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 Science Lecture +notes\ALL Projects\Internship Projects\KPMG internship (PYTHON )\Project files\TASK 2\"/>
    </mc:Choice>
  </mc:AlternateContent>
  <xr:revisionPtr revIDLastSave="0" documentId="13_ncr:1_{D0B86298-0607-47B8-8A34-69067AE61A9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externalReferences>
    <externalReference r:id="rId2"/>
  </externalReferences>
  <calcPr calcId="191029"/>
</workbook>
</file>

<file path=xl/calcChain.xml><?xml version="1.0" encoding="utf-8"?>
<calcChain xmlns="http://schemas.openxmlformats.org/spreadsheetml/2006/main">
  <c r="K46" i="2" l="1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2" i="2"/>
  <c r="AG2520" i="2"/>
  <c r="AF2520" i="2"/>
  <c r="AE2520" i="2"/>
  <c r="AG2519" i="2"/>
  <c r="AF2519" i="2"/>
  <c r="AE2519" i="2"/>
  <c r="AG2518" i="2"/>
  <c r="AF2518" i="2"/>
  <c r="AE2518" i="2"/>
  <c r="AG2517" i="2"/>
  <c r="AF2517" i="2"/>
  <c r="AE2517" i="2"/>
  <c r="AG2516" i="2"/>
  <c r="AF2516" i="2"/>
  <c r="AE2516" i="2"/>
  <c r="AG2515" i="2"/>
  <c r="AF2515" i="2"/>
  <c r="AE2515" i="2"/>
  <c r="AG2514" i="2"/>
  <c r="AF2514" i="2"/>
  <c r="AE2514" i="2"/>
  <c r="AG2513" i="2"/>
  <c r="AF2513" i="2"/>
  <c r="AE2513" i="2"/>
  <c r="AG2512" i="2"/>
  <c r="AF2512" i="2"/>
  <c r="AE2512" i="2"/>
  <c r="AG2511" i="2"/>
  <c r="AF2511" i="2"/>
  <c r="AE2511" i="2"/>
  <c r="AG2510" i="2"/>
  <c r="AF2510" i="2"/>
  <c r="AE2510" i="2"/>
  <c r="AG2509" i="2"/>
  <c r="AF2509" i="2"/>
  <c r="AE2509" i="2"/>
  <c r="AG2508" i="2"/>
  <c r="AF2508" i="2"/>
  <c r="AE2508" i="2"/>
  <c r="AG2507" i="2"/>
  <c r="AF2507" i="2"/>
  <c r="AE2507" i="2"/>
  <c r="AG2506" i="2"/>
  <c r="AF2506" i="2"/>
  <c r="AE2506" i="2"/>
  <c r="AG2505" i="2"/>
  <c r="AF2505" i="2"/>
  <c r="AE2505" i="2"/>
  <c r="AG2504" i="2"/>
  <c r="AF2504" i="2"/>
  <c r="AE2504" i="2"/>
  <c r="AG2503" i="2"/>
  <c r="AF2503" i="2"/>
  <c r="AE2503" i="2"/>
  <c r="AG2502" i="2"/>
  <c r="AF2502" i="2"/>
  <c r="AE2502" i="2"/>
  <c r="AG2501" i="2"/>
  <c r="AF2501" i="2"/>
  <c r="AE2501" i="2"/>
  <c r="AG2500" i="2"/>
  <c r="AF2500" i="2"/>
  <c r="AE2500" i="2"/>
  <c r="AG2499" i="2"/>
  <c r="AF2499" i="2"/>
  <c r="AE2499" i="2"/>
  <c r="AG2498" i="2"/>
  <c r="AF2498" i="2"/>
  <c r="AE2498" i="2"/>
  <c r="AG2497" i="2"/>
  <c r="AF2497" i="2"/>
  <c r="AE2497" i="2"/>
  <c r="AG2496" i="2"/>
  <c r="AF2496" i="2"/>
  <c r="AE2496" i="2"/>
  <c r="AG2495" i="2"/>
  <c r="AF2495" i="2"/>
  <c r="AE2495" i="2"/>
  <c r="AG2494" i="2"/>
  <c r="AF2494" i="2"/>
  <c r="AE2494" i="2"/>
  <c r="AG2493" i="2"/>
  <c r="AF2493" i="2"/>
  <c r="AE2493" i="2"/>
  <c r="AG2492" i="2"/>
  <c r="AF2492" i="2"/>
  <c r="AE2492" i="2"/>
  <c r="AG2491" i="2"/>
  <c r="AF2491" i="2"/>
  <c r="AE2491" i="2"/>
  <c r="AG2490" i="2"/>
  <c r="AF2490" i="2"/>
  <c r="AE2490" i="2"/>
  <c r="AG2489" i="2"/>
  <c r="AF2489" i="2"/>
  <c r="AE2489" i="2"/>
  <c r="AG2488" i="2"/>
  <c r="AF2488" i="2"/>
  <c r="AE2488" i="2"/>
  <c r="AG2487" i="2"/>
  <c r="AF2487" i="2"/>
  <c r="AE2487" i="2"/>
  <c r="AG2486" i="2"/>
  <c r="AF2486" i="2"/>
  <c r="AE2486" i="2"/>
  <c r="AG2485" i="2"/>
  <c r="AF2485" i="2"/>
  <c r="AE2485" i="2"/>
  <c r="AG2484" i="2"/>
  <c r="AF2484" i="2"/>
  <c r="AE2484" i="2"/>
  <c r="AG2483" i="2"/>
  <c r="AF2483" i="2"/>
  <c r="AE2483" i="2"/>
  <c r="AG2482" i="2"/>
  <c r="AF2482" i="2"/>
  <c r="AE2482" i="2"/>
  <c r="AG2481" i="2"/>
  <c r="AF2481" i="2"/>
  <c r="AE2481" i="2"/>
  <c r="AG2480" i="2"/>
  <c r="AF2480" i="2"/>
  <c r="AE2480" i="2"/>
  <c r="AG2479" i="2"/>
  <c r="AF2479" i="2"/>
  <c r="AE2479" i="2"/>
  <c r="AG2478" i="2"/>
  <c r="AF2478" i="2"/>
  <c r="AE2478" i="2"/>
  <c r="AG2477" i="2"/>
  <c r="AF2477" i="2"/>
  <c r="AE2477" i="2"/>
  <c r="AG2476" i="2"/>
  <c r="AF2476" i="2"/>
  <c r="AE2476" i="2"/>
  <c r="AG2475" i="2"/>
  <c r="AF2475" i="2"/>
  <c r="AE2475" i="2"/>
  <c r="AG2474" i="2"/>
  <c r="AF2474" i="2"/>
  <c r="AE2474" i="2"/>
  <c r="AG2473" i="2"/>
  <c r="AF2473" i="2"/>
  <c r="AE2473" i="2"/>
  <c r="AG2472" i="2"/>
  <c r="AF2472" i="2"/>
  <c r="AE2472" i="2"/>
  <c r="AG2471" i="2"/>
  <c r="AF2471" i="2"/>
  <c r="AE2471" i="2"/>
  <c r="AG2470" i="2"/>
  <c r="AF2470" i="2"/>
  <c r="AE2470" i="2"/>
  <c r="AG2469" i="2"/>
  <c r="AF2469" i="2"/>
  <c r="AE2469" i="2"/>
  <c r="AG2468" i="2"/>
  <c r="AF2468" i="2"/>
  <c r="AE2468" i="2"/>
  <c r="AG2467" i="2"/>
  <c r="AF2467" i="2"/>
  <c r="AE2467" i="2"/>
  <c r="AG2466" i="2"/>
  <c r="AF2466" i="2"/>
  <c r="AE2466" i="2"/>
  <c r="AG2465" i="2"/>
  <c r="AF2465" i="2"/>
  <c r="AE2465" i="2"/>
  <c r="AG2464" i="2"/>
  <c r="AF2464" i="2"/>
  <c r="AE2464" i="2"/>
  <c r="AG2463" i="2"/>
  <c r="AF2463" i="2"/>
  <c r="AE2463" i="2"/>
  <c r="AG2462" i="2"/>
  <c r="AF2462" i="2"/>
  <c r="AE2462" i="2"/>
  <c r="AG2461" i="2"/>
  <c r="AF2461" i="2"/>
  <c r="AE2461" i="2"/>
  <c r="AG2460" i="2"/>
  <c r="AF2460" i="2"/>
  <c r="AE2460" i="2"/>
  <c r="AG2459" i="2"/>
  <c r="AF2459" i="2"/>
  <c r="AE2459" i="2"/>
  <c r="AG2458" i="2"/>
  <c r="AF2458" i="2"/>
  <c r="AE2458" i="2"/>
  <c r="AG2457" i="2"/>
  <c r="AF2457" i="2"/>
  <c r="AE2457" i="2"/>
  <c r="AG2456" i="2"/>
  <c r="AF2456" i="2"/>
  <c r="AE2456" i="2"/>
  <c r="AG2455" i="2"/>
  <c r="AF2455" i="2"/>
  <c r="AE2455" i="2"/>
  <c r="AG2454" i="2"/>
  <c r="AF2454" i="2"/>
  <c r="AE2454" i="2"/>
  <c r="AG2453" i="2"/>
  <c r="AF2453" i="2"/>
  <c r="AE2453" i="2"/>
  <c r="AG2452" i="2"/>
  <c r="AF2452" i="2"/>
  <c r="AE2452" i="2"/>
  <c r="AG2451" i="2"/>
  <c r="AF2451" i="2"/>
  <c r="AE2451" i="2"/>
  <c r="AG2450" i="2"/>
  <c r="AF2450" i="2"/>
  <c r="AE2450" i="2"/>
  <c r="AG2449" i="2"/>
  <c r="AF2449" i="2"/>
  <c r="AE2449" i="2"/>
  <c r="AG2448" i="2"/>
  <c r="AF2448" i="2"/>
  <c r="AE2448" i="2"/>
  <c r="AG2447" i="2"/>
  <c r="AF2447" i="2"/>
  <c r="AE2447" i="2"/>
  <c r="AG2446" i="2"/>
  <c r="AF2446" i="2"/>
  <c r="AE2446" i="2"/>
  <c r="AG2445" i="2"/>
  <c r="AF2445" i="2"/>
  <c r="AE2445" i="2"/>
  <c r="AG2444" i="2"/>
  <c r="AF2444" i="2"/>
  <c r="AE2444" i="2"/>
  <c r="AG2443" i="2"/>
  <c r="AF2443" i="2"/>
  <c r="AE2443" i="2"/>
  <c r="AG2442" i="2"/>
  <c r="AF2442" i="2"/>
  <c r="AE2442" i="2"/>
  <c r="AG2441" i="2"/>
  <c r="AF2441" i="2"/>
  <c r="AE2441" i="2"/>
  <c r="AG2440" i="2"/>
  <c r="AF2440" i="2"/>
  <c r="AE2440" i="2"/>
  <c r="AG2439" i="2"/>
  <c r="AF2439" i="2"/>
  <c r="AE2439" i="2"/>
  <c r="AG2438" i="2"/>
  <c r="AF2438" i="2"/>
  <c r="AE2438" i="2"/>
  <c r="AG2437" i="2"/>
  <c r="AF2437" i="2"/>
  <c r="AE2437" i="2"/>
  <c r="AG2436" i="2"/>
  <c r="AF2436" i="2"/>
  <c r="AE2436" i="2"/>
  <c r="AG2435" i="2"/>
  <c r="AF2435" i="2"/>
  <c r="AE2435" i="2"/>
  <c r="AG2434" i="2"/>
  <c r="AF2434" i="2"/>
  <c r="AE2434" i="2"/>
  <c r="AG2433" i="2"/>
  <c r="AF2433" i="2"/>
  <c r="AE2433" i="2"/>
  <c r="AG2432" i="2"/>
  <c r="AF2432" i="2"/>
  <c r="AE2432" i="2"/>
  <c r="AG2431" i="2"/>
  <c r="AF2431" i="2"/>
  <c r="AE2431" i="2"/>
  <c r="AG2430" i="2"/>
  <c r="AF2430" i="2"/>
  <c r="AE2430" i="2"/>
  <c r="AG2429" i="2"/>
  <c r="AF2429" i="2"/>
  <c r="AE2429" i="2"/>
  <c r="AG2428" i="2"/>
  <c r="AF2428" i="2"/>
  <c r="AE2428" i="2"/>
  <c r="AG2427" i="2"/>
  <c r="AF2427" i="2"/>
  <c r="AE2427" i="2"/>
  <c r="AG2426" i="2"/>
  <c r="AF2426" i="2"/>
  <c r="AE2426" i="2"/>
  <c r="AG2425" i="2"/>
  <c r="AF2425" i="2"/>
  <c r="AE2425" i="2"/>
  <c r="AG2424" i="2"/>
  <c r="AF2424" i="2"/>
  <c r="AE2424" i="2"/>
  <c r="AG2423" i="2"/>
  <c r="AF2423" i="2"/>
  <c r="AE2423" i="2"/>
  <c r="AG2422" i="2"/>
  <c r="AF2422" i="2"/>
  <c r="AE2422" i="2"/>
  <c r="AG2421" i="2"/>
  <c r="AF2421" i="2"/>
  <c r="AE2421" i="2"/>
  <c r="AG2420" i="2"/>
  <c r="AF2420" i="2"/>
  <c r="AE2420" i="2"/>
  <c r="AG2419" i="2"/>
  <c r="AF2419" i="2"/>
  <c r="AE2419" i="2"/>
  <c r="AG2418" i="2"/>
  <c r="AF2418" i="2"/>
  <c r="AE2418" i="2"/>
  <c r="AG2417" i="2"/>
  <c r="AF2417" i="2"/>
  <c r="AE2417" i="2"/>
  <c r="AG2416" i="2"/>
  <c r="AF2416" i="2"/>
  <c r="AE2416" i="2"/>
  <c r="AG2415" i="2"/>
  <c r="AF2415" i="2"/>
  <c r="AE2415" i="2"/>
  <c r="AG2414" i="2"/>
  <c r="AF2414" i="2"/>
  <c r="AE2414" i="2"/>
  <c r="AG2413" i="2"/>
  <c r="AF2413" i="2"/>
  <c r="AE2413" i="2"/>
  <c r="AG2412" i="2"/>
  <c r="AF2412" i="2"/>
  <c r="AE2412" i="2"/>
  <c r="AG2411" i="2"/>
  <c r="AF2411" i="2"/>
  <c r="AE2411" i="2"/>
  <c r="AG2410" i="2"/>
  <c r="AF2410" i="2"/>
  <c r="AE2410" i="2"/>
  <c r="AG2409" i="2"/>
  <c r="AF2409" i="2"/>
  <c r="AE2409" i="2"/>
  <c r="AG2408" i="2"/>
  <c r="AF2408" i="2"/>
  <c r="AE2408" i="2"/>
  <c r="AG2407" i="2"/>
  <c r="AF2407" i="2"/>
  <c r="AE2407" i="2"/>
  <c r="AG2406" i="2"/>
  <c r="AF2406" i="2"/>
  <c r="AE2406" i="2"/>
  <c r="AG2405" i="2"/>
  <c r="AF2405" i="2"/>
  <c r="AE2405" i="2"/>
  <c r="AG2404" i="2"/>
  <c r="AF2404" i="2"/>
  <c r="AE2404" i="2"/>
  <c r="AG2403" i="2"/>
  <c r="AF2403" i="2"/>
  <c r="AE2403" i="2"/>
  <c r="AG2402" i="2"/>
  <c r="AF2402" i="2"/>
  <c r="AE2402" i="2"/>
  <c r="AG2401" i="2"/>
  <c r="AF2401" i="2"/>
  <c r="AE2401" i="2"/>
  <c r="AG2400" i="2"/>
  <c r="AF2400" i="2"/>
  <c r="AE2400" i="2"/>
  <c r="AG2399" i="2"/>
  <c r="AF2399" i="2"/>
  <c r="AE2399" i="2"/>
  <c r="AG2398" i="2"/>
  <c r="AF2398" i="2"/>
  <c r="AE2398" i="2"/>
  <c r="AG2397" i="2"/>
  <c r="AF2397" i="2"/>
  <c r="AE2397" i="2"/>
  <c r="AG2396" i="2"/>
  <c r="AF2396" i="2"/>
  <c r="AE2396" i="2"/>
  <c r="AG2395" i="2"/>
  <c r="AF2395" i="2"/>
  <c r="AE2395" i="2"/>
  <c r="AG2394" i="2"/>
  <c r="AF2394" i="2"/>
  <c r="AE2394" i="2"/>
  <c r="AG2393" i="2"/>
  <c r="AF2393" i="2"/>
  <c r="AE2393" i="2"/>
  <c r="AG2392" i="2"/>
  <c r="AF2392" i="2"/>
  <c r="AE2392" i="2"/>
  <c r="AG2391" i="2"/>
  <c r="AF2391" i="2"/>
  <c r="AE2391" i="2"/>
  <c r="AG2390" i="2"/>
  <c r="AF2390" i="2"/>
  <c r="AE2390" i="2"/>
  <c r="AG2389" i="2"/>
  <c r="AF2389" i="2"/>
  <c r="AE2389" i="2"/>
  <c r="AG2388" i="2"/>
  <c r="AF2388" i="2"/>
  <c r="AE2388" i="2"/>
  <c r="AG2387" i="2"/>
  <c r="AF2387" i="2"/>
  <c r="AE2387" i="2"/>
  <c r="AG2386" i="2"/>
  <c r="AF2386" i="2"/>
  <c r="AE2386" i="2"/>
  <c r="AG2385" i="2"/>
  <c r="AF2385" i="2"/>
  <c r="AE2385" i="2"/>
  <c r="AG2384" i="2"/>
  <c r="AF2384" i="2"/>
  <c r="AE2384" i="2"/>
  <c r="AG2383" i="2"/>
  <c r="AF2383" i="2"/>
  <c r="AE2383" i="2"/>
  <c r="AG2382" i="2"/>
  <c r="AF2382" i="2"/>
  <c r="AE2382" i="2"/>
  <c r="AG2381" i="2"/>
  <c r="AF2381" i="2"/>
  <c r="AE2381" i="2"/>
  <c r="AG2380" i="2"/>
  <c r="AF2380" i="2"/>
  <c r="AE2380" i="2"/>
  <c r="AG2379" i="2"/>
  <c r="AF2379" i="2"/>
  <c r="AE2379" i="2"/>
  <c r="AG2378" i="2"/>
  <c r="AF2378" i="2"/>
  <c r="AE2378" i="2"/>
  <c r="AG2377" i="2"/>
  <c r="AF2377" i="2"/>
  <c r="AE2377" i="2"/>
  <c r="AG2376" i="2"/>
  <c r="AF2376" i="2"/>
  <c r="AE2376" i="2"/>
  <c r="AG2375" i="2"/>
  <c r="AF2375" i="2"/>
  <c r="AE2375" i="2"/>
  <c r="AG2374" i="2"/>
  <c r="AF2374" i="2"/>
  <c r="AE2374" i="2"/>
  <c r="AG2373" i="2"/>
  <c r="AF2373" i="2"/>
  <c r="AE2373" i="2"/>
  <c r="AG2372" i="2"/>
  <c r="AF2372" i="2"/>
  <c r="AE2372" i="2"/>
  <c r="AG2371" i="2"/>
  <c r="AF2371" i="2"/>
  <c r="AE2371" i="2"/>
  <c r="AG2370" i="2"/>
  <c r="AF2370" i="2"/>
  <c r="AE2370" i="2"/>
  <c r="AG2369" i="2"/>
  <c r="AF2369" i="2"/>
  <c r="AE2369" i="2"/>
  <c r="AG2368" i="2"/>
  <c r="AF2368" i="2"/>
  <c r="AE2368" i="2"/>
  <c r="AG2367" i="2"/>
  <c r="AF2367" i="2"/>
  <c r="AE2367" i="2"/>
  <c r="AG2366" i="2"/>
  <c r="AF2366" i="2"/>
  <c r="AE2366" i="2"/>
  <c r="AG2365" i="2"/>
  <c r="AF2365" i="2"/>
  <c r="AE2365" i="2"/>
  <c r="AG2364" i="2"/>
  <c r="AF2364" i="2"/>
  <c r="AE2364" i="2"/>
  <c r="AG2363" i="2"/>
  <c r="AF2363" i="2"/>
  <c r="AE2363" i="2"/>
  <c r="AG2362" i="2"/>
  <c r="AF2362" i="2"/>
  <c r="AE2362" i="2"/>
  <c r="AG2361" i="2"/>
  <c r="AF2361" i="2"/>
  <c r="AE2361" i="2"/>
  <c r="AG2360" i="2"/>
  <c r="AF2360" i="2"/>
  <c r="AE2360" i="2"/>
  <c r="AG2359" i="2"/>
  <c r="AF2359" i="2"/>
  <c r="AE2359" i="2"/>
  <c r="AG2358" i="2"/>
  <c r="AF2358" i="2"/>
  <c r="AE2358" i="2"/>
  <c r="AG2357" i="2"/>
  <c r="AF2357" i="2"/>
  <c r="AE2357" i="2"/>
  <c r="AG2356" i="2"/>
  <c r="AF2356" i="2"/>
  <c r="AE2356" i="2"/>
  <c r="AG2355" i="2"/>
  <c r="AF2355" i="2"/>
  <c r="AE2355" i="2"/>
  <c r="AG2354" i="2"/>
  <c r="AF2354" i="2"/>
  <c r="AE2354" i="2"/>
  <c r="AG2353" i="2"/>
  <c r="AF2353" i="2"/>
  <c r="AE2353" i="2"/>
  <c r="AG2352" i="2"/>
  <c r="AF2352" i="2"/>
  <c r="AE2352" i="2"/>
  <c r="AG2351" i="2"/>
  <c r="AF2351" i="2"/>
  <c r="AE2351" i="2"/>
  <c r="AG2350" i="2"/>
  <c r="AF2350" i="2"/>
  <c r="AE2350" i="2"/>
  <c r="AG2349" i="2"/>
  <c r="AF2349" i="2"/>
  <c r="AE2349" i="2"/>
  <c r="AG2348" i="2"/>
  <c r="AF2348" i="2"/>
  <c r="AE2348" i="2"/>
  <c r="AG2347" i="2"/>
  <c r="AF2347" i="2"/>
  <c r="AE2347" i="2"/>
  <c r="AG2346" i="2"/>
  <c r="AF2346" i="2"/>
  <c r="AE2346" i="2"/>
  <c r="AG2345" i="2"/>
  <c r="AF2345" i="2"/>
  <c r="AE2345" i="2"/>
  <c r="AG2344" i="2"/>
  <c r="AF2344" i="2"/>
  <c r="AE2344" i="2"/>
  <c r="AG2343" i="2"/>
  <c r="AF2343" i="2"/>
  <c r="AE2343" i="2"/>
  <c r="AG2342" i="2"/>
  <c r="AF2342" i="2"/>
  <c r="AE2342" i="2"/>
  <c r="AG2341" i="2"/>
  <c r="AF2341" i="2"/>
  <c r="AE2341" i="2"/>
  <c r="AG2340" i="2"/>
  <c r="AF2340" i="2"/>
  <c r="AE2340" i="2"/>
  <c r="AG2339" i="2"/>
  <c r="AF2339" i="2"/>
  <c r="AE2339" i="2"/>
  <c r="AG2338" i="2"/>
  <c r="AF2338" i="2"/>
  <c r="AE2338" i="2"/>
  <c r="AG2337" i="2"/>
  <c r="AF2337" i="2"/>
  <c r="AE2337" i="2"/>
  <c r="AG2336" i="2"/>
  <c r="AF2336" i="2"/>
  <c r="AE2336" i="2"/>
  <c r="AG2335" i="2"/>
  <c r="AF2335" i="2"/>
  <c r="AE2335" i="2"/>
  <c r="AG2334" i="2"/>
  <c r="AF2334" i="2"/>
  <c r="AE2334" i="2"/>
  <c r="AG2333" i="2"/>
  <c r="AF2333" i="2"/>
  <c r="AE2333" i="2"/>
  <c r="AG2332" i="2"/>
  <c r="AF2332" i="2"/>
  <c r="AE2332" i="2"/>
  <c r="AG2331" i="2"/>
  <c r="AF2331" i="2"/>
  <c r="AE2331" i="2"/>
  <c r="AG2330" i="2"/>
  <c r="AF2330" i="2"/>
  <c r="AE2330" i="2"/>
  <c r="AG2329" i="2"/>
  <c r="AF2329" i="2"/>
  <c r="AE2329" i="2"/>
  <c r="AG2328" i="2"/>
  <c r="AF2328" i="2"/>
  <c r="AE2328" i="2"/>
  <c r="AG2327" i="2"/>
  <c r="AF2327" i="2"/>
  <c r="AE2327" i="2"/>
  <c r="AG2326" i="2"/>
  <c r="AF2326" i="2"/>
  <c r="AE2326" i="2"/>
  <c r="AG2325" i="2"/>
  <c r="AF2325" i="2"/>
  <c r="AE2325" i="2"/>
  <c r="AG2324" i="2"/>
  <c r="AF2324" i="2"/>
  <c r="AE2324" i="2"/>
  <c r="AG2323" i="2"/>
  <c r="AF2323" i="2"/>
  <c r="AE2323" i="2"/>
  <c r="AG2322" i="2"/>
  <c r="AF2322" i="2"/>
  <c r="AE2322" i="2"/>
  <c r="AG2321" i="2"/>
  <c r="AF2321" i="2"/>
  <c r="AE2321" i="2"/>
  <c r="AG2320" i="2"/>
  <c r="AF2320" i="2"/>
  <c r="AE2320" i="2"/>
  <c r="AG2319" i="2"/>
  <c r="AF2319" i="2"/>
  <c r="AE2319" i="2"/>
  <c r="AG2318" i="2"/>
  <c r="AF2318" i="2"/>
  <c r="AE2318" i="2"/>
  <c r="AG2317" i="2"/>
  <c r="AF2317" i="2"/>
  <c r="AE2317" i="2"/>
  <c r="AG2316" i="2"/>
  <c r="AF2316" i="2"/>
  <c r="AE2316" i="2"/>
  <c r="AG2315" i="2"/>
  <c r="AF2315" i="2"/>
  <c r="AE2315" i="2"/>
  <c r="AG2314" i="2"/>
  <c r="AF2314" i="2"/>
  <c r="AE2314" i="2"/>
  <c r="AG2313" i="2"/>
  <c r="AF2313" i="2"/>
  <c r="AE2313" i="2"/>
  <c r="AG2312" i="2"/>
  <c r="AF2312" i="2"/>
  <c r="AE2312" i="2"/>
  <c r="AG2311" i="2"/>
  <c r="AF2311" i="2"/>
  <c r="AE2311" i="2"/>
  <c r="AG2310" i="2"/>
  <c r="AF2310" i="2"/>
  <c r="AE2310" i="2"/>
  <c r="AG2309" i="2"/>
  <c r="AF2309" i="2"/>
  <c r="AE2309" i="2"/>
  <c r="AG2308" i="2"/>
  <c r="AF2308" i="2"/>
  <c r="AE2308" i="2"/>
  <c r="AG2307" i="2"/>
  <c r="AF2307" i="2"/>
  <c r="AE2307" i="2"/>
  <c r="AG2306" i="2"/>
  <c r="AF2306" i="2"/>
  <c r="AE2306" i="2"/>
  <c r="AG2305" i="2"/>
  <c r="AF2305" i="2"/>
  <c r="AE2305" i="2"/>
  <c r="AG2304" i="2"/>
  <c r="AF2304" i="2"/>
  <c r="AE2304" i="2"/>
  <c r="AG2303" i="2"/>
  <c r="AF2303" i="2"/>
  <c r="AE2303" i="2"/>
  <c r="AG2302" i="2"/>
  <c r="AF2302" i="2"/>
  <c r="AE2302" i="2"/>
  <c r="AG2301" i="2"/>
  <c r="AF2301" i="2"/>
  <c r="AE2301" i="2"/>
  <c r="AG2300" i="2"/>
  <c r="AF2300" i="2"/>
  <c r="AE2300" i="2"/>
  <c r="AG2299" i="2"/>
  <c r="AF2299" i="2"/>
  <c r="AE2299" i="2"/>
  <c r="AG2298" i="2"/>
  <c r="AF2298" i="2"/>
  <c r="AE2298" i="2"/>
  <c r="AG2297" i="2"/>
  <c r="AF2297" i="2"/>
  <c r="AE2297" i="2"/>
  <c r="AG2296" i="2"/>
  <c r="AF2296" i="2"/>
  <c r="AE2296" i="2"/>
  <c r="AG2295" i="2"/>
  <c r="AF2295" i="2"/>
  <c r="AE2295" i="2"/>
  <c r="AG2294" i="2"/>
  <c r="AF2294" i="2"/>
  <c r="AE2294" i="2"/>
  <c r="AG2293" i="2"/>
  <c r="AF2293" i="2"/>
  <c r="AE2293" i="2"/>
  <c r="AG2292" i="2"/>
  <c r="AF2292" i="2"/>
  <c r="AE2292" i="2"/>
  <c r="AG2291" i="2"/>
  <c r="AF2291" i="2"/>
  <c r="AE2291" i="2"/>
  <c r="AG2290" i="2"/>
  <c r="AF2290" i="2"/>
  <c r="AE2290" i="2"/>
  <c r="AG2289" i="2"/>
  <c r="AF2289" i="2"/>
  <c r="AE2289" i="2"/>
  <c r="AG2288" i="2"/>
  <c r="AF2288" i="2"/>
  <c r="AE2288" i="2"/>
  <c r="AG2287" i="2"/>
  <c r="AF2287" i="2"/>
  <c r="AE2287" i="2"/>
  <c r="AG2286" i="2"/>
  <c r="AF2286" i="2"/>
  <c r="AE2286" i="2"/>
  <c r="AG2285" i="2"/>
  <c r="AF2285" i="2"/>
  <c r="AE2285" i="2"/>
  <c r="AG2284" i="2"/>
  <c r="AF2284" i="2"/>
  <c r="AE2284" i="2"/>
  <c r="AG2283" i="2"/>
  <c r="AF2283" i="2"/>
  <c r="AE2283" i="2"/>
  <c r="AG2282" i="2"/>
  <c r="AF2282" i="2"/>
  <c r="AE2282" i="2"/>
  <c r="AG2281" i="2"/>
  <c r="AF2281" i="2"/>
  <c r="AE2281" i="2"/>
  <c r="AG2280" i="2"/>
  <c r="AF2280" i="2"/>
  <c r="AE2280" i="2"/>
  <c r="AG2279" i="2"/>
  <c r="AF2279" i="2"/>
  <c r="AE2279" i="2"/>
  <c r="AG2278" i="2"/>
  <c r="AF2278" i="2"/>
  <c r="AE2278" i="2"/>
  <c r="AG2277" i="2"/>
  <c r="AF2277" i="2"/>
  <c r="AE2277" i="2"/>
  <c r="AG2276" i="2"/>
  <c r="AF2276" i="2"/>
  <c r="AE2276" i="2"/>
  <c r="AG2275" i="2"/>
  <c r="AF2275" i="2"/>
  <c r="AE2275" i="2"/>
  <c r="AG2274" i="2"/>
  <c r="AF2274" i="2"/>
  <c r="AE2274" i="2"/>
  <c r="AG2273" i="2"/>
  <c r="AF2273" i="2"/>
  <c r="AE2273" i="2"/>
  <c r="AG2272" i="2"/>
  <c r="AF2272" i="2"/>
  <c r="AE2272" i="2"/>
  <c r="AG2271" i="2"/>
  <c r="AF2271" i="2"/>
  <c r="AE2271" i="2"/>
  <c r="AG2270" i="2"/>
  <c r="AF2270" i="2"/>
  <c r="AE2270" i="2"/>
  <c r="AG2269" i="2"/>
  <c r="AF2269" i="2"/>
  <c r="AE2269" i="2"/>
  <c r="AG2268" i="2"/>
  <c r="AF2268" i="2"/>
  <c r="AE2268" i="2"/>
  <c r="AG2267" i="2"/>
  <c r="AF2267" i="2"/>
  <c r="AE2267" i="2"/>
  <c r="AG2266" i="2"/>
  <c r="AF2266" i="2"/>
  <c r="AE2266" i="2"/>
  <c r="AG2265" i="2"/>
  <c r="AF2265" i="2"/>
  <c r="AE2265" i="2"/>
  <c r="AG2264" i="2"/>
  <c r="AF2264" i="2"/>
  <c r="AE2264" i="2"/>
  <c r="AG2263" i="2"/>
  <c r="AF2263" i="2"/>
  <c r="AE2263" i="2"/>
  <c r="AG2262" i="2"/>
  <c r="AF2262" i="2"/>
  <c r="AE2262" i="2"/>
  <c r="AG2261" i="2"/>
  <c r="AF2261" i="2"/>
  <c r="AE2261" i="2"/>
  <c r="AG2260" i="2"/>
  <c r="AF2260" i="2"/>
  <c r="AE2260" i="2"/>
  <c r="AG2259" i="2"/>
  <c r="AF2259" i="2"/>
  <c r="AE2259" i="2"/>
  <c r="AG2258" i="2"/>
  <c r="AF2258" i="2"/>
  <c r="AE2258" i="2"/>
  <c r="AG2257" i="2"/>
  <c r="AF2257" i="2"/>
  <c r="AE2257" i="2"/>
  <c r="AG2256" i="2"/>
  <c r="AF2256" i="2"/>
  <c r="AE2256" i="2"/>
  <c r="AG2255" i="2"/>
  <c r="AF2255" i="2"/>
  <c r="AE2255" i="2"/>
  <c r="AG2254" i="2"/>
  <c r="AF2254" i="2"/>
  <c r="AE2254" i="2"/>
  <c r="AG2253" i="2"/>
  <c r="AF2253" i="2"/>
  <c r="AE2253" i="2"/>
  <c r="AG2252" i="2"/>
  <c r="AF2252" i="2"/>
  <c r="AE2252" i="2"/>
  <c r="AG2251" i="2"/>
  <c r="AF2251" i="2"/>
  <c r="AE2251" i="2"/>
  <c r="AG2250" i="2"/>
  <c r="AF2250" i="2"/>
  <c r="AE2250" i="2"/>
  <c r="AG2249" i="2"/>
  <c r="AF2249" i="2"/>
  <c r="AE2249" i="2"/>
  <c r="AG2248" i="2"/>
  <c r="AF2248" i="2"/>
  <c r="AE2248" i="2"/>
  <c r="AG2247" i="2"/>
  <c r="AF2247" i="2"/>
  <c r="AE2247" i="2"/>
  <c r="AG2246" i="2"/>
  <c r="AF2246" i="2"/>
  <c r="AE2246" i="2"/>
  <c r="AG2245" i="2"/>
  <c r="AF2245" i="2"/>
  <c r="AE2245" i="2"/>
  <c r="AG2244" i="2"/>
  <c r="AF2244" i="2"/>
  <c r="AE2244" i="2"/>
  <c r="AG2243" i="2"/>
  <c r="AF2243" i="2"/>
  <c r="AE2243" i="2"/>
  <c r="AG2242" i="2"/>
  <c r="AF2242" i="2"/>
  <c r="AE2242" i="2"/>
  <c r="AG2241" i="2"/>
  <c r="AF2241" i="2"/>
  <c r="AE2241" i="2"/>
  <c r="AG2240" i="2"/>
  <c r="AF2240" i="2"/>
  <c r="AE2240" i="2"/>
  <c r="AG2239" i="2"/>
  <c r="AF2239" i="2"/>
  <c r="AE2239" i="2"/>
  <c r="AG2238" i="2"/>
  <c r="AF2238" i="2"/>
  <c r="AE2238" i="2"/>
  <c r="AG2237" i="2"/>
  <c r="AF2237" i="2"/>
  <c r="AE2237" i="2"/>
  <c r="AG2236" i="2"/>
  <c r="AF2236" i="2"/>
  <c r="AE2236" i="2"/>
  <c r="AG2235" i="2"/>
  <c r="AF2235" i="2"/>
  <c r="AE2235" i="2"/>
  <c r="AG2234" i="2"/>
  <c r="AF2234" i="2"/>
  <c r="AE2234" i="2"/>
  <c r="AG2233" i="2"/>
  <c r="AF2233" i="2"/>
  <c r="AE2233" i="2"/>
  <c r="AG2232" i="2"/>
  <c r="AF2232" i="2"/>
  <c r="AE2232" i="2"/>
  <c r="AG2231" i="2"/>
  <c r="AF2231" i="2"/>
  <c r="AE2231" i="2"/>
  <c r="AG2230" i="2"/>
  <c r="AF2230" i="2"/>
  <c r="AE2230" i="2"/>
  <c r="AG2229" i="2"/>
  <c r="AF2229" i="2"/>
  <c r="AE2229" i="2"/>
  <c r="AG2228" i="2"/>
  <c r="AF2228" i="2"/>
  <c r="AE2228" i="2"/>
  <c r="AG2227" i="2"/>
  <c r="AF2227" i="2"/>
  <c r="AE2227" i="2"/>
  <c r="AG2226" i="2"/>
  <c r="AF2226" i="2"/>
  <c r="AE2226" i="2"/>
  <c r="AG2225" i="2"/>
  <c r="AF2225" i="2"/>
  <c r="AE2225" i="2"/>
  <c r="AG2224" i="2"/>
  <c r="AF2224" i="2"/>
  <c r="AE2224" i="2"/>
  <c r="AG2223" i="2"/>
  <c r="AF2223" i="2"/>
  <c r="AE2223" i="2"/>
  <c r="AG2222" i="2"/>
  <c r="AF2222" i="2"/>
  <c r="AE2222" i="2"/>
  <c r="AG2221" i="2"/>
  <c r="AF2221" i="2"/>
  <c r="AE2221" i="2"/>
  <c r="AG2220" i="2"/>
  <c r="AF2220" i="2"/>
  <c r="AE2220" i="2"/>
  <c r="AG2219" i="2"/>
  <c r="AF2219" i="2"/>
  <c r="AE2219" i="2"/>
  <c r="AG2218" i="2"/>
  <c r="AF2218" i="2"/>
  <c r="AE2218" i="2"/>
  <c r="AG2217" i="2"/>
  <c r="AF2217" i="2"/>
  <c r="AE2217" i="2"/>
  <c r="AG2216" i="2"/>
  <c r="AF2216" i="2"/>
  <c r="AE2216" i="2"/>
  <c r="AG2215" i="2"/>
  <c r="AF2215" i="2"/>
  <c r="AE2215" i="2"/>
  <c r="AG2214" i="2"/>
  <c r="AF2214" i="2"/>
  <c r="AE2214" i="2"/>
  <c r="AG2213" i="2"/>
  <c r="AF2213" i="2"/>
  <c r="AE2213" i="2"/>
  <c r="AG2212" i="2"/>
  <c r="AF2212" i="2"/>
  <c r="AE2212" i="2"/>
  <c r="AG2211" i="2"/>
  <c r="AF2211" i="2"/>
  <c r="AE2211" i="2"/>
  <c r="AG2210" i="2"/>
  <c r="AF2210" i="2"/>
  <c r="AE2210" i="2"/>
  <c r="AG2209" i="2"/>
  <c r="AF2209" i="2"/>
  <c r="AE2209" i="2"/>
  <c r="AG2208" i="2"/>
  <c r="AF2208" i="2"/>
  <c r="AE2208" i="2"/>
  <c r="AG2207" i="2"/>
  <c r="AF2207" i="2"/>
  <c r="AE2207" i="2"/>
  <c r="AG2206" i="2"/>
  <c r="AF2206" i="2"/>
  <c r="AE2206" i="2"/>
  <c r="AG2205" i="2"/>
  <c r="AF2205" i="2"/>
  <c r="AE2205" i="2"/>
  <c r="AG2204" i="2"/>
  <c r="AF2204" i="2"/>
  <c r="AE2204" i="2"/>
  <c r="AG2203" i="2"/>
  <c r="AF2203" i="2"/>
  <c r="AE2203" i="2"/>
  <c r="AG2202" i="2"/>
  <c r="AF2202" i="2"/>
  <c r="AE2202" i="2"/>
  <c r="AG2201" i="2"/>
  <c r="AF2201" i="2"/>
  <c r="AE2201" i="2"/>
  <c r="AG2200" i="2"/>
  <c r="AF2200" i="2"/>
  <c r="AE2200" i="2"/>
  <c r="AG2199" i="2"/>
  <c r="AF2199" i="2"/>
  <c r="AE2199" i="2"/>
  <c r="AG2198" i="2"/>
  <c r="AF2198" i="2"/>
  <c r="AE2198" i="2"/>
  <c r="AG2197" i="2"/>
  <c r="AF2197" i="2"/>
  <c r="AE2197" i="2"/>
  <c r="AG2196" i="2"/>
  <c r="AF2196" i="2"/>
  <c r="AE2196" i="2"/>
  <c r="AG2195" i="2"/>
  <c r="AF2195" i="2"/>
  <c r="AE2195" i="2"/>
  <c r="AG2194" i="2"/>
  <c r="AF2194" i="2"/>
  <c r="AE2194" i="2"/>
  <c r="AG2193" i="2"/>
  <c r="AF2193" i="2"/>
  <c r="AE2193" i="2"/>
  <c r="AG2192" i="2"/>
  <c r="AF2192" i="2"/>
  <c r="AE2192" i="2"/>
  <c r="AG2191" i="2"/>
  <c r="AF2191" i="2"/>
  <c r="AE2191" i="2"/>
  <c r="AG2190" i="2"/>
  <c r="AF2190" i="2"/>
  <c r="AE2190" i="2"/>
  <c r="AG2189" i="2"/>
  <c r="AF2189" i="2"/>
  <c r="AE2189" i="2"/>
  <c r="AG2188" i="2"/>
  <c r="AF2188" i="2"/>
  <c r="AE2188" i="2"/>
  <c r="AG2187" i="2"/>
  <c r="AF2187" i="2"/>
  <c r="AE2187" i="2"/>
  <c r="AG2186" i="2"/>
  <c r="AF2186" i="2"/>
  <c r="AE2186" i="2"/>
  <c r="AG2185" i="2"/>
  <c r="AF2185" i="2"/>
  <c r="AE2185" i="2"/>
  <c r="AG2184" i="2"/>
  <c r="AF2184" i="2"/>
  <c r="AE2184" i="2"/>
  <c r="AG2183" i="2"/>
  <c r="AF2183" i="2"/>
  <c r="AE2183" i="2"/>
  <c r="AG2182" i="2"/>
  <c r="AF2182" i="2"/>
  <c r="AE2182" i="2"/>
  <c r="AG2181" i="2"/>
  <c r="AF2181" i="2"/>
  <c r="AE2181" i="2"/>
  <c r="AG2180" i="2"/>
  <c r="AF2180" i="2"/>
  <c r="AE2180" i="2"/>
  <c r="AG2179" i="2"/>
  <c r="AF2179" i="2"/>
  <c r="AE2179" i="2"/>
  <c r="AG2178" i="2"/>
  <c r="AF2178" i="2"/>
  <c r="AE2178" i="2"/>
  <c r="AG2177" i="2"/>
  <c r="AF2177" i="2"/>
  <c r="AE2177" i="2"/>
  <c r="AG2176" i="2"/>
  <c r="AF2176" i="2"/>
  <c r="AE2176" i="2"/>
  <c r="AG2175" i="2"/>
  <c r="AF2175" i="2"/>
  <c r="AE2175" i="2"/>
  <c r="AG2174" i="2"/>
  <c r="AF2174" i="2"/>
  <c r="AE2174" i="2"/>
  <c r="AG2173" i="2"/>
  <c r="AF2173" i="2"/>
  <c r="AE2173" i="2"/>
  <c r="AG2172" i="2"/>
  <c r="AF2172" i="2"/>
  <c r="AE2172" i="2"/>
  <c r="AG2171" i="2"/>
  <c r="AF2171" i="2"/>
  <c r="AE2171" i="2"/>
  <c r="AG2170" i="2"/>
  <c r="AF2170" i="2"/>
  <c r="AE2170" i="2"/>
  <c r="AG2169" i="2"/>
  <c r="AF2169" i="2"/>
  <c r="AE2169" i="2"/>
  <c r="AG2168" i="2"/>
  <c r="AF2168" i="2"/>
  <c r="AE2168" i="2"/>
  <c r="AG2167" i="2"/>
  <c r="AF2167" i="2"/>
  <c r="AE2167" i="2"/>
  <c r="AG2166" i="2"/>
  <c r="AF2166" i="2"/>
  <c r="AE2166" i="2"/>
  <c r="AG2165" i="2"/>
  <c r="AF2165" i="2"/>
  <c r="AE2165" i="2"/>
  <c r="AG2164" i="2"/>
  <c r="AF2164" i="2"/>
  <c r="AE2164" i="2"/>
  <c r="AG2163" i="2"/>
  <c r="AF2163" i="2"/>
  <c r="AE2163" i="2"/>
  <c r="AG2162" i="2"/>
  <c r="AF2162" i="2"/>
  <c r="AE2162" i="2"/>
  <c r="AG2161" i="2"/>
  <c r="AF2161" i="2"/>
  <c r="AE2161" i="2"/>
  <c r="AG2160" i="2"/>
  <c r="AF2160" i="2"/>
  <c r="AE2160" i="2"/>
  <c r="AG2159" i="2"/>
  <c r="AF2159" i="2"/>
  <c r="AE2159" i="2"/>
  <c r="AG2158" i="2"/>
  <c r="AF2158" i="2"/>
  <c r="AE2158" i="2"/>
  <c r="AG2157" i="2"/>
  <c r="AF2157" i="2"/>
  <c r="AE2157" i="2"/>
  <c r="AG2156" i="2"/>
  <c r="AF2156" i="2"/>
  <c r="AE2156" i="2"/>
  <c r="AG2155" i="2"/>
  <c r="AF2155" i="2"/>
  <c r="AE2155" i="2"/>
  <c r="AG2154" i="2"/>
  <c r="AF2154" i="2"/>
  <c r="AE2154" i="2"/>
  <c r="AG2153" i="2"/>
  <c r="AF2153" i="2"/>
  <c r="AE2153" i="2"/>
  <c r="AG2152" i="2"/>
  <c r="AF2152" i="2"/>
  <c r="AE2152" i="2"/>
  <c r="AG2151" i="2"/>
  <c r="AF2151" i="2"/>
  <c r="AE2151" i="2"/>
  <c r="AG2150" i="2"/>
  <c r="AF2150" i="2"/>
  <c r="AE2150" i="2"/>
  <c r="AG2149" i="2"/>
  <c r="AF2149" i="2"/>
  <c r="AE2149" i="2"/>
  <c r="AG2148" i="2"/>
  <c r="AF2148" i="2"/>
  <c r="AE2148" i="2"/>
  <c r="AG2147" i="2"/>
  <c r="AF2147" i="2"/>
  <c r="AE2147" i="2"/>
  <c r="AG2146" i="2"/>
  <c r="AF2146" i="2"/>
  <c r="AE2146" i="2"/>
  <c r="AG2145" i="2"/>
  <c r="AF2145" i="2"/>
  <c r="AE2145" i="2"/>
  <c r="AG2144" i="2"/>
  <c r="AF2144" i="2"/>
  <c r="AE2144" i="2"/>
  <c r="AG2143" i="2"/>
  <c r="AF2143" i="2"/>
  <c r="AE2143" i="2"/>
  <c r="AG2142" i="2"/>
  <c r="AF2142" i="2"/>
  <c r="AE2142" i="2"/>
  <c r="AG2141" i="2"/>
  <c r="AF2141" i="2"/>
  <c r="AE2141" i="2"/>
  <c r="AG2140" i="2"/>
  <c r="AF2140" i="2"/>
  <c r="AE2140" i="2"/>
  <c r="AG2139" i="2"/>
  <c r="AF2139" i="2"/>
  <c r="AE2139" i="2"/>
  <c r="AG2138" i="2"/>
  <c r="AF2138" i="2"/>
  <c r="AE2138" i="2"/>
  <c r="AG2137" i="2"/>
  <c r="AF2137" i="2"/>
  <c r="AE2137" i="2"/>
  <c r="AG2136" i="2"/>
  <c r="AF2136" i="2"/>
  <c r="AE2136" i="2"/>
  <c r="AG2135" i="2"/>
  <c r="AF2135" i="2"/>
  <c r="AE2135" i="2"/>
  <c r="AG2134" i="2"/>
  <c r="AF2134" i="2"/>
  <c r="AE2134" i="2"/>
  <c r="AG2133" i="2"/>
  <c r="AF2133" i="2"/>
  <c r="AE2133" i="2"/>
  <c r="AG2132" i="2"/>
  <c r="AF2132" i="2"/>
  <c r="AE2132" i="2"/>
  <c r="AG2131" i="2"/>
  <c r="AF2131" i="2"/>
  <c r="AE2131" i="2"/>
  <c r="AG2130" i="2"/>
  <c r="AF2130" i="2"/>
  <c r="AE2130" i="2"/>
  <c r="AG2129" i="2"/>
  <c r="AF2129" i="2"/>
  <c r="AE2129" i="2"/>
  <c r="AG2128" i="2"/>
  <c r="AF2128" i="2"/>
  <c r="AE2128" i="2"/>
  <c r="AG2127" i="2"/>
  <c r="AF2127" i="2"/>
  <c r="AE2127" i="2"/>
  <c r="AG2126" i="2"/>
  <c r="AF2126" i="2"/>
  <c r="AE2126" i="2"/>
  <c r="AG2125" i="2"/>
  <c r="AF2125" i="2"/>
  <c r="AE2125" i="2"/>
  <c r="AG2124" i="2"/>
  <c r="AF2124" i="2"/>
  <c r="AE2124" i="2"/>
  <c r="AG2123" i="2"/>
  <c r="AF2123" i="2"/>
  <c r="AE2123" i="2"/>
  <c r="AG2122" i="2"/>
  <c r="AF2122" i="2"/>
  <c r="AE2122" i="2"/>
  <c r="AG2121" i="2"/>
  <c r="AF2121" i="2"/>
  <c r="AE2121" i="2"/>
  <c r="AG2120" i="2"/>
  <c r="AF2120" i="2"/>
  <c r="AE2120" i="2"/>
  <c r="AG2119" i="2"/>
  <c r="AF2119" i="2"/>
  <c r="AE2119" i="2"/>
  <c r="AG2118" i="2"/>
  <c r="AF2118" i="2"/>
  <c r="AE2118" i="2"/>
  <c r="AG2117" i="2"/>
  <c r="AF2117" i="2"/>
  <c r="AE2117" i="2"/>
  <c r="AG2116" i="2"/>
  <c r="AF2116" i="2"/>
  <c r="AE2116" i="2"/>
  <c r="AG2115" i="2"/>
  <c r="AF2115" i="2"/>
  <c r="AE2115" i="2"/>
  <c r="AG2114" i="2"/>
  <c r="AF2114" i="2"/>
  <c r="AE2114" i="2"/>
  <c r="AG2113" i="2"/>
  <c r="AF2113" i="2"/>
  <c r="AE2113" i="2"/>
  <c r="AG2112" i="2"/>
  <c r="AF2112" i="2"/>
  <c r="AE2112" i="2"/>
  <c r="AG2111" i="2"/>
  <c r="AF2111" i="2"/>
  <c r="AE2111" i="2"/>
  <c r="AG2110" i="2"/>
  <c r="AF2110" i="2"/>
  <c r="AE2110" i="2"/>
  <c r="AG2109" i="2"/>
  <c r="AF2109" i="2"/>
  <c r="AE2109" i="2"/>
  <c r="AG2108" i="2"/>
  <c r="AF2108" i="2"/>
  <c r="AE2108" i="2"/>
  <c r="AG2107" i="2"/>
  <c r="AF2107" i="2"/>
  <c r="AE2107" i="2"/>
  <c r="AG2106" i="2"/>
  <c r="AF2106" i="2"/>
  <c r="AE2106" i="2"/>
  <c r="AG2105" i="2"/>
  <c r="AF2105" i="2"/>
  <c r="AE2105" i="2"/>
  <c r="AG2104" i="2"/>
  <c r="AF2104" i="2"/>
  <c r="AE2104" i="2"/>
  <c r="AG2103" i="2"/>
  <c r="AF2103" i="2"/>
  <c r="AE2103" i="2"/>
  <c r="AG2102" i="2"/>
  <c r="AF2102" i="2"/>
  <c r="AE2102" i="2"/>
  <c r="AG2101" i="2"/>
  <c r="AF2101" i="2"/>
  <c r="AE2101" i="2"/>
  <c r="AG2100" i="2"/>
  <c r="AF2100" i="2"/>
  <c r="AE2100" i="2"/>
  <c r="AG2099" i="2"/>
  <c r="AF2099" i="2"/>
  <c r="AE2099" i="2"/>
  <c r="AG2098" i="2"/>
  <c r="AF2098" i="2"/>
  <c r="AE2098" i="2"/>
  <c r="AG2097" i="2"/>
  <c r="AF2097" i="2"/>
  <c r="AE2097" i="2"/>
  <c r="AG2096" i="2"/>
  <c r="AF2096" i="2"/>
  <c r="AE2096" i="2"/>
  <c r="AG2095" i="2"/>
  <c r="AF2095" i="2"/>
  <c r="AE2095" i="2"/>
  <c r="AG2094" i="2"/>
  <c r="AF2094" i="2"/>
  <c r="AE2094" i="2"/>
  <c r="AG2093" i="2"/>
  <c r="AF2093" i="2"/>
  <c r="AE2093" i="2"/>
  <c r="AG2092" i="2"/>
  <c r="AF2092" i="2"/>
  <c r="AE2092" i="2"/>
  <c r="AG2091" i="2"/>
  <c r="AF2091" i="2"/>
  <c r="AE2091" i="2"/>
  <c r="AG2090" i="2"/>
  <c r="AF2090" i="2"/>
  <c r="AE2090" i="2"/>
  <c r="AG2089" i="2"/>
  <c r="AF2089" i="2"/>
  <c r="AE2089" i="2"/>
  <c r="AG2088" i="2"/>
  <c r="AF2088" i="2"/>
  <c r="AE2088" i="2"/>
  <c r="AG2087" i="2"/>
  <c r="AF2087" i="2"/>
  <c r="AE2087" i="2"/>
  <c r="AG2086" i="2"/>
  <c r="AF2086" i="2"/>
  <c r="AE2086" i="2"/>
  <c r="AG2085" i="2"/>
  <c r="AF2085" i="2"/>
  <c r="AE2085" i="2"/>
  <c r="AG2084" i="2"/>
  <c r="AF2084" i="2"/>
  <c r="AE2084" i="2"/>
  <c r="AG2083" i="2"/>
  <c r="AF2083" i="2"/>
  <c r="AE2083" i="2"/>
  <c r="AG2082" i="2"/>
  <c r="AF2082" i="2"/>
  <c r="AE2082" i="2"/>
  <c r="AG2081" i="2"/>
  <c r="AF2081" i="2"/>
  <c r="AE2081" i="2"/>
  <c r="AG2080" i="2"/>
  <c r="AF2080" i="2"/>
  <c r="AE2080" i="2"/>
  <c r="AG2079" i="2"/>
  <c r="AF2079" i="2"/>
  <c r="AE2079" i="2"/>
  <c r="AG2078" i="2"/>
  <c r="AF2078" i="2"/>
  <c r="AE2078" i="2"/>
  <c r="AG2077" i="2"/>
  <c r="AF2077" i="2"/>
  <c r="AE2077" i="2"/>
  <c r="AG2076" i="2"/>
  <c r="AF2076" i="2"/>
  <c r="AE2076" i="2"/>
  <c r="AG2075" i="2"/>
  <c r="AF2075" i="2"/>
  <c r="AE2075" i="2"/>
  <c r="AG2074" i="2"/>
  <c r="AF2074" i="2"/>
  <c r="AE2074" i="2"/>
  <c r="AG2073" i="2"/>
  <c r="AF2073" i="2"/>
  <c r="AE2073" i="2"/>
  <c r="AG2072" i="2"/>
  <c r="AF2072" i="2"/>
  <c r="AE2072" i="2"/>
  <c r="AG2071" i="2"/>
  <c r="AF2071" i="2"/>
  <c r="AE2071" i="2"/>
  <c r="AG2070" i="2"/>
  <c r="AF2070" i="2"/>
  <c r="AE2070" i="2"/>
  <c r="AG2069" i="2"/>
  <c r="AF2069" i="2"/>
  <c r="AE2069" i="2"/>
  <c r="AG2068" i="2"/>
  <c r="AF2068" i="2"/>
  <c r="AE2068" i="2"/>
  <c r="AG2067" i="2"/>
  <c r="AF2067" i="2"/>
  <c r="AE2067" i="2"/>
  <c r="AG2066" i="2"/>
  <c r="AF2066" i="2"/>
  <c r="AE2066" i="2"/>
  <c r="AG2065" i="2"/>
  <c r="AF2065" i="2"/>
  <c r="AE2065" i="2"/>
  <c r="AG2064" i="2"/>
  <c r="AF2064" i="2"/>
  <c r="AE2064" i="2"/>
  <c r="AG2063" i="2"/>
  <c r="AF2063" i="2"/>
  <c r="AE2063" i="2"/>
  <c r="AG2062" i="2"/>
  <c r="AF2062" i="2"/>
  <c r="AE2062" i="2"/>
  <c r="AG2061" i="2"/>
  <c r="AF2061" i="2"/>
  <c r="AE2061" i="2"/>
  <c r="AG2060" i="2"/>
  <c r="AF2060" i="2"/>
  <c r="AE2060" i="2"/>
  <c r="AG2059" i="2"/>
  <c r="AF2059" i="2"/>
  <c r="AE2059" i="2"/>
  <c r="AG2058" i="2"/>
  <c r="AF2058" i="2"/>
  <c r="AE2058" i="2"/>
  <c r="AG2057" i="2"/>
  <c r="AF2057" i="2"/>
  <c r="AE2057" i="2"/>
  <c r="AG2056" i="2"/>
  <c r="AF2056" i="2"/>
  <c r="AE2056" i="2"/>
  <c r="AG2055" i="2"/>
  <c r="AF2055" i="2"/>
  <c r="AE2055" i="2"/>
  <c r="AG2054" i="2"/>
  <c r="AF2054" i="2"/>
  <c r="AE2054" i="2"/>
  <c r="AG2053" i="2"/>
  <c r="AF2053" i="2"/>
  <c r="AE2053" i="2"/>
  <c r="AG2052" i="2"/>
  <c r="AF2052" i="2"/>
  <c r="AE2052" i="2"/>
  <c r="AG2051" i="2"/>
  <c r="AF2051" i="2"/>
  <c r="AE2051" i="2"/>
  <c r="AG2050" i="2"/>
  <c r="AF2050" i="2"/>
  <c r="AE2050" i="2"/>
  <c r="AG2049" i="2"/>
  <c r="AF2049" i="2"/>
  <c r="AE2049" i="2"/>
  <c r="AG2048" i="2"/>
  <c r="AF2048" i="2"/>
  <c r="AE2048" i="2"/>
  <c r="AG2047" i="2"/>
  <c r="AF2047" i="2"/>
  <c r="AE2047" i="2"/>
  <c r="AG2046" i="2"/>
  <c r="AF2046" i="2"/>
  <c r="AE2046" i="2"/>
  <c r="AG2045" i="2"/>
  <c r="AF2045" i="2"/>
  <c r="AE2045" i="2"/>
  <c r="AG2044" i="2"/>
  <c r="AF2044" i="2"/>
  <c r="AE2044" i="2"/>
  <c r="AG2043" i="2"/>
  <c r="AF2043" i="2"/>
  <c r="AE2043" i="2"/>
  <c r="AG2042" i="2"/>
  <c r="AF2042" i="2"/>
  <c r="AE2042" i="2"/>
  <c r="AG2041" i="2"/>
  <c r="AF2041" i="2"/>
  <c r="AE2041" i="2"/>
  <c r="AG2040" i="2"/>
  <c r="AF2040" i="2"/>
  <c r="AE2040" i="2"/>
  <c r="AG2039" i="2"/>
  <c r="AF2039" i="2"/>
  <c r="AE2039" i="2"/>
  <c r="AG2038" i="2"/>
  <c r="AF2038" i="2"/>
  <c r="AE2038" i="2"/>
  <c r="AG2037" i="2"/>
  <c r="AF2037" i="2"/>
  <c r="AE2037" i="2"/>
  <c r="AG2036" i="2"/>
  <c r="AF2036" i="2"/>
  <c r="AE2036" i="2"/>
  <c r="AG2035" i="2"/>
  <c r="AF2035" i="2"/>
  <c r="AE2035" i="2"/>
  <c r="AG2034" i="2"/>
  <c r="AF2034" i="2"/>
  <c r="AE2034" i="2"/>
  <c r="AG2033" i="2"/>
  <c r="AF2033" i="2"/>
  <c r="AE2033" i="2"/>
  <c r="AG2032" i="2"/>
  <c r="AF2032" i="2"/>
  <c r="AE2032" i="2"/>
  <c r="AG2031" i="2"/>
  <c r="AF2031" i="2"/>
  <c r="AE2031" i="2"/>
  <c r="AG2030" i="2"/>
  <c r="AF2030" i="2"/>
  <c r="AE2030" i="2"/>
  <c r="AG2029" i="2"/>
  <c r="AF2029" i="2"/>
  <c r="AE2029" i="2"/>
  <c r="AG2028" i="2"/>
  <c r="AF2028" i="2"/>
  <c r="AE2028" i="2"/>
  <c r="AG2027" i="2"/>
  <c r="AF2027" i="2"/>
  <c r="AE2027" i="2"/>
  <c r="AG2026" i="2"/>
  <c r="AF2026" i="2"/>
  <c r="AE2026" i="2"/>
  <c r="AG2025" i="2"/>
  <c r="AF2025" i="2"/>
  <c r="AE2025" i="2"/>
  <c r="AG2024" i="2"/>
  <c r="AF2024" i="2"/>
  <c r="AE2024" i="2"/>
  <c r="AG2023" i="2"/>
  <c r="AF2023" i="2"/>
  <c r="AE2023" i="2"/>
  <c r="AG2022" i="2"/>
  <c r="AF2022" i="2"/>
  <c r="AE2022" i="2"/>
  <c r="AG2021" i="2"/>
  <c r="AF2021" i="2"/>
  <c r="AE2021" i="2"/>
  <c r="AG2020" i="2"/>
  <c r="AF2020" i="2"/>
  <c r="AE2020" i="2"/>
  <c r="AG2019" i="2"/>
  <c r="AF2019" i="2"/>
  <c r="AE2019" i="2"/>
  <c r="AG2018" i="2"/>
  <c r="AF2018" i="2"/>
  <c r="AE2018" i="2"/>
  <c r="AG2017" i="2"/>
  <c r="AF2017" i="2"/>
  <c r="AE2017" i="2"/>
  <c r="AG2016" i="2"/>
  <c r="AF2016" i="2"/>
  <c r="AE2016" i="2"/>
  <c r="AG2015" i="2"/>
  <c r="AF2015" i="2"/>
  <c r="AE2015" i="2"/>
  <c r="AG2014" i="2"/>
  <c r="AF2014" i="2"/>
  <c r="AE2014" i="2"/>
  <c r="AG2013" i="2"/>
  <c r="AF2013" i="2"/>
  <c r="AE2013" i="2"/>
  <c r="AG2012" i="2"/>
  <c r="AF2012" i="2"/>
  <c r="AE2012" i="2"/>
  <c r="AG2011" i="2"/>
  <c r="AF2011" i="2"/>
  <c r="AE2011" i="2"/>
  <c r="AG2010" i="2"/>
  <c r="AF2010" i="2"/>
  <c r="AE2010" i="2"/>
  <c r="AG2009" i="2"/>
  <c r="AF2009" i="2"/>
  <c r="AE2009" i="2"/>
  <c r="AG2008" i="2"/>
  <c r="AF2008" i="2"/>
  <c r="AE2008" i="2"/>
  <c r="AG2007" i="2"/>
  <c r="AF2007" i="2"/>
  <c r="AE2007" i="2"/>
  <c r="AG2006" i="2"/>
  <c r="AF2006" i="2"/>
  <c r="AE2006" i="2"/>
  <c r="AG2005" i="2"/>
  <c r="AF2005" i="2"/>
  <c r="AE2005" i="2"/>
  <c r="AG2004" i="2"/>
  <c r="AF2004" i="2"/>
  <c r="AE2004" i="2"/>
  <c r="AG2003" i="2"/>
  <c r="AF2003" i="2"/>
  <c r="AE2003" i="2"/>
  <c r="AG2002" i="2"/>
  <c r="AF2002" i="2"/>
  <c r="AE2002" i="2"/>
  <c r="AG2001" i="2"/>
  <c r="AF2001" i="2"/>
  <c r="AE2001" i="2"/>
  <c r="AG2000" i="2"/>
  <c r="AF2000" i="2"/>
  <c r="AE2000" i="2"/>
  <c r="AG1999" i="2"/>
  <c r="AF1999" i="2"/>
  <c r="AE1999" i="2"/>
  <c r="AG1998" i="2"/>
  <c r="AF1998" i="2"/>
  <c r="AE1998" i="2"/>
  <c r="AG1997" i="2"/>
  <c r="AF1997" i="2"/>
  <c r="AE1997" i="2"/>
  <c r="AG1996" i="2"/>
  <c r="AF1996" i="2"/>
  <c r="AE1996" i="2"/>
  <c r="AG1995" i="2"/>
  <c r="AF1995" i="2"/>
  <c r="AE1995" i="2"/>
  <c r="AG1994" i="2"/>
  <c r="AF1994" i="2"/>
  <c r="AE1994" i="2"/>
  <c r="AG1993" i="2"/>
  <c r="AF1993" i="2"/>
  <c r="AE1993" i="2"/>
  <c r="AG1992" i="2"/>
  <c r="AF1992" i="2"/>
  <c r="AE1992" i="2"/>
  <c r="AG1991" i="2"/>
  <c r="AF1991" i="2"/>
  <c r="AE1991" i="2"/>
  <c r="AG1990" i="2"/>
  <c r="AF1990" i="2"/>
  <c r="AE1990" i="2"/>
  <c r="AG1989" i="2"/>
  <c r="AF1989" i="2"/>
  <c r="AE1989" i="2"/>
  <c r="AG1988" i="2"/>
  <c r="AF1988" i="2"/>
  <c r="AE1988" i="2"/>
  <c r="AG1987" i="2"/>
  <c r="AF1987" i="2"/>
  <c r="AE1987" i="2"/>
  <c r="AG1986" i="2"/>
  <c r="AF1986" i="2"/>
  <c r="AE1986" i="2"/>
  <c r="AG1985" i="2"/>
  <c r="AF1985" i="2"/>
  <c r="AE1985" i="2"/>
  <c r="AG1984" i="2"/>
  <c r="AF1984" i="2"/>
  <c r="AE1984" i="2"/>
  <c r="AG1983" i="2"/>
  <c r="AF1983" i="2"/>
  <c r="AE1983" i="2"/>
  <c r="AG1982" i="2"/>
  <c r="AF1982" i="2"/>
  <c r="AE1982" i="2"/>
  <c r="AG1981" i="2"/>
  <c r="AF1981" i="2"/>
  <c r="AE1981" i="2"/>
  <c r="AG1980" i="2"/>
  <c r="AF1980" i="2"/>
  <c r="AE1980" i="2"/>
  <c r="AG1979" i="2"/>
  <c r="AF1979" i="2"/>
  <c r="AE1979" i="2"/>
  <c r="AG1978" i="2"/>
  <c r="AF1978" i="2"/>
  <c r="AE1978" i="2"/>
  <c r="AG1977" i="2"/>
  <c r="AF1977" i="2"/>
  <c r="AE1977" i="2"/>
  <c r="AG1976" i="2"/>
  <c r="AF1976" i="2"/>
  <c r="AE1976" i="2"/>
  <c r="AG1975" i="2"/>
  <c r="AF1975" i="2"/>
  <c r="AE1975" i="2"/>
  <c r="AG1974" i="2"/>
  <c r="AF1974" i="2"/>
  <c r="AE1974" i="2"/>
  <c r="AG1973" i="2"/>
  <c r="AF1973" i="2"/>
  <c r="AE1973" i="2"/>
  <c r="AG1972" i="2"/>
  <c r="AF1972" i="2"/>
  <c r="AE1972" i="2"/>
  <c r="AG1971" i="2"/>
  <c r="AF1971" i="2"/>
  <c r="AE1971" i="2"/>
  <c r="AG1970" i="2"/>
  <c r="AF1970" i="2"/>
  <c r="AE1970" i="2"/>
  <c r="AG1969" i="2"/>
  <c r="AF1969" i="2"/>
  <c r="AE1969" i="2"/>
  <c r="AG1968" i="2"/>
  <c r="AF1968" i="2"/>
  <c r="AE1968" i="2"/>
  <c r="AG1967" i="2"/>
  <c r="AF1967" i="2"/>
  <c r="AE1967" i="2"/>
  <c r="AG1966" i="2"/>
  <c r="AF1966" i="2"/>
  <c r="AE1966" i="2"/>
  <c r="AG1965" i="2"/>
  <c r="AF1965" i="2"/>
  <c r="AE1965" i="2"/>
  <c r="AG1964" i="2"/>
  <c r="AF1964" i="2"/>
  <c r="AE1964" i="2"/>
  <c r="AG1963" i="2"/>
  <c r="AF1963" i="2"/>
  <c r="AE1963" i="2"/>
  <c r="AG1962" i="2"/>
  <c r="AF1962" i="2"/>
  <c r="AE1962" i="2"/>
  <c r="AG1961" i="2"/>
  <c r="AF1961" i="2"/>
  <c r="AE1961" i="2"/>
  <c r="AG1960" i="2"/>
  <c r="AF1960" i="2"/>
  <c r="AE1960" i="2"/>
  <c r="AG1959" i="2"/>
  <c r="AF1959" i="2"/>
  <c r="AE1959" i="2"/>
  <c r="AG1958" i="2"/>
  <c r="AF1958" i="2"/>
  <c r="AE1958" i="2"/>
  <c r="AG1957" i="2"/>
  <c r="AF1957" i="2"/>
  <c r="AE1957" i="2"/>
  <c r="AG1956" i="2"/>
  <c r="AF1956" i="2"/>
  <c r="AE1956" i="2"/>
  <c r="AG1955" i="2"/>
  <c r="AF1955" i="2"/>
  <c r="AE1955" i="2"/>
  <c r="AG1954" i="2"/>
  <c r="AF1954" i="2"/>
  <c r="AE1954" i="2"/>
  <c r="AG1953" i="2"/>
  <c r="AF1953" i="2"/>
  <c r="AE1953" i="2"/>
  <c r="AG1952" i="2"/>
  <c r="AF1952" i="2"/>
  <c r="AE1952" i="2"/>
  <c r="AG1951" i="2"/>
  <c r="AF1951" i="2"/>
  <c r="AE1951" i="2"/>
  <c r="AG1950" i="2"/>
  <c r="AF1950" i="2"/>
  <c r="AE1950" i="2"/>
  <c r="AG1949" i="2"/>
  <c r="AF1949" i="2"/>
  <c r="AE1949" i="2"/>
  <c r="AG1948" i="2"/>
  <c r="AF1948" i="2"/>
  <c r="AE1948" i="2"/>
  <c r="AG1947" i="2"/>
  <c r="AF1947" i="2"/>
  <c r="AE1947" i="2"/>
  <c r="AG1946" i="2"/>
  <c r="AF1946" i="2"/>
  <c r="AE1946" i="2"/>
  <c r="AG1945" i="2"/>
  <c r="AF1945" i="2"/>
  <c r="AE1945" i="2"/>
  <c r="AG1944" i="2"/>
  <c r="AF1944" i="2"/>
  <c r="AE1944" i="2"/>
  <c r="AG1943" i="2"/>
  <c r="AF1943" i="2"/>
  <c r="AE1943" i="2"/>
  <c r="AG1942" i="2"/>
  <c r="AF1942" i="2"/>
  <c r="AE1942" i="2"/>
  <c r="AG1941" i="2"/>
  <c r="AF1941" i="2"/>
  <c r="AE1941" i="2"/>
  <c r="AG1940" i="2"/>
  <c r="AF1940" i="2"/>
  <c r="AE1940" i="2"/>
  <c r="AG1939" i="2"/>
  <c r="AF1939" i="2"/>
  <c r="AE1939" i="2"/>
  <c r="AG1938" i="2"/>
  <c r="AF1938" i="2"/>
  <c r="AE1938" i="2"/>
  <c r="AG1937" i="2"/>
  <c r="AF1937" i="2"/>
  <c r="AE1937" i="2"/>
  <c r="AG1936" i="2"/>
  <c r="AF1936" i="2"/>
  <c r="AE1936" i="2"/>
  <c r="AG1935" i="2"/>
  <c r="AF1935" i="2"/>
  <c r="AE1935" i="2"/>
  <c r="AG1934" i="2"/>
  <c r="AF1934" i="2"/>
  <c r="AE1934" i="2"/>
  <c r="AG1933" i="2"/>
  <c r="AF1933" i="2"/>
  <c r="AE1933" i="2"/>
  <c r="AG1932" i="2"/>
  <c r="AF1932" i="2"/>
  <c r="AE1932" i="2"/>
  <c r="AG1931" i="2"/>
  <c r="AF1931" i="2"/>
  <c r="AE1931" i="2"/>
  <c r="AG1930" i="2"/>
  <c r="AF1930" i="2"/>
  <c r="AE1930" i="2"/>
  <c r="AG1929" i="2"/>
  <c r="AF1929" i="2"/>
  <c r="AE1929" i="2"/>
  <c r="AG1928" i="2"/>
  <c r="AF1928" i="2"/>
  <c r="AE1928" i="2"/>
  <c r="AG1927" i="2"/>
  <c r="AF1927" i="2"/>
  <c r="AE1927" i="2"/>
  <c r="AG1926" i="2"/>
  <c r="AF1926" i="2"/>
  <c r="AE1926" i="2"/>
  <c r="AG1925" i="2"/>
  <c r="AF1925" i="2"/>
  <c r="AE1925" i="2"/>
  <c r="AG1924" i="2"/>
  <c r="AF1924" i="2"/>
  <c r="AE1924" i="2"/>
  <c r="AG1923" i="2"/>
  <c r="AF1923" i="2"/>
  <c r="AE1923" i="2"/>
  <c r="AG1922" i="2"/>
  <c r="AF1922" i="2"/>
  <c r="AE1922" i="2"/>
  <c r="AG1921" i="2"/>
  <c r="AF1921" i="2"/>
  <c r="AE1921" i="2"/>
  <c r="AG1920" i="2"/>
  <c r="AF1920" i="2"/>
  <c r="AE1920" i="2"/>
  <c r="AG1919" i="2"/>
  <c r="AF1919" i="2"/>
  <c r="AE1919" i="2"/>
  <c r="AG1918" i="2"/>
  <c r="AF1918" i="2"/>
  <c r="AE1918" i="2"/>
  <c r="AG1917" i="2"/>
  <c r="AF1917" i="2"/>
  <c r="AE1917" i="2"/>
  <c r="AG1916" i="2"/>
  <c r="AF1916" i="2"/>
  <c r="AE1916" i="2"/>
  <c r="AG1915" i="2"/>
  <c r="AF1915" i="2"/>
  <c r="AE1915" i="2"/>
  <c r="AG1914" i="2"/>
  <c r="AF1914" i="2"/>
  <c r="AE1914" i="2"/>
  <c r="AG1913" i="2"/>
  <c r="AF1913" i="2"/>
  <c r="AE1913" i="2"/>
  <c r="AG1912" i="2"/>
  <c r="AF1912" i="2"/>
  <c r="AE1912" i="2"/>
  <c r="AG1911" i="2"/>
  <c r="AF1911" i="2"/>
  <c r="AE1911" i="2"/>
  <c r="AG1910" i="2"/>
  <c r="AF1910" i="2"/>
  <c r="AE1910" i="2"/>
  <c r="AG1909" i="2"/>
  <c r="AF1909" i="2"/>
  <c r="AE1909" i="2"/>
  <c r="AG1908" i="2"/>
  <c r="AF1908" i="2"/>
  <c r="AE1908" i="2"/>
  <c r="AG1907" i="2"/>
  <c r="AF1907" i="2"/>
  <c r="AE1907" i="2"/>
  <c r="AG1906" i="2"/>
  <c r="AF1906" i="2"/>
  <c r="AE1906" i="2"/>
  <c r="AG1905" i="2"/>
  <c r="AF1905" i="2"/>
  <c r="AE1905" i="2"/>
  <c r="AG1904" i="2"/>
  <c r="AF1904" i="2"/>
  <c r="AE1904" i="2"/>
  <c r="AG1903" i="2"/>
  <c r="AF1903" i="2"/>
  <c r="AE1903" i="2"/>
  <c r="AG1902" i="2"/>
  <c r="AF1902" i="2"/>
  <c r="AE1902" i="2"/>
  <c r="AG1901" i="2"/>
  <c r="AF1901" i="2"/>
  <c r="AE1901" i="2"/>
  <c r="AG1900" i="2"/>
  <c r="AF1900" i="2"/>
  <c r="AE1900" i="2"/>
  <c r="AG1899" i="2"/>
  <c r="AF1899" i="2"/>
  <c r="AE1899" i="2"/>
  <c r="AG1898" i="2"/>
  <c r="AF1898" i="2"/>
  <c r="AE1898" i="2"/>
  <c r="AG1897" i="2"/>
  <c r="AF1897" i="2"/>
  <c r="AE1897" i="2"/>
  <c r="AG1896" i="2"/>
  <c r="AF1896" i="2"/>
  <c r="AE1896" i="2"/>
  <c r="AG1895" i="2"/>
  <c r="AF1895" i="2"/>
  <c r="AE1895" i="2"/>
  <c r="AG1894" i="2"/>
  <c r="AF1894" i="2"/>
  <c r="AE1894" i="2"/>
  <c r="AG1893" i="2"/>
  <c r="AF1893" i="2"/>
  <c r="AE1893" i="2"/>
  <c r="AG1892" i="2"/>
  <c r="AF1892" i="2"/>
  <c r="AE1892" i="2"/>
  <c r="AG1891" i="2"/>
  <c r="AF1891" i="2"/>
  <c r="AE1891" i="2"/>
  <c r="AG1890" i="2"/>
  <c r="AF1890" i="2"/>
  <c r="AE1890" i="2"/>
  <c r="AG1889" i="2"/>
  <c r="AF1889" i="2"/>
  <c r="AE1889" i="2"/>
  <c r="AG1888" i="2"/>
  <c r="AF1888" i="2"/>
  <c r="AE1888" i="2"/>
  <c r="AG1887" i="2"/>
  <c r="AF1887" i="2"/>
  <c r="AE1887" i="2"/>
  <c r="AG1886" i="2"/>
  <c r="AF1886" i="2"/>
  <c r="AE1886" i="2"/>
  <c r="AG1885" i="2"/>
  <c r="AF1885" i="2"/>
  <c r="AE1885" i="2"/>
  <c r="AG1884" i="2"/>
  <c r="AF1884" i="2"/>
  <c r="AE1884" i="2"/>
  <c r="AG1883" i="2"/>
  <c r="AF1883" i="2"/>
  <c r="AE1883" i="2"/>
  <c r="AG1882" i="2"/>
  <c r="AF1882" i="2"/>
  <c r="AE1882" i="2"/>
  <c r="AG1881" i="2"/>
  <c r="AF1881" i="2"/>
  <c r="AE1881" i="2"/>
  <c r="AG1880" i="2"/>
  <c r="AF1880" i="2"/>
  <c r="AE1880" i="2"/>
  <c r="AG1879" i="2"/>
  <c r="AF1879" i="2"/>
  <c r="AE1879" i="2"/>
  <c r="AG1878" i="2"/>
  <c r="AF1878" i="2"/>
  <c r="AE1878" i="2"/>
  <c r="AG1877" i="2"/>
  <c r="AF1877" i="2"/>
  <c r="AE1877" i="2"/>
  <c r="AG1876" i="2"/>
  <c r="AF1876" i="2"/>
  <c r="AE1876" i="2"/>
  <c r="AG1875" i="2"/>
  <c r="AF1875" i="2"/>
  <c r="AE1875" i="2"/>
  <c r="AG1874" i="2"/>
  <c r="AF1874" i="2"/>
  <c r="AE1874" i="2"/>
  <c r="AG1873" i="2"/>
  <c r="AF1873" i="2"/>
  <c r="AE1873" i="2"/>
  <c r="AG1872" i="2"/>
  <c r="AF1872" i="2"/>
  <c r="AE1872" i="2"/>
  <c r="AG1871" i="2"/>
  <c r="AF1871" i="2"/>
  <c r="AE1871" i="2"/>
  <c r="AG1870" i="2"/>
  <c r="AF1870" i="2"/>
  <c r="AE1870" i="2"/>
  <c r="AG1869" i="2"/>
  <c r="AF1869" i="2"/>
  <c r="AE1869" i="2"/>
  <c r="AG1868" i="2"/>
  <c r="AF1868" i="2"/>
  <c r="AE1868" i="2"/>
  <c r="AG1867" i="2"/>
  <c r="AF1867" i="2"/>
  <c r="AE1867" i="2"/>
  <c r="AG1866" i="2"/>
  <c r="AF1866" i="2"/>
  <c r="AE1866" i="2"/>
  <c r="AG1865" i="2"/>
  <c r="AF1865" i="2"/>
  <c r="AE1865" i="2"/>
  <c r="AG1864" i="2"/>
  <c r="AF1864" i="2"/>
  <c r="AE1864" i="2"/>
  <c r="AG1863" i="2"/>
  <c r="AF1863" i="2"/>
  <c r="AE1863" i="2"/>
  <c r="AG1862" i="2"/>
  <c r="AF1862" i="2"/>
  <c r="AE1862" i="2"/>
  <c r="AG1861" i="2"/>
  <c r="AF1861" i="2"/>
  <c r="AE1861" i="2"/>
  <c r="AG1860" i="2"/>
  <c r="AF1860" i="2"/>
  <c r="AE1860" i="2"/>
  <c r="AG1859" i="2"/>
  <c r="AF1859" i="2"/>
  <c r="AE1859" i="2"/>
  <c r="AG1858" i="2"/>
  <c r="AF1858" i="2"/>
  <c r="AE1858" i="2"/>
  <c r="AG1857" i="2"/>
  <c r="AF1857" i="2"/>
  <c r="AE1857" i="2"/>
  <c r="AG1856" i="2"/>
  <c r="AF1856" i="2"/>
  <c r="AE1856" i="2"/>
  <c r="AG1855" i="2"/>
  <c r="AF1855" i="2"/>
  <c r="AE1855" i="2"/>
  <c r="AG1854" i="2"/>
  <c r="AF1854" i="2"/>
  <c r="AE1854" i="2"/>
  <c r="AG1853" i="2"/>
  <c r="AF1853" i="2"/>
  <c r="AE1853" i="2"/>
  <c r="AG1852" i="2"/>
  <c r="AF1852" i="2"/>
  <c r="AE1852" i="2"/>
  <c r="AG1851" i="2"/>
  <c r="AF1851" i="2"/>
  <c r="AE1851" i="2"/>
  <c r="AG1850" i="2"/>
  <c r="AF1850" i="2"/>
  <c r="AE1850" i="2"/>
  <c r="AG1849" i="2"/>
  <c r="AF1849" i="2"/>
  <c r="AE1849" i="2"/>
  <c r="AG1848" i="2"/>
  <c r="AF1848" i="2"/>
  <c r="AE1848" i="2"/>
  <c r="AG1847" i="2"/>
  <c r="AF1847" i="2"/>
  <c r="AE1847" i="2"/>
  <c r="AG1846" i="2"/>
  <c r="AF1846" i="2"/>
  <c r="AE1846" i="2"/>
  <c r="AG1845" i="2"/>
  <c r="AF1845" i="2"/>
  <c r="AE1845" i="2"/>
  <c r="AG1844" i="2"/>
  <c r="AF1844" i="2"/>
  <c r="AE1844" i="2"/>
  <c r="AG1843" i="2"/>
  <c r="AF1843" i="2"/>
  <c r="AE1843" i="2"/>
  <c r="AG1842" i="2"/>
  <c r="AF1842" i="2"/>
  <c r="AE1842" i="2"/>
  <c r="AG1841" i="2"/>
  <c r="AF1841" i="2"/>
  <c r="AE1841" i="2"/>
  <c r="AG1840" i="2"/>
  <c r="AF1840" i="2"/>
  <c r="AE1840" i="2"/>
  <c r="AG1839" i="2"/>
  <c r="AF1839" i="2"/>
  <c r="AE1839" i="2"/>
  <c r="AG1838" i="2"/>
  <c r="AF1838" i="2"/>
  <c r="AE1838" i="2"/>
  <c r="AG1837" i="2"/>
  <c r="AF1837" i="2"/>
  <c r="AE1837" i="2"/>
  <c r="AG1836" i="2"/>
  <c r="AF1836" i="2"/>
  <c r="AE1836" i="2"/>
  <c r="AG1835" i="2"/>
  <c r="AF1835" i="2"/>
  <c r="AE1835" i="2"/>
  <c r="AG1834" i="2"/>
  <c r="AF1834" i="2"/>
  <c r="AE1834" i="2"/>
  <c r="AG1833" i="2"/>
  <c r="AF1833" i="2"/>
  <c r="AE1833" i="2"/>
  <c r="AG1832" i="2"/>
  <c r="AF1832" i="2"/>
  <c r="AE1832" i="2"/>
  <c r="AG1831" i="2"/>
  <c r="AF1831" i="2"/>
  <c r="AE1831" i="2"/>
  <c r="AG1830" i="2"/>
  <c r="AF1830" i="2"/>
  <c r="AE1830" i="2"/>
  <c r="AG1829" i="2"/>
  <c r="AF1829" i="2"/>
  <c r="AE1829" i="2"/>
  <c r="AG1828" i="2"/>
  <c r="AF1828" i="2"/>
  <c r="AE1828" i="2"/>
  <c r="AG1827" i="2"/>
  <c r="AF1827" i="2"/>
  <c r="AE1827" i="2"/>
  <c r="AG1826" i="2"/>
  <c r="AF1826" i="2"/>
  <c r="AE1826" i="2"/>
  <c r="AG1825" i="2"/>
  <c r="AF1825" i="2"/>
  <c r="AE1825" i="2"/>
  <c r="AG1824" i="2"/>
  <c r="AF1824" i="2"/>
  <c r="AE1824" i="2"/>
  <c r="AG1823" i="2"/>
  <c r="AF1823" i="2"/>
  <c r="AE1823" i="2"/>
  <c r="AG1822" i="2"/>
  <c r="AF1822" i="2"/>
  <c r="AE1822" i="2"/>
  <c r="AG1821" i="2"/>
  <c r="AF1821" i="2"/>
  <c r="AE1821" i="2"/>
  <c r="AG1820" i="2"/>
  <c r="AF1820" i="2"/>
  <c r="AE1820" i="2"/>
  <c r="AG1819" i="2"/>
  <c r="AF1819" i="2"/>
  <c r="AE1819" i="2"/>
  <c r="AG1818" i="2"/>
  <c r="AF1818" i="2"/>
  <c r="AE1818" i="2"/>
  <c r="AG1817" i="2"/>
  <c r="AF1817" i="2"/>
  <c r="AE1817" i="2"/>
  <c r="AG1816" i="2"/>
  <c r="AF1816" i="2"/>
  <c r="AE1816" i="2"/>
  <c r="AG1815" i="2"/>
  <c r="AF1815" i="2"/>
  <c r="AE1815" i="2"/>
  <c r="AG1814" i="2"/>
  <c r="AF1814" i="2"/>
  <c r="AE1814" i="2"/>
  <c r="AG1813" i="2"/>
  <c r="AF1813" i="2"/>
  <c r="AE1813" i="2"/>
  <c r="AG1812" i="2"/>
  <c r="AF1812" i="2"/>
  <c r="AE1812" i="2"/>
  <c r="AG1811" i="2"/>
  <c r="AF1811" i="2"/>
  <c r="AE1811" i="2"/>
  <c r="AG1810" i="2"/>
  <c r="AF1810" i="2"/>
  <c r="AE1810" i="2"/>
  <c r="AG1809" i="2"/>
  <c r="AF1809" i="2"/>
  <c r="AE1809" i="2"/>
  <c r="AG1808" i="2"/>
  <c r="AF1808" i="2"/>
  <c r="AE1808" i="2"/>
  <c r="AG1807" i="2"/>
  <c r="AF1807" i="2"/>
  <c r="AE1807" i="2"/>
  <c r="AG1806" i="2"/>
  <c r="AF1806" i="2"/>
  <c r="AE1806" i="2"/>
  <c r="AG1805" i="2"/>
  <c r="AF1805" i="2"/>
  <c r="AE1805" i="2"/>
  <c r="AG1804" i="2"/>
  <c r="AF1804" i="2"/>
  <c r="AE1804" i="2"/>
  <c r="AG1803" i="2"/>
  <c r="AF1803" i="2"/>
  <c r="AE1803" i="2"/>
  <c r="AG1802" i="2"/>
  <c r="AF1802" i="2"/>
  <c r="AE1802" i="2"/>
  <c r="AG1801" i="2"/>
  <c r="AF1801" i="2"/>
  <c r="AE1801" i="2"/>
  <c r="AG1800" i="2"/>
  <c r="AF1800" i="2"/>
  <c r="AE1800" i="2"/>
  <c r="AG1799" i="2"/>
  <c r="AF1799" i="2"/>
  <c r="AE1799" i="2"/>
  <c r="AG1798" i="2"/>
  <c r="AF1798" i="2"/>
  <c r="AE1798" i="2"/>
  <c r="AG1797" i="2"/>
  <c r="AF1797" i="2"/>
  <c r="AE1797" i="2"/>
  <c r="AG1796" i="2"/>
  <c r="AF1796" i="2"/>
  <c r="AE1796" i="2"/>
  <c r="AG1795" i="2"/>
  <c r="AF1795" i="2"/>
  <c r="AE1795" i="2"/>
  <c r="AG1794" i="2"/>
  <c r="AF1794" i="2"/>
  <c r="AE1794" i="2"/>
  <c r="AG1793" i="2"/>
  <c r="AF1793" i="2"/>
  <c r="AE1793" i="2"/>
  <c r="AG1792" i="2"/>
  <c r="AF1792" i="2"/>
  <c r="AE1792" i="2"/>
  <c r="AG1791" i="2"/>
  <c r="AF1791" i="2"/>
  <c r="AE1791" i="2"/>
  <c r="AG1790" i="2"/>
  <c r="AF1790" i="2"/>
  <c r="AE1790" i="2"/>
  <c r="AG1789" i="2"/>
  <c r="AF1789" i="2"/>
  <c r="AE1789" i="2"/>
  <c r="AG1788" i="2"/>
  <c r="AF1788" i="2"/>
  <c r="AE1788" i="2"/>
  <c r="AG1787" i="2"/>
  <c r="AF1787" i="2"/>
  <c r="AE1787" i="2"/>
  <c r="AG1786" i="2"/>
  <c r="AF1786" i="2"/>
  <c r="AE1786" i="2"/>
  <c r="AG1785" i="2"/>
  <c r="AF1785" i="2"/>
  <c r="AE1785" i="2"/>
  <c r="AG1784" i="2"/>
  <c r="AF1784" i="2"/>
  <c r="AE1784" i="2"/>
  <c r="AG1783" i="2"/>
  <c r="AF1783" i="2"/>
  <c r="AE1783" i="2"/>
  <c r="AG1782" i="2"/>
  <c r="AF1782" i="2"/>
  <c r="AE1782" i="2"/>
  <c r="AG1781" i="2"/>
  <c r="AF1781" i="2"/>
  <c r="AE1781" i="2"/>
  <c r="AG1780" i="2"/>
  <c r="AF1780" i="2"/>
  <c r="AE1780" i="2"/>
  <c r="AG1779" i="2"/>
  <c r="AF1779" i="2"/>
  <c r="AE1779" i="2"/>
  <c r="AG1778" i="2"/>
  <c r="AF1778" i="2"/>
  <c r="AE1778" i="2"/>
  <c r="AG1777" i="2"/>
  <c r="AF1777" i="2"/>
  <c r="AE1777" i="2"/>
  <c r="AG1776" i="2"/>
  <c r="AF1776" i="2"/>
  <c r="AE1776" i="2"/>
  <c r="AG1775" i="2"/>
  <c r="AF1775" i="2"/>
  <c r="AE1775" i="2"/>
  <c r="AG1774" i="2"/>
  <c r="AF1774" i="2"/>
  <c r="AE1774" i="2"/>
  <c r="AG1773" i="2"/>
  <c r="AF1773" i="2"/>
  <c r="AE1773" i="2"/>
  <c r="AG1772" i="2"/>
  <c r="AF1772" i="2"/>
  <c r="AE1772" i="2"/>
  <c r="AG1771" i="2"/>
  <c r="AF1771" i="2"/>
  <c r="AE1771" i="2"/>
  <c r="AG1770" i="2"/>
  <c r="AF1770" i="2"/>
  <c r="AE1770" i="2"/>
  <c r="AG1769" i="2"/>
  <c r="AF1769" i="2"/>
  <c r="AE1769" i="2"/>
  <c r="AG1768" i="2"/>
  <c r="AF1768" i="2"/>
  <c r="AE1768" i="2"/>
  <c r="AG1767" i="2"/>
  <c r="AF1767" i="2"/>
  <c r="AE1767" i="2"/>
  <c r="AG1766" i="2"/>
  <c r="AF1766" i="2"/>
  <c r="AE1766" i="2"/>
  <c r="AG1765" i="2"/>
  <c r="AF1765" i="2"/>
  <c r="AE1765" i="2"/>
  <c r="AG1764" i="2"/>
  <c r="AF1764" i="2"/>
  <c r="AE1764" i="2"/>
  <c r="AG1763" i="2"/>
  <c r="AF1763" i="2"/>
  <c r="AE1763" i="2"/>
  <c r="AG1762" i="2"/>
  <c r="AF1762" i="2"/>
  <c r="AE1762" i="2"/>
  <c r="AG1761" i="2"/>
  <c r="AF1761" i="2"/>
  <c r="AE1761" i="2"/>
  <c r="AG1760" i="2"/>
  <c r="AF1760" i="2"/>
  <c r="AE1760" i="2"/>
  <c r="AG1759" i="2"/>
  <c r="AF1759" i="2"/>
  <c r="AE1759" i="2"/>
  <c r="AG1758" i="2"/>
  <c r="AF1758" i="2"/>
  <c r="AE1758" i="2"/>
  <c r="AG1757" i="2"/>
  <c r="AF1757" i="2"/>
  <c r="AE1757" i="2"/>
  <c r="AG1756" i="2"/>
  <c r="AF1756" i="2"/>
  <c r="AE1756" i="2"/>
  <c r="AG1755" i="2"/>
  <c r="AF1755" i="2"/>
  <c r="AE1755" i="2"/>
  <c r="AG1754" i="2"/>
  <c r="AF1754" i="2"/>
  <c r="AE1754" i="2"/>
  <c r="AG1753" i="2"/>
  <c r="AF1753" i="2"/>
  <c r="AE1753" i="2"/>
  <c r="AG1752" i="2"/>
  <c r="AF1752" i="2"/>
  <c r="AE1752" i="2"/>
  <c r="AG1751" i="2"/>
  <c r="AF1751" i="2"/>
  <c r="AE1751" i="2"/>
  <c r="AG1750" i="2"/>
  <c r="AF1750" i="2"/>
  <c r="AE1750" i="2"/>
  <c r="AG1749" i="2"/>
  <c r="AF1749" i="2"/>
  <c r="AE1749" i="2"/>
  <c r="AG1748" i="2"/>
  <c r="AF1748" i="2"/>
  <c r="AE1748" i="2"/>
  <c r="AG1747" i="2"/>
  <c r="AF1747" i="2"/>
  <c r="AE1747" i="2"/>
  <c r="AG1746" i="2"/>
  <c r="AF1746" i="2"/>
  <c r="AE1746" i="2"/>
  <c r="AG1745" i="2"/>
  <c r="AF1745" i="2"/>
  <c r="AE1745" i="2"/>
  <c r="AG1744" i="2"/>
  <c r="AF1744" i="2"/>
  <c r="AE1744" i="2"/>
  <c r="AG1743" i="2"/>
  <c r="AF1743" i="2"/>
  <c r="AE1743" i="2"/>
  <c r="AG1742" i="2"/>
  <c r="AF1742" i="2"/>
  <c r="AE1742" i="2"/>
  <c r="AG1741" i="2"/>
  <c r="AF1741" i="2"/>
  <c r="AE1741" i="2"/>
  <c r="AG1740" i="2"/>
  <c r="AF1740" i="2"/>
  <c r="AE1740" i="2"/>
  <c r="AG1739" i="2"/>
  <c r="AF1739" i="2"/>
  <c r="AE1739" i="2"/>
  <c r="AG1738" i="2"/>
  <c r="AF1738" i="2"/>
  <c r="AE1738" i="2"/>
  <c r="AG1737" i="2"/>
  <c r="AF1737" i="2"/>
  <c r="AE1737" i="2"/>
  <c r="AG1736" i="2"/>
  <c r="AF1736" i="2"/>
  <c r="AE1736" i="2"/>
  <c r="AG1735" i="2"/>
  <c r="AF1735" i="2"/>
  <c r="AE1735" i="2"/>
  <c r="AG1734" i="2"/>
  <c r="AF1734" i="2"/>
  <c r="AE1734" i="2"/>
  <c r="AG1733" i="2"/>
  <c r="AF1733" i="2"/>
  <c r="AE1733" i="2"/>
  <c r="AG1732" i="2"/>
  <c r="AF1732" i="2"/>
  <c r="AE1732" i="2"/>
  <c r="AG1731" i="2"/>
  <c r="AF1731" i="2"/>
  <c r="AE1731" i="2"/>
  <c r="AG1730" i="2"/>
  <c r="AF1730" i="2"/>
  <c r="AE1730" i="2"/>
  <c r="AG1729" i="2"/>
  <c r="AF1729" i="2"/>
  <c r="AE1729" i="2"/>
  <c r="AG1728" i="2"/>
  <c r="AF1728" i="2"/>
  <c r="AE1728" i="2"/>
  <c r="AG1727" i="2"/>
  <c r="AF1727" i="2"/>
  <c r="AE1727" i="2"/>
  <c r="AG1726" i="2"/>
  <c r="AF1726" i="2"/>
  <c r="AE1726" i="2"/>
  <c r="AG1725" i="2"/>
  <c r="AF1725" i="2"/>
  <c r="AE1725" i="2"/>
  <c r="AG1724" i="2"/>
  <c r="AF1724" i="2"/>
  <c r="AE1724" i="2"/>
  <c r="AG1723" i="2"/>
  <c r="AF1723" i="2"/>
  <c r="AE1723" i="2"/>
  <c r="AG1722" i="2"/>
  <c r="AF1722" i="2"/>
  <c r="AE1722" i="2"/>
  <c r="AG1721" i="2"/>
  <c r="AF1721" i="2"/>
  <c r="AE1721" i="2"/>
  <c r="AG1720" i="2"/>
  <c r="AF1720" i="2"/>
  <c r="AE1720" i="2"/>
  <c r="AG1719" i="2"/>
  <c r="AF1719" i="2"/>
  <c r="AE1719" i="2"/>
  <c r="AG1718" i="2"/>
  <c r="AF1718" i="2"/>
  <c r="AE1718" i="2"/>
  <c r="AG1717" i="2"/>
  <c r="AF1717" i="2"/>
  <c r="AE1717" i="2"/>
  <c r="AG1716" i="2"/>
  <c r="AF1716" i="2"/>
  <c r="AE1716" i="2"/>
  <c r="AG1715" i="2"/>
  <c r="AF1715" i="2"/>
  <c r="AE1715" i="2"/>
  <c r="AG1714" i="2"/>
  <c r="AF1714" i="2"/>
  <c r="AE1714" i="2"/>
  <c r="AG1713" i="2"/>
  <c r="AF1713" i="2"/>
  <c r="AE1713" i="2"/>
  <c r="AG1712" i="2"/>
  <c r="AF1712" i="2"/>
  <c r="AE1712" i="2"/>
  <c r="AG1711" i="2"/>
  <c r="AF1711" i="2"/>
  <c r="AE1711" i="2"/>
  <c r="AG1710" i="2"/>
  <c r="AF1710" i="2"/>
  <c r="AE1710" i="2"/>
  <c r="AG1709" i="2"/>
  <c r="AF1709" i="2"/>
  <c r="AE1709" i="2"/>
  <c r="AG1708" i="2"/>
  <c r="AF1708" i="2"/>
  <c r="AE1708" i="2"/>
  <c r="AG1707" i="2"/>
  <c r="AF1707" i="2"/>
  <c r="AE1707" i="2"/>
  <c r="AG1706" i="2"/>
  <c r="AF1706" i="2"/>
  <c r="AE1706" i="2"/>
  <c r="AG1705" i="2"/>
  <c r="AF1705" i="2"/>
  <c r="AE1705" i="2"/>
  <c r="AG1704" i="2"/>
  <c r="AF1704" i="2"/>
  <c r="AE1704" i="2"/>
  <c r="AG1703" i="2"/>
  <c r="AF1703" i="2"/>
  <c r="AE1703" i="2"/>
  <c r="AG1702" i="2"/>
  <c r="AF1702" i="2"/>
  <c r="AE1702" i="2"/>
  <c r="AG1701" i="2"/>
  <c r="AF1701" i="2"/>
  <c r="AE1701" i="2"/>
  <c r="AG1700" i="2"/>
  <c r="AF1700" i="2"/>
  <c r="AE1700" i="2"/>
  <c r="AG1699" i="2"/>
  <c r="AF1699" i="2"/>
  <c r="AE1699" i="2"/>
  <c r="AG1698" i="2"/>
  <c r="AF1698" i="2"/>
  <c r="AE1698" i="2"/>
  <c r="AG1697" i="2"/>
  <c r="AF1697" i="2"/>
  <c r="AE1697" i="2"/>
  <c r="AG1696" i="2"/>
  <c r="AF1696" i="2"/>
  <c r="AE1696" i="2"/>
  <c r="AG1695" i="2"/>
  <c r="AF1695" i="2"/>
  <c r="AE1695" i="2"/>
  <c r="AG1694" i="2"/>
  <c r="AF1694" i="2"/>
  <c r="AE1694" i="2"/>
  <c r="AG1693" i="2"/>
  <c r="AF1693" i="2"/>
  <c r="AE1693" i="2"/>
  <c r="AG1692" i="2"/>
  <c r="AF1692" i="2"/>
  <c r="AE1692" i="2"/>
  <c r="AG1691" i="2"/>
  <c r="AF1691" i="2"/>
  <c r="AE1691" i="2"/>
  <c r="AG1690" i="2"/>
  <c r="AF1690" i="2"/>
  <c r="AE1690" i="2"/>
  <c r="AG1689" i="2"/>
  <c r="AF1689" i="2"/>
  <c r="AE1689" i="2"/>
  <c r="AG1688" i="2"/>
  <c r="AF1688" i="2"/>
  <c r="AE1688" i="2"/>
  <c r="AG1687" i="2"/>
  <c r="AF1687" i="2"/>
  <c r="AE1687" i="2"/>
  <c r="AG1686" i="2"/>
  <c r="AF1686" i="2"/>
  <c r="AE1686" i="2"/>
  <c r="AG1685" i="2"/>
  <c r="AF1685" i="2"/>
  <c r="AE1685" i="2"/>
  <c r="AG1684" i="2"/>
  <c r="AF1684" i="2"/>
  <c r="AE1684" i="2"/>
  <c r="AG1683" i="2"/>
  <c r="AF1683" i="2"/>
  <c r="AE1683" i="2"/>
  <c r="AG1682" i="2"/>
  <c r="AF1682" i="2"/>
  <c r="AE1682" i="2"/>
  <c r="AG1681" i="2"/>
  <c r="AF1681" i="2"/>
  <c r="AE1681" i="2"/>
  <c r="AG1680" i="2"/>
  <c r="AF1680" i="2"/>
  <c r="AE1680" i="2"/>
  <c r="AG1679" i="2"/>
  <c r="AF1679" i="2"/>
  <c r="AE1679" i="2"/>
  <c r="AG1678" i="2"/>
  <c r="AF1678" i="2"/>
  <c r="AE1678" i="2"/>
  <c r="AG1677" i="2"/>
  <c r="AF1677" i="2"/>
  <c r="AE1677" i="2"/>
  <c r="AG1676" i="2"/>
  <c r="AF1676" i="2"/>
  <c r="AE1676" i="2"/>
  <c r="AG1675" i="2"/>
  <c r="AF1675" i="2"/>
  <c r="AE1675" i="2"/>
  <c r="AG1674" i="2"/>
  <c r="AF1674" i="2"/>
  <c r="AE1674" i="2"/>
  <c r="AG1673" i="2"/>
  <c r="AF1673" i="2"/>
  <c r="AE1673" i="2"/>
  <c r="AG1672" i="2"/>
  <c r="AF1672" i="2"/>
  <c r="AE1672" i="2"/>
  <c r="AG1671" i="2"/>
  <c r="AF1671" i="2"/>
  <c r="AE1671" i="2"/>
  <c r="AG1670" i="2"/>
  <c r="AF1670" i="2"/>
  <c r="AE1670" i="2"/>
  <c r="AG1669" i="2"/>
  <c r="AF1669" i="2"/>
  <c r="AE1669" i="2"/>
  <c r="AG1668" i="2"/>
  <c r="AF1668" i="2"/>
  <c r="AE1668" i="2"/>
  <c r="AG1667" i="2"/>
  <c r="AF1667" i="2"/>
  <c r="AE1667" i="2"/>
  <c r="AG1666" i="2"/>
  <c r="AF1666" i="2"/>
  <c r="AE1666" i="2"/>
  <c r="AG1665" i="2"/>
  <c r="AF1665" i="2"/>
  <c r="AE1665" i="2"/>
  <c r="AG1664" i="2"/>
  <c r="AF1664" i="2"/>
  <c r="AE1664" i="2"/>
  <c r="AG1663" i="2"/>
  <c r="AF1663" i="2"/>
  <c r="AE1663" i="2"/>
  <c r="AG1662" i="2"/>
  <c r="AF1662" i="2"/>
  <c r="AE1662" i="2"/>
  <c r="AG1661" i="2"/>
  <c r="AF1661" i="2"/>
  <c r="AE1661" i="2"/>
  <c r="AG1660" i="2"/>
  <c r="AF1660" i="2"/>
  <c r="AE1660" i="2"/>
  <c r="AG1659" i="2"/>
  <c r="AF1659" i="2"/>
  <c r="AE1659" i="2"/>
  <c r="AG1658" i="2"/>
  <c r="AF1658" i="2"/>
  <c r="AE1658" i="2"/>
  <c r="AG1657" i="2"/>
  <c r="AF1657" i="2"/>
  <c r="AE1657" i="2"/>
  <c r="AG1656" i="2"/>
  <c r="AF1656" i="2"/>
  <c r="AE1656" i="2"/>
  <c r="AG1655" i="2"/>
  <c r="AF1655" i="2"/>
  <c r="AE1655" i="2"/>
  <c r="AG1654" i="2"/>
  <c r="AF1654" i="2"/>
  <c r="AE1654" i="2"/>
  <c r="AG1653" i="2"/>
  <c r="AF1653" i="2"/>
  <c r="AE1653" i="2"/>
  <c r="AG1652" i="2"/>
  <c r="AF1652" i="2"/>
  <c r="AE1652" i="2"/>
  <c r="AG1651" i="2"/>
  <c r="AF1651" i="2"/>
  <c r="AE1651" i="2"/>
  <c r="AG1650" i="2"/>
  <c r="AF1650" i="2"/>
  <c r="AE1650" i="2"/>
  <c r="AG1649" i="2"/>
  <c r="AF1649" i="2"/>
  <c r="AE1649" i="2"/>
  <c r="AG1648" i="2"/>
  <c r="AF1648" i="2"/>
  <c r="AE1648" i="2"/>
  <c r="AG1647" i="2"/>
  <c r="AF1647" i="2"/>
  <c r="AE1647" i="2"/>
  <c r="AG1646" i="2"/>
  <c r="AF1646" i="2"/>
  <c r="AE1646" i="2"/>
  <c r="AG1645" i="2"/>
  <c r="AF1645" i="2"/>
  <c r="AE1645" i="2"/>
  <c r="AG1644" i="2"/>
  <c r="AF1644" i="2"/>
  <c r="AE1644" i="2"/>
  <c r="AG1643" i="2"/>
  <c r="AF1643" i="2"/>
  <c r="AE1643" i="2"/>
  <c r="AG1642" i="2"/>
  <c r="AF1642" i="2"/>
  <c r="AE1642" i="2"/>
  <c r="AG1641" i="2"/>
  <c r="AF1641" i="2"/>
  <c r="AE1641" i="2"/>
  <c r="AG1640" i="2"/>
  <c r="AF1640" i="2"/>
  <c r="AE1640" i="2"/>
  <c r="AG1639" i="2"/>
  <c r="AF1639" i="2"/>
  <c r="AE1639" i="2"/>
  <c r="AG1638" i="2"/>
  <c r="AF1638" i="2"/>
  <c r="AE1638" i="2"/>
  <c r="AG1637" i="2"/>
  <c r="AF1637" i="2"/>
  <c r="AE1637" i="2"/>
  <c r="AG1636" i="2"/>
  <c r="AF1636" i="2"/>
  <c r="AE1636" i="2"/>
  <c r="AG1635" i="2"/>
  <c r="AF1635" i="2"/>
  <c r="AE1635" i="2"/>
  <c r="AG1634" i="2"/>
  <c r="AF1634" i="2"/>
  <c r="AE1634" i="2"/>
  <c r="AG1633" i="2"/>
  <c r="AF1633" i="2"/>
  <c r="AE1633" i="2"/>
  <c r="AG1632" i="2"/>
  <c r="AF1632" i="2"/>
  <c r="AE1632" i="2"/>
  <c r="AG1631" i="2"/>
  <c r="AF1631" i="2"/>
  <c r="AE1631" i="2"/>
  <c r="AG1630" i="2"/>
  <c r="AF1630" i="2"/>
  <c r="AE1630" i="2"/>
  <c r="AG1629" i="2"/>
  <c r="AF1629" i="2"/>
  <c r="AE1629" i="2"/>
  <c r="AG1628" i="2"/>
  <c r="AF1628" i="2"/>
  <c r="AE1628" i="2"/>
  <c r="AG1627" i="2"/>
  <c r="AF1627" i="2"/>
  <c r="AE1627" i="2"/>
  <c r="AG1626" i="2"/>
  <c r="AF1626" i="2"/>
  <c r="AE1626" i="2"/>
  <c r="AG1625" i="2"/>
  <c r="AF1625" i="2"/>
  <c r="AE1625" i="2"/>
  <c r="AG1624" i="2"/>
  <c r="AF1624" i="2"/>
  <c r="AE1624" i="2"/>
  <c r="AG1623" i="2"/>
  <c r="AF1623" i="2"/>
  <c r="AE1623" i="2"/>
  <c r="AG1622" i="2"/>
  <c r="AF1622" i="2"/>
  <c r="AE1622" i="2"/>
  <c r="AG1621" i="2"/>
  <c r="AF1621" i="2"/>
  <c r="AE1621" i="2"/>
  <c r="AG1620" i="2"/>
  <c r="AF1620" i="2"/>
  <c r="AE1620" i="2"/>
  <c r="AG1619" i="2"/>
  <c r="AF1619" i="2"/>
  <c r="AE1619" i="2"/>
  <c r="AG1618" i="2"/>
  <c r="AF1618" i="2"/>
  <c r="AE1618" i="2"/>
  <c r="AG1617" i="2"/>
  <c r="AF1617" i="2"/>
  <c r="AE1617" i="2"/>
  <c r="AG1616" i="2"/>
  <c r="AF1616" i="2"/>
  <c r="AE1616" i="2"/>
  <c r="AG1615" i="2"/>
  <c r="AF1615" i="2"/>
  <c r="AE1615" i="2"/>
  <c r="AG1614" i="2"/>
  <c r="AF1614" i="2"/>
  <c r="AE1614" i="2"/>
  <c r="AG1613" i="2"/>
  <c r="AF1613" i="2"/>
  <c r="AE1613" i="2"/>
  <c r="AG1612" i="2"/>
  <c r="AF1612" i="2"/>
  <c r="AE1612" i="2"/>
  <c r="AG1611" i="2"/>
  <c r="AF1611" i="2"/>
  <c r="AE1611" i="2"/>
  <c r="AG1610" i="2"/>
  <c r="AF1610" i="2"/>
  <c r="AE1610" i="2"/>
  <c r="AG1609" i="2"/>
  <c r="AF1609" i="2"/>
  <c r="AE1609" i="2"/>
  <c r="AG1608" i="2"/>
  <c r="AF1608" i="2"/>
  <c r="AE1608" i="2"/>
  <c r="AG1607" i="2"/>
  <c r="AF1607" i="2"/>
  <c r="AE1607" i="2"/>
  <c r="AG1606" i="2"/>
  <c r="AF1606" i="2"/>
  <c r="AE1606" i="2"/>
  <c r="AG1605" i="2"/>
  <c r="AF1605" i="2"/>
  <c r="AE1605" i="2"/>
  <c r="AG1604" i="2"/>
  <c r="AF1604" i="2"/>
  <c r="AE1604" i="2"/>
  <c r="AG1603" i="2"/>
  <c r="AF1603" i="2"/>
  <c r="AE1603" i="2"/>
  <c r="AG1602" i="2"/>
  <c r="AF1602" i="2"/>
  <c r="AE1602" i="2"/>
  <c r="AG1601" i="2"/>
  <c r="AF1601" i="2"/>
  <c r="AE1601" i="2"/>
  <c r="AG1600" i="2"/>
  <c r="AF1600" i="2"/>
  <c r="AE1600" i="2"/>
  <c r="AG1599" i="2"/>
  <c r="AF1599" i="2"/>
  <c r="AE1599" i="2"/>
  <c r="AG1598" i="2"/>
  <c r="AF1598" i="2"/>
  <c r="AE1598" i="2"/>
  <c r="AG1597" i="2"/>
  <c r="AF1597" i="2"/>
  <c r="AE1597" i="2"/>
  <c r="AG1596" i="2"/>
  <c r="AF1596" i="2"/>
  <c r="AE1596" i="2"/>
  <c r="AG1595" i="2"/>
  <c r="AF1595" i="2"/>
  <c r="AE1595" i="2"/>
  <c r="AG1594" i="2"/>
  <c r="AF1594" i="2"/>
  <c r="AE1594" i="2"/>
  <c r="AG1593" i="2"/>
  <c r="AF1593" i="2"/>
  <c r="AE1593" i="2"/>
  <c r="AG1592" i="2"/>
  <c r="AF1592" i="2"/>
  <c r="AE1592" i="2"/>
  <c r="AG1591" i="2"/>
  <c r="AF1591" i="2"/>
  <c r="AE1591" i="2"/>
  <c r="AG1590" i="2"/>
  <c r="AF1590" i="2"/>
  <c r="AE1590" i="2"/>
  <c r="AG1589" i="2"/>
  <c r="AF1589" i="2"/>
  <c r="AE1589" i="2"/>
  <c r="AG1588" i="2"/>
  <c r="AF1588" i="2"/>
  <c r="AE1588" i="2"/>
  <c r="AG1587" i="2"/>
  <c r="AF1587" i="2"/>
  <c r="AE1587" i="2"/>
  <c r="AG1586" i="2"/>
  <c r="AF1586" i="2"/>
  <c r="AE1586" i="2"/>
  <c r="AG1585" i="2"/>
  <c r="AF1585" i="2"/>
  <c r="AE1585" i="2"/>
  <c r="AG1584" i="2"/>
  <c r="AF1584" i="2"/>
  <c r="AE1584" i="2"/>
  <c r="AG1583" i="2"/>
  <c r="AF1583" i="2"/>
  <c r="AE1583" i="2"/>
  <c r="AG1582" i="2"/>
  <c r="AF1582" i="2"/>
  <c r="AE1582" i="2"/>
  <c r="AG1581" i="2"/>
  <c r="AF1581" i="2"/>
  <c r="AE1581" i="2"/>
  <c r="AG1580" i="2"/>
  <c r="AF1580" i="2"/>
  <c r="AE1580" i="2"/>
  <c r="AG1579" i="2"/>
  <c r="AF1579" i="2"/>
  <c r="AE1579" i="2"/>
  <c r="AG1578" i="2"/>
  <c r="AF1578" i="2"/>
  <c r="AE1578" i="2"/>
  <c r="AG1577" i="2"/>
  <c r="AF1577" i="2"/>
  <c r="AE1577" i="2"/>
  <c r="AG1576" i="2"/>
  <c r="AF1576" i="2"/>
  <c r="AE1576" i="2"/>
  <c r="AG1575" i="2"/>
  <c r="AF1575" i="2"/>
  <c r="AE1575" i="2"/>
  <c r="AG1574" i="2"/>
  <c r="AF1574" i="2"/>
  <c r="AE1574" i="2"/>
  <c r="AG1573" i="2"/>
  <c r="AF1573" i="2"/>
  <c r="AE1573" i="2"/>
  <c r="AG1572" i="2"/>
  <c r="AF1572" i="2"/>
  <c r="AE1572" i="2"/>
  <c r="AG1571" i="2"/>
  <c r="AF1571" i="2"/>
  <c r="AE1571" i="2"/>
  <c r="AG1570" i="2"/>
  <c r="AF1570" i="2"/>
  <c r="AE1570" i="2"/>
  <c r="AG1569" i="2"/>
  <c r="AF1569" i="2"/>
  <c r="AE1569" i="2"/>
  <c r="AG1568" i="2"/>
  <c r="AF1568" i="2"/>
  <c r="AE1568" i="2"/>
  <c r="AG1567" i="2"/>
  <c r="AF1567" i="2"/>
  <c r="AE1567" i="2"/>
  <c r="AG1566" i="2"/>
  <c r="AF1566" i="2"/>
  <c r="AE1566" i="2"/>
  <c r="AG1565" i="2"/>
  <c r="AF1565" i="2"/>
  <c r="AE1565" i="2"/>
  <c r="AG1564" i="2"/>
  <c r="AF1564" i="2"/>
  <c r="AE1564" i="2"/>
  <c r="AG1563" i="2"/>
  <c r="AF1563" i="2"/>
  <c r="AE1563" i="2"/>
  <c r="AG1562" i="2"/>
  <c r="AF1562" i="2"/>
  <c r="AE1562" i="2"/>
  <c r="AG1561" i="2"/>
  <c r="AF1561" i="2"/>
  <c r="AE1561" i="2"/>
  <c r="AG1560" i="2"/>
  <c r="AF1560" i="2"/>
  <c r="AE1560" i="2"/>
  <c r="AG1559" i="2"/>
  <c r="AF1559" i="2"/>
  <c r="AE1559" i="2"/>
  <c r="AG1558" i="2"/>
  <c r="AF1558" i="2"/>
  <c r="AE1558" i="2"/>
  <c r="AG1557" i="2"/>
  <c r="AF1557" i="2"/>
  <c r="AE1557" i="2"/>
  <c r="AG1556" i="2"/>
  <c r="AF1556" i="2"/>
  <c r="AE1556" i="2"/>
  <c r="AG1555" i="2"/>
  <c r="AF1555" i="2"/>
  <c r="AE1555" i="2"/>
  <c r="AG1554" i="2"/>
  <c r="AF1554" i="2"/>
  <c r="AE1554" i="2"/>
  <c r="AG1553" i="2"/>
  <c r="AF1553" i="2"/>
  <c r="AE1553" i="2"/>
  <c r="AG1552" i="2"/>
  <c r="AF1552" i="2"/>
  <c r="AE1552" i="2"/>
  <c r="AG1551" i="2"/>
  <c r="AF1551" i="2"/>
  <c r="AE1551" i="2"/>
  <c r="AG1550" i="2"/>
  <c r="AF1550" i="2"/>
  <c r="AE1550" i="2"/>
  <c r="AG1549" i="2"/>
  <c r="AF1549" i="2"/>
  <c r="AE1549" i="2"/>
  <c r="AG1548" i="2"/>
  <c r="AF1548" i="2"/>
  <c r="AE1548" i="2"/>
  <c r="AG1547" i="2"/>
  <c r="AF1547" i="2"/>
  <c r="AE1547" i="2"/>
  <c r="AG1546" i="2"/>
  <c r="AF1546" i="2"/>
  <c r="AE1546" i="2"/>
  <c r="AG1545" i="2"/>
  <c r="AF1545" i="2"/>
  <c r="AE1545" i="2"/>
  <c r="AG1544" i="2"/>
  <c r="AF1544" i="2"/>
  <c r="AE1544" i="2"/>
  <c r="AG1543" i="2"/>
  <c r="AF1543" i="2"/>
  <c r="AE1543" i="2"/>
  <c r="AG1542" i="2"/>
  <c r="AF1542" i="2"/>
  <c r="AE1542" i="2"/>
  <c r="AG1541" i="2"/>
  <c r="AF1541" i="2"/>
  <c r="AE1541" i="2"/>
  <c r="AG1540" i="2"/>
  <c r="AF1540" i="2"/>
  <c r="AE1540" i="2"/>
  <c r="AG1539" i="2"/>
  <c r="AF1539" i="2"/>
  <c r="AE1539" i="2"/>
  <c r="AG1538" i="2"/>
  <c r="AF1538" i="2"/>
  <c r="AE1538" i="2"/>
  <c r="AG1537" i="2"/>
  <c r="AF1537" i="2"/>
  <c r="AE1537" i="2"/>
  <c r="AG1536" i="2"/>
  <c r="AF1536" i="2"/>
  <c r="AE1536" i="2"/>
  <c r="AG1535" i="2"/>
  <c r="AF1535" i="2"/>
  <c r="AE1535" i="2"/>
  <c r="AG1534" i="2"/>
  <c r="AF1534" i="2"/>
  <c r="AE1534" i="2"/>
  <c r="AG1533" i="2"/>
  <c r="AF1533" i="2"/>
  <c r="AE1533" i="2"/>
  <c r="AG1532" i="2"/>
  <c r="AF1532" i="2"/>
  <c r="AE1532" i="2"/>
  <c r="AG1531" i="2"/>
  <c r="AF1531" i="2"/>
  <c r="AE1531" i="2"/>
  <c r="AG1530" i="2"/>
  <c r="AF1530" i="2"/>
  <c r="AE1530" i="2"/>
  <c r="AG1529" i="2"/>
  <c r="AF1529" i="2"/>
  <c r="AE1529" i="2"/>
  <c r="AG1528" i="2"/>
  <c r="AF1528" i="2"/>
  <c r="AE1528" i="2"/>
  <c r="AG1527" i="2"/>
  <c r="AF1527" i="2"/>
  <c r="AE1527" i="2"/>
  <c r="AG1526" i="2"/>
  <c r="AF1526" i="2"/>
  <c r="AE1526" i="2"/>
  <c r="AG1525" i="2"/>
  <c r="AF1525" i="2"/>
  <c r="AE1525" i="2"/>
  <c r="AG1524" i="2"/>
  <c r="AF1524" i="2"/>
  <c r="AE1524" i="2"/>
  <c r="AG1523" i="2"/>
  <c r="AF1523" i="2"/>
  <c r="AE1523" i="2"/>
  <c r="AG1522" i="2"/>
  <c r="AF1522" i="2"/>
  <c r="AE1522" i="2"/>
  <c r="AG1521" i="2"/>
  <c r="AF1521" i="2"/>
  <c r="AE1521" i="2"/>
  <c r="AG1520" i="2"/>
  <c r="AF1520" i="2"/>
  <c r="AE1520" i="2"/>
  <c r="AG1519" i="2"/>
  <c r="AF1519" i="2"/>
  <c r="AE1519" i="2"/>
  <c r="AG1518" i="2"/>
  <c r="AF1518" i="2"/>
  <c r="AE1518" i="2"/>
  <c r="AG1517" i="2"/>
  <c r="AF1517" i="2"/>
  <c r="AE1517" i="2"/>
  <c r="AG1516" i="2"/>
  <c r="AF1516" i="2"/>
  <c r="AE1516" i="2"/>
  <c r="AG1515" i="2"/>
  <c r="AF1515" i="2"/>
  <c r="AE1515" i="2"/>
  <c r="AG1514" i="2"/>
  <c r="AF1514" i="2"/>
  <c r="AE1514" i="2"/>
  <c r="AG1513" i="2"/>
  <c r="AF1513" i="2"/>
  <c r="AE1513" i="2"/>
  <c r="AG1512" i="2"/>
  <c r="AF1512" i="2"/>
  <c r="AE1512" i="2"/>
  <c r="AG1511" i="2"/>
  <c r="AF1511" i="2"/>
  <c r="AE1511" i="2"/>
  <c r="AG1510" i="2"/>
  <c r="AF1510" i="2"/>
  <c r="AE1510" i="2"/>
  <c r="AG1509" i="2"/>
  <c r="AF1509" i="2"/>
  <c r="AE1509" i="2"/>
  <c r="AG1508" i="2"/>
  <c r="AF1508" i="2"/>
  <c r="AE1508" i="2"/>
  <c r="AG1507" i="2"/>
  <c r="AF1507" i="2"/>
  <c r="AE1507" i="2"/>
  <c r="AG1506" i="2"/>
  <c r="AF1506" i="2"/>
  <c r="AE1506" i="2"/>
  <c r="AG1505" i="2"/>
  <c r="AF1505" i="2"/>
  <c r="AE1505" i="2"/>
  <c r="AG1504" i="2"/>
  <c r="AF1504" i="2"/>
  <c r="AE1504" i="2"/>
  <c r="AG1503" i="2"/>
  <c r="AF1503" i="2"/>
  <c r="AE1503" i="2"/>
  <c r="AG1502" i="2"/>
  <c r="AF1502" i="2"/>
  <c r="AE1502" i="2"/>
  <c r="AG1501" i="2"/>
  <c r="AF1501" i="2"/>
  <c r="AE1501" i="2"/>
  <c r="AG1500" i="2"/>
  <c r="AF1500" i="2"/>
  <c r="AE1500" i="2"/>
  <c r="AG1499" i="2"/>
  <c r="AF1499" i="2"/>
  <c r="AE1499" i="2"/>
  <c r="AG1498" i="2"/>
  <c r="AF1498" i="2"/>
  <c r="AE1498" i="2"/>
  <c r="AG1497" i="2"/>
  <c r="AF1497" i="2"/>
  <c r="AE1497" i="2"/>
  <c r="AG1496" i="2"/>
  <c r="AF1496" i="2"/>
  <c r="AE1496" i="2"/>
  <c r="AG1495" i="2"/>
  <c r="AF1495" i="2"/>
  <c r="AE1495" i="2"/>
  <c r="AG1494" i="2"/>
  <c r="AF1494" i="2"/>
  <c r="AE1494" i="2"/>
  <c r="AG1493" i="2"/>
  <c r="AF1493" i="2"/>
  <c r="AE1493" i="2"/>
  <c r="AG1492" i="2"/>
  <c r="AF1492" i="2"/>
  <c r="AE1492" i="2"/>
  <c r="AG1491" i="2"/>
  <c r="AF1491" i="2"/>
  <c r="AE1491" i="2"/>
  <c r="AG1490" i="2"/>
  <c r="AF1490" i="2"/>
  <c r="AE1490" i="2"/>
  <c r="AG1489" i="2"/>
  <c r="AF1489" i="2"/>
  <c r="AE1489" i="2"/>
  <c r="AG1488" i="2"/>
  <c r="AF1488" i="2"/>
  <c r="AE1488" i="2"/>
  <c r="AG1487" i="2"/>
  <c r="AF1487" i="2"/>
  <c r="AE1487" i="2"/>
  <c r="AG1486" i="2"/>
  <c r="AF1486" i="2"/>
  <c r="AE1486" i="2"/>
  <c r="AG1485" i="2"/>
  <c r="AF1485" i="2"/>
  <c r="AE1485" i="2"/>
  <c r="AG1484" i="2"/>
  <c r="AF1484" i="2"/>
  <c r="AE1484" i="2"/>
  <c r="AG1483" i="2"/>
  <c r="AF1483" i="2"/>
  <c r="AE1483" i="2"/>
  <c r="AG1482" i="2"/>
  <c r="AF1482" i="2"/>
  <c r="AE1482" i="2"/>
  <c r="AG1481" i="2"/>
  <c r="AF1481" i="2"/>
  <c r="AE1481" i="2"/>
  <c r="AG1480" i="2"/>
  <c r="AF1480" i="2"/>
  <c r="AE1480" i="2"/>
  <c r="AG1479" i="2"/>
  <c r="AF1479" i="2"/>
  <c r="AE1479" i="2"/>
  <c r="AG1478" i="2"/>
  <c r="AF1478" i="2"/>
  <c r="AE1478" i="2"/>
  <c r="AG1477" i="2"/>
  <c r="AF1477" i="2"/>
  <c r="AE1477" i="2"/>
  <c r="AG1476" i="2"/>
  <c r="AF1476" i="2"/>
  <c r="AE1476" i="2"/>
  <c r="AG1475" i="2"/>
  <c r="AF1475" i="2"/>
  <c r="AE1475" i="2"/>
  <c r="AG1474" i="2"/>
  <c r="AF1474" i="2"/>
  <c r="AE1474" i="2"/>
  <c r="AG1473" i="2"/>
  <c r="AF1473" i="2"/>
  <c r="AE1473" i="2"/>
  <c r="AG1472" i="2"/>
  <c r="AF1472" i="2"/>
  <c r="AE1472" i="2"/>
  <c r="AG1471" i="2"/>
  <c r="AF1471" i="2"/>
  <c r="AE1471" i="2"/>
  <c r="AG1470" i="2"/>
  <c r="AF1470" i="2"/>
  <c r="AE1470" i="2"/>
  <c r="AG1469" i="2"/>
  <c r="AF1469" i="2"/>
  <c r="AE1469" i="2"/>
  <c r="AG1468" i="2"/>
  <c r="AF1468" i="2"/>
  <c r="AE1468" i="2"/>
  <c r="AG1467" i="2"/>
  <c r="AF1467" i="2"/>
  <c r="AE1467" i="2"/>
  <c r="AG1466" i="2"/>
  <c r="AF1466" i="2"/>
  <c r="AE1466" i="2"/>
  <c r="AG1465" i="2"/>
  <c r="AF1465" i="2"/>
  <c r="AE1465" i="2"/>
  <c r="AG1464" i="2"/>
  <c r="AF1464" i="2"/>
  <c r="AE1464" i="2"/>
  <c r="AG1463" i="2"/>
  <c r="AF1463" i="2"/>
  <c r="AE1463" i="2"/>
  <c r="AG1462" i="2"/>
  <c r="AF1462" i="2"/>
  <c r="AE1462" i="2"/>
  <c r="AG1461" i="2"/>
  <c r="AF1461" i="2"/>
  <c r="AE1461" i="2"/>
  <c r="AG1460" i="2"/>
  <c r="AF1460" i="2"/>
  <c r="AE1460" i="2"/>
  <c r="AG1459" i="2"/>
  <c r="AF1459" i="2"/>
  <c r="AE1459" i="2"/>
  <c r="AG1458" i="2"/>
  <c r="AF1458" i="2"/>
  <c r="AE1458" i="2"/>
  <c r="AG1457" i="2"/>
  <c r="AF1457" i="2"/>
  <c r="AE1457" i="2"/>
  <c r="AG1456" i="2"/>
  <c r="AF1456" i="2"/>
  <c r="AE1456" i="2"/>
  <c r="AG1455" i="2"/>
  <c r="AF1455" i="2"/>
  <c r="AE1455" i="2"/>
  <c r="AG1454" i="2"/>
  <c r="AF1454" i="2"/>
  <c r="AE1454" i="2"/>
  <c r="AG1453" i="2"/>
  <c r="AF1453" i="2"/>
  <c r="AE1453" i="2"/>
  <c r="AG1452" i="2"/>
  <c r="AF1452" i="2"/>
  <c r="AE1452" i="2"/>
  <c r="AG1451" i="2"/>
  <c r="AF1451" i="2"/>
  <c r="AE1451" i="2"/>
  <c r="AG1450" i="2"/>
  <c r="AF1450" i="2"/>
  <c r="AE1450" i="2"/>
  <c r="AG1449" i="2"/>
  <c r="AF1449" i="2"/>
  <c r="AE1449" i="2"/>
  <c r="AG1448" i="2"/>
  <c r="AF1448" i="2"/>
  <c r="AE1448" i="2"/>
  <c r="AG1447" i="2"/>
  <c r="AF1447" i="2"/>
  <c r="AE1447" i="2"/>
  <c r="AG1446" i="2"/>
  <c r="AF1446" i="2"/>
  <c r="AE1446" i="2"/>
  <c r="AG1445" i="2"/>
  <c r="AF1445" i="2"/>
  <c r="AE1445" i="2"/>
  <c r="AG1444" i="2"/>
  <c r="AF1444" i="2"/>
  <c r="AE1444" i="2"/>
  <c r="AG1443" i="2"/>
  <c r="AF1443" i="2"/>
  <c r="AE1443" i="2"/>
  <c r="AG1442" i="2"/>
  <c r="AF1442" i="2"/>
  <c r="AE1442" i="2"/>
  <c r="AG1441" i="2"/>
  <c r="AF1441" i="2"/>
  <c r="AE1441" i="2"/>
  <c r="AG1440" i="2"/>
  <c r="AF1440" i="2"/>
  <c r="AE1440" i="2"/>
  <c r="AG1439" i="2"/>
  <c r="AF1439" i="2"/>
  <c r="AE1439" i="2"/>
  <c r="AG1438" i="2"/>
  <c r="AF1438" i="2"/>
  <c r="AE1438" i="2"/>
  <c r="AG1437" i="2"/>
  <c r="AF1437" i="2"/>
  <c r="AE1437" i="2"/>
  <c r="AG1436" i="2"/>
  <c r="AF1436" i="2"/>
  <c r="AE1436" i="2"/>
  <c r="AG1435" i="2"/>
  <c r="AF1435" i="2"/>
  <c r="AE1435" i="2"/>
  <c r="AG1434" i="2"/>
  <c r="AF1434" i="2"/>
  <c r="AE1434" i="2"/>
  <c r="AG1433" i="2"/>
  <c r="AF1433" i="2"/>
  <c r="AE1433" i="2"/>
  <c r="AG1432" i="2"/>
  <c r="AF1432" i="2"/>
  <c r="AE1432" i="2"/>
  <c r="AG1431" i="2"/>
  <c r="AF1431" i="2"/>
  <c r="AE1431" i="2"/>
  <c r="AG1430" i="2"/>
  <c r="AF1430" i="2"/>
  <c r="AE1430" i="2"/>
  <c r="AG1429" i="2"/>
  <c r="AF1429" i="2"/>
  <c r="AE1429" i="2"/>
  <c r="AG1428" i="2"/>
  <c r="AF1428" i="2"/>
  <c r="AE1428" i="2"/>
  <c r="AG1427" i="2"/>
  <c r="AF1427" i="2"/>
  <c r="AE1427" i="2"/>
  <c r="AG1426" i="2"/>
  <c r="AF1426" i="2"/>
  <c r="AE1426" i="2"/>
  <c r="AG1425" i="2"/>
  <c r="AF1425" i="2"/>
  <c r="AE1425" i="2"/>
  <c r="AG1424" i="2"/>
  <c r="AF1424" i="2"/>
  <c r="AE1424" i="2"/>
  <c r="AG1423" i="2"/>
  <c r="AF1423" i="2"/>
  <c r="AE1423" i="2"/>
  <c r="AG1422" i="2"/>
  <c r="AF1422" i="2"/>
  <c r="AE1422" i="2"/>
  <c r="AG1421" i="2"/>
  <c r="AF1421" i="2"/>
  <c r="AE1421" i="2"/>
  <c r="AG1420" i="2"/>
  <c r="AF1420" i="2"/>
  <c r="AE1420" i="2"/>
  <c r="AG1419" i="2"/>
  <c r="AF1419" i="2"/>
  <c r="AE1419" i="2"/>
  <c r="AG1418" i="2"/>
  <c r="AF1418" i="2"/>
  <c r="AE1418" i="2"/>
  <c r="AG1417" i="2"/>
  <c r="AF1417" i="2"/>
  <c r="AE1417" i="2"/>
  <c r="AG1416" i="2"/>
  <c r="AF1416" i="2"/>
  <c r="AE1416" i="2"/>
  <c r="AG1415" i="2"/>
  <c r="AF1415" i="2"/>
  <c r="AE1415" i="2"/>
  <c r="AG1414" i="2"/>
  <c r="AF1414" i="2"/>
  <c r="AE1414" i="2"/>
  <c r="AG1413" i="2"/>
  <c r="AF1413" i="2"/>
  <c r="AE1413" i="2"/>
  <c r="AG1412" i="2"/>
  <c r="AF1412" i="2"/>
  <c r="AE1412" i="2"/>
  <c r="AG1411" i="2"/>
  <c r="AF1411" i="2"/>
  <c r="AE1411" i="2"/>
  <c r="AG1410" i="2"/>
  <c r="AF1410" i="2"/>
  <c r="AE1410" i="2"/>
  <c r="AG1409" i="2"/>
  <c r="AF1409" i="2"/>
  <c r="AE1409" i="2"/>
  <c r="AG1408" i="2"/>
  <c r="AF1408" i="2"/>
  <c r="AE1408" i="2"/>
  <c r="AG1407" i="2"/>
  <c r="AF1407" i="2"/>
  <c r="AE1407" i="2"/>
  <c r="AG1406" i="2"/>
  <c r="AF1406" i="2"/>
  <c r="AE1406" i="2"/>
  <c r="AG1405" i="2"/>
  <c r="AF1405" i="2"/>
  <c r="AE1405" i="2"/>
  <c r="AG1404" i="2"/>
  <c r="AF1404" i="2"/>
  <c r="AE1404" i="2"/>
  <c r="AG1403" i="2"/>
  <c r="AF1403" i="2"/>
  <c r="AE1403" i="2"/>
  <c r="AG1402" i="2"/>
  <c r="AF1402" i="2"/>
  <c r="AE1402" i="2"/>
  <c r="AG1401" i="2"/>
  <c r="AF1401" i="2"/>
  <c r="AE1401" i="2"/>
  <c r="AG1400" i="2"/>
  <c r="AF1400" i="2"/>
  <c r="AE1400" i="2"/>
  <c r="AG1399" i="2"/>
  <c r="AF1399" i="2"/>
  <c r="AE1399" i="2"/>
  <c r="AG1398" i="2"/>
  <c r="AF1398" i="2"/>
  <c r="AE1398" i="2"/>
  <c r="AG1397" i="2"/>
  <c r="AF1397" i="2"/>
  <c r="AE1397" i="2"/>
  <c r="AG1396" i="2"/>
  <c r="AF1396" i="2"/>
  <c r="AE1396" i="2"/>
  <c r="AG1395" i="2"/>
  <c r="AF1395" i="2"/>
  <c r="AE1395" i="2"/>
  <c r="AG1394" i="2"/>
  <c r="AF1394" i="2"/>
  <c r="AE1394" i="2"/>
  <c r="AG1393" i="2"/>
  <c r="AF1393" i="2"/>
  <c r="AE1393" i="2"/>
  <c r="AG1392" i="2"/>
  <c r="AF1392" i="2"/>
  <c r="AE1392" i="2"/>
  <c r="AG1391" i="2"/>
  <c r="AF1391" i="2"/>
  <c r="AE1391" i="2"/>
  <c r="AG1390" i="2"/>
  <c r="AF1390" i="2"/>
  <c r="AE1390" i="2"/>
  <c r="AG1389" i="2"/>
  <c r="AF1389" i="2"/>
  <c r="AE1389" i="2"/>
  <c r="AG1388" i="2"/>
  <c r="AF1388" i="2"/>
  <c r="AE1388" i="2"/>
  <c r="AG1387" i="2"/>
  <c r="AF1387" i="2"/>
  <c r="AE1387" i="2"/>
  <c r="AG1386" i="2"/>
  <c r="AF1386" i="2"/>
  <c r="AE1386" i="2"/>
  <c r="AG1385" i="2"/>
  <c r="AF1385" i="2"/>
  <c r="AE1385" i="2"/>
  <c r="AG1384" i="2"/>
  <c r="AF1384" i="2"/>
  <c r="AE1384" i="2"/>
  <c r="AG1383" i="2"/>
  <c r="AF1383" i="2"/>
  <c r="AE1383" i="2"/>
  <c r="AG1382" i="2"/>
  <c r="AF1382" i="2"/>
  <c r="AE1382" i="2"/>
  <c r="AG1381" i="2"/>
  <c r="AF1381" i="2"/>
  <c r="AE1381" i="2"/>
  <c r="AG1380" i="2"/>
  <c r="AF1380" i="2"/>
  <c r="AE1380" i="2"/>
  <c r="AG1379" i="2"/>
  <c r="AF1379" i="2"/>
  <c r="AE1379" i="2"/>
  <c r="AG1378" i="2"/>
  <c r="AF1378" i="2"/>
  <c r="AE1378" i="2"/>
  <c r="AG1377" i="2"/>
  <c r="AF1377" i="2"/>
  <c r="AE1377" i="2"/>
  <c r="AG1376" i="2"/>
  <c r="AF1376" i="2"/>
  <c r="AE1376" i="2"/>
  <c r="AG1375" i="2"/>
  <c r="AF1375" i="2"/>
  <c r="AE1375" i="2"/>
  <c r="AG1374" i="2"/>
  <c r="AF1374" i="2"/>
  <c r="AE1374" i="2"/>
  <c r="AG1373" i="2"/>
  <c r="AF1373" i="2"/>
  <c r="AE1373" i="2"/>
  <c r="AG1372" i="2"/>
  <c r="AF1372" i="2"/>
  <c r="AE1372" i="2"/>
  <c r="AG1371" i="2"/>
  <c r="AF1371" i="2"/>
  <c r="AE1371" i="2"/>
  <c r="AG1370" i="2"/>
  <c r="AF1370" i="2"/>
  <c r="AE1370" i="2"/>
  <c r="AG1369" i="2"/>
  <c r="AF1369" i="2"/>
  <c r="AE1369" i="2"/>
  <c r="AG1368" i="2"/>
  <c r="AF1368" i="2"/>
  <c r="AE1368" i="2"/>
  <c r="AG1367" i="2"/>
  <c r="AF1367" i="2"/>
  <c r="AE1367" i="2"/>
  <c r="AG1366" i="2"/>
  <c r="AF1366" i="2"/>
  <c r="AE1366" i="2"/>
  <c r="AG1365" i="2"/>
  <c r="AF1365" i="2"/>
  <c r="AE1365" i="2"/>
  <c r="AG1364" i="2"/>
  <c r="AF1364" i="2"/>
  <c r="AE1364" i="2"/>
  <c r="AG1363" i="2"/>
  <c r="AF1363" i="2"/>
  <c r="AE1363" i="2"/>
  <c r="AG1362" i="2"/>
  <c r="AF1362" i="2"/>
  <c r="AE1362" i="2"/>
  <c r="AG1361" i="2"/>
  <c r="AF1361" i="2"/>
  <c r="AE1361" i="2"/>
  <c r="AG1360" i="2"/>
  <c r="AF1360" i="2"/>
  <c r="AE1360" i="2"/>
  <c r="AG1359" i="2"/>
  <c r="AF1359" i="2"/>
  <c r="AE1359" i="2"/>
  <c r="AG1358" i="2"/>
  <c r="AF1358" i="2"/>
  <c r="AE1358" i="2"/>
  <c r="AG1357" i="2"/>
  <c r="AF1357" i="2"/>
  <c r="AE1357" i="2"/>
  <c r="AG1356" i="2"/>
  <c r="AF1356" i="2"/>
  <c r="AE1356" i="2"/>
  <c r="AG1355" i="2"/>
  <c r="AF1355" i="2"/>
  <c r="AE1355" i="2"/>
  <c r="AG1354" i="2"/>
  <c r="AF1354" i="2"/>
  <c r="AE1354" i="2"/>
  <c r="AG1353" i="2"/>
  <c r="AF1353" i="2"/>
  <c r="AE1353" i="2"/>
  <c r="AG1352" i="2"/>
  <c r="AF1352" i="2"/>
  <c r="AE1352" i="2"/>
  <c r="AG1351" i="2"/>
  <c r="AF1351" i="2"/>
  <c r="AE1351" i="2"/>
  <c r="AG1350" i="2"/>
  <c r="AF1350" i="2"/>
  <c r="AE1350" i="2"/>
  <c r="AG1349" i="2"/>
  <c r="AF1349" i="2"/>
  <c r="AE1349" i="2"/>
  <c r="AG1348" i="2"/>
  <c r="AF1348" i="2"/>
  <c r="AE1348" i="2"/>
  <c r="AG1347" i="2"/>
  <c r="AF1347" i="2"/>
  <c r="AE1347" i="2"/>
  <c r="AG1346" i="2"/>
  <c r="AF1346" i="2"/>
  <c r="AE1346" i="2"/>
  <c r="AG1345" i="2"/>
  <c r="AF1345" i="2"/>
  <c r="AE1345" i="2"/>
  <c r="AG1344" i="2"/>
  <c r="AF1344" i="2"/>
  <c r="AE1344" i="2"/>
  <c r="AG1343" i="2"/>
  <c r="AF1343" i="2"/>
  <c r="AE1343" i="2"/>
  <c r="AG1342" i="2"/>
  <c r="AF1342" i="2"/>
  <c r="AE1342" i="2"/>
  <c r="AG1341" i="2"/>
  <c r="AF1341" i="2"/>
  <c r="AE1341" i="2"/>
  <c r="AG1340" i="2"/>
  <c r="AF1340" i="2"/>
  <c r="AE1340" i="2"/>
  <c r="AG1339" i="2"/>
  <c r="AF1339" i="2"/>
  <c r="AE1339" i="2"/>
  <c r="AG1338" i="2"/>
  <c r="AF1338" i="2"/>
  <c r="AE1338" i="2"/>
  <c r="AG1337" i="2"/>
  <c r="AF1337" i="2"/>
  <c r="AE1337" i="2"/>
  <c r="AG1336" i="2"/>
  <c r="AF1336" i="2"/>
  <c r="AE1336" i="2"/>
  <c r="AG1335" i="2"/>
  <c r="AF1335" i="2"/>
  <c r="AE1335" i="2"/>
  <c r="AG1334" i="2"/>
  <c r="AF1334" i="2"/>
  <c r="AE1334" i="2"/>
  <c r="AG1333" i="2"/>
  <c r="AF1333" i="2"/>
  <c r="AE1333" i="2"/>
  <c r="AG1332" i="2"/>
  <c r="AF1332" i="2"/>
  <c r="AE1332" i="2"/>
  <c r="AG1331" i="2"/>
  <c r="AF1331" i="2"/>
  <c r="AE1331" i="2"/>
  <c r="AG1330" i="2"/>
  <c r="AF1330" i="2"/>
  <c r="AE1330" i="2"/>
  <c r="AG1329" i="2"/>
  <c r="AF1329" i="2"/>
  <c r="AE1329" i="2"/>
  <c r="AG1328" i="2"/>
  <c r="AF1328" i="2"/>
  <c r="AE1328" i="2"/>
  <c r="AG1327" i="2"/>
  <c r="AF1327" i="2"/>
  <c r="AE1327" i="2"/>
  <c r="AG1326" i="2"/>
  <c r="AF1326" i="2"/>
  <c r="AE1326" i="2"/>
  <c r="AG1325" i="2"/>
  <c r="AF1325" i="2"/>
  <c r="AE1325" i="2"/>
  <c r="AG1324" i="2"/>
  <c r="AF1324" i="2"/>
  <c r="AE1324" i="2"/>
  <c r="AG1323" i="2"/>
  <c r="AF1323" i="2"/>
  <c r="AE1323" i="2"/>
  <c r="AG1322" i="2"/>
  <c r="AF1322" i="2"/>
  <c r="AE1322" i="2"/>
  <c r="AG1321" i="2"/>
  <c r="AF1321" i="2"/>
  <c r="AE1321" i="2"/>
  <c r="AG1320" i="2"/>
  <c r="AF1320" i="2"/>
  <c r="AE1320" i="2"/>
  <c r="AG1319" i="2"/>
  <c r="AF1319" i="2"/>
  <c r="AE1319" i="2"/>
  <c r="AG1318" i="2"/>
  <c r="AF1318" i="2"/>
  <c r="AE1318" i="2"/>
  <c r="AG1317" i="2"/>
  <c r="AF1317" i="2"/>
  <c r="AE1317" i="2"/>
  <c r="AG1316" i="2"/>
  <c r="AF1316" i="2"/>
  <c r="AE1316" i="2"/>
  <c r="AG1315" i="2"/>
  <c r="AF1315" i="2"/>
  <c r="AE1315" i="2"/>
  <c r="AG1314" i="2"/>
  <c r="AF1314" i="2"/>
  <c r="AE1314" i="2"/>
  <c r="AG1313" i="2"/>
  <c r="AF1313" i="2"/>
  <c r="AE1313" i="2"/>
  <c r="AG1312" i="2"/>
  <c r="AF1312" i="2"/>
  <c r="AE1312" i="2"/>
  <c r="AG1311" i="2"/>
  <c r="AF1311" i="2"/>
  <c r="AE1311" i="2"/>
  <c r="AG1310" i="2"/>
  <c r="AF1310" i="2"/>
  <c r="AE1310" i="2"/>
  <c r="AG1309" i="2"/>
  <c r="AF1309" i="2"/>
  <c r="AE1309" i="2"/>
  <c r="AG1308" i="2"/>
  <c r="AF1308" i="2"/>
  <c r="AE1308" i="2"/>
  <c r="AG1307" i="2"/>
  <c r="AF1307" i="2"/>
  <c r="AE1307" i="2"/>
  <c r="AG1306" i="2"/>
  <c r="AF1306" i="2"/>
  <c r="AE1306" i="2"/>
  <c r="AG1305" i="2"/>
  <c r="AF1305" i="2"/>
  <c r="AE1305" i="2"/>
  <c r="AG1304" i="2"/>
  <c r="AF1304" i="2"/>
  <c r="AE1304" i="2"/>
  <c r="AG1303" i="2"/>
  <c r="AF1303" i="2"/>
  <c r="AE1303" i="2"/>
  <c r="AG1302" i="2"/>
  <c r="AF1302" i="2"/>
  <c r="AE1302" i="2"/>
  <c r="AG1301" i="2"/>
  <c r="AF1301" i="2"/>
  <c r="AE1301" i="2"/>
  <c r="AG1300" i="2"/>
  <c r="AF1300" i="2"/>
  <c r="AE1300" i="2"/>
  <c r="AG1299" i="2"/>
  <c r="AF1299" i="2"/>
  <c r="AE1299" i="2"/>
  <c r="AG1298" i="2"/>
  <c r="AF1298" i="2"/>
  <c r="AE1298" i="2"/>
  <c r="AG1297" i="2"/>
  <c r="AF1297" i="2"/>
  <c r="AE1297" i="2"/>
  <c r="AG1296" i="2"/>
  <c r="AF1296" i="2"/>
  <c r="AE1296" i="2"/>
  <c r="AG1295" i="2"/>
  <c r="AF1295" i="2"/>
  <c r="AE1295" i="2"/>
  <c r="AG1294" i="2"/>
  <c r="AF1294" i="2"/>
  <c r="AE1294" i="2"/>
  <c r="AG1293" i="2"/>
  <c r="AF1293" i="2"/>
  <c r="AE1293" i="2"/>
  <c r="AG1292" i="2"/>
  <c r="AF1292" i="2"/>
  <c r="AE1292" i="2"/>
  <c r="AG1291" i="2"/>
  <c r="AF1291" i="2"/>
  <c r="AE1291" i="2"/>
  <c r="AG1290" i="2"/>
  <c r="AF1290" i="2"/>
  <c r="AE1290" i="2"/>
  <c r="AG1289" i="2"/>
  <c r="AF1289" i="2"/>
  <c r="AE1289" i="2"/>
  <c r="AG1288" i="2"/>
  <c r="AF1288" i="2"/>
  <c r="AE1288" i="2"/>
  <c r="AG1287" i="2"/>
  <c r="AF1287" i="2"/>
  <c r="AE1287" i="2"/>
  <c r="AG1286" i="2"/>
  <c r="AF1286" i="2"/>
  <c r="AE1286" i="2"/>
  <c r="AG1285" i="2"/>
  <c r="AF1285" i="2"/>
  <c r="AE1285" i="2"/>
  <c r="AG1284" i="2"/>
  <c r="AF1284" i="2"/>
  <c r="AE1284" i="2"/>
  <c r="AG1283" i="2"/>
  <c r="AF1283" i="2"/>
  <c r="AE1283" i="2"/>
  <c r="AG1282" i="2"/>
  <c r="AF1282" i="2"/>
  <c r="AE1282" i="2"/>
  <c r="AG1281" i="2"/>
  <c r="AF1281" i="2"/>
  <c r="AE1281" i="2"/>
  <c r="AG1280" i="2"/>
  <c r="AF1280" i="2"/>
  <c r="AE1280" i="2"/>
  <c r="AG1279" i="2"/>
  <c r="AF1279" i="2"/>
  <c r="AE1279" i="2"/>
  <c r="AG1278" i="2"/>
  <c r="AF1278" i="2"/>
  <c r="AE1278" i="2"/>
  <c r="AG1277" i="2"/>
  <c r="AF1277" i="2"/>
  <c r="AE1277" i="2"/>
  <c r="AG1276" i="2"/>
  <c r="AF1276" i="2"/>
  <c r="AE1276" i="2"/>
  <c r="AG1275" i="2"/>
  <c r="AF1275" i="2"/>
  <c r="AE1275" i="2"/>
  <c r="AG1274" i="2"/>
  <c r="AF1274" i="2"/>
  <c r="AE1274" i="2"/>
  <c r="AG1273" i="2"/>
  <c r="AF1273" i="2"/>
  <c r="AE1273" i="2"/>
  <c r="AG1272" i="2"/>
  <c r="AF1272" i="2"/>
  <c r="AE1272" i="2"/>
  <c r="AG1271" i="2"/>
  <c r="AF1271" i="2"/>
  <c r="AE1271" i="2"/>
  <c r="AG1270" i="2"/>
  <c r="AF1270" i="2"/>
  <c r="AE1270" i="2"/>
  <c r="AG1269" i="2"/>
  <c r="AF1269" i="2"/>
  <c r="AE1269" i="2"/>
  <c r="AG1268" i="2"/>
  <c r="AF1268" i="2"/>
  <c r="AE1268" i="2"/>
  <c r="AG1267" i="2"/>
  <c r="AF1267" i="2"/>
  <c r="AE1267" i="2"/>
  <c r="AG1266" i="2"/>
  <c r="AF1266" i="2"/>
  <c r="AE1266" i="2"/>
  <c r="AG1265" i="2"/>
  <c r="AF1265" i="2"/>
  <c r="AE1265" i="2"/>
  <c r="AG1264" i="2"/>
  <c r="AF1264" i="2"/>
  <c r="AE1264" i="2"/>
  <c r="AG1263" i="2"/>
  <c r="AF1263" i="2"/>
  <c r="AE1263" i="2"/>
  <c r="AG1262" i="2"/>
  <c r="AF1262" i="2"/>
  <c r="AE1262" i="2"/>
  <c r="AG1261" i="2"/>
  <c r="AF1261" i="2"/>
  <c r="AE1261" i="2"/>
  <c r="AG1260" i="2"/>
  <c r="AF1260" i="2"/>
  <c r="AE1260" i="2"/>
  <c r="AG1259" i="2"/>
  <c r="AF1259" i="2"/>
  <c r="AE1259" i="2"/>
  <c r="AG1258" i="2"/>
  <c r="AF1258" i="2"/>
  <c r="AE1258" i="2"/>
  <c r="AG1257" i="2"/>
  <c r="AF1257" i="2"/>
  <c r="AE1257" i="2"/>
  <c r="AG1256" i="2"/>
  <c r="AF1256" i="2"/>
  <c r="AE1256" i="2"/>
  <c r="AG1255" i="2"/>
  <c r="AF1255" i="2"/>
  <c r="AE1255" i="2"/>
  <c r="AG1254" i="2"/>
  <c r="AF1254" i="2"/>
  <c r="AE1254" i="2"/>
  <c r="AG1253" i="2"/>
  <c r="AF1253" i="2"/>
  <c r="AE1253" i="2"/>
  <c r="AG1252" i="2"/>
  <c r="AF1252" i="2"/>
  <c r="AE1252" i="2"/>
  <c r="AG1251" i="2"/>
  <c r="AF1251" i="2"/>
  <c r="AE1251" i="2"/>
  <c r="AG1250" i="2"/>
  <c r="AF1250" i="2"/>
  <c r="AE1250" i="2"/>
  <c r="AG1249" i="2"/>
  <c r="AF1249" i="2"/>
  <c r="AE1249" i="2"/>
  <c r="AG1248" i="2"/>
  <c r="AF1248" i="2"/>
  <c r="AE1248" i="2"/>
  <c r="AG1247" i="2"/>
  <c r="AF1247" i="2"/>
  <c r="AE1247" i="2"/>
  <c r="AG1246" i="2"/>
  <c r="AF1246" i="2"/>
  <c r="AE1246" i="2"/>
  <c r="AG1245" i="2"/>
  <c r="AF1245" i="2"/>
  <c r="AE1245" i="2"/>
  <c r="AG1244" i="2"/>
  <c r="AF1244" i="2"/>
  <c r="AE1244" i="2"/>
  <c r="AG1243" i="2"/>
  <c r="AF1243" i="2"/>
  <c r="AE1243" i="2"/>
  <c r="AG1242" i="2"/>
  <c r="AF1242" i="2"/>
  <c r="AE1242" i="2"/>
  <c r="AG1241" i="2"/>
  <c r="AF1241" i="2"/>
  <c r="AE1241" i="2"/>
  <c r="AG1240" i="2"/>
  <c r="AF1240" i="2"/>
  <c r="AE1240" i="2"/>
  <c r="AG1239" i="2"/>
  <c r="AF1239" i="2"/>
  <c r="AE1239" i="2"/>
  <c r="AG1238" i="2"/>
  <c r="AF1238" i="2"/>
  <c r="AE1238" i="2"/>
  <c r="AG1237" i="2"/>
  <c r="AF1237" i="2"/>
  <c r="AE1237" i="2"/>
  <c r="AG1236" i="2"/>
  <c r="AF1236" i="2"/>
  <c r="AE1236" i="2"/>
  <c r="AG1235" i="2"/>
  <c r="AF1235" i="2"/>
  <c r="AE1235" i="2"/>
  <c r="AG1234" i="2"/>
  <c r="AF1234" i="2"/>
  <c r="AE1234" i="2"/>
  <c r="AG1233" i="2"/>
  <c r="AF1233" i="2"/>
  <c r="AE1233" i="2"/>
  <c r="AG1232" i="2"/>
  <c r="AF1232" i="2"/>
  <c r="AE1232" i="2"/>
  <c r="AG1231" i="2"/>
  <c r="AF1231" i="2"/>
  <c r="AE1231" i="2"/>
  <c r="AG1230" i="2"/>
  <c r="AF1230" i="2"/>
  <c r="AE1230" i="2"/>
  <c r="AG1229" i="2"/>
  <c r="AF1229" i="2"/>
  <c r="AE1229" i="2"/>
  <c r="AG1228" i="2"/>
  <c r="AF1228" i="2"/>
  <c r="AE1228" i="2"/>
  <c r="AG1227" i="2"/>
  <c r="AF1227" i="2"/>
  <c r="AE1227" i="2"/>
  <c r="AG1226" i="2"/>
  <c r="AF1226" i="2"/>
  <c r="AE1226" i="2"/>
  <c r="AG1225" i="2"/>
  <c r="AF1225" i="2"/>
  <c r="AE1225" i="2"/>
  <c r="AG1224" i="2"/>
  <c r="AF1224" i="2"/>
  <c r="AE1224" i="2"/>
  <c r="AG1223" i="2"/>
  <c r="AF1223" i="2"/>
  <c r="AE1223" i="2"/>
  <c r="AG1222" i="2"/>
  <c r="AF1222" i="2"/>
  <c r="AE1222" i="2"/>
  <c r="AG1221" i="2"/>
  <c r="AF1221" i="2"/>
  <c r="AE1221" i="2"/>
  <c r="AG1220" i="2"/>
  <c r="AF1220" i="2"/>
  <c r="AE1220" i="2"/>
  <c r="AG1219" i="2"/>
  <c r="AF1219" i="2"/>
  <c r="AE1219" i="2"/>
  <c r="AG1218" i="2"/>
  <c r="AF1218" i="2"/>
  <c r="AE1218" i="2"/>
  <c r="AG1217" i="2"/>
  <c r="AF1217" i="2"/>
  <c r="AE1217" i="2"/>
  <c r="AG1216" i="2"/>
  <c r="AF1216" i="2"/>
  <c r="AE1216" i="2"/>
  <c r="AG1215" i="2"/>
  <c r="AF1215" i="2"/>
  <c r="AE1215" i="2"/>
  <c r="AG1214" i="2"/>
  <c r="AF1214" i="2"/>
  <c r="AE1214" i="2"/>
  <c r="AG1213" i="2"/>
  <c r="AF1213" i="2"/>
  <c r="AE1213" i="2"/>
  <c r="AG1212" i="2"/>
  <c r="AF1212" i="2"/>
  <c r="AE1212" i="2"/>
  <c r="AG1211" i="2"/>
  <c r="AF1211" i="2"/>
  <c r="AE1211" i="2"/>
  <c r="AG1210" i="2"/>
  <c r="AF1210" i="2"/>
  <c r="AE1210" i="2"/>
  <c r="AG1209" i="2"/>
  <c r="AF1209" i="2"/>
  <c r="AE1209" i="2"/>
  <c r="AG1208" i="2"/>
  <c r="AF1208" i="2"/>
  <c r="AE1208" i="2"/>
  <c r="AG1207" i="2"/>
  <c r="AF1207" i="2"/>
  <c r="AE1207" i="2"/>
  <c r="AG1206" i="2"/>
  <c r="AF1206" i="2"/>
  <c r="AE1206" i="2"/>
  <c r="AG1205" i="2"/>
  <c r="AF1205" i="2"/>
  <c r="AE1205" i="2"/>
  <c r="AG1204" i="2"/>
  <c r="AF1204" i="2"/>
  <c r="AE1204" i="2"/>
  <c r="AG1203" i="2"/>
  <c r="AF1203" i="2"/>
  <c r="AE1203" i="2"/>
  <c r="AG1202" i="2"/>
  <c r="AF1202" i="2"/>
  <c r="AE1202" i="2"/>
  <c r="AG1201" i="2"/>
  <c r="AF1201" i="2"/>
  <c r="AE1201" i="2"/>
  <c r="AG1200" i="2"/>
  <c r="AF1200" i="2"/>
  <c r="AE1200" i="2"/>
  <c r="AG1199" i="2"/>
  <c r="AF1199" i="2"/>
  <c r="AE1199" i="2"/>
  <c r="AG1198" i="2"/>
  <c r="AF1198" i="2"/>
  <c r="AE1198" i="2"/>
  <c r="AG1197" i="2"/>
  <c r="AF1197" i="2"/>
  <c r="AE1197" i="2"/>
  <c r="AG1196" i="2"/>
  <c r="AF1196" i="2"/>
  <c r="AE1196" i="2"/>
  <c r="AG1195" i="2"/>
  <c r="AF1195" i="2"/>
  <c r="AE1195" i="2"/>
  <c r="AG1194" i="2"/>
  <c r="AF1194" i="2"/>
  <c r="AE1194" i="2"/>
  <c r="AG1193" i="2"/>
  <c r="AF1193" i="2"/>
  <c r="AE1193" i="2"/>
  <c r="AG1192" i="2"/>
  <c r="AF1192" i="2"/>
  <c r="AE1192" i="2"/>
  <c r="AG1191" i="2"/>
  <c r="AF1191" i="2"/>
  <c r="AE1191" i="2"/>
  <c r="AG1190" i="2"/>
  <c r="AF1190" i="2"/>
  <c r="AE1190" i="2"/>
  <c r="AG1189" i="2"/>
  <c r="AF1189" i="2"/>
  <c r="AE1189" i="2"/>
  <c r="AG1188" i="2"/>
  <c r="AF1188" i="2"/>
  <c r="AE1188" i="2"/>
  <c r="AG1187" i="2"/>
  <c r="AF1187" i="2"/>
  <c r="AE1187" i="2"/>
  <c r="AG1186" i="2"/>
  <c r="AF1186" i="2"/>
  <c r="AE1186" i="2"/>
  <c r="AG1185" i="2"/>
  <c r="AF1185" i="2"/>
  <c r="AE1185" i="2"/>
  <c r="AG1184" i="2"/>
  <c r="AF1184" i="2"/>
  <c r="AE1184" i="2"/>
  <c r="AG1183" i="2"/>
  <c r="AF1183" i="2"/>
  <c r="AE1183" i="2"/>
  <c r="AG1182" i="2"/>
  <c r="AF1182" i="2"/>
  <c r="AE1182" i="2"/>
  <c r="AG1181" i="2"/>
  <c r="AF1181" i="2"/>
  <c r="AE1181" i="2"/>
  <c r="AG1180" i="2"/>
  <c r="AF1180" i="2"/>
  <c r="AE1180" i="2"/>
  <c r="AG1179" i="2"/>
  <c r="AF1179" i="2"/>
  <c r="AE1179" i="2"/>
  <c r="AG1178" i="2"/>
  <c r="AF1178" i="2"/>
  <c r="AE1178" i="2"/>
  <c r="AG1177" i="2"/>
  <c r="AF1177" i="2"/>
  <c r="AE1177" i="2"/>
  <c r="AG1176" i="2"/>
  <c r="AF1176" i="2"/>
  <c r="AE1176" i="2"/>
  <c r="AG1175" i="2"/>
  <c r="AF1175" i="2"/>
  <c r="AE1175" i="2"/>
  <c r="AG1174" i="2"/>
  <c r="AF1174" i="2"/>
  <c r="AE1174" i="2"/>
  <c r="AG1173" i="2"/>
  <c r="AF1173" i="2"/>
  <c r="AE1173" i="2"/>
  <c r="AG1172" i="2"/>
  <c r="AF1172" i="2"/>
  <c r="AE1172" i="2"/>
  <c r="AG1171" i="2"/>
  <c r="AF1171" i="2"/>
  <c r="AE1171" i="2"/>
  <c r="AG1170" i="2"/>
  <c r="AF1170" i="2"/>
  <c r="AE1170" i="2"/>
  <c r="AG1169" i="2"/>
  <c r="AF1169" i="2"/>
  <c r="AE1169" i="2"/>
  <c r="AG1168" i="2"/>
  <c r="AF1168" i="2"/>
  <c r="AE1168" i="2"/>
  <c r="AG1167" i="2"/>
  <c r="AF1167" i="2"/>
  <c r="AE1167" i="2"/>
  <c r="AG1166" i="2"/>
  <c r="AF1166" i="2"/>
  <c r="AE1166" i="2"/>
  <c r="AG1165" i="2"/>
  <c r="AF1165" i="2"/>
  <c r="AE1165" i="2"/>
  <c r="AG1164" i="2"/>
  <c r="AF1164" i="2"/>
  <c r="AE1164" i="2"/>
  <c r="AG1163" i="2"/>
  <c r="AF1163" i="2"/>
  <c r="AE1163" i="2"/>
  <c r="AG1162" i="2"/>
  <c r="AF1162" i="2"/>
  <c r="AE1162" i="2"/>
  <c r="AG1161" i="2"/>
  <c r="AF1161" i="2"/>
  <c r="AE1161" i="2"/>
  <c r="AG1160" i="2"/>
  <c r="AF1160" i="2"/>
  <c r="AE1160" i="2"/>
  <c r="AG1159" i="2"/>
  <c r="AF1159" i="2"/>
  <c r="AE1159" i="2"/>
  <c r="AG1158" i="2"/>
  <c r="AF1158" i="2"/>
  <c r="AE1158" i="2"/>
  <c r="AG1157" i="2"/>
  <c r="AF1157" i="2"/>
  <c r="AE1157" i="2"/>
  <c r="AG1156" i="2"/>
  <c r="AF1156" i="2"/>
  <c r="AE1156" i="2"/>
  <c r="AG1155" i="2"/>
  <c r="AF1155" i="2"/>
  <c r="AE1155" i="2"/>
  <c r="AG1154" i="2"/>
  <c r="AF1154" i="2"/>
  <c r="AE1154" i="2"/>
  <c r="AG1153" i="2"/>
  <c r="AF1153" i="2"/>
  <c r="AE1153" i="2"/>
  <c r="AG1152" i="2"/>
  <c r="AF1152" i="2"/>
  <c r="AE1152" i="2"/>
  <c r="AG1151" i="2"/>
  <c r="AF1151" i="2"/>
  <c r="AE1151" i="2"/>
  <c r="AG1150" i="2"/>
  <c r="AF1150" i="2"/>
  <c r="AE1150" i="2"/>
  <c r="AG1149" i="2"/>
  <c r="AF1149" i="2"/>
  <c r="AE1149" i="2"/>
  <c r="AG1148" i="2"/>
  <c r="AF1148" i="2"/>
  <c r="AE1148" i="2"/>
  <c r="AG1147" i="2"/>
  <c r="AF1147" i="2"/>
  <c r="AE1147" i="2"/>
  <c r="AG1146" i="2"/>
  <c r="AF1146" i="2"/>
  <c r="AE1146" i="2"/>
  <c r="AG1145" i="2"/>
  <c r="AF1145" i="2"/>
  <c r="AE1145" i="2"/>
  <c r="AG1144" i="2"/>
  <c r="AF1144" i="2"/>
  <c r="AE1144" i="2"/>
  <c r="AG1143" i="2"/>
  <c r="AF1143" i="2"/>
  <c r="AE1143" i="2"/>
  <c r="AG1142" i="2"/>
  <c r="AF1142" i="2"/>
  <c r="AE1142" i="2"/>
  <c r="AG1141" i="2"/>
  <c r="AF1141" i="2"/>
  <c r="AE1141" i="2"/>
  <c r="AG1140" i="2"/>
  <c r="AF1140" i="2"/>
  <c r="AE1140" i="2"/>
  <c r="AG1139" i="2"/>
  <c r="AF1139" i="2"/>
  <c r="AE1139" i="2"/>
  <c r="AG1138" i="2"/>
  <c r="AF1138" i="2"/>
  <c r="AE1138" i="2"/>
  <c r="AG1137" i="2"/>
  <c r="AF1137" i="2"/>
  <c r="AE1137" i="2"/>
  <c r="AG1136" i="2"/>
  <c r="AF1136" i="2"/>
  <c r="AE1136" i="2"/>
  <c r="AG1135" i="2"/>
  <c r="AF1135" i="2"/>
  <c r="AE1135" i="2"/>
  <c r="AG1134" i="2"/>
  <c r="AF1134" i="2"/>
  <c r="AE1134" i="2"/>
  <c r="AG1133" i="2"/>
  <c r="AF1133" i="2"/>
  <c r="AE1133" i="2"/>
  <c r="AG1132" i="2"/>
  <c r="AF1132" i="2"/>
  <c r="AE1132" i="2"/>
  <c r="AG1131" i="2"/>
  <c r="AF1131" i="2"/>
  <c r="AE1131" i="2"/>
  <c r="AG1130" i="2"/>
  <c r="AF1130" i="2"/>
  <c r="AE1130" i="2"/>
  <c r="AG1129" i="2"/>
  <c r="AF1129" i="2"/>
  <c r="AE1129" i="2"/>
  <c r="AG1128" i="2"/>
  <c r="AF1128" i="2"/>
  <c r="AE1128" i="2"/>
  <c r="AG1127" i="2"/>
  <c r="AF1127" i="2"/>
  <c r="AE1127" i="2"/>
  <c r="AG1126" i="2"/>
  <c r="AF1126" i="2"/>
  <c r="AE1126" i="2"/>
  <c r="AG1125" i="2"/>
  <c r="AF1125" i="2"/>
  <c r="AE1125" i="2"/>
  <c r="AG1124" i="2"/>
  <c r="AF1124" i="2"/>
  <c r="AE1124" i="2"/>
  <c r="AG1123" i="2"/>
  <c r="AF1123" i="2"/>
  <c r="AE1123" i="2"/>
  <c r="AG1122" i="2"/>
  <c r="AF1122" i="2"/>
  <c r="AE1122" i="2"/>
  <c r="AG1121" i="2"/>
  <c r="AF1121" i="2"/>
  <c r="AE1121" i="2"/>
  <c r="AG1120" i="2"/>
  <c r="AF1120" i="2"/>
  <c r="AE1120" i="2"/>
  <c r="AG1119" i="2"/>
  <c r="AF1119" i="2"/>
  <c r="AE1119" i="2"/>
  <c r="AG1118" i="2"/>
  <c r="AF1118" i="2"/>
  <c r="AE1118" i="2"/>
  <c r="AG1117" i="2"/>
  <c r="AF1117" i="2"/>
  <c r="AE1117" i="2"/>
  <c r="AG1116" i="2"/>
  <c r="AF1116" i="2"/>
  <c r="AE1116" i="2"/>
  <c r="AG1115" i="2"/>
  <c r="AF1115" i="2"/>
  <c r="AE1115" i="2"/>
  <c r="AG1114" i="2"/>
  <c r="AF1114" i="2"/>
  <c r="AE1114" i="2"/>
  <c r="AG1113" i="2"/>
  <c r="AF1113" i="2"/>
  <c r="AE1113" i="2"/>
  <c r="AG1112" i="2"/>
  <c r="AF1112" i="2"/>
  <c r="AE1112" i="2"/>
  <c r="AG1111" i="2"/>
  <c r="AF1111" i="2"/>
  <c r="AE1111" i="2"/>
  <c r="AG1110" i="2"/>
  <c r="AF1110" i="2"/>
  <c r="AE1110" i="2"/>
  <c r="AG1109" i="2"/>
  <c r="AF1109" i="2"/>
  <c r="AE1109" i="2"/>
  <c r="AG1108" i="2"/>
  <c r="AF1108" i="2"/>
  <c r="AE1108" i="2"/>
  <c r="AG1107" i="2"/>
  <c r="AF1107" i="2"/>
  <c r="AE1107" i="2"/>
  <c r="AG1106" i="2"/>
  <c r="AF1106" i="2"/>
  <c r="AE1106" i="2"/>
  <c r="AG1105" i="2"/>
  <c r="AF1105" i="2"/>
  <c r="AE1105" i="2"/>
  <c r="AG1104" i="2"/>
  <c r="AF1104" i="2"/>
  <c r="AE1104" i="2"/>
  <c r="AG1103" i="2"/>
  <c r="AF1103" i="2"/>
  <c r="AE1103" i="2"/>
  <c r="AG1102" i="2"/>
  <c r="AF1102" i="2"/>
  <c r="AE1102" i="2"/>
  <c r="AG1101" i="2"/>
  <c r="AF1101" i="2"/>
  <c r="AE1101" i="2"/>
  <c r="AG1100" i="2"/>
  <c r="AF1100" i="2"/>
  <c r="AE1100" i="2"/>
  <c r="AG1099" i="2"/>
  <c r="AF1099" i="2"/>
  <c r="AE1099" i="2"/>
  <c r="AG1098" i="2"/>
  <c r="AF1098" i="2"/>
  <c r="AE1098" i="2"/>
  <c r="AG1097" i="2"/>
  <c r="AF1097" i="2"/>
  <c r="AE1097" i="2"/>
  <c r="AG1096" i="2"/>
  <c r="AF1096" i="2"/>
  <c r="AE1096" i="2"/>
  <c r="AG1095" i="2"/>
  <c r="AF1095" i="2"/>
  <c r="AE1095" i="2"/>
  <c r="AG1094" i="2"/>
  <c r="AF1094" i="2"/>
  <c r="AE1094" i="2"/>
  <c r="AG1093" i="2"/>
  <c r="AF1093" i="2"/>
  <c r="AE1093" i="2"/>
  <c r="AG1092" i="2"/>
  <c r="AF1092" i="2"/>
  <c r="AE1092" i="2"/>
  <c r="AG1091" i="2"/>
  <c r="AF1091" i="2"/>
  <c r="AE1091" i="2"/>
  <c r="AG1090" i="2"/>
  <c r="AF1090" i="2"/>
  <c r="AE1090" i="2"/>
  <c r="AG1089" i="2"/>
  <c r="AF1089" i="2"/>
  <c r="AE1089" i="2"/>
  <c r="AG1088" i="2"/>
  <c r="AF1088" i="2"/>
  <c r="AE1088" i="2"/>
  <c r="AG1087" i="2"/>
  <c r="AF1087" i="2"/>
  <c r="AE1087" i="2"/>
  <c r="AG1086" i="2"/>
  <c r="AF1086" i="2"/>
  <c r="AE1086" i="2"/>
  <c r="AG1085" i="2"/>
  <c r="AF1085" i="2"/>
  <c r="AE1085" i="2"/>
  <c r="AG1084" i="2"/>
  <c r="AF1084" i="2"/>
  <c r="AE1084" i="2"/>
  <c r="AG1083" i="2"/>
  <c r="AF1083" i="2"/>
  <c r="AE1083" i="2"/>
  <c r="AG1082" i="2"/>
  <c r="AF1082" i="2"/>
  <c r="AE1082" i="2"/>
  <c r="AG1081" i="2"/>
  <c r="AF1081" i="2"/>
  <c r="AE1081" i="2"/>
  <c r="AG1080" i="2"/>
  <c r="AF1080" i="2"/>
  <c r="AE1080" i="2"/>
  <c r="AG1079" i="2"/>
  <c r="AF1079" i="2"/>
  <c r="AE1079" i="2"/>
  <c r="AG1078" i="2"/>
  <c r="AF1078" i="2"/>
  <c r="AE1078" i="2"/>
  <c r="AG1077" i="2"/>
  <c r="AF1077" i="2"/>
  <c r="AE1077" i="2"/>
  <c r="AG1076" i="2"/>
  <c r="AF1076" i="2"/>
  <c r="AE1076" i="2"/>
  <c r="AG1075" i="2"/>
  <c r="AF1075" i="2"/>
  <c r="AE1075" i="2"/>
  <c r="AG1074" i="2"/>
  <c r="AF1074" i="2"/>
  <c r="AE1074" i="2"/>
  <c r="AG1073" i="2"/>
  <c r="AF1073" i="2"/>
  <c r="AE1073" i="2"/>
  <c r="AG1072" i="2"/>
  <c r="AF1072" i="2"/>
  <c r="AE1072" i="2"/>
  <c r="AG1071" i="2"/>
  <c r="AF1071" i="2"/>
  <c r="AE1071" i="2"/>
  <c r="AG1070" i="2"/>
  <c r="AF1070" i="2"/>
  <c r="AE1070" i="2"/>
  <c r="AG1069" i="2"/>
  <c r="AF1069" i="2"/>
  <c r="AE1069" i="2"/>
  <c r="AG1068" i="2"/>
  <c r="AF1068" i="2"/>
  <c r="AE1068" i="2"/>
  <c r="AG1067" i="2"/>
  <c r="AF1067" i="2"/>
  <c r="AE1067" i="2"/>
  <c r="AG1066" i="2"/>
  <c r="AF1066" i="2"/>
  <c r="AE1066" i="2"/>
  <c r="AG1065" i="2"/>
  <c r="AF1065" i="2"/>
  <c r="AE1065" i="2"/>
  <c r="AG1064" i="2"/>
  <c r="AF1064" i="2"/>
  <c r="AE1064" i="2"/>
  <c r="AG1063" i="2"/>
  <c r="AF1063" i="2"/>
  <c r="AE1063" i="2"/>
  <c r="AG1062" i="2"/>
  <c r="AF1062" i="2"/>
  <c r="AE1062" i="2"/>
  <c r="AG1061" i="2"/>
  <c r="AF1061" i="2"/>
  <c r="AE1061" i="2"/>
  <c r="AG1060" i="2"/>
  <c r="AF1060" i="2"/>
  <c r="AE1060" i="2"/>
  <c r="AG1059" i="2"/>
  <c r="AF1059" i="2"/>
  <c r="AE1059" i="2"/>
  <c r="AG1058" i="2"/>
  <c r="AF1058" i="2"/>
  <c r="AE1058" i="2"/>
  <c r="AG1057" i="2"/>
  <c r="AF1057" i="2"/>
  <c r="AE1057" i="2"/>
  <c r="AG1056" i="2"/>
  <c r="AF1056" i="2"/>
  <c r="AE1056" i="2"/>
  <c r="AG1055" i="2"/>
  <c r="AF1055" i="2"/>
  <c r="AE1055" i="2"/>
  <c r="AG1054" i="2"/>
  <c r="AF1054" i="2"/>
  <c r="AE1054" i="2"/>
  <c r="AG1053" i="2"/>
  <c r="AF1053" i="2"/>
  <c r="AE1053" i="2"/>
  <c r="AG1052" i="2"/>
  <c r="AF1052" i="2"/>
  <c r="AE1052" i="2"/>
  <c r="AG1051" i="2"/>
  <c r="AF1051" i="2"/>
  <c r="AE1051" i="2"/>
  <c r="AG1050" i="2"/>
  <c r="AF1050" i="2"/>
  <c r="AE1050" i="2"/>
  <c r="AG1049" i="2"/>
  <c r="AF1049" i="2"/>
  <c r="AE1049" i="2"/>
  <c r="AG1048" i="2"/>
  <c r="AF1048" i="2"/>
  <c r="AE1048" i="2"/>
  <c r="AG1047" i="2"/>
  <c r="AF1047" i="2"/>
  <c r="AE1047" i="2"/>
  <c r="AG1046" i="2"/>
  <c r="AF1046" i="2"/>
  <c r="AE1046" i="2"/>
  <c r="AG1045" i="2"/>
  <c r="AF1045" i="2"/>
  <c r="AE1045" i="2"/>
  <c r="AG1044" i="2"/>
  <c r="AF1044" i="2"/>
  <c r="AE1044" i="2"/>
  <c r="AG1043" i="2"/>
  <c r="AF1043" i="2"/>
  <c r="AE1043" i="2"/>
  <c r="AG1042" i="2"/>
  <c r="AF1042" i="2"/>
  <c r="AE1042" i="2"/>
  <c r="AG1041" i="2"/>
  <c r="AF1041" i="2"/>
  <c r="AE1041" i="2"/>
  <c r="AG1040" i="2"/>
  <c r="AF1040" i="2"/>
  <c r="AE1040" i="2"/>
  <c r="AG1039" i="2"/>
  <c r="AF1039" i="2"/>
  <c r="AE1039" i="2"/>
  <c r="AG1038" i="2"/>
  <c r="AF1038" i="2"/>
  <c r="AE1038" i="2"/>
  <c r="AG1037" i="2"/>
  <c r="AF1037" i="2"/>
  <c r="AE1037" i="2"/>
  <c r="AG1036" i="2"/>
  <c r="AF1036" i="2"/>
  <c r="AE1036" i="2"/>
  <c r="AG1035" i="2"/>
  <c r="AF1035" i="2"/>
  <c r="AE1035" i="2"/>
  <c r="AG1034" i="2"/>
  <c r="AF1034" i="2"/>
  <c r="AE1034" i="2"/>
  <c r="AG1033" i="2"/>
  <c r="AF1033" i="2"/>
  <c r="AE1033" i="2"/>
  <c r="AG1032" i="2"/>
  <c r="AF1032" i="2"/>
  <c r="AE1032" i="2"/>
  <c r="AG1031" i="2"/>
  <c r="AF1031" i="2"/>
  <c r="AE1031" i="2"/>
  <c r="AG1030" i="2"/>
  <c r="AF1030" i="2"/>
  <c r="AE1030" i="2"/>
  <c r="AG1029" i="2"/>
  <c r="AF1029" i="2"/>
  <c r="AE1029" i="2"/>
  <c r="AG1028" i="2"/>
  <c r="AF1028" i="2"/>
  <c r="AE1028" i="2"/>
  <c r="AG1027" i="2"/>
  <c r="AF1027" i="2"/>
  <c r="AE1027" i="2"/>
  <c r="AG1026" i="2"/>
  <c r="AF1026" i="2"/>
  <c r="AE1026" i="2"/>
  <c r="AG1025" i="2"/>
  <c r="AF1025" i="2"/>
  <c r="AE1025" i="2"/>
  <c r="AG1024" i="2"/>
  <c r="AF1024" i="2"/>
  <c r="AE1024" i="2"/>
  <c r="AG1023" i="2"/>
  <c r="AF1023" i="2"/>
  <c r="AE1023" i="2"/>
  <c r="AG1022" i="2"/>
  <c r="AF1022" i="2"/>
  <c r="AE1022" i="2"/>
  <c r="AG1021" i="2"/>
  <c r="AF1021" i="2"/>
  <c r="AE1021" i="2"/>
  <c r="AG1020" i="2"/>
  <c r="AF1020" i="2"/>
  <c r="AE1020" i="2"/>
  <c r="AG1019" i="2"/>
  <c r="AF1019" i="2"/>
  <c r="AE1019" i="2"/>
  <c r="AG1018" i="2"/>
  <c r="AF1018" i="2"/>
  <c r="AE1018" i="2"/>
  <c r="AG1017" i="2"/>
  <c r="AF1017" i="2"/>
  <c r="AE1017" i="2"/>
  <c r="AG1016" i="2"/>
  <c r="AF1016" i="2"/>
  <c r="AE1016" i="2"/>
  <c r="AG1015" i="2"/>
  <c r="AF1015" i="2"/>
  <c r="AE1015" i="2"/>
  <c r="AG1014" i="2"/>
  <c r="AF1014" i="2"/>
  <c r="AE1014" i="2"/>
  <c r="AG1013" i="2"/>
  <c r="AF1013" i="2"/>
  <c r="AE1013" i="2"/>
  <c r="AG1012" i="2"/>
  <c r="AF1012" i="2"/>
  <c r="AE1012" i="2"/>
  <c r="AG1011" i="2"/>
  <c r="AF1011" i="2"/>
  <c r="AE1011" i="2"/>
  <c r="AG1010" i="2"/>
  <c r="AF1010" i="2"/>
  <c r="AE1010" i="2"/>
  <c r="AG1009" i="2"/>
  <c r="AF1009" i="2"/>
  <c r="AE1009" i="2"/>
  <c r="AG1008" i="2"/>
  <c r="AF1008" i="2"/>
  <c r="AE1008" i="2"/>
  <c r="AG1007" i="2"/>
  <c r="AF1007" i="2"/>
  <c r="AE1007" i="2"/>
  <c r="AG1006" i="2"/>
  <c r="AF1006" i="2"/>
  <c r="AE1006" i="2"/>
  <c r="AG1005" i="2"/>
  <c r="AF1005" i="2"/>
  <c r="AE1005" i="2"/>
  <c r="AG1004" i="2"/>
  <c r="AF1004" i="2"/>
  <c r="AE1004" i="2"/>
  <c r="AG1003" i="2"/>
  <c r="AF1003" i="2"/>
  <c r="AE1003" i="2"/>
  <c r="AG1002" i="2"/>
  <c r="AF1002" i="2"/>
  <c r="AE1002" i="2"/>
  <c r="AG1001" i="2"/>
  <c r="AF1001" i="2"/>
  <c r="AE1001" i="2"/>
  <c r="AG1000" i="2"/>
  <c r="AF1000" i="2"/>
  <c r="AE1000" i="2"/>
  <c r="AG999" i="2"/>
  <c r="AF999" i="2"/>
  <c r="AE999" i="2"/>
  <c r="AG998" i="2"/>
  <c r="AF998" i="2"/>
  <c r="AE998" i="2"/>
  <c r="AG997" i="2"/>
  <c r="AF997" i="2"/>
  <c r="AE997" i="2"/>
  <c r="AG996" i="2"/>
  <c r="AF996" i="2"/>
  <c r="AE996" i="2"/>
  <c r="AG995" i="2"/>
  <c r="AF995" i="2"/>
  <c r="AE995" i="2"/>
  <c r="AG994" i="2"/>
  <c r="AF994" i="2"/>
  <c r="AE994" i="2"/>
  <c r="AG993" i="2"/>
  <c r="AF993" i="2"/>
  <c r="AE993" i="2"/>
  <c r="AG992" i="2"/>
  <c r="AF992" i="2"/>
  <c r="AE992" i="2"/>
  <c r="AG991" i="2"/>
  <c r="AF991" i="2"/>
  <c r="AE991" i="2"/>
  <c r="AG990" i="2"/>
  <c r="AF990" i="2"/>
  <c r="AE990" i="2"/>
  <c r="AG989" i="2"/>
  <c r="AF989" i="2"/>
  <c r="AE989" i="2"/>
  <c r="AG988" i="2"/>
  <c r="AF988" i="2"/>
  <c r="AE988" i="2"/>
  <c r="AG987" i="2"/>
  <c r="AF987" i="2"/>
  <c r="AE987" i="2"/>
  <c r="AG986" i="2"/>
  <c r="AF986" i="2"/>
  <c r="AE986" i="2"/>
  <c r="AG985" i="2"/>
  <c r="AF985" i="2"/>
  <c r="AE985" i="2"/>
  <c r="AG984" i="2"/>
  <c r="AF984" i="2"/>
  <c r="AE984" i="2"/>
  <c r="AG983" i="2"/>
  <c r="AF983" i="2"/>
  <c r="AE983" i="2"/>
  <c r="AG982" i="2"/>
  <c r="AF982" i="2"/>
  <c r="AE982" i="2"/>
  <c r="AG981" i="2"/>
  <c r="AF981" i="2"/>
  <c r="AE981" i="2"/>
  <c r="AG980" i="2"/>
  <c r="AF980" i="2"/>
  <c r="AE980" i="2"/>
  <c r="AG979" i="2"/>
  <c r="AF979" i="2"/>
  <c r="AE979" i="2"/>
  <c r="AG978" i="2"/>
  <c r="AF978" i="2"/>
  <c r="AE978" i="2"/>
  <c r="AG977" i="2"/>
  <c r="AF977" i="2"/>
  <c r="AE977" i="2"/>
  <c r="AG976" i="2"/>
  <c r="AF976" i="2"/>
  <c r="AE976" i="2"/>
  <c r="AG975" i="2"/>
  <c r="AF975" i="2"/>
  <c r="AE975" i="2"/>
  <c r="AG974" i="2"/>
  <c r="AF974" i="2"/>
  <c r="AE974" i="2"/>
  <c r="AG973" i="2"/>
  <c r="AF973" i="2"/>
  <c r="AE973" i="2"/>
  <c r="AG972" i="2"/>
  <c r="AF972" i="2"/>
  <c r="AE972" i="2"/>
  <c r="AG971" i="2"/>
  <c r="AF971" i="2"/>
  <c r="AE971" i="2"/>
  <c r="AG970" i="2"/>
  <c r="AF970" i="2"/>
  <c r="AE970" i="2"/>
  <c r="AG969" i="2"/>
  <c r="AF969" i="2"/>
  <c r="AE969" i="2"/>
  <c r="AG968" i="2"/>
  <c r="AF968" i="2"/>
  <c r="AE968" i="2"/>
  <c r="AG967" i="2"/>
  <c r="AF967" i="2"/>
  <c r="AE967" i="2"/>
  <c r="AG966" i="2"/>
  <c r="AF966" i="2"/>
  <c r="AE966" i="2"/>
  <c r="AG965" i="2"/>
  <c r="AF965" i="2"/>
  <c r="AE965" i="2"/>
  <c r="AG964" i="2"/>
  <c r="AF964" i="2"/>
  <c r="AE964" i="2"/>
  <c r="AG963" i="2"/>
  <c r="AF963" i="2"/>
  <c r="AE963" i="2"/>
  <c r="AG962" i="2"/>
  <c r="AF962" i="2"/>
  <c r="AE962" i="2"/>
  <c r="AG961" i="2"/>
  <c r="AF961" i="2"/>
  <c r="AE961" i="2"/>
  <c r="AG960" i="2"/>
  <c r="AF960" i="2"/>
  <c r="AE960" i="2"/>
  <c r="AG959" i="2"/>
  <c r="AF959" i="2"/>
  <c r="AE959" i="2"/>
  <c r="AG958" i="2"/>
  <c r="AF958" i="2"/>
  <c r="AE958" i="2"/>
  <c r="AG957" i="2"/>
  <c r="AF957" i="2"/>
  <c r="AE957" i="2"/>
  <c r="AG956" i="2"/>
  <c r="AF956" i="2"/>
  <c r="AE956" i="2"/>
  <c r="AG955" i="2"/>
  <c r="AF955" i="2"/>
  <c r="AE955" i="2"/>
  <c r="AG954" i="2"/>
  <c r="AF954" i="2"/>
  <c r="AE954" i="2"/>
  <c r="AG953" i="2"/>
  <c r="AF953" i="2"/>
  <c r="AE953" i="2"/>
  <c r="AG952" i="2"/>
  <c r="AF952" i="2"/>
  <c r="AE952" i="2"/>
  <c r="AG951" i="2"/>
  <c r="AF951" i="2"/>
  <c r="AE951" i="2"/>
  <c r="AG950" i="2"/>
  <c r="AF950" i="2"/>
  <c r="AE950" i="2"/>
  <c r="AG949" i="2"/>
  <c r="AF949" i="2"/>
  <c r="AE949" i="2"/>
  <c r="AG948" i="2"/>
  <c r="AF948" i="2"/>
  <c r="AE948" i="2"/>
  <c r="AG947" i="2"/>
  <c r="AF947" i="2"/>
  <c r="AE947" i="2"/>
  <c r="AG946" i="2"/>
  <c r="AF946" i="2"/>
  <c r="AE946" i="2"/>
  <c r="AG945" i="2"/>
  <c r="AF945" i="2"/>
  <c r="AE945" i="2"/>
  <c r="AG944" i="2"/>
  <c r="AF944" i="2"/>
  <c r="AE944" i="2"/>
  <c r="AG943" i="2"/>
  <c r="AF943" i="2"/>
  <c r="AE943" i="2"/>
  <c r="AG942" i="2"/>
  <c r="AF942" i="2"/>
  <c r="AE942" i="2"/>
  <c r="AG941" i="2"/>
  <c r="AF941" i="2"/>
  <c r="AE941" i="2"/>
  <c r="AG940" i="2"/>
  <c r="AF940" i="2"/>
  <c r="AE940" i="2"/>
  <c r="AG939" i="2"/>
  <c r="AF939" i="2"/>
  <c r="AE939" i="2"/>
  <c r="AG938" i="2"/>
  <c r="AF938" i="2"/>
  <c r="AE938" i="2"/>
  <c r="AG937" i="2"/>
  <c r="AF937" i="2"/>
  <c r="AE937" i="2"/>
  <c r="AG936" i="2"/>
  <c r="AF936" i="2"/>
  <c r="AE936" i="2"/>
  <c r="AG935" i="2"/>
  <c r="AF935" i="2"/>
  <c r="AE935" i="2"/>
  <c r="AG934" i="2"/>
  <c r="AF934" i="2"/>
  <c r="AE934" i="2"/>
  <c r="AG933" i="2"/>
  <c r="AF933" i="2"/>
  <c r="AE933" i="2"/>
  <c r="AG932" i="2"/>
  <c r="AF932" i="2"/>
  <c r="AE932" i="2"/>
  <c r="AG931" i="2"/>
  <c r="AF931" i="2"/>
  <c r="AE931" i="2"/>
  <c r="AG930" i="2"/>
  <c r="AF930" i="2"/>
  <c r="AE930" i="2"/>
  <c r="AG929" i="2"/>
  <c r="AF929" i="2"/>
  <c r="AE929" i="2"/>
  <c r="AG928" i="2"/>
  <c r="AF928" i="2"/>
  <c r="AE928" i="2"/>
  <c r="AG927" i="2"/>
  <c r="AF927" i="2"/>
  <c r="AE927" i="2"/>
  <c r="AG926" i="2"/>
  <c r="AF926" i="2"/>
  <c r="AE926" i="2"/>
  <c r="AG925" i="2"/>
  <c r="AF925" i="2"/>
  <c r="AE925" i="2"/>
  <c r="AG924" i="2"/>
  <c r="AF924" i="2"/>
  <c r="AE924" i="2"/>
  <c r="AG923" i="2"/>
  <c r="AF923" i="2"/>
  <c r="AE923" i="2"/>
  <c r="AG922" i="2"/>
  <c r="AF922" i="2"/>
  <c r="AE922" i="2"/>
  <c r="AG921" i="2"/>
  <c r="AF921" i="2"/>
  <c r="AE921" i="2"/>
  <c r="AG920" i="2"/>
  <c r="AF920" i="2"/>
  <c r="AE920" i="2"/>
  <c r="AG919" i="2"/>
  <c r="AF919" i="2"/>
  <c r="AE919" i="2"/>
  <c r="AG918" i="2"/>
  <c r="AF918" i="2"/>
  <c r="AE918" i="2"/>
  <c r="AG917" i="2"/>
  <c r="AF917" i="2"/>
  <c r="AE917" i="2"/>
  <c r="AG916" i="2"/>
  <c r="AF916" i="2"/>
  <c r="AE916" i="2"/>
  <c r="AG915" i="2"/>
  <c r="AF915" i="2"/>
  <c r="AE915" i="2"/>
  <c r="AG914" i="2"/>
  <c r="AF914" i="2"/>
  <c r="AE914" i="2"/>
  <c r="AG913" i="2"/>
  <c r="AF913" i="2"/>
  <c r="AE913" i="2"/>
  <c r="AG912" i="2"/>
  <c r="AF912" i="2"/>
  <c r="AE912" i="2"/>
  <c r="AG911" i="2"/>
  <c r="AF911" i="2"/>
  <c r="AE911" i="2"/>
  <c r="AG910" i="2"/>
  <c r="AF910" i="2"/>
  <c r="AE910" i="2"/>
  <c r="AG909" i="2"/>
  <c r="AF909" i="2"/>
  <c r="AE909" i="2"/>
  <c r="AG908" i="2"/>
  <c r="AF908" i="2"/>
  <c r="AE908" i="2"/>
  <c r="AG907" i="2"/>
  <c r="AF907" i="2"/>
  <c r="AE907" i="2"/>
  <c r="AG906" i="2"/>
  <c r="AF906" i="2"/>
  <c r="AE906" i="2"/>
  <c r="AG905" i="2"/>
  <c r="AF905" i="2"/>
  <c r="AE905" i="2"/>
  <c r="AG904" i="2"/>
  <c r="AF904" i="2"/>
  <c r="AE904" i="2"/>
  <c r="AG903" i="2"/>
  <c r="AF903" i="2"/>
  <c r="AE903" i="2"/>
  <c r="AG902" i="2"/>
  <c r="AF902" i="2"/>
  <c r="AE902" i="2"/>
  <c r="AG901" i="2"/>
  <c r="AF901" i="2"/>
  <c r="AE901" i="2"/>
  <c r="AG900" i="2"/>
  <c r="AF900" i="2"/>
  <c r="AE900" i="2"/>
  <c r="AG899" i="2"/>
  <c r="AF899" i="2"/>
  <c r="AE899" i="2"/>
  <c r="AG898" i="2"/>
  <c r="AF898" i="2"/>
  <c r="AE898" i="2"/>
  <c r="AG897" i="2"/>
  <c r="AF897" i="2"/>
  <c r="AE897" i="2"/>
  <c r="AG896" i="2"/>
  <c r="AF896" i="2"/>
  <c r="AE896" i="2"/>
  <c r="AG895" i="2"/>
  <c r="AF895" i="2"/>
  <c r="AE895" i="2"/>
  <c r="AG894" i="2"/>
  <c r="AF894" i="2"/>
  <c r="AE894" i="2"/>
  <c r="AG893" i="2"/>
  <c r="AF893" i="2"/>
  <c r="AE893" i="2"/>
  <c r="AG892" i="2"/>
  <c r="AF892" i="2"/>
  <c r="AE892" i="2"/>
  <c r="AG891" i="2"/>
  <c r="AF891" i="2"/>
  <c r="AE891" i="2"/>
  <c r="AG890" i="2"/>
  <c r="AF890" i="2"/>
  <c r="AE890" i="2"/>
  <c r="AG889" i="2"/>
  <c r="AF889" i="2"/>
  <c r="AE889" i="2"/>
  <c r="AG888" i="2"/>
  <c r="AF888" i="2"/>
  <c r="AE888" i="2"/>
  <c r="AG887" i="2"/>
  <c r="AF887" i="2"/>
  <c r="AE887" i="2"/>
  <c r="AG886" i="2"/>
  <c r="AF886" i="2"/>
  <c r="AE886" i="2"/>
  <c r="AG885" i="2"/>
  <c r="AF885" i="2"/>
  <c r="AE885" i="2"/>
  <c r="AG884" i="2"/>
  <c r="AF884" i="2"/>
  <c r="AE884" i="2"/>
  <c r="AG883" i="2"/>
  <c r="AF883" i="2"/>
  <c r="AE883" i="2"/>
  <c r="AG882" i="2"/>
  <c r="AF882" i="2"/>
  <c r="AE882" i="2"/>
  <c r="AG881" i="2"/>
  <c r="AF881" i="2"/>
  <c r="AE881" i="2"/>
  <c r="AG880" i="2"/>
  <c r="AF880" i="2"/>
  <c r="AE880" i="2"/>
  <c r="AG879" i="2"/>
  <c r="AF879" i="2"/>
  <c r="AE879" i="2"/>
  <c r="AG878" i="2"/>
  <c r="AF878" i="2"/>
  <c r="AE878" i="2"/>
  <c r="AG877" i="2"/>
  <c r="AF877" i="2"/>
  <c r="AE877" i="2"/>
  <c r="AG876" i="2"/>
  <c r="AF876" i="2"/>
  <c r="AE876" i="2"/>
  <c r="AG875" i="2"/>
  <c r="AF875" i="2"/>
  <c r="AE875" i="2"/>
  <c r="AG874" i="2"/>
  <c r="AF874" i="2"/>
  <c r="AE874" i="2"/>
  <c r="AG873" i="2"/>
  <c r="AF873" i="2"/>
  <c r="AE873" i="2"/>
  <c r="AG872" i="2"/>
  <c r="AF872" i="2"/>
  <c r="AE872" i="2"/>
  <c r="AG871" i="2"/>
  <c r="AF871" i="2"/>
  <c r="AE871" i="2"/>
  <c r="AG870" i="2"/>
  <c r="AF870" i="2"/>
  <c r="AE870" i="2"/>
  <c r="AG869" i="2"/>
  <c r="AF869" i="2"/>
  <c r="AE869" i="2"/>
  <c r="AG868" i="2"/>
  <c r="AF868" i="2"/>
  <c r="AE868" i="2"/>
  <c r="AG867" i="2"/>
  <c r="AF867" i="2"/>
  <c r="AE867" i="2"/>
  <c r="AG866" i="2"/>
  <c r="AF866" i="2"/>
  <c r="AE866" i="2"/>
  <c r="AG865" i="2"/>
  <c r="AF865" i="2"/>
  <c r="AE865" i="2"/>
  <c r="AG864" i="2"/>
  <c r="AF864" i="2"/>
  <c r="AE864" i="2"/>
  <c r="AG863" i="2"/>
  <c r="AF863" i="2"/>
  <c r="AE863" i="2"/>
  <c r="AG862" i="2"/>
  <c r="AF862" i="2"/>
  <c r="AE862" i="2"/>
  <c r="AG861" i="2"/>
  <c r="AF861" i="2"/>
  <c r="AE861" i="2"/>
  <c r="AG860" i="2"/>
  <c r="AF860" i="2"/>
  <c r="AE860" i="2"/>
  <c r="AG859" i="2"/>
  <c r="AF859" i="2"/>
  <c r="AE859" i="2"/>
  <c r="AG858" i="2"/>
  <c r="AF858" i="2"/>
  <c r="AE858" i="2"/>
  <c r="AG857" i="2"/>
  <c r="AF857" i="2"/>
  <c r="AE857" i="2"/>
  <c r="AG856" i="2"/>
  <c r="AF856" i="2"/>
  <c r="AE856" i="2"/>
  <c r="AG855" i="2"/>
  <c r="AF855" i="2"/>
  <c r="AE855" i="2"/>
  <c r="AG854" i="2"/>
  <c r="AF854" i="2"/>
  <c r="AE854" i="2"/>
  <c r="AG853" i="2"/>
  <c r="AF853" i="2"/>
  <c r="AE853" i="2"/>
  <c r="AG852" i="2"/>
  <c r="AF852" i="2"/>
  <c r="AE852" i="2"/>
  <c r="AG851" i="2"/>
  <c r="AF851" i="2"/>
  <c r="AE851" i="2"/>
  <c r="AG850" i="2"/>
  <c r="AF850" i="2"/>
  <c r="AE850" i="2"/>
  <c r="AG849" i="2"/>
  <c r="AF849" i="2"/>
  <c r="AE849" i="2"/>
  <c r="AG848" i="2"/>
  <c r="AF848" i="2"/>
  <c r="AE848" i="2"/>
  <c r="AG847" i="2"/>
  <c r="AF847" i="2"/>
  <c r="AE847" i="2"/>
  <c r="AG846" i="2"/>
  <c r="AF846" i="2"/>
  <c r="AE846" i="2"/>
  <c r="AG845" i="2"/>
  <c r="AF845" i="2"/>
  <c r="AE845" i="2"/>
  <c r="AG844" i="2"/>
  <c r="AF844" i="2"/>
  <c r="AE844" i="2"/>
  <c r="AG843" i="2"/>
  <c r="AF843" i="2"/>
  <c r="AE843" i="2"/>
  <c r="AG842" i="2"/>
  <c r="AF842" i="2"/>
  <c r="AE842" i="2"/>
  <c r="AG841" i="2"/>
  <c r="AF841" i="2"/>
  <c r="AE841" i="2"/>
  <c r="AG840" i="2"/>
  <c r="AF840" i="2"/>
  <c r="AE840" i="2"/>
  <c r="AG839" i="2"/>
  <c r="AF839" i="2"/>
  <c r="AE839" i="2"/>
  <c r="AG838" i="2"/>
  <c r="AF838" i="2"/>
  <c r="AE838" i="2"/>
  <c r="AG837" i="2"/>
  <c r="AF837" i="2"/>
  <c r="AE837" i="2"/>
  <c r="AG836" i="2"/>
  <c r="AF836" i="2"/>
  <c r="AE836" i="2"/>
  <c r="AG835" i="2"/>
  <c r="AF835" i="2"/>
  <c r="AE835" i="2"/>
  <c r="AG834" i="2"/>
  <c r="AF834" i="2"/>
  <c r="AE834" i="2"/>
  <c r="AG833" i="2"/>
  <c r="AF833" i="2"/>
  <c r="AE833" i="2"/>
  <c r="AG832" i="2"/>
  <c r="AF832" i="2"/>
  <c r="AE832" i="2"/>
  <c r="AG831" i="2"/>
  <c r="AF831" i="2"/>
  <c r="AE831" i="2"/>
  <c r="AG830" i="2"/>
  <c r="AF830" i="2"/>
  <c r="AE830" i="2"/>
  <c r="AG829" i="2"/>
  <c r="AF829" i="2"/>
  <c r="AE829" i="2"/>
  <c r="AG828" i="2"/>
  <c r="AF828" i="2"/>
  <c r="AE828" i="2"/>
  <c r="AG827" i="2"/>
  <c r="AF827" i="2"/>
  <c r="AE827" i="2"/>
  <c r="AG826" i="2"/>
  <c r="AF826" i="2"/>
  <c r="AE826" i="2"/>
  <c r="AG825" i="2"/>
  <c r="AF825" i="2"/>
  <c r="AE825" i="2"/>
  <c r="AG824" i="2"/>
  <c r="AF824" i="2"/>
  <c r="AE824" i="2"/>
  <c r="AG823" i="2"/>
  <c r="AF823" i="2"/>
  <c r="AE823" i="2"/>
  <c r="AG822" i="2"/>
  <c r="AF822" i="2"/>
  <c r="AE822" i="2"/>
  <c r="AG821" i="2"/>
  <c r="AF821" i="2"/>
  <c r="AE821" i="2"/>
  <c r="AG820" i="2"/>
  <c r="AF820" i="2"/>
  <c r="AE820" i="2"/>
  <c r="AG819" i="2"/>
  <c r="AF819" i="2"/>
  <c r="AE819" i="2"/>
  <c r="AG818" i="2"/>
  <c r="AF818" i="2"/>
  <c r="AE818" i="2"/>
  <c r="AG817" i="2"/>
  <c r="AF817" i="2"/>
  <c r="AE817" i="2"/>
  <c r="AG816" i="2"/>
  <c r="AF816" i="2"/>
  <c r="AE816" i="2"/>
  <c r="AG815" i="2"/>
  <c r="AF815" i="2"/>
  <c r="AE815" i="2"/>
  <c r="AG814" i="2"/>
  <c r="AF814" i="2"/>
  <c r="AE814" i="2"/>
  <c r="AG813" i="2"/>
  <c r="AF813" i="2"/>
  <c r="AE813" i="2"/>
  <c r="AG812" i="2"/>
  <c r="AF812" i="2"/>
  <c r="AE812" i="2"/>
  <c r="AG811" i="2"/>
  <c r="AF811" i="2"/>
  <c r="AE811" i="2"/>
  <c r="AG810" i="2"/>
  <c r="AF810" i="2"/>
  <c r="AE810" i="2"/>
  <c r="AG809" i="2"/>
  <c r="AF809" i="2"/>
  <c r="AE809" i="2"/>
  <c r="AG808" i="2"/>
  <c r="AF808" i="2"/>
  <c r="AE808" i="2"/>
  <c r="AG807" i="2"/>
  <c r="AF807" i="2"/>
  <c r="AE807" i="2"/>
  <c r="AG806" i="2"/>
  <c r="AF806" i="2"/>
  <c r="AE806" i="2"/>
  <c r="AG805" i="2"/>
  <c r="AF805" i="2"/>
  <c r="AE805" i="2"/>
  <c r="AG804" i="2"/>
  <c r="AF804" i="2"/>
  <c r="AE804" i="2"/>
  <c r="AG803" i="2"/>
  <c r="AF803" i="2"/>
  <c r="AE803" i="2"/>
  <c r="AG802" i="2"/>
  <c r="AF802" i="2"/>
  <c r="AE802" i="2"/>
  <c r="AG801" i="2"/>
  <c r="AF801" i="2"/>
  <c r="AE801" i="2"/>
  <c r="AG800" i="2"/>
  <c r="AF800" i="2"/>
  <c r="AE800" i="2"/>
  <c r="AG799" i="2"/>
  <c r="AF799" i="2"/>
  <c r="AE799" i="2"/>
  <c r="AG798" i="2"/>
  <c r="AF798" i="2"/>
  <c r="AE798" i="2"/>
  <c r="AG797" i="2"/>
  <c r="AF797" i="2"/>
  <c r="AE797" i="2"/>
  <c r="AG796" i="2"/>
  <c r="AF796" i="2"/>
  <c r="AE796" i="2"/>
  <c r="AG795" i="2"/>
  <c r="AF795" i="2"/>
  <c r="AE795" i="2"/>
  <c r="AG794" i="2"/>
  <c r="AF794" i="2"/>
  <c r="AE794" i="2"/>
  <c r="AG793" i="2"/>
  <c r="AF793" i="2"/>
  <c r="AE793" i="2"/>
  <c r="AG792" i="2"/>
  <c r="AF792" i="2"/>
  <c r="AE792" i="2"/>
  <c r="AG791" i="2"/>
  <c r="AF791" i="2"/>
  <c r="AE791" i="2"/>
  <c r="AG790" i="2"/>
  <c r="AF790" i="2"/>
  <c r="AE790" i="2"/>
  <c r="AG789" i="2"/>
  <c r="AF789" i="2"/>
  <c r="AE789" i="2"/>
  <c r="AG788" i="2"/>
  <c r="AF788" i="2"/>
  <c r="AE788" i="2"/>
  <c r="AG787" i="2"/>
  <c r="AF787" i="2"/>
  <c r="AE787" i="2"/>
  <c r="AG786" i="2"/>
  <c r="AF786" i="2"/>
  <c r="AE786" i="2"/>
  <c r="AG785" i="2"/>
  <c r="AF785" i="2"/>
  <c r="AE785" i="2"/>
  <c r="AG784" i="2"/>
  <c r="AF784" i="2"/>
  <c r="AE784" i="2"/>
  <c r="AG783" i="2"/>
  <c r="AF783" i="2"/>
  <c r="AE783" i="2"/>
  <c r="AG782" i="2"/>
  <c r="AF782" i="2"/>
  <c r="AE782" i="2"/>
  <c r="AG781" i="2"/>
  <c r="AF781" i="2"/>
  <c r="AE781" i="2"/>
  <c r="AG780" i="2"/>
  <c r="AF780" i="2"/>
  <c r="AE780" i="2"/>
  <c r="AG779" i="2"/>
  <c r="AF779" i="2"/>
  <c r="AE779" i="2"/>
  <c r="AG778" i="2"/>
  <c r="AF778" i="2"/>
  <c r="AE778" i="2"/>
  <c r="AG777" i="2"/>
  <c r="AF777" i="2"/>
  <c r="AE777" i="2"/>
  <c r="AG776" i="2"/>
  <c r="AF776" i="2"/>
  <c r="AE776" i="2"/>
  <c r="AG775" i="2"/>
  <c r="AF775" i="2"/>
  <c r="AE775" i="2"/>
  <c r="AG774" i="2"/>
  <c r="AF774" i="2"/>
  <c r="AE774" i="2"/>
  <c r="AG773" i="2"/>
  <c r="AF773" i="2"/>
  <c r="AE773" i="2"/>
  <c r="AG772" i="2"/>
  <c r="AF772" i="2"/>
  <c r="AE772" i="2"/>
  <c r="AG771" i="2"/>
  <c r="AF771" i="2"/>
  <c r="AE771" i="2"/>
  <c r="AG770" i="2"/>
  <c r="AF770" i="2"/>
  <c r="AE770" i="2"/>
  <c r="AG769" i="2"/>
  <c r="AF769" i="2"/>
  <c r="AE769" i="2"/>
  <c r="AG768" i="2"/>
  <c r="AF768" i="2"/>
  <c r="AE768" i="2"/>
  <c r="AG767" i="2"/>
  <c r="AF767" i="2"/>
  <c r="AE767" i="2"/>
  <c r="AG766" i="2"/>
  <c r="AF766" i="2"/>
  <c r="AE766" i="2"/>
  <c r="AG765" i="2"/>
  <c r="AF765" i="2"/>
  <c r="AE765" i="2"/>
  <c r="AG764" i="2"/>
  <c r="AF764" i="2"/>
  <c r="AE764" i="2"/>
  <c r="AG763" i="2"/>
  <c r="AF763" i="2"/>
  <c r="AE763" i="2"/>
  <c r="AG762" i="2"/>
  <c r="AF762" i="2"/>
  <c r="AE762" i="2"/>
  <c r="AG761" i="2"/>
  <c r="AF761" i="2"/>
  <c r="AE761" i="2"/>
  <c r="AG760" i="2"/>
  <c r="AF760" i="2"/>
  <c r="AE760" i="2"/>
  <c r="AG759" i="2"/>
  <c r="AF759" i="2"/>
  <c r="AE759" i="2"/>
  <c r="AG758" i="2"/>
  <c r="AF758" i="2"/>
  <c r="AE758" i="2"/>
  <c r="AG757" i="2"/>
  <c r="AF757" i="2"/>
  <c r="AE757" i="2"/>
  <c r="AG756" i="2"/>
  <c r="AF756" i="2"/>
  <c r="AE756" i="2"/>
  <c r="AG755" i="2"/>
  <c r="AF755" i="2"/>
  <c r="AE755" i="2"/>
  <c r="AG754" i="2"/>
  <c r="AF754" i="2"/>
  <c r="AE754" i="2"/>
  <c r="AG753" i="2"/>
  <c r="AF753" i="2"/>
  <c r="AE753" i="2"/>
  <c r="AG752" i="2"/>
  <c r="AF752" i="2"/>
  <c r="AE752" i="2"/>
  <c r="AG751" i="2"/>
  <c r="AF751" i="2"/>
  <c r="AE751" i="2"/>
  <c r="AG750" i="2"/>
  <c r="AF750" i="2"/>
  <c r="AE750" i="2"/>
  <c r="AG749" i="2"/>
  <c r="AF749" i="2"/>
  <c r="AE749" i="2"/>
  <c r="AG748" i="2"/>
  <c r="AF748" i="2"/>
  <c r="AE748" i="2"/>
  <c r="AG747" i="2"/>
  <c r="AF747" i="2"/>
  <c r="AE747" i="2"/>
  <c r="AG746" i="2"/>
  <c r="AF746" i="2"/>
  <c r="AE746" i="2"/>
  <c r="AG745" i="2"/>
  <c r="AF745" i="2"/>
  <c r="AE745" i="2"/>
  <c r="AG744" i="2"/>
  <c r="AF744" i="2"/>
  <c r="AE744" i="2"/>
  <c r="AG743" i="2"/>
  <c r="AF743" i="2"/>
  <c r="AE743" i="2"/>
  <c r="AG742" i="2"/>
  <c r="AF742" i="2"/>
  <c r="AE742" i="2"/>
  <c r="AG741" i="2"/>
  <c r="AF741" i="2"/>
  <c r="AE741" i="2"/>
  <c r="AG740" i="2"/>
  <c r="AF740" i="2"/>
  <c r="AE740" i="2"/>
  <c r="AG739" i="2"/>
  <c r="AF739" i="2"/>
  <c r="AE739" i="2"/>
  <c r="AG738" i="2"/>
  <c r="AF738" i="2"/>
  <c r="AE738" i="2"/>
  <c r="AG737" i="2"/>
  <c r="AF737" i="2"/>
  <c r="AE737" i="2"/>
  <c r="AG736" i="2"/>
  <c r="AF736" i="2"/>
  <c r="AE736" i="2"/>
  <c r="AG735" i="2"/>
  <c r="AF735" i="2"/>
  <c r="AE735" i="2"/>
  <c r="AG734" i="2"/>
  <c r="AF734" i="2"/>
  <c r="AE734" i="2"/>
  <c r="AG733" i="2"/>
  <c r="AF733" i="2"/>
  <c r="AE733" i="2"/>
  <c r="AG732" i="2"/>
  <c r="AF732" i="2"/>
  <c r="AE732" i="2"/>
  <c r="AG731" i="2"/>
  <c r="AF731" i="2"/>
  <c r="AE731" i="2"/>
  <c r="AG730" i="2"/>
  <c r="AF730" i="2"/>
  <c r="AE730" i="2"/>
  <c r="AG729" i="2"/>
  <c r="AF729" i="2"/>
  <c r="AE729" i="2"/>
  <c r="AG728" i="2"/>
  <c r="AF728" i="2"/>
  <c r="AE728" i="2"/>
  <c r="AG727" i="2"/>
  <c r="AF727" i="2"/>
  <c r="AE727" i="2"/>
  <c r="AG726" i="2"/>
  <c r="AF726" i="2"/>
  <c r="AE726" i="2"/>
  <c r="AG725" i="2"/>
  <c r="AF725" i="2"/>
  <c r="AE725" i="2"/>
  <c r="AG724" i="2"/>
  <c r="AF724" i="2"/>
  <c r="AE724" i="2"/>
  <c r="AG723" i="2"/>
  <c r="AF723" i="2"/>
  <c r="AE723" i="2"/>
  <c r="AG722" i="2"/>
  <c r="AF722" i="2"/>
  <c r="AE722" i="2"/>
  <c r="AG721" i="2"/>
  <c r="AF721" i="2"/>
  <c r="AE721" i="2"/>
  <c r="AG720" i="2"/>
  <c r="AF720" i="2"/>
  <c r="AE720" i="2"/>
  <c r="AG719" i="2"/>
  <c r="AF719" i="2"/>
  <c r="AE719" i="2"/>
  <c r="AG718" i="2"/>
  <c r="AF718" i="2"/>
  <c r="AE718" i="2"/>
  <c r="AG717" i="2"/>
  <c r="AF717" i="2"/>
  <c r="AE717" i="2"/>
  <c r="AG716" i="2"/>
  <c r="AF716" i="2"/>
  <c r="AE716" i="2"/>
  <c r="AG715" i="2"/>
  <c r="AF715" i="2"/>
  <c r="AE715" i="2"/>
  <c r="AG714" i="2"/>
  <c r="AF714" i="2"/>
  <c r="AE714" i="2"/>
  <c r="AG713" i="2"/>
  <c r="AF713" i="2"/>
  <c r="AE713" i="2"/>
  <c r="AG712" i="2"/>
  <c r="AF712" i="2"/>
  <c r="AE712" i="2"/>
  <c r="AG711" i="2"/>
  <c r="AF711" i="2"/>
  <c r="AE711" i="2"/>
  <c r="AG710" i="2"/>
  <c r="AF710" i="2"/>
  <c r="AE710" i="2"/>
  <c r="AG709" i="2"/>
  <c r="AF709" i="2"/>
  <c r="AE709" i="2"/>
  <c r="AG708" i="2"/>
  <c r="AF708" i="2"/>
  <c r="AE708" i="2"/>
  <c r="AG707" i="2"/>
  <c r="AF707" i="2"/>
  <c r="AE707" i="2"/>
  <c r="AG706" i="2"/>
  <c r="AF706" i="2"/>
  <c r="AE706" i="2"/>
  <c r="AG705" i="2"/>
  <c r="AF705" i="2"/>
  <c r="AE705" i="2"/>
  <c r="AG704" i="2"/>
  <c r="AF704" i="2"/>
  <c r="AE704" i="2"/>
  <c r="AG703" i="2"/>
  <c r="AF703" i="2"/>
  <c r="AE703" i="2"/>
  <c r="AG702" i="2"/>
  <c r="AF702" i="2"/>
  <c r="AE702" i="2"/>
  <c r="AG701" i="2"/>
  <c r="AF701" i="2"/>
  <c r="AE701" i="2"/>
  <c r="AG700" i="2"/>
  <c r="AF700" i="2"/>
  <c r="AE700" i="2"/>
  <c r="AG699" i="2"/>
  <c r="AF699" i="2"/>
  <c r="AE699" i="2"/>
  <c r="AG698" i="2"/>
  <c r="AF698" i="2"/>
  <c r="AE698" i="2"/>
  <c r="AG697" i="2"/>
  <c r="AF697" i="2"/>
  <c r="AE697" i="2"/>
  <c r="AG696" i="2"/>
  <c r="AF696" i="2"/>
  <c r="AE696" i="2"/>
  <c r="AG695" i="2"/>
  <c r="AF695" i="2"/>
  <c r="AE695" i="2"/>
  <c r="AG694" i="2"/>
  <c r="AF694" i="2"/>
  <c r="AE694" i="2"/>
  <c r="AG693" i="2"/>
  <c r="AF693" i="2"/>
  <c r="AE693" i="2"/>
  <c r="AG692" i="2"/>
  <c r="AF692" i="2"/>
  <c r="AE692" i="2"/>
  <c r="AG691" i="2"/>
  <c r="AF691" i="2"/>
  <c r="AE691" i="2"/>
  <c r="AG690" i="2"/>
  <c r="AF690" i="2"/>
  <c r="AE690" i="2"/>
  <c r="AG689" i="2"/>
  <c r="AF689" i="2"/>
  <c r="AE689" i="2"/>
  <c r="AG688" i="2"/>
  <c r="AF688" i="2"/>
  <c r="AE688" i="2"/>
  <c r="AG687" i="2"/>
  <c r="AF687" i="2"/>
  <c r="AE687" i="2"/>
  <c r="AG686" i="2"/>
  <c r="AF686" i="2"/>
  <c r="AE686" i="2"/>
  <c r="AG685" i="2"/>
  <c r="AF685" i="2"/>
  <c r="AE685" i="2"/>
  <c r="AG684" i="2"/>
  <c r="AF684" i="2"/>
  <c r="AE684" i="2"/>
  <c r="AG683" i="2"/>
  <c r="AF683" i="2"/>
  <c r="AE683" i="2"/>
  <c r="AG682" i="2"/>
  <c r="AF682" i="2"/>
  <c r="AE682" i="2"/>
  <c r="AG681" i="2"/>
  <c r="AF681" i="2"/>
  <c r="AE681" i="2"/>
  <c r="AG680" i="2"/>
  <c r="AF680" i="2"/>
  <c r="AE680" i="2"/>
  <c r="AG679" i="2"/>
  <c r="AF679" i="2"/>
  <c r="AE679" i="2"/>
  <c r="AG678" i="2"/>
  <c r="AF678" i="2"/>
  <c r="AE678" i="2"/>
  <c r="AG677" i="2"/>
  <c r="AF677" i="2"/>
  <c r="AE677" i="2"/>
  <c r="AG676" i="2"/>
  <c r="AF676" i="2"/>
  <c r="AE676" i="2"/>
  <c r="AG675" i="2"/>
  <c r="AF675" i="2"/>
  <c r="AE675" i="2"/>
  <c r="AG674" i="2"/>
  <c r="AF674" i="2"/>
  <c r="AE674" i="2"/>
  <c r="AG673" i="2"/>
  <c r="AF673" i="2"/>
  <c r="AE673" i="2"/>
  <c r="AG672" i="2"/>
  <c r="AF672" i="2"/>
  <c r="AE672" i="2"/>
  <c r="AG671" i="2"/>
  <c r="AF671" i="2"/>
  <c r="AE671" i="2"/>
  <c r="AG670" i="2"/>
  <c r="AF670" i="2"/>
  <c r="AE670" i="2"/>
  <c r="AG669" i="2"/>
  <c r="AF669" i="2"/>
  <c r="AE669" i="2"/>
  <c r="AG668" i="2"/>
  <c r="AF668" i="2"/>
  <c r="AE668" i="2"/>
  <c r="AG667" i="2"/>
  <c r="AF667" i="2"/>
  <c r="AE667" i="2"/>
  <c r="AG666" i="2"/>
  <c r="AF666" i="2"/>
  <c r="AE666" i="2"/>
  <c r="AG665" i="2"/>
  <c r="AF665" i="2"/>
  <c r="AE665" i="2"/>
  <c r="AG664" i="2"/>
  <c r="AF664" i="2"/>
  <c r="AE664" i="2"/>
  <c r="AG663" i="2"/>
  <c r="AF663" i="2"/>
  <c r="AE663" i="2"/>
  <c r="AG662" i="2"/>
  <c r="AF662" i="2"/>
  <c r="AE662" i="2"/>
  <c r="AG661" i="2"/>
  <c r="AF661" i="2"/>
  <c r="AE661" i="2"/>
  <c r="AG660" i="2"/>
  <c r="AF660" i="2"/>
  <c r="AE660" i="2"/>
  <c r="AG659" i="2"/>
  <c r="AF659" i="2"/>
  <c r="AE659" i="2"/>
  <c r="AG658" i="2"/>
  <c r="AF658" i="2"/>
  <c r="AE658" i="2"/>
  <c r="AG657" i="2"/>
  <c r="AF657" i="2"/>
  <c r="AE657" i="2"/>
  <c r="AG656" i="2"/>
  <c r="AF656" i="2"/>
  <c r="AE656" i="2"/>
  <c r="AG655" i="2"/>
  <c r="AF655" i="2"/>
  <c r="AE655" i="2"/>
  <c r="AG654" i="2"/>
  <c r="AF654" i="2"/>
  <c r="AE654" i="2"/>
  <c r="AG653" i="2"/>
  <c r="AF653" i="2"/>
  <c r="AE653" i="2"/>
  <c r="AG652" i="2"/>
  <c r="AF652" i="2"/>
  <c r="AE652" i="2"/>
  <c r="AG651" i="2"/>
  <c r="AF651" i="2"/>
  <c r="AE651" i="2"/>
  <c r="AG650" i="2"/>
  <c r="AF650" i="2"/>
  <c r="AE650" i="2"/>
  <c r="AG649" i="2"/>
  <c r="AF649" i="2"/>
  <c r="AE649" i="2"/>
  <c r="AG648" i="2"/>
  <c r="AF648" i="2"/>
  <c r="AE648" i="2"/>
  <c r="AG647" i="2"/>
  <c r="AF647" i="2"/>
  <c r="AE647" i="2"/>
  <c r="AG646" i="2"/>
  <c r="AF646" i="2"/>
  <c r="AE646" i="2"/>
  <c r="AG645" i="2"/>
  <c r="AF645" i="2"/>
  <c r="AE645" i="2"/>
  <c r="AG644" i="2"/>
  <c r="AF644" i="2"/>
  <c r="AE644" i="2"/>
  <c r="AG643" i="2"/>
  <c r="AF643" i="2"/>
  <c r="AE643" i="2"/>
  <c r="AG642" i="2"/>
  <c r="AF642" i="2"/>
  <c r="AE642" i="2"/>
  <c r="AG641" i="2"/>
  <c r="AF641" i="2"/>
  <c r="AE641" i="2"/>
  <c r="AG640" i="2"/>
  <c r="AF640" i="2"/>
  <c r="AE640" i="2"/>
  <c r="AG639" i="2"/>
  <c r="AF639" i="2"/>
  <c r="AE639" i="2"/>
  <c r="AG638" i="2"/>
  <c r="AF638" i="2"/>
  <c r="AE638" i="2"/>
  <c r="AG637" i="2"/>
  <c r="AF637" i="2"/>
  <c r="AE637" i="2"/>
  <c r="AG636" i="2"/>
  <c r="AF636" i="2"/>
  <c r="AE636" i="2"/>
  <c r="AG635" i="2"/>
  <c r="AF635" i="2"/>
  <c r="AE635" i="2"/>
  <c r="AG634" i="2"/>
  <c r="AF634" i="2"/>
  <c r="AE634" i="2"/>
  <c r="AG633" i="2"/>
  <c r="AF633" i="2"/>
  <c r="AE633" i="2"/>
  <c r="AG632" i="2"/>
  <c r="AF632" i="2"/>
  <c r="AE632" i="2"/>
  <c r="AG631" i="2"/>
  <c r="AF631" i="2"/>
  <c r="AE631" i="2"/>
  <c r="AG630" i="2"/>
  <c r="AF630" i="2"/>
  <c r="AE630" i="2"/>
  <c r="AG629" i="2"/>
  <c r="AF629" i="2"/>
  <c r="AE629" i="2"/>
  <c r="AG628" i="2"/>
  <c r="AF628" i="2"/>
  <c r="AE628" i="2"/>
  <c r="AG627" i="2"/>
  <c r="AF627" i="2"/>
  <c r="AE627" i="2"/>
  <c r="AG626" i="2"/>
  <c r="AF626" i="2"/>
  <c r="AE626" i="2"/>
  <c r="AG625" i="2"/>
  <c r="AF625" i="2"/>
  <c r="AE625" i="2"/>
  <c r="AG624" i="2"/>
  <c r="AF624" i="2"/>
  <c r="AE624" i="2"/>
  <c r="AG623" i="2"/>
  <c r="AF623" i="2"/>
  <c r="AE623" i="2"/>
  <c r="AG622" i="2"/>
  <c r="AF622" i="2"/>
  <c r="AE622" i="2"/>
  <c r="AG621" i="2"/>
  <c r="AF621" i="2"/>
  <c r="AE621" i="2"/>
  <c r="AG620" i="2"/>
  <c r="AF620" i="2"/>
  <c r="AE620" i="2"/>
  <c r="AG619" i="2"/>
  <c r="AF619" i="2"/>
  <c r="AE619" i="2"/>
  <c r="AG618" i="2"/>
  <c r="AF618" i="2"/>
  <c r="AE618" i="2"/>
  <c r="AG617" i="2"/>
  <c r="AF617" i="2"/>
  <c r="AE617" i="2"/>
  <c r="AG616" i="2"/>
  <c r="AF616" i="2"/>
  <c r="AE616" i="2"/>
  <c r="AG615" i="2"/>
  <c r="AF615" i="2"/>
  <c r="AE615" i="2"/>
  <c r="AG614" i="2"/>
  <c r="AF614" i="2"/>
  <c r="AE614" i="2"/>
  <c r="AG613" i="2"/>
  <c r="AF613" i="2"/>
  <c r="AE613" i="2"/>
  <c r="AG612" i="2"/>
  <c r="AF612" i="2"/>
  <c r="AE612" i="2"/>
  <c r="AG611" i="2"/>
  <c r="AF611" i="2"/>
  <c r="AE611" i="2"/>
  <c r="AG610" i="2"/>
  <c r="AF610" i="2"/>
  <c r="AE610" i="2"/>
  <c r="AG609" i="2"/>
  <c r="AF609" i="2"/>
  <c r="AE609" i="2"/>
  <c r="AG608" i="2"/>
  <c r="AF608" i="2"/>
  <c r="AE608" i="2"/>
  <c r="AG607" i="2"/>
  <c r="AF607" i="2"/>
  <c r="AE607" i="2"/>
  <c r="AG606" i="2"/>
  <c r="AF606" i="2"/>
  <c r="AE606" i="2"/>
  <c r="AG605" i="2"/>
  <c r="AF605" i="2"/>
  <c r="AE605" i="2"/>
  <c r="AG604" i="2"/>
  <c r="AF604" i="2"/>
  <c r="AE604" i="2"/>
  <c r="AG603" i="2"/>
  <c r="AF603" i="2"/>
  <c r="AE603" i="2"/>
  <c r="AG602" i="2"/>
  <c r="AF602" i="2"/>
  <c r="AE602" i="2"/>
  <c r="AG601" i="2"/>
  <c r="AF601" i="2"/>
  <c r="AE601" i="2"/>
  <c r="AG600" i="2"/>
  <c r="AF600" i="2"/>
  <c r="AE600" i="2"/>
  <c r="AG599" i="2"/>
  <c r="AF599" i="2"/>
  <c r="AE599" i="2"/>
  <c r="AG598" i="2"/>
  <c r="AF598" i="2"/>
  <c r="AE598" i="2"/>
  <c r="AG597" i="2"/>
  <c r="AF597" i="2"/>
  <c r="AE597" i="2"/>
  <c r="AG596" i="2"/>
  <c r="AF596" i="2"/>
  <c r="AE596" i="2"/>
  <c r="AG595" i="2"/>
  <c r="AF595" i="2"/>
  <c r="AE595" i="2"/>
  <c r="AG594" i="2"/>
  <c r="AF594" i="2"/>
  <c r="AE594" i="2"/>
  <c r="AG593" i="2"/>
  <c r="AF593" i="2"/>
  <c r="AE593" i="2"/>
  <c r="AG592" i="2"/>
  <c r="AF592" i="2"/>
  <c r="AE592" i="2"/>
  <c r="AG591" i="2"/>
  <c r="AF591" i="2"/>
  <c r="AE591" i="2"/>
  <c r="AG590" i="2"/>
  <c r="AF590" i="2"/>
  <c r="AE590" i="2"/>
  <c r="AG589" i="2"/>
  <c r="AF589" i="2"/>
  <c r="AE589" i="2"/>
  <c r="AG588" i="2"/>
  <c r="AF588" i="2"/>
  <c r="AE588" i="2"/>
  <c r="AG587" i="2"/>
  <c r="AF587" i="2"/>
  <c r="AE587" i="2"/>
  <c r="AG586" i="2"/>
  <c r="AF586" i="2"/>
  <c r="AE586" i="2"/>
  <c r="AG585" i="2"/>
  <c r="AF585" i="2"/>
  <c r="AE585" i="2"/>
  <c r="AG584" i="2"/>
  <c r="AF584" i="2"/>
  <c r="AE584" i="2"/>
  <c r="AG583" i="2"/>
  <c r="AF583" i="2"/>
  <c r="AE583" i="2"/>
  <c r="AG582" i="2"/>
  <c r="AF582" i="2"/>
  <c r="AE582" i="2"/>
  <c r="AG581" i="2"/>
  <c r="AF581" i="2"/>
  <c r="AE581" i="2"/>
  <c r="AG580" i="2"/>
  <c r="AF580" i="2"/>
  <c r="AE580" i="2"/>
  <c r="AG579" i="2"/>
  <c r="AF579" i="2"/>
  <c r="AE579" i="2"/>
  <c r="AG578" i="2"/>
  <c r="AF578" i="2"/>
  <c r="AE578" i="2"/>
  <c r="AG577" i="2"/>
  <c r="AF577" i="2"/>
  <c r="AE577" i="2"/>
  <c r="AG576" i="2"/>
  <c r="AF576" i="2"/>
  <c r="AE576" i="2"/>
  <c r="AG575" i="2"/>
  <c r="AF575" i="2"/>
  <c r="AE575" i="2"/>
  <c r="AG574" i="2"/>
  <c r="AF574" i="2"/>
  <c r="AE574" i="2"/>
  <c r="AG573" i="2"/>
  <c r="AF573" i="2"/>
  <c r="AE573" i="2"/>
  <c r="AG572" i="2"/>
  <c r="AF572" i="2"/>
  <c r="AE572" i="2"/>
  <c r="AG571" i="2"/>
  <c r="AF571" i="2"/>
  <c r="AE571" i="2"/>
  <c r="AG570" i="2"/>
  <c r="AF570" i="2"/>
  <c r="AE570" i="2"/>
  <c r="AG569" i="2"/>
  <c r="AF569" i="2"/>
  <c r="AE569" i="2"/>
  <c r="AG568" i="2"/>
  <c r="AF568" i="2"/>
  <c r="AE568" i="2"/>
  <c r="AG567" i="2"/>
  <c r="AF567" i="2"/>
  <c r="AE567" i="2"/>
  <c r="AG566" i="2"/>
  <c r="AF566" i="2"/>
  <c r="AE566" i="2"/>
  <c r="AG565" i="2"/>
  <c r="AF565" i="2"/>
  <c r="AE565" i="2"/>
  <c r="AG564" i="2"/>
  <c r="AF564" i="2"/>
  <c r="AE564" i="2"/>
  <c r="AG563" i="2"/>
  <c r="AF563" i="2"/>
  <c r="AE563" i="2"/>
  <c r="AG562" i="2"/>
  <c r="AF562" i="2"/>
  <c r="AE562" i="2"/>
  <c r="AG561" i="2"/>
  <c r="AF561" i="2"/>
  <c r="AE561" i="2"/>
  <c r="AG560" i="2"/>
  <c r="AF560" i="2"/>
  <c r="AE560" i="2"/>
  <c r="AG559" i="2"/>
  <c r="AF559" i="2"/>
  <c r="AE559" i="2"/>
  <c r="AG558" i="2"/>
  <c r="AF558" i="2"/>
  <c r="AE558" i="2"/>
  <c r="AG557" i="2"/>
  <c r="AF557" i="2"/>
  <c r="AE557" i="2"/>
  <c r="AG556" i="2"/>
  <c r="AF556" i="2"/>
  <c r="AE556" i="2"/>
  <c r="AG555" i="2"/>
  <c r="AF555" i="2"/>
  <c r="AE555" i="2"/>
  <c r="AG554" i="2"/>
  <c r="AF554" i="2"/>
  <c r="AE554" i="2"/>
  <c r="AG553" i="2"/>
  <c r="AF553" i="2"/>
  <c r="AE553" i="2"/>
  <c r="AG552" i="2"/>
  <c r="AF552" i="2"/>
  <c r="AE552" i="2"/>
  <c r="AG551" i="2"/>
  <c r="AF551" i="2"/>
  <c r="AE551" i="2"/>
  <c r="AG550" i="2"/>
  <c r="AF550" i="2"/>
  <c r="AE550" i="2"/>
  <c r="AG549" i="2"/>
  <c r="AF549" i="2"/>
  <c r="AE549" i="2"/>
  <c r="AG548" i="2"/>
  <c r="AF548" i="2"/>
  <c r="AE548" i="2"/>
  <c r="AG547" i="2"/>
  <c r="AF547" i="2"/>
  <c r="AE547" i="2"/>
  <c r="AG546" i="2"/>
  <c r="AF546" i="2"/>
  <c r="AE546" i="2"/>
  <c r="AG545" i="2"/>
  <c r="AF545" i="2"/>
  <c r="AE545" i="2"/>
  <c r="AG544" i="2"/>
  <c r="AF544" i="2"/>
  <c r="AE544" i="2"/>
  <c r="AG543" i="2"/>
  <c r="AF543" i="2"/>
  <c r="AE543" i="2"/>
  <c r="AG542" i="2"/>
  <c r="AF542" i="2"/>
  <c r="AE542" i="2"/>
  <c r="AG541" i="2"/>
  <c r="AF541" i="2"/>
  <c r="AE541" i="2"/>
  <c r="AG540" i="2"/>
  <c r="AF540" i="2"/>
  <c r="AE540" i="2"/>
  <c r="AG539" i="2"/>
  <c r="AF539" i="2"/>
  <c r="AE539" i="2"/>
  <c r="AG538" i="2"/>
  <c r="AF538" i="2"/>
  <c r="AE538" i="2"/>
  <c r="AG537" i="2"/>
  <c r="AF537" i="2"/>
  <c r="AE537" i="2"/>
  <c r="AG536" i="2"/>
  <c r="AF536" i="2"/>
  <c r="AE536" i="2"/>
  <c r="AG535" i="2"/>
  <c r="AF535" i="2"/>
  <c r="AE535" i="2"/>
  <c r="AG534" i="2"/>
  <c r="AF534" i="2"/>
  <c r="AE534" i="2"/>
  <c r="AG533" i="2"/>
  <c r="AF533" i="2"/>
  <c r="AE533" i="2"/>
  <c r="AG532" i="2"/>
  <c r="AF532" i="2"/>
  <c r="AE532" i="2"/>
  <c r="AG531" i="2"/>
  <c r="AF531" i="2"/>
  <c r="AE531" i="2"/>
  <c r="AG530" i="2"/>
  <c r="AF530" i="2"/>
  <c r="AE530" i="2"/>
  <c r="AG529" i="2"/>
  <c r="AF529" i="2"/>
  <c r="AE529" i="2"/>
  <c r="AG528" i="2"/>
  <c r="AF528" i="2"/>
  <c r="AE528" i="2"/>
  <c r="AG527" i="2"/>
  <c r="AF527" i="2"/>
  <c r="AE527" i="2"/>
  <c r="AG526" i="2"/>
  <c r="AF526" i="2"/>
  <c r="AE526" i="2"/>
  <c r="AG525" i="2"/>
  <c r="AF525" i="2"/>
  <c r="AE525" i="2"/>
  <c r="AG524" i="2"/>
  <c r="AF524" i="2"/>
  <c r="AE524" i="2"/>
  <c r="AG523" i="2"/>
  <c r="AF523" i="2"/>
  <c r="AE523" i="2"/>
  <c r="AG522" i="2"/>
  <c r="AF522" i="2"/>
  <c r="AE522" i="2"/>
  <c r="AG521" i="2"/>
  <c r="AF521" i="2"/>
  <c r="AE521" i="2"/>
  <c r="AG520" i="2"/>
  <c r="AF520" i="2"/>
  <c r="AE520" i="2"/>
  <c r="AG519" i="2"/>
  <c r="AF519" i="2"/>
  <c r="AE519" i="2"/>
  <c r="AG518" i="2"/>
  <c r="AF518" i="2"/>
  <c r="AE518" i="2"/>
  <c r="AG517" i="2"/>
  <c r="AF517" i="2"/>
  <c r="AE517" i="2"/>
  <c r="AG516" i="2"/>
  <c r="AF516" i="2"/>
  <c r="AE516" i="2"/>
  <c r="AG515" i="2"/>
  <c r="AF515" i="2"/>
  <c r="AE515" i="2"/>
  <c r="AG514" i="2"/>
  <c r="AF514" i="2"/>
  <c r="AE514" i="2"/>
  <c r="AG513" i="2"/>
  <c r="AF513" i="2"/>
  <c r="AE513" i="2"/>
  <c r="AG512" i="2"/>
  <c r="AF512" i="2"/>
  <c r="AE512" i="2"/>
  <c r="AG511" i="2"/>
  <c r="AF511" i="2"/>
  <c r="AE511" i="2"/>
  <c r="AG510" i="2"/>
  <c r="AF510" i="2"/>
  <c r="AE510" i="2"/>
  <c r="AG509" i="2"/>
  <c r="AF509" i="2"/>
  <c r="AE509" i="2"/>
  <c r="AG508" i="2"/>
  <c r="AF508" i="2"/>
  <c r="AE508" i="2"/>
  <c r="AG507" i="2"/>
  <c r="AF507" i="2"/>
  <c r="AE507" i="2"/>
  <c r="AG506" i="2"/>
  <c r="AF506" i="2"/>
  <c r="AE506" i="2"/>
  <c r="AG505" i="2"/>
  <c r="AF505" i="2"/>
  <c r="AE505" i="2"/>
  <c r="AG504" i="2"/>
  <c r="AF504" i="2"/>
  <c r="AE504" i="2"/>
  <c r="AG503" i="2"/>
  <c r="AF503" i="2"/>
  <c r="AE503" i="2"/>
  <c r="AG502" i="2"/>
  <c r="AF502" i="2"/>
  <c r="AE502" i="2"/>
  <c r="AG501" i="2"/>
  <c r="AF501" i="2"/>
  <c r="AE501" i="2"/>
  <c r="AG500" i="2"/>
  <c r="AF500" i="2"/>
  <c r="AE500" i="2"/>
  <c r="AG499" i="2"/>
  <c r="AF499" i="2"/>
  <c r="AE499" i="2"/>
  <c r="AG498" i="2"/>
  <c r="AF498" i="2"/>
  <c r="AE498" i="2"/>
  <c r="AG497" i="2"/>
  <c r="AF497" i="2"/>
  <c r="AE497" i="2"/>
  <c r="AG496" i="2"/>
  <c r="AF496" i="2"/>
  <c r="AE496" i="2"/>
  <c r="AG495" i="2"/>
  <c r="AF495" i="2"/>
  <c r="AE495" i="2"/>
  <c r="AG494" i="2"/>
  <c r="AF494" i="2"/>
  <c r="AE494" i="2"/>
  <c r="AG493" i="2"/>
  <c r="AF493" i="2"/>
  <c r="AE493" i="2"/>
  <c r="AG492" i="2"/>
  <c r="AF492" i="2"/>
  <c r="AE492" i="2"/>
  <c r="AG491" i="2"/>
  <c r="AF491" i="2"/>
  <c r="AE491" i="2"/>
  <c r="AG490" i="2"/>
  <c r="AF490" i="2"/>
  <c r="AE490" i="2"/>
  <c r="AG489" i="2"/>
  <c r="AF489" i="2"/>
  <c r="AE489" i="2"/>
  <c r="AG488" i="2"/>
  <c r="AF488" i="2"/>
  <c r="AE488" i="2"/>
  <c r="AG487" i="2"/>
  <c r="AF487" i="2"/>
  <c r="AE487" i="2"/>
  <c r="AG486" i="2"/>
  <c r="AF486" i="2"/>
  <c r="AE486" i="2"/>
  <c r="AG485" i="2"/>
  <c r="AF485" i="2"/>
  <c r="AE485" i="2"/>
  <c r="AG484" i="2"/>
  <c r="AF484" i="2"/>
  <c r="AE484" i="2"/>
  <c r="AG483" i="2"/>
  <c r="AF483" i="2"/>
  <c r="AE483" i="2"/>
  <c r="AG482" i="2"/>
  <c r="AF482" i="2"/>
  <c r="AE482" i="2"/>
  <c r="AG481" i="2"/>
  <c r="AF481" i="2"/>
  <c r="AE481" i="2"/>
  <c r="AG480" i="2"/>
  <c r="AF480" i="2"/>
  <c r="AE480" i="2"/>
  <c r="AG479" i="2"/>
  <c r="AF479" i="2"/>
  <c r="AE479" i="2"/>
  <c r="AG478" i="2"/>
  <c r="AF478" i="2"/>
  <c r="AE478" i="2"/>
  <c r="AG477" i="2"/>
  <c r="AF477" i="2"/>
  <c r="AE477" i="2"/>
  <c r="AG476" i="2"/>
  <c r="AF476" i="2"/>
  <c r="AE476" i="2"/>
  <c r="AG475" i="2"/>
  <c r="AF475" i="2"/>
  <c r="AE475" i="2"/>
  <c r="AG474" i="2"/>
  <c r="AF474" i="2"/>
  <c r="AE474" i="2"/>
  <c r="AG473" i="2"/>
  <c r="AF473" i="2"/>
  <c r="AE473" i="2"/>
  <c r="AG472" i="2"/>
  <c r="AF472" i="2"/>
  <c r="AE472" i="2"/>
  <c r="AG471" i="2"/>
  <c r="AF471" i="2"/>
  <c r="AE471" i="2"/>
  <c r="AG470" i="2"/>
  <c r="AF470" i="2"/>
  <c r="AE470" i="2"/>
  <c r="AG469" i="2"/>
  <c r="AF469" i="2"/>
  <c r="AE469" i="2"/>
  <c r="AG468" i="2"/>
  <c r="AF468" i="2"/>
  <c r="AE468" i="2"/>
  <c r="AG467" i="2"/>
  <c r="AF467" i="2"/>
  <c r="AE467" i="2"/>
  <c r="AG466" i="2"/>
  <c r="AF466" i="2"/>
  <c r="AE466" i="2"/>
  <c r="AG465" i="2"/>
  <c r="AF465" i="2"/>
  <c r="AE465" i="2"/>
  <c r="AG464" i="2"/>
  <c r="AF464" i="2"/>
  <c r="AE464" i="2"/>
  <c r="AG463" i="2"/>
  <c r="AF463" i="2"/>
  <c r="AE463" i="2"/>
  <c r="AG462" i="2"/>
  <c r="AF462" i="2"/>
  <c r="AE462" i="2"/>
  <c r="AG461" i="2"/>
  <c r="AF461" i="2"/>
  <c r="AE461" i="2"/>
  <c r="AG460" i="2"/>
  <c r="AF460" i="2"/>
  <c r="AE460" i="2"/>
  <c r="AG459" i="2"/>
  <c r="AF459" i="2"/>
  <c r="AE459" i="2"/>
  <c r="AG458" i="2"/>
  <c r="AF458" i="2"/>
  <c r="AE458" i="2"/>
  <c r="AG457" i="2"/>
  <c r="AF457" i="2"/>
  <c r="AE457" i="2"/>
  <c r="AG456" i="2"/>
  <c r="AF456" i="2"/>
  <c r="AE456" i="2"/>
  <c r="AG455" i="2"/>
  <c r="AF455" i="2"/>
  <c r="AE455" i="2"/>
  <c r="AG454" i="2"/>
  <c r="AF454" i="2"/>
  <c r="AE454" i="2"/>
  <c r="AG453" i="2"/>
  <c r="AF453" i="2"/>
  <c r="AE453" i="2"/>
  <c r="AG452" i="2"/>
  <c r="AF452" i="2"/>
  <c r="AE452" i="2"/>
  <c r="AG451" i="2"/>
  <c r="AF451" i="2"/>
  <c r="AE451" i="2"/>
  <c r="AG450" i="2"/>
  <c r="AF450" i="2"/>
  <c r="AE450" i="2"/>
  <c r="AG449" i="2"/>
  <c r="AF449" i="2"/>
  <c r="AE449" i="2"/>
  <c r="AG448" i="2"/>
  <c r="AF448" i="2"/>
  <c r="AE448" i="2"/>
  <c r="AG447" i="2"/>
  <c r="AF447" i="2"/>
  <c r="AE447" i="2"/>
  <c r="AG446" i="2"/>
  <c r="AF446" i="2"/>
  <c r="AE446" i="2"/>
  <c r="AG445" i="2"/>
  <c r="AF445" i="2"/>
  <c r="AE445" i="2"/>
  <c r="AG444" i="2"/>
  <c r="AF444" i="2"/>
  <c r="AE444" i="2"/>
  <c r="AG443" i="2"/>
  <c r="AF443" i="2"/>
  <c r="AE443" i="2"/>
  <c r="AG442" i="2"/>
  <c r="AF442" i="2"/>
  <c r="AE442" i="2"/>
  <c r="AG441" i="2"/>
  <c r="AF441" i="2"/>
  <c r="AE441" i="2"/>
  <c r="AG440" i="2"/>
  <c r="AF440" i="2"/>
  <c r="AE440" i="2"/>
  <c r="AG439" i="2"/>
  <c r="AF439" i="2"/>
  <c r="AE439" i="2"/>
  <c r="AG438" i="2"/>
  <c r="AF438" i="2"/>
  <c r="AE438" i="2"/>
  <c r="AG437" i="2"/>
  <c r="AF437" i="2"/>
  <c r="AE437" i="2"/>
  <c r="AG436" i="2"/>
  <c r="AF436" i="2"/>
  <c r="AE436" i="2"/>
  <c r="AG435" i="2"/>
  <c r="AF435" i="2"/>
  <c r="AE435" i="2"/>
  <c r="AG434" i="2"/>
  <c r="AF434" i="2"/>
  <c r="AE434" i="2"/>
  <c r="AG433" i="2"/>
  <c r="AF433" i="2"/>
  <c r="AE433" i="2"/>
  <c r="AG432" i="2"/>
  <c r="AF432" i="2"/>
  <c r="AE432" i="2"/>
  <c r="AG431" i="2"/>
  <c r="AF431" i="2"/>
  <c r="AE431" i="2"/>
  <c r="AG430" i="2"/>
  <c r="AF430" i="2"/>
  <c r="AE430" i="2"/>
  <c r="AG429" i="2"/>
  <c r="AF429" i="2"/>
  <c r="AE429" i="2"/>
  <c r="AG428" i="2"/>
  <c r="AF428" i="2"/>
  <c r="AE428" i="2"/>
  <c r="AG427" i="2"/>
  <c r="AF427" i="2"/>
  <c r="AE427" i="2"/>
  <c r="AG426" i="2"/>
  <c r="AF426" i="2"/>
  <c r="AE426" i="2"/>
  <c r="AG425" i="2"/>
  <c r="AF425" i="2"/>
  <c r="AE425" i="2"/>
  <c r="AG424" i="2"/>
  <c r="AF424" i="2"/>
  <c r="AE424" i="2"/>
  <c r="AG423" i="2"/>
  <c r="AF423" i="2"/>
  <c r="AE423" i="2"/>
  <c r="AG422" i="2"/>
  <c r="AF422" i="2"/>
  <c r="AE422" i="2"/>
  <c r="AG421" i="2"/>
  <c r="AF421" i="2"/>
  <c r="AE421" i="2"/>
  <c r="AG420" i="2"/>
  <c r="AF420" i="2"/>
  <c r="AE420" i="2"/>
  <c r="AG419" i="2"/>
  <c r="AF419" i="2"/>
  <c r="AE419" i="2"/>
  <c r="AG418" i="2"/>
  <c r="AF418" i="2"/>
  <c r="AE418" i="2"/>
  <c r="AG417" i="2"/>
  <c r="AF417" i="2"/>
  <c r="AE417" i="2"/>
  <c r="AG416" i="2"/>
  <c r="AF416" i="2"/>
  <c r="AE416" i="2"/>
  <c r="AG415" i="2"/>
  <c r="AF415" i="2"/>
  <c r="AE415" i="2"/>
  <c r="AG414" i="2"/>
  <c r="AF414" i="2"/>
  <c r="AE414" i="2"/>
  <c r="AG413" i="2"/>
  <c r="AF413" i="2"/>
  <c r="AE413" i="2"/>
  <c r="AG412" i="2"/>
  <c r="AF412" i="2"/>
  <c r="AE412" i="2"/>
  <c r="AG411" i="2"/>
  <c r="AF411" i="2"/>
  <c r="AE411" i="2"/>
  <c r="AG410" i="2"/>
  <c r="AF410" i="2"/>
  <c r="AE410" i="2"/>
  <c r="AG409" i="2"/>
  <c r="AF409" i="2"/>
  <c r="AE409" i="2"/>
  <c r="AG408" i="2"/>
  <c r="AF408" i="2"/>
  <c r="AE408" i="2"/>
  <c r="AG407" i="2"/>
  <c r="AF407" i="2"/>
  <c r="AE407" i="2"/>
  <c r="AG406" i="2"/>
  <c r="AF406" i="2"/>
  <c r="AE406" i="2"/>
  <c r="AG405" i="2"/>
  <c r="AF405" i="2"/>
  <c r="AE405" i="2"/>
  <c r="AG404" i="2"/>
  <c r="AF404" i="2"/>
  <c r="AE404" i="2"/>
  <c r="AG403" i="2"/>
  <c r="AF403" i="2"/>
  <c r="AE403" i="2"/>
  <c r="AG402" i="2"/>
  <c r="AF402" i="2"/>
  <c r="AE402" i="2"/>
  <c r="AG401" i="2"/>
  <c r="AF401" i="2"/>
  <c r="AE401" i="2"/>
  <c r="AG400" i="2"/>
  <c r="AF400" i="2"/>
  <c r="AE400" i="2"/>
  <c r="AG399" i="2"/>
  <c r="AF399" i="2"/>
  <c r="AE399" i="2"/>
  <c r="AG398" i="2"/>
  <c r="AF398" i="2"/>
  <c r="AE398" i="2"/>
  <c r="AG397" i="2"/>
  <c r="AF397" i="2"/>
  <c r="AE397" i="2"/>
  <c r="AG396" i="2"/>
  <c r="AF396" i="2"/>
  <c r="AE396" i="2"/>
  <c r="AG395" i="2"/>
  <c r="AF395" i="2"/>
  <c r="AE395" i="2"/>
  <c r="AG394" i="2"/>
  <c r="AF394" i="2"/>
  <c r="AE394" i="2"/>
  <c r="AG393" i="2"/>
  <c r="AF393" i="2"/>
  <c r="AE393" i="2"/>
  <c r="AG392" i="2"/>
  <c r="AF392" i="2"/>
  <c r="AE392" i="2"/>
  <c r="AG391" i="2"/>
  <c r="AF391" i="2"/>
  <c r="AE391" i="2"/>
  <c r="AG390" i="2"/>
  <c r="AF390" i="2"/>
  <c r="AE390" i="2"/>
  <c r="AG389" i="2"/>
  <c r="AF389" i="2"/>
  <c r="AE389" i="2"/>
  <c r="AG388" i="2"/>
  <c r="AF388" i="2"/>
  <c r="AE388" i="2"/>
  <c r="AG387" i="2"/>
  <c r="AF387" i="2"/>
  <c r="AE387" i="2"/>
  <c r="AG386" i="2"/>
  <c r="AF386" i="2"/>
  <c r="AE386" i="2"/>
  <c r="AG385" i="2"/>
  <c r="AF385" i="2"/>
  <c r="AE385" i="2"/>
  <c r="AG384" i="2"/>
  <c r="AF384" i="2"/>
  <c r="AE384" i="2"/>
  <c r="AG383" i="2"/>
  <c r="AF383" i="2"/>
  <c r="AE383" i="2"/>
  <c r="AG382" i="2"/>
  <c r="AF382" i="2"/>
  <c r="AE382" i="2"/>
  <c r="AG381" i="2"/>
  <c r="AF381" i="2"/>
  <c r="AE381" i="2"/>
  <c r="AG380" i="2"/>
  <c r="AF380" i="2"/>
  <c r="AE380" i="2"/>
  <c r="AG379" i="2"/>
  <c r="AF379" i="2"/>
  <c r="AE379" i="2"/>
  <c r="AG378" i="2"/>
  <c r="AF378" i="2"/>
  <c r="AE378" i="2"/>
  <c r="AG377" i="2"/>
  <c r="AF377" i="2"/>
  <c r="AE377" i="2"/>
  <c r="AG376" i="2"/>
  <c r="AF376" i="2"/>
  <c r="AE376" i="2"/>
  <c r="AG375" i="2"/>
  <c r="AF375" i="2"/>
  <c r="AE375" i="2"/>
  <c r="AG374" i="2"/>
  <c r="AF374" i="2"/>
  <c r="AE374" i="2"/>
  <c r="AG373" i="2"/>
  <c r="AF373" i="2"/>
  <c r="AE373" i="2"/>
  <c r="AG372" i="2"/>
  <c r="AF372" i="2"/>
  <c r="AE372" i="2"/>
  <c r="AG371" i="2"/>
  <c r="AF371" i="2"/>
  <c r="AE371" i="2"/>
  <c r="AG370" i="2"/>
  <c r="AF370" i="2"/>
  <c r="AE370" i="2"/>
  <c r="AG369" i="2"/>
  <c r="AF369" i="2"/>
  <c r="AE369" i="2"/>
  <c r="AG368" i="2"/>
  <c r="AF368" i="2"/>
  <c r="AE368" i="2"/>
  <c r="AG367" i="2"/>
  <c r="AF367" i="2"/>
  <c r="AE367" i="2"/>
  <c r="AG366" i="2"/>
  <c r="AF366" i="2"/>
  <c r="AE366" i="2"/>
  <c r="AG365" i="2"/>
  <c r="AF365" i="2"/>
  <c r="AE365" i="2"/>
  <c r="AG364" i="2"/>
  <c r="AF364" i="2"/>
  <c r="AE364" i="2"/>
  <c r="AG363" i="2"/>
  <c r="AF363" i="2"/>
  <c r="AE363" i="2"/>
  <c r="AG362" i="2"/>
  <c r="AF362" i="2"/>
  <c r="AE362" i="2"/>
  <c r="AG361" i="2"/>
  <c r="AF361" i="2"/>
  <c r="AE361" i="2"/>
  <c r="AG360" i="2"/>
  <c r="AF360" i="2"/>
  <c r="AE360" i="2"/>
  <c r="AG359" i="2"/>
  <c r="AF359" i="2"/>
  <c r="AE359" i="2"/>
  <c r="AG358" i="2"/>
  <c r="AF358" i="2"/>
  <c r="AE358" i="2"/>
  <c r="AG357" i="2"/>
  <c r="AF357" i="2"/>
  <c r="AE357" i="2"/>
  <c r="AG356" i="2"/>
  <c r="AF356" i="2"/>
  <c r="AE356" i="2"/>
  <c r="AG355" i="2"/>
  <c r="AF355" i="2"/>
  <c r="AE355" i="2"/>
  <c r="AG354" i="2"/>
  <c r="AF354" i="2"/>
  <c r="AE354" i="2"/>
  <c r="AG353" i="2"/>
  <c r="AF353" i="2"/>
  <c r="AE353" i="2"/>
  <c r="AG352" i="2"/>
  <c r="AF352" i="2"/>
  <c r="AE352" i="2"/>
  <c r="AG351" i="2"/>
  <c r="AF351" i="2"/>
  <c r="AE351" i="2"/>
  <c r="AG350" i="2"/>
  <c r="AF350" i="2"/>
  <c r="AE350" i="2"/>
  <c r="AG349" i="2"/>
  <c r="AF349" i="2"/>
  <c r="AE349" i="2"/>
  <c r="AG348" i="2"/>
  <c r="AF348" i="2"/>
  <c r="AE348" i="2"/>
  <c r="AG347" i="2"/>
  <c r="AF347" i="2"/>
  <c r="AE347" i="2"/>
  <c r="AG346" i="2"/>
  <c r="AF346" i="2"/>
  <c r="AE346" i="2"/>
  <c r="AG345" i="2"/>
  <c r="AF345" i="2"/>
  <c r="AE345" i="2"/>
  <c r="AG344" i="2"/>
  <c r="AF344" i="2"/>
  <c r="AE344" i="2"/>
  <c r="AG343" i="2"/>
  <c r="AF343" i="2"/>
  <c r="AE343" i="2"/>
  <c r="AG342" i="2"/>
  <c r="AF342" i="2"/>
  <c r="AE342" i="2"/>
  <c r="AG341" i="2"/>
  <c r="AF341" i="2"/>
  <c r="AE341" i="2"/>
  <c r="AG340" i="2"/>
  <c r="AF340" i="2"/>
  <c r="AE340" i="2"/>
  <c r="AG339" i="2"/>
  <c r="AF339" i="2"/>
  <c r="AE339" i="2"/>
  <c r="AG338" i="2"/>
  <c r="AF338" i="2"/>
  <c r="AE338" i="2"/>
  <c r="AG337" i="2"/>
  <c r="AF337" i="2"/>
  <c r="AE337" i="2"/>
  <c r="AG336" i="2"/>
  <c r="AF336" i="2"/>
  <c r="AE336" i="2"/>
  <c r="AG335" i="2"/>
  <c r="AF335" i="2"/>
  <c r="AE335" i="2"/>
  <c r="AG334" i="2"/>
  <c r="AF334" i="2"/>
  <c r="AE334" i="2"/>
  <c r="AG333" i="2"/>
  <c r="AF333" i="2"/>
  <c r="AE333" i="2"/>
  <c r="AG332" i="2"/>
  <c r="AF332" i="2"/>
  <c r="AE332" i="2"/>
  <c r="AG331" i="2"/>
  <c r="AF331" i="2"/>
  <c r="AE331" i="2"/>
  <c r="AG330" i="2"/>
  <c r="AF330" i="2"/>
  <c r="AE330" i="2"/>
  <c r="AG329" i="2"/>
  <c r="AF329" i="2"/>
  <c r="AE329" i="2"/>
  <c r="AG328" i="2"/>
  <c r="AF328" i="2"/>
  <c r="AE328" i="2"/>
  <c r="AG327" i="2"/>
  <c r="AF327" i="2"/>
  <c r="AE327" i="2"/>
  <c r="AG326" i="2"/>
  <c r="AF326" i="2"/>
  <c r="AE326" i="2"/>
  <c r="AG325" i="2"/>
  <c r="AF325" i="2"/>
  <c r="AE325" i="2"/>
  <c r="AG324" i="2"/>
  <c r="AF324" i="2"/>
  <c r="AE324" i="2"/>
  <c r="AG323" i="2"/>
  <c r="AF323" i="2"/>
  <c r="AE323" i="2"/>
  <c r="AG322" i="2"/>
  <c r="AF322" i="2"/>
  <c r="AE322" i="2"/>
  <c r="AG321" i="2"/>
  <c r="AF321" i="2"/>
  <c r="AE321" i="2"/>
  <c r="AG320" i="2"/>
  <c r="AF320" i="2"/>
  <c r="AE320" i="2"/>
  <c r="AG319" i="2"/>
  <c r="AF319" i="2"/>
  <c r="AE319" i="2"/>
  <c r="AG318" i="2"/>
  <c r="AF318" i="2"/>
  <c r="AE318" i="2"/>
  <c r="AG317" i="2"/>
  <c r="AF317" i="2"/>
  <c r="AE317" i="2"/>
  <c r="AG316" i="2"/>
  <c r="AF316" i="2"/>
  <c r="AE316" i="2"/>
  <c r="AG315" i="2"/>
  <c r="AF315" i="2"/>
  <c r="AE315" i="2"/>
  <c r="AG314" i="2"/>
  <c r="AF314" i="2"/>
  <c r="AE314" i="2"/>
  <c r="AG313" i="2"/>
  <c r="AF313" i="2"/>
  <c r="AE313" i="2"/>
  <c r="AG312" i="2"/>
  <c r="AF312" i="2"/>
  <c r="AE312" i="2"/>
  <c r="AG311" i="2"/>
  <c r="AF311" i="2"/>
  <c r="AE311" i="2"/>
  <c r="AG310" i="2"/>
  <c r="AF310" i="2"/>
  <c r="AE310" i="2"/>
  <c r="AG309" i="2"/>
  <c r="AF309" i="2"/>
  <c r="AE309" i="2"/>
  <c r="AG308" i="2"/>
  <c r="AF308" i="2"/>
  <c r="AE308" i="2"/>
  <c r="AG307" i="2"/>
  <c r="AF307" i="2"/>
  <c r="AE307" i="2"/>
  <c r="AG306" i="2"/>
  <c r="AF306" i="2"/>
  <c r="AE306" i="2"/>
  <c r="AG305" i="2"/>
  <c r="AF305" i="2"/>
  <c r="AE305" i="2"/>
  <c r="AG304" i="2"/>
  <c r="AF304" i="2"/>
  <c r="AE304" i="2"/>
  <c r="AG303" i="2"/>
  <c r="AF303" i="2"/>
  <c r="AE303" i="2"/>
  <c r="AG302" i="2"/>
  <c r="AF302" i="2"/>
  <c r="AE302" i="2"/>
  <c r="AG301" i="2"/>
  <c r="AF301" i="2"/>
  <c r="AE301" i="2"/>
  <c r="AG300" i="2"/>
  <c r="AF300" i="2"/>
  <c r="AE300" i="2"/>
  <c r="AG299" i="2"/>
  <c r="AF299" i="2"/>
  <c r="AE299" i="2"/>
  <c r="AG298" i="2"/>
  <c r="AF298" i="2"/>
  <c r="AE298" i="2"/>
  <c r="AG297" i="2"/>
  <c r="AF297" i="2"/>
  <c r="AE297" i="2"/>
  <c r="AG296" i="2"/>
  <c r="AF296" i="2"/>
  <c r="AE296" i="2"/>
  <c r="AG295" i="2"/>
  <c r="AF295" i="2"/>
  <c r="AE295" i="2"/>
  <c r="AG294" i="2"/>
  <c r="AF294" i="2"/>
  <c r="AE294" i="2"/>
  <c r="AG293" i="2"/>
  <c r="AF293" i="2"/>
  <c r="AE293" i="2"/>
  <c r="AG292" i="2"/>
  <c r="AF292" i="2"/>
  <c r="AE292" i="2"/>
  <c r="AG291" i="2"/>
  <c r="AF291" i="2"/>
  <c r="AE291" i="2"/>
  <c r="AG290" i="2"/>
  <c r="AF290" i="2"/>
  <c r="AE290" i="2"/>
  <c r="AG289" i="2"/>
  <c r="AF289" i="2"/>
  <c r="AE289" i="2"/>
  <c r="AG288" i="2"/>
  <c r="AF288" i="2"/>
  <c r="AE288" i="2"/>
  <c r="AG287" i="2"/>
  <c r="AF287" i="2"/>
  <c r="AE287" i="2"/>
  <c r="AG286" i="2"/>
  <c r="AF286" i="2"/>
  <c r="AE286" i="2"/>
  <c r="AG285" i="2"/>
  <c r="AF285" i="2"/>
  <c r="AE285" i="2"/>
  <c r="AG284" i="2"/>
  <c r="AF284" i="2"/>
  <c r="AE284" i="2"/>
  <c r="AG283" i="2"/>
  <c r="AF283" i="2"/>
  <c r="AE283" i="2"/>
  <c r="AG282" i="2"/>
  <c r="AF282" i="2"/>
  <c r="AE282" i="2"/>
  <c r="AG281" i="2"/>
  <c r="AF281" i="2"/>
  <c r="AE281" i="2"/>
  <c r="AG280" i="2"/>
  <c r="AF280" i="2"/>
  <c r="AE280" i="2"/>
  <c r="AG279" i="2"/>
  <c r="AF279" i="2"/>
  <c r="AE279" i="2"/>
  <c r="AG278" i="2"/>
  <c r="AF278" i="2"/>
  <c r="AE278" i="2"/>
  <c r="AG277" i="2"/>
  <c r="AF277" i="2"/>
  <c r="AE277" i="2"/>
  <c r="AG276" i="2"/>
  <c r="AF276" i="2"/>
  <c r="AE276" i="2"/>
  <c r="AG275" i="2"/>
  <c r="AF275" i="2"/>
  <c r="AE275" i="2"/>
  <c r="AG274" i="2"/>
  <c r="AF274" i="2"/>
  <c r="AE274" i="2"/>
  <c r="AG273" i="2"/>
  <c r="AF273" i="2"/>
  <c r="AE273" i="2"/>
  <c r="AG272" i="2"/>
  <c r="AF272" i="2"/>
  <c r="AE272" i="2"/>
  <c r="AG271" i="2"/>
  <c r="AF271" i="2"/>
  <c r="AE271" i="2"/>
  <c r="AG270" i="2"/>
  <c r="AF270" i="2"/>
  <c r="AE270" i="2"/>
  <c r="AG269" i="2"/>
  <c r="AF269" i="2"/>
  <c r="AE269" i="2"/>
  <c r="AG268" i="2"/>
  <c r="AF268" i="2"/>
  <c r="AE268" i="2"/>
  <c r="AG267" i="2"/>
  <c r="AF267" i="2"/>
  <c r="AE267" i="2"/>
  <c r="AG266" i="2"/>
  <c r="AF266" i="2"/>
  <c r="AE266" i="2"/>
  <c r="AG265" i="2"/>
  <c r="AF265" i="2"/>
  <c r="AE265" i="2"/>
  <c r="AG264" i="2"/>
  <c r="AF264" i="2"/>
  <c r="AE264" i="2"/>
  <c r="AG263" i="2"/>
  <c r="AF263" i="2"/>
  <c r="AE263" i="2"/>
  <c r="AG262" i="2"/>
  <c r="AF262" i="2"/>
  <c r="AE262" i="2"/>
  <c r="AG261" i="2"/>
  <c r="AF261" i="2"/>
  <c r="AE261" i="2"/>
  <c r="AG260" i="2"/>
  <c r="AF260" i="2"/>
  <c r="AE260" i="2"/>
  <c r="AG259" i="2"/>
  <c r="AF259" i="2"/>
  <c r="AE259" i="2"/>
  <c r="AG258" i="2"/>
  <c r="AF258" i="2"/>
  <c r="AE258" i="2"/>
  <c r="AG257" i="2"/>
  <c r="AF257" i="2"/>
  <c r="AE257" i="2"/>
  <c r="AG256" i="2"/>
  <c r="AF256" i="2"/>
  <c r="AE256" i="2"/>
  <c r="AG255" i="2"/>
  <c r="AF255" i="2"/>
  <c r="AE255" i="2"/>
  <c r="AG254" i="2"/>
  <c r="AF254" i="2"/>
  <c r="AE254" i="2"/>
  <c r="AG253" i="2"/>
  <c r="AF253" i="2"/>
  <c r="AE253" i="2"/>
  <c r="AG252" i="2"/>
  <c r="AF252" i="2"/>
  <c r="AE252" i="2"/>
  <c r="AG251" i="2"/>
  <c r="AF251" i="2"/>
  <c r="AE251" i="2"/>
  <c r="AG250" i="2"/>
  <c r="AF250" i="2"/>
  <c r="AE250" i="2"/>
  <c r="AG249" i="2"/>
  <c r="AF249" i="2"/>
  <c r="AE249" i="2"/>
  <c r="AG248" i="2"/>
  <c r="AF248" i="2"/>
  <c r="AE248" i="2"/>
  <c r="AG247" i="2"/>
  <c r="AF247" i="2"/>
  <c r="AE247" i="2"/>
  <c r="AG246" i="2"/>
  <c r="AF246" i="2"/>
  <c r="AE246" i="2"/>
  <c r="AG245" i="2"/>
  <c r="AF245" i="2"/>
  <c r="AE245" i="2"/>
  <c r="AG244" i="2"/>
  <c r="AF244" i="2"/>
  <c r="AE244" i="2"/>
  <c r="AG243" i="2"/>
  <c r="AF243" i="2"/>
  <c r="AE243" i="2"/>
  <c r="AG242" i="2"/>
  <c r="AF242" i="2"/>
  <c r="AE242" i="2"/>
  <c r="AG241" i="2"/>
  <c r="AF241" i="2"/>
  <c r="AE241" i="2"/>
  <c r="AG240" i="2"/>
  <c r="AF240" i="2"/>
  <c r="AE240" i="2"/>
  <c r="AG239" i="2"/>
  <c r="AF239" i="2"/>
  <c r="AE239" i="2"/>
  <c r="AG238" i="2"/>
  <c r="AF238" i="2"/>
  <c r="AE238" i="2"/>
  <c r="AG237" i="2"/>
  <c r="AF237" i="2"/>
  <c r="AE237" i="2"/>
  <c r="AG236" i="2"/>
  <c r="AF236" i="2"/>
  <c r="AE236" i="2"/>
  <c r="AG235" i="2"/>
  <c r="AF235" i="2"/>
  <c r="AE235" i="2"/>
  <c r="AG234" i="2"/>
  <c r="AF234" i="2"/>
  <c r="AE234" i="2"/>
  <c r="AG233" i="2"/>
  <c r="AF233" i="2"/>
  <c r="AE233" i="2"/>
  <c r="AG232" i="2"/>
  <c r="AF232" i="2"/>
  <c r="AE232" i="2"/>
  <c r="AG231" i="2"/>
  <c r="AF231" i="2"/>
  <c r="AE231" i="2"/>
  <c r="AG230" i="2"/>
  <c r="AF230" i="2"/>
  <c r="AE230" i="2"/>
  <c r="AG229" i="2"/>
  <c r="AF229" i="2"/>
  <c r="AE229" i="2"/>
  <c r="AG228" i="2"/>
  <c r="AF228" i="2"/>
  <c r="AE228" i="2"/>
  <c r="AG227" i="2"/>
  <c r="AF227" i="2"/>
  <c r="AE227" i="2"/>
  <c r="AG226" i="2"/>
  <c r="AF226" i="2"/>
  <c r="AE226" i="2"/>
  <c r="AG225" i="2"/>
  <c r="AF225" i="2"/>
  <c r="AE225" i="2"/>
  <c r="AG224" i="2"/>
  <c r="AF224" i="2"/>
  <c r="AE224" i="2"/>
  <c r="AG223" i="2"/>
  <c r="AF223" i="2"/>
  <c r="AE223" i="2"/>
  <c r="AG222" i="2"/>
  <c r="AF222" i="2"/>
  <c r="AE222" i="2"/>
  <c r="AG221" i="2"/>
  <c r="AF221" i="2"/>
  <c r="AE221" i="2"/>
  <c r="AG220" i="2"/>
  <c r="AF220" i="2"/>
  <c r="AE220" i="2"/>
  <c r="AG219" i="2"/>
  <c r="AF219" i="2"/>
  <c r="AE219" i="2"/>
  <c r="AG218" i="2"/>
  <c r="AF218" i="2"/>
  <c r="AE218" i="2"/>
  <c r="AG217" i="2"/>
  <c r="AF217" i="2"/>
  <c r="AE217" i="2"/>
  <c r="AG216" i="2"/>
  <c r="AF216" i="2"/>
  <c r="AE216" i="2"/>
  <c r="AG215" i="2"/>
  <c r="AF215" i="2"/>
  <c r="AE215" i="2"/>
  <c r="AG214" i="2"/>
  <c r="AF214" i="2"/>
  <c r="AE214" i="2"/>
  <c r="AG213" i="2"/>
  <c r="AF213" i="2"/>
  <c r="AE213" i="2"/>
  <c r="AG212" i="2"/>
  <c r="AF212" i="2"/>
  <c r="AE212" i="2"/>
  <c r="AG211" i="2"/>
  <c r="AF211" i="2"/>
  <c r="AE211" i="2"/>
  <c r="AG210" i="2"/>
  <c r="AF210" i="2"/>
  <c r="AE210" i="2"/>
  <c r="AG209" i="2"/>
  <c r="AF209" i="2"/>
  <c r="AE209" i="2"/>
  <c r="AH209" i="2" s="1"/>
  <c r="AI209" i="2" s="1"/>
  <c r="AG208" i="2"/>
  <c r="AF208" i="2"/>
  <c r="AE208" i="2"/>
  <c r="AG207" i="2"/>
  <c r="AF207" i="2"/>
  <c r="AE207" i="2"/>
  <c r="AG206" i="2"/>
  <c r="AF206" i="2"/>
  <c r="AE206" i="2"/>
  <c r="AG205" i="2"/>
  <c r="AF205" i="2"/>
  <c r="AE205" i="2"/>
  <c r="AG204" i="2"/>
  <c r="AF204" i="2"/>
  <c r="AE204" i="2"/>
  <c r="AG203" i="2"/>
  <c r="AF203" i="2"/>
  <c r="AE203" i="2"/>
  <c r="AG202" i="2"/>
  <c r="AF202" i="2"/>
  <c r="AE202" i="2"/>
  <c r="AG201" i="2"/>
  <c r="AF201" i="2"/>
  <c r="AE201" i="2"/>
  <c r="AG200" i="2"/>
  <c r="AF200" i="2"/>
  <c r="AE200" i="2"/>
  <c r="AG199" i="2"/>
  <c r="AF199" i="2"/>
  <c r="AE199" i="2"/>
  <c r="AG198" i="2"/>
  <c r="AF198" i="2"/>
  <c r="AE198" i="2"/>
  <c r="AG197" i="2"/>
  <c r="AF197" i="2"/>
  <c r="AE197" i="2"/>
  <c r="AG196" i="2"/>
  <c r="AF196" i="2"/>
  <c r="AE196" i="2"/>
  <c r="AG195" i="2"/>
  <c r="AF195" i="2"/>
  <c r="AE195" i="2"/>
  <c r="AG194" i="2"/>
  <c r="AF194" i="2"/>
  <c r="AE194" i="2"/>
  <c r="AG193" i="2"/>
  <c r="AF193" i="2"/>
  <c r="AE193" i="2"/>
  <c r="AG192" i="2"/>
  <c r="AF192" i="2"/>
  <c r="AE192" i="2"/>
  <c r="AG191" i="2"/>
  <c r="AF191" i="2"/>
  <c r="AE191" i="2"/>
  <c r="AG190" i="2"/>
  <c r="AF190" i="2"/>
  <c r="AE190" i="2"/>
  <c r="AG189" i="2"/>
  <c r="AF189" i="2"/>
  <c r="AE189" i="2"/>
  <c r="AG188" i="2"/>
  <c r="AF188" i="2"/>
  <c r="AE188" i="2"/>
  <c r="AG187" i="2"/>
  <c r="AF187" i="2"/>
  <c r="AE187" i="2"/>
  <c r="AG186" i="2"/>
  <c r="AF186" i="2"/>
  <c r="AE186" i="2"/>
  <c r="AG185" i="2"/>
  <c r="AF185" i="2"/>
  <c r="AE185" i="2"/>
  <c r="AG184" i="2"/>
  <c r="AF184" i="2"/>
  <c r="AE184" i="2"/>
  <c r="AG183" i="2"/>
  <c r="AF183" i="2"/>
  <c r="AE183" i="2"/>
  <c r="AG182" i="2"/>
  <c r="AF182" i="2"/>
  <c r="AE182" i="2"/>
  <c r="AG181" i="2"/>
  <c r="AF181" i="2"/>
  <c r="AE181" i="2"/>
  <c r="AG180" i="2"/>
  <c r="AF180" i="2"/>
  <c r="AE180" i="2"/>
  <c r="AG179" i="2"/>
  <c r="AF179" i="2"/>
  <c r="AE179" i="2"/>
  <c r="AG178" i="2"/>
  <c r="AF178" i="2"/>
  <c r="AE178" i="2"/>
  <c r="AG177" i="2"/>
  <c r="AF177" i="2"/>
  <c r="AE177" i="2"/>
  <c r="AH177" i="2" s="1"/>
  <c r="AI177" i="2" s="1"/>
  <c r="AG176" i="2"/>
  <c r="AF176" i="2"/>
  <c r="AE176" i="2"/>
  <c r="AG175" i="2"/>
  <c r="AF175" i="2"/>
  <c r="AE175" i="2"/>
  <c r="AG174" i="2"/>
  <c r="AF174" i="2"/>
  <c r="AE174" i="2"/>
  <c r="AG173" i="2"/>
  <c r="AF173" i="2"/>
  <c r="AE173" i="2"/>
  <c r="AG172" i="2"/>
  <c r="AF172" i="2"/>
  <c r="AE172" i="2"/>
  <c r="AG171" i="2"/>
  <c r="AF171" i="2"/>
  <c r="AE171" i="2"/>
  <c r="AG170" i="2"/>
  <c r="AF170" i="2"/>
  <c r="AE170" i="2"/>
  <c r="AG169" i="2"/>
  <c r="AF169" i="2"/>
  <c r="AE169" i="2"/>
  <c r="AG168" i="2"/>
  <c r="AF168" i="2"/>
  <c r="AE168" i="2"/>
  <c r="AG167" i="2"/>
  <c r="AF167" i="2"/>
  <c r="AE167" i="2"/>
  <c r="AG166" i="2"/>
  <c r="AF166" i="2"/>
  <c r="AE166" i="2"/>
  <c r="AG165" i="2"/>
  <c r="AF165" i="2"/>
  <c r="AE165" i="2"/>
  <c r="AG164" i="2"/>
  <c r="AF164" i="2"/>
  <c r="AE164" i="2"/>
  <c r="AG163" i="2"/>
  <c r="AF163" i="2"/>
  <c r="AE163" i="2"/>
  <c r="AG162" i="2"/>
  <c r="AF162" i="2"/>
  <c r="AE162" i="2"/>
  <c r="AG161" i="2"/>
  <c r="AF161" i="2"/>
  <c r="AE161" i="2"/>
  <c r="AH161" i="2" s="1"/>
  <c r="AI161" i="2" s="1"/>
  <c r="AG160" i="2"/>
  <c r="AF160" i="2"/>
  <c r="AE160" i="2"/>
  <c r="AG159" i="2"/>
  <c r="AF159" i="2"/>
  <c r="AE159" i="2"/>
  <c r="AG158" i="2"/>
  <c r="AF158" i="2"/>
  <c r="AE158" i="2"/>
  <c r="AG157" i="2"/>
  <c r="AF157" i="2"/>
  <c r="AE157" i="2"/>
  <c r="AG156" i="2"/>
  <c r="AF156" i="2"/>
  <c r="AE156" i="2"/>
  <c r="AG155" i="2"/>
  <c r="AF155" i="2"/>
  <c r="AE155" i="2"/>
  <c r="AG154" i="2"/>
  <c r="AF154" i="2"/>
  <c r="AE154" i="2"/>
  <c r="AG153" i="2"/>
  <c r="AF153" i="2"/>
  <c r="AE153" i="2"/>
  <c r="AH153" i="2" s="1"/>
  <c r="AI153" i="2" s="1"/>
  <c r="AG152" i="2"/>
  <c r="AF152" i="2"/>
  <c r="AE152" i="2"/>
  <c r="AG151" i="2"/>
  <c r="AF151" i="2"/>
  <c r="AE151" i="2"/>
  <c r="AG150" i="2"/>
  <c r="AF150" i="2"/>
  <c r="AE150" i="2"/>
  <c r="AG149" i="2"/>
  <c r="AF149" i="2"/>
  <c r="AE149" i="2"/>
  <c r="AG148" i="2"/>
  <c r="AF148" i="2"/>
  <c r="AE148" i="2"/>
  <c r="AG147" i="2"/>
  <c r="AF147" i="2"/>
  <c r="AE147" i="2"/>
  <c r="AG146" i="2"/>
  <c r="AF146" i="2"/>
  <c r="AE146" i="2"/>
  <c r="AG145" i="2"/>
  <c r="AF145" i="2"/>
  <c r="AE145" i="2"/>
  <c r="AH145" i="2" s="1"/>
  <c r="AI145" i="2" s="1"/>
  <c r="AG144" i="2"/>
  <c r="AF144" i="2"/>
  <c r="AE144" i="2"/>
  <c r="AG143" i="2"/>
  <c r="AF143" i="2"/>
  <c r="AE143" i="2"/>
  <c r="AG142" i="2"/>
  <c r="AF142" i="2"/>
  <c r="AE142" i="2"/>
  <c r="AG141" i="2"/>
  <c r="AF141" i="2"/>
  <c r="AE141" i="2"/>
  <c r="AG140" i="2"/>
  <c r="AF140" i="2"/>
  <c r="AE140" i="2"/>
  <c r="AG139" i="2"/>
  <c r="AF139" i="2"/>
  <c r="AE139" i="2"/>
  <c r="AG138" i="2"/>
  <c r="AF138" i="2"/>
  <c r="AE138" i="2"/>
  <c r="AG137" i="2"/>
  <c r="AF137" i="2"/>
  <c r="AE137" i="2"/>
  <c r="AH137" i="2" s="1"/>
  <c r="AI137" i="2" s="1"/>
  <c r="AG136" i="2"/>
  <c r="AF136" i="2"/>
  <c r="AE136" i="2"/>
  <c r="AG135" i="2"/>
  <c r="AF135" i="2"/>
  <c r="AE135" i="2"/>
  <c r="AG134" i="2"/>
  <c r="AF134" i="2"/>
  <c r="AE134" i="2"/>
  <c r="AG133" i="2"/>
  <c r="AF133" i="2"/>
  <c r="AE133" i="2"/>
  <c r="AG132" i="2"/>
  <c r="AF132" i="2"/>
  <c r="AE132" i="2"/>
  <c r="AG131" i="2"/>
  <c r="AF131" i="2"/>
  <c r="AE131" i="2"/>
  <c r="AG130" i="2"/>
  <c r="AF130" i="2"/>
  <c r="AE130" i="2"/>
  <c r="AG129" i="2"/>
  <c r="AF129" i="2"/>
  <c r="AE129" i="2"/>
  <c r="AG128" i="2"/>
  <c r="AF128" i="2"/>
  <c r="AE128" i="2"/>
  <c r="AG127" i="2"/>
  <c r="AF127" i="2"/>
  <c r="AE127" i="2"/>
  <c r="AG126" i="2"/>
  <c r="AF126" i="2"/>
  <c r="AE126" i="2"/>
  <c r="AG125" i="2"/>
  <c r="AF125" i="2"/>
  <c r="AE125" i="2"/>
  <c r="AG124" i="2"/>
  <c r="AF124" i="2"/>
  <c r="AE124" i="2"/>
  <c r="AG123" i="2"/>
  <c r="AF123" i="2"/>
  <c r="AE123" i="2"/>
  <c r="AG122" i="2"/>
  <c r="AF122" i="2"/>
  <c r="AE122" i="2"/>
  <c r="AG121" i="2"/>
  <c r="AF121" i="2"/>
  <c r="AE121" i="2"/>
  <c r="AG120" i="2"/>
  <c r="AF120" i="2"/>
  <c r="AE120" i="2"/>
  <c r="AG119" i="2"/>
  <c r="AF119" i="2"/>
  <c r="AE119" i="2"/>
  <c r="AG118" i="2"/>
  <c r="AF118" i="2"/>
  <c r="AE118" i="2"/>
  <c r="AG117" i="2"/>
  <c r="AF117" i="2"/>
  <c r="AE117" i="2"/>
  <c r="AG116" i="2"/>
  <c r="AF116" i="2"/>
  <c r="AE116" i="2"/>
  <c r="AG115" i="2"/>
  <c r="AF115" i="2"/>
  <c r="AE115" i="2"/>
  <c r="AG114" i="2"/>
  <c r="AF114" i="2"/>
  <c r="AE114" i="2"/>
  <c r="AG113" i="2"/>
  <c r="AF113" i="2"/>
  <c r="AE113" i="2"/>
  <c r="AG112" i="2"/>
  <c r="AF112" i="2"/>
  <c r="AE112" i="2"/>
  <c r="AG111" i="2"/>
  <c r="AF111" i="2"/>
  <c r="AE111" i="2"/>
  <c r="AG110" i="2"/>
  <c r="AF110" i="2"/>
  <c r="AE110" i="2"/>
  <c r="AG109" i="2"/>
  <c r="AF109" i="2"/>
  <c r="AE109" i="2"/>
  <c r="AG108" i="2"/>
  <c r="AF108" i="2"/>
  <c r="AE108" i="2"/>
  <c r="AG107" i="2"/>
  <c r="AF107" i="2"/>
  <c r="AE107" i="2"/>
  <c r="AG106" i="2"/>
  <c r="AF106" i="2"/>
  <c r="AE106" i="2"/>
  <c r="AG105" i="2"/>
  <c r="AF105" i="2"/>
  <c r="AE105" i="2"/>
  <c r="AG104" i="2"/>
  <c r="AF104" i="2"/>
  <c r="AE104" i="2"/>
  <c r="AG103" i="2"/>
  <c r="AF103" i="2"/>
  <c r="AE103" i="2"/>
  <c r="AG102" i="2"/>
  <c r="AF102" i="2"/>
  <c r="AE102" i="2"/>
  <c r="AG101" i="2"/>
  <c r="AF101" i="2"/>
  <c r="AE101" i="2"/>
  <c r="AG100" i="2"/>
  <c r="AF100" i="2"/>
  <c r="AE100" i="2"/>
  <c r="AG99" i="2"/>
  <c r="AF99" i="2"/>
  <c r="AE99" i="2"/>
  <c r="AG98" i="2"/>
  <c r="AF98" i="2"/>
  <c r="AE98" i="2"/>
  <c r="AG97" i="2"/>
  <c r="AF97" i="2"/>
  <c r="AE97" i="2"/>
  <c r="AG96" i="2"/>
  <c r="AF96" i="2"/>
  <c r="AE96" i="2"/>
  <c r="AG95" i="2"/>
  <c r="AF95" i="2"/>
  <c r="AE95" i="2"/>
  <c r="AG94" i="2"/>
  <c r="AF94" i="2"/>
  <c r="AE94" i="2"/>
  <c r="AG93" i="2"/>
  <c r="AF93" i="2"/>
  <c r="AE93" i="2"/>
  <c r="AG92" i="2"/>
  <c r="AF92" i="2"/>
  <c r="AE92" i="2"/>
  <c r="AG91" i="2"/>
  <c r="AF91" i="2"/>
  <c r="AE91" i="2"/>
  <c r="AG90" i="2"/>
  <c r="AF90" i="2"/>
  <c r="AE90" i="2"/>
  <c r="AG89" i="2"/>
  <c r="AF89" i="2"/>
  <c r="AE89" i="2"/>
  <c r="AG88" i="2"/>
  <c r="AF88" i="2"/>
  <c r="AE88" i="2"/>
  <c r="AG87" i="2"/>
  <c r="AF87" i="2"/>
  <c r="AE87" i="2"/>
  <c r="AG86" i="2"/>
  <c r="AF86" i="2"/>
  <c r="AE86" i="2"/>
  <c r="AG85" i="2"/>
  <c r="AF85" i="2"/>
  <c r="AE85" i="2"/>
  <c r="AG84" i="2"/>
  <c r="AF84" i="2"/>
  <c r="AE84" i="2"/>
  <c r="AG83" i="2"/>
  <c r="AF83" i="2"/>
  <c r="AE83" i="2"/>
  <c r="AG82" i="2"/>
  <c r="AF82" i="2"/>
  <c r="AE82" i="2"/>
  <c r="AG81" i="2"/>
  <c r="AF81" i="2"/>
  <c r="AE81" i="2"/>
  <c r="AG80" i="2"/>
  <c r="AF80" i="2"/>
  <c r="AE80" i="2"/>
  <c r="AG79" i="2"/>
  <c r="AF79" i="2"/>
  <c r="AE79" i="2"/>
  <c r="AG78" i="2"/>
  <c r="AF78" i="2"/>
  <c r="AE78" i="2"/>
  <c r="AG77" i="2"/>
  <c r="AF77" i="2"/>
  <c r="AE77" i="2"/>
  <c r="AG76" i="2"/>
  <c r="AF76" i="2"/>
  <c r="AE76" i="2"/>
  <c r="AG75" i="2"/>
  <c r="AF75" i="2"/>
  <c r="AE75" i="2"/>
  <c r="AG74" i="2"/>
  <c r="AF74" i="2"/>
  <c r="AE74" i="2"/>
  <c r="AG73" i="2"/>
  <c r="AF73" i="2"/>
  <c r="AE73" i="2"/>
  <c r="AG72" i="2"/>
  <c r="AF72" i="2"/>
  <c r="AE72" i="2"/>
  <c r="AG71" i="2"/>
  <c r="AF71" i="2"/>
  <c r="AE71" i="2"/>
  <c r="AG70" i="2"/>
  <c r="AF70" i="2"/>
  <c r="AE70" i="2"/>
  <c r="AG69" i="2"/>
  <c r="AF69" i="2"/>
  <c r="AE69" i="2"/>
  <c r="AG68" i="2"/>
  <c r="AF68" i="2"/>
  <c r="AE68" i="2"/>
  <c r="AG67" i="2"/>
  <c r="AF67" i="2"/>
  <c r="AE67" i="2"/>
  <c r="AG66" i="2"/>
  <c r="AF66" i="2"/>
  <c r="AE66" i="2"/>
  <c r="AG65" i="2"/>
  <c r="AF65" i="2"/>
  <c r="AE65" i="2"/>
  <c r="AG64" i="2"/>
  <c r="AF64" i="2"/>
  <c r="AE64" i="2"/>
  <c r="AG63" i="2"/>
  <c r="AF63" i="2"/>
  <c r="AE63" i="2"/>
  <c r="AG62" i="2"/>
  <c r="AF62" i="2"/>
  <c r="AE62" i="2"/>
  <c r="AG61" i="2"/>
  <c r="AF61" i="2"/>
  <c r="AE61" i="2"/>
  <c r="AG60" i="2"/>
  <c r="AF60" i="2"/>
  <c r="AE60" i="2"/>
  <c r="AG59" i="2"/>
  <c r="AF59" i="2"/>
  <c r="AE59" i="2"/>
  <c r="AG58" i="2"/>
  <c r="AF58" i="2"/>
  <c r="AE58" i="2"/>
  <c r="AG57" i="2"/>
  <c r="AF57" i="2"/>
  <c r="AE57" i="2"/>
  <c r="AG56" i="2"/>
  <c r="AF56" i="2"/>
  <c r="AE56" i="2"/>
  <c r="AG55" i="2"/>
  <c r="AF55" i="2"/>
  <c r="AE55" i="2"/>
  <c r="AG54" i="2"/>
  <c r="AF54" i="2"/>
  <c r="AE54" i="2"/>
  <c r="AG53" i="2"/>
  <c r="AF53" i="2"/>
  <c r="AE53" i="2"/>
  <c r="AG52" i="2"/>
  <c r="AF52" i="2"/>
  <c r="AE52" i="2"/>
  <c r="AG51" i="2"/>
  <c r="AF51" i="2"/>
  <c r="AE51" i="2"/>
  <c r="AG50" i="2"/>
  <c r="AF50" i="2"/>
  <c r="AE50" i="2"/>
  <c r="AG49" i="2"/>
  <c r="AF49" i="2"/>
  <c r="AE49" i="2"/>
  <c r="AG48" i="2"/>
  <c r="AF48" i="2"/>
  <c r="AE48" i="2"/>
  <c r="AG47" i="2"/>
  <c r="AF47" i="2"/>
  <c r="AE47" i="2"/>
  <c r="AG46" i="2"/>
  <c r="AF46" i="2"/>
  <c r="AE46" i="2"/>
  <c r="AG45" i="2"/>
  <c r="AF45" i="2"/>
  <c r="AE45" i="2"/>
  <c r="AG44" i="2"/>
  <c r="AF44" i="2"/>
  <c r="AE44" i="2"/>
  <c r="AG43" i="2"/>
  <c r="AF43" i="2"/>
  <c r="AE43" i="2"/>
  <c r="AG42" i="2"/>
  <c r="AF42" i="2"/>
  <c r="AE42" i="2"/>
  <c r="AG41" i="2"/>
  <c r="AF41" i="2"/>
  <c r="AE41" i="2"/>
  <c r="AG40" i="2"/>
  <c r="AF40" i="2"/>
  <c r="AE40" i="2"/>
  <c r="AG39" i="2"/>
  <c r="AF39" i="2"/>
  <c r="AE39" i="2"/>
  <c r="AG38" i="2"/>
  <c r="AF38" i="2"/>
  <c r="AE38" i="2"/>
  <c r="AG37" i="2"/>
  <c r="AF37" i="2"/>
  <c r="AE37" i="2"/>
  <c r="AG36" i="2"/>
  <c r="AF36" i="2"/>
  <c r="AE36" i="2"/>
  <c r="AG35" i="2"/>
  <c r="AF35" i="2"/>
  <c r="AE35" i="2"/>
  <c r="AG34" i="2"/>
  <c r="AF34" i="2"/>
  <c r="AE34" i="2"/>
  <c r="AG33" i="2"/>
  <c r="AF33" i="2"/>
  <c r="AE33" i="2"/>
  <c r="AG32" i="2"/>
  <c r="AF32" i="2"/>
  <c r="AE32" i="2"/>
  <c r="AG31" i="2"/>
  <c r="AF31" i="2"/>
  <c r="AE31" i="2"/>
  <c r="AG30" i="2"/>
  <c r="AF30" i="2"/>
  <c r="AE30" i="2"/>
  <c r="AG29" i="2"/>
  <c r="AF29" i="2"/>
  <c r="AE29" i="2"/>
  <c r="AG28" i="2"/>
  <c r="AF28" i="2"/>
  <c r="AE28" i="2"/>
  <c r="AG27" i="2"/>
  <c r="AF27" i="2"/>
  <c r="AE27" i="2"/>
  <c r="AG26" i="2"/>
  <c r="AF26" i="2"/>
  <c r="AE26" i="2"/>
  <c r="AG25" i="2"/>
  <c r="AF25" i="2"/>
  <c r="AE25" i="2"/>
  <c r="AG24" i="2"/>
  <c r="AF24" i="2"/>
  <c r="AE24" i="2"/>
  <c r="AG23" i="2"/>
  <c r="AF23" i="2"/>
  <c r="AE23" i="2"/>
  <c r="AG22" i="2"/>
  <c r="AF22" i="2"/>
  <c r="AE22" i="2"/>
  <c r="AG21" i="2"/>
  <c r="AF21" i="2"/>
  <c r="AE21" i="2"/>
  <c r="AG20" i="2"/>
  <c r="AF20" i="2"/>
  <c r="AE20" i="2"/>
  <c r="AG19" i="2"/>
  <c r="AF19" i="2"/>
  <c r="AE19" i="2"/>
  <c r="AG18" i="2"/>
  <c r="AF18" i="2"/>
  <c r="AE18" i="2"/>
  <c r="AG17" i="2"/>
  <c r="AF17" i="2"/>
  <c r="AE17" i="2"/>
  <c r="AG16" i="2"/>
  <c r="AF16" i="2"/>
  <c r="AE16" i="2"/>
  <c r="AG15" i="2"/>
  <c r="AF15" i="2"/>
  <c r="AE15" i="2"/>
  <c r="AG14" i="2"/>
  <c r="AF14" i="2"/>
  <c r="AE14" i="2"/>
  <c r="AG13" i="2"/>
  <c r="AF13" i="2"/>
  <c r="AE13" i="2"/>
  <c r="AG12" i="2"/>
  <c r="AF12" i="2"/>
  <c r="AE12" i="2"/>
  <c r="AG11" i="2"/>
  <c r="AF11" i="2"/>
  <c r="AE11" i="2"/>
  <c r="AG10" i="2"/>
  <c r="AF10" i="2"/>
  <c r="AE10" i="2"/>
  <c r="AG9" i="2"/>
  <c r="AF9" i="2"/>
  <c r="AE9" i="2"/>
  <c r="AG8" i="2"/>
  <c r="AF8" i="2"/>
  <c r="AE8" i="2"/>
  <c r="AG7" i="2"/>
  <c r="AF7" i="2"/>
  <c r="AE7" i="2"/>
  <c r="AG6" i="2"/>
  <c r="AF6" i="2"/>
  <c r="AE6" i="2"/>
  <c r="AG5" i="2"/>
  <c r="AF5" i="2"/>
  <c r="AE5" i="2"/>
  <c r="AG4" i="2"/>
  <c r="AF4" i="2"/>
  <c r="AE4" i="2"/>
  <c r="AG3" i="2"/>
  <c r="AF3" i="2"/>
  <c r="AE3" i="2"/>
  <c r="AG2" i="2"/>
  <c r="AF2" i="2"/>
  <c r="AE2" i="2"/>
  <c r="AH54" i="2" l="1"/>
  <c r="AI54" i="2" s="1"/>
  <c r="AH78" i="2"/>
  <c r="AI78" i="2" s="1"/>
  <c r="AH94" i="2"/>
  <c r="AI94" i="2" s="1"/>
  <c r="AH270" i="2"/>
  <c r="AI270" i="2" s="1"/>
  <c r="AH374" i="2"/>
  <c r="AI374" i="2" s="1"/>
  <c r="AH1182" i="2"/>
  <c r="AI1182" i="2" s="1"/>
  <c r="AH1374" i="2"/>
  <c r="AI1374" i="2" s="1"/>
  <c r="AH1406" i="2"/>
  <c r="AI1406" i="2" s="1"/>
  <c r="AH1438" i="2"/>
  <c r="AI1438" i="2" s="1"/>
  <c r="AH1782" i="2"/>
  <c r="AI1782" i="2" s="1"/>
  <c r="AH1798" i="2"/>
  <c r="AI1798" i="2" s="1"/>
  <c r="AH1806" i="2"/>
  <c r="AI1806" i="2" s="1"/>
  <c r="AH1822" i="2"/>
  <c r="AI1822" i="2" s="1"/>
  <c r="AH1894" i="2"/>
  <c r="AI1894" i="2" s="1"/>
  <c r="AH1926" i="2"/>
  <c r="AI1926" i="2" s="1"/>
  <c r="AH1934" i="2"/>
  <c r="AI1934" i="2" s="1"/>
  <c r="AH1958" i="2"/>
  <c r="AI1958" i="2" s="1"/>
  <c r="AH167" i="2"/>
  <c r="AI167" i="2" s="1"/>
  <c r="AH269" i="2"/>
  <c r="AI269" i="2" s="1"/>
  <c r="AH277" i="2"/>
  <c r="AI277" i="2" s="1"/>
  <c r="AH285" i="2"/>
  <c r="AI285" i="2" s="1"/>
  <c r="AH397" i="2"/>
  <c r="AI397" i="2" s="1"/>
  <c r="AH16" i="2"/>
  <c r="AI16" i="2" s="1"/>
  <c r="AH66" i="2"/>
  <c r="AI66" i="2" s="1"/>
  <c r="AH120" i="2"/>
  <c r="AI120" i="2" s="1"/>
  <c r="AH144" i="2"/>
  <c r="AI144" i="2" s="1"/>
  <c r="AH184" i="2"/>
  <c r="AI184" i="2" s="1"/>
  <c r="AH1349" i="2"/>
  <c r="AI1349" i="2" s="1"/>
  <c r="AH1365" i="2"/>
  <c r="AI1365" i="2" s="1"/>
  <c r="AH1901" i="2"/>
  <c r="AI1901" i="2" s="1"/>
  <c r="AH2085" i="2"/>
  <c r="AI2085" i="2" s="1"/>
  <c r="AH32" i="2"/>
  <c r="AI32" i="2" s="1"/>
  <c r="AH56" i="2"/>
  <c r="AI56" i="2" s="1"/>
  <c r="AH114" i="2"/>
  <c r="AI114" i="2" s="1"/>
  <c r="AH1301" i="2"/>
  <c r="AI1301" i="2" s="1"/>
  <c r="AH1352" i="2"/>
  <c r="AI1352" i="2" s="1"/>
  <c r="AH1362" i="2"/>
  <c r="AI1362" i="2" s="1"/>
  <c r="AH2016" i="2"/>
  <c r="AI2016" i="2" s="1"/>
  <c r="AH2018" i="2"/>
  <c r="AI2018" i="2" s="1"/>
  <c r="AH2045" i="2"/>
  <c r="AI2045" i="2" s="1"/>
  <c r="AH2128" i="2"/>
  <c r="AI2128" i="2" s="1"/>
  <c r="AH2360" i="2"/>
  <c r="AI2360" i="2" s="1"/>
  <c r="AH2384" i="2"/>
  <c r="AI2384" i="2" s="1"/>
  <c r="AH51" i="2"/>
  <c r="AI51" i="2" s="1"/>
  <c r="AH91" i="2"/>
  <c r="AI91" i="2" s="1"/>
  <c r="AH99" i="2"/>
  <c r="AI99" i="2" s="1"/>
  <c r="AH115" i="2"/>
  <c r="AI115" i="2" s="1"/>
  <c r="AH459" i="2"/>
  <c r="AI459" i="2" s="1"/>
  <c r="AH523" i="2"/>
  <c r="AI523" i="2" s="1"/>
  <c r="AH675" i="2"/>
  <c r="AI675" i="2" s="1"/>
  <c r="AH731" i="2"/>
  <c r="AI731" i="2" s="1"/>
  <c r="AH787" i="2"/>
  <c r="AI787" i="2" s="1"/>
  <c r="AH851" i="2"/>
  <c r="AI851" i="2" s="1"/>
  <c r="AH915" i="2"/>
  <c r="AI915" i="2" s="1"/>
  <c r="AH931" i="2"/>
  <c r="AI931" i="2" s="1"/>
  <c r="AH963" i="2"/>
  <c r="AI963" i="2" s="1"/>
  <c r="AH1043" i="2"/>
  <c r="AI1043" i="2" s="1"/>
  <c r="AH1051" i="2"/>
  <c r="AI1051" i="2" s="1"/>
  <c r="AH1091" i="2"/>
  <c r="AI1091" i="2" s="1"/>
  <c r="AH1539" i="2"/>
  <c r="AI1539" i="2" s="1"/>
  <c r="AH1587" i="2"/>
  <c r="AI1587" i="2" s="1"/>
  <c r="AH2011" i="2"/>
  <c r="AI2011" i="2" s="1"/>
  <c r="AH2307" i="2"/>
  <c r="AI2307" i="2" s="1"/>
  <c r="AH225" i="2"/>
  <c r="AI225" i="2" s="1"/>
  <c r="AH412" i="2"/>
  <c r="AI412" i="2" s="1"/>
  <c r="AH1164" i="2"/>
  <c r="AI1164" i="2" s="1"/>
  <c r="AH1196" i="2"/>
  <c r="AI1196" i="2" s="1"/>
  <c r="AH2033" i="2"/>
  <c r="AI2033" i="2" s="1"/>
  <c r="AH2420" i="2"/>
  <c r="AI2420" i="2" s="1"/>
  <c r="AH781" i="2"/>
  <c r="AI781" i="2" s="1"/>
  <c r="AH669" i="2"/>
  <c r="AI669" i="2" s="1"/>
  <c r="AH784" i="2"/>
  <c r="AI784" i="2" s="1"/>
  <c r="AH1557" i="2"/>
  <c r="AI1557" i="2" s="1"/>
  <c r="AH1403" i="2"/>
  <c r="AI1403" i="2" s="1"/>
  <c r="AH1803" i="2"/>
  <c r="AI1803" i="2" s="1"/>
  <c r="AH1221" i="2"/>
  <c r="AI1221" i="2" s="1"/>
  <c r="AH1496" i="2"/>
  <c r="AI1496" i="2" s="1"/>
  <c r="AH1121" i="2"/>
  <c r="AI1121" i="2" s="1"/>
  <c r="AH1134" i="2"/>
  <c r="AI1134" i="2" s="1"/>
  <c r="AH1137" i="2"/>
  <c r="AI1137" i="2" s="1"/>
  <c r="AH1153" i="2"/>
  <c r="AI1153" i="2" s="1"/>
  <c r="AH1369" i="2"/>
  <c r="AI1369" i="2" s="1"/>
  <c r="AH1385" i="2"/>
  <c r="AI1385" i="2" s="1"/>
  <c r="AH1401" i="2"/>
  <c r="AI1401" i="2" s="1"/>
  <c r="AH1473" i="2"/>
  <c r="AI1473" i="2" s="1"/>
  <c r="AH1646" i="2"/>
  <c r="AI1646" i="2" s="1"/>
  <c r="AH1721" i="2"/>
  <c r="AI1721" i="2" s="1"/>
  <c r="AH1729" i="2"/>
  <c r="AI1729" i="2" s="1"/>
  <c r="AH1737" i="2"/>
  <c r="AI1737" i="2" s="1"/>
  <c r="AH1769" i="2"/>
  <c r="AI1769" i="2" s="1"/>
  <c r="AH1777" i="2"/>
  <c r="AI1777" i="2" s="1"/>
  <c r="AH1865" i="2"/>
  <c r="AI1865" i="2" s="1"/>
  <c r="AH1889" i="2"/>
  <c r="AI1889" i="2" s="1"/>
  <c r="AH2043" i="2"/>
  <c r="AI2043" i="2" s="1"/>
  <c r="AH2233" i="2"/>
  <c r="AI2233" i="2" s="1"/>
  <c r="AH2246" i="2"/>
  <c r="AI2246" i="2" s="1"/>
  <c r="AH2374" i="2"/>
  <c r="AI2374" i="2" s="1"/>
  <c r="AH2377" i="2"/>
  <c r="AI2377" i="2" s="1"/>
  <c r="AH2385" i="2"/>
  <c r="AI2385" i="2" s="1"/>
  <c r="AH2409" i="2"/>
  <c r="AI2409" i="2" s="1"/>
  <c r="AH2417" i="2"/>
  <c r="AI2417" i="2" s="1"/>
  <c r="AH2433" i="2"/>
  <c r="AI2433" i="2" s="1"/>
  <c r="AH2465" i="2"/>
  <c r="AI2465" i="2" s="1"/>
  <c r="AH55" i="2"/>
  <c r="AI55" i="2" s="1"/>
  <c r="AH63" i="2"/>
  <c r="AI63" i="2" s="1"/>
  <c r="AH87" i="2"/>
  <c r="AI87" i="2" s="1"/>
  <c r="AH95" i="2"/>
  <c r="AI95" i="2" s="1"/>
  <c r="AH516" i="2"/>
  <c r="AI516" i="2" s="1"/>
  <c r="AH524" i="2"/>
  <c r="AI524" i="2" s="1"/>
  <c r="AH556" i="2"/>
  <c r="AI556" i="2" s="1"/>
  <c r="AH625" i="2"/>
  <c r="AI625" i="2" s="1"/>
  <c r="AH748" i="2"/>
  <c r="AI748" i="2" s="1"/>
  <c r="AH780" i="2"/>
  <c r="AI780" i="2" s="1"/>
  <c r="AH812" i="2"/>
  <c r="AI812" i="2" s="1"/>
  <c r="AH820" i="2"/>
  <c r="AI820" i="2" s="1"/>
  <c r="AH828" i="2"/>
  <c r="AI828" i="2" s="1"/>
  <c r="AH844" i="2"/>
  <c r="AI844" i="2" s="1"/>
  <c r="AH876" i="2"/>
  <c r="AI876" i="2" s="1"/>
  <c r="AH884" i="2"/>
  <c r="AI884" i="2" s="1"/>
  <c r="AH908" i="2"/>
  <c r="AI908" i="2" s="1"/>
  <c r="AH924" i="2"/>
  <c r="AI924" i="2" s="1"/>
  <c r="AH956" i="2"/>
  <c r="AI956" i="2" s="1"/>
  <c r="AH972" i="2"/>
  <c r="AI972" i="2" s="1"/>
  <c r="AH1004" i="2"/>
  <c r="AI1004" i="2" s="1"/>
  <c r="AH1102" i="2"/>
  <c r="AI1102" i="2" s="1"/>
  <c r="AH1201" i="2"/>
  <c r="AI1201" i="2" s="1"/>
  <c r="AH1300" i="2"/>
  <c r="AI1300" i="2" s="1"/>
  <c r="AH1340" i="2"/>
  <c r="AI1340" i="2" s="1"/>
  <c r="AH1396" i="2"/>
  <c r="AI1396" i="2" s="1"/>
  <c r="AH1601" i="2"/>
  <c r="AI1601" i="2" s="1"/>
  <c r="AH2001" i="2"/>
  <c r="AI2001" i="2" s="1"/>
  <c r="AH2124" i="2"/>
  <c r="AI2124" i="2" s="1"/>
  <c r="AH2300" i="2"/>
  <c r="AI2300" i="2" s="1"/>
  <c r="AH2444" i="2"/>
  <c r="AI2444" i="2" s="1"/>
  <c r="AH2476" i="2"/>
  <c r="AI2476" i="2" s="1"/>
  <c r="AH1141" i="2"/>
  <c r="AI1141" i="2" s="1"/>
  <c r="AH1712" i="2"/>
  <c r="AI1712" i="2" s="1"/>
  <c r="AH1720" i="2"/>
  <c r="AI1720" i="2" s="1"/>
  <c r="AH1808" i="2"/>
  <c r="AI1808" i="2" s="1"/>
  <c r="AH1923" i="2"/>
  <c r="AI1923" i="2" s="1"/>
  <c r="AH170" i="2"/>
  <c r="AI170" i="2" s="1"/>
  <c r="AH215" i="2"/>
  <c r="AI215" i="2" s="1"/>
  <c r="AH239" i="2"/>
  <c r="AI239" i="2" s="1"/>
  <c r="AH247" i="2"/>
  <c r="AI247" i="2" s="1"/>
  <c r="AH303" i="2"/>
  <c r="AI303" i="2" s="1"/>
  <c r="AH327" i="2"/>
  <c r="AI327" i="2" s="1"/>
  <c r="AH335" i="2"/>
  <c r="AI335" i="2" s="1"/>
  <c r="AH383" i="2"/>
  <c r="AI383" i="2" s="1"/>
  <c r="AH615" i="2"/>
  <c r="AI615" i="2" s="1"/>
  <c r="AH679" i="2"/>
  <c r="AI679" i="2" s="1"/>
  <c r="AH711" i="2"/>
  <c r="AI711" i="2" s="1"/>
  <c r="AH775" i="2"/>
  <c r="AI775" i="2" s="1"/>
  <c r="AH783" i="2"/>
  <c r="AI783" i="2" s="1"/>
  <c r="AH799" i="2"/>
  <c r="AI799" i="2" s="1"/>
  <c r="AH855" i="2"/>
  <c r="AI855" i="2" s="1"/>
  <c r="AH1205" i="2"/>
  <c r="AI1205" i="2" s="1"/>
  <c r="AH178" i="2"/>
  <c r="AI178" i="2" s="1"/>
  <c r="AH223" i="2"/>
  <c r="AI223" i="2" s="1"/>
  <c r="AH1039" i="2"/>
  <c r="AI1039" i="2" s="1"/>
  <c r="AH1255" i="2"/>
  <c r="AI1255" i="2" s="1"/>
  <c r="AH1319" i="2"/>
  <c r="AI1319" i="2" s="1"/>
  <c r="AH2015" i="2"/>
  <c r="AI2015" i="2" s="1"/>
  <c r="AH2047" i="2"/>
  <c r="AI2047" i="2" s="1"/>
  <c r="AH2383" i="2"/>
  <c r="AI2383" i="2" s="1"/>
  <c r="AH2423" i="2"/>
  <c r="AI2423" i="2" s="1"/>
  <c r="AH119" i="2"/>
  <c r="AI119" i="2" s="1"/>
  <c r="AH125" i="2"/>
  <c r="AI125" i="2" s="1"/>
  <c r="AH149" i="2"/>
  <c r="AI149" i="2" s="1"/>
  <c r="AH205" i="2"/>
  <c r="AI205" i="2" s="1"/>
  <c r="AH210" i="2"/>
  <c r="AI210" i="2" s="1"/>
  <c r="AH218" i="2"/>
  <c r="AI218" i="2" s="1"/>
  <c r="AH274" i="2"/>
  <c r="AI274" i="2" s="1"/>
  <c r="AH282" i="2"/>
  <c r="AI282" i="2" s="1"/>
  <c r="AH298" i="2"/>
  <c r="AI298" i="2" s="1"/>
  <c r="AH362" i="2"/>
  <c r="AI362" i="2" s="1"/>
  <c r="AH370" i="2"/>
  <c r="AI370" i="2" s="1"/>
  <c r="AH378" i="2"/>
  <c r="AI378" i="2" s="1"/>
  <c r="AH426" i="2"/>
  <c r="AI426" i="2" s="1"/>
  <c r="AH442" i="2"/>
  <c r="AI442" i="2" s="1"/>
  <c r="AH450" i="2"/>
  <c r="AI450" i="2" s="1"/>
  <c r="AH474" i="2"/>
  <c r="AI474" i="2" s="1"/>
  <c r="AH482" i="2"/>
  <c r="AI482" i="2" s="1"/>
  <c r="AH490" i="2"/>
  <c r="AI490" i="2" s="1"/>
  <c r="AH506" i="2"/>
  <c r="AI506" i="2" s="1"/>
  <c r="AH522" i="2"/>
  <c r="AI522" i="2" s="1"/>
  <c r="AH594" i="2"/>
  <c r="AI594" i="2" s="1"/>
  <c r="AH602" i="2"/>
  <c r="AI602" i="2" s="1"/>
  <c r="AH610" i="2"/>
  <c r="AI610" i="2" s="1"/>
  <c r="AH1058" i="2"/>
  <c r="AI1058" i="2" s="1"/>
  <c r="AH1066" i="2"/>
  <c r="AI1066" i="2" s="1"/>
  <c r="AH1082" i="2"/>
  <c r="AI1082" i="2" s="1"/>
  <c r="AH1090" i="2"/>
  <c r="AI1090" i="2" s="1"/>
  <c r="AH1538" i="2"/>
  <c r="AI1538" i="2" s="1"/>
  <c r="AH2010" i="2"/>
  <c r="AI2010" i="2" s="1"/>
  <c r="AH2210" i="2"/>
  <c r="AI2210" i="2" s="1"/>
  <c r="AH2234" i="2"/>
  <c r="AI2234" i="2" s="1"/>
  <c r="AH2239" i="2"/>
  <c r="AI2239" i="2" s="1"/>
  <c r="AH2282" i="2"/>
  <c r="AI2282" i="2" s="1"/>
  <c r="AH2346" i="2"/>
  <c r="AI2346" i="2" s="1"/>
  <c r="AH2354" i="2"/>
  <c r="AI2354" i="2" s="1"/>
  <c r="AH2370" i="2"/>
  <c r="AI2370" i="2" s="1"/>
  <c r="AH2378" i="2"/>
  <c r="AI2378" i="2" s="1"/>
  <c r="AH2434" i="2"/>
  <c r="AI2434" i="2" s="1"/>
  <c r="AH1386" i="2"/>
  <c r="AI1386" i="2" s="1"/>
  <c r="AH1410" i="2"/>
  <c r="AI1410" i="2" s="1"/>
  <c r="AH1709" i="2"/>
  <c r="AI1709" i="2" s="1"/>
  <c r="AH1837" i="2"/>
  <c r="AI1837" i="2" s="1"/>
  <c r="AH1874" i="2"/>
  <c r="AI1874" i="2" s="1"/>
  <c r="AH1965" i="2"/>
  <c r="AI1965" i="2" s="1"/>
  <c r="AH1997" i="2"/>
  <c r="AI1997" i="2" s="1"/>
  <c r="AH2117" i="2"/>
  <c r="AI2117" i="2" s="1"/>
  <c r="AH2146" i="2"/>
  <c r="AI2146" i="2" s="1"/>
  <c r="AH2149" i="2"/>
  <c r="AI2149" i="2" s="1"/>
  <c r="AH2261" i="2"/>
  <c r="AI2261" i="2" s="1"/>
  <c r="AH2317" i="2"/>
  <c r="AI2317" i="2" s="1"/>
  <c r="AH2325" i="2"/>
  <c r="AI2325" i="2" s="1"/>
  <c r="AH295" i="2"/>
  <c r="AI295" i="2" s="1"/>
  <c r="AH708" i="2"/>
  <c r="AI708" i="2" s="1"/>
  <c r="AH1790" i="2"/>
  <c r="AI1790" i="2" s="1"/>
  <c r="AH263" i="2"/>
  <c r="AI263" i="2" s="1"/>
  <c r="AH428" i="2"/>
  <c r="AI428" i="2" s="1"/>
  <c r="AH468" i="2"/>
  <c r="AI468" i="2" s="1"/>
  <c r="AH759" i="2"/>
  <c r="AI759" i="2" s="1"/>
  <c r="AH1356" i="2"/>
  <c r="AI1356" i="2" s="1"/>
  <c r="AH2141" i="2"/>
  <c r="AI2141" i="2" s="1"/>
  <c r="AH2303" i="2"/>
  <c r="AI2303" i="2" s="1"/>
  <c r="AH2322" i="2"/>
  <c r="AI2322" i="2" s="1"/>
  <c r="AH1491" i="2"/>
  <c r="AI1491" i="2" s="1"/>
  <c r="AH300" i="2"/>
  <c r="AI300" i="2" s="1"/>
  <c r="AH532" i="2"/>
  <c r="AI532" i="2" s="1"/>
  <c r="AH740" i="2"/>
  <c r="AI740" i="2" s="1"/>
  <c r="AH1012" i="2"/>
  <c r="AI1012" i="2" s="1"/>
  <c r="AH1523" i="2"/>
  <c r="AI1523" i="2" s="1"/>
  <c r="AH1862" i="2"/>
  <c r="AI1862" i="2" s="1"/>
  <c r="AH194" i="2"/>
  <c r="AI194" i="2" s="1"/>
  <c r="AH410" i="2"/>
  <c r="AI410" i="2" s="1"/>
  <c r="AH580" i="2"/>
  <c r="AI580" i="2" s="1"/>
  <c r="AH1297" i="2"/>
  <c r="AI1297" i="2" s="1"/>
  <c r="AH2202" i="2"/>
  <c r="AI2202" i="2" s="1"/>
  <c r="AH2415" i="2"/>
  <c r="AI2415" i="2" s="1"/>
  <c r="AH25" i="2"/>
  <c r="AI25" i="2" s="1"/>
  <c r="AH33" i="2"/>
  <c r="AI33" i="2" s="1"/>
  <c r="AH49" i="2"/>
  <c r="AI49" i="2" s="1"/>
  <c r="AH73" i="2"/>
  <c r="AI73" i="2" s="1"/>
  <c r="AH81" i="2"/>
  <c r="AI81" i="2" s="1"/>
  <c r="AH179" i="2"/>
  <c r="AI179" i="2" s="1"/>
  <c r="AH232" i="2"/>
  <c r="AI232" i="2" s="1"/>
  <c r="AH248" i="2"/>
  <c r="AI248" i="2" s="1"/>
  <c r="AH258" i="2"/>
  <c r="AI258" i="2" s="1"/>
  <c r="AH304" i="2"/>
  <c r="AI304" i="2" s="1"/>
  <c r="AH320" i="2"/>
  <c r="AI320" i="2" s="1"/>
  <c r="AH344" i="2"/>
  <c r="AI344" i="2" s="1"/>
  <c r="AH352" i="2"/>
  <c r="AI352" i="2" s="1"/>
  <c r="AH360" i="2"/>
  <c r="AI360" i="2" s="1"/>
  <c r="AH384" i="2"/>
  <c r="AI384" i="2" s="1"/>
  <c r="AH392" i="2"/>
  <c r="AI392" i="2" s="1"/>
  <c r="AH394" i="2"/>
  <c r="AI394" i="2" s="1"/>
  <c r="AH408" i="2"/>
  <c r="AI408" i="2" s="1"/>
  <c r="AH421" i="2"/>
  <c r="AI421" i="2" s="1"/>
  <c r="AH437" i="2"/>
  <c r="AI437" i="2" s="1"/>
  <c r="AH509" i="2"/>
  <c r="AI509" i="2" s="1"/>
  <c r="AH511" i="2"/>
  <c r="AI511" i="2" s="1"/>
  <c r="AH559" i="2"/>
  <c r="AI559" i="2" s="1"/>
  <c r="AH562" i="2"/>
  <c r="AI562" i="2" s="1"/>
  <c r="AH589" i="2"/>
  <c r="AI589" i="2" s="1"/>
  <c r="AH597" i="2"/>
  <c r="AI597" i="2" s="1"/>
  <c r="AH637" i="2"/>
  <c r="AI637" i="2" s="1"/>
  <c r="AH642" i="2"/>
  <c r="AI642" i="2" s="1"/>
  <c r="AH762" i="2"/>
  <c r="AI762" i="2" s="1"/>
  <c r="AH773" i="2"/>
  <c r="AI773" i="2" s="1"/>
  <c r="AH821" i="2"/>
  <c r="AI821" i="2" s="1"/>
  <c r="AH877" i="2"/>
  <c r="AI877" i="2" s="1"/>
  <c r="AH885" i="2"/>
  <c r="AI885" i="2" s="1"/>
  <c r="AH901" i="2"/>
  <c r="AI901" i="2" s="1"/>
  <c r="AH933" i="2"/>
  <c r="AI933" i="2" s="1"/>
  <c r="AH949" i="2"/>
  <c r="AI949" i="2" s="1"/>
  <c r="AH965" i="2"/>
  <c r="AI965" i="2" s="1"/>
  <c r="AH975" i="2"/>
  <c r="AI975" i="2" s="1"/>
  <c r="AH981" i="2"/>
  <c r="AI981" i="2" s="1"/>
  <c r="AH1005" i="2"/>
  <c r="AI1005" i="2" s="1"/>
  <c r="AH1130" i="2"/>
  <c r="AI1130" i="2" s="1"/>
  <c r="AH1138" i="2"/>
  <c r="AI1138" i="2" s="1"/>
  <c r="AH1151" i="2"/>
  <c r="AI1151" i="2" s="1"/>
  <c r="AH1223" i="2"/>
  <c r="AI1223" i="2" s="1"/>
  <c r="AH1250" i="2"/>
  <c r="AI1250" i="2" s="1"/>
  <c r="AH1266" i="2"/>
  <c r="AI1266" i="2" s="1"/>
  <c r="AH1282" i="2"/>
  <c r="AI1282" i="2" s="1"/>
  <c r="AH1298" i="2"/>
  <c r="AI1298" i="2" s="1"/>
  <c r="AH1330" i="2"/>
  <c r="AI1330" i="2" s="1"/>
  <c r="AH1338" i="2"/>
  <c r="AI1338" i="2" s="1"/>
  <c r="AH1346" i="2"/>
  <c r="AI1346" i="2" s="1"/>
  <c r="AH1378" i="2"/>
  <c r="AI1378" i="2" s="1"/>
  <c r="AH1425" i="2"/>
  <c r="AI1425" i="2" s="1"/>
  <c r="AH1431" i="2"/>
  <c r="AI1431" i="2" s="1"/>
  <c r="AH1449" i="2"/>
  <c r="AI1449" i="2" s="1"/>
  <c r="AH1452" i="2"/>
  <c r="AI1452" i="2" s="1"/>
  <c r="AH1497" i="2"/>
  <c r="AI1497" i="2" s="1"/>
  <c r="AH1516" i="2"/>
  <c r="AI1516" i="2" s="1"/>
  <c r="AH1596" i="2"/>
  <c r="AI1596" i="2" s="1"/>
  <c r="AH1655" i="2"/>
  <c r="AI1655" i="2" s="1"/>
  <c r="AH1695" i="2"/>
  <c r="AI1695" i="2" s="1"/>
  <c r="AH1791" i="2"/>
  <c r="AI1791" i="2" s="1"/>
  <c r="AH1902" i="2"/>
  <c r="AI1902" i="2" s="1"/>
  <c r="AH1907" i="2"/>
  <c r="AI1907" i="2" s="1"/>
  <c r="AH2069" i="2"/>
  <c r="AI2069" i="2" s="1"/>
  <c r="AH2075" i="2"/>
  <c r="AI2075" i="2" s="1"/>
  <c r="AH2083" i="2"/>
  <c r="AI2083" i="2" s="1"/>
  <c r="AH1715" i="2"/>
  <c r="AI1715" i="2" s="1"/>
  <c r="AH1878" i="2"/>
  <c r="AI1878" i="2" s="1"/>
  <c r="AH138" i="2"/>
  <c r="AI138" i="2" s="1"/>
  <c r="AH836" i="2"/>
  <c r="AI836" i="2" s="1"/>
  <c r="AH2125" i="2"/>
  <c r="AI2125" i="2" s="1"/>
  <c r="AH2319" i="2"/>
  <c r="AI2319" i="2" s="1"/>
  <c r="AH1146" i="2"/>
  <c r="AI1146" i="2" s="1"/>
  <c r="AH1218" i="2"/>
  <c r="AI1218" i="2" s="1"/>
  <c r="AH1229" i="2"/>
  <c r="AI1229" i="2" s="1"/>
  <c r="AH1237" i="2"/>
  <c r="AI1237" i="2" s="1"/>
  <c r="AH1370" i="2"/>
  <c r="AI1370" i="2" s="1"/>
  <c r="AH1834" i="2"/>
  <c r="AI1834" i="2" s="1"/>
  <c r="AH1850" i="2"/>
  <c r="AI1850" i="2" s="1"/>
  <c r="AH2179" i="2"/>
  <c r="AI2179" i="2" s="1"/>
  <c r="AH2211" i="2"/>
  <c r="AI2211" i="2" s="1"/>
  <c r="AH548" i="2"/>
  <c r="AI548" i="2" s="1"/>
  <c r="AH620" i="2"/>
  <c r="AI620" i="2" s="1"/>
  <c r="AH676" i="2"/>
  <c r="AI676" i="2" s="1"/>
  <c r="AH1092" i="2"/>
  <c r="AI1092" i="2" s="1"/>
  <c r="AH1326" i="2"/>
  <c r="AI1326" i="2" s="1"/>
  <c r="AH1494" i="2"/>
  <c r="AI1494" i="2" s="1"/>
  <c r="AH2520" i="2"/>
  <c r="AI2520" i="2" s="1"/>
  <c r="AH1440" i="2"/>
  <c r="AI1440" i="2" s="1"/>
  <c r="AH1528" i="2"/>
  <c r="AI1528" i="2" s="1"/>
  <c r="AH199" i="2"/>
  <c r="AI199" i="2" s="1"/>
  <c r="AH500" i="2"/>
  <c r="AI500" i="2" s="1"/>
  <c r="AH1110" i="2"/>
  <c r="AI1110" i="2" s="1"/>
  <c r="AH1377" i="2"/>
  <c r="AI1377" i="2" s="1"/>
  <c r="AH1766" i="2"/>
  <c r="AI1766" i="2" s="1"/>
  <c r="AH1830" i="2"/>
  <c r="AI1830" i="2" s="1"/>
  <c r="AH338" i="2"/>
  <c r="AI338" i="2" s="1"/>
  <c r="AH439" i="2"/>
  <c r="AI439" i="2" s="1"/>
  <c r="AH1645" i="2"/>
  <c r="AI1645" i="2" s="1"/>
  <c r="AH1911" i="2"/>
  <c r="AI1911" i="2" s="1"/>
  <c r="AH2004" i="2"/>
  <c r="AI2004" i="2" s="1"/>
  <c r="AH2105" i="2"/>
  <c r="AI2105" i="2" s="1"/>
  <c r="AH39" i="2"/>
  <c r="AI39" i="2" s="1"/>
  <c r="AH42" i="2"/>
  <c r="AI42" i="2" s="1"/>
  <c r="AH50" i="2"/>
  <c r="AI50" i="2" s="1"/>
  <c r="AH103" i="2"/>
  <c r="AI103" i="2" s="1"/>
  <c r="AH106" i="2"/>
  <c r="AI106" i="2" s="1"/>
  <c r="AH129" i="2"/>
  <c r="AI129" i="2" s="1"/>
  <c r="AH193" i="2"/>
  <c r="AI193" i="2" s="1"/>
  <c r="AH345" i="2"/>
  <c r="AI345" i="2" s="1"/>
  <c r="AH361" i="2"/>
  <c r="AI361" i="2" s="1"/>
  <c r="AH377" i="2"/>
  <c r="AI377" i="2" s="1"/>
  <c r="AH409" i="2"/>
  <c r="AI409" i="2" s="1"/>
  <c r="AH430" i="2"/>
  <c r="AI430" i="2" s="1"/>
  <c r="AH638" i="2"/>
  <c r="AI638" i="2" s="1"/>
  <c r="AH646" i="2"/>
  <c r="AI646" i="2" s="1"/>
  <c r="AH662" i="2"/>
  <c r="AI662" i="2" s="1"/>
  <c r="AH664" i="2"/>
  <c r="AI664" i="2" s="1"/>
  <c r="AH670" i="2"/>
  <c r="AI670" i="2" s="1"/>
  <c r="AH694" i="2"/>
  <c r="AI694" i="2" s="1"/>
  <c r="AH726" i="2"/>
  <c r="AI726" i="2" s="1"/>
  <c r="AH766" i="2"/>
  <c r="AI766" i="2" s="1"/>
  <c r="AH832" i="2"/>
  <c r="AI832" i="2" s="1"/>
  <c r="AH846" i="2"/>
  <c r="AI846" i="2" s="1"/>
  <c r="AH1323" i="2"/>
  <c r="AI1323" i="2" s="1"/>
  <c r="AH1389" i="2"/>
  <c r="AI1389" i="2" s="1"/>
  <c r="AH1416" i="2"/>
  <c r="AI1416" i="2" s="1"/>
  <c r="AH1464" i="2"/>
  <c r="AI1464" i="2" s="1"/>
  <c r="AH1477" i="2"/>
  <c r="AI1477" i="2" s="1"/>
  <c r="AH1509" i="2"/>
  <c r="AI1509" i="2" s="1"/>
  <c r="AH1653" i="2"/>
  <c r="AI1653" i="2" s="1"/>
  <c r="AH1832" i="2"/>
  <c r="AI1832" i="2" s="1"/>
  <c r="AH1869" i="2"/>
  <c r="AI1869" i="2" s="1"/>
  <c r="AH1898" i="2"/>
  <c r="AI1898" i="2" s="1"/>
  <c r="AH2451" i="2"/>
  <c r="AI2451" i="2" s="1"/>
  <c r="AH20" i="2"/>
  <c r="AI20" i="2" s="1"/>
  <c r="AH65" i="2"/>
  <c r="AI65" i="2" s="1"/>
  <c r="AH158" i="2"/>
  <c r="AI158" i="2" s="1"/>
  <c r="AH182" i="2"/>
  <c r="AI182" i="2" s="1"/>
  <c r="AH206" i="2"/>
  <c r="AI206" i="2" s="1"/>
  <c r="AH219" i="2"/>
  <c r="AI219" i="2" s="1"/>
  <c r="AH243" i="2"/>
  <c r="AI243" i="2" s="1"/>
  <c r="AH379" i="2"/>
  <c r="AI379" i="2" s="1"/>
  <c r="AH387" i="2"/>
  <c r="AI387" i="2" s="1"/>
  <c r="AH395" i="2"/>
  <c r="AI395" i="2" s="1"/>
  <c r="AH528" i="2"/>
  <c r="AI528" i="2" s="1"/>
  <c r="AH554" i="2"/>
  <c r="AI554" i="2" s="1"/>
  <c r="AH568" i="2"/>
  <c r="AI568" i="2" s="1"/>
  <c r="AH576" i="2"/>
  <c r="AI576" i="2" s="1"/>
  <c r="AH776" i="2"/>
  <c r="AI776" i="2" s="1"/>
  <c r="AH802" i="2"/>
  <c r="AI802" i="2" s="1"/>
  <c r="AH869" i="2"/>
  <c r="AI869" i="2" s="1"/>
  <c r="AH888" i="2"/>
  <c r="AI888" i="2" s="1"/>
  <c r="AH896" i="2"/>
  <c r="AI896" i="2" s="1"/>
  <c r="AH992" i="2"/>
  <c r="AI992" i="2" s="1"/>
  <c r="AH1008" i="2"/>
  <c r="AI1008" i="2" s="1"/>
  <c r="AH1117" i="2"/>
  <c r="AI1117" i="2" s="1"/>
  <c r="AH1243" i="2"/>
  <c r="AI1243" i="2" s="1"/>
  <c r="AH1258" i="2"/>
  <c r="AI1258" i="2" s="1"/>
  <c r="AH1261" i="2"/>
  <c r="AI1261" i="2" s="1"/>
  <c r="AH1269" i="2"/>
  <c r="AI1269" i="2" s="1"/>
  <c r="AH1285" i="2"/>
  <c r="AI1285" i="2" s="1"/>
  <c r="AH1293" i="2"/>
  <c r="AI1293" i="2" s="1"/>
  <c r="AH1457" i="2"/>
  <c r="AI1457" i="2" s="1"/>
  <c r="AH1489" i="2"/>
  <c r="AI1489" i="2" s="1"/>
  <c r="AH1521" i="2"/>
  <c r="AI1521" i="2" s="1"/>
  <c r="AH1548" i="2"/>
  <c r="AI1548" i="2" s="1"/>
  <c r="AH1564" i="2"/>
  <c r="AI1564" i="2" s="1"/>
  <c r="AH1580" i="2"/>
  <c r="AI1580" i="2" s="1"/>
  <c r="AH1630" i="2"/>
  <c r="AI1630" i="2" s="1"/>
  <c r="AH1635" i="2"/>
  <c r="AI1635" i="2" s="1"/>
  <c r="AH1739" i="2"/>
  <c r="AI1739" i="2" s="1"/>
  <c r="AH1859" i="2"/>
  <c r="AI1859" i="2" s="1"/>
  <c r="AH1861" i="2"/>
  <c r="AI1861" i="2" s="1"/>
  <c r="AH1875" i="2"/>
  <c r="AI1875" i="2" s="1"/>
  <c r="AH1883" i="2"/>
  <c r="AI1883" i="2" s="1"/>
  <c r="AH1906" i="2"/>
  <c r="AI1906" i="2" s="1"/>
  <c r="AH1938" i="2"/>
  <c r="AI1938" i="2" s="1"/>
  <c r="AH1962" i="2"/>
  <c r="AI1962" i="2" s="1"/>
  <c r="AH1970" i="2"/>
  <c r="AI1970" i="2" s="1"/>
  <c r="AH1994" i="2"/>
  <c r="AI1994" i="2" s="1"/>
  <c r="AH2020" i="2"/>
  <c r="AI2020" i="2" s="1"/>
  <c r="AH2057" i="2"/>
  <c r="AI2057" i="2" s="1"/>
  <c r="AH2060" i="2"/>
  <c r="AI2060" i="2" s="1"/>
  <c r="AH2073" i="2"/>
  <c r="AI2073" i="2" s="1"/>
  <c r="AH2076" i="2"/>
  <c r="AI2076" i="2" s="1"/>
  <c r="AH2092" i="2"/>
  <c r="AI2092" i="2" s="1"/>
  <c r="AH2158" i="2"/>
  <c r="AI2158" i="2" s="1"/>
  <c r="AH2174" i="2"/>
  <c r="AI2174" i="2" s="1"/>
  <c r="AH2206" i="2"/>
  <c r="AI2206" i="2" s="1"/>
  <c r="AH2288" i="2"/>
  <c r="AI2288" i="2" s="1"/>
  <c r="AH2306" i="2"/>
  <c r="AI2306" i="2" s="1"/>
  <c r="AH2386" i="2"/>
  <c r="AI2386" i="2" s="1"/>
  <c r="AH2389" i="2"/>
  <c r="AI2389" i="2" s="1"/>
  <c r="AH2410" i="2"/>
  <c r="AI2410" i="2" s="1"/>
  <c r="AH1920" i="2"/>
  <c r="AI1920" i="2" s="1"/>
  <c r="AH1976" i="2"/>
  <c r="AI1976" i="2" s="1"/>
  <c r="AH2031" i="2"/>
  <c r="AI2031" i="2" s="1"/>
  <c r="AH2063" i="2"/>
  <c r="AI2063" i="2" s="1"/>
  <c r="AH2113" i="2"/>
  <c r="AI2113" i="2" s="1"/>
  <c r="AH2161" i="2"/>
  <c r="AI2161" i="2" s="1"/>
  <c r="AH2196" i="2"/>
  <c r="AI2196" i="2" s="1"/>
  <c r="AH2302" i="2"/>
  <c r="AI2302" i="2" s="1"/>
  <c r="AH2442" i="2"/>
  <c r="AI2442" i="2" s="1"/>
  <c r="AH2445" i="2"/>
  <c r="AI2445" i="2" s="1"/>
  <c r="AH2453" i="2"/>
  <c r="AI2453" i="2" s="1"/>
  <c r="AH2458" i="2"/>
  <c r="AI2458" i="2" s="1"/>
  <c r="AH2482" i="2"/>
  <c r="AI2482" i="2" s="1"/>
  <c r="AH2490" i="2"/>
  <c r="AI2490" i="2" s="1"/>
  <c r="AH2506" i="2"/>
  <c r="AI2506" i="2" s="1"/>
  <c r="AH2514" i="2"/>
  <c r="AI2514" i="2" s="1"/>
  <c r="AH37" i="2"/>
  <c r="AI37" i="2" s="1"/>
  <c r="AH71" i="2"/>
  <c r="AI71" i="2" s="1"/>
  <c r="AH77" i="2"/>
  <c r="AI77" i="2" s="1"/>
  <c r="AH183" i="2"/>
  <c r="AI183" i="2" s="1"/>
  <c r="AH257" i="2"/>
  <c r="AI257" i="2" s="1"/>
  <c r="AH273" i="2"/>
  <c r="AI273" i="2" s="1"/>
  <c r="AH396" i="2"/>
  <c r="AI396" i="2" s="1"/>
  <c r="AH577" i="2"/>
  <c r="AI577" i="2" s="1"/>
  <c r="AH630" i="2"/>
  <c r="AI630" i="2" s="1"/>
  <c r="AH633" i="2"/>
  <c r="AI633" i="2" s="1"/>
  <c r="AH641" i="2"/>
  <c r="AI641" i="2" s="1"/>
  <c r="AH657" i="2"/>
  <c r="AI657" i="2" s="1"/>
  <c r="AH753" i="2"/>
  <c r="AI753" i="2" s="1"/>
  <c r="AH833" i="2"/>
  <c r="AI833" i="2" s="1"/>
  <c r="AH841" i="2"/>
  <c r="AI841" i="2" s="1"/>
  <c r="AH1199" i="2"/>
  <c r="AI1199" i="2" s="1"/>
  <c r="AH1236" i="2"/>
  <c r="AI1236" i="2" s="1"/>
  <c r="AH1262" i="2"/>
  <c r="AI1262" i="2" s="1"/>
  <c r="AH1381" i="2"/>
  <c r="AI1381" i="2" s="1"/>
  <c r="AH1394" i="2"/>
  <c r="AI1394" i="2" s="1"/>
  <c r="AH1421" i="2"/>
  <c r="AI1421" i="2" s="1"/>
  <c r="AH1485" i="2"/>
  <c r="AI1485" i="2" s="1"/>
  <c r="AH1517" i="2"/>
  <c r="AI1517" i="2" s="1"/>
  <c r="AH1609" i="2"/>
  <c r="AI1609" i="2" s="1"/>
  <c r="AH1612" i="2"/>
  <c r="AI1612" i="2" s="1"/>
  <c r="AH1628" i="2"/>
  <c r="AI1628" i="2" s="1"/>
  <c r="AH1639" i="2"/>
  <c r="AI1639" i="2" s="1"/>
  <c r="AH1649" i="2"/>
  <c r="AI1649" i="2" s="1"/>
  <c r="AH1665" i="2"/>
  <c r="AI1665" i="2" s="1"/>
  <c r="AH1668" i="2"/>
  <c r="AI1668" i="2" s="1"/>
  <c r="AH1681" i="2"/>
  <c r="AI1681" i="2" s="1"/>
  <c r="AH1692" i="2"/>
  <c r="AI1692" i="2" s="1"/>
  <c r="AH1716" i="2"/>
  <c r="AI1716" i="2" s="1"/>
  <c r="AH1745" i="2"/>
  <c r="AI1745" i="2" s="1"/>
  <c r="AH1748" i="2"/>
  <c r="AI1748" i="2" s="1"/>
  <c r="AH1785" i="2"/>
  <c r="AI1785" i="2" s="1"/>
  <c r="AH1825" i="2"/>
  <c r="AI1825" i="2" s="1"/>
  <c r="AH1836" i="2"/>
  <c r="AI1836" i="2" s="1"/>
  <c r="AH1852" i="2"/>
  <c r="AI1852" i="2" s="1"/>
  <c r="AH2026" i="2"/>
  <c r="AI2026" i="2" s="1"/>
  <c r="AH2101" i="2"/>
  <c r="AI2101" i="2" s="1"/>
  <c r="AH2132" i="2"/>
  <c r="AI2132" i="2" s="1"/>
  <c r="AH2255" i="2"/>
  <c r="AI2255" i="2" s="1"/>
  <c r="AH2268" i="2"/>
  <c r="AI2268" i="2" s="1"/>
  <c r="AH2289" i="2"/>
  <c r="AI2289" i="2" s="1"/>
  <c r="AH2345" i="2"/>
  <c r="AI2345" i="2" s="1"/>
  <c r="AH2350" i="2"/>
  <c r="AI2350" i="2" s="1"/>
  <c r="AH2406" i="2"/>
  <c r="AI2406" i="2" s="1"/>
  <c r="AH2414" i="2"/>
  <c r="AI2414" i="2" s="1"/>
  <c r="AH2435" i="2"/>
  <c r="AI2435" i="2" s="1"/>
  <c r="AH2448" i="2"/>
  <c r="AI2448" i="2" s="1"/>
  <c r="AH2456" i="2"/>
  <c r="AI2456" i="2" s="1"/>
  <c r="AH2477" i="2"/>
  <c r="AI2477" i="2" s="1"/>
  <c r="AH2485" i="2"/>
  <c r="AI2485" i="2" s="1"/>
  <c r="AH2493" i="2"/>
  <c r="AI2493" i="2" s="1"/>
  <c r="AH2274" i="2"/>
  <c r="AI2274" i="2" s="1"/>
  <c r="AH2372" i="2"/>
  <c r="AI2372" i="2" s="1"/>
  <c r="AH2404" i="2"/>
  <c r="AI2404" i="2" s="1"/>
  <c r="AH2470" i="2"/>
  <c r="AI2470" i="2" s="1"/>
  <c r="AH332" i="2"/>
  <c r="AI332" i="2" s="1"/>
  <c r="AH434" i="2"/>
  <c r="AI434" i="2" s="1"/>
  <c r="AH804" i="2"/>
  <c r="AI804" i="2" s="1"/>
  <c r="AH3" i="2"/>
  <c r="AI3" i="2" s="1"/>
  <c r="AH11" i="2"/>
  <c r="AI11" i="2" s="1"/>
  <c r="AH19" i="2"/>
  <c r="AI19" i="2" s="1"/>
  <c r="AH27" i="2"/>
  <c r="AI27" i="2" s="1"/>
  <c r="AH40" i="2"/>
  <c r="AI40" i="2" s="1"/>
  <c r="AH58" i="2"/>
  <c r="AI58" i="2" s="1"/>
  <c r="AH89" i="2"/>
  <c r="AI89" i="2" s="1"/>
  <c r="AH97" i="2"/>
  <c r="AI97" i="2" s="1"/>
  <c r="AH168" i="2"/>
  <c r="AI168" i="2" s="1"/>
  <c r="AH186" i="2"/>
  <c r="AI186" i="2" s="1"/>
  <c r="AH217" i="2"/>
  <c r="AI217" i="2" s="1"/>
  <c r="AH246" i="2"/>
  <c r="AI246" i="2" s="1"/>
  <c r="AH266" i="2"/>
  <c r="AI266" i="2" s="1"/>
  <c r="AH272" i="2"/>
  <c r="AI272" i="2" s="1"/>
  <c r="AH280" i="2"/>
  <c r="AI280" i="2" s="1"/>
  <c r="AH316" i="2"/>
  <c r="AI316" i="2" s="1"/>
  <c r="AH322" i="2"/>
  <c r="AI322" i="2" s="1"/>
  <c r="AH330" i="2"/>
  <c r="AI330" i="2" s="1"/>
  <c r="AH348" i="2"/>
  <c r="AI348" i="2" s="1"/>
  <c r="AH403" i="2"/>
  <c r="AI403" i="2" s="1"/>
  <c r="AH741" i="2"/>
  <c r="AI741" i="2" s="1"/>
  <c r="AH1191" i="2"/>
  <c r="AI1191" i="2" s="1"/>
  <c r="AH60" i="2"/>
  <c r="AI60" i="2" s="1"/>
  <c r="AH423" i="2"/>
  <c r="AI423" i="2" s="1"/>
  <c r="AH447" i="2"/>
  <c r="AI447" i="2" s="1"/>
  <c r="AH30" i="2"/>
  <c r="AI30" i="2" s="1"/>
  <c r="AH35" i="2"/>
  <c r="AI35" i="2" s="1"/>
  <c r="AH61" i="2"/>
  <c r="AI61" i="2" s="1"/>
  <c r="AH76" i="2"/>
  <c r="AI76" i="2" s="1"/>
  <c r="AH142" i="2"/>
  <c r="AI142" i="2" s="1"/>
  <c r="AH155" i="2"/>
  <c r="AI155" i="2" s="1"/>
  <c r="AH163" i="2"/>
  <c r="AI163" i="2" s="1"/>
  <c r="AH189" i="2"/>
  <c r="AI189" i="2" s="1"/>
  <c r="AH204" i="2"/>
  <c r="AI204" i="2" s="1"/>
  <c r="AH241" i="2"/>
  <c r="AI241" i="2" s="1"/>
  <c r="AH249" i="2"/>
  <c r="AI249" i="2" s="1"/>
  <c r="AH262" i="2"/>
  <c r="AI262" i="2" s="1"/>
  <c r="AH267" i="2"/>
  <c r="AI267" i="2" s="1"/>
  <c r="AH309" i="2"/>
  <c r="AI309" i="2" s="1"/>
  <c r="AH311" i="2"/>
  <c r="AI311" i="2" s="1"/>
  <c r="AH314" i="2"/>
  <c r="AI314" i="2" s="1"/>
  <c r="AH325" i="2"/>
  <c r="AI325" i="2" s="1"/>
  <c r="AH364" i="2"/>
  <c r="AI364" i="2" s="1"/>
  <c r="AH367" i="2"/>
  <c r="AI367" i="2" s="1"/>
  <c r="AH375" i="2"/>
  <c r="AI375" i="2" s="1"/>
  <c r="AH651" i="2"/>
  <c r="AI651" i="2" s="1"/>
  <c r="AH680" i="2"/>
  <c r="AI680" i="2" s="1"/>
  <c r="AH696" i="2"/>
  <c r="AI696" i="2" s="1"/>
  <c r="AH704" i="2"/>
  <c r="AI704" i="2" s="1"/>
  <c r="AH720" i="2"/>
  <c r="AI720" i="2" s="1"/>
  <c r="AH728" i="2"/>
  <c r="AI728" i="2" s="1"/>
  <c r="AH736" i="2"/>
  <c r="AI736" i="2" s="1"/>
  <c r="AH752" i="2"/>
  <c r="AI752" i="2" s="1"/>
  <c r="AH797" i="2"/>
  <c r="AI797" i="2" s="1"/>
  <c r="AH1060" i="2"/>
  <c r="AI1060" i="2" s="1"/>
  <c r="AH1073" i="2"/>
  <c r="AI1073" i="2" s="1"/>
  <c r="AH1076" i="2"/>
  <c r="AI1076" i="2" s="1"/>
  <c r="AH1139" i="2"/>
  <c r="AI1139" i="2" s="1"/>
  <c r="AH1154" i="2"/>
  <c r="AI1154" i="2" s="1"/>
  <c r="AH1173" i="2"/>
  <c r="AI1173" i="2" s="1"/>
  <c r="AH1702" i="2"/>
  <c r="AI1702" i="2" s="1"/>
  <c r="AH1710" i="2"/>
  <c r="AI1710" i="2" s="1"/>
  <c r="AH308" i="2"/>
  <c r="AI308" i="2" s="1"/>
  <c r="AH324" i="2"/>
  <c r="AI324" i="2" s="1"/>
  <c r="AH5" i="2"/>
  <c r="AI5" i="2" s="1"/>
  <c r="AH271" i="2"/>
  <c r="AI271" i="2" s="1"/>
  <c r="AH583" i="2"/>
  <c r="AI583" i="2" s="1"/>
  <c r="AH1055" i="2"/>
  <c r="AI1055" i="2" s="1"/>
  <c r="AH1084" i="2"/>
  <c r="AI1084" i="2" s="1"/>
  <c r="AH1844" i="2"/>
  <c r="AI1844" i="2" s="1"/>
  <c r="AH290" i="2"/>
  <c r="AI290" i="2" s="1"/>
  <c r="AH207" i="2"/>
  <c r="AI207" i="2" s="1"/>
  <c r="AH31" i="2"/>
  <c r="AI31" i="2" s="1"/>
  <c r="AH101" i="2"/>
  <c r="AI101" i="2" s="1"/>
  <c r="AH127" i="2"/>
  <c r="AI127" i="2" s="1"/>
  <c r="AH140" i="2"/>
  <c r="AI140" i="2" s="1"/>
  <c r="AH231" i="2"/>
  <c r="AI231" i="2" s="1"/>
  <c r="AH242" i="2"/>
  <c r="AI242" i="2" s="1"/>
  <c r="AH334" i="2"/>
  <c r="AI334" i="2" s="1"/>
  <c r="AH586" i="2"/>
  <c r="AI586" i="2" s="1"/>
  <c r="AH618" i="2"/>
  <c r="AI618" i="2" s="1"/>
  <c r="AH845" i="2"/>
  <c r="AI845" i="2" s="1"/>
  <c r="AH848" i="2"/>
  <c r="AI848" i="2" s="1"/>
  <c r="AH882" i="2"/>
  <c r="AI882" i="2" s="1"/>
  <c r="AH914" i="2"/>
  <c r="AI914" i="2" s="1"/>
  <c r="AH925" i="2"/>
  <c r="AI925" i="2" s="1"/>
  <c r="AH930" i="2"/>
  <c r="AI930" i="2" s="1"/>
  <c r="AH34" i="2"/>
  <c r="AI34" i="2" s="1"/>
  <c r="AH233" i="2"/>
  <c r="AI233" i="2" s="1"/>
  <c r="AH23" i="2"/>
  <c r="AI23" i="2" s="1"/>
  <c r="AH74" i="2"/>
  <c r="AI74" i="2" s="1"/>
  <c r="AH80" i="2"/>
  <c r="AI80" i="2" s="1"/>
  <c r="AH85" i="2"/>
  <c r="AI85" i="2" s="1"/>
  <c r="AH98" i="2"/>
  <c r="AI98" i="2" s="1"/>
  <c r="AH124" i="2"/>
  <c r="AI124" i="2" s="1"/>
  <c r="AH135" i="2"/>
  <c r="AI135" i="2" s="1"/>
  <c r="AH202" i="2"/>
  <c r="AI202" i="2" s="1"/>
  <c r="AH208" i="2"/>
  <c r="AI208" i="2" s="1"/>
  <c r="AH213" i="2"/>
  <c r="AI213" i="2" s="1"/>
  <c r="AH234" i="2"/>
  <c r="AI234" i="2" s="1"/>
  <c r="AH250" i="2"/>
  <c r="AI250" i="2" s="1"/>
  <c r="AH310" i="2"/>
  <c r="AI310" i="2" s="1"/>
  <c r="AH354" i="2"/>
  <c r="AI354" i="2" s="1"/>
  <c r="AH452" i="2"/>
  <c r="AI452" i="2" s="1"/>
  <c r="AH18" i="2"/>
  <c r="AI18" i="2" s="1"/>
  <c r="AH26" i="2"/>
  <c r="AI26" i="2" s="1"/>
  <c r="AH41" i="2"/>
  <c r="AI41" i="2" s="1"/>
  <c r="AH47" i="2"/>
  <c r="AI47" i="2" s="1"/>
  <c r="AH57" i="2"/>
  <c r="AI57" i="2" s="1"/>
  <c r="AH70" i="2"/>
  <c r="AI70" i="2" s="1"/>
  <c r="AH75" i="2"/>
  <c r="AI75" i="2" s="1"/>
  <c r="AH96" i="2"/>
  <c r="AI96" i="2" s="1"/>
  <c r="AH104" i="2"/>
  <c r="AI104" i="2" s="1"/>
  <c r="AH122" i="2"/>
  <c r="AI122" i="2" s="1"/>
  <c r="AH130" i="2"/>
  <c r="AI130" i="2" s="1"/>
  <c r="AH151" i="2"/>
  <c r="AI151" i="2" s="1"/>
  <c r="AH159" i="2"/>
  <c r="AI159" i="2" s="1"/>
  <c r="AH389" i="2"/>
  <c r="AI389" i="2" s="1"/>
  <c r="AH399" i="2"/>
  <c r="AI399" i="2" s="1"/>
  <c r="AH402" i="2"/>
  <c r="AI402" i="2" s="1"/>
  <c r="AH420" i="2"/>
  <c r="AI420" i="2" s="1"/>
  <c r="AH431" i="2"/>
  <c r="AI431" i="2" s="1"/>
  <c r="AH476" i="2"/>
  <c r="AI476" i="2" s="1"/>
  <c r="AH487" i="2"/>
  <c r="AI487" i="2" s="1"/>
  <c r="AH822" i="2"/>
  <c r="AI822" i="2" s="1"/>
  <c r="AH825" i="2"/>
  <c r="AI825" i="2" s="1"/>
  <c r="AH872" i="2"/>
  <c r="AI872" i="2" s="1"/>
  <c r="AH909" i="2"/>
  <c r="AI909" i="2" s="1"/>
  <c r="AH912" i="2"/>
  <c r="AI912" i="2" s="1"/>
  <c r="AH957" i="2"/>
  <c r="AI957" i="2" s="1"/>
  <c r="AH984" i="2"/>
  <c r="AI984" i="2" s="1"/>
  <c r="AH1276" i="2"/>
  <c r="AI1276" i="2" s="1"/>
  <c r="AH1292" i="2"/>
  <c r="AI1292" i="2" s="1"/>
  <c r="AH2152" i="2"/>
  <c r="AI2152" i="2" s="1"/>
  <c r="AH2189" i="2"/>
  <c r="AI2189" i="2" s="1"/>
  <c r="AH2197" i="2"/>
  <c r="AI2197" i="2" s="1"/>
  <c r="AH1576" i="2"/>
  <c r="AI1576" i="2" s="1"/>
  <c r="AH1657" i="2"/>
  <c r="AI1657" i="2" s="1"/>
  <c r="AH1660" i="2"/>
  <c r="AI1660" i="2" s="1"/>
  <c r="AH1676" i="2"/>
  <c r="AI1676" i="2" s="1"/>
  <c r="AH1713" i="2"/>
  <c r="AI1713" i="2" s="1"/>
  <c r="AH2168" i="2"/>
  <c r="AI2168" i="2" s="1"/>
  <c r="AH416" i="2"/>
  <c r="AI416" i="2" s="1"/>
  <c r="AH418" i="2"/>
  <c r="AI418" i="2" s="1"/>
  <c r="AH424" i="2"/>
  <c r="AI424" i="2" s="1"/>
  <c r="AH432" i="2"/>
  <c r="AI432" i="2" s="1"/>
  <c r="AH453" i="2"/>
  <c r="AI453" i="2" s="1"/>
  <c r="AH461" i="2"/>
  <c r="AI461" i="2" s="1"/>
  <c r="AH463" i="2"/>
  <c r="AI463" i="2" s="1"/>
  <c r="AH466" i="2"/>
  <c r="AI466" i="2" s="1"/>
  <c r="AH469" i="2"/>
  <c r="AI469" i="2" s="1"/>
  <c r="AH477" i="2"/>
  <c r="AI477" i="2" s="1"/>
  <c r="AH508" i="2"/>
  <c r="AI508" i="2" s="1"/>
  <c r="AH529" i="2"/>
  <c r="AI529" i="2" s="1"/>
  <c r="AH571" i="2"/>
  <c r="AI571" i="2" s="1"/>
  <c r="AH579" i="2"/>
  <c r="AI579" i="2" s="1"/>
  <c r="AH584" i="2"/>
  <c r="AI584" i="2" s="1"/>
  <c r="AH592" i="2"/>
  <c r="AI592" i="2" s="1"/>
  <c r="AH639" i="2"/>
  <c r="AI639" i="2" s="1"/>
  <c r="AH644" i="2"/>
  <c r="AI644" i="2" s="1"/>
  <c r="AH649" i="2"/>
  <c r="AI649" i="2" s="1"/>
  <c r="AH686" i="2"/>
  <c r="AI686" i="2" s="1"/>
  <c r="AH689" i="2"/>
  <c r="AI689" i="2" s="1"/>
  <c r="AH718" i="2"/>
  <c r="AI718" i="2" s="1"/>
  <c r="AH721" i="2"/>
  <c r="AI721" i="2" s="1"/>
  <c r="AH750" i="2"/>
  <c r="AI750" i="2" s="1"/>
  <c r="AH823" i="2"/>
  <c r="AI823" i="2" s="1"/>
  <c r="AH878" i="2"/>
  <c r="AI878" i="2" s="1"/>
  <c r="AH886" i="2"/>
  <c r="AI886" i="2" s="1"/>
  <c r="AH918" i="2"/>
  <c r="AI918" i="2" s="1"/>
  <c r="AH926" i="2"/>
  <c r="AI926" i="2" s="1"/>
  <c r="AH966" i="2"/>
  <c r="AI966" i="2" s="1"/>
  <c r="AH974" i="2"/>
  <c r="AI974" i="2" s="1"/>
  <c r="AH982" i="2"/>
  <c r="AI982" i="2" s="1"/>
  <c r="AH1018" i="2"/>
  <c r="AI1018" i="2" s="1"/>
  <c r="AH1023" i="2"/>
  <c r="AI1023" i="2" s="1"/>
  <c r="AH1029" i="2"/>
  <c r="AI1029" i="2" s="1"/>
  <c r="AH1037" i="2"/>
  <c r="AI1037" i="2" s="1"/>
  <c r="AH1061" i="2"/>
  <c r="AI1061" i="2" s="1"/>
  <c r="AH1077" i="2"/>
  <c r="AI1077" i="2" s="1"/>
  <c r="AH1085" i="2"/>
  <c r="AI1085" i="2" s="1"/>
  <c r="AH1093" i="2"/>
  <c r="AI1093" i="2" s="1"/>
  <c r="AH1101" i="2"/>
  <c r="AI1101" i="2" s="1"/>
  <c r="AH1103" i="2"/>
  <c r="AI1103" i="2" s="1"/>
  <c r="AH1106" i="2"/>
  <c r="AI1106" i="2" s="1"/>
  <c r="AH1119" i="2"/>
  <c r="AI1119" i="2" s="1"/>
  <c r="AH1126" i="2"/>
  <c r="AI1126" i="2" s="1"/>
  <c r="AH1129" i="2"/>
  <c r="AI1129" i="2" s="1"/>
  <c r="AH1163" i="2"/>
  <c r="AI1163" i="2" s="1"/>
  <c r="AH1176" i="2"/>
  <c r="AI1176" i="2" s="1"/>
  <c r="AH1178" i="2"/>
  <c r="AI1178" i="2" s="1"/>
  <c r="AH1184" i="2"/>
  <c r="AI1184" i="2" s="1"/>
  <c r="AH1192" i="2"/>
  <c r="AI1192" i="2" s="1"/>
  <c r="AH1194" i="2"/>
  <c r="AI1194" i="2" s="1"/>
  <c r="AH1197" i="2"/>
  <c r="AI1197" i="2" s="1"/>
  <c r="AH1202" i="2"/>
  <c r="AI1202" i="2" s="1"/>
  <c r="AH1207" i="2"/>
  <c r="AI1207" i="2" s="1"/>
  <c r="AH1253" i="2"/>
  <c r="AI1253" i="2" s="1"/>
  <c r="AH1256" i="2"/>
  <c r="AI1256" i="2" s="1"/>
  <c r="AH1422" i="2"/>
  <c r="AI1422" i="2" s="1"/>
  <c r="AH1441" i="2"/>
  <c r="AI1441" i="2" s="1"/>
  <c r="AH1459" i="2"/>
  <c r="AI1459" i="2" s="1"/>
  <c r="AH1488" i="2"/>
  <c r="AI1488" i="2" s="1"/>
  <c r="AH1571" i="2"/>
  <c r="AI1571" i="2" s="1"/>
  <c r="AH1584" i="2"/>
  <c r="AI1584" i="2" s="1"/>
  <c r="AH1605" i="2"/>
  <c r="AI1605" i="2" s="1"/>
  <c r="AH1608" i="2"/>
  <c r="AI1608" i="2" s="1"/>
  <c r="AH1624" i="2"/>
  <c r="AI1624" i="2" s="1"/>
  <c r="AH1742" i="2"/>
  <c r="AI1742" i="2" s="1"/>
  <c r="AH1936" i="2"/>
  <c r="AI1936" i="2" s="1"/>
  <c r="AH1944" i="2"/>
  <c r="AI1944" i="2" s="1"/>
  <c r="AH2067" i="2"/>
  <c r="AI2067" i="2" s="1"/>
  <c r="AH2070" i="2"/>
  <c r="AI2070" i="2" s="1"/>
  <c r="AH2093" i="2"/>
  <c r="AI2093" i="2" s="1"/>
  <c r="AH2098" i="2"/>
  <c r="AI2098" i="2" s="1"/>
  <c r="AH2140" i="2"/>
  <c r="AI2140" i="2" s="1"/>
  <c r="AH2398" i="2"/>
  <c r="AI2398" i="2" s="1"/>
  <c r="AH113" i="2"/>
  <c r="AI113" i="2" s="1"/>
  <c r="AH118" i="2"/>
  <c r="AI118" i="2" s="1"/>
  <c r="AH141" i="2"/>
  <c r="AI141" i="2" s="1"/>
  <c r="AH143" i="2"/>
  <c r="AI143" i="2" s="1"/>
  <c r="AH146" i="2"/>
  <c r="AI146" i="2" s="1"/>
  <c r="AH154" i="2"/>
  <c r="AI154" i="2" s="1"/>
  <c r="AH169" i="2"/>
  <c r="AI169" i="2" s="1"/>
  <c r="AH175" i="2"/>
  <c r="AI175" i="2" s="1"/>
  <c r="AH185" i="2"/>
  <c r="AI185" i="2" s="1"/>
  <c r="AH198" i="2"/>
  <c r="AI198" i="2" s="1"/>
  <c r="AH203" i="2"/>
  <c r="AI203" i="2" s="1"/>
  <c r="AH224" i="2"/>
  <c r="AI224" i="2" s="1"/>
  <c r="AH226" i="2"/>
  <c r="AI226" i="2" s="1"/>
  <c r="AH229" i="2"/>
  <c r="AI229" i="2" s="1"/>
  <c r="AH252" i="2"/>
  <c r="AI252" i="2" s="1"/>
  <c r="AH255" i="2"/>
  <c r="AI255" i="2" s="1"/>
  <c r="AH265" i="2"/>
  <c r="AI265" i="2" s="1"/>
  <c r="AH297" i="2"/>
  <c r="AI297" i="2" s="1"/>
  <c r="AH307" i="2"/>
  <c r="AI307" i="2" s="1"/>
  <c r="AH315" i="2"/>
  <c r="AI315" i="2" s="1"/>
  <c r="AH357" i="2"/>
  <c r="AI357" i="2" s="1"/>
  <c r="AH359" i="2"/>
  <c r="AI359" i="2" s="1"/>
  <c r="AH385" i="2"/>
  <c r="AI385" i="2" s="1"/>
  <c r="AH419" i="2"/>
  <c r="AI419" i="2" s="1"/>
  <c r="AH427" i="2"/>
  <c r="AI427" i="2" s="1"/>
  <c r="AH443" i="2"/>
  <c r="AI443" i="2" s="1"/>
  <c r="AH456" i="2"/>
  <c r="AI456" i="2" s="1"/>
  <c r="AH458" i="2"/>
  <c r="AI458" i="2" s="1"/>
  <c r="AH464" i="2"/>
  <c r="AI464" i="2" s="1"/>
  <c r="AH472" i="2"/>
  <c r="AI472" i="2" s="1"/>
  <c r="AH611" i="2"/>
  <c r="AI611" i="2" s="1"/>
  <c r="AH647" i="2"/>
  <c r="AI647" i="2" s="1"/>
  <c r="AH655" i="2"/>
  <c r="AI655" i="2" s="1"/>
  <c r="AH684" i="2"/>
  <c r="AI684" i="2" s="1"/>
  <c r="AH716" i="2"/>
  <c r="AI716" i="2" s="1"/>
  <c r="AH760" i="2"/>
  <c r="AI760" i="2" s="1"/>
  <c r="AH763" i="2"/>
  <c r="AI763" i="2" s="1"/>
  <c r="AH786" i="2"/>
  <c r="AI786" i="2" s="1"/>
  <c r="AH805" i="2"/>
  <c r="AI805" i="2" s="1"/>
  <c r="AH881" i="2"/>
  <c r="AI881" i="2" s="1"/>
  <c r="AH897" i="2"/>
  <c r="AI897" i="2" s="1"/>
  <c r="AH902" i="2"/>
  <c r="AI902" i="2" s="1"/>
  <c r="AH921" i="2"/>
  <c r="AI921" i="2" s="1"/>
  <c r="AH1024" i="2"/>
  <c r="AI1024" i="2" s="1"/>
  <c r="AH1042" i="2"/>
  <c r="AI1042" i="2" s="1"/>
  <c r="AH1056" i="2"/>
  <c r="AI1056" i="2" s="1"/>
  <c r="AH1088" i="2"/>
  <c r="AI1088" i="2" s="1"/>
  <c r="AH1096" i="2"/>
  <c r="AI1096" i="2" s="1"/>
  <c r="AH1124" i="2"/>
  <c r="AI1124" i="2" s="1"/>
  <c r="AH1150" i="2"/>
  <c r="AI1150" i="2" s="1"/>
  <c r="AH1187" i="2"/>
  <c r="AI1187" i="2" s="1"/>
  <c r="AH1189" i="2"/>
  <c r="AI1189" i="2" s="1"/>
  <c r="AH1200" i="2"/>
  <c r="AI1200" i="2" s="1"/>
  <c r="AH1238" i="2"/>
  <c r="AI1238" i="2" s="1"/>
  <c r="AH1249" i="2"/>
  <c r="AI1249" i="2" s="1"/>
  <c r="AH1397" i="2"/>
  <c r="AI1397" i="2" s="1"/>
  <c r="AH1407" i="2"/>
  <c r="AI1407" i="2" s="1"/>
  <c r="AH1420" i="2"/>
  <c r="AI1420" i="2" s="1"/>
  <c r="AH1428" i="2"/>
  <c r="AI1428" i="2" s="1"/>
  <c r="AH1430" i="2"/>
  <c r="AI1430" i="2" s="1"/>
  <c r="AH1436" i="2"/>
  <c r="AI1436" i="2" s="1"/>
  <c r="AH1475" i="2"/>
  <c r="AI1475" i="2" s="1"/>
  <c r="AH1524" i="2"/>
  <c r="AI1524" i="2" s="1"/>
  <c r="AH1534" i="2"/>
  <c r="AI1534" i="2" s="1"/>
  <c r="AH1553" i="2"/>
  <c r="AI1553" i="2" s="1"/>
  <c r="AH1569" i="2"/>
  <c r="AI1569" i="2" s="1"/>
  <c r="AH1816" i="2"/>
  <c r="AI1816" i="2" s="1"/>
  <c r="AH1824" i="2"/>
  <c r="AI1824" i="2" s="1"/>
  <c r="AH1897" i="2"/>
  <c r="AI1897" i="2" s="1"/>
  <c r="AH1910" i="2"/>
  <c r="AI1910" i="2" s="1"/>
  <c r="AH1912" i="2"/>
  <c r="AI1912" i="2" s="1"/>
  <c r="AH1925" i="2"/>
  <c r="AI1925" i="2" s="1"/>
  <c r="AH2041" i="2"/>
  <c r="AI2041" i="2" s="1"/>
  <c r="AH2065" i="2"/>
  <c r="AI2065" i="2" s="1"/>
  <c r="AH2104" i="2"/>
  <c r="AI2104" i="2" s="1"/>
  <c r="AH2109" i="2"/>
  <c r="AI2109" i="2" s="1"/>
  <c r="AH2111" i="2"/>
  <c r="AI2111" i="2" s="1"/>
  <c r="AH2114" i="2"/>
  <c r="AI2114" i="2" s="1"/>
  <c r="AH2119" i="2"/>
  <c r="AI2119" i="2" s="1"/>
  <c r="AH2122" i="2"/>
  <c r="AI2122" i="2" s="1"/>
  <c r="AH2135" i="2"/>
  <c r="AI2135" i="2" s="1"/>
  <c r="AH2330" i="2"/>
  <c r="AI2330" i="2" s="1"/>
  <c r="AH2338" i="2"/>
  <c r="AI2338" i="2" s="1"/>
  <c r="AH2351" i="2"/>
  <c r="AI2351" i="2" s="1"/>
  <c r="AH2356" i="2"/>
  <c r="AI2356" i="2" s="1"/>
  <c r="AH2380" i="2"/>
  <c r="AI2380" i="2" s="1"/>
  <c r="AH79" i="2"/>
  <c r="AI79" i="2" s="1"/>
  <c r="AH82" i="2"/>
  <c r="AI82" i="2" s="1"/>
  <c r="AH90" i="2"/>
  <c r="AI90" i="2" s="1"/>
  <c r="AH105" i="2"/>
  <c r="AI105" i="2" s="1"/>
  <c r="AH111" i="2"/>
  <c r="AI111" i="2" s="1"/>
  <c r="AH121" i="2"/>
  <c r="AI121" i="2" s="1"/>
  <c r="AH134" i="2"/>
  <c r="AI134" i="2" s="1"/>
  <c r="AH139" i="2"/>
  <c r="AI139" i="2" s="1"/>
  <c r="AH160" i="2"/>
  <c r="AI160" i="2" s="1"/>
  <c r="AH162" i="2"/>
  <c r="AI162" i="2" s="1"/>
  <c r="AH165" i="2"/>
  <c r="AI165" i="2" s="1"/>
  <c r="AH188" i="2"/>
  <c r="AI188" i="2" s="1"/>
  <c r="AH191" i="2"/>
  <c r="AI191" i="2" s="1"/>
  <c r="AH201" i="2"/>
  <c r="AI201" i="2" s="1"/>
  <c r="AH222" i="2"/>
  <c r="AI222" i="2" s="1"/>
  <c r="AH227" i="2"/>
  <c r="AI227" i="2" s="1"/>
  <c r="AH253" i="2"/>
  <c r="AI253" i="2" s="1"/>
  <c r="AH268" i="2"/>
  <c r="AI268" i="2" s="1"/>
  <c r="AH276" i="2"/>
  <c r="AI276" i="2" s="1"/>
  <c r="AH347" i="2"/>
  <c r="AI347" i="2" s="1"/>
  <c r="AH388" i="2"/>
  <c r="AI388" i="2" s="1"/>
  <c r="AH441" i="2"/>
  <c r="AI441" i="2" s="1"/>
  <c r="AH449" i="2"/>
  <c r="AI449" i="2" s="1"/>
  <c r="AH512" i="2"/>
  <c r="AI512" i="2" s="1"/>
  <c r="AH530" i="2"/>
  <c r="AI530" i="2" s="1"/>
  <c r="AH546" i="2"/>
  <c r="AI546" i="2" s="1"/>
  <c r="AH572" i="2"/>
  <c r="AI572" i="2" s="1"/>
  <c r="AH632" i="2"/>
  <c r="AI632" i="2" s="1"/>
  <c r="AH674" i="2"/>
  <c r="AI674" i="2" s="1"/>
  <c r="AH751" i="2"/>
  <c r="AI751" i="2" s="1"/>
  <c r="AH774" i="2"/>
  <c r="AI774" i="2" s="1"/>
  <c r="AH790" i="2"/>
  <c r="AI790" i="2" s="1"/>
  <c r="AH803" i="2"/>
  <c r="AI803" i="2" s="1"/>
  <c r="AH824" i="2"/>
  <c r="AI824" i="2" s="1"/>
  <c r="AH837" i="2"/>
  <c r="AI837" i="2" s="1"/>
  <c r="AH842" i="2"/>
  <c r="AI842" i="2" s="1"/>
  <c r="AH866" i="2"/>
  <c r="AI866" i="2" s="1"/>
  <c r="AH892" i="2"/>
  <c r="AI892" i="2" s="1"/>
  <c r="AH900" i="2"/>
  <c r="AI900" i="2" s="1"/>
  <c r="AH903" i="2"/>
  <c r="AI903" i="2" s="1"/>
  <c r="AH911" i="2"/>
  <c r="AI911" i="2" s="1"/>
  <c r="AH932" i="2"/>
  <c r="AI932" i="2" s="1"/>
  <c r="AH991" i="2"/>
  <c r="AI991" i="2" s="1"/>
  <c r="AH999" i="2"/>
  <c r="AI999" i="2" s="1"/>
  <c r="AH1009" i="2"/>
  <c r="AI1009" i="2" s="1"/>
  <c r="AH1014" i="2"/>
  <c r="AI1014" i="2" s="1"/>
  <c r="AH1038" i="2"/>
  <c r="AI1038" i="2" s="1"/>
  <c r="AH1054" i="2"/>
  <c r="AI1054" i="2" s="1"/>
  <c r="AH1067" i="2"/>
  <c r="AI1067" i="2" s="1"/>
  <c r="AH1125" i="2"/>
  <c r="AI1125" i="2" s="1"/>
  <c r="AH1380" i="2"/>
  <c r="AI1380" i="2" s="1"/>
  <c r="AH1393" i="2"/>
  <c r="AI1393" i="2" s="1"/>
  <c r="AH1765" i="2"/>
  <c r="AI1765" i="2" s="1"/>
  <c r="AH1793" i="2"/>
  <c r="AI1793" i="2" s="1"/>
  <c r="AH1801" i="2"/>
  <c r="AI1801" i="2" s="1"/>
  <c r="AH1814" i="2"/>
  <c r="AI1814" i="2" s="1"/>
  <c r="AH1819" i="2"/>
  <c r="AI1819" i="2" s="1"/>
  <c r="AH1885" i="2"/>
  <c r="AI1885" i="2" s="1"/>
  <c r="AH1998" i="2"/>
  <c r="AI1998" i="2" s="1"/>
  <c r="AH2029" i="2"/>
  <c r="AI2029" i="2" s="1"/>
  <c r="AH2039" i="2"/>
  <c r="AI2039" i="2" s="1"/>
  <c r="AH2278" i="2"/>
  <c r="AI2278" i="2" s="1"/>
  <c r="AH2283" i="2"/>
  <c r="AI2283" i="2" s="1"/>
  <c r="AH2312" i="2"/>
  <c r="AI2312" i="2" s="1"/>
  <c r="AH2314" i="2"/>
  <c r="AI2314" i="2" s="1"/>
  <c r="AH2320" i="2"/>
  <c r="AI2320" i="2" s="1"/>
  <c r="AH2328" i="2"/>
  <c r="AI2328" i="2" s="1"/>
  <c r="AH2508" i="2"/>
  <c r="AI2508" i="2" s="1"/>
  <c r="AH342" i="2"/>
  <c r="AI342" i="2" s="1"/>
  <c r="AH407" i="2"/>
  <c r="AI407" i="2" s="1"/>
  <c r="AH433" i="2"/>
  <c r="AI433" i="2" s="1"/>
  <c r="AH444" i="2"/>
  <c r="AI444" i="2" s="1"/>
  <c r="AH473" i="2"/>
  <c r="AI473" i="2" s="1"/>
  <c r="AH507" i="2"/>
  <c r="AI507" i="2" s="1"/>
  <c r="AH515" i="2"/>
  <c r="AI515" i="2" s="1"/>
  <c r="AH520" i="2"/>
  <c r="AI520" i="2" s="1"/>
  <c r="AH533" i="2"/>
  <c r="AI533" i="2" s="1"/>
  <c r="AH538" i="2"/>
  <c r="AI538" i="2" s="1"/>
  <c r="AH648" i="2"/>
  <c r="AI648" i="2" s="1"/>
  <c r="AH656" i="2"/>
  <c r="AI656" i="2" s="1"/>
  <c r="AH685" i="2"/>
  <c r="AI685" i="2" s="1"/>
  <c r="AH703" i="2"/>
  <c r="AI703" i="2" s="1"/>
  <c r="AH722" i="2"/>
  <c r="AI722" i="2" s="1"/>
  <c r="AH725" i="2"/>
  <c r="AI725" i="2" s="1"/>
  <c r="AH738" i="2"/>
  <c r="AI738" i="2" s="1"/>
  <c r="AH772" i="2"/>
  <c r="AI772" i="2" s="1"/>
  <c r="AH785" i="2"/>
  <c r="AI785" i="2" s="1"/>
  <c r="AH793" i="2"/>
  <c r="AI793" i="2" s="1"/>
  <c r="AH798" i="2"/>
  <c r="AI798" i="2" s="1"/>
  <c r="AH858" i="2"/>
  <c r="AI858" i="2" s="1"/>
  <c r="AH861" i="2"/>
  <c r="AI861" i="2" s="1"/>
  <c r="AH946" i="2"/>
  <c r="AI946" i="2" s="1"/>
  <c r="AH962" i="2"/>
  <c r="AI962" i="2" s="1"/>
  <c r="AH978" i="2"/>
  <c r="AI978" i="2" s="1"/>
  <c r="AH980" i="2"/>
  <c r="AI980" i="2" s="1"/>
  <c r="AH994" i="2"/>
  <c r="AI994" i="2" s="1"/>
  <c r="AH1007" i="2"/>
  <c r="AI1007" i="2" s="1"/>
  <c r="AH1041" i="2"/>
  <c r="AI1041" i="2" s="1"/>
  <c r="AH1046" i="2"/>
  <c r="AI1046" i="2" s="1"/>
  <c r="AH1049" i="2"/>
  <c r="AI1049" i="2" s="1"/>
  <c r="AH1057" i="2"/>
  <c r="AI1057" i="2" s="1"/>
  <c r="AH1065" i="2"/>
  <c r="AI1065" i="2" s="1"/>
  <c r="AH1167" i="2"/>
  <c r="AI1167" i="2" s="1"/>
  <c r="AH1284" i="2"/>
  <c r="AI1284" i="2" s="1"/>
  <c r="AH1302" i="2"/>
  <c r="AI1302" i="2" s="1"/>
  <c r="AH1313" i="2"/>
  <c r="AI1313" i="2" s="1"/>
  <c r="AH1329" i="2"/>
  <c r="AI1329" i="2" s="1"/>
  <c r="AH1345" i="2"/>
  <c r="AI1345" i="2" s="1"/>
  <c r="AH1694" i="2"/>
  <c r="AI1694" i="2" s="1"/>
  <c r="AH1736" i="2"/>
  <c r="AI1736" i="2" s="1"/>
  <c r="AH1744" i="2"/>
  <c r="AI1744" i="2" s="1"/>
  <c r="AH1752" i="2"/>
  <c r="AI1752" i="2" s="1"/>
  <c r="AH1760" i="2"/>
  <c r="AI1760" i="2" s="1"/>
  <c r="AH1809" i="2"/>
  <c r="AI1809" i="2" s="1"/>
  <c r="AH1841" i="2"/>
  <c r="AI1841" i="2" s="1"/>
  <c r="AH1849" i="2"/>
  <c r="AI1849" i="2" s="1"/>
  <c r="AH1857" i="2"/>
  <c r="AI1857" i="2" s="1"/>
  <c r="AH1864" i="2"/>
  <c r="AI1864" i="2" s="1"/>
  <c r="AH1888" i="2"/>
  <c r="AI1888" i="2" s="1"/>
  <c r="AH1993" i="2"/>
  <c r="AI1993" i="2" s="1"/>
  <c r="AH2009" i="2"/>
  <c r="AI2009" i="2" s="1"/>
  <c r="AH2021" i="2"/>
  <c r="AI2021" i="2" s="1"/>
  <c r="AH2181" i="2"/>
  <c r="AI2181" i="2" s="1"/>
  <c r="AH2215" i="2"/>
  <c r="AI2215" i="2" s="1"/>
  <c r="AH2281" i="2"/>
  <c r="AI2281" i="2" s="1"/>
  <c r="AH2416" i="2"/>
  <c r="AI2416" i="2" s="1"/>
  <c r="AH2450" i="2"/>
  <c r="AI2450" i="2" s="1"/>
  <c r="AH2466" i="2"/>
  <c r="AI2466" i="2" s="1"/>
  <c r="AH2364" i="2"/>
  <c r="AI2364" i="2" s="1"/>
  <c r="AH2474" i="2"/>
  <c r="AI2474" i="2" s="1"/>
  <c r="AH2498" i="2"/>
  <c r="AI2498" i="2" s="1"/>
  <c r="AH1133" i="2"/>
  <c r="AI1133" i="2" s="1"/>
  <c r="AH1169" i="2"/>
  <c r="AI1169" i="2" s="1"/>
  <c r="AH1172" i="2"/>
  <c r="AI1172" i="2" s="1"/>
  <c r="AH1174" i="2"/>
  <c r="AI1174" i="2" s="1"/>
  <c r="AH1208" i="2"/>
  <c r="AI1208" i="2" s="1"/>
  <c r="AH1210" i="2"/>
  <c r="AI1210" i="2" s="1"/>
  <c r="AH1252" i="2"/>
  <c r="AI1252" i="2" s="1"/>
  <c r="AH1288" i="2"/>
  <c r="AI1288" i="2" s="1"/>
  <c r="AH1296" i="2"/>
  <c r="AI1296" i="2" s="1"/>
  <c r="AH1314" i="2"/>
  <c r="AI1314" i="2" s="1"/>
  <c r="AH1361" i="2"/>
  <c r="AI1361" i="2" s="1"/>
  <c r="AH1371" i="2"/>
  <c r="AI1371" i="2" s="1"/>
  <c r="AH1398" i="2"/>
  <c r="AI1398" i="2" s="1"/>
  <c r="AH1400" i="2"/>
  <c r="AI1400" i="2" s="1"/>
  <c r="AH1426" i="2"/>
  <c r="AI1426" i="2" s="1"/>
  <c r="AH1460" i="2"/>
  <c r="AI1460" i="2" s="1"/>
  <c r="AH1468" i="2"/>
  <c r="AI1468" i="2" s="1"/>
  <c r="AH1535" i="2"/>
  <c r="AI1535" i="2" s="1"/>
  <c r="AH1551" i="2"/>
  <c r="AI1551" i="2" s="1"/>
  <c r="AH1559" i="2"/>
  <c r="AI1559" i="2" s="1"/>
  <c r="AH1582" i="2"/>
  <c r="AI1582" i="2" s="1"/>
  <c r="AH1585" i="2"/>
  <c r="AI1585" i="2" s="1"/>
  <c r="AH1603" i="2"/>
  <c r="AI1603" i="2" s="1"/>
  <c r="AH1640" i="2"/>
  <c r="AI1640" i="2" s="1"/>
  <c r="AH1643" i="2"/>
  <c r="AI1643" i="2" s="1"/>
  <c r="AH1708" i="2"/>
  <c r="AI1708" i="2" s="1"/>
  <c r="AH1711" i="2"/>
  <c r="AI1711" i="2" s="1"/>
  <c r="AH1750" i="2"/>
  <c r="AI1750" i="2" s="1"/>
  <c r="AH1755" i="2"/>
  <c r="AI1755" i="2" s="1"/>
  <c r="AH1774" i="2"/>
  <c r="AI1774" i="2" s="1"/>
  <c r="AH1784" i="2"/>
  <c r="AI1784" i="2" s="1"/>
  <c r="AH1817" i="2"/>
  <c r="AI1817" i="2" s="1"/>
  <c r="AH1873" i="2"/>
  <c r="AI1873" i="2" s="1"/>
  <c r="AH1886" i="2"/>
  <c r="AI1886" i="2" s="1"/>
  <c r="AH1918" i="2"/>
  <c r="AI1918" i="2" s="1"/>
  <c r="AH1921" i="2"/>
  <c r="AI1921" i="2" s="1"/>
  <c r="AH1952" i="2"/>
  <c r="AI1952" i="2" s="1"/>
  <c r="AH1955" i="2"/>
  <c r="AI1955" i="2" s="1"/>
  <c r="AH1960" i="2"/>
  <c r="AI1960" i="2" s="1"/>
  <c r="AH1963" i="2"/>
  <c r="AI1963" i="2" s="1"/>
  <c r="AH1978" i="2"/>
  <c r="AI1978" i="2" s="1"/>
  <c r="AH1981" i="2"/>
  <c r="AI1981" i="2" s="1"/>
  <c r="AH1986" i="2"/>
  <c r="AI1986" i="2" s="1"/>
  <c r="AH1989" i="2"/>
  <c r="AI1989" i="2" s="1"/>
  <c r="AH1999" i="2"/>
  <c r="AI1999" i="2" s="1"/>
  <c r="AH2025" i="2"/>
  <c r="AI2025" i="2" s="1"/>
  <c r="AH2032" i="2"/>
  <c r="AI2032" i="2" s="1"/>
  <c r="AH2055" i="2"/>
  <c r="AI2055" i="2" s="1"/>
  <c r="AH2068" i="2"/>
  <c r="AI2068" i="2" s="1"/>
  <c r="AH2130" i="2"/>
  <c r="AI2130" i="2" s="1"/>
  <c r="AH2133" i="2"/>
  <c r="AI2133" i="2" s="1"/>
  <c r="AH2166" i="2"/>
  <c r="AI2166" i="2" s="1"/>
  <c r="AH2169" i="2"/>
  <c r="AI2169" i="2" s="1"/>
  <c r="AH2221" i="2"/>
  <c r="AI2221" i="2" s="1"/>
  <c r="AH2223" i="2"/>
  <c r="AI2223" i="2" s="1"/>
  <c r="AH2229" i="2"/>
  <c r="AI2229" i="2" s="1"/>
  <c r="AH2245" i="2"/>
  <c r="AI2245" i="2" s="1"/>
  <c r="AH2247" i="2"/>
  <c r="AI2247" i="2" s="1"/>
  <c r="AH2250" i="2"/>
  <c r="AI2250" i="2" s="1"/>
  <c r="AH2276" i="2"/>
  <c r="AI2276" i="2" s="1"/>
  <c r="AH2284" i="2"/>
  <c r="AI2284" i="2" s="1"/>
  <c r="AH2310" i="2"/>
  <c r="AI2310" i="2" s="1"/>
  <c r="AH2359" i="2"/>
  <c r="AI2359" i="2" s="1"/>
  <c r="AH2365" i="2"/>
  <c r="AI2365" i="2" s="1"/>
  <c r="AH2394" i="2"/>
  <c r="AI2394" i="2" s="1"/>
  <c r="AH2402" i="2"/>
  <c r="AI2402" i="2" s="1"/>
  <c r="AH2425" i="2"/>
  <c r="AI2425" i="2" s="1"/>
  <c r="AH2428" i="2"/>
  <c r="AI2428" i="2" s="1"/>
  <c r="AH2446" i="2"/>
  <c r="AI2446" i="2" s="1"/>
  <c r="AH2467" i="2"/>
  <c r="AI2467" i="2" s="1"/>
  <c r="AH2480" i="2"/>
  <c r="AI2480" i="2" s="1"/>
  <c r="AH2519" i="2"/>
  <c r="AI2519" i="2" s="1"/>
  <c r="AH1827" i="2"/>
  <c r="AI1827" i="2" s="1"/>
  <c r="AH2138" i="2"/>
  <c r="AI2138" i="2" s="1"/>
  <c r="AH2143" i="2"/>
  <c r="AI2143" i="2" s="1"/>
  <c r="AH2242" i="2"/>
  <c r="AI2242" i="2" s="1"/>
  <c r="AH2407" i="2"/>
  <c r="AI2407" i="2" s="1"/>
  <c r="AH1115" i="2"/>
  <c r="AI1115" i="2" s="1"/>
  <c r="AH1118" i="2"/>
  <c r="AI1118" i="2" s="1"/>
  <c r="AH1123" i="2"/>
  <c r="AI1123" i="2" s="1"/>
  <c r="AH1159" i="2"/>
  <c r="AI1159" i="2" s="1"/>
  <c r="AH1162" i="2"/>
  <c r="AI1162" i="2" s="1"/>
  <c r="AH1170" i="2"/>
  <c r="AI1170" i="2" s="1"/>
  <c r="AH1175" i="2"/>
  <c r="AI1175" i="2" s="1"/>
  <c r="AH1224" i="2"/>
  <c r="AI1224" i="2" s="1"/>
  <c r="AH1232" i="2"/>
  <c r="AI1232" i="2" s="1"/>
  <c r="AH1268" i="2"/>
  <c r="AI1268" i="2" s="1"/>
  <c r="AH1273" i="2"/>
  <c r="AI1273" i="2" s="1"/>
  <c r="AH1281" i="2"/>
  <c r="AI1281" i="2" s="1"/>
  <c r="AH1306" i="2"/>
  <c r="AI1306" i="2" s="1"/>
  <c r="AH1325" i="2"/>
  <c r="AI1325" i="2" s="1"/>
  <c r="AH1333" i="2"/>
  <c r="AI1333" i="2" s="1"/>
  <c r="AH1354" i="2"/>
  <c r="AI1354" i="2" s="1"/>
  <c r="AH1413" i="2"/>
  <c r="AI1413" i="2" s="1"/>
  <c r="AH1419" i="2"/>
  <c r="AI1419" i="2" s="1"/>
  <c r="AH1448" i="2"/>
  <c r="AI1448" i="2" s="1"/>
  <c r="AH1453" i="2"/>
  <c r="AI1453" i="2" s="1"/>
  <c r="AH1481" i="2"/>
  <c r="AI1481" i="2" s="1"/>
  <c r="AH1484" i="2"/>
  <c r="AI1484" i="2" s="1"/>
  <c r="AH1502" i="2"/>
  <c r="AI1502" i="2" s="1"/>
  <c r="AH1505" i="2"/>
  <c r="AI1505" i="2" s="1"/>
  <c r="AH1518" i="2"/>
  <c r="AI1518" i="2" s="1"/>
  <c r="AH1533" i="2"/>
  <c r="AI1533" i="2" s="1"/>
  <c r="AH1575" i="2"/>
  <c r="AI1575" i="2" s="1"/>
  <c r="AH1633" i="2"/>
  <c r="AI1633" i="2" s="1"/>
  <c r="AH1683" i="2"/>
  <c r="AI1683" i="2" s="1"/>
  <c r="AH1701" i="2"/>
  <c r="AI1701" i="2" s="1"/>
  <c r="AH1704" i="2"/>
  <c r="AI1704" i="2" s="1"/>
  <c r="AH1756" i="2"/>
  <c r="AI1756" i="2" s="1"/>
  <c r="AH1761" i="2"/>
  <c r="AI1761" i="2" s="1"/>
  <c r="AH1823" i="2"/>
  <c r="AI1823" i="2" s="1"/>
  <c r="AH1833" i="2"/>
  <c r="AI1833" i="2" s="1"/>
  <c r="AH1851" i="2"/>
  <c r="AI1851" i="2" s="1"/>
  <c r="AH1856" i="2"/>
  <c r="AI1856" i="2" s="1"/>
  <c r="AH1876" i="2"/>
  <c r="AI1876" i="2" s="1"/>
  <c r="AH1942" i="2"/>
  <c r="AI1942" i="2" s="1"/>
  <c r="AH1968" i="2"/>
  <c r="AI1968" i="2" s="1"/>
  <c r="AH2035" i="2"/>
  <c r="AI2035" i="2" s="1"/>
  <c r="AH2084" i="2"/>
  <c r="AI2084" i="2" s="1"/>
  <c r="AH2183" i="2"/>
  <c r="AI2183" i="2" s="1"/>
  <c r="AH2188" i="2"/>
  <c r="AI2188" i="2" s="1"/>
  <c r="AH2209" i="2"/>
  <c r="AI2209" i="2" s="1"/>
  <c r="AH2219" i="2"/>
  <c r="AI2219" i="2" s="1"/>
  <c r="AH2243" i="2"/>
  <c r="AI2243" i="2" s="1"/>
  <c r="AH2269" i="2"/>
  <c r="AI2269" i="2" s="1"/>
  <c r="AH2279" i="2"/>
  <c r="AI2279" i="2" s="1"/>
  <c r="AH2292" i="2"/>
  <c r="AI2292" i="2" s="1"/>
  <c r="AH2334" i="2"/>
  <c r="AI2334" i="2" s="1"/>
  <c r="AH2392" i="2"/>
  <c r="AI2392" i="2" s="1"/>
  <c r="AH2457" i="2"/>
  <c r="AI2457" i="2" s="1"/>
  <c r="AH2460" i="2"/>
  <c r="AI2460" i="2" s="1"/>
  <c r="AH2502" i="2"/>
  <c r="AI2502" i="2" s="1"/>
  <c r="AH2515" i="2"/>
  <c r="AI2515" i="2" s="1"/>
  <c r="AH1206" i="2"/>
  <c r="AI1206" i="2" s="1"/>
  <c r="AH1217" i="2"/>
  <c r="AI1217" i="2" s="1"/>
  <c r="AH1242" i="2"/>
  <c r="AI1242" i="2" s="1"/>
  <c r="AH1260" i="2"/>
  <c r="AI1260" i="2" s="1"/>
  <c r="AH1317" i="2"/>
  <c r="AI1317" i="2" s="1"/>
  <c r="AH1320" i="2"/>
  <c r="AI1320" i="2" s="1"/>
  <c r="AH1328" i="2"/>
  <c r="AI1328" i="2" s="1"/>
  <c r="AH1351" i="2"/>
  <c r="AI1351" i="2" s="1"/>
  <c r="AH1372" i="2"/>
  <c r="AI1372" i="2" s="1"/>
  <c r="AH1399" i="2"/>
  <c r="AI1399" i="2" s="1"/>
  <c r="AH1409" i="2"/>
  <c r="AI1409" i="2" s="1"/>
  <c r="AH1411" i="2"/>
  <c r="AI1411" i="2" s="1"/>
  <c r="AH1432" i="2"/>
  <c r="AI1432" i="2" s="1"/>
  <c r="AH1451" i="2"/>
  <c r="AI1451" i="2" s="1"/>
  <c r="AH1469" i="2"/>
  <c r="AI1469" i="2" s="1"/>
  <c r="AH1508" i="2"/>
  <c r="AI1508" i="2" s="1"/>
  <c r="AH1560" i="2"/>
  <c r="AI1560" i="2" s="1"/>
  <c r="AH1565" i="2"/>
  <c r="AI1565" i="2" s="1"/>
  <c r="AH1570" i="2"/>
  <c r="AI1570" i="2" s="1"/>
  <c r="AH1617" i="2"/>
  <c r="AI1617" i="2" s="1"/>
  <c r="AH1620" i="2"/>
  <c r="AI1620" i="2" s="1"/>
  <c r="AH1644" i="2"/>
  <c r="AI1644" i="2" s="1"/>
  <c r="AH1699" i="2"/>
  <c r="AI1699" i="2" s="1"/>
  <c r="AH1717" i="2"/>
  <c r="AI1717" i="2" s="1"/>
  <c r="AH1759" i="2"/>
  <c r="AI1759" i="2" s="1"/>
  <c r="AH1787" i="2"/>
  <c r="AI1787" i="2" s="1"/>
  <c r="AH1792" i="2"/>
  <c r="AI1792" i="2" s="1"/>
  <c r="AH1881" i="2"/>
  <c r="AI1881" i="2" s="1"/>
  <c r="AH1884" i="2"/>
  <c r="AI1884" i="2" s="1"/>
  <c r="AH1896" i="2"/>
  <c r="AI1896" i="2" s="1"/>
  <c r="AH1943" i="2"/>
  <c r="AI1943" i="2" s="1"/>
  <c r="AH1964" i="2"/>
  <c r="AI1964" i="2" s="1"/>
  <c r="AH1966" i="2"/>
  <c r="AI1966" i="2" s="1"/>
  <c r="AH1969" i="2"/>
  <c r="AI1969" i="2" s="1"/>
  <c r="AH1974" i="2"/>
  <c r="AI1974" i="2" s="1"/>
  <c r="AH2013" i="2"/>
  <c r="AI2013" i="2" s="1"/>
  <c r="AH2048" i="2"/>
  <c r="AI2048" i="2" s="1"/>
  <c r="AH2050" i="2"/>
  <c r="AI2050" i="2" s="1"/>
  <c r="AH2061" i="2"/>
  <c r="AI2061" i="2" s="1"/>
  <c r="AH2066" i="2"/>
  <c r="AI2066" i="2" s="1"/>
  <c r="AH2072" i="2"/>
  <c r="AI2072" i="2" s="1"/>
  <c r="AH2077" i="2"/>
  <c r="AI2077" i="2" s="1"/>
  <c r="AH2082" i="2"/>
  <c r="AI2082" i="2" s="1"/>
  <c r="AH2095" i="2"/>
  <c r="AI2095" i="2" s="1"/>
  <c r="AH2103" i="2"/>
  <c r="AI2103" i="2" s="1"/>
  <c r="AH2151" i="2"/>
  <c r="AI2151" i="2" s="1"/>
  <c r="AH2157" i="2"/>
  <c r="AI2157" i="2" s="1"/>
  <c r="AH2186" i="2"/>
  <c r="AI2186" i="2" s="1"/>
  <c r="AH2204" i="2"/>
  <c r="AI2204" i="2" s="1"/>
  <c r="AH2238" i="2"/>
  <c r="AI2238" i="2" s="1"/>
  <c r="AH2285" i="2"/>
  <c r="AI2285" i="2" s="1"/>
  <c r="AH2287" i="2"/>
  <c r="AI2287" i="2" s="1"/>
  <c r="AH2290" i="2"/>
  <c r="AI2290" i="2" s="1"/>
  <c r="AH2298" i="2"/>
  <c r="AI2298" i="2" s="1"/>
  <c r="AH2316" i="2"/>
  <c r="AI2316" i="2" s="1"/>
  <c r="AH2321" i="2"/>
  <c r="AI2321" i="2" s="1"/>
  <c r="AH2353" i="2"/>
  <c r="AI2353" i="2" s="1"/>
  <c r="AH2382" i="2"/>
  <c r="AI2382" i="2" s="1"/>
  <c r="AH2421" i="2"/>
  <c r="AI2421" i="2" s="1"/>
  <c r="AH2426" i="2"/>
  <c r="AI2426" i="2" s="1"/>
  <c r="AH2452" i="2"/>
  <c r="AI2452" i="2" s="1"/>
  <c r="AH2455" i="2"/>
  <c r="AI2455" i="2" s="1"/>
  <c r="AH2505" i="2"/>
  <c r="AI2505" i="2" s="1"/>
  <c r="AH369" i="2"/>
  <c r="AI369" i="2" s="1"/>
  <c r="AH943" i="2"/>
  <c r="AI943" i="2" s="1"/>
  <c r="AH172" i="2"/>
  <c r="AI172" i="2" s="1"/>
  <c r="AH236" i="2"/>
  <c r="AI236" i="2" s="1"/>
  <c r="AH279" i="2"/>
  <c r="AI279" i="2" s="1"/>
  <c r="AH284" i="2"/>
  <c r="AI284" i="2" s="1"/>
  <c r="AH404" i="2"/>
  <c r="AI404" i="2" s="1"/>
  <c r="AH471" i="2"/>
  <c r="AI471" i="2" s="1"/>
  <c r="AH479" i="2"/>
  <c r="AI479" i="2" s="1"/>
  <c r="AH535" i="2"/>
  <c r="AI535" i="2" s="1"/>
  <c r="AH596" i="2"/>
  <c r="AI596" i="2" s="1"/>
  <c r="AH868" i="2"/>
  <c r="AI868" i="2" s="1"/>
  <c r="AH928" i="2"/>
  <c r="AI928" i="2" s="1"/>
  <c r="AH1545" i="2"/>
  <c r="AI1545" i="2" s="1"/>
  <c r="AH2218" i="2"/>
  <c r="AI2218" i="2" s="1"/>
  <c r="AH108" i="2"/>
  <c r="AI108" i="2" s="1"/>
  <c r="AH132" i="2"/>
  <c r="AI132" i="2" s="1"/>
  <c r="AH196" i="2"/>
  <c r="AI196" i="2" s="1"/>
  <c r="AH260" i="2"/>
  <c r="AI260" i="2" s="1"/>
  <c r="AH287" i="2"/>
  <c r="AI287" i="2" s="1"/>
  <c r="AH337" i="2"/>
  <c r="AI337" i="2" s="1"/>
  <c r="AH591" i="2"/>
  <c r="AI591" i="2" s="1"/>
  <c r="AH599" i="2"/>
  <c r="AI599" i="2" s="1"/>
  <c r="AH863" i="2"/>
  <c r="AI863" i="2" s="1"/>
  <c r="AH913" i="2"/>
  <c r="AI913" i="2" s="1"/>
  <c r="AH979" i="2"/>
  <c r="AI979" i="2" s="1"/>
  <c r="AH989" i="2"/>
  <c r="AI989" i="2" s="1"/>
  <c r="AH1322" i="2"/>
  <c r="AI1322" i="2" s="1"/>
  <c r="AH1418" i="2"/>
  <c r="AI1418" i="2" s="1"/>
  <c r="AH1718" i="2"/>
  <c r="AI1718" i="2" s="1"/>
  <c r="AH1723" i="2"/>
  <c r="AI1723" i="2" s="1"/>
  <c r="AH1728" i="2"/>
  <c r="AI1728" i="2" s="1"/>
  <c r="AH800" i="2"/>
  <c r="AI800" i="2" s="1"/>
  <c r="AH938" i="2"/>
  <c r="AI938" i="2" s="1"/>
  <c r="AH1470" i="2"/>
  <c r="AI1470" i="2" s="1"/>
  <c r="AH44" i="2"/>
  <c r="AI44" i="2" s="1"/>
  <c r="AH13" i="2"/>
  <c r="AI13" i="2" s="1"/>
  <c r="AH68" i="2"/>
  <c r="AI68" i="2" s="1"/>
  <c r="AH6" i="2"/>
  <c r="AI6" i="2" s="1"/>
  <c r="AH9" i="2"/>
  <c r="AI9" i="2" s="1"/>
  <c r="AH14" i="2"/>
  <c r="AI14" i="2" s="1"/>
  <c r="AH28" i="2"/>
  <c r="AI28" i="2" s="1"/>
  <c r="AH38" i="2"/>
  <c r="AI38" i="2" s="1"/>
  <c r="AH45" i="2"/>
  <c r="AI45" i="2" s="1"/>
  <c r="AH59" i="2"/>
  <c r="AI59" i="2" s="1"/>
  <c r="AH64" i="2"/>
  <c r="AI64" i="2" s="1"/>
  <c r="AH92" i="2"/>
  <c r="AI92" i="2" s="1"/>
  <c r="AH102" i="2"/>
  <c r="AI102" i="2" s="1"/>
  <c r="AH109" i="2"/>
  <c r="AI109" i="2" s="1"/>
  <c r="AH123" i="2"/>
  <c r="AI123" i="2" s="1"/>
  <c r="AH128" i="2"/>
  <c r="AI128" i="2" s="1"/>
  <c r="AH156" i="2"/>
  <c r="AI156" i="2" s="1"/>
  <c r="AH166" i="2"/>
  <c r="AI166" i="2" s="1"/>
  <c r="AH173" i="2"/>
  <c r="AI173" i="2" s="1"/>
  <c r="AH187" i="2"/>
  <c r="AI187" i="2" s="1"/>
  <c r="AH192" i="2"/>
  <c r="AI192" i="2" s="1"/>
  <c r="AH220" i="2"/>
  <c r="AI220" i="2" s="1"/>
  <c r="AH230" i="2"/>
  <c r="AI230" i="2" s="1"/>
  <c r="AH237" i="2"/>
  <c r="AI237" i="2" s="1"/>
  <c r="AH251" i="2"/>
  <c r="AI251" i="2" s="1"/>
  <c r="AH256" i="2"/>
  <c r="AI256" i="2" s="1"/>
  <c r="AH275" i="2"/>
  <c r="AI275" i="2" s="1"/>
  <c r="AH288" i="2"/>
  <c r="AI288" i="2" s="1"/>
  <c r="AH293" i="2"/>
  <c r="AI293" i="2" s="1"/>
  <c r="AH313" i="2"/>
  <c r="AI313" i="2" s="1"/>
  <c r="AH328" i="2"/>
  <c r="AI328" i="2" s="1"/>
  <c r="AH380" i="2"/>
  <c r="AI380" i="2" s="1"/>
  <c r="AH475" i="2"/>
  <c r="AI475" i="2" s="1"/>
  <c r="AH498" i="2"/>
  <c r="AI498" i="2" s="1"/>
  <c r="AH531" i="2"/>
  <c r="AI531" i="2" s="1"/>
  <c r="AH544" i="2"/>
  <c r="AI544" i="2" s="1"/>
  <c r="AH549" i="2"/>
  <c r="AI549" i="2" s="1"/>
  <c r="AH551" i="2"/>
  <c r="AI551" i="2" s="1"/>
  <c r="AH616" i="2"/>
  <c r="AI616" i="2" s="1"/>
  <c r="AH652" i="2"/>
  <c r="AI652" i="2" s="1"/>
  <c r="AH660" i="2"/>
  <c r="AI660" i="2" s="1"/>
  <c r="AH770" i="2"/>
  <c r="AI770" i="2" s="1"/>
  <c r="AH950" i="2"/>
  <c r="AI950" i="2" s="1"/>
  <c r="AH958" i="2"/>
  <c r="AI958" i="2" s="1"/>
  <c r="AH1010" i="2"/>
  <c r="AI1010" i="2" s="1"/>
  <c r="AH1015" i="2"/>
  <c r="AI1015" i="2" s="1"/>
  <c r="AH1028" i="2"/>
  <c r="AI1028" i="2" s="1"/>
  <c r="AH1031" i="2"/>
  <c r="AI1031" i="2" s="1"/>
  <c r="AH1078" i="2"/>
  <c r="AI1078" i="2" s="1"/>
  <c r="AH1107" i="2"/>
  <c r="AI1107" i="2" s="1"/>
  <c r="AH1120" i="2"/>
  <c r="AI1120" i="2" s="1"/>
  <c r="AH1127" i="2"/>
  <c r="AI1127" i="2" s="1"/>
  <c r="AH1140" i="2"/>
  <c r="AI1140" i="2" s="1"/>
  <c r="AH1160" i="2"/>
  <c r="AI1160" i="2" s="1"/>
  <c r="AH1165" i="2"/>
  <c r="AI1165" i="2" s="1"/>
  <c r="AH1572" i="2"/>
  <c r="AI1572" i="2" s="1"/>
  <c r="AH212" i="2"/>
  <c r="AI212" i="2" s="1"/>
  <c r="AH604" i="2"/>
  <c r="AI604" i="2" s="1"/>
  <c r="AH996" i="2"/>
  <c r="AI996" i="2" s="1"/>
  <c r="AH2265" i="2"/>
  <c r="AI2265" i="2" s="1"/>
  <c r="AH8" i="2"/>
  <c r="AI8" i="2" s="1"/>
  <c r="AH2" i="2"/>
  <c r="AI2" i="2" s="1"/>
  <c r="AH24" i="2"/>
  <c r="AI24" i="2" s="1"/>
  <c r="AH52" i="2"/>
  <c r="AI52" i="2" s="1"/>
  <c r="AH62" i="2"/>
  <c r="AI62" i="2" s="1"/>
  <c r="AH69" i="2"/>
  <c r="AI69" i="2" s="1"/>
  <c r="AH83" i="2"/>
  <c r="AI83" i="2" s="1"/>
  <c r="AH88" i="2"/>
  <c r="AI88" i="2" s="1"/>
  <c r="AH116" i="2"/>
  <c r="AI116" i="2" s="1"/>
  <c r="AH126" i="2"/>
  <c r="AI126" i="2" s="1"/>
  <c r="AH133" i="2"/>
  <c r="AI133" i="2" s="1"/>
  <c r="AH147" i="2"/>
  <c r="AI147" i="2" s="1"/>
  <c r="AH152" i="2"/>
  <c r="AI152" i="2" s="1"/>
  <c r="AH180" i="2"/>
  <c r="AI180" i="2" s="1"/>
  <c r="AH190" i="2"/>
  <c r="AI190" i="2" s="1"/>
  <c r="AH197" i="2"/>
  <c r="AI197" i="2" s="1"/>
  <c r="AH211" i="2"/>
  <c r="AI211" i="2" s="1"/>
  <c r="AH216" i="2"/>
  <c r="AI216" i="2" s="1"/>
  <c r="AH244" i="2"/>
  <c r="AI244" i="2" s="1"/>
  <c r="AH254" i="2"/>
  <c r="AI254" i="2" s="1"/>
  <c r="AH261" i="2"/>
  <c r="AI261" i="2" s="1"/>
  <c r="AH278" i="2"/>
  <c r="AI278" i="2" s="1"/>
  <c r="AH283" i="2"/>
  <c r="AI283" i="2" s="1"/>
  <c r="AH305" i="2"/>
  <c r="AI305" i="2" s="1"/>
  <c r="AH321" i="2"/>
  <c r="AI321" i="2" s="1"/>
  <c r="AH333" i="2"/>
  <c r="AI333" i="2" s="1"/>
  <c r="AH340" i="2"/>
  <c r="AI340" i="2" s="1"/>
  <c r="AH368" i="2"/>
  <c r="AI368" i="2" s="1"/>
  <c r="AH373" i="2"/>
  <c r="AI373" i="2" s="1"/>
  <c r="AH398" i="2"/>
  <c r="AI398" i="2" s="1"/>
  <c r="AH415" i="2"/>
  <c r="AI415" i="2" s="1"/>
  <c r="AH425" i="2"/>
  <c r="AI425" i="2" s="1"/>
  <c r="AH465" i="2"/>
  <c r="AI465" i="2" s="1"/>
  <c r="AH483" i="2"/>
  <c r="AI483" i="2" s="1"/>
  <c r="AH526" i="2"/>
  <c r="AI526" i="2" s="1"/>
  <c r="AH539" i="2"/>
  <c r="AI539" i="2" s="1"/>
  <c r="AH552" i="2"/>
  <c r="AI552" i="2" s="1"/>
  <c r="AH564" i="2"/>
  <c r="AI564" i="2" s="1"/>
  <c r="AH619" i="2"/>
  <c r="AI619" i="2" s="1"/>
  <c r="AH624" i="2"/>
  <c r="AI624" i="2" s="1"/>
  <c r="AH626" i="2"/>
  <c r="AI626" i="2" s="1"/>
  <c r="AH629" i="2"/>
  <c r="AI629" i="2" s="1"/>
  <c r="AH668" i="2"/>
  <c r="AI668" i="2" s="1"/>
  <c r="AH713" i="2"/>
  <c r="AI713" i="2" s="1"/>
  <c r="AH768" i="2"/>
  <c r="AI768" i="2" s="1"/>
  <c r="AH830" i="2"/>
  <c r="AI830" i="2" s="1"/>
  <c r="AH835" i="2"/>
  <c r="AI835" i="2" s="1"/>
  <c r="AH840" i="2"/>
  <c r="AI840" i="2" s="1"/>
  <c r="AH850" i="2"/>
  <c r="AI850" i="2" s="1"/>
  <c r="AH853" i="2"/>
  <c r="AI853" i="2" s="1"/>
  <c r="AH890" i="2"/>
  <c r="AI890" i="2" s="1"/>
  <c r="AH1026" i="2"/>
  <c r="AI1026" i="2" s="1"/>
  <c r="AH1228" i="2"/>
  <c r="AI1228" i="2" s="1"/>
  <c r="AH1231" i="2"/>
  <c r="AI1231" i="2" s="1"/>
  <c r="AH1234" i="2"/>
  <c r="AI1234" i="2" s="1"/>
  <c r="AH1295" i="2"/>
  <c r="AI1295" i="2" s="1"/>
  <c r="AH1342" i="2"/>
  <c r="AI1342" i="2" s="1"/>
  <c r="AH1443" i="2"/>
  <c r="AI1443" i="2" s="1"/>
  <c r="AH1445" i="2"/>
  <c r="AI1445" i="2" s="1"/>
  <c r="AH1490" i="2"/>
  <c r="AI1490" i="2" s="1"/>
  <c r="AH1495" i="2"/>
  <c r="AI1495" i="2" s="1"/>
  <c r="AH1500" i="2"/>
  <c r="AI1500" i="2" s="1"/>
  <c r="AH1776" i="2"/>
  <c r="AI1776" i="2" s="1"/>
  <c r="AH2017" i="2"/>
  <c r="AI2017" i="2" s="1"/>
  <c r="AH2027" i="2"/>
  <c r="AI2027" i="2" s="1"/>
  <c r="AH2034" i="2"/>
  <c r="AI2034" i="2" s="1"/>
  <c r="AH17" i="2"/>
  <c r="AI17" i="2" s="1"/>
  <c r="AH43" i="2"/>
  <c r="AI43" i="2" s="1"/>
  <c r="AH48" i="2"/>
  <c r="AI48" i="2" s="1"/>
  <c r="AH86" i="2"/>
  <c r="AI86" i="2" s="1"/>
  <c r="AH157" i="2"/>
  <c r="AI157" i="2" s="1"/>
  <c r="AH171" i="2"/>
  <c r="AI171" i="2" s="1"/>
  <c r="AH214" i="2"/>
  <c r="AI214" i="2" s="1"/>
  <c r="AH235" i="2"/>
  <c r="AI235" i="2" s="1"/>
  <c r="AH240" i="2"/>
  <c r="AI240" i="2" s="1"/>
  <c r="AH391" i="2"/>
  <c r="AI391" i="2" s="1"/>
  <c r="AH445" i="2"/>
  <c r="AI445" i="2" s="1"/>
  <c r="AH455" i="2"/>
  <c r="AI455" i="2" s="1"/>
  <c r="AH481" i="2"/>
  <c r="AI481" i="2" s="1"/>
  <c r="AH496" i="2"/>
  <c r="AI496" i="2" s="1"/>
  <c r="AH537" i="2"/>
  <c r="AI537" i="2" s="1"/>
  <c r="AH547" i="2"/>
  <c r="AI547" i="2" s="1"/>
  <c r="AH557" i="2"/>
  <c r="AI557" i="2" s="1"/>
  <c r="AH570" i="2"/>
  <c r="AI570" i="2" s="1"/>
  <c r="AH789" i="2"/>
  <c r="AI789" i="2" s="1"/>
  <c r="AH927" i="2"/>
  <c r="AI927" i="2" s="1"/>
  <c r="AH940" i="2"/>
  <c r="AI940" i="2" s="1"/>
  <c r="AH998" i="2"/>
  <c r="AI998" i="2" s="1"/>
  <c r="AH1186" i="2"/>
  <c r="AI1186" i="2" s="1"/>
  <c r="AH84" i="2"/>
  <c r="AI84" i="2" s="1"/>
  <c r="AH148" i="2"/>
  <c r="AI148" i="2" s="1"/>
  <c r="AH484" i="2"/>
  <c r="AI484" i="2" s="1"/>
  <c r="AH612" i="2"/>
  <c r="AI612" i="2" s="1"/>
  <c r="AH29" i="2"/>
  <c r="AI29" i="2" s="1"/>
  <c r="AH93" i="2"/>
  <c r="AI93" i="2" s="1"/>
  <c r="AH107" i="2"/>
  <c r="AI107" i="2" s="1"/>
  <c r="AH112" i="2"/>
  <c r="AI112" i="2" s="1"/>
  <c r="AH150" i="2"/>
  <c r="AI150" i="2" s="1"/>
  <c r="AH176" i="2"/>
  <c r="AI176" i="2" s="1"/>
  <c r="AH221" i="2"/>
  <c r="AI221" i="2" s="1"/>
  <c r="AH281" i="2"/>
  <c r="AI281" i="2" s="1"/>
  <c r="AH296" i="2"/>
  <c r="AI296" i="2" s="1"/>
  <c r="AH346" i="2"/>
  <c r="AI346" i="2" s="1"/>
  <c r="AH366" i="2"/>
  <c r="AI366" i="2" s="1"/>
  <c r="AH10" i="2"/>
  <c r="AI10" i="2" s="1"/>
  <c r="AH12" i="2"/>
  <c r="AI12" i="2" s="1"/>
  <c r="AH15" i="2"/>
  <c r="AI15" i="2" s="1"/>
  <c r="AH22" i="2"/>
  <c r="AI22" i="2" s="1"/>
  <c r="AH36" i="2"/>
  <c r="AI36" i="2" s="1"/>
  <c r="AH46" i="2"/>
  <c r="AI46" i="2" s="1"/>
  <c r="AH53" i="2"/>
  <c r="AI53" i="2" s="1"/>
  <c r="AH67" i="2"/>
  <c r="AI67" i="2" s="1"/>
  <c r="AH72" i="2"/>
  <c r="AI72" i="2" s="1"/>
  <c r="AH100" i="2"/>
  <c r="AI100" i="2" s="1"/>
  <c r="AH110" i="2"/>
  <c r="AI110" i="2" s="1"/>
  <c r="AH117" i="2"/>
  <c r="AI117" i="2" s="1"/>
  <c r="AH131" i="2"/>
  <c r="AI131" i="2" s="1"/>
  <c r="AH136" i="2"/>
  <c r="AI136" i="2" s="1"/>
  <c r="AH164" i="2"/>
  <c r="AI164" i="2" s="1"/>
  <c r="AH174" i="2"/>
  <c r="AI174" i="2" s="1"/>
  <c r="AH181" i="2"/>
  <c r="AI181" i="2" s="1"/>
  <c r="AH195" i="2"/>
  <c r="AI195" i="2" s="1"/>
  <c r="AH200" i="2"/>
  <c r="AI200" i="2" s="1"/>
  <c r="AH228" i="2"/>
  <c r="AI228" i="2" s="1"/>
  <c r="AH238" i="2"/>
  <c r="AI238" i="2" s="1"/>
  <c r="AH245" i="2"/>
  <c r="AI245" i="2" s="1"/>
  <c r="AH259" i="2"/>
  <c r="AI259" i="2" s="1"/>
  <c r="AH264" i="2"/>
  <c r="AI264" i="2" s="1"/>
  <c r="AH289" i="2"/>
  <c r="AI289" i="2" s="1"/>
  <c r="AH301" i="2"/>
  <c r="AI301" i="2" s="1"/>
  <c r="AH306" i="2"/>
  <c r="AI306" i="2" s="1"/>
  <c r="AH329" i="2"/>
  <c r="AI329" i="2" s="1"/>
  <c r="AH336" i="2"/>
  <c r="AI336" i="2" s="1"/>
  <c r="AH341" i="2"/>
  <c r="AI341" i="2" s="1"/>
  <c r="AH343" i="2"/>
  <c r="AI343" i="2" s="1"/>
  <c r="AH356" i="2"/>
  <c r="AI356" i="2" s="1"/>
  <c r="AH381" i="2"/>
  <c r="AI381" i="2" s="1"/>
  <c r="AH386" i="2"/>
  <c r="AI386" i="2" s="1"/>
  <c r="AH406" i="2"/>
  <c r="AI406" i="2" s="1"/>
  <c r="AH413" i="2"/>
  <c r="AI413" i="2" s="1"/>
  <c r="AH438" i="2"/>
  <c r="AI438" i="2" s="1"/>
  <c r="AH448" i="2"/>
  <c r="AI448" i="2" s="1"/>
  <c r="AH460" i="2"/>
  <c r="AI460" i="2" s="1"/>
  <c r="AH499" i="2"/>
  <c r="AI499" i="2" s="1"/>
  <c r="AH504" i="2"/>
  <c r="AI504" i="2" s="1"/>
  <c r="AH514" i="2"/>
  <c r="AI514" i="2" s="1"/>
  <c r="AH578" i="2"/>
  <c r="AI578" i="2" s="1"/>
  <c r="AH601" i="2"/>
  <c r="AI601" i="2" s="1"/>
  <c r="AH617" i="2"/>
  <c r="AI617" i="2" s="1"/>
  <c r="AH645" i="2"/>
  <c r="AI645" i="2" s="1"/>
  <c r="AH653" i="2"/>
  <c r="AI653" i="2" s="1"/>
  <c r="AH658" i="2"/>
  <c r="AI658" i="2" s="1"/>
  <c r="AH661" i="2"/>
  <c r="AI661" i="2" s="1"/>
  <c r="AH671" i="2"/>
  <c r="AI671" i="2" s="1"/>
  <c r="AH706" i="2"/>
  <c r="AI706" i="2" s="1"/>
  <c r="AH743" i="2"/>
  <c r="AI743" i="2" s="1"/>
  <c r="AH815" i="2"/>
  <c r="AI815" i="2" s="1"/>
  <c r="AH917" i="2"/>
  <c r="AI917" i="2" s="1"/>
  <c r="AH948" i="2"/>
  <c r="AI948" i="2" s="1"/>
  <c r="AH1011" i="2"/>
  <c r="AI1011" i="2" s="1"/>
  <c r="AH1040" i="2"/>
  <c r="AI1040" i="2" s="1"/>
  <c r="AH1063" i="2"/>
  <c r="AI1063" i="2" s="1"/>
  <c r="AH1087" i="2"/>
  <c r="AI1087" i="2" s="1"/>
  <c r="AH1113" i="2"/>
  <c r="AI1113" i="2" s="1"/>
  <c r="AH1214" i="2"/>
  <c r="AI1214" i="2" s="1"/>
  <c r="AH1275" i="2"/>
  <c r="AI1275" i="2" s="1"/>
  <c r="AH1373" i="2"/>
  <c r="AI1373" i="2" s="1"/>
  <c r="AH1375" i="2"/>
  <c r="AI1375" i="2" s="1"/>
  <c r="AH1433" i="2"/>
  <c r="AI1433" i="2" s="1"/>
  <c r="AH1435" i="2"/>
  <c r="AI1435" i="2" s="1"/>
  <c r="AH1480" i="2"/>
  <c r="AI1480" i="2" s="1"/>
  <c r="AH1555" i="2"/>
  <c r="AI1555" i="2" s="1"/>
  <c r="AH2327" i="2"/>
  <c r="AI2327" i="2" s="1"/>
  <c r="AH733" i="2"/>
  <c r="AI733" i="2" s="1"/>
  <c r="AH788" i="2"/>
  <c r="AI788" i="2" s="1"/>
  <c r="AH818" i="2"/>
  <c r="AI818" i="2" s="1"/>
  <c r="AH838" i="2"/>
  <c r="AI838" i="2" s="1"/>
  <c r="AH856" i="2"/>
  <c r="AI856" i="2" s="1"/>
  <c r="AH916" i="2"/>
  <c r="AI916" i="2" s="1"/>
  <c r="AH964" i="2"/>
  <c r="AI964" i="2" s="1"/>
  <c r="AH1016" i="2"/>
  <c r="AI1016" i="2" s="1"/>
  <c r="AH1021" i="2"/>
  <c r="AI1021" i="2" s="1"/>
  <c r="AH1034" i="2"/>
  <c r="AI1034" i="2" s="1"/>
  <c r="AH1086" i="2"/>
  <c r="AI1086" i="2" s="1"/>
  <c r="AH1108" i="2"/>
  <c r="AI1108" i="2" s="1"/>
  <c r="AH1226" i="2"/>
  <c r="AI1226" i="2" s="1"/>
  <c r="AH1263" i="2"/>
  <c r="AI1263" i="2" s="1"/>
  <c r="AH1270" i="2"/>
  <c r="AI1270" i="2" s="1"/>
  <c r="AH1290" i="2"/>
  <c r="AI1290" i="2" s="1"/>
  <c r="AH1335" i="2"/>
  <c r="AI1335" i="2" s="1"/>
  <c r="AH1359" i="2"/>
  <c r="AI1359" i="2" s="1"/>
  <c r="AH1366" i="2"/>
  <c r="AI1366" i="2" s="1"/>
  <c r="AH1465" i="2"/>
  <c r="AI1465" i="2" s="1"/>
  <c r="AH1577" i="2"/>
  <c r="AI1577" i="2" s="1"/>
  <c r="AH1625" i="2"/>
  <c r="AI1625" i="2" s="1"/>
  <c r="AH1673" i="2"/>
  <c r="AI1673" i="2" s="1"/>
  <c r="AH1696" i="2"/>
  <c r="AI1696" i="2" s="1"/>
  <c r="AH1838" i="2"/>
  <c r="AI1838" i="2" s="1"/>
  <c r="AH1846" i="2"/>
  <c r="AI1846" i="2" s="1"/>
  <c r="AH1928" i="2"/>
  <c r="AI1928" i="2" s="1"/>
  <c r="AH1933" i="2"/>
  <c r="AI1933" i="2" s="1"/>
  <c r="AH353" i="2"/>
  <c r="AI353" i="2" s="1"/>
  <c r="AH365" i="2"/>
  <c r="AI365" i="2" s="1"/>
  <c r="AH372" i="2"/>
  <c r="AI372" i="2" s="1"/>
  <c r="AH401" i="2"/>
  <c r="AI401" i="2" s="1"/>
  <c r="AH411" i="2"/>
  <c r="AI411" i="2" s="1"/>
  <c r="AH435" i="2"/>
  <c r="AI435" i="2" s="1"/>
  <c r="AH440" i="2"/>
  <c r="AI440" i="2" s="1"/>
  <c r="AH457" i="2"/>
  <c r="AI457" i="2" s="1"/>
  <c r="AH467" i="2"/>
  <c r="AI467" i="2" s="1"/>
  <c r="AH480" i="2"/>
  <c r="AI480" i="2" s="1"/>
  <c r="AH485" i="2"/>
  <c r="AI485" i="2" s="1"/>
  <c r="AH492" i="2"/>
  <c r="AI492" i="2" s="1"/>
  <c r="AH517" i="2"/>
  <c r="AI517" i="2" s="1"/>
  <c r="AH519" i="2"/>
  <c r="AI519" i="2" s="1"/>
  <c r="AH555" i="2"/>
  <c r="AI555" i="2" s="1"/>
  <c r="AH560" i="2"/>
  <c r="AI560" i="2" s="1"/>
  <c r="AH565" i="2"/>
  <c r="AI565" i="2" s="1"/>
  <c r="AH567" i="2"/>
  <c r="AI567" i="2" s="1"/>
  <c r="AH587" i="2"/>
  <c r="AI587" i="2" s="1"/>
  <c r="AH600" i="2"/>
  <c r="AI600" i="2" s="1"/>
  <c r="AH605" i="2"/>
  <c r="AI605" i="2" s="1"/>
  <c r="AH607" i="2"/>
  <c r="AI607" i="2" s="1"/>
  <c r="AH622" i="2"/>
  <c r="AI622" i="2" s="1"/>
  <c r="AH681" i="2"/>
  <c r="AI681" i="2" s="1"/>
  <c r="AH699" i="2"/>
  <c r="AI699" i="2" s="1"/>
  <c r="AH701" i="2"/>
  <c r="AI701" i="2" s="1"/>
  <c r="AH709" i="2"/>
  <c r="AI709" i="2" s="1"/>
  <c r="AH719" i="2"/>
  <c r="AI719" i="2" s="1"/>
  <c r="AH724" i="2"/>
  <c r="AI724" i="2" s="1"/>
  <c r="AH734" i="2"/>
  <c r="AI734" i="2" s="1"/>
  <c r="AH739" i="2"/>
  <c r="AI739" i="2" s="1"/>
  <c r="AH746" i="2"/>
  <c r="AI746" i="2" s="1"/>
  <c r="AH764" i="2"/>
  <c r="AI764" i="2" s="1"/>
  <c r="AH771" i="2"/>
  <c r="AI771" i="2" s="1"/>
  <c r="AH791" i="2"/>
  <c r="AI791" i="2" s="1"/>
  <c r="AH808" i="2"/>
  <c r="AI808" i="2" s="1"/>
  <c r="AH813" i="2"/>
  <c r="AI813" i="2" s="1"/>
  <c r="AH816" i="2"/>
  <c r="AI816" i="2" s="1"/>
  <c r="AH819" i="2"/>
  <c r="AI819" i="2" s="1"/>
  <c r="AH849" i="2"/>
  <c r="AI849" i="2" s="1"/>
  <c r="AH893" i="2"/>
  <c r="AI893" i="2" s="1"/>
  <c r="AH898" i="2"/>
  <c r="AI898" i="2" s="1"/>
  <c r="AH919" i="2"/>
  <c r="AI919" i="2" s="1"/>
  <c r="AH936" i="2"/>
  <c r="AI936" i="2" s="1"/>
  <c r="AH941" i="2"/>
  <c r="AI941" i="2" s="1"/>
  <c r="AH944" i="2"/>
  <c r="AI944" i="2" s="1"/>
  <c r="AH954" i="2"/>
  <c r="AI954" i="2" s="1"/>
  <c r="AH959" i="2"/>
  <c r="AI959" i="2" s="1"/>
  <c r="AH990" i="2"/>
  <c r="AI990" i="2" s="1"/>
  <c r="AH997" i="2"/>
  <c r="AI997" i="2" s="1"/>
  <c r="AH1002" i="2"/>
  <c r="AI1002" i="2" s="1"/>
  <c r="AH1022" i="2"/>
  <c r="AI1022" i="2" s="1"/>
  <c r="AH1044" i="2"/>
  <c r="AI1044" i="2" s="1"/>
  <c r="AH1059" i="2"/>
  <c r="AI1059" i="2" s="1"/>
  <c r="AH1069" i="2"/>
  <c r="AI1069" i="2" s="1"/>
  <c r="AH1074" i="2"/>
  <c r="AI1074" i="2" s="1"/>
  <c r="AH1099" i="2"/>
  <c r="AI1099" i="2" s="1"/>
  <c r="AH1109" i="2"/>
  <c r="AI1109" i="2" s="1"/>
  <c r="AH1111" i="2"/>
  <c r="AI1111" i="2" s="1"/>
  <c r="AH1143" i="2"/>
  <c r="AI1143" i="2" s="1"/>
  <c r="AH1158" i="2"/>
  <c r="AI1158" i="2" s="1"/>
  <c r="AH1180" i="2"/>
  <c r="AI1180" i="2" s="1"/>
  <c r="AH1185" i="2"/>
  <c r="AI1185" i="2" s="1"/>
  <c r="AH1188" i="2"/>
  <c r="AI1188" i="2" s="1"/>
  <c r="AH1190" i="2"/>
  <c r="AI1190" i="2" s="1"/>
  <c r="AH1239" i="2"/>
  <c r="AI1239" i="2" s="1"/>
  <c r="AH1244" i="2"/>
  <c r="AI1244" i="2" s="1"/>
  <c r="AH1247" i="2"/>
  <c r="AI1247" i="2" s="1"/>
  <c r="AH1254" i="2"/>
  <c r="AI1254" i="2" s="1"/>
  <c r="AH1278" i="2"/>
  <c r="AI1278" i="2" s="1"/>
  <c r="AH1291" i="2"/>
  <c r="AI1291" i="2" s="1"/>
  <c r="AH1308" i="2"/>
  <c r="AI1308" i="2" s="1"/>
  <c r="AH1311" i="2"/>
  <c r="AI1311" i="2" s="1"/>
  <c r="AH1316" i="2"/>
  <c r="AI1316" i="2" s="1"/>
  <c r="AH1318" i="2"/>
  <c r="AI1318" i="2" s="1"/>
  <c r="AH1357" i="2"/>
  <c r="AI1357" i="2" s="1"/>
  <c r="AH1388" i="2"/>
  <c r="AI1388" i="2" s="1"/>
  <c r="AH1405" i="2"/>
  <c r="AI1405" i="2" s="1"/>
  <c r="AH1414" i="2"/>
  <c r="AI1414" i="2" s="1"/>
  <c r="AH1446" i="2"/>
  <c r="AI1446" i="2" s="1"/>
  <c r="AH1471" i="2"/>
  <c r="AI1471" i="2" s="1"/>
  <c r="AH1513" i="2"/>
  <c r="AI1513" i="2" s="1"/>
  <c r="AH1541" i="2"/>
  <c r="AI1541" i="2" s="1"/>
  <c r="AH1556" i="2"/>
  <c r="AI1556" i="2" s="1"/>
  <c r="AH1558" i="2"/>
  <c r="AI1558" i="2" s="1"/>
  <c r="AH1588" i="2"/>
  <c r="AI1588" i="2" s="1"/>
  <c r="AH1638" i="2"/>
  <c r="AI1638" i="2" s="1"/>
  <c r="AH1656" i="2"/>
  <c r="AI1656" i="2" s="1"/>
  <c r="AH1684" i="2"/>
  <c r="AI1684" i="2" s="1"/>
  <c r="AH1697" i="2"/>
  <c r="AI1697" i="2" s="1"/>
  <c r="AH1724" i="2"/>
  <c r="AI1724" i="2" s="1"/>
  <c r="AH1726" i="2"/>
  <c r="AI1726" i="2" s="1"/>
  <c r="AH1772" i="2"/>
  <c r="AI1772" i="2" s="1"/>
  <c r="AH1804" i="2"/>
  <c r="AI1804" i="2" s="1"/>
  <c r="AH1887" i="2"/>
  <c r="AI1887" i="2" s="1"/>
  <c r="AH1891" i="2"/>
  <c r="AI1891" i="2" s="1"/>
  <c r="AH2191" i="2"/>
  <c r="AI2191" i="2" s="1"/>
  <c r="AH2201" i="2"/>
  <c r="AI2201" i="2" s="1"/>
  <c r="AH2447" i="2"/>
  <c r="AI2447" i="2" s="1"/>
  <c r="AH2492" i="2"/>
  <c r="AI2492" i="2" s="1"/>
  <c r="AH2494" i="2"/>
  <c r="AI2494" i="2" s="1"/>
  <c r="AH585" i="2"/>
  <c r="AI585" i="2" s="1"/>
  <c r="AH595" i="2"/>
  <c r="AI595" i="2" s="1"/>
  <c r="AH608" i="2"/>
  <c r="AI608" i="2" s="1"/>
  <c r="AH613" i="2"/>
  <c r="AI613" i="2" s="1"/>
  <c r="AH635" i="2"/>
  <c r="AI635" i="2" s="1"/>
  <c r="AH654" i="2"/>
  <c r="AI654" i="2" s="1"/>
  <c r="AH672" i="2"/>
  <c r="AI672" i="2" s="1"/>
  <c r="AH677" i="2"/>
  <c r="AI677" i="2" s="1"/>
  <c r="AH687" i="2"/>
  <c r="AI687" i="2" s="1"/>
  <c r="AH692" i="2"/>
  <c r="AI692" i="2" s="1"/>
  <c r="AH702" i="2"/>
  <c r="AI702" i="2" s="1"/>
  <c r="AH707" i="2"/>
  <c r="AI707" i="2" s="1"/>
  <c r="AH714" i="2"/>
  <c r="AI714" i="2" s="1"/>
  <c r="AH729" i="2"/>
  <c r="AI729" i="2" s="1"/>
  <c r="AH737" i="2"/>
  <c r="AI737" i="2" s="1"/>
  <c r="AH769" i="2"/>
  <c r="AI769" i="2" s="1"/>
  <c r="AH806" i="2"/>
  <c r="AI806" i="2" s="1"/>
  <c r="AH814" i="2"/>
  <c r="AI814" i="2" s="1"/>
  <c r="AH826" i="2"/>
  <c r="AI826" i="2" s="1"/>
  <c r="AH839" i="2"/>
  <c r="AI839" i="2" s="1"/>
  <c r="AH857" i="2"/>
  <c r="AI857" i="2" s="1"/>
  <c r="AH862" i="2"/>
  <c r="AI862" i="2" s="1"/>
  <c r="AH864" i="2"/>
  <c r="AI864" i="2" s="1"/>
  <c r="AH889" i="2"/>
  <c r="AI889" i="2" s="1"/>
  <c r="AH894" i="2"/>
  <c r="AI894" i="2" s="1"/>
  <c r="AH899" i="2"/>
  <c r="AI899" i="2" s="1"/>
  <c r="AH934" i="2"/>
  <c r="AI934" i="2" s="1"/>
  <c r="AH942" i="2"/>
  <c r="AI942" i="2" s="1"/>
  <c r="AH947" i="2"/>
  <c r="AI947" i="2" s="1"/>
  <c r="AH988" i="2"/>
  <c r="AI988" i="2" s="1"/>
  <c r="AH1027" i="2"/>
  <c r="AI1027" i="2" s="1"/>
  <c r="AH1032" i="2"/>
  <c r="AI1032" i="2" s="1"/>
  <c r="AH1045" i="2"/>
  <c r="AI1045" i="2" s="1"/>
  <c r="AH1047" i="2"/>
  <c r="AI1047" i="2" s="1"/>
  <c r="AH1089" i="2"/>
  <c r="AI1089" i="2" s="1"/>
  <c r="AH1094" i="2"/>
  <c r="AI1094" i="2" s="1"/>
  <c r="AH1116" i="2"/>
  <c r="AI1116" i="2" s="1"/>
  <c r="AH1148" i="2"/>
  <c r="AI1148" i="2" s="1"/>
  <c r="AH1183" i="2"/>
  <c r="AI1183" i="2" s="1"/>
  <c r="AH1198" i="2"/>
  <c r="AI1198" i="2" s="1"/>
  <c r="AH1212" i="2"/>
  <c r="AI1212" i="2" s="1"/>
  <c r="AH1215" i="2"/>
  <c r="AI1215" i="2" s="1"/>
  <c r="AH1222" i="2"/>
  <c r="AI1222" i="2" s="1"/>
  <c r="AH1230" i="2"/>
  <c r="AI1230" i="2" s="1"/>
  <c r="AH1245" i="2"/>
  <c r="AI1245" i="2" s="1"/>
  <c r="AH1257" i="2"/>
  <c r="AI1257" i="2" s="1"/>
  <c r="AH1294" i="2"/>
  <c r="AI1294" i="2" s="1"/>
  <c r="AH1303" i="2"/>
  <c r="AI1303" i="2" s="1"/>
  <c r="AH1309" i="2"/>
  <c r="AI1309" i="2" s="1"/>
  <c r="AH1321" i="2"/>
  <c r="AI1321" i="2" s="1"/>
  <c r="AH1336" i="2"/>
  <c r="AI1336" i="2" s="1"/>
  <c r="AH1343" i="2"/>
  <c r="AI1343" i="2" s="1"/>
  <c r="AH1348" i="2"/>
  <c r="AI1348" i="2" s="1"/>
  <c r="AH1350" i="2"/>
  <c r="AI1350" i="2" s="1"/>
  <c r="AH1355" i="2"/>
  <c r="AI1355" i="2" s="1"/>
  <c r="AH1360" i="2"/>
  <c r="AI1360" i="2" s="1"/>
  <c r="AH1383" i="2"/>
  <c r="AI1383" i="2" s="1"/>
  <c r="AH1417" i="2"/>
  <c r="AI1417" i="2" s="1"/>
  <c r="AH1429" i="2"/>
  <c r="AI1429" i="2" s="1"/>
  <c r="AH1434" i="2"/>
  <c r="AI1434" i="2" s="1"/>
  <c r="AH1454" i="2"/>
  <c r="AI1454" i="2" s="1"/>
  <c r="AH1456" i="2"/>
  <c r="AI1456" i="2" s="1"/>
  <c r="AH1461" i="2"/>
  <c r="AI1461" i="2" s="1"/>
  <c r="AH1474" i="2"/>
  <c r="AI1474" i="2" s="1"/>
  <c r="AH1531" i="2"/>
  <c r="AI1531" i="2" s="1"/>
  <c r="AH1536" i="2"/>
  <c r="AI1536" i="2" s="1"/>
  <c r="AH1544" i="2"/>
  <c r="AI1544" i="2" s="1"/>
  <c r="AH1581" i="2"/>
  <c r="AI1581" i="2" s="1"/>
  <c r="AH1593" i="2"/>
  <c r="AI1593" i="2" s="1"/>
  <c r="AH1631" i="2"/>
  <c r="AI1631" i="2" s="1"/>
  <c r="AH1648" i="2"/>
  <c r="AI1648" i="2" s="1"/>
  <c r="AH1651" i="2"/>
  <c r="AI1651" i="2" s="1"/>
  <c r="AH1687" i="2"/>
  <c r="AI1687" i="2" s="1"/>
  <c r="AH1689" i="2"/>
  <c r="AI1689" i="2" s="1"/>
  <c r="AH1734" i="2"/>
  <c r="AI1734" i="2" s="1"/>
  <c r="AH1767" i="2"/>
  <c r="AI1767" i="2" s="1"/>
  <c r="AH1775" i="2"/>
  <c r="AI1775" i="2" s="1"/>
  <c r="AH1807" i="2"/>
  <c r="AI1807" i="2" s="1"/>
  <c r="AH1877" i="2"/>
  <c r="AI1877" i="2" s="1"/>
  <c r="AH1892" i="2"/>
  <c r="AI1892" i="2" s="1"/>
  <c r="AH1899" i="2"/>
  <c r="AI1899" i="2" s="1"/>
  <c r="AH1904" i="2"/>
  <c r="AI1904" i="2" s="1"/>
  <c r="AH1957" i="2"/>
  <c r="AI1957" i="2" s="1"/>
  <c r="AH2005" i="2"/>
  <c r="AI2005" i="2" s="1"/>
  <c r="AH2008" i="2"/>
  <c r="AI2008" i="2" s="1"/>
  <c r="AH2053" i="2"/>
  <c r="AI2053" i="2" s="1"/>
  <c r="AH2116" i="2"/>
  <c r="AI2116" i="2" s="1"/>
  <c r="AH2178" i="2"/>
  <c r="AI2178" i="2" s="1"/>
  <c r="AH2357" i="2"/>
  <c r="AI2357" i="2" s="1"/>
  <c r="AH2362" i="2"/>
  <c r="AI2362" i="2" s="1"/>
  <c r="AH2396" i="2"/>
  <c r="AI2396" i="2" s="1"/>
  <c r="AH2484" i="2"/>
  <c r="AI2484" i="2" s="1"/>
  <c r="AH488" i="2"/>
  <c r="AI488" i="2" s="1"/>
  <c r="AH493" i="2"/>
  <c r="AI493" i="2" s="1"/>
  <c r="AH495" i="2"/>
  <c r="AI495" i="2" s="1"/>
  <c r="AH525" i="2"/>
  <c r="AI525" i="2" s="1"/>
  <c r="AH527" i="2"/>
  <c r="AI527" i="2" s="1"/>
  <c r="AH540" i="2"/>
  <c r="AI540" i="2" s="1"/>
  <c r="AH558" i="2"/>
  <c r="AI558" i="2" s="1"/>
  <c r="AH563" i="2"/>
  <c r="AI563" i="2" s="1"/>
  <c r="AH573" i="2"/>
  <c r="AI573" i="2" s="1"/>
  <c r="AH575" i="2"/>
  <c r="AI575" i="2" s="1"/>
  <c r="AH593" i="2"/>
  <c r="AI593" i="2" s="1"/>
  <c r="AH603" i="2"/>
  <c r="AI603" i="2" s="1"/>
  <c r="AH623" i="2"/>
  <c r="AI623" i="2" s="1"/>
  <c r="AH628" i="2"/>
  <c r="AI628" i="2" s="1"/>
  <c r="AH640" i="2"/>
  <c r="AI640" i="2" s="1"/>
  <c r="AH667" i="2"/>
  <c r="AI667" i="2" s="1"/>
  <c r="AH682" i="2"/>
  <c r="AI682" i="2" s="1"/>
  <c r="AH697" i="2"/>
  <c r="AI697" i="2" s="1"/>
  <c r="AH705" i="2"/>
  <c r="AI705" i="2" s="1"/>
  <c r="AH712" i="2"/>
  <c r="AI712" i="2" s="1"/>
  <c r="AH717" i="2"/>
  <c r="AI717" i="2" s="1"/>
  <c r="AH744" i="2"/>
  <c r="AI744" i="2" s="1"/>
  <c r="AH747" i="2"/>
  <c r="AI747" i="2" s="1"/>
  <c r="AH754" i="2"/>
  <c r="AI754" i="2" s="1"/>
  <c r="AH757" i="2"/>
  <c r="AI757" i="2" s="1"/>
  <c r="AH767" i="2"/>
  <c r="AI767" i="2" s="1"/>
  <c r="AH794" i="2"/>
  <c r="AI794" i="2" s="1"/>
  <c r="AH847" i="2"/>
  <c r="AI847" i="2" s="1"/>
  <c r="AH852" i="2"/>
  <c r="AI852" i="2" s="1"/>
  <c r="AH860" i="2"/>
  <c r="AI860" i="2" s="1"/>
  <c r="AH867" i="2"/>
  <c r="AI867" i="2" s="1"/>
  <c r="AH887" i="2"/>
  <c r="AI887" i="2" s="1"/>
  <c r="AH904" i="2"/>
  <c r="AI904" i="2" s="1"/>
  <c r="AH922" i="2"/>
  <c r="AI922" i="2" s="1"/>
  <c r="AH952" i="2"/>
  <c r="AI952" i="2" s="1"/>
  <c r="AH960" i="2"/>
  <c r="AI960" i="2" s="1"/>
  <c r="AH970" i="2"/>
  <c r="AI970" i="2" s="1"/>
  <c r="AH995" i="2"/>
  <c r="AI995" i="2" s="1"/>
  <c r="AH1000" i="2"/>
  <c r="AI1000" i="2" s="1"/>
  <c r="AH1020" i="2"/>
  <c r="AI1020" i="2" s="1"/>
  <c r="AH1052" i="2"/>
  <c r="AI1052" i="2" s="1"/>
  <c r="AH1097" i="2"/>
  <c r="AI1097" i="2" s="1"/>
  <c r="AH1100" i="2"/>
  <c r="AI1100" i="2" s="1"/>
  <c r="AH1105" i="2"/>
  <c r="AI1105" i="2" s="1"/>
  <c r="AH1131" i="2"/>
  <c r="AI1131" i="2" s="1"/>
  <c r="AH1149" i="2"/>
  <c r="AI1149" i="2" s="1"/>
  <c r="AH1156" i="2"/>
  <c r="AI1156" i="2" s="1"/>
  <c r="AH1181" i="2"/>
  <c r="AI1181" i="2" s="1"/>
  <c r="AH1213" i="2"/>
  <c r="AI1213" i="2" s="1"/>
  <c r="AH1233" i="2"/>
  <c r="AI1233" i="2" s="1"/>
  <c r="AH1240" i="2"/>
  <c r="AI1240" i="2" s="1"/>
  <c r="AH1248" i="2"/>
  <c r="AI1248" i="2" s="1"/>
  <c r="AH1271" i="2"/>
  <c r="AI1271" i="2" s="1"/>
  <c r="AH1279" i="2"/>
  <c r="AI1279" i="2" s="1"/>
  <c r="AH1286" i="2"/>
  <c r="AI1286" i="2" s="1"/>
  <c r="AH1304" i="2"/>
  <c r="AI1304" i="2" s="1"/>
  <c r="AH1312" i="2"/>
  <c r="AI1312" i="2" s="1"/>
  <c r="AH1341" i="2"/>
  <c r="AI1341" i="2" s="1"/>
  <c r="AH1367" i="2"/>
  <c r="AI1367" i="2" s="1"/>
  <c r="AH1384" i="2"/>
  <c r="AI1384" i="2" s="1"/>
  <c r="AH1408" i="2"/>
  <c r="AI1408" i="2" s="1"/>
  <c r="AH1415" i="2"/>
  <c r="AI1415" i="2" s="1"/>
  <c r="AH1437" i="2"/>
  <c r="AI1437" i="2" s="1"/>
  <c r="AH1447" i="2"/>
  <c r="AI1447" i="2" s="1"/>
  <c r="AH1504" i="2"/>
  <c r="AI1504" i="2" s="1"/>
  <c r="AH1519" i="2"/>
  <c r="AI1519" i="2" s="1"/>
  <c r="AH1526" i="2"/>
  <c r="AI1526" i="2" s="1"/>
  <c r="AH1599" i="2"/>
  <c r="AI1599" i="2" s="1"/>
  <c r="AH1606" i="2"/>
  <c r="AI1606" i="2" s="1"/>
  <c r="AH1669" i="2"/>
  <c r="AI1669" i="2" s="1"/>
  <c r="AH1672" i="2"/>
  <c r="AI1672" i="2" s="1"/>
  <c r="AH1677" i="2"/>
  <c r="AI1677" i="2" s="1"/>
  <c r="AH1682" i="2"/>
  <c r="AI1682" i="2" s="1"/>
  <c r="AH1740" i="2"/>
  <c r="AI1740" i="2" s="1"/>
  <c r="AH1812" i="2"/>
  <c r="AI1812" i="2" s="1"/>
  <c r="AH1860" i="2"/>
  <c r="AI1860" i="2" s="1"/>
  <c r="AH1277" i="2"/>
  <c r="AI1277" i="2" s="1"/>
  <c r="AH1307" i="2"/>
  <c r="AI1307" i="2" s="1"/>
  <c r="AH1339" i="2"/>
  <c r="AI1339" i="2" s="1"/>
  <c r="AH1344" i="2"/>
  <c r="AI1344" i="2" s="1"/>
  <c r="AH1358" i="2"/>
  <c r="AI1358" i="2" s="1"/>
  <c r="AH1487" i="2"/>
  <c r="AI1487" i="2" s="1"/>
  <c r="AH1512" i="2"/>
  <c r="AI1512" i="2" s="1"/>
  <c r="AH1537" i="2"/>
  <c r="AI1537" i="2" s="1"/>
  <c r="AH1604" i="2"/>
  <c r="AI1604" i="2" s="1"/>
  <c r="AH1619" i="2"/>
  <c r="AI1619" i="2" s="1"/>
  <c r="AH1667" i="2"/>
  <c r="AI1667" i="2" s="1"/>
  <c r="AH1680" i="2"/>
  <c r="AI1680" i="2" s="1"/>
  <c r="AH1703" i="2"/>
  <c r="AI1703" i="2" s="1"/>
  <c r="AH1758" i="2"/>
  <c r="AI1758" i="2" s="1"/>
  <c r="AH1845" i="2"/>
  <c r="AI1845" i="2" s="1"/>
  <c r="AH1950" i="2"/>
  <c r="AI1950" i="2" s="1"/>
  <c r="AH1991" i="2"/>
  <c r="AI1991" i="2" s="1"/>
  <c r="AH2003" i="2"/>
  <c r="AI2003" i="2" s="1"/>
  <c r="AH2036" i="2"/>
  <c r="AI2036" i="2" s="1"/>
  <c r="AH2106" i="2"/>
  <c r="AI2106" i="2" s="1"/>
  <c r="AH2154" i="2"/>
  <c r="AI2154" i="2" s="1"/>
  <c r="AH2391" i="2"/>
  <c r="AI2391" i="2" s="1"/>
  <c r="AH2479" i="2"/>
  <c r="AI2479" i="2" s="1"/>
  <c r="AH292" i="2"/>
  <c r="AI292" i="2" s="1"/>
  <c r="AH302" i="2"/>
  <c r="AI302" i="2" s="1"/>
  <c r="AH312" i="2"/>
  <c r="AI312" i="2" s="1"/>
  <c r="AH317" i="2"/>
  <c r="AI317" i="2" s="1"/>
  <c r="AH319" i="2"/>
  <c r="AI319" i="2" s="1"/>
  <c r="AH339" i="2"/>
  <c r="AI339" i="2" s="1"/>
  <c r="AH349" i="2"/>
  <c r="AI349" i="2" s="1"/>
  <c r="AH351" i="2"/>
  <c r="AI351" i="2" s="1"/>
  <c r="AH371" i="2"/>
  <c r="AI371" i="2" s="1"/>
  <c r="AH376" i="2"/>
  <c r="AI376" i="2" s="1"/>
  <c r="AH393" i="2"/>
  <c r="AI393" i="2" s="1"/>
  <c r="AH400" i="2"/>
  <c r="AI400" i="2" s="1"/>
  <c r="AH405" i="2"/>
  <c r="AI405" i="2" s="1"/>
  <c r="AH417" i="2"/>
  <c r="AI417" i="2" s="1"/>
  <c r="AH429" i="2"/>
  <c r="AI429" i="2" s="1"/>
  <c r="AH436" i="2"/>
  <c r="AI436" i="2" s="1"/>
  <c r="AH451" i="2"/>
  <c r="AI451" i="2" s="1"/>
  <c r="AH491" i="2"/>
  <c r="AI491" i="2" s="1"/>
  <c r="AH501" i="2"/>
  <c r="AI501" i="2" s="1"/>
  <c r="AH503" i="2"/>
  <c r="AI503" i="2" s="1"/>
  <c r="AH521" i="2"/>
  <c r="AI521" i="2" s="1"/>
  <c r="AH536" i="2"/>
  <c r="AI536" i="2" s="1"/>
  <c r="AH541" i="2"/>
  <c r="AI541" i="2" s="1"/>
  <c r="AH543" i="2"/>
  <c r="AI543" i="2" s="1"/>
  <c r="AH581" i="2"/>
  <c r="AI581" i="2" s="1"/>
  <c r="AH588" i="2"/>
  <c r="AI588" i="2" s="1"/>
  <c r="AH609" i="2"/>
  <c r="AI609" i="2" s="1"/>
  <c r="AH621" i="2"/>
  <c r="AI621" i="2" s="1"/>
  <c r="AH631" i="2"/>
  <c r="AI631" i="2" s="1"/>
  <c r="AH643" i="2"/>
  <c r="AI643" i="2" s="1"/>
  <c r="AH650" i="2"/>
  <c r="AI650" i="2" s="1"/>
  <c r="AH665" i="2"/>
  <c r="AI665" i="2" s="1"/>
  <c r="AH673" i="2"/>
  <c r="AI673" i="2" s="1"/>
  <c r="AH683" i="2"/>
  <c r="AI683" i="2" s="1"/>
  <c r="AH688" i="2"/>
  <c r="AI688" i="2" s="1"/>
  <c r="AH690" i="2"/>
  <c r="AI690" i="2" s="1"/>
  <c r="AH693" i="2"/>
  <c r="AI693" i="2" s="1"/>
  <c r="AH735" i="2"/>
  <c r="AI735" i="2" s="1"/>
  <c r="AH755" i="2"/>
  <c r="AI755" i="2" s="1"/>
  <c r="AH777" i="2"/>
  <c r="AI777" i="2" s="1"/>
  <c r="AH782" i="2"/>
  <c r="AI782" i="2" s="1"/>
  <c r="AH792" i="2"/>
  <c r="AI792" i="2" s="1"/>
  <c r="AH829" i="2"/>
  <c r="AI829" i="2" s="1"/>
  <c r="AH834" i="2"/>
  <c r="AI834" i="2" s="1"/>
  <c r="AH870" i="2"/>
  <c r="AI870" i="2" s="1"/>
  <c r="AH880" i="2"/>
  <c r="AI880" i="2" s="1"/>
  <c r="AH883" i="2"/>
  <c r="AI883" i="2" s="1"/>
  <c r="AH895" i="2"/>
  <c r="AI895" i="2" s="1"/>
  <c r="AH905" i="2"/>
  <c r="AI905" i="2" s="1"/>
  <c r="AH910" i="2"/>
  <c r="AI910" i="2" s="1"/>
  <c r="AH920" i="2"/>
  <c r="AI920" i="2" s="1"/>
  <c r="AH968" i="2"/>
  <c r="AI968" i="2" s="1"/>
  <c r="AH973" i="2"/>
  <c r="AI973" i="2" s="1"/>
  <c r="AH976" i="2"/>
  <c r="AI976" i="2" s="1"/>
  <c r="AH986" i="2"/>
  <c r="AI986" i="2" s="1"/>
  <c r="AH1006" i="2"/>
  <c r="AI1006" i="2" s="1"/>
  <c r="AH1013" i="2"/>
  <c r="AI1013" i="2" s="1"/>
  <c r="AH1036" i="2"/>
  <c r="AI1036" i="2" s="1"/>
  <c r="AH1053" i="2"/>
  <c r="AI1053" i="2" s="1"/>
  <c r="AH1062" i="2"/>
  <c r="AI1062" i="2" s="1"/>
  <c r="AH1070" i="2"/>
  <c r="AI1070" i="2" s="1"/>
  <c r="AH1075" i="2"/>
  <c r="AI1075" i="2" s="1"/>
  <c r="AH1095" i="2"/>
  <c r="AI1095" i="2" s="1"/>
  <c r="AH1122" i="2"/>
  <c r="AI1122" i="2" s="1"/>
  <c r="AH1132" i="2"/>
  <c r="AI1132" i="2" s="1"/>
  <c r="AH1142" i="2"/>
  <c r="AI1142" i="2" s="1"/>
  <c r="AH1147" i="2"/>
  <c r="AI1147" i="2" s="1"/>
  <c r="AH1152" i="2"/>
  <c r="AI1152" i="2" s="1"/>
  <c r="AH1157" i="2"/>
  <c r="AI1157" i="2" s="1"/>
  <c r="AH1246" i="2"/>
  <c r="AI1246" i="2" s="1"/>
  <c r="AH1265" i="2"/>
  <c r="AI1265" i="2" s="1"/>
  <c r="AH1272" i="2"/>
  <c r="AI1272" i="2" s="1"/>
  <c r="AH1274" i="2"/>
  <c r="AI1274" i="2" s="1"/>
  <c r="AH1280" i="2"/>
  <c r="AI1280" i="2" s="1"/>
  <c r="AH1324" i="2"/>
  <c r="AI1324" i="2" s="1"/>
  <c r="AH1327" i="2"/>
  <c r="AI1327" i="2" s="1"/>
  <c r="AH1334" i="2"/>
  <c r="AI1334" i="2" s="1"/>
  <c r="AH1368" i="2"/>
  <c r="AI1368" i="2" s="1"/>
  <c r="AH1387" i="2"/>
  <c r="AI1387" i="2" s="1"/>
  <c r="AH1392" i="2"/>
  <c r="AI1392" i="2" s="1"/>
  <c r="AH1455" i="2"/>
  <c r="AI1455" i="2" s="1"/>
  <c r="AH1462" i="2"/>
  <c r="AI1462" i="2" s="1"/>
  <c r="AH1472" i="2"/>
  <c r="AI1472" i="2" s="1"/>
  <c r="AH1492" i="2"/>
  <c r="AI1492" i="2" s="1"/>
  <c r="AH1507" i="2"/>
  <c r="AI1507" i="2" s="1"/>
  <c r="AH1515" i="2"/>
  <c r="AI1515" i="2" s="1"/>
  <c r="AH1527" i="2"/>
  <c r="AI1527" i="2" s="1"/>
  <c r="AH1532" i="2"/>
  <c r="AI1532" i="2" s="1"/>
  <c r="AH1567" i="2"/>
  <c r="AI1567" i="2" s="1"/>
  <c r="AH1574" i="2"/>
  <c r="AI1574" i="2" s="1"/>
  <c r="AH1589" i="2"/>
  <c r="AI1589" i="2" s="1"/>
  <c r="AH1592" i="2"/>
  <c r="AI1592" i="2" s="1"/>
  <c r="AH1652" i="2"/>
  <c r="AI1652" i="2" s="1"/>
  <c r="AH1662" i="2"/>
  <c r="AI1662" i="2" s="1"/>
  <c r="AH1688" i="2"/>
  <c r="AI1688" i="2" s="1"/>
  <c r="AH1733" i="2"/>
  <c r="AI1733" i="2" s="1"/>
  <c r="AH1738" i="2"/>
  <c r="AI1738" i="2" s="1"/>
  <c r="AH1753" i="2"/>
  <c r="AI1753" i="2" s="1"/>
  <c r="AH1768" i="2"/>
  <c r="AI1768" i="2" s="1"/>
  <c r="AH1788" i="2"/>
  <c r="AI1788" i="2" s="1"/>
  <c r="AH1800" i="2"/>
  <c r="AI1800" i="2" s="1"/>
  <c r="AH1858" i="2"/>
  <c r="AI1858" i="2" s="1"/>
  <c r="AH1870" i="2"/>
  <c r="AI1870" i="2" s="1"/>
  <c r="AH1945" i="2"/>
  <c r="AI1945" i="2" s="1"/>
  <c r="AH1947" i="2"/>
  <c r="AI1947" i="2" s="1"/>
  <c r="AH2097" i="2"/>
  <c r="AI2097" i="2" s="1"/>
  <c r="AH2102" i="2"/>
  <c r="AI2102" i="2" s="1"/>
  <c r="AH2137" i="2"/>
  <c r="AI2137" i="2" s="1"/>
  <c r="AH2142" i="2"/>
  <c r="AI2142" i="2" s="1"/>
  <c r="AH2231" i="2"/>
  <c r="AI2231" i="2" s="1"/>
  <c r="AH2270" i="2"/>
  <c r="AI2270" i="2" s="1"/>
  <c r="AH2332" i="2"/>
  <c r="AI2332" i="2" s="1"/>
  <c r="AH2418" i="2"/>
  <c r="AI2418" i="2" s="1"/>
  <c r="AH2517" i="2"/>
  <c r="AI2517" i="2" s="1"/>
  <c r="AH2340" i="2"/>
  <c r="AI2340" i="2" s="1"/>
  <c r="AH2367" i="2"/>
  <c r="AI2367" i="2" s="1"/>
  <c r="AH2487" i="2"/>
  <c r="AI2487" i="2" s="1"/>
  <c r="AH1597" i="2"/>
  <c r="AI1597" i="2" s="1"/>
  <c r="AH1602" i="2"/>
  <c r="AI1602" i="2" s="1"/>
  <c r="AH1614" i="2"/>
  <c r="AI1614" i="2" s="1"/>
  <c r="AH1621" i="2"/>
  <c r="AI1621" i="2" s="1"/>
  <c r="AH1629" i="2"/>
  <c r="AI1629" i="2" s="1"/>
  <c r="AH1636" i="2"/>
  <c r="AI1636" i="2" s="1"/>
  <c r="AH1663" i="2"/>
  <c r="AI1663" i="2" s="1"/>
  <c r="AH1670" i="2"/>
  <c r="AI1670" i="2" s="1"/>
  <c r="AH1707" i="2"/>
  <c r="AI1707" i="2" s="1"/>
  <c r="AH1719" i="2"/>
  <c r="AI1719" i="2" s="1"/>
  <c r="AH1731" i="2"/>
  <c r="AI1731" i="2" s="1"/>
  <c r="AH1746" i="2"/>
  <c r="AI1746" i="2" s="1"/>
  <c r="AH1751" i="2"/>
  <c r="AI1751" i="2" s="1"/>
  <c r="AH1796" i="2"/>
  <c r="AI1796" i="2" s="1"/>
  <c r="AH1815" i="2"/>
  <c r="AI1815" i="2" s="1"/>
  <c r="AH1914" i="2"/>
  <c r="AI1914" i="2" s="1"/>
  <c r="AH1917" i="2"/>
  <c r="AI1917" i="2" s="1"/>
  <c r="AH1924" i="2"/>
  <c r="AI1924" i="2" s="1"/>
  <c r="AH1953" i="2"/>
  <c r="AI1953" i="2" s="1"/>
  <c r="AH1971" i="2"/>
  <c r="AI1971" i="2" s="1"/>
  <c r="AH1987" i="2"/>
  <c r="AI1987" i="2" s="1"/>
  <c r="AH1996" i="2"/>
  <c r="AI1996" i="2" s="1"/>
  <c r="AH2044" i="2"/>
  <c r="AI2044" i="2" s="1"/>
  <c r="AH2051" i="2"/>
  <c r="AI2051" i="2" s="1"/>
  <c r="AH2058" i="2"/>
  <c r="AI2058" i="2" s="1"/>
  <c r="AH2090" i="2"/>
  <c r="AI2090" i="2" s="1"/>
  <c r="AH2100" i="2"/>
  <c r="AI2100" i="2" s="1"/>
  <c r="AH2112" i="2"/>
  <c r="AI2112" i="2" s="1"/>
  <c r="AH2131" i="2"/>
  <c r="AI2131" i="2" s="1"/>
  <c r="AH2159" i="2"/>
  <c r="AI2159" i="2" s="1"/>
  <c r="AH2162" i="2"/>
  <c r="AI2162" i="2" s="1"/>
  <c r="AH2167" i="2"/>
  <c r="AI2167" i="2" s="1"/>
  <c r="AH2176" i="2"/>
  <c r="AI2176" i="2" s="1"/>
  <c r="AH2184" i="2"/>
  <c r="AI2184" i="2" s="1"/>
  <c r="AH2226" i="2"/>
  <c r="AI2226" i="2" s="1"/>
  <c r="AH2236" i="2"/>
  <c r="AI2236" i="2" s="1"/>
  <c r="AH2241" i="2"/>
  <c r="AI2241" i="2" s="1"/>
  <c r="AH2253" i="2"/>
  <c r="AI2253" i="2" s="1"/>
  <c r="AH2293" i="2"/>
  <c r="AI2293" i="2" s="1"/>
  <c r="AH2295" i="2"/>
  <c r="AI2295" i="2" s="1"/>
  <c r="AH2313" i="2"/>
  <c r="AI2313" i="2" s="1"/>
  <c r="AH2318" i="2"/>
  <c r="AI2318" i="2" s="1"/>
  <c r="AH2333" i="2"/>
  <c r="AI2333" i="2" s="1"/>
  <c r="AH2335" i="2"/>
  <c r="AI2335" i="2" s="1"/>
  <c r="AH2348" i="2"/>
  <c r="AI2348" i="2" s="1"/>
  <c r="AH2358" i="2"/>
  <c r="AI2358" i="2" s="1"/>
  <c r="AH2397" i="2"/>
  <c r="AI2397" i="2" s="1"/>
  <c r="AH2399" i="2"/>
  <c r="AI2399" i="2" s="1"/>
  <c r="AH2430" i="2"/>
  <c r="AI2430" i="2" s="1"/>
  <c r="AH2438" i="2"/>
  <c r="AI2438" i="2" s="1"/>
  <c r="AH2441" i="2"/>
  <c r="AI2441" i="2" s="1"/>
  <c r="AH2462" i="2"/>
  <c r="AI2462" i="2" s="1"/>
  <c r="AH2473" i="2"/>
  <c r="AI2473" i="2" s="1"/>
  <c r="AH2488" i="2"/>
  <c r="AI2488" i="2" s="1"/>
  <c r="AH2500" i="2"/>
  <c r="AI2500" i="2" s="1"/>
  <c r="AH2518" i="2"/>
  <c r="AI2518" i="2" s="1"/>
  <c r="AH1820" i="2"/>
  <c r="AI1820" i="2" s="1"/>
  <c r="AH1839" i="2"/>
  <c r="AI1839" i="2" s="1"/>
  <c r="AH1871" i="2"/>
  <c r="AI1871" i="2" s="1"/>
  <c r="AH1900" i="2"/>
  <c r="AI1900" i="2" s="1"/>
  <c r="AH1929" i="2"/>
  <c r="AI1929" i="2" s="1"/>
  <c r="AH1931" i="2"/>
  <c r="AI1931" i="2" s="1"/>
  <c r="AH1984" i="2"/>
  <c r="AI1984" i="2" s="1"/>
  <c r="AH1992" i="2"/>
  <c r="AI1992" i="2" s="1"/>
  <c r="AH2042" i="2"/>
  <c r="AI2042" i="2" s="1"/>
  <c r="AH2056" i="2"/>
  <c r="AI2056" i="2" s="1"/>
  <c r="AH2081" i="2"/>
  <c r="AI2081" i="2" s="1"/>
  <c r="AH2087" i="2"/>
  <c r="AI2087" i="2" s="1"/>
  <c r="AH2110" i="2"/>
  <c r="AI2110" i="2" s="1"/>
  <c r="AH2129" i="2"/>
  <c r="AI2129" i="2" s="1"/>
  <c r="AH2145" i="2"/>
  <c r="AI2145" i="2" s="1"/>
  <c r="AH2148" i="2"/>
  <c r="AI2148" i="2" s="1"/>
  <c r="AH2155" i="2"/>
  <c r="AI2155" i="2" s="1"/>
  <c r="AH2172" i="2"/>
  <c r="AI2172" i="2" s="1"/>
  <c r="AH2177" i="2"/>
  <c r="AI2177" i="2" s="1"/>
  <c r="AH2187" i="2"/>
  <c r="AI2187" i="2" s="1"/>
  <c r="AH2194" i="2"/>
  <c r="AI2194" i="2" s="1"/>
  <c r="AH2199" i="2"/>
  <c r="AI2199" i="2" s="1"/>
  <c r="AH2214" i="2"/>
  <c r="AI2214" i="2" s="1"/>
  <c r="AH2217" i="2"/>
  <c r="AI2217" i="2" s="1"/>
  <c r="AH2251" i="2"/>
  <c r="AI2251" i="2" s="1"/>
  <c r="AH2256" i="2"/>
  <c r="AI2256" i="2" s="1"/>
  <c r="AH2258" i="2"/>
  <c r="AI2258" i="2" s="1"/>
  <c r="AH2263" i="2"/>
  <c r="AI2263" i="2" s="1"/>
  <c r="AH2296" i="2"/>
  <c r="AI2296" i="2" s="1"/>
  <c r="AH2326" i="2"/>
  <c r="AI2326" i="2" s="1"/>
  <c r="AH2331" i="2"/>
  <c r="AI2331" i="2" s="1"/>
  <c r="AH2341" i="2"/>
  <c r="AI2341" i="2" s="1"/>
  <c r="AH2343" i="2"/>
  <c r="AI2343" i="2" s="1"/>
  <c r="AH2361" i="2"/>
  <c r="AI2361" i="2" s="1"/>
  <c r="AH2373" i="2"/>
  <c r="AI2373" i="2" s="1"/>
  <c r="AH2390" i="2"/>
  <c r="AI2390" i="2" s="1"/>
  <c r="AH2424" i="2"/>
  <c r="AI2424" i="2" s="1"/>
  <c r="AH2495" i="2"/>
  <c r="AI2495" i="2" s="1"/>
  <c r="AH1476" i="2"/>
  <c r="AI1476" i="2" s="1"/>
  <c r="AH1478" i="2"/>
  <c r="AI1478" i="2" s="1"/>
  <c r="AH1503" i="2"/>
  <c r="AI1503" i="2" s="1"/>
  <c r="AH1510" i="2"/>
  <c r="AI1510" i="2" s="1"/>
  <c r="AH1529" i="2"/>
  <c r="AI1529" i="2" s="1"/>
  <c r="AH1549" i="2"/>
  <c r="AI1549" i="2" s="1"/>
  <c r="AH1554" i="2"/>
  <c r="AI1554" i="2" s="1"/>
  <c r="AH1573" i="2"/>
  <c r="AI1573" i="2" s="1"/>
  <c r="AH1583" i="2"/>
  <c r="AI1583" i="2" s="1"/>
  <c r="AH1590" i="2"/>
  <c r="AI1590" i="2" s="1"/>
  <c r="AH1600" i="2"/>
  <c r="AI1600" i="2" s="1"/>
  <c r="AH1615" i="2"/>
  <c r="AI1615" i="2" s="1"/>
  <c r="AH1622" i="2"/>
  <c r="AI1622" i="2" s="1"/>
  <c r="AH1632" i="2"/>
  <c r="AI1632" i="2" s="1"/>
  <c r="AH1641" i="2"/>
  <c r="AI1641" i="2" s="1"/>
  <c r="AH1661" i="2"/>
  <c r="AI1661" i="2" s="1"/>
  <c r="AH1666" i="2"/>
  <c r="AI1666" i="2" s="1"/>
  <c r="AH1678" i="2"/>
  <c r="AI1678" i="2" s="1"/>
  <c r="AH1685" i="2"/>
  <c r="AI1685" i="2" s="1"/>
  <c r="AH1693" i="2"/>
  <c r="AI1693" i="2" s="1"/>
  <c r="AH1700" i="2"/>
  <c r="AI1700" i="2" s="1"/>
  <c r="AH1727" i="2"/>
  <c r="AI1727" i="2" s="1"/>
  <c r="AH1732" i="2"/>
  <c r="AI1732" i="2" s="1"/>
  <c r="AH1741" i="2"/>
  <c r="AI1741" i="2" s="1"/>
  <c r="AH1749" i="2"/>
  <c r="AI1749" i="2" s="1"/>
  <c r="AH1763" i="2"/>
  <c r="AI1763" i="2" s="1"/>
  <c r="AH1773" i="2"/>
  <c r="AI1773" i="2" s="1"/>
  <c r="AH1780" i="2"/>
  <c r="AI1780" i="2" s="1"/>
  <c r="AH1799" i="2"/>
  <c r="AI1799" i="2" s="1"/>
  <c r="AH1854" i="2"/>
  <c r="AI1854" i="2" s="1"/>
  <c r="AH1905" i="2"/>
  <c r="AI1905" i="2" s="1"/>
  <c r="AH1932" i="2"/>
  <c r="AI1932" i="2" s="1"/>
  <c r="AH1946" i="2"/>
  <c r="AI1946" i="2" s="1"/>
  <c r="AH1949" i="2"/>
  <c r="AI1949" i="2" s="1"/>
  <c r="AH1956" i="2"/>
  <c r="AI1956" i="2" s="1"/>
  <c r="AH1977" i="2"/>
  <c r="AI1977" i="2" s="1"/>
  <c r="AH1979" i="2"/>
  <c r="AI1979" i="2" s="1"/>
  <c r="AH1985" i="2"/>
  <c r="AI1985" i="2" s="1"/>
  <c r="AH1990" i="2"/>
  <c r="AI1990" i="2" s="1"/>
  <c r="AH2023" i="2"/>
  <c r="AI2023" i="2" s="1"/>
  <c r="AH2028" i="2"/>
  <c r="AI2028" i="2" s="1"/>
  <c r="AH2088" i="2"/>
  <c r="AI2088" i="2" s="1"/>
  <c r="AH2136" i="2"/>
  <c r="AI2136" i="2" s="1"/>
  <c r="AH2153" i="2"/>
  <c r="AI2153" i="2" s="1"/>
  <c r="AH2182" i="2"/>
  <c r="AI2182" i="2" s="1"/>
  <c r="AH2200" i="2"/>
  <c r="AI2200" i="2" s="1"/>
  <c r="AH2207" i="2"/>
  <c r="AI2207" i="2" s="1"/>
  <c r="AH2232" i="2"/>
  <c r="AI2232" i="2" s="1"/>
  <c r="AH2249" i="2"/>
  <c r="AI2249" i="2" s="1"/>
  <c r="AH2254" i="2"/>
  <c r="AI2254" i="2" s="1"/>
  <c r="AH2264" i="2"/>
  <c r="AI2264" i="2" s="1"/>
  <c r="AH2266" i="2"/>
  <c r="AI2266" i="2" s="1"/>
  <c r="AH2271" i="2"/>
  <c r="AI2271" i="2" s="1"/>
  <c r="AH2291" i="2"/>
  <c r="AI2291" i="2" s="1"/>
  <c r="AH2301" i="2"/>
  <c r="AI2301" i="2" s="1"/>
  <c r="AH2308" i="2"/>
  <c r="AI2308" i="2" s="1"/>
  <c r="AH2344" i="2"/>
  <c r="AI2344" i="2" s="1"/>
  <c r="AH2349" i="2"/>
  <c r="AI2349" i="2" s="1"/>
  <c r="AH2371" i="2"/>
  <c r="AI2371" i="2" s="1"/>
  <c r="AH2375" i="2"/>
  <c r="AI2375" i="2" s="1"/>
  <c r="AH2393" i="2"/>
  <c r="AI2393" i="2" s="1"/>
  <c r="AH2405" i="2"/>
  <c r="AI2405" i="2" s="1"/>
  <c r="AH2412" i="2"/>
  <c r="AI2412" i="2" s="1"/>
  <c r="AH2422" i="2"/>
  <c r="AI2422" i="2" s="1"/>
  <c r="AH2436" i="2"/>
  <c r="AI2436" i="2" s="1"/>
  <c r="AH2454" i="2"/>
  <c r="AI2454" i="2" s="1"/>
  <c r="AH2468" i="2"/>
  <c r="AI2468" i="2" s="1"/>
  <c r="AH2486" i="2"/>
  <c r="AI2486" i="2" s="1"/>
  <c r="AH2491" i="2"/>
  <c r="AI2491" i="2" s="1"/>
  <c r="AH2501" i="2"/>
  <c r="AI2501" i="2" s="1"/>
  <c r="AH2503" i="2"/>
  <c r="AI2503" i="2" s="1"/>
  <c r="AH2513" i="2"/>
  <c r="AI2513" i="2" s="1"/>
  <c r="AH1903" i="2"/>
  <c r="AI1903" i="2" s="1"/>
  <c r="AH1937" i="2"/>
  <c r="AI1937" i="2" s="1"/>
  <c r="AH1954" i="2"/>
  <c r="AI1954" i="2" s="1"/>
  <c r="AH1961" i="2"/>
  <c r="AI1961" i="2" s="1"/>
  <c r="AH1975" i="2"/>
  <c r="AI1975" i="2" s="1"/>
  <c r="AH1988" i="2"/>
  <c r="AI1988" i="2" s="1"/>
  <c r="AH2002" i="2"/>
  <c r="AI2002" i="2" s="1"/>
  <c r="AH2059" i="2"/>
  <c r="AI2059" i="2" s="1"/>
  <c r="AH2074" i="2"/>
  <c r="AI2074" i="2" s="1"/>
  <c r="AH2091" i="2"/>
  <c r="AI2091" i="2" s="1"/>
  <c r="AH2115" i="2"/>
  <c r="AI2115" i="2" s="1"/>
  <c r="AH2120" i="2"/>
  <c r="AI2120" i="2" s="1"/>
  <c r="AH2175" i="2"/>
  <c r="AI2175" i="2" s="1"/>
  <c r="AH2180" i="2"/>
  <c r="AI2180" i="2" s="1"/>
  <c r="AH2230" i="2"/>
  <c r="AI2230" i="2" s="1"/>
  <c r="AH2277" i="2"/>
  <c r="AI2277" i="2" s="1"/>
  <c r="AH2294" i="2"/>
  <c r="AI2294" i="2" s="1"/>
  <c r="AH2299" i="2"/>
  <c r="AI2299" i="2" s="1"/>
  <c r="AH2339" i="2"/>
  <c r="AI2339" i="2" s="1"/>
  <c r="AH2369" i="2"/>
  <c r="AI2369" i="2" s="1"/>
  <c r="AH2376" i="2"/>
  <c r="AI2376" i="2" s="1"/>
  <c r="AH2381" i="2"/>
  <c r="AI2381" i="2" s="1"/>
  <c r="AH2403" i="2"/>
  <c r="AI2403" i="2" s="1"/>
  <c r="AH2429" i="2"/>
  <c r="AI2429" i="2" s="1"/>
  <c r="AH2431" i="2"/>
  <c r="AI2431" i="2" s="1"/>
  <c r="AH2461" i="2"/>
  <c r="AI2461" i="2" s="1"/>
  <c r="AH2463" i="2"/>
  <c r="AI2463" i="2" s="1"/>
  <c r="AH2504" i="2"/>
  <c r="AI2504" i="2" s="1"/>
  <c r="AH2516" i="2"/>
  <c r="AI2516" i="2" s="1"/>
  <c r="AH1404" i="2"/>
  <c r="AI1404" i="2" s="1"/>
  <c r="AH1442" i="2"/>
  <c r="AI1442" i="2" s="1"/>
  <c r="AH1493" i="2"/>
  <c r="AI1493" i="2" s="1"/>
  <c r="AH1501" i="2"/>
  <c r="AI1501" i="2" s="1"/>
  <c r="AH1511" i="2"/>
  <c r="AI1511" i="2" s="1"/>
  <c r="AH1520" i="2"/>
  <c r="AI1520" i="2" s="1"/>
  <c r="AH1525" i="2"/>
  <c r="AI1525" i="2" s="1"/>
  <c r="AH1540" i="2"/>
  <c r="AI1540" i="2" s="1"/>
  <c r="AH1542" i="2"/>
  <c r="AI1542" i="2" s="1"/>
  <c r="AH1561" i="2"/>
  <c r="AI1561" i="2" s="1"/>
  <c r="AH1579" i="2"/>
  <c r="AI1579" i="2" s="1"/>
  <c r="AH1591" i="2"/>
  <c r="AI1591" i="2" s="1"/>
  <c r="AH1598" i="2"/>
  <c r="AI1598" i="2" s="1"/>
  <c r="AH1613" i="2"/>
  <c r="AI1613" i="2" s="1"/>
  <c r="AH1618" i="2"/>
  <c r="AI1618" i="2" s="1"/>
  <c r="AH1623" i="2"/>
  <c r="AI1623" i="2" s="1"/>
  <c r="AH1637" i="2"/>
  <c r="AI1637" i="2" s="1"/>
  <c r="AH1647" i="2"/>
  <c r="AI1647" i="2" s="1"/>
  <c r="AH1654" i="2"/>
  <c r="AI1654" i="2" s="1"/>
  <c r="AH1664" i="2"/>
  <c r="AI1664" i="2" s="1"/>
  <c r="AH1679" i="2"/>
  <c r="AI1679" i="2" s="1"/>
  <c r="AH1686" i="2"/>
  <c r="AI1686" i="2" s="1"/>
  <c r="AH1705" i="2"/>
  <c r="AI1705" i="2" s="1"/>
  <c r="AH1725" i="2"/>
  <c r="AI1725" i="2" s="1"/>
  <c r="AH1730" i="2"/>
  <c r="AI1730" i="2" s="1"/>
  <c r="AH1747" i="2"/>
  <c r="AI1747" i="2" s="1"/>
  <c r="AH1757" i="2"/>
  <c r="AI1757" i="2" s="1"/>
  <c r="AH1764" i="2"/>
  <c r="AI1764" i="2" s="1"/>
  <c r="AH1783" i="2"/>
  <c r="AI1783" i="2" s="1"/>
  <c r="AH1811" i="2"/>
  <c r="AI1811" i="2" s="1"/>
  <c r="AH1821" i="2"/>
  <c r="AI1821" i="2" s="1"/>
  <c r="AH1828" i="2"/>
  <c r="AI1828" i="2" s="1"/>
  <c r="AH1835" i="2"/>
  <c r="AI1835" i="2" s="1"/>
  <c r="AH1840" i="2"/>
  <c r="AI1840" i="2" s="1"/>
  <c r="AH1842" i="2"/>
  <c r="AI1842" i="2" s="1"/>
  <c r="AH1848" i="2"/>
  <c r="AI1848" i="2" s="1"/>
  <c r="AH1855" i="2"/>
  <c r="AI1855" i="2" s="1"/>
  <c r="AH1867" i="2"/>
  <c r="AI1867" i="2" s="1"/>
  <c r="AH1872" i="2"/>
  <c r="AI1872" i="2" s="1"/>
  <c r="AH1882" i="2"/>
  <c r="AI1882" i="2" s="1"/>
  <c r="AH1913" i="2"/>
  <c r="AI1913" i="2" s="1"/>
  <c r="AH1915" i="2"/>
  <c r="AI1915" i="2" s="1"/>
  <c r="AH1930" i="2"/>
  <c r="AI1930" i="2" s="1"/>
  <c r="AH1935" i="2"/>
  <c r="AI1935" i="2" s="1"/>
  <c r="AH1939" i="2"/>
  <c r="AI1939" i="2" s="1"/>
  <c r="AH1973" i="2"/>
  <c r="AI1973" i="2" s="1"/>
  <c r="AH1983" i="2"/>
  <c r="AI1983" i="2" s="1"/>
  <c r="AH2012" i="2"/>
  <c r="AI2012" i="2" s="1"/>
  <c r="AH2019" i="2"/>
  <c r="AI2019" i="2" s="1"/>
  <c r="AH2024" i="2"/>
  <c r="AI2024" i="2" s="1"/>
  <c r="AH2040" i="2"/>
  <c r="AI2040" i="2" s="1"/>
  <c r="AH2071" i="2"/>
  <c r="AI2071" i="2" s="1"/>
  <c r="AH2079" i="2"/>
  <c r="AI2079" i="2" s="1"/>
  <c r="AH2099" i="2"/>
  <c r="AI2099" i="2" s="1"/>
  <c r="AH2127" i="2"/>
  <c r="AI2127" i="2" s="1"/>
  <c r="AH2144" i="2"/>
  <c r="AI2144" i="2" s="1"/>
  <c r="AH2173" i="2"/>
  <c r="AI2173" i="2" s="1"/>
  <c r="AH2193" i="2"/>
  <c r="AI2193" i="2" s="1"/>
  <c r="AH2198" i="2"/>
  <c r="AI2198" i="2" s="1"/>
  <c r="AH2213" i="2"/>
  <c r="AI2213" i="2" s="1"/>
  <c r="AH2252" i="2"/>
  <c r="AI2252" i="2" s="1"/>
  <c r="AH2262" i="2"/>
  <c r="AI2262" i="2" s="1"/>
  <c r="AH2297" i="2"/>
  <c r="AI2297" i="2" s="1"/>
  <c r="AH2309" i="2"/>
  <c r="AI2309" i="2" s="1"/>
  <c r="AH2311" i="2"/>
  <c r="AI2311" i="2" s="1"/>
  <c r="AH2324" i="2"/>
  <c r="AI2324" i="2" s="1"/>
  <c r="AH2337" i="2"/>
  <c r="AI2337" i="2" s="1"/>
  <c r="AH2342" i="2"/>
  <c r="AI2342" i="2" s="1"/>
  <c r="AH2352" i="2"/>
  <c r="AI2352" i="2" s="1"/>
  <c r="AH2366" i="2"/>
  <c r="AI2366" i="2" s="1"/>
  <c r="AH2388" i="2"/>
  <c r="AI2388" i="2" s="1"/>
  <c r="AH2401" i="2"/>
  <c r="AI2401" i="2" s="1"/>
  <c r="AH2408" i="2"/>
  <c r="AI2408" i="2" s="1"/>
  <c r="AH2413" i="2"/>
  <c r="AI2413" i="2" s="1"/>
  <c r="AH2437" i="2"/>
  <c r="AI2437" i="2" s="1"/>
  <c r="AH2439" i="2"/>
  <c r="AI2439" i="2" s="1"/>
  <c r="AH2449" i="2"/>
  <c r="AI2449" i="2" s="1"/>
  <c r="AH2469" i="2"/>
  <c r="AI2469" i="2" s="1"/>
  <c r="AH2471" i="2"/>
  <c r="AI2471" i="2" s="1"/>
  <c r="AH2481" i="2"/>
  <c r="AI2481" i="2" s="1"/>
  <c r="AH2489" i="2"/>
  <c r="AI2489" i="2" s="1"/>
  <c r="AH2499" i="2"/>
  <c r="AI2499" i="2" s="1"/>
  <c r="AH2509" i="2"/>
  <c r="AI2509" i="2" s="1"/>
  <c r="AH2511" i="2"/>
  <c r="AI2511" i="2" s="1"/>
  <c r="AH291" i="2"/>
  <c r="AI291" i="2" s="1"/>
  <c r="AH323" i="2"/>
  <c r="AI323" i="2" s="1"/>
  <c r="AH355" i="2"/>
  <c r="AI355" i="2" s="1"/>
  <c r="AH494" i="2"/>
  <c r="AI494" i="2" s="1"/>
  <c r="AH879" i="2"/>
  <c r="AI879" i="2" s="1"/>
  <c r="AH7" i="2"/>
  <c r="AI7" i="2" s="1"/>
  <c r="AH497" i="2"/>
  <c r="AI497" i="2" s="1"/>
  <c r="AH553" i="2"/>
  <c r="AI553" i="2" s="1"/>
  <c r="AH569" i="2"/>
  <c r="AI569" i="2" s="1"/>
  <c r="AH1081" i="2"/>
  <c r="AI1081" i="2" s="1"/>
  <c r="AH21" i="2"/>
  <c r="AI21" i="2" s="1"/>
  <c r="AH294" i="2"/>
  <c r="AI294" i="2" s="1"/>
  <c r="AH326" i="2"/>
  <c r="AI326" i="2" s="1"/>
  <c r="AH358" i="2"/>
  <c r="AI358" i="2" s="1"/>
  <c r="AH390" i="2"/>
  <c r="AI390" i="2" s="1"/>
  <c r="AH422" i="2"/>
  <c r="AI422" i="2" s="1"/>
  <c r="AH513" i="2"/>
  <c r="AI513" i="2" s="1"/>
  <c r="AH698" i="2"/>
  <c r="AI698" i="2" s="1"/>
  <c r="AH286" i="2"/>
  <c r="AI286" i="2" s="1"/>
  <c r="AH318" i="2"/>
  <c r="AI318" i="2" s="1"/>
  <c r="AH350" i="2"/>
  <c r="AI350" i="2" s="1"/>
  <c r="AH382" i="2"/>
  <c r="AI382" i="2" s="1"/>
  <c r="AH414" i="2"/>
  <c r="AI414" i="2" s="1"/>
  <c r="AH545" i="2"/>
  <c r="AI545" i="2" s="1"/>
  <c r="AH756" i="2"/>
  <c r="AI756" i="2" s="1"/>
  <c r="AH4" i="2"/>
  <c r="AI4" i="2" s="1"/>
  <c r="AH299" i="2"/>
  <c r="AI299" i="2" s="1"/>
  <c r="AH331" i="2"/>
  <c r="AI331" i="2" s="1"/>
  <c r="AH363" i="2"/>
  <c r="AI363" i="2" s="1"/>
  <c r="AH462" i="2"/>
  <c r="AI462" i="2" s="1"/>
  <c r="AH489" i="2"/>
  <c r="AI489" i="2" s="1"/>
  <c r="AH505" i="2"/>
  <c r="AI505" i="2" s="1"/>
  <c r="AH561" i="2"/>
  <c r="AI561" i="2" s="1"/>
  <c r="AH590" i="2"/>
  <c r="AI590" i="2" s="1"/>
  <c r="AH715" i="2"/>
  <c r="AI715" i="2" s="1"/>
  <c r="AH446" i="2"/>
  <c r="AI446" i="2" s="1"/>
  <c r="AH478" i="2"/>
  <c r="AI478" i="2" s="1"/>
  <c r="AH510" i="2"/>
  <c r="AI510" i="2" s="1"/>
  <c r="AH542" i="2"/>
  <c r="AI542" i="2" s="1"/>
  <c r="AH574" i="2"/>
  <c r="AI574" i="2" s="1"/>
  <c r="AH606" i="2"/>
  <c r="AI606" i="2" s="1"/>
  <c r="AH634" i="2"/>
  <c r="AI634" i="2" s="1"/>
  <c r="AH695" i="2"/>
  <c r="AI695" i="2" s="1"/>
  <c r="AH710" i="2"/>
  <c r="AI710" i="2" s="1"/>
  <c r="AH732" i="2"/>
  <c r="AI732" i="2" s="1"/>
  <c r="AH906" i="2"/>
  <c r="AI906" i="2" s="1"/>
  <c r="AH1145" i="2"/>
  <c r="AI1145" i="2" s="1"/>
  <c r="AH1337" i="2"/>
  <c r="AI1337" i="2" s="1"/>
  <c r="AH470" i="2"/>
  <c r="AI470" i="2" s="1"/>
  <c r="AH502" i="2"/>
  <c r="AI502" i="2" s="1"/>
  <c r="AH534" i="2"/>
  <c r="AI534" i="2" s="1"/>
  <c r="AH566" i="2"/>
  <c r="AI566" i="2" s="1"/>
  <c r="AH598" i="2"/>
  <c r="AI598" i="2" s="1"/>
  <c r="AH663" i="2"/>
  <c r="AI663" i="2" s="1"/>
  <c r="AH678" i="2"/>
  <c r="AI678" i="2" s="1"/>
  <c r="AH700" i="2"/>
  <c r="AI700" i="2" s="1"/>
  <c r="AH730" i="2"/>
  <c r="AI730" i="2" s="1"/>
  <c r="AH796" i="2"/>
  <c r="AI796" i="2" s="1"/>
  <c r="AH1030" i="2"/>
  <c r="AI1030" i="2" s="1"/>
  <c r="AH1079" i="2"/>
  <c r="AI1079" i="2" s="1"/>
  <c r="AH1287" i="2"/>
  <c r="AI1287" i="2" s="1"/>
  <c r="AH1866" i="2"/>
  <c r="AI1866" i="2" s="1"/>
  <c r="AH454" i="2"/>
  <c r="AI454" i="2" s="1"/>
  <c r="AH486" i="2"/>
  <c r="AI486" i="2" s="1"/>
  <c r="AH518" i="2"/>
  <c r="AI518" i="2" s="1"/>
  <c r="AH550" i="2"/>
  <c r="AI550" i="2" s="1"/>
  <c r="AH582" i="2"/>
  <c r="AI582" i="2" s="1"/>
  <c r="AH614" i="2"/>
  <c r="AI614" i="2" s="1"/>
  <c r="AH636" i="2"/>
  <c r="AI636" i="2" s="1"/>
  <c r="AH666" i="2"/>
  <c r="AI666" i="2" s="1"/>
  <c r="AH727" i="2"/>
  <c r="AI727" i="2" s="1"/>
  <c r="AH742" i="2"/>
  <c r="AI742" i="2" s="1"/>
  <c r="AH749" i="2"/>
  <c r="AI749" i="2" s="1"/>
  <c r="AH758" i="2"/>
  <c r="AI758" i="2" s="1"/>
  <c r="AH765" i="2"/>
  <c r="AI765" i="2" s="1"/>
  <c r="AH778" i="2"/>
  <c r="AI778" i="2" s="1"/>
  <c r="AH817" i="2"/>
  <c r="AI817" i="2" s="1"/>
  <c r="AH831" i="2"/>
  <c r="AI831" i="2" s="1"/>
  <c r="AH854" i="2"/>
  <c r="AI854" i="2" s="1"/>
  <c r="AH1068" i="2"/>
  <c r="AI1068" i="2" s="1"/>
  <c r="AH1083" i="2"/>
  <c r="AI1083" i="2" s="1"/>
  <c r="AH1216" i="2"/>
  <c r="AI1216" i="2" s="1"/>
  <c r="AH810" i="2"/>
  <c r="AI810" i="2" s="1"/>
  <c r="AH874" i="2"/>
  <c r="AI874" i="2" s="1"/>
  <c r="AH1050" i="2"/>
  <c r="AI1050" i="2" s="1"/>
  <c r="AH1114" i="2"/>
  <c r="AI1114" i="2" s="1"/>
  <c r="AH1166" i="2"/>
  <c r="AI1166" i="2" s="1"/>
  <c r="AH1168" i="2"/>
  <c r="AI1168" i="2" s="1"/>
  <c r="AH1467" i="2"/>
  <c r="AI1467" i="2" s="1"/>
  <c r="AH1506" i="2"/>
  <c r="AI1506" i="2" s="1"/>
  <c r="AH1568" i="2"/>
  <c r="AI1568" i="2" s="1"/>
  <c r="AH937" i="2"/>
  <c r="AI937" i="2" s="1"/>
  <c r="AH953" i="2"/>
  <c r="AI953" i="2" s="1"/>
  <c r="AH969" i="2"/>
  <c r="AI969" i="2" s="1"/>
  <c r="AH985" i="2"/>
  <c r="AI985" i="2" s="1"/>
  <c r="AH1289" i="2"/>
  <c r="AI1289" i="2" s="1"/>
  <c r="AH627" i="2"/>
  <c r="AI627" i="2" s="1"/>
  <c r="AH659" i="2"/>
  <c r="AI659" i="2" s="1"/>
  <c r="AH691" i="2"/>
  <c r="AI691" i="2" s="1"/>
  <c r="AH723" i="2"/>
  <c r="AI723" i="2" s="1"/>
  <c r="AH745" i="2"/>
  <c r="AI745" i="2" s="1"/>
  <c r="AH761" i="2"/>
  <c r="AI761" i="2" s="1"/>
  <c r="AH801" i="2"/>
  <c r="AI801" i="2" s="1"/>
  <c r="AH807" i="2"/>
  <c r="AI807" i="2" s="1"/>
  <c r="AH809" i="2"/>
  <c r="AI809" i="2" s="1"/>
  <c r="AH865" i="2"/>
  <c r="AI865" i="2" s="1"/>
  <c r="AH871" i="2"/>
  <c r="AI871" i="2" s="1"/>
  <c r="AH873" i="2"/>
  <c r="AI873" i="2" s="1"/>
  <c r="AH929" i="2"/>
  <c r="AI929" i="2" s="1"/>
  <c r="AH935" i="2"/>
  <c r="AI935" i="2" s="1"/>
  <c r="AH945" i="2"/>
  <c r="AI945" i="2" s="1"/>
  <c r="AH951" i="2"/>
  <c r="AI951" i="2" s="1"/>
  <c r="AH961" i="2"/>
  <c r="AI961" i="2" s="1"/>
  <c r="AH967" i="2"/>
  <c r="AI967" i="2" s="1"/>
  <c r="AH977" i="2"/>
  <c r="AI977" i="2" s="1"/>
  <c r="AH983" i="2"/>
  <c r="AI983" i="2" s="1"/>
  <c r="AH993" i="2"/>
  <c r="AI993" i="2" s="1"/>
  <c r="AH1025" i="2"/>
  <c r="AI1025" i="2" s="1"/>
  <c r="AH1195" i="2"/>
  <c r="AI1195" i="2" s="1"/>
  <c r="AH1204" i="2"/>
  <c r="AI1204" i="2" s="1"/>
  <c r="AH1220" i="2"/>
  <c r="AI1220" i="2" s="1"/>
  <c r="AH1310" i="2"/>
  <c r="AI1310" i="2" s="1"/>
  <c r="AH1463" i="2"/>
  <c r="AI1463" i="2" s="1"/>
  <c r="AH1566" i="2"/>
  <c r="AI1566" i="2" s="1"/>
  <c r="AH1098" i="2"/>
  <c r="AI1098" i="2" s="1"/>
  <c r="AH1155" i="2"/>
  <c r="AI1155" i="2" s="1"/>
  <c r="AH1161" i="2"/>
  <c r="AI1161" i="2" s="1"/>
  <c r="AH1241" i="2"/>
  <c r="AI1241" i="2" s="1"/>
  <c r="AH1259" i="2"/>
  <c r="AI1259" i="2" s="1"/>
  <c r="AH1595" i="2"/>
  <c r="AI1595" i="2" s="1"/>
  <c r="AH1225" i="2"/>
  <c r="AI1225" i="2" s="1"/>
  <c r="AH1332" i="2"/>
  <c r="AI1332" i="2" s="1"/>
  <c r="AH1353" i="2"/>
  <c r="AI1353" i="2" s="1"/>
  <c r="AH1376" i="2"/>
  <c r="AI1376" i="2" s="1"/>
  <c r="AH1427" i="2"/>
  <c r="AI1427" i="2" s="1"/>
  <c r="AH1486" i="2"/>
  <c r="AI1486" i="2" s="1"/>
  <c r="AH1552" i="2"/>
  <c r="AI1552" i="2" s="1"/>
  <c r="AH1634" i="2"/>
  <c r="AI1634" i="2" s="1"/>
  <c r="AH1805" i="2"/>
  <c r="AI1805" i="2" s="1"/>
  <c r="AH1001" i="2"/>
  <c r="AI1001" i="2" s="1"/>
  <c r="AH1017" i="2"/>
  <c r="AI1017" i="2" s="1"/>
  <c r="AH1033" i="2"/>
  <c r="AI1033" i="2" s="1"/>
  <c r="AH1171" i="2"/>
  <c r="AI1171" i="2" s="1"/>
  <c r="AH1177" i="2"/>
  <c r="AI1177" i="2" s="1"/>
  <c r="AH1209" i="2"/>
  <c r="AI1209" i="2" s="1"/>
  <c r="AH1227" i="2"/>
  <c r="AI1227" i="2" s="1"/>
  <c r="AH1305" i="2"/>
  <c r="AI1305" i="2" s="1"/>
  <c r="AH1395" i="2"/>
  <c r="AI1395" i="2" s="1"/>
  <c r="AH1659" i="2"/>
  <c r="AI1659" i="2" s="1"/>
  <c r="AH779" i="2"/>
  <c r="AI779" i="2" s="1"/>
  <c r="AH795" i="2"/>
  <c r="AI795" i="2" s="1"/>
  <c r="AH811" i="2"/>
  <c r="AI811" i="2" s="1"/>
  <c r="AH827" i="2"/>
  <c r="AI827" i="2" s="1"/>
  <c r="AH843" i="2"/>
  <c r="AI843" i="2" s="1"/>
  <c r="AH859" i="2"/>
  <c r="AI859" i="2" s="1"/>
  <c r="AH875" i="2"/>
  <c r="AI875" i="2" s="1"/>
  <c r="AH891" i="2"/>
  <c r="AI891" i="2" s="1"/>
  <c r="AH907" i="2"/>
  <c r="AI907" i="2" s="1"/>
  <c r="AH923" i="2"/>
  <c r="AI923" i="2" s="1"/>
  <c r="AH939" i="2"/>
  <c r="AI939" i="2" s="1"/>
  <c r="AH955" i="2"/>
  <c r="AI955" i="2" s="1"/>
  <c r="AH971" i="2"/>
  <c r="AI971" i="2" s="1"/>
  <c r="AH987" i="2"/>
  <c r="AI987" i="2" s="1"/>
  <c r="AH1003" i="2"/>
  <c r="AI1003" i="2" s="1"/>
  <c r="AH1019" i="2"/>
  <c r="AI1019" i="2" s="1"/>
  <c r="AH1035" i="2"/>
  <c r="AI1035" i="2" s="1"/>
  <c r="AH1064" i="2"/>
  <c r="AI1064" i="2" s="1"/>
  <c r="AH1071" i="2"/>
  <c r="AI1071" i="2" s="1"/>
  <c r="AH1128" i="2"/>
  <c r="AI1128" i="2" s="1"/>
  <c r="AH1135" i="2"/>
  <c r="AI1135" i="2" s="1"/>
  <c r="AH1179" i="2"/>
  <c r="AI1179" i="2" s="1"/>
  <c r="AH1193" i="2"/>
  <c r="AI1193" i="2" s="1"/>
  <c r="AH1211" i="2"/>
  <c r="AI1211" i="2" s="1"/>
  <c r="AH1264" i="2"/>
  <c r="AI1264" i="2" s="1"/>
  <c r="AH1364" i="2"/>
  <c r="AI1364" i="2" s="1"/>
  <c r="AH1444" i="2"/>
  <c r="AI1444" i="2" s="1"/>
  <c r="AH1550" i="2"/>
  <c r="AI1550" i="2" s="1"/>
  <c r="AH1616" i="2"/>
  <c r="AI1616" i="2" s="1"/>
  <c r="AH1698" i="2"/>
  <c r="AI1698" i="2" s="1"/>
  <c r="AH1781" i="2"/>
  <c r="AI1781" i="2" s="1"/>
  <c r="AH1868" i="2"/>
  <c r="AI1868" i="2" s="1"/>
  <c r="AH1048" i="2"/>
  <c r="AI1048" i="2" s="1"/>
  <c r="AH1080" i="2"/>
  <c r="AI1080" i="2" s="1"/>
  <c r="AH1112" i="2"/>
  <c r="AI1112" i="2" s="1"/>
  <c r="AH1144" i="2"/>
  <c r="AI1144" i="2" s="1"/>
  <c r="AH1382" i="2"/>
  <c r="AI1382" i="2" s="1"/>
  <c r="AH1439" i="2"/>
  <c r="AI1439" i="2" s="1"/>
  <c r="AH1499" i="2"/>
  <c r="AI1499" i="2" s="1"/>
  <c r="AH1563" i="2"/>
  <c r="AI1563" i="2" s="1"/>
  <c r="AH1627" i="2"/>
  <c r="AI1627" i="2" s="1"/>
  <c r="AH1691" i="2"/>
  <c r="AI1691" i="2" s="1"/>
  <c r="AH1779" i="2"/>
  <c r="AI1779" i="2" s="1"/>
  <c r="AH1797" i="2"/>
  <c r="AI1797" i="2" s="1"/>
  <c r="AH1072" i="2"/>
  <c r="AI1072" i="2" s="1"/>
  <c r="AH1104" i="2"/>
  <c r="AI1104" i="2" s="1"/>
  <c r="AH1136" i="2"/>
  <c r="AI1136" i="2" s="1"/>
  <c r="AH1390" i="2"/>
  <c r="AI1390" i="2" s="1"/>
  <c r="AH1424" i="2"/>
  <c r="AI1424" i="2" s="1"/>
  <c r="AH1483" i="2"/>
  <c r="AI1483" i="2" s="1"/>
  <c r="AH1547" i="2"/>
  <c r="AI1547" i="2" s="1"/>
  <c r="AH1611" i="2"/>
  <c r="AI1611" i="2" s="1"/>
  <c r="AH1675" i="2"/>
  <c r="AI1675" i="2" s="1"/>
  <c r="AH1795" i="2"/>
  <c r="AI1795" i="2" s="1"/>
  <c r="AH1813" i="2"/>
  <c r="AI1813" i="2" s="1"/>
  <c r="AH2007" i="2"/>
  <c r="AI2007" i="2" s="1"/>
  <c r="AH1203" i="2"/>
  <c r="AI1203" i="2" s="1"/>
  <c r="AH1219" i="2"/>
  <c r="AI1219" i="2" s="1"/>
  <c r="AH1235" i="2"/>
  <c r="AI1235" i="2" s="1"/>
  <c r="AH1251" i="2"/>
  <c r="AI1251" i="2" s="1"/>
  <c r="AH1267" i="2"/>
  <c r="AI1267" i="2" s="1"/>
  <c r="AH1283" i="2"/>
  <c r="AI1283" i="2" s="1"/>
  <c r="AH1299" i="2"/>
  <c r="AI1299" i="2" s="1"/>
  <c r="AH1315" i="2"/>
  <c r="AI1315" i="2" s="1"/>
  <c r="AH1331" i="2"/>
  <c r="AI1331" i="2" s="1"/>
  <c r="AH1347" i="2"/>
  <c r="AI1347" i="2" s="1"/>
  <c r="AH1363" i="2"/>
  <c r="AI1363" i="2" s="1"/>
  <c r="AH1379" i="2"/>
  <c r="AI1379" i="2" s="1"/>
  <c r="AH1402" i="2"/>
  <c r="AI1402" i="2" s="1"/>
  <c r="AH1412" i="2"/>
  <c r="AI1412" i="2" s="1"/>
  <c r="AH1458" i="2"/>
  <c r="AI1458" i="2" s="1"/>
  <c r="AH1479" i="2"/>
  <c r="AI1479" i="2" s="1"/>
  <c r="AH1522" i="2"/>
  <c r="AI1522" i="2" s="1"/>
  <c r="AH1543" i="2"/>
  <c r="AI1543" i="2" s="1"/>
  <c r="AH1586" i="2"/>
  <c r="AI1586" i="2" s="1"/>
  <c r="AH1607" i="2"/>
  <c r="AI1607" i="2" s="1"/>
  <c r="AH1650" i="2"/>
  <c r="AI1650" i="2" s="1"/>
  <c r="AH1671" i="2"/>
  <c r="AI1671" i="2" s="1"/>
  <c r="AH1714" i="2"/>
  <c r="AI1714" i="2" s="1"/>
  <c r="AH1771" i="2"/>
  <c r="AI1771" i="2" s="1"/>
  <c r="AH1789" i="2"/>
  <c r="AI1789" i="2" s="1"/>
  <c r="AH1829" i="2"/>
  <c r="AI1829" i="2" s="1"/>
  <c r="AH1831" i="2"/>
  <c r="AI1831" i="2" s="1"/>
  <c r="AH1893" i="2"/>
  <c r="AI1893" i="2" s="1"/>
  <c r="AH1895" i="2"/>
  <c r="AI1895" i="2" s="1"/>
  <c r="AH1916" i="2"/>
  <c r="AI1916" i="2" s="1"/>
  <c r="AH1735" i="2"/>
  <c r="AI1735" i="2" s="1"/>
  <c r="AH1922" i="2"/>
  <c r="AI1922" i="2" s="1"/>
  <c r="AH1941" i="2"/>
  <c r="AI1941" i="2" s="1"/>
  <c r="AH1391" i="2"/>
  <c r="AI1391" i="2" s="1"/>
  <c r="AH1423" i="2"/>
  <c r="AI1423" i="2" s="1"/>
  <c r="AH1450" i="2"/>
  <c r="AI1450" i="2" s="1"/>
  <c r="AH1466" i="2"/>
  <c r="AI1466" i="2" s="1"/>
  <c r="AH1482" i="2"/>
  <c r="AI1482" i="2" s="1"/>
  <c r="AH1498" i="2"/>
  <c r="AI1498" i="2" s="1"/>
  <c r="AH1514" i="2"/>
  <c r="AI1514" i="2" s="1"/>
  <c r="AH1530" i="2"/>
  <c r="AI1530" i="2" s="1"/>
  <c r="AH1546" i="2"/>
  <c r="AI1546" i="2" s="1"/>
  <c r="AH1562" i="2"/>
  <c r="AI1562" i="2" s="1"/>
  <c r="AH1578" i="2"/>
  <c r="AI1578" i="2" s="1"/>
  <c r="AH1594" i="2"/>
  <c r="AI1594" i="2" s="1"/>
  <c r="AH1610" i="2"/>
  <c r="AI1610" i="2" s="1"/>
  <c r="AH1626" i="2"/>
  <c r="AI1626" i="2" s="1"/>
  <c r="AH1642" i="2"/>
  <c r="AI1642" i="2" s="1"/>
  <c r="AH1658" i="2"/>
  <c r="AI1658" i="2" s="1"/>
  <c r="AH1674" i="2"/>
  <c r="AI1674" i="2" s="1"/>
  <c r="AH1690" i="2"/>
  <c r="AI1690" i="2" s="1"/>
  <c r="AH1706" i="2"/>
  <c r="AI1706" i="2" s="1"/>
  <c r="AH1722" i="2"/>
  <c r="AI1722" i="2" s="1"/>
  <c r="AH1754" i="2"/>
  <c r="AI1754" i="2" s="1"/>
  <c r="AH1762" i="2"/>
  <c r="AI1762" i="2" s="1"/>
  <c r="AH1770" i="2"/>
  <c r="AI1770" i="2" s="1"/>
  <c r="AH1778" i="2"/>
  <c r="AI1778" i="2" s="1"/>
  <c r="AH1786" i="2"/>
  <c r="AI1786" i="2" s="1"/>
  <c r="AH1794" i="2"/>
  <c r="AI1794" i="2" s="1"/>
  <c r="AH1802" i="2"/>
  <c r="AI1802" i="2" s="1"/>
  <c r="AH1810" i="2"/>
  <c r="AI1810" i="2" s="1"/>
  <c r="AH1818" i="2"/>
  <c r="AI1818" i="2" s="1"/>
  <c r="AH1826" i="2"/>
  <c r="AI1826" i="2" s="1"/>
  <c r="AH1853" i="2"/>
  <c r="AI1853" i="2" s="1"/>
  <c r="AH1863" i="2"/>
  <c r="AI1863" i="2" s="1"/>
  <c r="AH1880" i="2"/>
  <c r="AI1880" i="2" s="1"/>
  <c r="AH1890" i="2"/>
  <c r="AI1890" i="2" s="1"/>
  <c r="AH1909" i="2"/>
  <c r="AI1909" i="2" s="1"/>
  <c r="AH1980" i="2"/>
  <c r="AI1980" i="2" s="1"/>
  <c r="AH2030" i="2"/>
  <c r="AI2030" i="2" s="1"/>
  <c r="AH2163" i="2"/>
  <c r="AI2163" i="2" s="1"/>
  <c r="AH2185" i="2"/>
  <c r="AI2185" i="2" s="1"/>
  <c r="AH1743" i="2"/>
  <c r="AI1743" i="2" s="1"/>
  <c r="AH1843" i="2"/>
  <c r="AI1843" i="2" s="1"/>
  <c r="AH1948" i="2"/>
  <c r="AI1948" i="2" s="1"/>
  <c r="AH1967" i="2"/>
  <c r="AI1967" i="2" s="1"/>
  <c r="AH2052" i="2"/>
  <c r="AI2052" i="2" s="1"/>
  <c r="AH2054" i="2"/>
  <c r="AI2054" i="2" s="1"/>
  <c r="AH2089" i="2"/>
  <c r="AI2089" i="2" s="1"/>
  <c r="AH2108" i="2"/>
  <c r="AI2108" i="2" s="1"/>
  <c r="AH2121" i="2"/>
  <c r="AI2121" i="2" s="1"/>
  <c r="AH2123" i="2"/>
  <c r="AI2123" i="2" s="1"/>
  <c r="AH1919" i="2"/>
  <c r="AI1919" i="2" s="1"/>
  <c r="AH1951" i="2"/>
  <c r="AI1951" i="2" s="1"/>
  <c r="AH2000" i="2"/>
  <c r="AI2000" i="2" s="1"/>
  <c r="AH2203" i="2"/>
  <c r="AI2203" i="2" s="1"/>
  <c r="AH1847" i="2"/>
  <c r="AI1847" i="2" s="1"/>
  <c r="AH1879" i="2"/>
  <c r="AI1879" i="2" s="1"/>
  <c r="AH1908" i="2"/>
  <c r="AI1908" i="2" s="1"/>
  <c r="AH1940" i="2"/>
  <c r="AI1940" i="2" s="1"/>
  <c r="AH1972" i="2"/>
  <c r="AI1972" i="2" s="1"/>
  <c r="AH2049" i="2"/>
  <c r="AI2049" i="2" s="1"/>
  <c r="AH2086" i="2"/>
  <c r="AI2086" i="2" s="1"/>
  <c r="AH2134" i="2"/>
  <c r="AI2134" i="2" s="1"/>
  <c r="AH2228" i="2"/>
  <c r="AI2228" i="2" s="1"/>
  <c r="AH2267" i="2"/>
  <c r="AI2267" i="2" s="1"/>
  <c r="AH1927" i="2"/>
  <c r="AI1927" i="2" s="1"/>
  <c r="AH1959" i="2"/>
  <c r="AI1959" i="2" s="1"/>
  <c r="AH1995" i="2"/>
  <c r="AI1995" i="2" s="1"/>
  <c r="AH2022" i="2"/>
  <c r="AI2022" i="2" s="1"/>
  <c r="AH2037" i="2"/>
  <c r="AI2037" i="2" s="1"/>
  <c r="AH2147" i="2"/>
  <c r="AI2147" i="2" s="1"/>
  <c r="AH2165" i="2"/>
  <c r="AI2165" i="2" s="1"/>
  <c r="AH2171" i="2"/>
  <c r="AI2171" i="2" s="1"/>
  <c r="AH2472" i="2"/>
  <c r="AI2472" i="2" s="1"/>
  <c r="AH1982" i="2"/>
  <c r="AI1982" i="2" s="1"/>
  <c r="AH2014" i="2"/>
  <c r="AI2014" i="2" s="1"/>
  <c r="AH2046" i="2"/>
  <c r="AI2046" i="2" s="1"/>
  <c r="AH2118" i="2"/>
  <c r="AI2118" i="2" s="1"/>
  <c r="AH2150" i="2"/>
  <c r="AI2150" i="2" s="1"/>
  <c r="AH2156" i="2"/>
  <c r="AI2156" i="2" s="1"/>
  <c r="AH2160" i="2"/>
  <c r="AI2160" i="2" s="1"/>
  <c r="AH2192" i="2"/>
  <c r="AI2192" i="2" s="1"/>
  <c r="AH2220" i="2"/>
  <c r="AI2220" i="2" s="1"/>
  <c r="AH2224" i="2"/>
  <c r="AI2224" i="2" s="1"/>
  <c r="AH2248" i="2"/>
  <c r="AI2248" i="2" s="1"/>
  <c r="AH2286" i="2"/>
  <c r="AI2286" i="2" s="1"/>
  <c r="AH2006" i="2"/>
  <c r="AI2006" i="2" s="1"/>
  <c r="AH2038" i="2"/>
  <c r="AI2038" i="2" s="1"/>
  <c r="AH2062" i="2"/>
  <c r="AI2062" i="2" s="1"/>
  <c r="AH2078" i="2"/>
  <c r="AI2078" i="2" s="1"/>
  <c r="AH2094" i="2"/>
  <c r="AI2094" i="2" s="1"/>
  <c r="AH2107" i="2"/>
  <c r="AI2107" i="2" s="1"/>
  <c r="AH2139" i="2"/>
  <c r="AI2139" i="2" s="1"/>
  <c r="AH2170" i="2"/>
  <c r="AI2170" i="2" s="1"/>
  <c r="AH2222" i="2"/>
  <c r="AI2222" i="2" s="1"/>
  <c r="AH2237" i="2"/>
  <c r="AI2237" i="2" s="1"/>
  <c r="AH2305" i="2"/>
  <c r="AI2305" i="2" s="1"/>
  <c r="AH2329" i="2"/>
  <c r="AI2329" i="2" s="1"/>
  <c r="AH2419" i="2"/>
  <c r="AI2419" i="2" s="1"/>
  <c r="AH2459" i="2"/>
  <c r="AI2459" i="2" s="1"/>
  <c r="AH2483" i="2"/>
  <c r="AI2483" i="2" s="1"/>
  <c r="AH2064" i="2"/>
  <c r="AI2064" i="2" s="1"/>
  <c r="AH2080" i="2"/>
  <c r="AI2080" i="2" s="1"/>
  <c r="AH2096" i="2"/>
  <c r="AI2096" i="2" s="1"/>
  <c r="AH2126" i="2"/>
  <c r="AI2126" i="2" s="1"/>
  <c r="AH2205" i="2"/>
  <c r="AI2205" i="2" s="1"/>
  <c r="AH2216" i="2"/>
  <c r="AI2216" i="2" s="1"/>
  <c r="AH2235" i="2"/>
  <c r="AI2235" i="2" s="1"/>
  <c r="AH2260" i="2"/>
  <c r="AI2260" i="2" s="1"/>
  <c r="AH2280" i="2"/>
  <c r="AI2280" i="2" s="1"/>
  <c r="AH2225" i="2"/>
  <c r="AI2225" i="2" s="1"/>
  <c r="AH2257" i="2"/>
  <c r="AI2257" i="2" s="1"/>
  <c r="AH2323" i="2"/>
  <c r="AI2323" i="2" s="1"/>
  <c r="AH2363" i="2"/>
  <c r="AI2363" i="2" s="1"/>
  <c r="AH2164" i="2"/>
  <c r="AI2164" i="2" s="1"/>
  <c r="AH2195" i="2"/>
  <c r="AI2195" i="2" s="1"/>
  <c r="AH2227" i="2"/>
  <c r="AI2227" i="2" s="1"/>
  <c r="AH2259" i="2"/>
  <c r="AI2259" i="2" s="1"/>
  <c r="AH2273" i="2"/>
  <c r="AI2273" i="2" s="1"/>
  <c r="AH2355" i="2"/>
  <c r="AI2355" i="2" s="1"/>
  <c r="AH2395" i="2"/>
  <c r="AI2395" i="2" s="1"/>
  <c r="AH2478" i="2"/>
  <c r="AI2478" i="2" s="1"/>
  <c r="AH2497" i="2"/>
  <c r="AI2497" i="2" s="1"/>
  <c r="AH2190" i="2"/>
  <c r="AI2190" i="2" s="1"/>
  <c r="AH2208" i="2"/>
  <c r="AI2208" i="2" s="1"/>
  <c r="AH2212" i="2"/>
  <c r="AI2212" i="2" s="1"/>
  <c r="AH2240" i="2"/>
  <c r="AI2240" i="2" s="1"/>
  <c r="AH2244" i="2"/>
  <c r="AI2244" i="2" s="1"/>
  <c r="AH2275" i="2"/>
  <c r="AI2275" i="2" s="1"/>
  <c r="AH2387" i="2"/>
  <c r="AI2387" i="2" s="1"/>
  <c r="AH2427" i="2"/>
  <c r="AI2427" i="2" s="1"/>
  <c r="AH2440" i="2"/>
  <c r="AI2440" i="2" s="1"/>
  <c r="AH2510" i="2"/>
  <c r="AI2510" i="2" s="1"/>
  <c r="AH2512" i="2"/>
  <c r="AI2512" i="2" s="1"/>
  <c r="AH2315" i="2"/>
  <c r="AI2315" i="2" s="1"/>
  <c r="AH2347" i="2"/>
  <c r="AI2347" i="2" s="1"/>
  <c r="AH2379" i="2"/>
  <c r="AI2379" i="2" s="1"/>
  <c r="AH2411" i="2"/>
  <c r="AI2411" i="2" s="1"/>
  <c r="AH2443" i="2"/>
  <c r="AI2443" i="2" s="1"/>
  <c r="AH2475" i="2"/>
  <c r="AI2475" i="2" s="1"/>
  <c r="AH2507" i="2"/>
  <c r="AI2507" i="2" s="1"/>
  <c r="AH2272" i="2"/>
  <c r="AI2272" i="2" s="1"/>
  <c r="AH2304" i="2"/>
  <c r="AI2304" i="2" s="1"/>
  <c r="AH2336" i="2"/>
  <c r="AI2336" i="2" s="1"/>
  <c r="AH2368" i="2"/>
  <c r="AI2368" i="2" s="1"/>
  <c r="AH2400" i="2"/>
  <c r="AI2400" i="2" s="1"/>
  <c r="AH2432" i="2"/>
  <c r="AI2432" i="2" s="1"/>
  <c r="AH2464" i="2"/>
  <c r="AI2464" i="2" s="1"/>
  <c r="AH2496" i="2"/>
  <c r="AI2496" i="2" s="1"/>
</calcChain>
</file>

<file path=xl/sharedStrings.xml><?xml version="1.0" encoding="utf-8"?>
<sst xmlns="http://schemas.openxmlformats.org/spreadsheetml/2006/main" count="27667" uniqueCount="7284">
  <si>
    <t>customer_id</t>
  </si>
  <si>
    <t>address</t>
  </si>
  <si>
    <t>postcode</t>
  </si>
  <si>
    <t>state</t>
  </si>
  <si>
    <t>country</t>
  </si>
  <si>
    <t>property_valuation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</si>
  <si>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</si>
  <si>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</si>
  <si>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</si>
  <si>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</si>
  <si>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</si>
  <si>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</si>
  <si>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</si>
  <si>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</si>
  <si>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</si>
  <si>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</si>
  <si>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count transaction_id</t>
  </si>
  <si>
    <t>list_price</t>
  </si>
  <si>
    <t>standard_cost</t>
  </si>
  <si>
    <t>Age</t>
  </si>
  <si>
    <t>Recency</t>
  </si>
  <si>
    <t>Frequency</t>
  </si>
  <si>
    <t>Margin(Monetary)</t>
  </si>
  <si>
    <t>496 Summit Road</t>
  </si>
  <si>
    <t>NSW</t>
  </si>
  <si>
    <t>Australia</t>
  </si>
  <si>
    <t>Hazlett</t>
  </si>
  <si>
    <t>Rosenschein</t>
  </si>
  <si>
    <t>Male</t>
  </si>
  <si>
    <t>Biostatistician III</t>
  </si>
  <si>
    <t>Health</t>
  </si>
  <si>
    <t>Mass Customer</t>
  </si>
  <si>
    <t>N</t>
  </si>
  <si>
    <t>Yes</t>
  </si>
  <si>
    <t>31953 Dixon Way</t>
  </si>
  <si>
    <t>Gerri</t>
  </si>
  <si>
    <t>Heliet</t>
  </si>
  <si>
    <t>Product Engineer</t>
  </si>
  <si>
    <t>Affluent Customer</t>
  </si>
  <si>
    <t>06 Declaration Hill</t>
  </si>
  <si>
    <t>VIC</t>
  </si>
  <si>
    <t>Dela</t>
  </si>
  <si>
    <t>Flannigan</t>
  </si>
  <si>
    <t>Female</t>
  </si>
  <si>
    <t>Junior Executive</t>
  </si>
  <si>
    <t>Financial Services</t>
  </si>
  <si>
    <t>High Net Worth</t>
  </si>
  <si>
    <t>No</t>
  </si>
  <si>
    <t>9 Logan Court</t>
  </si>
  <si>
    <t>Skipp</t>
  </si>
  <si>
    <t>McLarens</t>
  </si>
  <si>
    <t>Food Chemist</t>
  </si>
  <si>
    <t>50469 Shelley Avenue</t>
  </si>
  <si>
    <t>QLD</t>
  </si>
  <si>
    <t>Lydie</t>
  </si>
  <si>
    <t>Scholfield</t>
  </si>
  <si>
    <t>Payment Adjustment Coordinator</t>
  </si>
  <si>
    <t>Retail</t>
  </si>
  <si>
    <t>0996 Cody Terrace</t>
  </si>
  <si>
    <t>Elvis</t>
  </si>
  <si>
    <t>Rixon</t>
  </si>
  <si>
    <t>Mechanical Systems Engineer</t>
  </si>
  <si>
    <t>04046 Summit Avenue</t>
  </si>
  <si>
    <t>Tommie</t>
  </si>
  <si>
    <t>Midden</t>
  </si>
  <si>
    <t>9427 Tennyson Plaza</t>
  </si>
  <si>
    <t>Mercy</t>
  </si>
  <si>
    <t>Wilsone</t>
  </si>
  <si>
    <t>Health Coach I</t>
  </si>
  <si>
    <t>6 Monument Circle</t>
  </si>
  <si>
    <t>Indira</t>
  </si>
  <si>
    <t>Robotham</t>
  </si>
  <si>
    <t>Safety Technician IV</t>
  </si>
  <si>
    <t>0 Erie Lane</t>
  </si>
  <si>
    <t>Natty</t>
  </si>
  <si>
    <t>Sisneros</t>
  </si>
  <si>
    <t>Staff Accountant I</t>
  </si>
  <si>
    <t>00213 Atwood Pass</t>
  </si>
  <si>
    <t>Rutter</t>
  </si>
  <si>
    <t>Marlen</t>
  </si>
  <si>
    <t>Sales Associate</t>
  </si>
  <si>
    <t>698 Lunder Point</t>
  </si>
  <si>
    <t>Emmery</t>
  </si>
  <si>
    <t>Angrock</t>
  </si>
  <si>
    <t>Information Systems Manager</t>
  </si>
  <si>
    <t>42739 Moose Pass</t>
  </si>
  <si>
    <t>Iosep</t>
  </si>
  <si>
    <t>Shaddick</t>
  </si>
  <si>
    <t>Pharmacist</t>
  </si>
  <si>
    <t>1 Morning Circle</t>
  </si>
  <si>
    <t>Ozzy</t>
  </si>
  <si>
    <t>Olerenshaw</t>
  </si>
  <si>
    <t>0 Prairie Rose Place</t>
  </si>
  <si>
    <t>Foss</t>
  </si>
  <si>
    <t>Yanele</t>
  </si>
  <si>
    <t>Librarian</t>
  </si>
  <si>
    <t>Entertainment</t>
  </si>
  <si>
    <t>41 Knutson Alley</t>
  </si>
  <si>
    <t>Betsy</t>
  </si>
  <si>
    <t>Schruurs</t>
  </si>
  <si>
    <t>1715 Scoville Drive</t>
  </si>
  <si>
    <t>Sissie</t>
  </si>
  <si>
    <t>Rielly</t>
  </si>
  <si>
    <t>Human Resources Assistant II</t>
  </si>
  <si>
    <t>6327 Lunder Crossing</t>
  </si>
  <si>
    <t>Lockwood</t>
  </si>
  <si>
    <t>Exroll</t>
  </si>
  <si>
    <t>Actuary</t>
  </si>
  <si>
    <t>94 Marquette Way</t>
  </si>
  <si>
    <t>Chariot</t>
  </si>
  <si>
    <t>Keefe</t>
  </si>
  <si>
    <t>Internal Auditor</t>
  </si>
  <si>
    <t>91 Spohn Plaza</t>
  </si>
  <si>
    <t>Giorgi</t>
  </si>
  <si>
    <t>Hurford</t>
  </si>
  <si>
    <t>1 Boyd Terrace</t>
  </si>
  <si>
    <t>Gradeigh</t>
  </si>
  <si>
    <t>Saltmarshe</t>
  </si>
  <si>
    <t>Professor</t>
  </si>
  <si>
    <t>Manufacturing</t>
  </si>
  <si>
    <t>82 Hanover Avenue</t>
  </si>
  <si>
    <t>Madelaine</t>
  </si>
  <si>
    <t>Siegertsz</t>
  </si>
  <si>
    <t>Desktop Support Technician</t>
  </si>
  <si>
    <t>6072 Ridge Oak Junction</t>
  </si>
  <si>
    <t>Barton</t>
  </si>
  <si>
    <t>Baudts</t>
  </si>
  <si>
    <t>Business Systems Development Analyst</t>
  </si>
  <si>
    <t>60 Fulton Trail</t>
  </si>
  <si>
    <t>Mort</t>
  </si>
  <si>
    <t>Dental Hygienist</t>
  </si>
  <si>
    <t>84 Florence Parkway</t>
  </si>
  <si>
    <t>Almeta</t>
  </si>
  <si>
    <t>Kalinsky</t>
  </si>
  <si>
    <t>Analyst Programmer</t>
  </si>
  <si>
    <t>67396 Roxbury Court</t>
  </si>
  <si>
    <t>Burr</t>
  </si>
  <si>
    <t>Lygoe</t>
  </si>
  <si>
    <t>6 Morning Park</t>
  </si>
  <si>
    <t>Tybalt</t>
  </si>
  <si>
    <t>Gillingwater</t>
  </si>
  <si>
    <t>Research Nurse</t>
  </si>
  <si>
    <t>1450 Gulseth Park</t>
  </si>
  <si>
    <t>Maurice</t>
  </si>
  <si>
    <t>Blas</t>
  </si>
  <si>
    <t>Design Engineer</t>
  </si>
  <si>
    <t>718 Fair Oaks Point</t>
  </si>
  <si>
    <t>Kippy</t>
  </si>
  <si>
    <t>Heater</t>
  </si>
  <si>
    <t>Statistician II</t>
  </si>
  <si>
    <t>8 Clarendon Circle</t>
  </si>
  <si>
    <t>Deanne</t>
  </si>
  <si>
    <t>Delacour</t>
  </si>
  <si>
    <t>Media Manager IV</t>
  </si>
  <si>
    <t>22619 Schurz Street</t>
  </si>
  <si>
    <t>Mabel</t>
  </si>
  <si>
    <t>Marousek</t>
  </si>
  <si>
    <t>Engineer IV</t>
  </si>
  <si>
    <t>8595 Ruskin Plaza</t>
  </si>
  <si>
    <t>Carver</t>
  </si>
  <si>
    <t>Saturley</t>
  </si>
  <si>
    <t>Associate Professor</t>
  </si>
  <si>
    <t>0 Fulton Drive</t>
  </si>
  <si>
    <t>Damara</t>
  </si>
  <si>
    <t>Wheatland</t>
  </si>
  <si>
    <t>Structural Engineer</t>
  </si>
  <si>
    <t>0 Bay Center</t>
  </si>
  <si>
    <t>Goldi</t>
  </si>
  <si>
    <t>Osler</t>
  </si>
  <si>
    <t>83012 Dapin Lane</t>
  </si>
  <si>
    <t>Lydon</t>
  </si>
  <si>
    <t>Dahlman</t>
  </si>
  <si>
    <t>684 Northport Circle</t>
  </si>
  <si>
    <t>Darrelle</t>
  </si>
  <si>
    <t>Antoniewski</t>
  </si>
  <si>
    <t>Computer Systems Analyst II</t>
  </si>
  <si>
    <t>Property</t>
  </si>
  <si>
    <t>32 Dennis Hill</t>
  </si>
  <si>
    <t>Cristian</t>
  </si>
  <si>
    <t>Theodoris</t>
  </si>
  <si>
    <t>38233 Boyd Alley</t>
  </si>
  <si>
    <t>Nerita</t>
  </si>
  <si>
    <t>Keppie</t>
  </si>
  <si>
    <t>Telecommunications</t>
  </si>
  <si>
    <t>13 Alpine Lane</t>
  </si>
  <si>
    <t>Alonso</t>
  </si>
  <si>
    <t>Ceyssen</t>
  </si>
  <si>
    <t>Community Outreach Specialist</t>
  </si>
  <si>
    <t>129 Mallory Junction</t>
  </si>
  <si>
    <t>Cale</t>
  </si>
  <si>
    <t>Cunningham</t>
  </si>
  <si>
    <t>Sales Representative</t>
  </si>
  <si>
    <t>55152 Delaware Park</t>
  </si>
  <si>
    <t>Irvine</t>
  </si>
  <si>
    <t>Mc Mechan</t>
  </si>
  <si>
    <t>Environmental Specialist</t>
  </si>
  <si>
    <t>35 Harbort Way</t>
  </si>
  <si>
    <t>Clare</t>
  </si>
  <si>
    <t>Attoe</t>
  </si>
  <si>
    <t>Web Designer III</t>
  </si>
  <si>
    <t>6815 South Junction</t>
  </si>
  <si>
    <t>Jayme</t>
  </si>
  <si>
    <t>Rowthorn</t>
  </si>
  <si>
    <t>44 Northridge Plaza</t>
  </si>
  <si>
    <t>Milton</t>
  </si>
  <si>
    <t>Gorini</t>
  </si>
  <si>
    <t>VP Accounting</t>
  </si>
  <si>
    <t>6221 Monica Plaza</t>
  </si>
  <si>
    <t>Hadria</t>
  </si>
  <si>
    <t>Pizer</t>
  </si>
  <si>
    <t>Chemical Engineer</t>
  </si>
  <si>
    <t>411 Anthes Circle</t>
  </si>
  <si>
    <t>Vitia</t>
  </si>
  <si>
    <t>Crum</t>
  </si>
  <si>
    <t>Help Desk Technician</t>
  </si>
  <si>
    <t>4885 Stone Corner Alley</t>
  </si>
  <si>
    <t>Ario</t>
  </si>
  <si>
    <t>Jeromson</t>
  </si>
  <si>
    <t>Quality Engineer</t>
  </si>
  <si>
    <t>IT</t>
  </si>
  <si>
    <t>92253 Kensington Drive</t>
  </si>
  <si>
    <t>Lucia</t>
  </si>
  <si>
    <t>Pickervance</t>
  </si>
  <si>
    <t>Systems Administrator II</t>
  </si>
  <si>
    <t>1816 Monument Park</t>
  </si>
  <si>
    <t>Gaultiero</t>
  </si>
  <si>
    <t>Lissenden</t>
  </si>
  <si>
    <t>32 Hagan Junction</t>
  </si>
  <si>
    <t>Cobb</t>
  </si>
  <si>
    <t>Schrinel</t>
  </si>
  <si>
    <t>Web Developer III</t>
  </si>
  <si>
    <t>45793 Nancy Plaza</t>
  </si>
  <si>
    <t>Liza</t>
  </si>
  <si>
    <t>Trouel</t>
  </si>
  <si>
    <t>Registered Nurse</t>
  </si>
  <si>
    <t>682 Spenser Plaza</t>
  </si>
  <si>
    <t>Gretel</t>
  </si>
  <si>
    <t>Gionettitti</t>
  </si>
  <si>
    <t>Research Assistant IV</t>
  </si>
  <si>
    <t>8728 Express Way</t>
  </si>
  <si>
    <t>Jamima</t>
  </si>
  <si>
    <t>Pirolini</t>
  </si>
  <si>
    <t>Software Engineer IV</t>
  </si>
  <si>
    <t>9 American Ash Plaza</t>
  </si>
  <si>
    <t>Dulsea</t>
  </si>
  <si>
    <t>Pladen</t>
  </si>
  <si>
    <t>Programmer I</t>
  </si>
  <si>
    <t>858 Swallow Parkway</t>
  </si>
  <si>
    <t>Bobbette</t>
  </si>
  <si>
    <t>Pozzi</t>
  </si>
  <si>
    <t>00 Cordelia Trail</t>
  </si>
  <si>
    <t>Blinnie</t>
  </si>
  <si>
    <t>Hazelden</t>
  </si>
  <si>
    <t>Graphic Designer</t>
  </si>
  <si>
    <t>0330 Vahlen Trail</t>
  </si>
  <si>
    <t>Gill</t>
  </si>
  <si>
    <t>Branney</t>
  </si>
  <si>
    <t>Automation Specialist I</t>
  </si>
  <si>
    <t>91933 Artisan Avenue</t>
  </si>
  <si>
    <t>Ellis</t>
  </si>
  <si>
    <t>Vokes</t>
  </si>
  <si>
    <t>Speech Pathologist</t>
  </si>
  <si>
    <t>2388 Thackeray Place</t>
  </si>
  <si>
    <t>Arte</t>
  </si>
  <si>
    <t>Witchell</t>
  </si>
  <si>
    <t>Clinical Specialist</t>
  </si>
  <si>
    <t>8802 Fisk Street</t>
  </si>
  <si>
    <t>Yves</t>
  </si>
  <si>
    <t>Trehearne</t>
  </si>
  <si>
    <t>184 Melrose Pass</t>
  </si>
  <si>
    <t>Craig</t>
  </si>
  <si>
    <t>Guswell</t>
  </si>
  <si>
    <t>Statistician I</t>
  </si>
  <si>
    <t>0421 Anthes Court</t>
  </si>
  <si>
    <t>Sylas</t>
  </si>
  <si>
    <t>Database Administrator IV</t>
  </si>
  <si>
    <t>18 Elgar Park</t>
  </si>
  <si>
    <t>Dalenna</t>
  </si>
  <si>
    <t>Pinnock</t>
  </si>
  <si>
    <t>Office Assistant III</t>
  </si>
  <si>
    <t>5484 Hagan Crossing</t>
  </si>
  <si>
    <t>Vanya</t>
  </si>
  <si>
    <t>Gumb</t>
  </si>
  <si>
    <t>Assistant Media Planner</t>
  </si>
  <si>
    <t>217 Meadow Vale Point</t>
  </si>
  <si>
    <t>Kristofor</t>
  </si>
  <si>
    <t>Saulter</t>
  </si>
  <si>
    <t>Biostatistician IV</t>
  </si>
  <si>
    <t>3383 Fair Oaks Circle</t>
  </si>
  <si>
    <t>Norbert</t>
  </si>
  <si>
    <t>Gotcher</t>
  </si>
  <si>
    <t>Quality Control Specialist</t>
  </si>
  <si>
    <t>3 Loomis Crossing</t>
  </si>
  <si>
    <t>Marilee</t>
  </si>
  <si>
    <t>Oosthout de Vree</t>
  </si>
  <si>
    <t>Tax Accountant</t>
  </si>
  <si>
    <t>28634 Nova Circle</t>
  </si>
  <si>
    <t>Fenelia</t>
  </si>
  <si>
    <t>Dockrell</t>
  </si>
  <si>
    <t>Budget/Accounting Analyst III</t>
  </si>
  <si>
    <t>7395 Blackbird Lane</t>
  </si>
  <si>
    <t>Lonee</t>
  </si>
  <si>
    <t>Gorce</t>
  </si>
  <si>
    <t>Administrative Assistant III</t>
  </si>
  <si>
    <t>725 Cordelia Junction</t>
  </si>
  <si>
    <t>Angeli</t>
  </si>
  <si>
    <t>O'Hegertie</t>
  </si>
  <si>
    <t>General Manager</t>
  </si>
  <si>
    <t>029 Scott Center</t>
  </si>
  <si>
    <t>Guglielmo</t>
  </si>
  <si>
    <t>Yele</t>
  </si>
  <si>
    <t>50851 Vahlen Avenue</t>
  </si>
  <si>
    <t>Lorianna</t>
  </si>
  <si>
    <t>Vidyapin</t>
  </si>
  <si>
    <t>05415 Basil Junction</t>
  </si>
  <si>
    <t>Marga</t>
  </si>
  <si>
    <t>Cradduck</t>
  </si>
  <si>
    <t>Social Worker</t>
  </si>
  <si>
    <t>640 Toban Hill</t>
  </si>
  <si>
    <t>Cullen</t>
  </si>
  <si>
    <t>Langshaw</t>
  </si>
  <si>
    <t>Paralegal</t>
  </si>
  <si>
    <t>53 Hintze Circle</t>
  </si>
  <si>
    <t>Richardo</t>
  </si>
  <si>
    <t>Cocher</t>
  </si>
  <si>
    <t>Assistant Manager</t>
  </si>
  <si>
    <t>7962 Dottie Park</t>
  </si>
  <si>
    <t>Gothart</t>
  </si>
  <si>
    <t>Coomer</t>
  </si>
  <si>
    <t>3047 Spenser Pass</t>
  </si>
  <si>
    <t>Ron</t>
  </si>
  <si>
    <t>Dilon</t>
  </si>
  <si>
    <t>537 Amoth Center</t>
  </si>
  <si>
    <t>Malissia</t>
  </si>
  <si>
    <t>Minthorpe</t>
  </si>
  <si>
    <t>Account Executive</t>
  </si>
  <si>
    <t>5130 Manley Court</t>
  </si>
  <si>
    <t>Linell</t>
  </si>
  <si>
    <t>Beadle</t>
  </si>
  <si>
    <t>Director of Sales</t>
  </si>
  <si>
    <t>097 Gulseth Lane</t>
  </si>
  <si>
    <t>Becka</t>
  </si>
  <si>
    <t>Bysaker</t>
  </si>
  <si>
    <t>313 Schiller Trail</t>
  </si>
  <si>
    <t>Zachery</t>
  </si>
  <si>
    <t>Monkhouse</t>
  </si>
  <si>
    <t>29 Hansons Crossing</t>
  </si>
  <si>
    <t>Paddie</t>
  </si>
  <si>
    <t>Grunder</t>
  </si>
  <si>
    <t>89 Monument Place</t>
  </si>
  <si>
    <t>Chickie</t>
  </si>
  <si>
    <t>Gulleford</t>
  </si>
  <si>
    <t>Accountant IV</t>
  </si>
  <si>
    <t>9037 Norway Maple Junction</t>
  </si>
  <si>
    <t>Eddi</t>
  </si>
  <si>
    <t>Mansbridge</t>
  </si>
  <si>
    <t>Occupational Therapist</t>
  </si>
  <si>
    <t>93446 Eagle Crest Plaza</t>
  </si>
  <si>
    <t>Bettina</t>
  </si>
  <si>
    <t>Farrer</t>
  </si>
  <si>
    <t>Research Associate</t>
  </si>
  <si>
    <t>974 Fisk Alley</t>
  </si>
  <si>
    <t>Brigham</t>
  </si>
  <si>
    <t>Vyse</t>
  </si>
  <si>
    <t>Environmental Tech</t>
  </si>
  <si>
    <t>66811 Lerdahl Way</t>
  </si>
  <si>
    <t>Shayna</t>
  </si>
  <si>
    <t>McQuin</t>
  </si>
  <si>
    <t>Senior Cost Accountant</t>
  </si>
  <si>
    <t>0 Walton Court</t>
  </si>
  <si>
    <t>Mace</t>
  </si>
  <si>
    <t>Edington</t>
  </si>
  <si>
    <t>Help Desk Operator</t>
  </si>
  <si>
    <t>87 Stone Corner Park</t>
  </si>
  <si>
    <t>Prudi</t>
  </si>
  <si>
    <t>Edon</t>
  </si>
  <si>
    <t>Technical Writer</t>
  </si>
  <si>
    <t>3242 Arizona Junction</t>
  </si>
  <si>
    <t>Ken</t>
  </si>
  <si>
    <t>Vashchenko</t>
  </si>
  <si>
    <t>32 Elmside Point</t>
  </si>
  <si>
    <t>Anastasie</t>
  </si>
  <si>
    <t>Le Grand</t>
  </si>
  <si>
    <t>7 Main Crossing</t>
  </si>
  <si>
    <t>Laryssa</t>
  </si>
  <si>
    <t>Durdle</t>
  </si>
  <si>
    <t>46310 Raven Trail</t>
  </si>
  <si>
    <t>Ashia</t>
  </si>
  <si>
    <t>Muzzi</t>
  </si>
  <si>
    <t>37 Mockingbird Street</t>
  </si>
  <si>
    <t>Omero</t>
  </si>
  <si>
    <t>Murra</t>
  </si>
  <si>
    <t>Human Resources Assistant I</t>
  </si>
  <si>
    <t>9 Superior Plaza</t>
  </si>
  <si>
    <t>Sibyl</t>
  </si>
  <si>
    <t>Bigmore</t>
  </si>
  <si>
    <t>Software Consultant</t>
  </si>
  <si>
    <t>65105 Sommers Pass</t>
  </si>
  <si>
    <t>Kessia</t>
  </si>
  <si>
    <t>Helder</t>
  </si>
  <si>
    <t>34 Arrowood Pass</t>
  </si>
  <si>
    <t>Eugenie</t>
  </si>
  <si>
    <t>Belcham</t>
  </si>
  <si>
    <t>Nurse</t>
  </si>
  <si>
    <t>1 Dayton Park</t>
  </si>
  <si>
    <t>Constantine</t>
  </si>
  <si>
    <t>Frissell</t>
  </si>
  <si>
    <t>Programmer III</t>
  </si>
  <si>
    <t>9 Cambridge Junction</t>
  </si>
  <si>
    <t>Morgana</t>
  </si>
  <si>
    <t>Wardel</t>
  </si>
  <si>
    <t>Software Engineer III</t>
  </si>
  <si>
    <t>81310 Charing Cross Plaza</t>
  </si>
  <si>
    <t>Ellette</t>
  </si>
  <si>
    <t>Fahy</t>
  </si>
  <si>
    <t>Human Resources Manager</t>
  </si>
  <si>
    <t>39 Lindbergh Drive</t>
  </si>
  <si>
    <t>Gillian</t>
  </si>
  <si>
    <t>Scrimshire</t>
  </si>
  <si>
    <t>6621 Carberry Crossing</t>
  </si>
  <si>
    <t>Elvyn</t>
  </si>
  <si>
    <t>Bullas</t>
  </si>
  <si>
    <t>4535 Daystar Parkway</t>
  </si>
  <si>
    <t>Welby</t>
  </si>
  <si>
    <t>Ninnotti</t>
  </si>
  <si>
    <t>Executive Secretary</t>
  </si>
  <si>
    <t>59 Old Gate Drive</t>
  </si>
  <si>
    <t>Caro</t>
  </si>
  <si>
    <t>McKirton</t>
  </si>
  <si>
    <t>Administrative Officer</t>
  </si>
  <si>
    <t>22774 Pennsylvania Hill</t>
  </si>
  <si>
    <t>Lyn</t>
  </si>
  <si>
    <t>Luquet</t>
  </si>
  <si>
    <t>Health Coach IV</t>
  </si>
  <si>
    <t>989 Waubesa Circle</t>
  </si>
  <si>
    <t>Stesha</t>
  </si>
  <si>
    <t>Miners</t>
  </si>
  <si>
    <t>Account Coordinator</t>
  </si>
  <si>
    <t>01 Muir Parkway</t>
  </si>
  <si>
    <t>Pris</t>
  </si>
  <si>
    <t>Stallebrass</t>
  </si>
  <si>
    <t>Nurse Practicioner</t>
  </si>
  <si>
    <t>35 Eastwood Plaza</t>
  </si>
  <si>
    <t>Clarinda</t>
  </si>
  <si>
    <t>Noen</t>
  </si>
  <si>
    <t>Biostatistician I</t>
  </si>
  <si>
    <t>66238 Old Gate Circle</t>
  </si>
  <si>
    <t>Lizzie</t>
  </si>
  <si>
    <t>Duke</t>
  </si>
  <si>
    <t>Nuclear Power Engineer</t>
  </si>
  <si>
    <t>6 Sauthoff Court</t>
  </si>
  <si>
    <t>Caesar</t>
  </si>
  <si>
    <t>Begbie</t>
  </si>
  <si>
    <t>Physical Therapy Assistant</t>
  </si>
  <si>
    <t>050 Monterey Street</t>
  </si>
  <si>
    <t>Cindelyn</t>
  </si>
  <si>
    <t>Balas</t>
  </si>
  <si>
    <t>3828 Norway Maple Avenue</t>
  </si>
  <si>
    <t>Gretchen</t>
  </si>
  <si>
    <t>Seneschal</t>
  </si>
  <si>
    <t>8234 Riverside Park</t>
  </si>
  <si>
    <t>Hallie</t>
  </si>
  <si>
    <t>Le feaver</t>
  </si>
  <si>
    <t>GIS Technical Architect</t>
  </si>
  <si>
    <t>54 Bowman Park</t>
  </si>
  <si>
    <t>Rahal</t>
  </si>
  <si>
    <t>Woodman</t>
  </si>
  <si>
    <t>Civil Engineer</t>
  </si>
  <si>
    <t>804 Shelley Junction</t>
  </si>
  <si>
    <t>Giselbert</t>
  </si>
  <si>
    <t>Gudyer</t>
  </si>
  <si>
    <t>42 Dahle Parkway</t>
  </si>
  <si>
    <t>Annabella</t>
  </si>
  <si>
    <t>Hebron</t>
  </si>
  <si>
    <t>Data Coordiator</t>
  </si>
  <si>
    <t>95294 Karstens Park</t>
  </si>
  <si>
    <t>Dare</t>
  </si>
  <si>
    <t>Wasling</t>
  </si>
  <si>
    <t>Biostatistician II</t>
  </si>
  <si>
    <t>8 Superior Court</t>
  </si>
  <si>
    <t>Emmet</t>
  </si>
  <si>
    <t>Cristoforo</t>
  </si>
  <si>
    <t>51313 Fulton Junction</t>
  </si>
  <si>
    <t>Cordelia</t>
  </si>
  <si>
    <t>6 Golf Center</t>
  </si>
  <si>
    <t>Hamlen</t>
  </si>
  <si>
    <t>Slograve</t>
  </si>
  <si>
    <t>Web Designer I</t>
  </si>
  <si>
    <t>978 Valley Edge Park</t>
  </si>
  <si>
    <t>Shamus</t>
  </si>
  <si>
    <t>Dennerly</t>
  </si>
  <si>
    <t>623 Talisman Way</t>
  </si>
  <si>
    <t>Allison</t>
  </si>
  <si>
    <t>Clowton</t>
  </si>
  <si>
    <t>87897 Lighthouse Bay Pass</t>
  </si>
  <si>
    <t>Renelle</t>
  </si>
  <si>
    <t>Tutin</t>
  </si>
  <si>
    <t>9 Northridge Lane</t>
  </si>
  <si>
    <t>Selene</t>
  </si>
  <si>
    <t>Vasiltsov</t>
  </si>
  <si>
    <t>Staff Scientist</t>
  </si>
  <si>
    <t>1 Rowland Circle</t>
  </si>
  <si>
    <t>Shaylah</t>
  </si>
  <si>
    <t>Urquhart</t>
  </si>
  <si>
    <t>Statistician IV</t>
  </si>
  <si>
    <t>3 Forest Dale Lane</t>
  </si>
  <si>
    <t>Moritz</t>
  </si>
  <si>
    <t>Brognot</t>
  </si>
  <si>
    <t>07780 Autumn Leaf Drive</t>
  </si>
  <si>
    <t>Irving</t>
  </si>
  <si>
    <t>Murton</t>
  </si>
  <si>
    <t>80027 Ryan Terrace</t>
  </si>
  <si>
    <t>Lenci</t>
  </si>
  <si>
    <t>Duerden</t>
  </si>
  <si>
    <t>Senior Editor</t>
  </si>
  <si>
    <t>694 Northwestern Court</t>
  </si>
  <si>
    <t>Wat</t>
  </si>
  <si>
    <t>Robelin</t>
  </si>
  <si>
    <t>13950 Jackson Avenue</t>
  </si>
  <si>
    <t>Halli</t>
  </si>
  <si>
    <t>Davidoff</t>
  </si>
  <si>
    <t>3 Valley Edge Trail</t>
  </si>
  <si>
    <t>Penn</t>
  </si>
  <si>
    <t>Burkinshaw</t>
  </si>
  <si>
    <t>16420 Veith Crossing</t>
  </si>
  <si>
    <t>Weston</t>
  </si>
  <si>
    <t>Brokenshaw</t>
  </si>
  <si>
    <t>05239 Springs Circle</t>
  </si>
  <si>
    <t>Hewett</t>
  </si>
  <si>
    <t>Handes</t>
  </si>
  <si>
    <t>64 Village Green Pass</t>
  </si>
  <si>
    <t>Lillian</t>
  </si>
  <si>
    <t>Crookall</t>
  </si>
  <si>
    <t>13392 Emmet Parkway</t>
  </si>
  <si>
    <t>Antonin</t>
  </si>
  <si>
    <t>Gleaves</t>
  </si>
  <si>
    <t>671 Mallory Pass</t>
  </si>
  <si>
    <t>Harper</t>
  </si>
  <si>
    <t>Ioannidis</t>
  </si>
  <si>
    <t>9 Clyde Gallagher Plaza</t>
  </si>
  <si>
    <t>Hyacinth</t>
  </si>
  <si>
    <t>Naldrett</t>
  </si>
  <si>
    <t>223 Trailsway Parkway</t>
  </si>
  <si>
    <t>Leupold</t>
  </si>
  <si>
    <t>Detoc</t>
  </si>
  <si>
    <t>582 Kropf Avenue</t>
  </si>
  <si>
    <t>Jaymie</t>
  </si>
  <si>
    <t>Wellesley</t>
  </si>
  <si>
    <t>80424 Corben Alley</t>
  </si>
  <si>
    <t>Suzann</t>
  </si>
  <si>
    <t>Wilks</t>
  </si>
  <si>
    <t>00 International Junction</t>
  </si>
  <si>
    <t>Hinze</t>
  </si>
  <si>
    <t>Bullent</t>
  </si>
  <si>
    <t>VP Product Management</t>
  </si>
  <si>
    <t>82 Dahle Crossing</t>
  </si>
  <si>
    <t>Leanna</t>
  </si>
  <si>
    <t>Cromb</t>
  </si>
  <si>
    <t>881 Debs Center</t>
  </si>
  <si>
    <t>Tiffi</t>
  </si>
  <si>
    <t>Havercroft</t>
  </si>
  <si>
    <t>54294 Hovde Court</t>
  </si>
  <si>
    <t>Krystyna</t>
  </si>
  <si>
    <t>Scarasbrick</t>
  </si>
  <si>
    <t>87746 Bellgrove Park</t>
  </si>
  <si>
    <t>Dietrich</t>
  </si>
  <si>
    <t>Escott</t>
  </si>
  <si>
    <t>Geological Engineer</t>
  </si>
  <si>
    <t>7 Holmberg Circle</t>
  </si>
  <si>
    <t>Chilton</t>
  </si>
  <si>
    <t>Ghirigori</t>
  </si>
  <si>
    <t>48 Lighthouse Bay Point</t>
  </si>
  <si>
    <t>Brad</t>
  </si>
  <si>
    <t>Tenman</t>
  </si>
  <si>
    <t>9890 Macpherson Drive</t>
  </si>
  <si>
    <t>Eadmund</t>
  </si>
  <si>
    <t>Braycotton</t>
  </si>
  <si>
    <t>12439 Kropf Way</t>
  </si>
  <si>
    <t>Georges</t>
  </si>
  <si>
    <t>Tilne</t>
  </si>
  <si>
    <t>Cost Accountant</t>
  </si>
  <si>
    <t>6 Carioca Avenue</t>
  </si>
  <si>
    <t>Lewiss</t>
  </si>
  <si>
    <t>Jaeggi</t>
  </si>
  <si>
    <t>060 Morning Avenue</t>
  </si>
  <si>
    <t>Laraine</t>
  </si>
  <si>
    <t>Medendorp</t>
  </si>
  <si>
    <t>0534 Bartelt Trail</t>
  </si>
  <si>
    <t>Bonni</t>
  </si>
  <si>
    <t>Drakers</t>
  </si>
  <si>
    <t>698 Old Gate Lane</t>
  </si>
  <si>
    <t>Renaud</t>
  </si>
  <si>
    <t>Gahagan</t>
  </si>
  <si>
    <t>33 Kropf Hill</t>
  </si>
  <si>
    <t>Vince</t>
  </si>
  <si>
    <t>Dalmon</t>
  </si>
  <si>
    <t>59364 Huxley Drive</t>
  </si>
  <si>
    <t>Jessalyn</t>
  </si>
  <si>
    <t>Zoellner</t>
  </si>
  <si>
    <t>Senior Financial Analyst</t>
  </si>
  <si>
    <t>1 Vernon Terrace</t>
  </si>
  <si>
    <t>Gabriellia</t>
  </si>
  <si>
    <t>Coulter</t>
  </si>
  <si>
    <t>Teacher</t>
  </si>
  <si>
    <t>00 Algoma Crossing</t>
  </si>
  <si>
    <t>Kelci</t>
  </si>
  <si>
    <t>Morrison</t>
  </si>
  <si>
    <t>Chief Design Engineer</t>
  </si>
  <si>
    <t>64 Nelson Drive</t>
  </si>
  <si>
    <t>Basil</t>
  </si>
  <si>
    <t>Brellin</t>
  </si>
  <si>
    <t>7035 Crest Line Place</t>
  </si>
  <si>
    <t>Gerome</t>
  </si>
  <si>
    <t>Monshall</t>
  </si>
  <si>
    <t>Account Representative II</t>
  </si>
  <si>
    <t>000 Boyd Center</t>
  </si>
  <si>
    <t>Joann</t>
  </si>
  <si>
    <t>Corrigan</t>
  </si>
  <si>
    <t>58211 Surrey Crossing</t>
  </si>
  <si>
    <t>Kendall</t>
  </si>
  <si>
    <t>Humes</t>
  </si>
  <si>
    <t>Project Manager</t>
  </si>
  <si>
    <t>501 Reindahl Alley</t>
  </si>
  <si>
    <t>Dylan</t>
  </si>
  <si>
    <t>Hanvey</t>
  </si>
  <si>
    <t>Electrical Engineer</t>
  </si>
  <si>
    <t>6988 Waxwing Hill</t>
  </si>
  <si>
    <t>Cam</t>
  </si>
  <si>
    <t>MacFadyen</t>
  </si>
  <si>
    <t>4 Loeprich Avenue</t>
  </si>
  <si>
    <t>Hazel</t>
  </si>
  <si>
    <t>Brokenshire</t>
  </si>
  <si>
    <t>Health Coach II</t>
  </si>
  <si>
    <t>51152 Brickson Park Crossing</t>
  </si>
  <si>
    <t>Tate</t>
  </si>
  <si>
    <t>Studholme</t>
  </si>
  <si>
    <t>67104 Bunting Crossing</t>
  </si>
  <si>
    <t>Nomi</t>
  </si>
  <si>
    <t>00745 Huxley Center</t>
  </si>
  <si>
    <t>Lenna</t>
  </si>
  <si>
    <t>Coales</t>
  </si>
  <si>
    <t>Financial Analyst</t>
  </si>
  <si>
    <t>9045 Kings Avenue</t>
  </si>
  <si>
    <t>Johnette</t>
  </si>
  <si>
    <t>O'Fergus</t>
  </si>
  <si>
    <t>76 Londonderry Park</t>
  </si>
  <si>
    <t>Stewart</t>
  </si>
  <si>
    <t>Brosoli</t>
  </si>
  <si>
    <t>Marketing Manager</t>
  </si>
  <si>
    <t>02 Boyd Crossing</t>
  </si>
  <si>
    <t>Dalli</t>
  </si>
  <si>
    <t>Baggally</t>
  </si>
  <si>
    <t>5356 Ruskin Place</t>
  </si>
  <si>
    <t>Leonora</t>
  </si>
  <si>
    <t>Iglesia</t>
  </si>
  <si>
    <t>53358 David Circle</t>
  </si>
  <si>
    <t>Elinor</t>
  </si>
  <si>
    <t>Biggerstaff</t>
  </si>
  <si>
    <t>VP Sales</t>
  </si>
  <si>
    <t>16 Saint Paul Street</t>
  </si>
  <si>
    <t>Teodor</t>
  </si>
  <si>
    <t>Larwell</t>
  </si>
  <si>
    <t>556 Gale Road</t>
  </si>
  <si>
    <t>Micky</t>
  </si>
  <si>
    <t>Livings</t>
  </si>
  <si>
    <t>Senior Developer</t>
  </si>
  <si>
    <t>3 Moulton Lane</t>
  </si>
  <si>
    <t>Berkly</t>
  </si>
  <si>
    <t>Grishinov</t>
  </si>
  <si>
    <t>5 Hauk Lane</t>
  </si>
  <si>
    <t>Suki</t>
  </si>
  <si>
    <t>Ivachyov</t>
  </si>
  <si>
    <t>4270 Loeprich Lane</t>
  </si>
  <si>
    <t>Genni</t>
  </si>
  <si>
    <t>Larway</t>
  </si>
  <si>
    <t>79055 Moose Terrace</t>
  </si>
  <si>
    <t>Hubie</t>
  </si>
  <si>
    <t>Thunnerclef</t>
  </si>
  <si>
    <t>25460 Buell Avenue</t>
  </si>
  <si>
    <t>Inna</t>
  </si>
  <si>
    <t>Atack</t>
  </si>
  <si>
    <t>580 Blaine Center</t>
  </si>
  <si>
    <t>Hunt</t>
  </si>
  <si>
    <t>Linn</t>
  </si>
  <si>
    <t>50 Everett Way</t>
  </si>
  <si>
    <t>Tonia</t>
  </si>
  <si>
    <t>Leigh</t>
  </si>
  <si>
    <t>318 Jenifer Alley</t>
  </si>
  <si>
    <t>Jareb</t>
  </si>
  <si>
    <t>Langcaster</t>
  </si>
  <si>
    <t>52 Carey Alley</t>
  </si>
  <si>
    <t>Trixi</t>
  </si>
  <si>
    <t>Ginnelly</t>
  </si>
  <si>
    <t>Editor</t>
  </si>
  <si>
    <t>37 Roth Place</t>
  </si>
  <si>
    <t>Ebba</t>
  </si>
  <si>
    <t>Melhuish</t>
  </si>
  <si>
    <t>2 Dayton Center</t>
  </si>
  <si>
    <t>Demeter</t>
  </si>
  <si>
    <t>Robbeke</t>
  </si>
  <si>
    <t>6471 Meadow Valley Court</t>
  </si>
  <si>
    <t>Siward</t>
  </si>
  <si>
    <t>Corradino</t>
  </si>
  <si>
    <t>35631 Colorado Crossing</t>
  </si>
  <si>
    <t>Jaime</t>
  </si>
  <si>
    <t>Warkup</t>
  </si>
  <si>
    <t>Analog Circuit Design manager</t>
  </si>
  <si>
    <t>2951 Petterle Place</t>
  </si>
  <si>
    <t>Marion</t>
  </si>
  <si>
    <t>Vanichkin</t>
  </si>
  <si>
    <t>Legal Assistant</t>
  </si>
  <si>
    <t>17974 Kedzie Circle</t>
  </si>
  <si>
    <t>Selina</t>
  </si>
  <si>
    <t>Clow</t>
  </si>
  <si>
    <t>7929 Grasskamp Trail</t>
  </si>
  <si>
    <t>Sebastian</t>
  </si>
  <si>
    <t>Trass</t>
  </si>
  <si>
    <t>9 Sugar Junction</t>
  </si>
  <si>
    <t>Ericka</t>
  </si>
  <si>
    <t>Eggers</t>
  </si>
  <si>
    <t>48 Melby Trail</t>
  </si>
  <si>
    <t>Sibley</t>
  </si>
  <si>
    <t>Eliyahu</t>
  </si>
  <si>
    <t>24 Hermina Alley</t>
  </si>
  <si>
    <t>Sydel</t>
  </si>
  <si>
    <t>Seccombe</t>
  </si>
  <si>
    <t>2 Roxbury Pass</t>
  </si>
  <si>
    <t>Abe</t>
  </si>
  <si>
    <t>Ealam</t>
  </si>
  <si>
    <t>3 Canary Center</t>
  </si>
  <si>
    <t>Britt</t>
  </si>
  <si>
    <t>Muddimer</t>
  </si>
  <si>
    <t>41 Westport Center</t>
  </si>
  <si>
    <t>Ileana</t>
  </si>
  <si>
    <t>Timms</t>
  </si>
  <si>
    <t>4517 Colorado Place</t>
  </si>
  <si>
    <t>Ham</t>
  </si>
  <si>
    <t>Pietrusiak</t>
  </si>
  <si>
    <t>1 Monica Street</t>
  </si>
  <si>
    <t>Dexter</t>
  </si>
  <si>
    <t>5 Muir Circle</t>
  </si>
  <si>
    <t>Dewitt</t>
  </si>
  <si>
    <t>Laight</t>
  </si>
  <si>
    <t>32 Meadow Ridge Alley</t>
  </si>
  <si>
    <t>Harry</t>
  </si>
  <si>
    <t>515 Monterey Terrace</t>
  </si>
  <si>
    <t>Emmye</t>
  </si>
  <si>
    <t>Flacke</t>
  </si>
  <si>
    <t>54 Nevada Plaza</t>
  </si>
  <si>
    <t>Robena</t>
  </si>
  <si>
    <t>Barks</t>
  </si>
  <si>
    <t>91433 Hollow Ridge Crossing</t>
  </si>
  <si>
    <t>Murdoch</t>
  </si>
  <si>
    <t>Twort</t>
  </si>
  <si>
    <t>Operator</t>
  </si>
  <si>
    <t>8882 Valley Edge Junction</t>
  </si>
  <si>
    <t>Nikolos</t>
  </si>
  <si>
    <t>McKyrrelly</t>
  </si>
  <si>
    <t>Human Resources Assistant IV</t>
  </si>
  <si>
    <t>0 Scofield Plaza</t>
  </si>
  <si>
    <t>Hadleigh</t>
  </si>
  <si>
    <t>Birley</t>
  </si>
  <si>
    <t>Assistant Professor</t>
  </si>
  <si>
    <t>82520 Mifflin Drive</t>
  </si>
  <si>
    <t>Ondrea</t>
  </si>
  <si>
    <t>Pablos</t>
  </si>
  <si>
    <t>184 Roth Pass</t>
  </si>
  <si>
    <t>Evonne</t>
  </si>
  <si>
    <t>Southan</t>
  </si>
  <si>
    <t>28820 Monica Circle</t>
  </si>
  <si>
    <t>Godiva</t>
  </si>
  <si>
    <t>Bulward</t>
  </si>
  <si>
    <t>91336 Spenser Street</t>
  </si>
  <si>
    <t>Granny</t>
  </si>
  <si>
    <t>Lukes</t>
  </si>
  <si>
    <t>311 Emmet Point</t>
  </si>
  <si>
    <t>Millicent</t>
  </si>
  <si>
    <t>Wiffler</t>
  </si>
  <si>
    <t>71725 Goodland Lane</t>
  </si>
  <si>
    <t>Felice</t>
  </si>
  <si>
    <t>McVane</t>
  </si>
  <si>
    <t>610 Lakewood Gardens Point</t>
  </si>
  <si>
    <t>Mariann</t>
  </si>
  <si>
    <t>O'Geaney</t>
  </si>
  <si>
    <t>019 Derek Hill</t>
  </si>
  <si>
    <t>Jeffry</t>
  </si>
  <si>
    <t>Slowly</t>
  </si>
  <si>
    <t>6136 Farragut Plaza</t>
  </si>
  <si>
    <t>Di</t>
  </si>
  <si>
    <t>Plaid</t>
  </si>
  <si>
    <t>0386 Mayfield Way</t>
  </si>
  <si>
    <t>Sibylle</t>
  </si>
  <si>
    <t>Cutsforth</t>
  </si>
  <si>
    <t>Senior Quality Engineer</t>
  </si>
  <si>
    <t>0 Brown Trail</t>
  </si>
  <si>
    <t>Raquela</t>
  </si>
  <si>
    <t>Yuille</t>
  </si>
  <si>
    <t>94 Vernon Parkway</t>
  </si>
  <si>
    <t>Kacie</t>
  </si>
  <si>
    <t>Barthram</t>
  </si>
  <si>
    <t>94 Anhalt Way</t>
  </si>
  <si>
    <t>Peyton</t>
  </si>
  <si>
    <t>Monkeman</t>
  </si>
  <si>
    <t>3 Lunder Place</t>
  </si>
  <si>
    <t>Fiona</t>
  </si>
  <si>
    <t>Clines</t>
  </si>
  <si>
    <t>585 Loomis Court</t>
  </si>
  <si>
    <t>Townsend</t>
  </si>
  <si>
    <t>Trobe</t>
  </si>
  <si>
    <t>025 Knutson Terrace</t>
  </si>
  <si>
    <t>Estelle</t>
  </si>
  <si>
    <t>Lithgow</t>
  </si>
  <si>
    <t>15 Shelley Hill</t>
  </si>
  <si>
    <t>Gene</t>
  </si>
  <si>
    <t>Brome</t>
  </si>
  <si>
    <t>Senior Sales Associate</t>
  </si>
  <si>
    <t>1 Coolidge Plaza</t>
  </si>
  <si>
    <t>Merrielle</t>
  </si>
  <si>
    <t>Strafen</t>
  </si>
  <si>
    <t>09413 Holmberg Terrace</t>
  </si>
  <si>
    <t>Fleurette</t>
  </si>
  <si>
    <t>Whardley</t>
  </si>
  <si>
    <t>Financial Advisor</t>
  </si>
  <si>
    <t>82 Vermont Street</t>
  </si>
  <si>
    <t>Starlin</t>
  </si>
  <si>
    <t>Aysh</t>
  </si>
  <si>
    <t>Programmer Analyst I</t>
  </si>
  <si>
    <t>5 Elgar Place</t>
  </si>
  <si>
    <t>Crystie</t>
  </si>
  <si>
    <t>Fontanet</t>
  </si>
  <si>
    <t>0 Truax Trail</t>
  </si>
  <si>
    <t>Boonie</t>
  </si>
  <si>
    <t>Withams</t>
  </si>
  <si>
    <t>105 Shelley Alley</t>
  </si>
  <si>
    <t>Allianora</t>
  </si>
  <si>
    <t>Babalola</t>
  </si>
  <si>
    <t>48 Straubel Court</t>
  </si>
  <si>
    <t>Jocelyne</t>
  </si>
  <si>
    <t>Pasquale</t>
  </si>
  <si>
    <t>3169 Old Gate Point</t>
  </si>
  <si>
    <t>Jazmin</t>
  </si>
  <si>
    <t>Neumann</t>
  </si>
  <si>
    <t>VP Quality Control</t>
  </si>
  <si>
    <t>543 Killdeer Park</t>
  </si>
  <si>
    <t>Matthew</t>
  </si>
  <si>
    <t>Jeaycock</t>
  </si>
  <si>
    <t>40570 Acker Alley</t>
  </si>
  <si>
    <t>Brena</t>
  </si>
  <si>
    <t>Amburgy</t>
  </si>
  <si>
    <t>56145 Porter Lane</t>
  </si>
  <si>
    <t>Toni</t>
  </si>
  <si>
    <t>Harbidge</t>
  </si>
  <si>
    <t>27 Hooker Plaza</t>
  </si>
  <si>
    <t>Ahmed</t>
  </si>
  <si>
    <t>Edmondson</t>
  </si>
  <si>
    <t>95465 Union Plaza</t>
  </si>
  <si>
    <t>Bendix</t>
  </si>
  <si>
    <t>Olivella</t>
  </si>
  <si>
    <t>8 Boyd Road</t>
  </si>
  <si>
    <t>Joell</t>
  </si>
  <si>
    <t>Balfe</t>
  </si>
  <si>
    <t>Computer Systems Analyst I</t>
  </si>
  <si>
    <t>080 Pond Alley</t>
  </si>
  <si>
    <t>Garey</t>
  </si>
  <si>
    <t>Letrange</t>
  </si>
  <si>
    <t>747 Thackeray Circle</t>
  </si>
  <si>
    <t>Kiley</t>
  </si>
  <si>
    <t>Canaan</t>
  </si>
  <si>
    <t>Accounting Assistant II</t>
  </si>
  <si>
    <t>5086 Meadow Ridge Circle</t>
  </si>
  <si>
    <t>Gisela</t>
  </si>
  <si>
    <t>Partener</t>
  </si>
  <si>
    <t>38726 Ilene Crossing</t>
  </si>
  <si>
    <t>Hunfredo</t>
  </si>
  <si>
    <t>Smalley</t>
  </si>
  <si>
    <t>7875 Fieldstone Pass</t>
  </si>
  <si>
    <t>Raquel</t>
  </si>
  <si>
    <t>Bamlett</t>
  </si>
  <si>
    <t>71109 Vernon Way</t>
  </si>
  <si>
    <t>Lois</t>
  </si>
  <si>
    <t>Sorel</t>
  </si>
  <si>
    <t>75 Loftsgordon Hill</t>
  </si>
  <si>
    <t>Umberto</t>
  </si>
  <si>
    <t>Cappineer</t>
  </si>
  <si>
    <t>29 Portage Street</t>
  </si>
  <si>
    <t>Joachim</t>
  </si>
  <si>
    <t>Amer</t>
  </si>
  <si>
    <t>6265 Moland Terrace</t>
  </si>
  <si>
    <t>Sascha</t>
  </si>
  <si>
    <t>Tander</t>
  </si>
  <si>
    <t>Geologist III</t>
  </si>
  <si>
    <t>19 Fairview Road</t>
  </si>
  <si>
    <t>York</t>
  </si>
  <si>
    <t>Strongman</t>
  </si>
  <si>
    <t>876 Ridgeview Circle</t>
  </si>
  <si>
    <t>Filia</t>
  </si>
  <si>
    <t>Rosson</t>
  </si>
  <si>
    <t>513 Hauk Street</t>
  </si>
  <si>
    <t>Shel</t>
  </si>
  <si>
    <t>7015 Hintze Parkway</t>
  </si>
  <si>
    <t>Phaidra</t>
  </si>
  <si>
    <t>Jindacek</t>
  </si>
  <si>
    <t>794 Kennedy Court</t>
  </si>
  <si>
    <t>Ame</t>
  </si>
  <si>
    <t>Tossell</t>
  </si>
  <si>
    <t>50 Declaration Junction</t>
  </si>
  <si>
    <t>Addy</t>
  </si>
  <si>
    <t>Moukes</t>
  </si>
  <si>
    <t>5674 Superior Point</t>
  </si>
  <si>
    <t>Hamel</t>
  </si>
  <si>
    <t>Crosser</t>
  </si>
  <si>
    <t>68063 Blue Bill Park Center</t>
  </si>
  <si>
    <t>Bentley</t>
  </si>
  <si>
    <t>Fortesquieu</t>
  </si>
  <si>
    <t>8 Glendale Terrace</t>
  </si>
  <si>
    <t>Lek</t>
  </si>
  <si>
    <t>Viel</t>
  </si>
  <si>
    <t>Human Resources Assistant III</t>
  </si>
  <si>
    <t>2538 Gateway Pass</t>
  </si>
  <si>
    <t>Garrek</t>
  </si>
  <si>
    <t>Rowbotham</t>
  </si>
  <si>
    <t>71 Sundown Circle</t>
  </si>
  <si>
    <t>Nefen</t>
  </si>
  <si>
    <t>Ferriere</t>
  </si>
  <si>
    <t>33297 Hoepker Way</t>
  </si>
  <si>
    <t>Bjorn</t>
  </si>
  <si>
    <t>Isitt</t>
  </si>
  <si>
    <t>453 Sheridan Street</t>
  </si>
  <si>
    <t>Lorilyn</t>
  </si>
  <si>
    <t>Walshe</t>
  </si>
  <si>
    <t>55 Gateway Trail</t>
  </si>
  <si>
    <t>Gage</t>
  </si>
  <si>
    <t>282 Monterey Circle</t>
  </si>
  <si>
    <t>Arabella</t>
  </si>
  <si>
    <t>Delgaty</t>
  </si>
  <si>
    <t>46 Victoria Center</t>
  </si>
  <si>
    <t>Gayelord</t>
  </si>
  <si>
    <t>Lipman</t>
  </si>
  <si>
    <t>2 Jackson Way</t>
  </si>
  <si>
    <t>Wallache</t>
  </si>
  <si>
    <t>Tatlow</t>
  </si>
  <si>
    <t>0 Thompson Road</t>
  </si>
  <si>
    <t>Phelia</t>
  </si>
  <si>
    <t>Perotti</t>
  </si>
  <si>
    <t>0777 Farwell Pass</t>
  </si>
  <si>
    <t>Jsandye</t>
  </si>
  <si>
    <t>Melendez</t>
  </si>
  <si>
    <t>91 Norway Maple Hill</t>
  </si>
  <si>
    <t>Conney</t>
  </si>
  <si>
    <t>Grouse</t>
  </si>
  <si>
    <t>51 Crescent Oaks Parkway</t>
  </si>
  <si>
    <t>Mara</t>
  </si>
  <si>
    <t>Bloore</t>
  </si>
  <si>
    <t>272 Montana Avenue</t>
  </si>
  <si>
    <t>Angelo</t>
  </si>
  <si>
    <t>Clayal</t>
  </si>
  <si>
    <t>Accountant I</t>
  </si>
  <si>
    <t>9179 Sunfield Terrace</t>
  </si>
  <si>
    <t>Towny</t>
  </si>
  <si>
    <t>Beebee</t>
  </si>
  <si>
    <t>78960 Schiller Lane</t>
  </si>
  <si>
    <t>Margalit</t>
  </si>
  <si>
    <t>Handrick</t>
  </si>
  <si>
    <t>78 Algoma Circle</t>
  </si>
  <si>
    <t>Brita</t>
  </si>
  <si>
    <t>Tupie</t>
  </si>
  <si>
    <t>Web Developer I</t>
  </si>
  <si>
    <t>4006 Algoma Crossing</t>
  </si>
  <si>
    <t>Casey</t>
  </si>
  <si>
    <t>McDade</t>
  </si>
  <si>
    <t>834 Pierstorff Lane</t>
  </si>
  <si>
    <t>Pauletta</t>
  </si>
  <si>
    <t>Taffee</t>
  </si>
  <si>
    <t>738 Division Street</t>
  </si>
  <si>
    <t>Toiboid</t>
  </si>
  <si>
    <t>Sorrel</t>
  </si>
  <si>
    <t>69 Huxley Lane</t>
  </si>
  <si>
    <t>Abbott</t>
  </si>
  <si>
    <t>Knaggs</t>
  </si>
  <si>
    <t>0 Northport Court</t>
  </si>
  <si>
    <t>Debera</t>
  </si>
  <si>
    <t>Foxworthy</t>
  </si>
  <si>
    <t>6 Lerdahl Plaza</t>
  </si>
  <si>
    <t>Codie</t>
  </si>
  <si>
    <t>Arnecke</t>
  </si>
  <si>
    <t>5 Hauk Way</t>
  </si>
  <si>
    <t>Yancey</t>
  </si>
  <si>
    <t>Wivell</t>
  </si>
  <si>
    <t>938 Monica Park</t>
  </si>
  <si>
    <t>Kayla</t>
  </si>
  <si>
    <t>Falkingham</t>
  </si>
  <si>
    <t>Budget/Accounting Analyst I</t>
  </si>
  <si>
    <t>6244 Forest Point</t>
  </si>
  <si>
    <t>Katalin</t>
  </si>
  <si>
    <t>Mantz</t>
  </si>
  <si>
    <t>Developer III</t>
  </si>
  <si>
    <t>171 Fordem Junction</t>
  </si>
  <si>
    <t>Cary</t>
  </si>
  <si>
    <t>Garron</t>
  </si>
  <si>
    <t>55 Elgar Park</t>
  </si>
  <si>
    <t>Abra</t>
  </si>
  <si>
    <t>Cuardall</t>
  </si>
  <si>
    <t>47 Jana Junction</t>
  </si>
  <si>
    <t>Zacherie</t>
  </si>
  <si>
    <t>Grindley</t>
  </si>
  <si>
    <t>3075 Victoria Drive</t>
  </si>
  <si>
    <t>Lulu</t>
  </si>
  <si>
    <t>Cabane</t>
  </si>
  <si>
    <t>6395 Anthes Hill</t>
  </si>
  <si>
    <t>Stormie</t>
  </si>
  <si>
    <t>Smyth</t>
  </si>
  <si>
    <t>532 Bartillon Circle</t>
  </si>
  <si>
    <t>Charlean</t>
  </si>
  <si>
    <t>Fantone</t>
  </si>
  <si>
    <t>7837 Derek Street</t>
  </si>
  <si>
    <t>Alvan</t>
  </si>
  <si>
    <t>Rebichon</t>
  </si>
  <si>
    <t>Geologist I</t>
  </si>
  <si>
    <t>9 7th Terrace</t>
  </si>
  <si>
    <t>Erin</t>
  </si>
  <si>
    <t>Shawell</t>
  </si>
  <si>
    <t>42829 Charing Cross Road</t>
  </si>
  <si>
    <t>Hillier</t>
  </si>
  <si>
    <t>Andraud</t>
  </si>
  <si>
    <t>00 Mockingbird Junction</t>
  </si>
  <si>
    <t>Gregg</t>
  </si>
  <si>
    <t>83 Brickson Park Drive</t>
  </si>
  <si>
    <t>Maurise</t>
  </si>
  <si>
    <t>Lenglet</t>
  </si>
  <si>
    <t>Engineer I</t>
  </si>
  <si>
    <t>7 Reinke Junction</t>
  </si>
  <si>
    <t>Cesaro</t>
  </si>
  <si>
    <t>Isbell</t>
  </si>
  <si>
    <t>61976 Emmet Junction</t>
  </si>
  <si>
    <t>Crysta</t>
  </si>
  <si>
    <t>Woliter</t>
  </si>
  <si>
    <t>83148 Rowland Alley</t>
  </si>
  <si>
    <t>Jerome</t>
  </si>
  <si>
    <t>Sheavills</t>
  </si>
  <si>
    <t>4092 Brentwood Trail</t>
  </si>
  <si>
    <t>Vite</t>
  </si>
  <si>
    <t>Molyneux</t>
  </si>
  <si>
    <t>Budget/Accounting Analyst IV</t>
  </si>
  <si>
    <t>38 Armistice Lane</t>
  </si>
  <si>
    <t>Carrol</t>
  </si>
  <si>
    <t>Jordin</t>
  </si>
  <si>
    <t>3140 Hudson Road</t>
  </si>
  <si>
    <t>Thorndike</t>
  </si>
  <si>
    <t>Glossop</t>
  </si>
  <si>
    <t>Programmer Analyst II</t>
  </si>
  <si>
    <t>45314 Pepper Wood Junction</t>
  </si>
  <si>
    <t>Melessa</t>
  </si>
  <si>
    <t>Delyth</t>
  </si>
  <si>
    <t>Recruiter</t>
  </si>
  <si>
    <t>226 Rowland Street</t>
  </si>
  <si>
    <t>Albrecht</t>
  </si>
  <si>
    <t>Forty</t>
  </si>
  <si>
    <t>10055 Old Shore Lane</t>
  </si>
  <si>
    <t>Ola</t>
  </si>
  <si>
    <t>Lenoir</t>
  </si>
  <si>
    <t>Staff Accountant IV</t>
  </si>
  <si>
    <t>01736 Saint Paul Way</t>
  </si>
  <si>
    <t>Duff</t>
  </si>
  <si>
    <t>Anan</t>
  </si>
  <si>
    <t>Compensation Analyst</t>
  </si>
  <si>
    <t>9479 Tony Junction</t>
  </si>
  <si>
    <t>Gaylor</t>
  </si>
  <si>
    <t>Carbry</t>
  </si>
  <si>
    <t>176 Sutteridge Alley</t>
  </si>
  <si>
    <t>Catherina</t>
  </si>
  <si>
    <t>Ricca</t>
  </si>
  <si>
    <t>Recruiting Manager</t>
  </si>
  <si>
    <t>4898 Buell Terrace</t>
  </si>
  <si>
    <t>Sophronia</t>
  </si>
  <si>
    <t>Yerrill</t>
  </si>
  <si>
    <t>1 Merrick Parkway</t>
  </si>
  <si>
    <t>Sib</t>
  </si>
  <si>
    <t>Gilby</t>
  </si>
  <si>
    <t>049 Michigan Parkway</t>
  </si>
  <si>
    <t>Foster</t>
  </si>
  <si>
    <t>Haysar</t>
  </si>
  <si>
    <t>Accounting Assistant I</t>
  </si>
  <si>
    <t>9 Fisk Point</t>
  </si>
  <si>
    <t>Juditha</t>
  </si>
  <si>
    <t>Leidl</t>
  </si>
  <si>
    <t>0680 Veith Court</t>
  </si>
  <si>
    <t>Christoforo</t>
  </si>
  <si>
    <t>Santus</t>
  </si>
  <si>
    <t>4498 Donald Crossing</t>
  </si>
  <si>
    <t>Borden</t>
  </si>
  <si>
    <t>Wooles</t>
  </si>
  <si>
    <t>91116 Riverside Plaza</t>
  </si>
  <si>
    <t>Kermy</t>
  </si>
  <si>
    <t>Heningam</t>
  </si>
  <si>
    <t>Account Representative I</t>
  </si>
  <si>
    <t>3 Fordem Park</t>
  </si>
  <si>
    <t>Ulrikaumeko</t>
  </si>
  <si>
    <t>Heffernon</t>
  </si>
  <si>
    <t>831 Daystar Circle</t>
  </si>
  <si>
    <t>Shirline</t>
  </si>
  <si>
    <t>Yellowlee</t>
  </si>
  <si>
    <t>82 8th Alley</t>
  </si>
  <si>
    <t>Celka</t>
  </si>
  <si>
    <t>Goodrich</t>
  </si>
  <si>
    <t>9 Cascade Junction</t>
  </si>
  <si>
    <t>Forest</t>
  </si>
  <si>
    <t>Knowling</t>
  </si>
  <si>
    <t>8 Sommers Circle</t>
  </si>
  <si>
    <t>Tirrell</t>
  </si>
  <si>
    <t>Haysham</t>
  </si>
  <si>
    <t>8 Veith Alley</t>
  </si>
  <si>
    <t>Valaria</t>
  </si>
  <si>
    <t>Hugh</t>
  </si>
  <si>
    <t>3 Rigney Center</t>
  </si>
  <si>
    <t>Dante</t>
  </si>
  <si>
    <t>Jikylls</t>
  </si>
  <si>
    <t>5649 Crest Line Place</t>
  </si>
  <si>
    <t>Barris</t>
  </si>
  <si>
    <t>Trayton</t>
  </si>
  <si>
    <t>Engineer II</t>
  </si>
  <si>
    <t>6 Dapin Park</t>
  </si>
  <si>
    <t>Elli</t>
  </si>
  <si>
    <t>Loxdale</t>
  </si>
  <si>
    <t>86 Menomonie Plaza</t>
  </si>
  <si>
    <t>Fritz</t>
  </si>
  <si>
    <t>Geare</t>
  </si>
  <si>
    <t>966 Emmet Trail</t>
  </si>
  <si>
    <t>Benson</t>
  </si>
  <si>
    <t>cornhill</t>
  </si>
  <si>
    <t>81254 Buhler Trail</t>
  </si>
  <si>
    <t>Jordanna</t>
  </si>
  <si>
    <t>Skyme</t>
  </si>
  <si>
    <t>781 Dorton Avenue</t>
  </si>
  <si>
    <t>Vernor</t>
  </si>
  <si>
    <t>986 Hollow Ridge Crossing</t>
  </si>
  <si>
    <t>Letitia</t>
  </si>
  <si>
    <t>Coan</t>
  </si>
  <si>
    <t>2 North Crossing</t>
  </si>
  <si>
    <t>Heinrik</t>
  </si>
  <si>
    <t>909 Browning Crossing</t>
  </si>
  <si>
    <t>Clementius</t>
  </si>
  <si>
    <t>Everington</t>
  </si>
  <si>
    <t>60717 Farmco Center</t>
  </si>
  <si>
    <t>Keld</t>
  </si>
  <si>
    <t>6238 Hanover Crossing</t>
  </si>
  <si>
    <t>Krishnah</t>
  </si>
  <si>
    <t>Firmage</t>
  </si>
  <si>
    <t>36866 Summit Point</t>
  </si>
  <si>
    <t>Camille</t>
  </si>
  <si>
    <t>Vallintine</t>
  </si>
  <si>
    <t>43 Commercial Road</t>
  </si>
  <si>
    <t>Elmira</t>
  </si>
  <si>
    <t>Wildblood</t>
  </si>
  <si>
    <t>828 Schlimgen Circle</t>
  </si>
  <si>
    <t>Farley</t>
  </si>
  <si>
    <t>Rosen</t>
  </si>
  <si>
    <t>Structural Analysis Engineer</t>
  </si>
  <si>
    <t>50 Claremont Junction</t>
  </si>
  <si>
    <t>Natalee</t>
  </si>
  <si>
    <t>Comport</t>
  </si>
  <si>
    <t>558 Maple Court</t>
  </si>
  <si>
    <t>Yolande</t>
  </si>
  <si>
    <t>Whild</t>
  </si>
  <si>
    <t>9 Bayside Hill</t>
  </si>
  <si>
    <t>Tobe</t>
  </si>
  <si>
    <t>Vamplew</t>
  </si>
  <si>
    <t>Developer II</t>
  </si>
  <si>
    <t>59000 American Center</t>
  </si>
  <si>
    <t>Gregoor</t>
  </si>
  <si>
    <t>Aronovitz</t>
  </si>
  <si>
    <t>1 Basil Street</t>
  </si>
  <si>
    <t>Hedvig</t>
  </si>
  <si>
    <t>Flatt</t>
  </si>
  <si>
    <t>82237 Dapin Court</t>
  </si>
  <si>
    <t>Christina</t>
  </si>
  <si>
    <t>Easum</t>
  </si>
  <si>
    <t>31 Dovetail Trail</t>
  </si>
  <si>
    <t>Ronda</t>
  </si>
  <si>
    <t>Systems Administrator III</t>
  </si>
  <si>
    <t>931 Rigney Terrace</t>
  </si>
  <si>
    <t>Tamarah</t>
  </si>
  <si>
    <t>Sobtka</t>
  </si>
  <si>
    <t>91749 Portage Park</t>
  </si>
  <si>
    <t>Laureen</t>
  </si>
  <si>
    <t>Blower</t>
  </si>
  <si>
    <t>1 Bay Pass</t>
  </si>
  <si>
    <t>Averyl</t>
  </si>
  <si>
    <t>Gosz</t>
  </si>
  <si>
    <t>709 Schmedeman Street</t>
  </si>
  <si>
    <t>Jabez</t>
  </si>
  <si>
    <t>Glasspoole</t>
  </si>
  <si>
    <t>953 Del Sol Point</t>
  </si>
  <si>
    <t>Dominic</t>
  </si>
  <si>
    <t>Gregoletti</t>
  </si>
  <si>
    <t>32 Calypso Park</t>
  </si>
  <si>
    <t>Renae</t>
  </si>
  <si>
    <t>Ughetti</t>
  </si>
  <si>
    <t>633 Cordelia Alley</t>
  </si>
  <si>
    <t>Corabelle</t>
  </si>
  <si>
    <t>92 Lyons Place</t>
  </si>
  <si>
    <t>Kidston</t>
  </si>
  <si>
    <t>388 Weeping Birch Plaza</t>
  </si>
  <si>
    <t>Morecombe</t>
  </si>
  <si>
    <t>63 Golf Crossing</t>
  </si>
  <si>
    <t>Theodore</t>
  </si>
  <si>
    <t>Chicchelli</t>
  </si>
  <si>
    <t>6 Sunbrook Center</t>
  </si>
  <si>
    <t>Orrin</t>
  </si>
  <si>
    <t>Finding</t>
  </si>
  <si>
    <t>644 Mcbride Street</t>
  </si>
  <si>
    <t>Ezri</t>
  </si>
  <si>
    <t>Sadry</t>
  </si>
  <si>
    <t>Programmer II</t>
  </si>
  <si>
    <t>05 Daystar Lane</t>
  </si>
  <si>
    <t>Isobel</t>
  </si>
  <si>
    <t>Lampett</t>
  </si>
  <si>
    <t>0162 Darwin Alley</t>
  </si>
  <si>
    <t>Chastity</t>
  </si>
  <si>
    <t>Martinat</t>
  </si>
  <si>
    <t>Computer Systems Analyst IV</t>
  </si>
  <si>
    <t>6 Warbler Road</t>
  </si>
  <si>
    <t>Lawrenz</t>
  </si>
  <si>
    <t>613 Mayfield Trail</t>
  </si>
  <si>
    <t>Ninon</t>
  </si>
  <si>
    <t>Van Der Hoog</t>
  </si>
  <si>
    <t>07 Pepper Wood Way</t>
  </si>
  <si>
    <t>Mella</t>
  </si>
  <si>
    <t>Petrovsky</t>
  </si>
  <si>
    <t>55 Daystar Court</t>
  </si>
  <si>
    <t>Grove</t>
  </si>
  <si>
    <t>Peltzer</t>
  </si>
  <si>
    <t>8318 Continental Alley</t>
  </si>
  <si>
    <t>Sybila</t>
  </si>
  <si>
    <t>Enefer</t>
  </si>
  <si>
    <t>184 Hoepker Way</t>
  </si>
  <si>
    <t>Townby</t>
  </si>
  <si>
    <t>390 Wayridge Plaza</t>
  </si>
  <si>
    <t>Jarid</t>
  </si>
  <si>
    <t>Redwood</t>
  </si>
  <si>
    <t>1411 Jenifer Center</t>
  </si>
  <si>
    <t>Stinky</t>
  </si>
  <si>
    <t>2028 Lakewood Place</t>
  </si>
  <si>
    <t>Trace</t>
  </si>
  <si>
    <t>Woodhead</t>
  </si>
  <si>
    <t>86603 Dexter Road</t>
  </si>
  <si>
    <t>Maridel</t>
  </si>
  <si>
    <t>Whitby</t>
  </si>
  <si>
    <t>9 Rowland Road</t>
  </si>
  <si>
    <t>Gerb</t>
  </si>
  <si>
    <t>8 Eagle Crest Circle</t>
  </si>
  <si>
    <t>Talbert</t>
  </si>
  <si>
    <t>Folliss</t>
  </si>
  <si>
    <t>484 Lindbergh Street</t>
  </si>
  <si>
    <t>Charlie</t>
  </si>
  <si>
    <t>MacKibbon</t>
  </si>
  <si>
    <t>27135 Melvin Plaza</t>
  </si>
  <si>
    <t>Jacenta</t>
  </si>
  <si>
    <t>Wedlock</t>
  </si>
  <si>
    <t>21 Spohn Drive</t>
  </si>
  <si>
    <t>Cyndia</t>
  </si>
  <si>
    <t>Gull</t>
  </si>
  <si>
    <t>61 Donald Crossing</t>
  </si>
  <si>
    <t>Clemens</t>
  </si>
  <si>
    <t>Rawll</t>
  </si>
  <si>
    <t>22976 Moose Place</t>
  </si>
  <si>
    <t>Berthe</t>
  </si>
  <si>
    <t>Ludwell</t>
  </si>
  <si>
    <t>543 Victoria Park</t>
  </si>
  <si>
    <t>Ravid</t>
  </si>
  <si>
    <t>Kilgallon</t>
  </si>
  <si>
    <t>290 Havey Crossing</t>
  </si>
  <si>
    <t>Gerladina</t>
  </si>
  <si>
    <t>Cuddon</t>
  </si>
  <si>
    <t>20924 Banding Crossing</t>
  </si>
  <si>
    <t>Shane</t>
  </si>
  <si>
    <t>Smetoun</t>
  </si>
  <si>
    <t>06 Corry Pass</t>
  </si>
  <si>
    <t>Myranda</t>
  </si>
  <si>
    <t>Clowser</t>
  </si>
  <si>
    <t>90 2nd Lane</t>
  </si>
  <si>
    <t>Gracie</t>
  </si>
  <si>
    <t>Kubacki</t>
  </si>
  <si>
    <t>Office Assistant I</t>
  </si>
  <si>
    <t>28156 School Park</t>
  </si>
  <si>
    <t>Randene</t>
  </si>
  <si>
    <t>Brown</t>
  </si>
  <si>
    <t>9446 Holmberg Court</t>
  </si>
  <si>
    <t>Rochella</t>
  </si>
  <si>
    <t>Harce</t>
  </si>
  <si>
    <t>19 Green Ridge Avenue</t>
  </si>
  <si>
    <t>Whittock</t>
  </si>
  <si>
    <t>4 Shopko Circle</t>
  </si>
  <si>
    <t>Lauree</t>
  </si>
  <si>
    <t>O'Donnell</t>
  </si>
  <si>
    <t>7 Claremont Court</t>
  </si>
  <si>
    <t>Gerard</t>
  </si>
  <si>
    <t>Steketee</t>
  </si>
  <si>
    <t>00 Magdeline Way</t>
  </si>
  <si>
    <t>Elysee</t>
  </si>
  <si>
    <t>Spurr</t>
  </si>
  <si>
    <t>60 Banding Terrace</t>
  </si>
  <si>
    <t>Alysa</t>
  </si>
  <si>
    <t>Galilee</t>
  </si>
  <si>
    <t>724 West Park</t>
  </si>
  <si>
    <t>Violetta</t>
  </si>
  <si>
    <t>Bucksey</t>
  </si>
  <si>
    <t>070 Shelley Terrace</t>
  </si>
  <si>
    <t>Kylie</t>
  </si>
  <si>
    <t>Spriggin</t>
  </si>
  <si>
    <t>44 Service Alley</t>
  </si>
  <si>
    <t>Xever</t>
  </si>
  <si>
    <t>Feeley</t>
  </si>
  <si>
    <t>61949 7th Road</t>
  </si>
  <si>
    <t>Stillmann</t>
  </si>
  <si>
    <t>Wilfling</t>
  </si>
  <si>
    <t>638 Thackeray Junction</t>
  </si>
  <si>
    <t>Mel</t>
  </si>
  <si>
    <t>Bennet</t>
  </si>
  <si>
    <t>2 Dunning Alley</t>
  </si>
  <si>
    <t>Aloisia</t>
  </si>
  <si>
    <t>Shawel</t>
  </si>
  <si>
    <t>1 Raven Circle</t>
  </si>
  <si>
    <t>Gayle</t>
  </si>
  <si>
    <t>Cockerell</t>
  </si>
  <si>
    <t>386 Jay Junction</t>
  </si>
  <si>
    <t>Libbi</t>
  </si>
  <si>
    <t>Freeberne</t>
  </si>
  <si>
    <t>3 Roxbury Street</t>
  </si>
  <si>
    <t>Jaquelin</t>
  </si>
  <si>
    <t>Leek</t>
  </si>
  <si>
    <t>00164 Canary Drive</t>
  </si>
  <si>
    <t>Adelaida</t>
  </si>
  <si>
    <t>Redmond</t>
  </si>
  <si>
    <t>09 Bartelt Lane</t>
  </si>
  <si>
    <t>Norcock</t>
  </si>
  <si>
    <t>68 Little Fleur Crossing</t>
  </si>
  <si>
    <t>Ethyl</t>
  </si>
  <si>
    <t>Runham</t>
  </si>
  <si>
    <t>709 Rieder Terrace</t>
  </si>
  <si>
    <t>Grayce</t>
  </si>
  <si>
    <t>Aumerle</t>
  </si>
  <si>
    <t>82 Shasta Drive</t>
  </si>
  <si>
    <t>Barnard</t>
  </si>
  <si>
    <t>Stranks</t>
  </si>
  <si>
    <t>9217 Bashford Parkway</t>
  </si>
  <si>
    <t>Geneva</t>
  </si>
  <si>
    <t>McCrystal</t>
  </si>
  <si>
    <t>6 Kedzie Hill</t>
  </si>
  <si>
    <t>Kara-lynn</t>
  </si>
  <si>
    <t>Doddridge</t>
  </si>
  <si>
    <t>3 Pennsylvania Terrace</t>
  </si>
  <si>
    <t>Sigismond</t>
  </si>
  <si>
    <t>Stockow</t>
  </si>
  <si>
    <t>04488 Jenna Alley</t>
  </si>
  <si>
    <t>Stavros</t>
  </si>
  <si>
    <t>Goodinson</t>
  </si>
  <si>
    <t>6534 New Castle Plaza</t>
  </si>
  <si>
    <t>Rustie</t>
  </si>
  <si>
    <t>Ligoe</t>
  </si>
  <si>
    <t>00969 Gale Way</t>
  </si>
  <si>
    <t>Gary</t>
  </si>
  <si>
    <t>Eager</t>
  </si>
  <si>
    <t>7823 Village Green Park</t>
  </si>
  <si>
    <t>Lannie</t>
  </si>
  <si>
    <t>Crumley</t>
  </si>
  <si>
    <t>52737 Morningstar Crossing</t>
  </si>
  <si>
    <t>Scott</t>
  </si>
  <si>
    <t>Ommundsen</t>
  </si>
  <si>
    <t>24919 Artisan Court</t>
  </si>
  <si>
    <t>Bamford</t>
  </si>
  <si>
    <t>11 Farragut Junction</t>
  </si>
  <si>
    <t>Evie</t>
  </si>
  <si>
    <t>Bendtsen</t>
  </si>
  <si>
    <t>Office Assistant IV</t>
  </si>
  <si>
    <t>7 Pankratz Point</t>
  </si>
  <si>
    <t>Jeniffer</t>
  </si>
  <si>
    <t>Apark</t>
  </si>
  <si>
    <t>26 Randy Road</t>
  </si>
  <si>
    <t>Ferd</t>
  </si>
  <si>
    <t>Chominski</t>
  </si>
  <si>
    <t>2354 Forster Road</t>
  </si>
  <si>
    <t>Marjie</t>
  </si>
  <si>
    <t>Ghion</t>
  </si>
  <si>
    <t>5449 Jenna Road</t>
  </si>
  <si>
    <t>Conchita</t>
  </si>
  <si>
    <t>Jeans</t>
  </si>
  <si>
    <t>7285 Waxwing Pass</t>
  </si>
  <si>
    <t>Judah</t>
  </si>
  <si>
    <t>Prime</t>
  </si>
  <si>
    <t>2379 Dorton Pass</t>
  </si>
  <si>
    <t>Rhetta</t>
  </si>
  <si>
    <t>Grellier</t>
  </si>
  <si>
    <t>89684 Coolidge Hill</t>
  </si>
  <si>
    <t>Renaldo</t>
  </si>
  <si>
    <t>Maudsley</t>
  </si>
  <si>
    <t>906 Toban Lane</t>
  </si>
  <si>
    <t>Addi</t>
  </si>
  <si>
    <t>Seager</t>
  </si>
  <si>
    <t>7 Farmco Trail</t>
  </si>
  <si>
    <t>Querida</t>
  </si>
  <si>
    <t>Danilchev</t>
  </si>
  <si>
    <t>29 Mallory Circle</t>
  </si>
  <si>
    <t>Lavina</t>
  </si>
  <si>
    <t>Clavey</t>
  </si>
  <si>
    <t>8 Village Street</t>
  </si>
  <si>
    <t>Orson</t>
  </si>
  <si>
    <t>Tythacott</t>
  </si>
  <si>
    <t>0 Knutson Crossing</t>
  </si>
  <si>
    <t>Lyle</t>
  </si>
  <si>
    <t>36445 Meadow Valley Road</t>
  </si>
  <si>
    <t>Harriette</t>
  </si>
  <si>
    <t>De Matteis</t>
  </si>
  <si>
    <t>5323 Chive Avenue</t>
  </si>
  <si>
    <t>Tiphani</t>
  </si>
  <si>
    <t>3 New Castle Terrace</t>
  </si>
  <si>
    <t>Albertine</t>
  </si>
  <si>
    <t>Fibbitts</t>
  </si>
  <si>
    <t>2 Blue Bill Park Lane</t>
  </si>
  <si>
    <t>Lauren</t>
  </si>
  <si>
    <t>Adolfson</t>
  </si>
  <si>
    <t>681 Transport Pass</t>
  </si>
  <si>
    <t>Barby</t>
  </si>
  <si>
    <t>Charlwood</t>
  </si>
  <si>
    <t>07084 Mallory Center</t>
  </si>
  <si>
    <t>Fredrika</t>
  </si>
  <si>
    <t>Kleinmintz</t>
  </si>
  <si>
    <t>21 2nd Pass</t>
  </si>
  <si>
    <t>Eda</t>
  </si>
  <si>
    <t>MacCheyne</t>
  </si>
  <si>
    <t>20 Debs Road</t>
  </si>
  <si>
    <t>Mikey</t>
  </si>
  <si>
    <t>Rizzetti</t>
  </si>
  <si>
    <t>6 Logan Junction</t>
  </si>
  <si>
    <t>Susanetta</t>
  </si>
  <si>
    <t>6354 Briar Crest Road</t>
  </si>
  <si>
    <t>Hamnet</t>
  </si>
  <si>
    <t>Kibblewhite</t>
  </si>
  <si>
    <t>49 Fulton Park</t>
  </si>
  <si>
    <t>Patten</t>
  </si>
  <si>
    <t>Laytham</t>
  </si>
  <si>
    <t>Automation Specialist III</t>
  </si>
  <si>
    <t>195 Knutson Place</t>
  </si>
  <si>
    <t>Kinsley</t>
  </si>
  <si>
    <t>Klimus</t>
  </si>
  <si>
    <t>12375 Cambridge Pass</t>
  </si>
  <si>
    <t>Rea</t>
  </si>
  <si>
    <t>Pattrick</t>
  </si>
  <si>
    <t>55 Hauk Court</t>
  </si>
  <si>
    <t>Horacio</t>
  </si>
  <si>
    <t>Peyntue</t>
  </si>
  <si>
    <t>Marketing Assistant</t>
  </si>
  <si>
    <t>99 Lawn Court</t>
  </si>
  <si>
    <t>Quintana</t>
  </si>
  <si>
    <t>Housley</t>
  </si>
  <si>
    <t>48418 Crescent Oaks Court</t>
  </si>
  <si>
    <t>Noreen</t>
  </si>
  <si>
    <t>Matelaitis</t>
  </si>
  <si>
    <t>21 Duke Hill</t>
  </si>
  <si>
    <t>Otes</t>
  </si>
  <si>
    <t>Gottelier</t>
  </si>
  <si>
    <t>1 Fallview Street</t>
  </si>
  <si>
    <t>Suzie</t>
  </si>
  <si>
    <t>Dahle</t>
  </si>
  <si>
    <t>2875 Anhalt Court</t>
  </si>
  <si>
    <t>Bradly</t>
  </si>
  <si>
    <t>Deboick</t>
  </si>
  <si>
    <t>8088 Macpherson Hill</t>
  </si>
  <si>
    <t>Claudian</t>
  </si>
  <si>
    <t>Ruos</t>
  </si>
  <si>
    <t>15811 La Follette Park</t>
  </si>
  <si>
    <t>Waverly</t>
  </si>
  <si>
    <t>Creebo</t>
  </si>
  <si>
    <t>378 Butterfield Pass</t>
  </si>
  <si>
    <t>Vidovic</t>
  </si>
  <si>
    <t>Fretson</t>
  </si>
  <si>
    <t>5310 Mosinee Crossing</t>
  </si>
  <si>
    <t>Esmaria</t>
  </si>
  <si>
    <t>Kiernan</t>
  </si>
  <si>
    <t>0261 Roxbury Crossing</t>
  </si>
  <si>
    <t>Zacharia</t>
  </si>
  <si>
    <t>Rigler</t>
  </si>
  <si>
    <t>7 Novick Parkway</t>
  </si>
  <si>
    <t>Osmond</t>
  </si>
  <si>
    <t>McCamish</t>
  </si>
  <si>
    <t>99 Homewood Place</t>
  </si>
  <si>
    <t>Candice</t>
  </si>
  <si>
    <t>Patriskson</t>
  </si>
  <si>
    <t>9 Shelley Center</t>
  </si>
  <si>
    <t>Drucill</t>
  </si>
  <si>
    <t>Laurand</t>
  </si>
  <si>
    <t>Research Assistant II</t>
  </si>
  <si>
    <t>53245 Mesta Street</t>
  </si>
  <si>
    <t>Ailsun</t>
  </si>
  <si>
    <t>Hawlgarth</t>
  </si>
  <si>
    <t>84 Loomis Pass</t>
  </si>
  <si>
    <t>Temp</t>
  </si>
  <si>
    <t>Thebeau</t>
  </si>
  <si>
    <t>12 Quincy Lane</t>
  </si>
  <si>
    <t>Mata</t>
  </si>
  <si>
    <t>Hoggan</t>
  </si>
  <si>
    <t>Safety Technician II</t>
  </si>
  <si>
    <t>4351 Maywood Hill</t>
  </si>
  <si>
    <t>Phylis</t>
  </si>
  <si>
    <t>Traves</t>
  </si>
  <si>
    <t>84 Westridge Hill</t>
  </si>
  <si>
    <t>Brantley</t>
  </si>
  <si>
    <t>Cecchi</t>
  </si>
  <si>
    <t>33 Rockefeller Avenue</t>
  </si>
  <si>
    <t>Prentiss</t>
  </si>
  <si>
    <t>MacVicar</t>
  </si>
  <si>
    <t>791 Elgar Trail</t>
  </si>
  <si>
    <t>Garald</t>
  </si>
  <si>
    <t>Pidler</t>
  </si>
  <si>
    <t>Programmer Analyst III</t>
  </si>
  <si>
    <t>17 Dapin Avenue</t>
  </si>
  <si>
    <t>Kimbra</t>
  </si>
  <si>
    <t>Gerraty</t>
  </si>
  <si>
    <t>98 Grover Street</t>
  </si>
  <si>
    <t>Bondon</t>
  </si>
  <si>
    <t>Deeley</t>
  </si>
  <si>
    <t>690 Glacier Hill Circle</t>
  </si>
  <si>
    <t>Reese</t>
  </si>
  <si>
    <t>Ensor</t>
  </si>
  <si>
    <t>09 Mitchell Terrace</t>
  </si>
  <si>
    <t>Hortensia</t>
  </si>
  <si>
    <t>Rainger</t>
  </si>
  <si>
    <t>8188 Fuller Hill</t>
  </si>
  <si>
    <t>Tiffy</t>
  </si>
  <si>
    <t>Feenan</t>
  </si>
  <si>
    <t>8276 Hudson Trail</t>
  </si>
  <si>
    <t>Tibold</t>
  </si>
  <si>
    <t>Bonwell</t>
  </si>
  <si>
    <t>94181 South Park</t>
  </si>
  <si>
    <t>Katy</t>
  </si>
  <si>
    <t>Software Test Engineer III</t>
  </si>
  <si>
    <t>8718 Warner Avenue</t>
  </si>
  <si>
    <t>Ann</t>
  </si>
  <si>
    <t>Beek</t>
  </si>
  <si>
    <t>8 Starling Trail</t>
  </si>
  <si>
    <t>Anthea</t>
  </si>
  <si>
    <t>Guesford</t>
  </si>
  <si>
    <t>10918 Merry Way</t>
  </si>
  <si>
    <t>Isidro</t>
  </si>
  <si>
    <t>Cypler</t>
  </si>
  <si>
    <t>7 Mcguire Terrace</t>
  </si>
  <si>
    <t>Davon</t>
  </si>
  <si>
    <t>Administrative Assistant I</t>
  </si>
  <si>
    <t>7 Kingsford Parkway</t>
  </si>
  <si>
    <t>Boyd</t>
  </si>
  <si>
    <t>60 Meadow Vale Hill</t>
  </si>
  <si>
    <t>Marty</t>
  </si>
  <si>
    <t>Lebreton</t>
  </si>
  <si>
    <t>7343 Washington Road</t>
  </si>
  <si>
    <t>Roanne</t>
  </si>
  <si>
    <t>Cowthard</t>
  </si>
  <si>
    <t>99841 Talisman Street</t>
  </si>
  <si>
    <t>Klemens</t>
  </si>
  <si>
    <t>Eite</t>
  </si>
  <si>
    <t>869 Forster Circle</t>
  </si>
  <si>
    <t>Vaughn</t>
  </si>
  <si>
    <t>Artin</t>
  </si>
  <si>
    <t>Office Assistant II</t>
  </si>
  <si>
    <t>46031 Hudson Place</t>
  </si>
  <si>
    <t>Hermina</t>
  </si>
  <si>
    <t>Franzel</t>
  </si>
  <si>
    <t>795 Arapahoe Hill</t>
  </si>
  <si>
    <t>Jacklyn</t>
  </si>
  <si>
    <t>Kewley</t>
  </si>
  <si>
    <t>0 Kedzie Junction</t>
  </si>
  <si>
    <t>Rollie</t>
  </si>
  <si>
    <t>1 Raven Junction</t>
  </si>
  <si>
    <t>Bernelle</t>
  </si>
  <si>
    <t>Warwick</t>
  </si>
  <si>
    <t>37430 Merrick Center</t>
  </si>
  <si>
    <t>Mirabella</t>
  </si>
  <si>
    <t>Richter</t>
  </si>
  <si>
    <t>Account Representative IV</t>
  </si>
  <si>
    <t>52 Ruskin Pass</t>
  </si>
  <si>
    <t>Clarence</t>
  </si>
  <si>
    <t>Flook</t>
  </si>
  <si>
    <t>15 Lindbergh Center</t>
  </si>
  <si>
    <t>Massimo</t>
  </si>
  <si>
    <t>Seymour</t>
  </si>
  <si>
    <t>4 5th Point</t>
  </si>
  <si>
    <t>Maegan</t>
  </si>
  <si>
    <t>Scyone</t>
  </si>
  <si>
    <t>78 Colorado Park</t>
  </si>
  <si>
    <t>Alfonso</t>
  </si>
  <si>
    <t>Readett</t>
  </si>
  <si>
    <t>3 Declaration Circle</t>
  </si>
  <si>
    <t>Symon</t>
  </si>
  <si>
    <t>Minchin</t>
  </si>
  <si>
    <t>1128 Golden Leaf Center</t>
  </si>
  <si>
    <t>Rhodia</t>
  </si>
  <si>
    <t>D'Onise</t>
  </si>
  <si>
    <t>324 Mifflin Road</t>
  </si>
  <si>
    <t>Khalil</t>
  </si>
  <si>
    <t>Pennings</t>
  </si>
  <si>
    <t>6 Weeping Birch Pass</t>
  </si>
  <si>
    <t>Esther</t>
  </si>
  <si>
    <t>Caught</t>
  </si>
  <si>
    <t>648 Rigney Pass</t>
  </si>
  <si>
    <t>Louisette</t>
  </si>
  <si>
    <t>Cullimore</t>
  </si>
  <si>
    <t>6994 Hanson Place</t>
  </si>
  <si>
    <t>Frederic</t>
  </si>
  <si>
    <t>McGown</t>
  </si>
  <si>
    <t>1 Loomis Parkway</t>
  </si>
  <si>
    <t>Dorita</t>
  </si>
  <si>
    <t>Blackburne</t>
  </si>
  <si>
    <t>1 Bobwhite Circle</t>
  </si>
  <si>
    <t>Charyl</t>
  </si>
  <si>
    <t>Sibson</t>
  </si>
  <si>
    <t>0784 Utah Plaza</t>
  </si>
  <si>
    <t>Jerald</t>
  </si>
  <si>
    <t>Lesly</t>
  </si>
  <si>
    <t>2072 Fremont Parkway</t>
  </si>
  <si>
    <t>Chryste</t>
  </si>
  <si>
    <t>Deaville</t>
  </si>
  <si>
    <t>210 Esch Park</t>
  </si>
  <si>
    <t>De</t>
  </si>
  <si>
    <t>Eilhart</t>
  </si>
  <si>
    <t>743 Stone Corner Parkway</t>
  </si>
  <si>
    <t>Lauretta</t>
  </si>
  <si>
    <t>Furmonger</t>
  </si>
  <si>
    <t>383 Little Fleur Circle</t>
  </si>
  <si>
    <t>Hildegaard</t>
  </si>
  <si>
    <t>Gennrich</t>
  </si>
  <si>
    <t>Budget/Accounting Analyst II</t>
  </si>
  <si>
    <t>5 Dixon Junction</t>
  </si>
  <si>
    <t>Gracia</t>
  </si>
  <si>
    <t>McAteer</t>
  </si>
  <si>
    <t>495 Elmside Drive</t>
  </si>
  <si>
    <t>Corissa</t>
  </si>
  <si>
    <t>Zienkiewicz</t>
  </si>
  <si>
    <t>408 Grover Place</t>
  </si>
  <si>
    <t>Sisely</t>
  </si>
  <si>
    <t>Strelitzer</t>
  </si>
  <si>
    <t>0380 Chinook Avenue</t>
  </si>
  <si>
    <t>Talya</t>
  </si>
  <si>
    <t>Darycott</t>
  </si>
  <si>
    <t>9 Dryden Crossing</t>
  </si>
  <si>
    <t>Diahann</t>
  </si>
  <si>
    <t>Blundan</t>
  </si>
  <si>
    <t>45725 Hagan Pass</t>
  </si>
  <si>
    <t>Adaline</t>
  </si>
  <si>
    <t>Hayles</t>
  </si>
  <si>
    <t>12689 Logan Terrace</t>
  </si>
  <si>
    <t>Cecelia</t>
  </si>
  <si>
    <t>Franzini</t>
  </si>
  <si>
    <t>90 East Way</t>
  </si>
  <si>
    <t>Rriocard</t>
  </si>
  <si>
    <t>Gavan</t>
  </si>
  <si>
    <t>2 Gina Junction</t>
  </si>
  <si>
    <t>Donovan</t>
  </si>
  <si>
    <t>Conry</t>
  </si>
  <si>
    <t>2558 Morningstar Center</t>
  </si>
  <si>
    <t>Maynord</t>
  </si>
  <si>
    <t>L'Episcopi</t>
  </si>
  <si>
    <t>58563 Monterey Hill</t>
  </si>
  <si>
    <t>Barrett</t>
  </si>
  <si>
    <t>Lindley</t>
  </si>
  <si>
    <t>4757 Texas Trail</t>
  </si>
  <si>
    <t>Paulie</t>
  </si>
  <si>
    <t>Castelot</t>
  </si>
  <si>
    <t>402 Clyde Gallagher Terrace</t>
  </si>
  <si>
    <t>Sybille</t>
  </si>
  <si>
    <t>Ballsdon</t>
  </si>
  <si>
    <t>0522 Nelson Crossing</t>
  </si>
  <si>
    <t>Lapenna</t>
  </si>
  <si>
    <t>17 Nevada Drive</t>
  </si>
  <si>
    <t>Lorena</t>
  </si>
  <si>
    <t>Titterrell</t>
  </si>
  <si>
    <t>90609 Charing Cross Lane</t>
  </si>
  <si>
    <t>Pernell</t>
  </si>
  <si>
    <t>7 Del Mar Crossing</t>
  </si>
  <si>
    <t>Cara</t>
  </si>
  <si>
    <t>Campbell-Dunlop</t>
  </si>
  <si>
    <t>2330 Huxley Crossing</t>
  </si>
  <si>
    <t>Danell</t>
  </si>
  <si>
    <t>Rose</t>
  </si>
  <si>
    <t>81183 Maple Wood Plaza</t>
  </si>
  <si>
    <t>Cleveland</t>
  </si>
  <si>
    <t>Coxon</t>
  </si>
  <si>
    <t>65675 Spenser Way</t>
  </si>
  <si>
    <t>Wanids</t>
  </si>
  <si>
    <t>Baudet</t>
  </si>
  <si>
    <t>583 Jenna Pass</t>
  </si>
  <si>
    <t>Wattam</t>
  </si>
  <si>
    <t>42 Lunder Drive</t>
  </si>
  <si>
    <t>Jacquenette</t>
  </si>
  <si>
    <t>Pluthero</t>
  </si>
  <si>
    <t>109 Tomscot Avenue</t>
  </si>
  <si>
    <t>Lelia</t>
  </si>
  <si>
    <t>Garatty</t>
  </si>
  <si>
    <t>367 Talmadge Way</t>
  </si>
  <si>
    <t>Cliff</t>
  </si>
  <si>
    <t>Nolin</t>
  </si>
  <si>
    <t>837 Evergreen Junction</t>
  </si>
  <si>
    <t>Merilyn</t>
  </si>
  <si>
    <t>Dikle</t>
  </si>
  <si>
    <t>631 Fuller Parkway</t>
  </si>
  <si>
    <t>Cordy</t>
  </si>
  <si>
    <t>Readshall</t>
  </si>
  <si>
    <t>5982 Mosinee Avenue</t>
  </si>
  <si>
    <t>Iver</t>
  </si>
  <si>
    <t>Dobsons</t>
  </si>
  <si>
    <t>Database Administrator I</t>
  </si>
  <si>
    <t>44621 Linden Drive</t>
  </si>
  <si>
    <t>Timmie</t>
  </si>
  <si>
    <t>Eisikowitz</t>
  </si>
  <si>
    <t>9129 Gale Court</t>
  </si>
  <si>
    <t>Nyssa</t>
  </si>
  <si>
    <t>Banister</t>
  </si>
  <si>
    <t>26064 Morningstar Junction</t>
  </si>
  <si>
    <t>Evangelina</t>
  </si>
  <si>
    <t>Coxhell</t>
  </si>
  <si>
    <t>6 La Follette Lane</t>
  </si>
  <si>
    <t>Coriss</t>
  </si>
  <si>
    <t>Casarino</t>
  </si>
  <si>
    <t>64 Macpherson Junction</t>
  </si>
  <si>
    <t>Kaylyn</t>
  </si>
  <si>
    <t>Throssell</t>
  </si>
  <si>
    <t>731 Haas Trail</t>
  </si>
  <si>
    <t>Sigfrid</t>
  </si>
  <si>
    <t>Caldecot</t>
  </si>
  <si>
    <t>03890 Logan Court</t>
  </si>
  <si>
    <t>Gaye</t>
  </si>
  <si>
    <t>Quickenden</t>
  </si>
  <si>
    <t>9 Buell Park</t>
  </si>
  <si>
    <t>Mona</t>
  </si>
  <si>
    <t>Sancraft</t>
  </si>
  <si>
    <t>Safety Technician III</t>
  </si>
  <si>
    <t>243 Raven Drive</t>
  </si>
  <si>
    <t>Frederica</t>
  </si>
  <si>
    <t>Hughman</t>
  </si>
  <si>
    <t>885 Larry Park</t>
  </si>
  <si>
    <t>Jason</t>
  </si>
  <si>
    <t>De Lorenzo</t>
  </si>
  <si>
    <t>850 Manitowish Avenue</t>
  </si>
  <si>
    <t>Reyna</t>
  </si>
  <si>
    <t>Braizier</t>
  </si>
  <si>
    <t>860 Hintze Lane</t>
  </si>
  <si>
    <t>Wake</t>
  </si>
  <si>
    <t>Durning</t>
  </si>
  <si>
    <t>5795 Comanche Circle</t>
  </si>
  <si>
    <t>Neda</t>
  </si>
  <si>
    <t>Perkis</t>
  </si>
  <si>
    <t>VP Marketing</t>
  </si>
  <si>
    <t>367 Algoma Lane</t>
  </si>
  <si>
    <t>Mose</t>
  </si>
  <si>
    <t>Middler</t>
  </si>
  <si>
    <t>329 Glacier Hill Alley</t>
  </si>
  <si>
    <t>Ortensia</t>
  </si>
  <si>
    <t>Dronsfield</t>
  </si>
  <si>
    <t>0991 Commercial Road</t>
  </si>
  <si>
    <t>Herc</t>
  </si>
  <si>
    <t>McIlhone</t>
  </si>
  <si>
    <t>677 Golden Leaf Junction</t>
  </si>
  <si>
    <t>Gennifer</t>
  </si>
  <si>
    <t>Baily</t>
  </si>
  <si>
    <t>5298 Nevada Circle</t>
  </si>
  <si>
    <t>Phebe</t>
  </si>
  <si>
    <t>Dockwra</t>
  </si>
  <si>
    <t>23384 Kings Drive</t>
  </si>
  <si>
    <t>Shirlee</t>
  </si>
  <si>
    <t>1 Garrison Street</t>
  </si>
  <si>
    <t>Deedee</t>
  </si>
  <si>
    <t>Fransinelli</t>
  </si>
  <si>
    <t>7847 Buell Trail</t>
  </si>
  <si>
    <t>Kalli</t>
  </si>
  <si>
    <t>Pigeram</t>
  </si>
  <si>
    <t>0 Summit Trail</t>
  </si>
  <si>
    <t>Micheil</t>
  </si>
  <si>
    <t>Pockey</t>
  </si>
  <si>
    <t>764 Dahle Alley</t>
  </si>
  <si>
    <t>Magda</t>
  </si>
  <si>
    <t>Baugh</t>
  </si>
  <si>
    <t>056 Petterle Drive</t>
  </si>
  <si>
    <t>Kelsy</t>
  </si>
  <si>
    <t>Rao</t>
  </si>
  <si>
    <t>683 Scoville Park</t>
  </si>
  <si>
    <t>Lib</t>
  </si>
  <si>
    <t>Schohier</t>
  </si>
  <si>
    <t>25503 Evergreen Drive</t>
  </si>
  <si>
    <t>Binny</t>
  </si>
  <si>
    <t>Whight</t>
  </si>
  <si>
    <t>8308 Linden Place</t>
  </si>
  <si>
    <t>Sully</t>
  </si>
  <si>
    <t>Dorling</t>
  </si>
  <si>
    <t>756 Farragut Place</t>
  </si>
  <si>
    <t>Janifer</t>
  </si>
  <si>
    <t>Pountain</t>
  </si>
  <si>
    <t>309 Oneill Way</t>
  </si>
  <si>
    <t>Fremont</t>
  </si>
  <si>
    <t>Trundle</t>
  </si>
  <si>
    <t>617 Welch Street</t>
  </si>
  <si>
    <t>Tory</t>
  </si>
  <si>
    <t>Minnette</t>
  </si>
  <si>
    <t>673 Comanche Parkway</t>
  </si>
  <si>
    <t>Tracey</t>
  </si>
  <si>
    <t>Verdun</t>
  </si>
  <si>
    <t>835 West Hill</t>
  </si>
  <si>
    <t>Lucinda</t>
  </si>
  <si>
    <t>Jerok</t>
  </si>
  <si>
    <t>1899 Manley Court</t>
  </si>
  <si>
    <t>Nina</t>
  </si>
  <si>
    <t>Murcutt</t>
  </si>
  <si>
    <t>6551 Atwood Road</t>
  </si>
  <si>
    <t>Harv</t>
  </si>
  <si>
    <t>Pavey</t>
  </si>
  <si>
    <t>92 Waubesa Center</t>
  </si>
  <si>
    <t>Pen</t>
  </si>
  <si>
    <t>Earey</t>
  </si>
  <si>
    <t>9582 Fremont Center</t>
  </si>
  <si>
    <t>Roxby</t>
  </si>
  <si>
    <t>8 Garrison Trail</t>
  </si>
  <si>
    <t>Ronalda</t>
  </si>
  <si>
    <t>McGeechan</t>
  </si>
  <si>
    <t>33 Del Mar Junction</t>
  </si>
  <si>
    <t>Maisey</t>
  </si>
  <si>
    <t>Lavell</t>
  </si>
  <si>
    <t>7046 Surrey Road</t>
  </si>
  <si>
    <t>Johnathan</t>
  </si>
  <si>
    <t>Audiss</t>
  </si>
  <si>
    <t>6631 Farragut Terrace</t>
  </si>
  <si>
    <t>Marijn</t>
  </si>
  <si>
    <t>Arnoll</t>
  </si>
  <si>
    <t>0693 Eagan Court</t>
  </si>
  <si>
    <t>Ty</t>
  </si>
  <si>
    <t>Belliard</t>
  </si>
  <si>
    <t>48 Laurel Parkway</t>
  </si>
  <si>
    <t>Tye</t>
  </si>
  <si>
    <t>Scottini</t>
  </si>
  <si>
    <t>09 Hagan Pass</t>
  </si>
  <si>
    <t>Creight</t>
  </si>
  <si>
    <t>Deery</t>
  </si>
  <si>
    <t>76 Norway Maple Drive</t>
  </si>
  <si>
    <t>Avrom</t>
  </si>
  <si>
    <t>Clougher</t>
  </si>
  <si>
    <t>58 Helena Hill</t>
  </si>
  <si>
    <t>Raddy</t>
  </si>
  <si>
    <t>Delete</t>
  </si>
  <si>
    <t>1149 Riverside Parkway</t>
  </si>
  <si>
    <t>Chantal</t>
  </si>
  <si>
    <t>Plante</t>
  </si>
  <si>
    <t>Account Representative III</t>
  </si>
  <si>
    <t>3 Glacier Hill Parkway</t>
  </si>
  <si>
    <t>Neil</t>
  </si>
  <si>
    <t>Jencey</t>
  </si>
  <si>
    <t>01268 Stuart Hill</t>
  </si>
  <si>
    <t>9 Huxley Circle</t>
  </si>
  <si>
    <t>Shayla</t>
  </si>
  <si>
    <t>Rimmington</t>
  </si>
  <si>
    <t>7 Laurel Avenue</t>
  </si>
  <si>
    <t>Filbert</t>
  </si>
  <si>
    <t>Evreux</t>
  </si>
  <si>
    <t>6 Green Ridge Circle</t>
  </si>
  <si>
    <t>Hayden</t>
  </si>
  <si>
    <t>Heersema</t>
  </si>
  <si>
    <t>95 Eliot Street</t>
  </si>
  <si>
    <t>Wells</t>
  </si>
  <si>
    <t>Pressman</t>
  </si>
  <si>
    <t>78000 Arrowood Center</t>
  </si>
  <si>
    <t>Walker</t>
  </si>
  <si>
    <t>Bartalot</t>
  </si>
  <si>
    <t>1 Raven Place</t>
  </si>
  <si>
    <t>Emalee</t>
  </si>
  <si>
    <t>Guitel</t>
  </si>
  <si>
    <t>11 Erie Hill</t>
  </si>
  <si>
    <t>Tim</t>
  </si>
  <si>
    <t>Besset</t>
  </si>
  <si>
    <t>Media Manager I</t>
  </si>
  <si>
    <t>308 Jana Crossing</t>
  </si>
  <si>
    <t>Yale</t>
  </si>
  <si>
    <t>Tanser</t>
  </si>
  <si>
    <t>4 Dayton Terrace</t>
  </si>
  <si>
    <t>Esteban</t>
  </si>
  <si>
    <t>Sewill</t>
  </si>
  <si>
    <t>7 Luster Trail</t>
  </si>
  <si>
    <t>Gunar</t>
  </si>
  <si>
    <t>Petasch</t>
  </si>
  <si>
    <t>58 High Crossing Place</t>
  </si>
  <si>
    <t>Linning</t>
  </si>
  <si>
    <t>08731 Coleman Lane</t>
  </si>
  <si>
    <t>Ornillos</t>
  </si>
  <si>
    <t>424 Almo Junction</t>
  </si>
  <si>
    <t>Fred</t>
  </si>
  <si>
    <t>Catanheira</t>
  </si>
  <si>
    <t>60 Cordelia Parkway</t>
  </si>
  <si>
    <t>Rowe</t>
  </si>
  <si>
    <t>Barbary</t>
  </si>
  <si>
    <t>0 Hazelcrest Road</t>
  </si>
  <si>
    <t>Chad</t>
  </si>
  <si>
    <t>Houtby</t>
  </si>
  <si>
    <t>277 Maple Circle</t>
  </si>
  <si>
    <t>Land</t>
  </si>
  <si>
    <t>Aarons</t>
  </si>
  <si>
    <t>259 Barnett Crossing</t>
  </si>
  <si>
    <t>Levy</t>
  </si>
  <si>
    <t>Bonavia</t>
  </si>
  <si>
    <t>360 Troy Parkway</t>
  </si>
  <si>
    <t>Vernen</t>
  </si>
  <si>
    <t>Bourgaize</t>
  </si>
  <si>
    <t>3 Lukken Road</t>
  </si>
  <si>
    <t>Brice</t>
  </si>
  <si>
    <t>Martinuzzi</t>
  </si>
  <si>
    <t>70836 Colorado Plaza</t>
  </si>
  <si>
    <t>Lindsay</t>
  </si>
  <si>
    <t>Acaster</t>
  </si>
  <si>
    <t>92610 Sutherland Place</t>
  </si>
  <si>
    <t>Tedmund</t>
  </si>
  <si>
    <t>Plumm</t>
  </si>
  <si>
    <t>35807 Oneill Way</t>
  </si>
  <si>
    <t>Elston</t>
  </si>
  <si>
    <t>Oleszczak</t>
  </si>
  <si>
    <t>46 Stone Corner Avenue</t>
  </si>
  <si>
    <t>Maura</t>
  </si>
  <si>
    <t>Estevez</t>
  </si>
  <si>
    <t>1349 Namekagon Crossing</t>
  </si>
  <si>
    <t>Nicoline</t>
  </si>
  <si>
    <t>Samwayes</t>
  </si>
  <si>
    <t>62 Elka Terrace</t>
  </si>
  <si>
    <t>Carolann</t>
  </si>
  <si>
    <t>Ottiwill</t>
  </si>
  <si>
    <t>7202 Prairieview Court</t>
  </si>
  <si>
    <t>Ephraim</t>
  </si>
  <si>
    <t>Fulep</t>
  </si>
  <si>
    <t>59643 Reindahl Plaza</t>
  </si>
  <si>
    <t>Nerty</t>
  </si>
  <si>
    <t>Renak</t>
  </si>
  <si>
    <t>50532 Hoard Center</t>
  </si>
  <si>
    <t>Kirsten</t>
  </si>
  <si>
    <t>Slegg</t>
  </si>
  <si>
    <t>62 Linden Drive</t>
  </si>
  <si>
    <t>Alleyn</t>
  </si>
  <si>
    <t>Clear</t>
  </si>
  <si>
    <t>9953 Kim Lane</t>
  </si>
  <si>
    <t>Salem</t>
  </si>
  <si>
    <t>Doiley</t>
  </si>
  <si>
    <t>62 Steensland Road</t>
  </si>
  <si>
    <t>Agnella</t>
  </si>
  <si>
    <t>Gocke</t>
  </si>
  <si>
    <t>Software Test Engineer II</t>
  </si>
  <si>
    <t>1127 Artisan Parkway</t>
  </si>
  <si>
    <t>Zoe</t>
  </si>
  <si>
    <t>Kiddye</t>
  </si>
  <si>
    <t>421 Bobwhite Road</t>
  </si>
  <si>
    <t>Britteny</t>
  </si>
  <si>
    <t>Falconer-Taylor</t>
  </si>
  <si>
    <t>3934 Karstens Circle</t>
  </si>
  <si>
    <t>Fulvia</t>
  </si>
  <si>
    <t>Bernini</t>
  </si>
  <si>
    <t>49 Buhler Plaza</t>
  </si>
  <si>
    <t>Nolana</t>
  </si>
  <si>
    <t>Rotter</t>
  </si>
  <si>
    <t>5811 Moulton Drive</t>
  </si>
  <si>
    <t>Norma</t>
  </si>
  <si>
    <t>Blackbourn</t>
  </si>
  <si>
    <t>19392 7th Trail</t>
  </si>
  <si>
    <t>Eldridge</t>
  </si>
  <si>
    <t>Fiddeman</t>
  </si>
  <si>
    <t>4604 Cordelia Drive</t>
  </si>
  <si>
    <t>Spike</t>
  </si>
  <si>
    <t>Thieme</t>
  </si>
  <si>
    <t>57 Village Green Center</t>
  </si>
  <si>
    <t>Milissent</t>
  </si>
  <si>
    <t>Deinert</t>
  </si>
  <si>
    <t>72850 Lotheville Junction</t>
  </si>
  <si>
    <t>Ivory</t>
  </si>
  <si>
    <t>MacKnocker</t>
  </si>
  <si>
    <t>1 Cordelia Alley</t>
  </si>
  <si>
    <t>Topaz</t>
  </si>
  <si>
    <t>7 Blue Bill Park Lane</t>
  </si>
  <si>
    <t>Stuart</t>
  </si>
  <si>
    <t>Dutnell</t>
  </si>
  <si>
    <t>45613 Meadow Valley Center</t>
  </si>
  <si>
    <t>Annis</t>
  </si>
  <si>
    <t>Freeth</t>
  </si>
  <si>
    <t>2 Hoffman Way</t>
  </si>
  <si>
    <t>O'Hallagan</t>
  </si>
  <si>
    <t>808 Starling Place</t>
  </si>
  <si>
    <t>Fawnia</t>
  </si>
  <si>
    <t>Bartrum</t>
  </si>
  <si>
    <t>Software Test Engineer IV</t>
  </si>
  <si>
    <t>9 Maywood Point</t>
  </si>
  <si>
    <t>Arabele</t>
  </si>
  <si>
    <t>Lantoph</t>
  </si>
  <si>
    <t>3 Comanche Court</t>
  </si>
  <si>
    <t>Hollie</t>
  </si>
  <si>
    <t>MacEllen</t>
  </si>
  <si>
    <t>15776 Thackeray Alley</t>
  </si>
  <si>
    <t>Bradford</t>
  </si>
  <si>
    <t>Monkton</t>
  </si>
  <si>
    <t>2 Dixon Crossing</t>
  </si>
  <si>
    <t>Edward</t>
  </si>
  <si>
    <t>Hawkwood</t>
  </si>
  <si>
    <t>5176 Division Hill</t>
  </si>
  <si>
    <t>Kelwin</t>
  </si>
  <si>
    <t>Goldsmith</t>
  </si>
  <si>
    <t>39846 Springs Crossing</t>
  </si>
  <si>
    <t>Wenona</t>
  </si>
  <si>
    <t>Mahaddie</t>
  </si>
  <si>
    <t>44516 Katie Parkway</t>
  </si>
  <si>
    <t>Kacey</t>
  </si>
  <si>
    <t>Rowbottom</t>
  </si>
  <si>
    <t>55850 Butterfield Road</t>
  </si>
  <si>
    <t>Langsdon</t>
  </si>
  <si>
    <t>Tranfield</t>
  </si>
  <si>
    <t>09810 Dayton Hill</t>
  </si>
  <si>
    <t>Skell</t>
  </si>
  <si>
    <t>Oxenden</t>
  </si>
  <si>
    <t>975 Annamark Hill</t>
  </si>
  <si>
    <t>Jeanna</t>
  </si>
  <si>
    <t>Naulls</t>
  </si>
  <si>
    <t>15991 Saint Paul Road</t>
  </si>
  <si>
    <t>Cortie</t>
  </si>
  <si>
    <t>Hamshar</t>
  </si>
  <si>
    <t>299 Pine View Parkway</t>
  </si>
  <si>
    <t>Luisa</t>
  </si>
  <si>
    <t>McGlue</t>
  </si>
  <si>
    <t>88 Rutledge Crossing</t>
  </si>
  <si>
    <t>Johan</t>
  </si>
  <si>
    <t>Dudderidge</t>
  </si>
  <si>
    <t>24 Corben Terrace</t>
  </si>
  <si>
    <t>Keeley</t>
  </si>
  <si>
    <t>Winslet</t>
  </si>
  <si>
    <t>Web Designer IV</t>
  </si>
  <si>
    <t>54 Bonner Drive</t>
  </si>
  <si>
    <t>Redsull</t>
  </si>
  <si>
    <t>07623 Mandrake Trail</t>
  </si>
  <si>
    <t>Rosana</t>
  </si>
  <si>
    <t>Emmatt</t>
  </si>
  <si>
    <t>81167 Division Hill</t>
  </si>
  <si>
    <t>Alina</t>
  </si>
  <si>
    <t>Rickson</t>
  </si>
  <si>
    <t>8611 Loomis Lane</t>
  </si>
  <si>
    <t>Maribeth</t>
  </si>
  <si>
    <t>Pristnor</t>
  </si>
  <si>
    <t>5 Prairie Rose Road</t>
  </si>
  <si>
    <t>Colver</t>
  </si>
  <si>
    <t>Itter</t>
  </si>
  <si>
    <t>67 Holmberg Way</t>
  </si>
  <si>
    <t>Kalila</t>
  </si>
  <si>
    <t>Birtwistle</t>
  </si>
  <si>
    <t>09040 Myrtle Parkway</t>
  </si>
  <si>
    <t>Stefa</t>
  </si>
  <si>
    <t>Dunnan</t>
  </si>
  <si>
    <t>99000 Petterle Drive</t>
  </si>
  <si>
    <t>Heather</t>
  </si>
  <si>
    <t>Golsworthy</t>
  </si>
  <si>
    <t>57 Columbus Road</t>
  </si>
  <si>
    <t>Bel</t>
  </si>
  <si>
    <t>Cheeke</t>
  </si>
  <si>
    <t>36912 Gina Pass</t>
  </si>
  <si>
    <t>Sydney</t>
  </si>
  <si>
    <t>Endacott</t>
  </si>
  <si>
    <t>67234 Transport Hill</t>
  </si>
  <si>
    <t>Simchenko</t>
  </si>
  <si>
    <t>88540 Scoville Plaza</t>
  </si>
  <si>
    <t>Helge</t>
  </si>
  <si>
    <t>Voller</t>
  </si>
  <si>
    <t>532 Emmet Way</t>
  </si>
  <si>
    <t>Felicle</t>
  </si>
  <si>
    <t>Beneze</t>
  </si>
  <si>
    <t>1192 Declaration Hill</t>
  </si>
  <si>
    <t>Adolphus</t>
  </si>
  <si>
    <t>Seers</t>
  </si>
  <si>
    <t>61293 Delladonna Way</t>
  </si>
  <si>
    <t>Korry</t>
  </si>
  <si>
    <t>Cosgrove</t>
  </si>
  <si>
    <t>659 Scofield Street</t>
  </si>
  <si>
    <t>Ardis</t>
  </si>
  <si>
    <t>Tomlett</t>
  </si>
  <si>
    <t>3 Nevada Road</t>
  </si>
  <si>
    <t>Cicely</t>
  </si>
  <si>
    <t>Millier</t>
  </si>
  <si>
    <t>205 Melody Circle</t>
  </si>
  <si>
    <t>Teddy</t>
  </si>
  <si>
    <t>Keijser</t>
  </si>
  <si>
    <t>70676 Eggendart Trail</t>
  </si>
  <si>
    <t>Carny</t>
  </si>
  <si>
    <t>Shilstone</t>
  </si>
  <si>
    <t>970 Sundown Place</t>
  </si>
  <si>
    <t>Shurlocke</t>
  </si>
  <si>
    <t>Pirie</t>
  </si>
  <si>
    <t>7530 Sutteridge Hill</t>
  </si>
  <si>
    <t>Germana</t>
  </si>
  <si>
    <t>McFadin</t>
  </si>
  <si>
    <t>Geologist II</t>
  </si>
  <si>
    <t>678 Old Gate Pass</t>
  </si>
  <si>
    <t>Stanislas</t>
  </si>
  <si>
    <t>Baildon</t>
  </si>
  <si>
    <t>519 Maywood Pass</t>
  </si>
  <si>
    <t>Effie</t>
  </si>
  <si>
    <t>Duddy</t>
  </si>
  <si>
    <t>248 School Park</t>
  </si>
  <si>
    <t>Dimitry</t>
  </si>
  <si>
    <t>Kunkler</t>
  </si>
  <si>
    <t>8 Holy Cross Center</t>
  </si>
  <si>
    <t>Dorene</t>
  </si>
  <si>
    <t>Scrivner</t>
  </si>
  <si>
    <t>6735 Katie Way</t>
  </si>
  <si>
    <t>Samuele</t>
  </si>
  <si>
    <t>Roycroft</t>
  </si>
  <si>
    <t>67125 Melody Place</t>
  </si>
  <si>
    <t>Kenneth</t>
  </si>
  <si>
    <t>Viall</t>
  </si>
  <si>
    <t>8200 Dapin Drive</t>
  </si>
  <si>
    <t>Conny</t>
  </si>
  <si>
    <t>Starbeck</t>
  </si>
  <si>
    <t>65620 Michigan Way</t>
  </si>
  <si>
    <t>866 Rockefeller Junction</t>
  </si>
  <si>
    <t>Cassy</t>
  </si>
  <si>
    <t>Awdry</t>
  </si>
  <si>
    <t>0 Summerview Pass</t>
  </si>
  <si>
    <t>Francisca</t>
  </si>
  <si>
    <t>Whittek</t>
  </si>
  <si>
    <t>60601 Hoffman Court</t>
  </si>
  <si>
    <t>Ingle</t>
  </si>
  <si>
    <t>3 Roth Place</t>
  </si>
  <si>
    <t>Hall</t>
  </si>
  <si>
    <t>Grouer</t>
  </si>
  <si>
    <t>14860 Clove Drive</t>
  </si>
  <si>
    <t>Sam</t>
  </si>
  <si>
    <t>563 Sundown Point</t>
  </si>
  <si>
    <t>Daisi</t>
  </si>
  <si>
    <t>Philip</t>
  </si>
  <si>
    <t>4284 Surrey Circle</t>
  </si>
  <si>
    <t>Muggeridge</t>
  </si>
  <si>
    <t>4821 Schlimgen Avenue</t>
  </si>
  <si>
    <t>Joannes</t>
  </si>
  <si>
    <t>Harbron</t>
  </si>
  <si>
    <t>51 Hollow Ridge Terrace</t>
  </si>
  <si>
    <t>Bryn</t>
  </si>
  <si>
    <t>Whisby</t>
  </si>
  <si>
    <t>10 Kensington Avenue</t>
  </si>
  <si>
    <t>Cristy</t>
  </si>
  <si>
    <t>McQuirter</t>
  </si>
  <si>
    <t>6632 Truax Hill</t>
  </si>
  <si>
    <t>Stanton</t>
  </si>
  <si>
    <t>Schimoni</t>
  </si>
  <si>
    <t>2570 Wayridge Park</t>
  </si>
  <si>
    <t>Maddy</t>
  </si>
  <si>
    <t>Larrat</t>
  </si>
  <si>
    <t>Staff Accountant III</t>
  </si>
  <si>
    <t>7 Debs Point</t>
  </si>
  <si>
    <t>Dulcine</t>
  </si>
  <si>
    <t>Gauson</t>
  </si>
  <si>
    <t>7231 Pepper Wood Point</t>
  </si>
  <si>
    <t>Georas</t>
  </si>
  <si>
    <t>Niesel</t>
  </si>
  <si>
    <t>02 Del Mar Center</t>
  </si>
  <si>
    <t>Junia</t>
  </si>
  <si>
    <t>Gall</t>
  </si>
  <si>
    <t>44 Lakewood Gardens Pass</t>
  </si>
  <si>
    <t>Donni</t>
  </si>
  <si>
    <t>Boor</t>
  </si>
  <si>
    <t>6 Hansons Park</t>
  </si>
  <si>
    <t>Vidovik</t>
  </si>
  <si>
    <t>Astall</t>
  </si>
  <si>
    <t>884 Surrey Pass</t>
  </si>
  <si>
    <t>Terrance</t>
  </si>
  <si>
    <t>Goligher</t>
  </si>
  <si>
    <t>542 Hayes Plaza</t>
  </si>
  <si>
    <t>Reynolds</t>
  </si>
  <si>
    <t>Vreede</t>
  </si>
  <si>
    <t>6 Hoard Plaza</t>
  </si>
  <si>
    <t>Vincenty</t>
  </si>
  <si>
    <t>Sayer</t>
  </si>
  <si>
    <t>20 Mcguire Hill</t>
  </si>
  <si>
    <t>Vasily</t>
  </si>
  <si>
    <t>Sturgeon</t>
  </si>
  <si>
    <t>275 Lindbergh Parkway</t>
  </si>
  <si>
    <t>Martino</t>
  </si>
  <si>
    <t>Shalcros</t>
  </si>
  <si>
    <t>4870 Shelley Alley</t>
  </si>
  <si>
    <t>Nariko</t>
  </si>
  <si>
    <t>Dummigan</t>
  </si>
  <si>
    <t>8647 La Follette Court</t>
  </si>
  <si>
    <t>Ingra</t>
  </si>
  <si>
    <t>Kelby</t>
  </si>
  <si>
    <t>7 Jackson Point</t>
  </si>
  <si>
    <t>Pablo</t>
  </si>
  <si>
    <t>Small</t>
  </si>
  <si>
    <t>111 Hooker Avenue</t>
  </si>
  <si>
    <t>Erastus</t>
  </si>
  <si>
    <t>Payley</t>
  </si>
  <si>
    <t>711 Summerview Junction</t>
  </si>
  <si>
    <t>Sheila</t>
  </si>
  <si>
    <t>McInulty</t>
  </si>
  <si>
    <t>Engineer III</t>
  </si>
  <si>
    <t>75 Bartillon Street</t>
  </si>
  <si>
    <t>Brandyn</t>
  </si>
  <si>
    <t>Morrid</t>
  </si>
  <si>
    <t>Safety Technician I</t>
  </si>
  <si>
    <t>24 Helena Alley</t>
  </si>
  <si>
    <t>Ora</t>
  </si>
  <si>
    <t>Meaddowcroft</t>
  </si>
  <si>
    <t>78814 Sundown Drive</t>
  </si>
  <si>
    <t>Tabbi</t>
  </si>
  <si>
    <t>Tyght</t>
  </si>
  <si>
    <t>419 2nd Center</t>
  </si>
  <si>
    <t>Ring</t>
  </si>
  <si>
    <t>Birchall</t>
  </si>
  <si>
    <t>19 Lakewood Gardens Way</t>
  </si>
  <si>
    <t>Nettie</t>
  </si>
  <si>
    <t>Iddy</t>
  </si>
  <si>
    <t>18 Towne Way</t>
  </si>
  <si>
    <t>Hagan</t>
  </si>
  <si>
    <t>Abrahmer</t>
  </si>
  <si>
    <t>373 Cordelia Trail</t>
  </si>
  <si>
    <t>Calbreath</t>
  </si>
  <si>
    <t>61493 Manufacturers Junction</t>
  </si>
  <si>
    <t>Baunton</t>
  </si>
  <si>
    <t>68486 Anderson Alley</t>
  </si>
  <si>
    <t>Cosh</t>
  </si>
  <si>
    <t>Automation Specialist II</t>
  </si>
  <si>
    <t>41 Vahlen Park</t>
  </si>
  <si>
    <t>Petrina</t>
  </si>
  <si>
    <t>Pollins</t>
  </si>
  <si>
    <t>3 Buena Vista Crossing</t>
  </si>
  <si>
    <t>Olvan</t>
  </si>
  <si>
    <t>Loadwick</t>
  </si>
  <si>
    <t>69881 Westport Parkway</t>
  </si>
  <si>
    <t>Cullin</t>
  </si>
  <si>
    <t>Elcoate</t>
  </si>
  <si>
    <t>5 Columbus Crossing</t>
  </si>
  <si>
    <t>Lorne</t>
  </si>
  <si>
    <t>Sabin</t>
  </si>
  <si>
    <t>415 Walton Lane</t>
  </si>
  <si>
    <t>Winny</t>
  </si>
  <si>
    <t>Cakes</t>
  </si>
  <si>
    <t>36903 Reinke Trail</t>
  </si>
  <si>
    <t>Worden</t>
  </si>
  <si>
    <t>Fossitt</t>
  </si>
  <si>
    <t>73 Glacier Hill Drive</t>
  </si>
  <si>
    <t>Scadden</t>
  </si>
  <si>
    <t>40 New Castle Avenue</t>
  </si>
  <si>
    <t>Armstrong</t>
  </si>
  <si>
    <t>Style</t>
  </si>
  <si>
    <t>040 Brown Trail</t>
  </si>
  <si>
    <t>Odele</t>
  </si>
  <si>
    <t>Blackmore</t>
  </si>
  <si>
    <t>03 Ohio Lane</t>
  </si>
  <si>
    <t>Darben</t>
  </si>
  <si>
    <t>463 Rowland Drive</t>
  </si>
  <si>
    <t>Garrett</t>
  </si>
  <si>
    <t>Szymon</t>
  </si>
  <si>
    <t>7174 Thackeray Point</t>
  </si>
  <si>
    <t>Damien</t>
  </si>
  <si>
    <t>Haddeston</t>
  </si>
  <si>
    <t>Web Designer II</t>
  </si>
  <si>
    <t>5 Corry Court</t>
  </si>
  <si>
    <t>Port</t>
  </si>
  <si>
    <t>Acuna</t>
  </si>
  <si>
    <t>50 7th Circle</t>
  </si>
  <si>
    <t>Diego</t>
  </si>
  <si>
    <t>Bertelmot</t>
  </si>
  <si>
    <t>0 Weeping Birch Plaza</t>
  </si>
  <si>
    <t>Henrietta</t>
  </si>
  <si>
    <t>Olexa</t>
  </si>
  <si>
    <t>8548 Hanover Park</t>
  </si>
  <si>
    <t>Dione</t>
  </si>
  <si>
    <t>Raithby</t>
  </si>
  <si>
    <t>7 Carberry Crossing</t>
  </si>
  <si>
    <t>Sloan</t>
  </si>
  <si>
    <t>Wagg</t>
  </si>
  <si>
    <t>28 Superior Center</t>
  </si>
  <si>
    <t>Brock</t>
  </si>
  <si>
    <t>Ride</t>
  </si>
  <si>
    <t>0724 Oxford Crossing</t>
  </si>
  <si>
    <t>Royall</t>
  </si>
  <si>
    <t>Terris</t>
  </si>
  <si>
    <t>90 New Castle Trail</t>
  </si>
  <si>
    <t>Stacy</t>
  </si>
  <si>
    <t>9 Westridge Road</t>
  </si>
  <si>
    <t>Elayne</t>
  </si>
  <si>
    <t>Braiden</t>
  </si>
  <si>
    <t>7585 Rutledge Trail</t>
  </si>
  <si>
    <t>Symcox</t>
  </si>
  <si>
    <t>8207 Cascade Court</t>
  </si>
  <si>
    <t>Aime</t>
  </si>
  <si>
    <t>Burston</t>
  </si>
  <si>
    <t>06 Hudson Parkway</t>
  </si>
  <si>
    <t>Brenden</t>
  </si>
  <si>
    <t>Dinley</t>
  </si>
  <si>
    <t>355 Thackeray Circle</t>
  </si>
  <si>
    <t>Donn</t>
  </si>
  <si>
    <t>Bonnell</t>
  </si>
  <si>
    <t>7 Hooker Place</t>
  </si>
  <si>
    <t>Theo</t>
  </si>
  <si>
    <t>Tolmie</t>
  </si>
  <si>
    <t>4370 Haas Trail</t>
  </si>
  <si>
    <t>Althea</t>
  </si>
  <si>
    <t>Macvey</t>
  </si>
  <si>
    <t>1108 Nevada Junction</t>
  </si>
  <si>
    <t>Aldous</t>
  </si>
  <si>
    <t>Cubin</t>
  </si>
  <si>
    <t>685 International Lane</t>
  </si>
  <si>
    <t>Ryon</t>
  </si>
  <si>
    <t>Dalliston</t>
  </si>
  <si>
    <t>6 Ryan Drive</t>
  </si>
  <si>
    <t>Leilah</t>
  </si>
  <si>
    <t>Liddel</t>
  </si>
  <si>
    <t>Media Manager II</t>
  </si>
  <si>
    <t>7909 Pierstorff Crossing</t>
  </si>
  <si>
    <t>Glyn</t>
  </si>
  <si>
    <t>59 Waywood Road</t>
  </si>
  <si>
    <t>Dusty</t>
  </si>
  <si>
    <t>Tesimon</t>
  </si>
  <si>
    <t>515 Warrior Pass</t>
  </si>
  <si>
    <t>Denys</t>
  </si>
  <si>
    <t>Dumingos</t>
  </si>
  <si>
    <t>Administrative Assistant II</t>
  </si>
  <si>
    <t>739 Elmside Way</t>
  </si>
  <si>
    <t>Kath</t>
  </si>
  <si>
    <t>Cunney</t>
  </si>
  <si>
    <t>2 Beilfuss Plaza</t>
  </si>
  <si>
    <t>Bushell</t>
  </si>
  <si>
    <t>482 Bartelt Junction</t>
  </si>
  <si>
    <t>Steven</t>
  </si>
  <si>
    <t>Castellaccio</t>
  </si>
  <si>
    <t>5668 Corscot Circle</t>
  </si>
  <si>
    <t>Arlie</t>
  </si>
  <si>
    <t>Crean</t>
  </si>
  <si>
    <t>43 Upham Crossing</t>
  </si>
  <si>
    <t>Talyah</t>
  </si>
  <si>
    <t>Rylatt</t>
  </si>
  <si>
    <t>75688 Maple Court</t>
  </si>
  <si>
    <t>Had</t>
  </si>
  <si>
    <t>Gilling</t>
  </si>
  <si>
    <t>2 Clyde Gallagher Drive</t>
  </si>
  <si>
    <t>Elicia</t>
  </si>
  <si>
    <t>Dahler</t>
  </si>
  <si>
    <t>3525 Buena Vista Plaza</t>
  </si>
  <si>
    <t>Reube</t>
  </si>
  <si>
    <t>Roscrigg</t>
  </si>
  <si>
    <t>14179 Springs Drive</t>
  </si>
  <si>
    <t>Willie</t>
  </si>
  <si>
    <t>Landsberg</t>
  </si>
  <si>
    <t>0272 Pankratz Hill</t>
  </si>
  <si>
    <t>Pattin</t>
  </si>
  <si>
    <t>Morican</t>
  </si>
  <si>
    <t>4 5th Circle</t>
  </si>
  <si>
    <t>Helli</t>
  </si>
  <si>
    <t>Cooksley</t>
  </si>
  <si>
    <t>3 Erie Hill</t>
  </si>
  <si>
    <t>Rowena</t>
  </si>
  <si>
    <t>Parchment</t>
  </si>
  <si>
    <t>083 Farragut Avenue</t>
  </si>
  <si>
    <t>Ynez</t>
  </si>
  <si>
    <t>Fawloe</t>
  </si>
  <si>
    <t>261 Farmco Drive</t>
  </si>
  <si>
    <t>Audry</t>
  </si>
  <si>
    <t>Scurrey</t>
  </si>
  <si>
    <t>48 Eagan Avenue</t>
  </si>
  <si>
    <t>Fee</t>
  </si>
  <si>
    <t>Zellmer</t>
  </si>
  <si>
    <t>0 Rigney Way</t>
  </si>
  <si>
    <t>Allnatt</t>
  </si>
  <si>
    <t>945 Hayes Park</t>
  </si>
  <si>
    <t>Zebulen</t>
  </si>
  <si>
    <t>Swadon</t>
  </si>
  <si>
    <t>9179 Esker Park</t>
  </si>
  <si>
    <t>Kim</t>
  </si>
  <si>
    <t>Tineman</t>
  </si>
  <si>
    <t>440 Ronald Regan Pass</t>
  </si>
  <si>
    <t>Ellery</t>
  </si>
  <si>
    <t>Bowra</t>
  </si>
  <si>
    <t>6 Sycamore Drive</t>
  </si>
  <si>
    <t>Titterington</t>
  </si>
  <si>
    <t>738 Sloan Place</t>
  </si>
  <si>
    <t>Arv</t>
  </si>
  <si>
    <t>Whitsey</t>
  </si>
  <si>
    <t>55 Fairfield Court</t>
  </si>
  <si>
    <t>Andonis</t>
  </si>
  <si>
    <t>Slimmon</t>
  </si>
  <si>
    <t>7 Westridge Terrace</t>
  </si>
  <si>
    <t>Wood</t>
  </si>
  <si>
    <t>Nathan</t>
  </si>
  <si>
    <t>687 Almo Crossing</t>
  </si>
  <si>
    <t>Zulema</t>
  </si>
  <si>
    <t>Cristofolo</t>
  </si>
  <si>
    <t>9161 Hoepker Street</t>
  </si>
  <si>
    <t>Rube</t>
  </si>
  <si>
    <t>Itzhayek</t>
  </si>
  <si>
    <t>4 Northridge Center</t>
  </si>
  <si>
    <t>Python</t>
  </si>
  <si>
    <t>80269 Southridge Park</t>
  </si>
  <si>
    <t>Gavra</t>
  </si>
  <si>
    <t>Robez</t>
  </si>
  <si>
    <t>02570 Tony Way</t>
  </si>
  <si>
    <t>Marris</t>
  </si>
  <si>
    <t>Waison</t>
  </si>
  <si>
    <t>7188 Cody Way</t>
  </si>
  <si>
    <t>Basilius</t>
  </si>
  <si>
    <t>Coupe</t>
  </si>
  <si>
    <t>7561 Donald Center</t>
  </si>
  <si>
    <t>Ralf</t>
  </si>
  <si>
    <t>Presidey</t>
  </si>
  <si>
    <t>2 Sutherland Street</t>
  </si>
  <si>
    <t>Gabriele</t>
  </si>
  <si>
    <t>Norcross</t>
  </si>
  <si>
    <t>Developer I</t>
  </si>
  <si>
    <t>67884 Fair Oaks Parkway</t>
  </si>
  <si>
    <t>Eva</t>
  </si>
  <si>
    <t>Colenutt</t>
  </si>
  <si>
    <t>36516 Forster Lane</t>
  </si>
  <si>
    <t>Leigha</t>
  </si>
  <si>
    <t>Bacchus</t>
  </si>
  <si>
    <t>549 Longview Terrace</t>
  </si>
  <si>
    <t>Renie</t>
  </si>
  <si>
    <t>567 Scott Park</t>
  </si>
  <si>
    <t>Hal</t>
  </si>
  <si>
    <t>Braddon</t>
  </si>
  <si>
    <t>40047 Twin Pines Parkway</t>
  </si>
  <si>
    <t>Vale</t>
  </si>
  <si>
    <t>Whittuck</t>
  </si>
  <si>
    <t>701 Talisman Crossing</t>
  </si>
  <si>
    <t>Carly</t>
  </si>
  <si>
    <t>Struys</t>
  </si>
  <si>
    <t>1 Jenifer Court</t>
  </si>
  <si>
    <t>Amps</t>
  </si>
  <si>
    <t>3 American Ash Parkway</t>
  </si>
  <si>
    <t>Kellia</t>
  </si>
  <si>
    <t>Martugin</t>
  </si>
  <si>
    <t>57 Gulseth Terrace</t>
  </si>
  <si>
    <t>Kissie</t>
  </si>
  <si>
    <t>Delong</t>
  </si>
  <si>
    <t>05 Dahle Drive</t>
  </si>
  <si>
    <t>Parry</t>
  </si>
  <si>
    <t>Rigolle</t>
  </si>
  <si>
    <t>45 Tony Trail</t>
  </si>
  <si>
    <t>Katrina</t>
  </si>
  <si>
    <t>Coltart</t>
  </si>
  <si>
    <t>7256 Forster Crossing</t>
  </si>
  <si>
    <t>Quincy</t>
  </si>
  <si>
    <t>Weben</t>
  </si>
  <si>
    <t>9 Huxley Hill</t>
  </si>
  <si>
    <t>Mufi</t>
  </si>
  <si>
    <t>O'Kielt</t>
  </si>
  <si>
    <t>Geologist IV</t>
  </si>
  <si>
    <t>238 New Castle Alley</t>
  </si>
  <si>
    <t>Rikki</t>
  </si>
  <si>
    <t>Bernet</t>
  </si>
  <si>
    <t>6088 Roxbury Hill</t>
  </si>
  <si>
    <t>Arne</t>
  </si>
  <si>
    <t>Corain</t>
  </si>
  <si>
    <t>66834 Melby Way</t>
  </si>
  <si>
    <t>Sandor</t>
  </si>
  <si>
    <t>Tumber</t>
  </si>
  <si>
    <t>3 Butterfield Trail</t>
  </si>
  <si>
    <t>Hedi</t>
  </si>
  <si>
    <t>Mowday</t>
  </si>
  <si>
    <t>5515 Artisan Center</t>
  </si>
  <si>
    <t>Katlin</t>
  </si>
  <si>
    <t>Creddon</t>
  </si>
  <si>
    <t>7921 Trailsway Center</t>
  </si>
  <si>
    <t>Tiffany</t>
  </si>
  <si>
    <t>Fanshaw</t>
  </si>
  <si>
    <t>0 Superior Drive</t>
  </si>
  <si>
    <t>Swen</t>
  </si>
  <si>
    <t>Odhams</t>
  </si>
  <si>
    <t>2782 Stephen Trail</t>
  </si>
  <si>
    <t>Thorsten</t>
  </si>
  <si>
    <t>Gregon</t>
  </si>
  <si>
    <t>9362 Grim Plaza</t>
  </si>
  <si>
    <t>Ronna</t>
  </si>
  <si>
    <t>Wickersham</t>
  </si>
  <si>
    <t>6 Homewood Avenue</t>
  </si>
  <si>
    <t>Loralyn</t>
  </si>
  <si>
    <t>Wonfor</t>
  </si>
  <si>
    <t>3743 Melody Avenue</t>
  </si>
  <si>
    <t>Tresa</t>
  </si>
  <si>
    <t>Reeks</t>
  </si>
  <si>
    <t>22779 Graedel Road</t>
  </si>
  <si>
    <t>Adey</t>
  </si>
  <si>
    <t>Shevlin</t>
  </si>
  <si>
    <t>888 Warrior Avenue</t>
  </si>
  <si>
    <t>Bernadine</t>
  </si>
  <si>
    <t>Shakeshaft</t>
  </si>
  <si>
    <t>7032 Hallows Drive</t>
  </si>
  <si>
    <t>Dukey</t>
  </si>
  <si>
    <t>McCrie</t>
  </si>
  <si>
    <t>85549 Sheridan Parkway</t>
  </si>
  <si>
    <t>Amory</t>
  </si>
  <si>
    <t>Bohler</t>
  </si>
  <si>
    <t>5 Lyons Alley</t>
  </si>
  <si>
    <t>El</t>
  </si>
  <si>
    <t>Toupe</t>
  </si>
  <si>
    <t>8 Erie Center</t>
  </si>
  <si>
    <t>7939 Toban Crossing</t>
  </si>
  <si>
    <t>Charlena</t>
  </si>
  <si>
    <t>9501 Melby Avenue</t>
  </si>
  <si>
    <t>Corny</t>
  </si>
  <si>
    <t>Millott</t>
  </si>
  <si>
    <t>63862 Dawn Park</t>
  </si>
  <si>
    <t>Sly</t>
  </si>
  <si>
    <t>Offord</t>
  </si>
  <si>
    <t>9 Merrick Plaza</t>
  </si>
  <si>
    <t>Tammie</t>
  </si>
  <si>
    <t>Fisbey</t>
  </si>
  <si>
    <t>864 Scoville Plaza</t>
  </si>
  <si>
    <t>Calida</t>
  </si>
  <si>
    <t>Clardge</t>
  </si>
  <si>
    <t>59265 Sullivan Junction</t>
  </si>
  <si>
    <t>Torricella</t>
  </si>
  <si>
    <t>8717 Mandrake Place</t>
  </si>
  <si>
    <t>Cris</t>
  </si>
  <si>
    <t>Richfield</t>
  </si>
  <si>
    <t>643 Clyde Gallagher Road</t>
  </si>
  <si>
    <t>Lombard</t>
  </si>
  <si>
    <t>Essame</t>
  </si>
  <si>
    <t>18652 Springs Plaza</t>
  </si>
  <si>
    <t>Carissa</t>
  </si>
  <si>
    <t>Hassent</t>
  </si>
  <si>
    <t>75 Longview Terrace</t>
  </si>
  <si>
    <t>Dionysus</t>
  </si>
  <si>
    <t>McCarlie</t>
  </si>
  <si>
    <t>225 Dexter Crossing</t>
  </si>
  <si>
    <t>Astrid</t>
  </si>
  <si>
    <t>Sumnall</t>
  </si>
  <si>
    <t>44 Bunting Parkway</t>
  </si>
  <si>
    <t>Bart</t>
  </si>
  <si>
    <t>Eakle</t>
  </si>
  <si>
    <t>67727 Westerfield Hill</t>
  </si>
  <si>
    <t>Keane</t>
  </si>
  <si>
    <t>Leebeter</t>
  </si>
  <si>
    <t>6 Reinke Street</t>
  </si>
  <si>
    <t>Michael</t>
  </si>
  <si>
    <t>Foulis</t>
  </si>
  <si>
    <t>186 Shasta Avenue</t>
  </si>
  <si>
    <t>Ebony</t>
  </si>
  <si>
    <t>Threadgall</t>
  </si>
  <si>
    <t>654 Kim Parkway</t>
  </si>
  <si>
    <t>Crosby</t>
  </si>
  <si>
    <t>Ruoff</t>
  </si>
  <si>
    <t>4671 Buell Trail</t>
  </si>
  <si>
    <t>Domini</t>
  </si>
  <si>
    <t>Ghelerdini</t>
  </si>
  <si>
    <t>0 Westport Terrace</t>
  </si>
  <si>
    <t>Fanchon</t>
  </si>
  <si>
    <t>Fist</t>
  </si>
  <si>
    <t>9 Schmedeman Hill</t>
  </si>
  <si>
    <t>Idell</t>
  </si>
  <si>
    <t>Cole</t>
  </si>
  <si>
    <t>1 Elgar Street</t>
  </si>
  <si>
    <t>Preston</t>
  </si>
  <si>
    <t>Tinkham</t>
  </si>
  <si>
    <t>7 Laurel Junction</t>
  </si>
  <si>
    <t>Kevan</t>
  </si>
  <si>
    <t>Laminman</t>
  </si>
  <si>
    <t>357 Elgar Alley</t>
  </si>
  <si>
    <t>Pauly</t>
  </si>
  <si>
    <t>Eilles</t>
  </si>
  <si>
    <t>3 Weeping Birch Plaza</t>
  </si>
  <si>
    <t>Melisse</t>
  </si>
  <si>
    <t>Massei</t>
  </si>
  <si>
    <t>37024 Anniversary Place</t>
  </si>
  <si>
    <t>D'arcy</t>
  </si>
  <si>
    <t>Slay</t>
  </si>
  <si>
    <t>52425 Prairie Rose Road</t>
  </si>
  <si>
    <t>Holly-anne</t>
  </si>
  <si>
    <t>Hamman</t>
  </si>
  <si>
    <t>4853 Gulseth Avenue</t>
  </si>
  <si>
    <t>Fidelio</t>
  </si>
  <si>
    <t>Dilke</t>
  </si>
  <si>
    <t>2807 Northwestern Pass</t>
  </si>
  <si>
    <t>Elianora</t>
  </si>
  <si>
    <t>Sally</t>
  </si>
  <si>
    <t>Accounting Assistant IV</t>
  </si>
  <si>
    <t>69810 Westridge Avenue</t>
  </si>
  <si>
    <t>Isadora</t>
  </si>
  <si>
    <t>Gronaller</t>
  </si>
  <si>
    <t>906 Pawling Place</t>
  </si>
  <si>
    <t>Rana</t>
  </si>
  <si>
    <t>Streets</t>
  </si>
  <si>
    <t>62 Northport Lane</t>
  </si>
  <si>
    <t>Elberta</t>
  </si>
  <si>
    <t>Tixall</t>
  </si>
  <si>
    <t>77 Golf Course Junction</t>
  </si>
  <si>
    <t>Carmelia</t>
  </si>
  <si>
    <t>Egle of Germany</t>
  </si>
  <si>
    <t>3 Mallard Center</t>
  </si>
  <si>
    <t>Matelda</t>
  </si>
  <si>
    <t>Kordas</t>
  </si>
  <si>
    <t>1861 Golf Course Circle</t>
  </si>
  <si>
    <t>Jonell</t>
  </si>
  <si>
    <t>Gon</t>
  </si>
  <si>
    <t>7526 Artisan Parkway</t>
  </si>
  <si>
    <t>Chrissie</t>
  </si>
  <si>
    <t>Bernardini</t>
  </si>
  <si>
    <t>6563 Susan Pass</t>
  </si>
  <si>
    <t>Yehudi</t>
  </si>
  <si>
    <t>Sandon</t>
  </si>
  <si>
    <t>61 Lukken Plaza</t>
  </si>
  <si>
    <t>Colas</t>
  </si>
  <si>
    <t>Pumfrett</t>
  </si>
  <si>
    <t>8147 Dapin Hill</t>
  </si>
  <si>
    <t>Johnnie</t>
  </si>
  <si>
    <t>Prujean</t>
  </si>
  <si>
    <t>75717 Bartillon Road</t>
  </si>
  <si>
    <t>Leora</t>
  </si>
  <si>
    <t>Sanderson</t>
  </si>
  <si>
    <t>02862 Esker Crossing</t>
  </si>
  <si>
    <t>Eada</t>
  </si>
  <si>
    <t>Coaster</t>
  </si>
  <si>
    <t>48 Rockefeller Court</t>
  </si>
  <si>
    <t>Dane</t>
  </si>
  <si>
    <t>Swansbury</t>
  </si>
  <si>
    <t>007 Gerald Place</t>
  </si>
  <si>
    <t>Ebenezer</t>
  </si>
  <si>
    <t>Bottelstone</t>
  </si>
  <si>
    <t>9 Macpherson Avenue</t>
  </si>
  <si>
    <t>Miller</t>
  </si>
  <si>
    <t>Faloon</t>
  </si>
  <si>
    <t>1617 Harper Parkway</t>
  </si>
  <si>
    <t>Titus</t>
  </si>
  <si>
    <t>Worsall</t>
  </si>
  <si>
    <t>1 Moose Avenue</t>
  </si>
  <si>
    <t>Lilith</t>
  </si>
  <si>
    <t>Lanning</t>
  </si>
  <si>
    <t>Media Manager III</t>
  </si>
  <si>
    <t>76 Hanson Junction</t>
  </si>
  <si>
    <t>Jobyna</t>
  </si>
  <si>
    <t>Elgey</t>
  </si>
  <si>
    <t>099 Nova Plaza</t>
  </si>
  <si>
    <t>Jaimie</t>
  </si>
  <si>
    <t>Halms</t>
  </si>
  <si>
    <t>96 Pepper Wood Drive</t>
  </si>
  <si>
    <t>Duffett</t>
  </si>
  <si>
    <t>69 Dexter Parkway</t>
  </si>
  <si>
    <t>Alisander</t>
  </si>
  <si>
    <t>Fetherstone</t>
  </si>
  <si>
    <t>74910 Burning Wood Junction</t>
  </si>
  <si>
    <t>Hernando</t>
  </si>
  <si>
    <t>Farnham</t>
  </si>
  <si>
    <t>5413 Harbort Terrace</t>
  </si>
  <si>
    <t>Danielkiewicz</t>
  </si>
  <si>
    <t>31 Eastwood Circle</t>
  </si>
  <si>
    <t>Venus</t>
  </si>
  <si>
    <t>Sketch</t>
  </si>
  <si>
    <t>97736 7th Trail</t>
  </si>
  <si>
    <t>Mala</t>
  </si>
  <si>
    <t>Lind</t>
  </si>
  <si>
    <t>44339 Golden Leaf Alley</t>
  </si>
  <si>
    <t>Sawyere</t>
  </si>
  <si>
    <t>Flattman</t>
  </si>
  <si>
    <t>90323 Pine View Hill</t>
  </si>
  <si>
    <t>Andres</t>
  </si>
  <si>
    <t>Beranek</t>
  </si>
  <si>
    <t>726 Erie Center</t>
  </si>
  <si>
    <t>Torr</t>
  </si>
  <si>
    <t>Mintram</t>
  </si>
  <si>
    <t>42946 Fieldstone Pass</t>
  </si>
  <si>
    <t>Derek</t>
  </si>
  <si>
    <t>Malafe</t>
  </si>
  <si>
    <t>14 Autumn Leaf Avenue</t>
  </si>
  <si>
    <t>Stormi</t>
  </si>
  <si>
    <t>9 Hollow Ridge Circle</t>
  </si>
  <si>
    <t>Celestia</t>
  </si>
  <si>
    <t>446 Warrior Pass</t>
  </si>
  <si>
    <t>Annamarie</t>
  </si>
  <si>
    <t>Bouzan</t>
  </si>
  <si>
    <t>Accountant III</t>
  </si>
  <si>
    <t>99 Wayridge Place</t>
  </si>
  <si>
    <t>Izaak</t>
  </si>
  <si>
    <t>Gisborne</t>
  </si>
  <si>
    <t>83007 Bartillon Lane</t>
  </si>
  <si>
    <t>Jamie</t>
  </si>
  <si>
    <t>Gildersleeve</t>
  </si>
  <si>
    <t>2 Lillian Alley</t>
  </si>
  <si>
    <t>Piotr</t>
  </si>
  <si>
    <t>Saladin</t>
  </si>
  <si>
    <t>681 Butterfield Lane</t>
  </si>
  <si>
    <t>Curr</t>
  </si>
  <si>
    <t>Jancey</t>
  </si>
  <si>
    <t>09 Graceland Junction</t>
  </si>
  <si>
    <t>Reinhard</t>
  </si>
  <si>
    <t>Jubert</t>
  </si>
  <si>
    <t>18264 Maryland Way</t>
  </si>
  <si>
    <t>Leontyne</t>
  </si>
  <si>
    <t>Simpkiss</t>
  </si>
  <si>
    <t>Database Administrator III</t>
  </si>
  <si>
    <t>3007 Summer Ridge Street</t>
  </si>
  <si>
    <t>Anet</t>
  </si>
  <si>
    <t>Pellitt</t>
  </si>
  <si>
    <t>3496 Brown Drive</t>
  </si>
  <si>
    <t>Tomasine</t>
  </si>
  <si>
    <t>Jerche</t>
  </si>
  <si>
    <t>2 Roxbury Place</t>
  </si>
  <si>
    <t>Tanya</t>
  </si>
  <si>
    <t>Boddis</t>
  </si>
  <si>
    <t>952 Fairview Hill</t>
  </si>
  <si>
    <t>Lucio</t>
  </si>
  <si>
    <t>Reame</t>
  </si>
  <si>
    <t>9 Goodland Center</t>
  </si>
  <si>
    <t>Lars</t>
  </si>
  <si>
    <t>Keher</t>
  </si>
  <si>
    <t>1346 Forest Dale Point</t>
  </si>
  <si>
    <t>Gannan</t>
  </si>
  <si>
    <t>08 Monterey Avenue</t>
  </si>
  <si>
    <t>Delores</t>
  </si>
  <si>
    <t>Ashcroft</t>
  </si>
  <si>
    <t>077 Clemons Road</t>
  </si>
  <si>
    <t>Trevor</t>
  </si>
  <si>
    <t>Itschakov</t>
  </si>
  <si>
    <t>23 Huxley Road</t>
  </si>
  <si>
    <t>Xymenes</t>
  </si>
  <si>
    <t>Sprull</t>
  </si>
  <si>
    <t>97 Coolidge Trail</t>
  </si>
  <si>
    <t>Weidar</t>
  </si>
  <si>
    <t>Silkstone</t>
  </si>
  <si>
    <t>31 International Pass</t>
  </si>
  <si>
    <t>Max</t>
  </si>
  <si>
    <t>Cloney</t>
  </si>
  <si>
    <t>7330 Helena Pass</t>
  </si>
  <si>
    <t>Riva</t>
  </si>
  <si>
    <t>Yushin</t>
  </si>
  <si>
    <t>1172 Mesta Center</t>
  </si>
  <si>
    <t>Portia</t>
  </si>
  <si>
    <t>Thirlwall</t>
  </si>
  <si>
    <t>1 5th Parkway</t>
  </si>
  <si>
    <t>Gibby</t>
  </si>
  <si>
    <t>Fearnley</t>
  </si>
  <si>
    <t>49 Emmet Junction</t>
  </si>
  <si>
    <t>Nev</t>
  </si>
  <si>
    <t>Larive</t>
  </si>
  <si>
    <t>41759 Crowley Circle</t>
  </si>
  <si>
    <t>Krissie</t>
  </si>
  <si>
    <t>Dinan</t>
  </si>
  <si>
    <t>7353 Thierer Road</t>
  </si>
  <si>
    <t>Nadya</t>
  </si>
  <si>
    <t>Callaghan</t>
  </si>
  <si>
    <t>4 Pankratz Street</t>
  </si>
  <si>
    <t>Meggy</t>
  </si>
  <si>
    <t>Delgadillo</t>
  </si>
  <si>
    <t>Administrative Assistant IV</t>
  </si>
  <si>
    <t>556 Esch Street</t>
  </si>
  <si>
    <t>Llywellyn</t>
  </si>
  <si>
    <t>Christall</t>
  </si>
  <si>
    <t>047 Northfield Trail</t>
  </si>
  <si>
    <t>Helsa</t>
  </si>
  <si>
    <t>Grandisson</t>
  </si>
  <si>
    <t>Software Engineer I</t>
  </si>
  <si>
    <t>9 Emmet Hill</t>
  </si>
  <si>
    <t>Scholtz</t>
  </si>
  <si>
    <t>215 Lindbergh Trail</t>
  </si>
  <si>
    <t>Gar</t>
  </si>
  <si>
    <t>999 Huxley Hill</t>
  </si>
  <si>
    <t>Raine</t>
  </si>
  <si>
    <t>Sneezum</t>
  </si>
  <si>
    <t>85957 Basil Way</t>
  </si>
  <si>
    <t>Constantia</t>
  </si>
  <si>
    <t>Sirr</t>
  </si>
  <si>
    <t>95483 Washington Junction</t>
  </si>
  <si>
    <t>Joice</t>
  </si>
  <si>
    <t>Govett</t>
  </si>
  <si>
    <t>Computer Systems Analyst III</t>
  </si>
  <si>
    <t>63123 Merry Alley</t>
  </si>
  <si>
    <t>Thedric</t>
  </si>
  <si>
    <t>55501 Sugar Street</t>
  </si>
  <si>
    <t>Lotty</t>
  </si>
  <si>
    <t>Szubert</t>
  </si>
  <si>
    <t>3 Sheridan Park</t>
  </si>
  <si>
    <t>Ole</t>
  </si>
  <si>
    <t>Euplate</t>
  </si>
  <si>
    <t>0 Warner Road</t>
  </si>
  <si>
    <t>Burnaby</t>
  </si>
  <si>
    <t>Stiffkins</t>
  </si>
  <si>
    <t>0 Coolidge Avenue</t>
  </si>
  <si>
    <t>Anthia</t>
  </si>
  <si>
    <t>Ghilardini</t>
  </si>
  <si>
    <t>02701 Talmadge Junction</t>
  </si>
  <si>
    <t>Christyna</t>
  </si>
  <si>
    <t>Feldberg</t>
  </si>
  <si>
    <t>47336 Garrison Court</t>
  </si>
  <si>
    <t>Hilario</t>
  </si>
  <si>
    <t>Ramsdell</t>
  </si>
  <si>
    <t>0 Stephen Park</t>
  </si>
  <si>
    <t>Leola</t>
  </si>
  <si>
    <t>Mandrier</t>
  </si>
  <si>
    <t>2 Eliot Lane</t>
  </si>
  <si>
    <t>Robbert</t>
  </si>
  <si>
    <t>Blakey</t>
  </si>
  <si>
    <t>68473 Leroy Avenue</t>
  </si>
  <si>
    <t>Yank</t>
  </si>
  <si>
    <t>Scarlett</t>
  </si>
  <si>
    <t>032 Bartelt Crossing</t>
  </si>
  <si>
    <t>Basile</t>
  </si>
  <si>
    <t>Firth</t>
  </si>
  <si>
    <t>904 Doe Crossing Terrace</t>
  </si>
  <si>
    <t>Wenonah</t>
  </si>
  <si>
    <t>Lethabridge</t>
  </si>
  <si>
    <t>1 Ronald Regan Hill</t>
  </si>
  <si>
    <t>Royce</t>
  </si>
  <si>
    <t>Pietrowicz</t>
  </si>
  <si>
    <t>8 Hansons Street</t>
  </si>
  <si>
    <t>Darkott</t>
  </si>
  <si>
    <t>94219 Buell Circle</t>
  </si>
  <si>
    <t>Byrom</t>
  </si>
  <si>
    <t>Draisey</t>
  </si>
  <si>
    <t>54 Miller Parkway</t>
  </si>
  <si>
    <t>Nani</t>
  </si>
  <si>
    <t>Brilleman</t>
  </si>
  <si>
    <t>Accountant II</t>
  </si>
  <si>
    <t>63 International Drive</t>
  </si>
  <si>
    <t>Taddeo</t>
  </si>
  <si>
    <t>Karlicek</t>
  </si>
  <si>
    <t>221 Coolidge Parkway</t>
  </si>
  <si>
    <t>Grebner</t>
  </si>
  <si>
    <t>8 Warrior Avenue</t>
  </si>
  <si>
    <t>Kora</t>
  </si>
  <si>
    <t>Paoli</t>
  </si>
  <si>
    <t>22 Badeau Avenue</t>
  </si>
  <si>
    <t>Prinz</t>
  </si>
  <si>
    <t>Codman</t>
  </si>
  <si>
    <t>4754 Ramsey Junction</t>
  </si>
  <si>
    <t>Nestor</t>
  </si>
  <si>
    <t>Billingsley</t>
  </si>
  <si>
    <t>Web Developer II</t>
  </si>
  <si>
    <t>72 Mandrake Court</t>
  </si>
  <si>
    <t>Kynthia</t>
  </si>
  <si>
    <t>Purcer</t>
  </si>
  <si>
    <t>7628 Larry Trail</t>
  </si>
  <si>
    <t>Sarge</t>
  </si>
  <si>
    <t>Lerohan</t>
  </si>
  <si>
    <t>26049 Straubel Point</t>
  </si>
  <si>
    <t>Diannne</t>
  </si>
  <si>
    <t>Neissen</t>
  </si>
  <si>
    <t>6 Tennyson Place</t>
  </si>
  <si>
    <t>Maes</t>
  </si>
  <si>
    <t>710 Schiller Plaza</t>
  </si>
  <si>
    <t>Gisella</t>
  </si>
  <si>
    <t>Scad</t>
  </si>
  <si>
    <t>68 Roth Crossing</t>
  </si>
  <si>
    <t>Tristam</t>
  </si>
  <si>
    <t>Gutcher</t>
  </si>
  <si>
    <t>5913 Ramsey Road</t>
  </si>
  <si>
    <t>Tudor</t>
  </si>
  <si>
    <t>Pepper</t>
  </si>
  <si>
    <t>35386 Mockingbird Road</t>
  </si>
  <si>
    <t>Hilton</t>
  </si>
  <si>
    <t>Carney</t>
  </si>
  <si>
    <t>4 Stone Corner Avenue</t>
  </si>
  <si>
    <t>Hauxley</t>
  </si>
  <si>
    <t>37006 Hoard Circle</t>
  </si>
  <si>
    <t>Maurizia</t>
  </si>
  <si>
    <t>Ligerton</t>
  </si>
  <si>
    <t>77 Pankratz Plaza</t>
  </si>
  <si>
    <t>Mina</t>
  </si>
  <si>
    <t>Clawley</t>
  </si>
  <si>
    <t>938 Nova Junction</t>
  </si>
  <si>
    <t>Kessiah</t>
  </si>
  <si>
    <t>Logg</t>
  </si>
  <si>
    <t>60424 Bultman Terrace</t>
  </si>
  <si>
    <t>Antons</t>
  </si>
  <si>
    <t>Ley</t>
  </si>
  <si>
    <t>6 Hallows Pass</t>
  </si>
  <si>
    <t>Teager</t>
  </si>
  <si>
    <t>2 Green Ridge Park</t>
  </si>
  <si>
    <t>Karly</t>
  </si>
  <si>
    <t>Ackenhead</t>
  </si>
  <si>
    <t>953 Eliot Crossing</t>
  </si>
  <si>
    <t>Salvidor</t>
  </si>
  <si>
    <t>Renzo</t>
  </si>
  <si>
    <t>322 Scott Plaza</t>
  </si>
  <si>
    <t>Josie</t>
  </si>
  <si>
    <t>Gallemore</t>
  </si>
  <si>
    <t>84549 Jenifer Crossing</t>
  </si>
  <si>
    <t>Thorin</t>
  </si>
  <si>
    <t>Grimoldby</t>
  </si>
  <si>
    <t>220 American Ash Road</t>
  </si>
  <si>
    <t>Ibby</t>
  </si>
  <si>
    <t>Beedon</t>
  </si>
  <si>
    <t>2 Dawn Avenue</t>
  </si>
  <si>
    <t>Dorise</t>
  </si>
  <si>
    <t>Bellon</t>
  </si>
  <si>
    <t>816 Gale Pass</t>
  </si>
  <si>
    <t>Witty</t>
  </si>
  <si>
    <t>Lauthian</t>
  </si>
  <si>
    <t>1063 Forest Avenue</t>
  </si>
  <si>
    <t>Cord</t>
  </si>
  <si>
    <t>Braundt</t>
  </si>
  <si>
    <t>11 Golf Pass</t>
  </si>
  <si>
    <t>Mahalia</t>
  </si>
  <si>
    <t>Research Assistant I</t>
  </si>
  <si>
    <t>778 7th Parkway</t>
  </si>
  <si>
    <t>Garry</t>
  </si>
  <si>
    <t>Gadson</t>
  </si>
  <si>
    <t>3 Vermont Alley</t>
  </si>
  <si>
    <t>Orlando</t>
  </si>
  <si>
    <t>Gniewosz</t>
  </si>
  <si>
    <t>730 Butternut Trail</t>
  </si>
  <si>
    <t>Caralie</t>
  </si>
  <si>
    <t>Morfett</t>
  </si>
  <si>
    <t>7 Barnett Road</t>
  </si>
  <si>
    <t>Felipa</t>
  </si>
  <si>
    <t>Paddingdon</t>
  </si>
  <si>
    <t>Systems Administrator IV</t>
  </si>
  <si>
    <t>9 Lukken Parkway</t>
  </si>
  <si>
    <t>Amby</t>
  </si>
  <si>
    <t>Pentin</t>
  </si>
  <si>
    <t>12103 Merchant Circle</t>
  </si>
  <si>
    <t>Jacky</t>
  </si>
  <si>
    <t>Jerosch</t>
  </si>
  <si>
    <t>99826 Steensland Avenue</t>
  </si>
  <si>
    <t>Issiah</t>
  </si>
  <si>
    <t>Fardell</t>
  </si>
  <si>
    <t>1031 Kennedy Way</t>
  </si>
  <si>
    <t>Arliene</t>
  </si>
  <si>
    <t>Bartolijn</t>
  </si>
  <si>
    <t>0 Moland Parkway</t>
  </si>
  <si>
    <t>Sharona</t>
  </si>
  <si>
    <t>Cunah</t>
  </si>
  <si>
    <t>09 Bayside Place</t>
  </si>
  <si>
    <t>Chitty</t>
  </si>
  <si>
    <t>90761 Shasta Pass</t>
  </si>
  <si>
    <t>Marena</t>
  </si>
  <si>
    <t>Brunotti</t>
  </si>
  <si>
    <t>91079 Lukken Way</t>
  </si>
  <si>
    <t>Estrella</t>
  </si>
  <si>
    <t>Carwithen</t>
  </si>
  <si>
    <t>65 Sunbrook Road</t>
  </si>
  <si>
    <t>Emmy</t>
  </si>
  <si>
    <t>Jenton</t>
  </si>
  <si>
    <t>4889 Tomscot Park</t>
  </si>
  <si>
    <t>Aurlie</t>
  </si>
  <si>
    <t>Bolter</t>
  </si>
  <si>
    <t>6 Heffernan Center</t>
  </si>
  <si>
    <t>Heath</t>
  </si>
  <si>
    <t>Olford</t>
  </si>
  <si>
    <t>7216 American Ash Place</t>
  </si>
  <si>
    <t>Daffi</t>
  </si>
  <si>
    <t>Idale</t>
  </si>
  <si>
    <t>9525 Johnson Place</t>
  </si>
  <si>
    <t>Gregory</t>
  </si>
  <si>
    <t>Balchin</t>
  </si>
  <si>
    <t>94850 Moland Street</t>
  </si>
  <si>
    <t>Alphard</t>
  </si>
  <si>
    <t>64 Hayes Circle</t>
  </si>
  <si>
    <t>Etan</t>
  </si>
  <si>
    <t>Poyle</t>
  </si>
  <si>
    <t>598 Randy Way</t>
  </si>
  <si>
    <t>Tomlin</t>
  </si>
  <si>
    <t>Hastwall</t>
  </si>
  <si>
    <t>891 Anderson Parkway</t>
  </si>
  <si>
    <t>Rodrigo</t>
  </si>
  <si>
    <t>Felce</t>
  </si>
  <si>
    <t>2 Monterey Terrace</t>
  </si>
  <si>
    <t>Hillyer</t>
  </si>
  <si>
    <t>Biddulph</t>
  </si>
  <si>
    <t>43811 Golf View Road</t>
  </si>
  <si>
    <t>Waylin</t>
  </si>
  <si>
    <t>Eassom</t>
  </si>
  <si>
    <t>27 Grayhawk Alley</t>
  </si>
  <si>
    <t>Roslyn</t>
  </si>
  <si>
    <t>Tewkesbury.</t>
  </si>
  <si>
    <t>007 Canary Circle</t>
  </si>
  <si>
    <t>Huberto</t>
  </si>
  <si>
    <t>Bazylets</t>
  </si>
  <si>
    <t>51800 Meadow Vale Point</t>
  </si>
  <si>
    <t>Amber</t>
  </si>
  <si>
    <t>Ruslin</t>
  </si>
  <si>
    <t>90 Nobel Way</t>
  </si>
  <si>
    <t>Fina</t>
  </si>
  <si>
    <t>McLaughlin</t>
  </si>
  <si>
    <t>008 6th Center</t>
  </si>
  <si>
    <t>Brooke</t>
  </si>
  <si>
    <t>Alastair</t>
  </si>
  <si>
    <t>9 Rieder Avenue</t>
  </si>
  <si>
    <t>Mariel</t>
  </si>
  <si>
    <t>Blacksell</t>
  </si>
  <si>
    <t>133 Quincy Avenue</t>
  </si>
  <si>
    <t>Cleavland</t>
  </si>
  <si>
    <t>Karchowski</t>
  </si>
  <si>
    <t>6 Morningstar Way</t>
  </si>
  <si>
    <t>Ruthe</t>
  </si>
  <si>
    <t>Campe</t>
  </si>
  <si>
    <t>0 Pearson Crossing</t>
  </si>
  <si>
    <t>Merrili</t>
  </si>
  <si>
    <t>Whitear</t>
  </si>
  <si>
    <t>3 Schlimgen Alley</t>
  </si>
  <si>
    <t>Ilka</t>
  </si>
  <si>
    <t>Allabush</t>
  </si>
  <si>
    <t>572 Gerald Trail</t>
  </si>
  <si>
    <t>Randolph</t>
  </si>
  <si>
    <t>Redihalgh</t>
  </si>
  <si>
    <t>5 Steensland Hill</t>
  </si>
  <si>
    <t>Eberhard</t>
  </si>
  <si>
    <t>Shalcras</t>
  </si>
  <si>
    <t>23 Village Way</t>
  </si>
  <si>
    <t>Nathalia</t>
  </si>
  <si>
    <t>Sanger</t>
  </si>
  <si>
    <t>1041 Center Road</t>
  </si>
  <si>
    <t>Analiese</t>
  </si>
  <si>
    <t>Grimsditch</t>
  </si>
  <si>
    <t>03 Holmberg Park</t>
  </si>
  <si>
    <t>Shellysheldon</t>
  </si>
  <si>
    <t>Wickey</t>
  </si>
  <si>
    <t>20 Carpenter Parkway</t>
  </si>
  <si>
    <t>Teresina</t>
  </si>
  <si>
    <t>Gibbie</t>
  </si>
  <si>
    <t>5157 Maple Wood Circle</t>
  </si>
  <si>
    <t>Gail</t>
  </si>
  <si>
    <t>Scarrisbrick</t>
  </si>
  <si>
    <t>279 Jenna Circle</t>
  </si>
  <si>
    <t>Katrinka</t>
  </si>
  <si>
    <t>Sturrock</t>
  </si>
  <si>
    <t>2914 Vahlen Lane</t>
  </si>
  <si>
    <t>Barbara</t>
  </si>
  <si>
    <t>Croxley</t>
  </si>
  <si>
    <t>2 Pankratz Place</t>
  </si>
  <si>
    <t>Arabel</t>
  </si>
  <si>
    <t>Kayser</t>
  </si>
  <si>
    <t>6 Dovetail Circle</t>
  </si>
  <si>
    <t>Brunhilde</t>
  </si>
  <si>
    <t>6 Westport Road</t>
  </si>
  <si>
    <t>Lesley</t>
  </si>
  <si>
    <t>Ruskin</t>
  </si>
  <si>
    <t>4753 Sheridan Center</t>
  </si>
  <si>
    <t>Tucker</t>
  </si>
  <si>
    <t>Lewsley</t>
  </si>
  <si>
    <t>3 Corscot Hill</t>
  </si>
  <si>
    <t>Mathe</t>
  </si>
  <si>
    <t>Scatcher</t>
  </si>
  <si>
    <t>99 Blackbird Court</t>
  </si>
  <si>
    <t>Rey</t>
  </si>
  <si>
    <t>Collum</t>
  </si>
  <si>
    <t>5 Dahle Trail</t>
  </si>
  <si>
    <t>Amie</t>
  </si>
  <si>
    <t>Dufty</t>
  </si>
  <si>
    <t>9 Washington Drive</t>
  </si>
  <si>
    <t>Nata</t>
  </si>
  <si>
    <t>Plinck</t>
  </si>
  <si>
    <t>1 Namekagon Plaza</t>
  </si>
  <si>
    <t>Alexis</t>
  </si>
  <si>
    <t>Aronov</t>
  </si>
  <si>
    <t>07 New Castle Circle</t>
  </si>
  <si>
    <t>Rhona</t>
  </si>
  <si>
    <t>Spilsburie</t>
  </si>
  <si>
    <t>71 Orin Crossing</t>
  </si>
  <si>
    <t>Greg</t>
  </si>
  <si>
    <t>Iacovo</t>
  </si>
  <si>
    <t>04139 Delladonna Place</t>
  </si>
  <si>
    <t>Bondie</t>
  </si>
  <si>
    <t>Letty</t>
  </si>
  <si>
    <t>8 Dottie Court</t>
  </si>
  <si>
    <t>Kane</t>
  </si>
  <si>
    <t>Gaffer</t>
  </si>
  <si>
    <t>76 Schiller Pass</t>
  </si>
  <si>
    <t>Jayson</t>
  </si>
  <si>
    <t>Breheny</t>
  </si>
  <si>
    <t>77248 Columbus Drive</t>
  </si>
  <si>
    <t>Amalee</t>
  </si>
  <si>
    <t>Choak</t>
  </si>
  <si>
    <t>40 Rigney Street</t>
  </si>
  <si>
    <t>Jarad</t>
  </si>
  <si>
    <t>Barthropp</t>
  </si>
  <si>
    <t>9554 Artisan Pass</t>
  </si>
  <si>
    <t>Goran</t>
  </si>
  <si>
    <t>Kwietek</t>
  </si>
  <si>
    <t>303 Michigan Avenue</t>
  </si>
  <si>
    <t>Archibaldo</t>
  </si>
  <si>
    <t>Argrave</t>
  </si>
  <si>
    <t>5 Fisk Way</t>
  </si>
  <si>
    <t>Everard</t>
  </si>
  <si>
    <t>4222 Porter Lane</t>
  </si>
  <si>
    <t>Holly</t>
  </si>
  <si>
    <t>Cavil</t>
  </si>
  <si>
    <t>6759 Nevada Point</t>
  </si>
  <si>
    <t>Othella</t>
  </si>
  <si>
    <t>8 Ridgeview Park</t>
  </si>
  <si>
    <t>Ginnie</t>
  </si>
  <si>
    <t>Farriar</t>
  </si>
  <si>
    <t>3417 Huxley Pass</t>
  </si>
  <si>
    <t>Ursulina</t>
  </si>
  <si>
    <t>Carter</t>
  </si>
  <si>
    <t>5 Hintze Hill</t>
  </si>
  <si>
    <t>Meggie</t>
  </si>
  <si>
    <t>Whitchurch</t>
  </si>
  <si>
    <t>9 Killdeer Avenue</t>
  </si>
  <si>
    <t>Adrianne</t>
  </si>
  <si>
    <t>Raoux</t>
  </si>
  <si>
    <t>2083 Spaight Court</t>
  </si>
  <si>
    <t>Gleda</t>
  </si>
  <si>
    <t>Cokely</t>
  </si>
  <si>
    <t>63785 Anthes Circle</t>
  </si>
  <si>
    <t>Kalinda</t>
  </si>
  <si>
    <t>20415 Clyde Gallagher Parkway</t>
  </si>
  <si>
    <t>Esma</t>
  </si>
  <si>
    <t>Rycroft</t>
  </si>
  <si>
    <t>4 Londonderry Lane</t>
  </si>
  <si>
    <t>Thorny</t>
  </si>
  <si>
    <t>Hackworth</t>
  </si>
  <si>
    <t>05600 Lien Plaza</t>
  </si>
  <si>
    <t>Dur</t>
  </si>
  <si>
    <t>Knappen</t>
  </si>
  <si>
    <t>618 Chinook Way</t>
  </si>
  <si>
    <t>Lucine</t>
  </si>
  <si>
    <t>Virgin</t>
  </si>
  <si>
    <t>87140 Mandrake Lane</t>
  </si>
  <si>
    <t>Marc</t>
  </si>
  <si>
    <t>Egleton</t>
  </si>
  <si>
    <t>4 Ridgeway Court</t>
  </si>
  <si>
    <t>Radcliffe</t>
  </si>
  <si>
    <t>Bartolomeoni</t>
  </si>
  <si>
    <t>59 Prentice Lane</t>
  </si>
  <si>
    <t>Ernie</t>
  </si>
  <si>
    <t>Wankel</t>
  </si>
  <si>
    <t>8 Havey Alley</t>
  </si>
  <si>
    <t>Stern</t>
  </si>
  <si>
    <t>Ilyenko</t>
  </si>
  <si>
    <t>15 Mcguire Junction</t>
  </si>
  <si>
    <t>Nita</t>
  </si>
  <si>
    <t>57 Tennessee Alley</t>
  </si>
  <si>
    <t>Mirelle</t>
  </si>
  <si>
    <t>341 Londonderry Point</t>
  </si>
  <si>
    <t>Chat</t>
  </si>
  <si>
    <t>06 Lighthouse Bay Pass</t>
  </si>
  <si>
    <t>Harwilll</t>
  </si>
  <si>
    <t>Crimes</t>
  </si>
  <si>
    <t>7827 Spohn Court</t>
  </si>
  <si>
    <t>Matilda</t>
  </si>
  <si>
    <t>Yellowley</t>
  </si>
  <si>
    <t>19969 5th Parkway</t>
  </si>
  <si>
    <t>Thomasson</t>
  </si>
  <si>
    <t>77196 West Crossing</t>
  </si>
  <si>
    <t>Nedi</t>
  </si>
  <si>
    <t>MacClay</t>
  </si>
  <si>
    <t>03 6th Alley</t>
  </si>
  <si>
    <t>Jacquelyn</t>
  </si>
  <si>
    <t>Rowlinson</t>
  </si>
  <si>
    <t>Web Developer IV</t>
  </si>
  <si>
    <t>12306 Lawn Street</t>
  </si>
  <si>
    <t>Celesta</t>
  </si>
  <si>
    <t>Willavoys</t>
  </si>
  <si>
    <t>2 Eastwood Street</t>
  </si>
  <si>
    <t>Natalya</t>
  </si>
  <si>
    <t>Moscone</t>
  </si>
  <si>
    <t>56 Sommers Point</t>
  </si>
  <si>
    <t>Sorcha</t>
  </si>
  <si>
    <t>Genthner</t>
  </si>
  <si>
    <t>2864 Corscot Parkway</t>
  </si>
  <si>
    <t>Padriac</t>
  </si>
  <si>
    <t>Apple</t>
  </si>
  <si>
    <t>5 Onsgard Plaza</t>
  </si>
  <si>
    <t>Carl</t>
  </si>
  <si>
    <t>Eyre</t>
  </si>
  <si>
    <t>50 Meadow Ridge Way</t>
  </si>
  <si>
    <t>Nappie</t>
  </si>
  <si>
    <t>Paolo</t>
  </si>
  <si>
    <t>28905 Hallows Avenue</t>
  </si>
  <si>
    <t>Dominga</t>
  </si>
  <si>
    <t>Planke</t>
  </si>
  <si>
    <t>19964 Nancy Drive</t>
  </si>
  <si>
    <t>Osborn</t>
  </si>
  <si>
    <t>Pentony</t>
  </si>
  <si>
    <t>531 Springview Lane</t>
  </si>
  <si>
    <t>Mahmoud</t>
  </si>
  <si>
    <t>Dagworthy</t>
  </si>
  <si>
    <t>851 Meadow Valley Place</t>
  </si>
  <si>
    <t>Brenna</t>
  </si>
  <si>
    <t>Childes</t>
  </si>
  <si>
    <t>7574 Onsgard Drive</t>
  </si>
  <si>
    <t>Milt</t>
  </si>
  <si>
    <t>Erett</t>
  </si>
  <si>
    <t>9870 Brickson Park Trail</t>
  </si>
  <si>
    <t>Adrea</t>
  </si>
  <si>
    <t>Quittonden</t>
  </si>
  <si>
    <t>2444 Aberg Hill</t>
  </si>
  <si>
    <t>Gelya</t>
  </si>
  <si>
    <t>Coaker</t>
  </si>
  <si>
    <t>22 Hayes Center</t>
  </si>
  <si>
    <t>Krystle</t>
  </si>
  <si>
    <t>Jovicevic</t>
  </si>
  <si>
    <t>74164 Village Green Parkway</t>
  </si>
  <si>
    <t>Constancia</t>
  </si>
  <si>
    <t>Akram</t>
  </si>
  <si>
    <t>09 Grim Lane</t>
  </si>
  <si>
    <t>Gillie</t>
  </si>
  <si>
    <t>Ruben</t>
  </si>
  <si>
    <t>7 Dahle Avenue</t>
  </si>
  <si>
    <t>Cindy</t>
  </si>
  <si>
    <t>Freeborn</t>
  </si>
  <si>
    <t>9892 Dennis Alley</t>
  </si>
  <si>
    <t>Petschelt</t>
  </si>
  <si>
    <t>3 Annamark Avenue</t>
  </si>
  <si>
    <t>Dennie</t>
  </si>
  <si>
    <t>Eunson</t>
  </si>
  <si>
    <t>1913 Magdeline Point</t>
  </si>
  <si>
    <t>Alair</t>
  </si>
  <si>
    <t>Combe</t>
  </si>
  <si>
    <t>7046 Fairview Place</t>
  </si>
  <si>
    <t>Augy</t>
  </si>
  <si>
    <t>Rudall</t>
  </si>
  <si>
    <t>31 Scofield Trail</t>
  </si>
  <si>
    <t>Proudlock</t>
  </si>
  <si>
    <t>6 Melody Plaza</t>
  </si>
  <si>
    <t>Jannelle</t>
  </si>
  <si>
    <t>Ort</t>
  </si>
  <si>
    <t>1 Cottonwood Street</t>
  </si>
  <si>
    <t>Cammy</t>
  </si>
  <si>
    <t>Marcroft</t>
  </si>
  <si>
    <t>575 Prentice Road</t>
  </si>
  <si>
    <t>Girtin</t>
  </si>
  <si>
    <t>5811 Hanson Lane</t>
  </si>
  <si>
    <t>Kendricks</t>
  </si>
  <si>
    <t>Markel</t>
  </si>
  <si>
    <t>863 Crescent Oaks Hill</t>
  </si>
  <si>
    <t>Elsinore</t>
  </si>
  <si>
    <t>Banbrook</t>
  </si>
  <si>
    <t>4543 Service Terrace</t>
  </si>
  <si>
    <t>Seth</t>
  </si>
  <si>
    <t>Murdie</t>
  </si>
  <si>
    <t>2 Portage Avenue</t>
  </si>
  <si>
    <t>Kassi</t>
  </si>
  <si>
    <t>List</t>
  </si>
  <si>
    <t>6 Reindahl Hill</t>
  </si>
  <si>
    <t>Nigel</t>
  </si>
  <si>
    <t>Izard</t>
  </si>
  <si>
    <t>44997 Anniversary Way</t>
  </si>
  <si>
    <t>Shaun</t>
  </si>
  <si>
    <t>Murphey</t>
  </si>
  <si>
    <t>53221 Namekagon Parkway</t>
  </si>
  <si>
    <t>Carolina</t>
  </si>
  <si>
    <t>Sexty</t>
  </si>
  <si>
    <t>49956 Hovde Crossing</t>
  </si>
  <si>
    <t>Vyky</t>
  </si>
  <si>
    <t>Coppen</t>
  </si>
  <si>
    <t>11 Crescent Oaks Junction</t>
  </si>
  <si>
    <t>Brigid</t>
  </si>
  <si>
    <t>Quigley</t>
  </si>
  <si>
    <t>79737 Hollow Ridge Trail</t>
  </si>
  <si>
    <t>Dianemarie</t>
  </si>
  <si>
    <t>Hatherall</t>
  </si>
  <si>
    <t>12 Express Pass</t>
  </si>
  <si>
    <t>Fulton</t>
  </si>
  <si>
    <t>Blayney</t>
  </si>
  <si>
    <t>220 Mitchell Place</t>
  </si>
  <si>
    <t>Winni</t>
  </si>
  <si>
    <t>Cana</t>
  </si>
  <si>
    <t>3468 Rigney Place</t>
  </si>
  <si>
    <t>Madelena</t>
  </si>
  <si>
    <t>Blincoe</t>
  </si>
  <si>
    <t>40923 Truax Drive</t>
  </si>
  <si>
    <t>Fabe</t>
  </si>
  <si>
    <t>Smallbone</t>
  </si>
  <si>
    <t>8 Hoffman Alley</t>
  </si>
  <si>
    <t>Lorette</t>
  </si>
  <si>
    <t>Daspar</t>
  </si>
  <si>
    <t>44 Ramsey Road</t>
  </si>
  <si>
    <t>Siegfried</t>
  </si>
  <si>
    <t>Trattles</t>
  </si>
  <si>
    <t>70262 Hermina Court</t>
  </si>
  <si>
    <t>Gabriello</t>
  </si>
  <si>
    <t>Nell</t>
  </si>
  <si>
    <t>08475 Shoshone Park</t>
  </si>
  <si>
    <t>Alwin</t>
  </si>
  <si>
    <t>Cuberley</t>
  </si>
  <si>
    <t>12 Prentice Point</t>
  </si>
  <si>
    <t>Elliot</t>
  </si>
  <si>
    <t>Posselow</t>
  </si>
  <si>
    <t>1 Carey Pass</t>
  </si>
  <si>
    <t>Giusto</t>
  </si>
  <si>
    <t>Torbett</t>
  </si>
  <si>
    <t>62 Cherokee Terrace</t>
  </si>
  <si>
    <t>Gunther</t>
  </si>
  <si>
    <t>Jackman</t>
  </si>
  <si>
    <t>97 Waxwing Terrace</t>
  </si>
  <si>
    <t>Carita</t>
  </si>
  <si>
    <t>Kemwall</t>
  </si>
  <si>
    <t>5701 Sugar Court</t>
  </si>
  <si>
    <t>Engracia</t>
  </si>
  <si>
    <t>Newcom</t>
  </si>
  <si>
    <t>34 Warrior Trail</t>
  </si>
  <si>
    <t>Antonio</t>
  </si>
  <si>
    <t>Brewis</t>
  </si>
  <si>
    <t>3 Barnett Way</t>
  </si>
  <si>
    <t>Jessamine</t>
  </si>
  <si>
    <t>Brazear</t>
  </si>
  <si>
    <t>91457 Anderson Avenue</t>
  </si>
  <si>
    <t>Talbot</t>
  </si>
  <si>
    <t>Andrioni</t>
  </si>
  <si>
    <t>7 Green Ridge Way</t>
  </si>
  <si>
    <t>Cristin</t>
  </si>
  <si>
    <t>Smoughton</t>
  </si>
  <si>
    <t>338 Little Fleur Avenue</t>
  </si>
  <si>
    <t>Emeline</t>
  </si>
  <si>
    <t>Baldi</t>
  </si>
  <si>
    <t>62 John Wall Lane</t>
  </si>
  <si>
    <t>Leif</t>
  </si>
  <si>
    <t>54 Sage Plaza</t>
  </si>
  <si>
    <t>Laurie</t>
  </si>
  <si>
    <t>Dwerryhouse</t>
  </si>
  <si>
    <t>17357 Katie Center</t>
  </si>
  <si>
    <t>Humerstone</t>
  </si>
  <si>
    <t>7175 Orin Junction</t>
  </si>
  <si>
    <t>Lisette</t>
  </si>
  <si>
    <t>Nesbit</t>
  </si>
  <si>
    <t>0 Hayes Hill</t>
  </si>
  <si>
    <t>Frances</t>
  </si>
  <si>
    <t>Mishaw</t>
  </si>
  <si>
    <t>486 Clyde Gallagher Road</t>
  </si>
  <si>
    <t>Evaleen</t>
  </si>
  <si>
    <t>Pusey</t>
  </si>
  <si>
    <t>7 Anzinger Drive</t>
  </si>
  <si>
    <t>Forster</t>
  </si>
  <si>
    <t>Bumford</t>
  </si>
  <si>
    <t>188 Carberry Point</t>
  </si>
  <si>
    <t>Araldo</t>
  </si>
  <si>
    <t>Klamp</t>
  </si>
  <si>
    <t>73637 Nancy Street</t>
  </si>
  <si>
    <t>Sybyl</t>
  </si>
  <si>
    <t>Beekman</t>
  </si>
  <si>
    <t>039 Havey Alley</t>
  </si>
  <si>
    <t>Morissa</t>
  </si>
  <si>
    <t>Wolfendell</t>
  </si>
  <si>
    <t>34797 Londonderry Trail</t>
  </si>
  <si>
    <t>Elton</t>
  </si>
  <si>
    <t>Piggford</t>
  </si>
  <si>
    <t>4 Crescent Oaks Alley</t>
  </si>
  <si>
    <t>Flor</t>
  </si>
  <si>
    <t>Agnew</t>
  </si>
  <si>
    <t>73907 Fallview Point</t>
  </si>
  <si>
    <t>Leonardo</t>
  </si>
  <si>
    <t>Brennon</t>
  </si>
  <si>
    <t>22 Moulton Place</t>
  </si>
  <si>
    <t>Shelden</t>
  </si>
  <si>
    <t>Lorent</t>
  </si>
  <si>
    <t>2294 Pleasure Place</t>
  </si>
  <si>
    <t>Star</t>
  </si>
  <si>
    <t>Praton</t>
  </si>
  <si>
    <t>31 Twin Pines Trail</t>
  </si>
  <si>
    <t>Andrea</t>
  </si>
  <si>
    <t>Funcheon</t>
  </si>
  <si>
    <t>159 Graceland Terrace</t>
  </si>
  <si>
    <t>Christa</t>
  </si>
  <si>
    <t>Pauley</t>
  </si>
  <si>
    <t>9366 Judy Alley</t>
  </si>
  <si>
    <t>Gustav</t>
  </si>
  <si>
    <t>Aaronsohn</t>
  </si>
  <si>
    <t>01 Weeping Birch Plaza</t>
  </si>
  <si>
    <t>Waylan</t>
  </si>
  <si>
    <t>Katte</t>
  </si>
  <si>
    <t>54970 Veith Hill</t>
  </si>
  <si>
    <t>Adair</t>
  </si>
  <si>
    <t>Piser</t>
  </si>
  <si>
    <t>0250 Onsgard Center</t>
  </si>
  <si>
    <t>Lettie</t>
  </si>
  <si>
    <t>McGenis</t>
  </si>
  <si>
    <t>44778 Bellgrove Crossing</t>
  </si>
  <si>
    <t>Willa</t>
  </si>
  <si>
    <t>Malyan</t>
  </si>
  <si>
    <t>6043 Badeau Place</t>
  </si>
  <si>
    <t>Konstantine</t>
  </si>
  <si>
    <t>Terne</t>
  </si>
  <si>
    <t>24596 Hoepker Avenue</t>
  </si>
  <si>
    <t>Serena</t>
  </si>
  <si>
    <t>Jagson</t>
  </si>
  <si>
    <t>38 Hansons Place</t>
  </si>
  <si>
    <t>Bing</t>
  </si>
  <si>
    <t>Vicar</t>
  </si>
  <si>
    <t>922 Mccormick Circle</t>
  </si>
  <si>
    <t>Wildber</t>
  </si>
  <si>
    <t>0 Red Cloud Place</t>
  </si>
  <si>
    <t>Jud</t>
  </si>
  <si>
    <t>Purchon</t>
  </si>
  <si>
    <t>9 Superior Terrace</t>
  </si>
  <si>
    <t>Justin</t>
  </si>
  <si>
    <t>Ragless</t>
  </si>
  <si>
    <t>2 Moulton Drive</t>
  </si>
  <si>
    <t>Sonia</t>
  </si>
  <si>
    <t>Rous</t>
  </si>
  <si>
    <t>8208 Lotheville Street</t>
  </si>
  <si>
    <t>Raffarty</t>
  </si>
  <si>
    <t>Giacomoni</t>
  </si>
  <si>
    <t>9 Northfield Circle</t>
  </si>
  <si>
    <t>Aurea</t>
  </si>
  <si>
    <t>Reubens</t>
  </si>
  <si>
    <t>446 Dottie Court</t>
  </si>
  <si>
    <t>Baldetti</t>
  </si>
  <si>
    <t>9503 Aberg Drive</t>
  </si>
  <si>
    <t>Guenevere</t>
  </si>
  <si>
    <t>Treffry</t>
  </si>
  <si>
    <t>8601 Cardinal Court</t>
  </si>
  <si>
    <t>Quinn</t>
  </si>
  <si>
    <t>Fulks</t>
  </si>
  <si>
    <t>0 Pierstorff Place</t>
  </si>
  <si>
    <t>Pryce</t>
  </si>
  <si>
    <t>Larner</t>
  </si>
  <si>
    <t>7451 Jana Lane</t>
  </si>
  <si>
    <t>Verla</t>
  </si>
  <si>
    <t>Alven</t>
  </si>
  <si>
    <t>6 Harper Lane</t>
  </si>
  <si>
    <t>Devinne</t>
  </si>
  <si>
    <t>Tommeo</t>
  </si>
  <si>
    <t>042 Bunker Hill Avenue</t>
  </si>
  <si>
    <t>Ford</t>
  </si>
  <si>
    <t>Groucock</t>
  </si>
  <si>
    <t>89 Cherokee Road</t>
  </si>
  <si>
    <t>Phoebe</t>
  </si>
  <si>
    <t>Kahen</t>
  </si>
  <si>
    <t>59 Hoepker Lane</t>
  </si>
  <si>
    <t>Amble</t>
  </si>
  <si>
    <t>Tandy</t>
  </si>
  <si>
    <t>973 Menomonie Hill</t>
  </si>
  <si>
    <t>Roma</t>
  </si>
  <si>
    <t>Le Gallo</t>
  </si>
  <si>
    <t>79 Eggendart Trail</t>
  </si>
  <si>
    <t>Cissiee</t>
  </si>
  <si>
    <t>Jobern</t>
  </si>
  <si>
    <t>5333 Aberg Lane</t>
  </si>
  <si>
    <t>Attenbrough</t>
  </si>
  <si>
    <t>9 Brown Pass</t>
  </si>
  <si>
    <t>Byram</t>
  </si>
  <si>
    <t>Lamberts</t>
  </si>
  <si>
    <t>37 Sutherland Terrace</t>
  </si>
  <si>
    <t>Marti</t>
  </si>
  <si>
    <t>Bisterfeld</t>
  </si>
  <si>
    <t>73042 Roth Crossing</t>
  </si>
  <si>
    <t>Benedicto</t>
  </si>
  <si>
    <t>Hoxey</t>
  </si>
  <si>
    <t>972 Lake View Terrace</t>
  </si>
  <si>
    <t>Teddi</t>
  </si>
  <si>
    <t>Adcocks</t>
  </si>
  <si>
    <t>57384 Sycamore Park</t>
  </si>
  <si>
    <t>Bree</t>
  </si>
  <si>
    <t>Domenge</t>
  </si>
  <si>
    <t>6 Anderson Court</t>
  </si>
  <si>
    <t>Plastow</t>
  </si>
  <si>
    <t>411 Homewood Lane</t>
  </si>
  <si>
    <t>Romona</t>
  </si>
  <si>
    <t>Capitano</t>
  </si>
  <si>
    <t>19507 Red Cloud Park</t>
  </si>
  <si>
    <t>Garvy</t>
  </si>
  <si>
    <t>Berthel</t>
  </si>
  <si>
    <t>236 Fremont Alley</t>
  </si>
  <si>
    <t>Leyla</t>
  </si>
  <si>
    <t>Eddington</t>
  </si>
  <si>
    <t>71 Cherokee Hill</t>
  </si>
  <si>
    <t>Gertie</t>
  </si>
  <si>
    <t>Chaim</t>
  </si>
  <si>
    <t>718 Colorado Court</t>
  </si>
  <si>
    <t>Hakim</t>
  </si>
  <si>
    <t>Burnhard</t>
  </si>
  <si>
    <t>8303 Mallard Center</t>
  </si>
  <si>
    <t>Winna</t>
  </si>
  <si>
    <t>Brusle</t>
  </si>
  <si>
    <t>949 Marquette Avenue</t>
  </si>
  <si>
    <t>Hazelby</t>
  </si>
  <si>
    <t>014 Birchwood Parkway</t>
  </si>
  <si>
    <t>Bryanty</t>
  </si>
  <si>
    <t>Megarrell</t>
  </si>
  <si>
    <t>431 Ilene Center</t>
  </si>
  <si>
    <t>Gaby</t>
  </si>
  <si>
    <t>62551 Del Mar Avenue</t>
  </si>
  <si>
    <t>Trueman</t>
  </si>
  <si>
    <t>37 Banding Avenue</t>
  </si>
  <si>
    <t>Spieck</t>
  </si>
  <si>
    <t>7245 Cottonwood Center</t>
  </si>
  <si>
    <t>Filippo</t>
  </si>
  <si>
    <t>Ferrara</t>
  </si>
  <si>
    <t>89 Oak Hill</t>
  </si>
  <si>
    <t>Juliane</t>
  </si>
  <si>
    <t>Calltone</t>
  </si>
  <si>
    <t>147 Waubesa Point</t>
  </si>
  <si>
    <t>Matilde</t>
  </si>
  <si>
    <t>MacKeeg</t>
  </si>
  <si>
    <t>01 Cottonwood Junction</t>
  </si>
  <si>
    <t>Carlina</t>
  </si>
  <si>
    <t>Pencot</t>
  </si>
  <si>
    <t>32705 Shelley Junction</t>
  </si>
  <si>
    <t>Kettie</t>
  </si>
  <si>
    <t>Cantopher</t>
  </si>
  <si>
    <t>30 Redwing Pass</t>
  </si>
  <si>
    <t>Myrah</t>
  </si>
  <si>
    <t>McCarry</t>
  </si>
  <si>
    <t>29133 Canary Circle</t>
  </si>
  <si>
    <t>Meredeth</t>
  </si>
  <si>
    <t>Luck</t>
  </si>
  <si>
    <t>95 Fallview Avenue</t>
  </si>
  <si>
    <t>Baron</t>
  </si>
  <si>
    <t>Bullus</t>
  </si>
  <si>
    <t>4 Jenifer Hill</t>
  </si>
  <si>
    <t>Russell</t>
  </si>
  <si>
    <t>Brittoner</t>
  </si>
  <si>
    <t>332 Maywood Crossing</t>
  </si>
  <si>
    <t>Korney</t>
  </si>
  <si>
    <t>Hess</t>
  </si>
  <si>
    <t>5447 Buell Hill</t>
  </si>
  <si>
    <t>McCarthy</t>
  </si>
  <si>
    <t>957 Veith Junction</t>
  </si>
  <si>
    <t>Schapero</t>
  </si>
  <si>
    <t>7764 Declaration Hill</t>
  </si>
  <si>
    <t>Cordie</t>
  </si>
  <si>
    <t>Disbrow</t>
  </si>
  <si>
    <t>42 Oxford Circle</t>
  </si>
  <si>
    <t>Cissy</t>
  </si>
  <si>
    <t>Jeffress</t>
  </si>
  <si>
    <t>7 Porter Parkway</t>
  </si>
  <si>
    <t>Grazia</t>
  </si>
  <si>
    <t>Vinson</t>
  </si>
  <si>
    <t>981 West Way</t>
  </si>
  <si>
    <t>Kurtis</t>
  </si>
  <si>
    <t>Baistow</t>
  </si>
  <si>
    <t>9 Sycamore Pass</t>
  </si>
  <si>
    <t>Lisabeth</t>
  </si>
  <si>
    <t>Fundell</t>
  </si>
  <si>
    <t>5413 Burning Wood Plaza</t>
  </si>
  <si>
    <t>Shirley</t>
  </si>
  <si>
    <t>Brook</t>
  </si>
  <si>
    <t>81848 Amoth Road</t>
  </si>
  <si>
    <t>Lennard</t>
  </si>
  <si>
    <t>Donizeau</t>
  </si>
  <si>
    <t>58 Spenser Circle</t>
  </si>
  <si>
    <t>Ruy</t>
  </si>
  <si>
    <t>Adanet</t>
  </si>
  <si>
    <t>26876 Lyons Court</t>
  </si>
  <si>
    <t>Masha</t>
  </si>
  <si>
    <t>Bibbie</t>
  </si>
  <si>
    <t>Software Test Engineer I</t>
  </si>
  <si>
    <t>696 Harbort Junction</t>
  </si>
  <si>
    <t>Marlee</t>
  </si>
  <si>
    <t>Brundle</t>
  </si>
  <si>
    <t>163 Straubel Trail</t>
  </si>
  <si>
    <t>Anselm</t>
  </si>
  <si>
    <t>Gawne</t>
  </si>
  <si>
    <t>65880 Cascade Drive</t>
  </si>
  <si>
    <t>Erie</t>
  </si>
  <si>
    <t>Ballston</t>
  </si>
  <si>
    <t>9 Logan Drive</t>
  </si>
  <si>
    <t>Leisha</t>
  </si>
  <si>
    <t>Signoret</t>
  </si>
  <si>
    <t>93 Jana Junction</t>
  </si>
  <si>
    <t>Brittany</t>
  </si>
  <si>
    <t>Peasey</t>
  </si>
  <si>
    <t>19220 Evergreen Crossing</t>
  </si>
  <si>
    <t>Pennie</t>
  </si>
  <si>
    <t>Stoile</t>
  </si>
  <si>
    <t>5 Spohn Alley</t>
  </si>
  <si>
    <t>Lou</t>
  </si>
  <si>
    <t>Yellep</t>
  </si>
  <si>
    <t>246 Norway Maple Trail</t>
  </si>
  <si>
    <t>Phippard</t>
  </si>
  <si>
    <t>46100 Jay Place</t>
  </si>
  <si>
    <t>Mandel</t>
  </si>
  <si>
    <t>Hellyar</t>
  </si>
  <si>
    <t>0355 3rd Drive</t>
  </si>
  <si>
    <t>Eben</t>
  </si>
  <si>
    <t>Threader</t>
  </si>
  <si>
    <t>Health Coach III</t>
  </si>
  <si>
    <t>11 Manufacturers Junction</t>
  </si>
  <si>
    <t>Dew</t>
  </si>
  <si>
    <t>Lavrinov</t>
  </si>
  <si>
    <t>05241 Shelley Park</t>
  </si>
  <si>
    <t>Markus</t>
  </si>
  <si>
    <t>Mughal</t>
  </si>
  <si>
    <t>60 Eagan Circle</t>
  </si>
  <si>
    <t>Belt</t>
  </si>
  <si>
    <t>4 Sachtjen Avenue</t>
  </si>
  <si>
    <t>Clemence</t>
  </si>
  <si>
    <t>Vautre</t>
  </si>
  <si>
    <t>02181 Starling Trail</t>
  </si>
  <si>
    <t>Marven</t>
  </si>
  <si>
    <t>Ditts</t>
  </si>
  <si>
    <t>4 Loomis Hill</t>
  </si>
  <si>
    <t>Dayle</t>
  </si>
  <si>
    <t>Girardetti</t>
  </si>
  <si>
    <t>83 Wayridge Circle</t>
  </si>
  <si>
    <t>Arlen</t>
  </si>
  <si>
    <t>Klossek</t>
  </si>
  <si>
    <t>23478 Ramsey Pass</t>
  </si>
  <si>
    <t>Rozanna</t>
  </si>
  <si>
    <t>Kegan</t>
  </si>
  <si>
    <t>69914 Bowman Place</t>
  </si>
  <si>
    <t>Crosse</t>
  </si>
  <si>
    <t>433 Mockingbird Center</t>
  </si>
  <si>
    <t>Cicily</t>
  </si>
  <si>
    <t>Jenks</t>
  </si>
  <si>
    <t>54 Veith Drive</t>
  </si>
  <si>
    <t>Fonz</t>
  </si>
  <si>
    <t>Jankin</t>
  </si>
  <si>
    <t>830 Summit Center</t>
  </si>
  <si>
    <t>Vinny</t>
  </si>
  <si>
    <t>Hegley</t>
  </si>
  <si>
    <t>7 Park Meadow Drive</t>
  </si>
  <si>
    <t>Nichole</t>
  </si>
  <si>
    <t>93 Lawn Road</t>
  </si>
  <si>
    <t>Jerrylee</t>
  </si>
  <si>
    <t>Shinfield</t>
  </si>
  <si>
    <t>9254 Straubel Street</t>
  </si>
  <si>
    <t>Caryl</t>
  </si>
  <si>
    <t>Linnett</t>
  </si>
  <si>
    <t>70 Erie Street</t>
  </si>
  <si>
    <t>Chrysa</t>
  </si>
  <si>
    <t>Burrett</t>
  </si>
  <si>
    <t>88175 Center Road</t>
  </si>
  <si>
    <t>Jarrad</t>
  </si>
  <si>
    <t>Atwell</t>
  </si>
  <si>
    <t>970 Randy Crossing</t>
  </si>
  <si>
    <t>Jonie</t>
  </si>
  <si>
    <t>Bickerstasse</t>
  </si>
  <si>
    <t>56 Bultman Parkway</t>
  </si>
  <si>
    <t>Korey</t>
  </si>
  <si>
    <t>Gate</t>
  </si>
  <si>
    <t>6950 Morrow Street</t>
  </si>
  <si>
    <t>Irwin</t>
  </si>
  <si>
    <t>Ryall</t>
  </si>
  <si>
    <t>03 Old Shore Terrace</t>
  </si>
  <si>
    <t>Abram</t>
  </si>
  <si>
    <t>Phillipson</t>
  </si>
  <si>
    <t>Research Assistant III</t>
  </si>
  <si>
    <t>51960 Gulseth Point</t>
  </si>
  <si>
    <t>Teresita</t>
  </si>
  <si>
    <t>Drinnan</t>
  </si>
  <si>
    <t>6 Graceland Court</t>
  </si>
  <si>
    <t>Ave</t>
  </si>
  <si>
    <t>Peatt</t>
  </si>
  <si>
    <t>0 Ramsey Place</t>
  </si>
  <si>
    <t>Karee</t>
  </si>
  <si>
    <t>Hyman</t>
  </si>
  <si>
    <t>2565 Caliangt Point</t>
  </si>
  <si>
    <t>Danya</t>
  </si>
  <si>
    <t>Burnyeat</t>
  </si>
  <si>
    <t>2 Manufacturers Parkway</t>
  </si>
  <si>
    <t>Rockie</t>
  </si>
  <si>
    <t>MacCosty</t>
  </si>
  <si>
    <t>0 Golf Lane</t>
  </si>
  <si>
    <t>Darbee</t>
  </si>
  <si>
    <t>Klimowicz</t>
  </si>
  <si>
    <t>8 Becker Drive</t>
  </si>
  <si>
    <t>Gard</t>
  </si>
  <si>
    <t>Tidy</t>
  </si>
  <si>
    <t>41141 Cascade Hill</t>
  </si>
  <si>
    <t>Elbertine</t>
  </si>
  <si>
    <t>Trewin</t>
  </si>
  <si>
    <t>23 Hollow Ridge Avenue</t>
  </si>
  <si>
    <t>Spawton</t>
  </si>
  <si>
    <t>3762 Victoria Alley</t>
  </si>
  <si>
    <t>Noland</t>
  </si>
  <si>
    <t>Larder</t>
  </si>
  <si>
    <t>2 Marquette Drive</t>
  </si>
  <si>
    <t>Maydway</t>
  </si>
  <si>
    <t>1 Trailsway Lane</t>
  </si>
  <si>
    <t>Regan</t>
  </si>
  <si>
    <t>Siemens</t>
  </si>
  <si>
    <t>27 Sunfield Center</t>
  </si>
  <si>
    <t>Finley</t>
  </si>
  <si>
    <t>Vost</t>
  </si>
  <si>
    <t>07803 Dexter Pass</t>
  </si>
  <si>
    <t>Morgun</t>
  </si>
  <si>
    <t>Razoux</t>
  </si>
  <si>
    <t>2 Melody Alley</t>
  </si>
  <si>
    <t>Alika</t>
  </si>
  <si>
    <t>Milbourne</t>
  </si>
  <si>
    <t>68111 Bartillon Court</t>
  </si>
  <si>
    <t>Melodee</t>
  </si>
  <si>
    <t>Hendrik</t>
  </si>
  <si>
    <t>50602 Katie Lane</t>
  </si>
  <si>
    <t>Lissy</t>
  </si>
  <si>
    <t>Paliser</t>
  </si>
  <si>
    <t>31186 Hoard Junction</t>
  </si>
  <si>
    <t>Wally</t>
  </si>
  <si>
    <t>Rebbeck</t>
  </si>
  <si>
    <t>88545 Milwaukee Center</t>
  </si>
  <si>
    <t>Emmott</t>
  </si>
  <si>
    <t>Mercik</t>
  </si>
  <si>
    <t>82206 Dennis Place</t>
  </si>
  <si>
    <t>Osgood</t>
  </si>
  <si>
    <t>Risby</t>
  </si>
  <si>
    <t>3 Manley Crossing</t>
  </si>
  <si>
    <t>Vail</t>
  </si>
  <si>
    <t>Southernwood</t>
  </si>
  <si>
    <t>63832 Maple Wood Court</t>
  </si>
  <si>
    <t>Beatriz</t>
  </si>
  <si>
    <t>Tweddle</t>
  </si>
  <si>
    <t>396 Butternut Point</t>
  </si>
  <si>
    <t>Datha</t>
  </si>
  <si>
    <t>McPheat</t>
  </si>
  <si>
    <t>Systems Administrator I</t>
  </si>
  <si>
    <t>1605 Northfield Junction</t>
  </si>
  <si>
    <t>Merna</t>
  </si>
  <si>
    <t>McCulloch</t>
  </si>
  <si>
    <t>66 Division Pass</t>
  </si>
  <si>
    <t>Aretha</t>
  </si>
  <si>
    <t>Joscelyn</t>
  </si>
  <si>
    <t>9816 Carberry Trail</t>
  </si>
  <si>
    <t>Ddene</t>
  </si>
  <si>
    <t>Burleton</t>
  </si>
  <si>
    <t>70 Old Gate Avenue</t>
  </si>
  <si>
    <t>Niall</t>
  </si>
  <si>
    <t>Hallifax</t>
  </si>
  <si>
    <t>2 Thierer Lane</t>
  </si>
  <si>
    <t>Bernice</t>
  </si>
  <si>
    <t>Kings</t>
  </si>
  <si>
    <t>52593 Iowa Place</t>
  </si>
  <si>
    <t>Shaughn</t>
  </si>
  <si>
    <t>01209 Southridge Hill</t>
  </si>
  <si>
    <t>Megen</t>
  </si>
  <si>
    <t>Lorenc</t>
  </si>
  <si>
    <t>240 Lake View Road</t>
  </si>
  <si>
    <t>Aron</t>
  </si>
  <si>
    <t>Karlsen</t>
  </si>
  <si>
    <t>6418 Jenna Trail</t>
  </si>
  <si>
    <t>Bettine</t>
  </si>
  <si>
    <t>Yoselevitch</t>
  </si>
  <si>
    <t>04 Schmedeman Court</t>
  </si>
  <si>
    <t>Meagan</t>
  </si>
  <si>
    <t>Ferry</t>
  </si>
  <si>
    <t>Accounting Assistant III</t>
  </si>
  <si>
    <t>1944 Charing Cross Junction</t>
  </si>
  <si>
    <t>Eyers</t>
  </si>
  <si>
    <t>82 Lukken Lane</t>
  </si>
  <si>
    <t>Kingsland</t>
  </si>
  <si>
    <t>09356 Badeau Drive</t>
  </si>
  <si>
    <t>Steanson</t>
  </si>
  <si>
    <t>3 Golf Course Avenue</t>
  </si>
  <si>
    <t>Pancost</t>
  </si>
  <si>
    <t>33794 Sommers Crossing</t>
  </si>
  <si>
    <t>Nicko</t>
  </si>
  <si>
    <t>Artois</t>
  </si>
  <si>
    <t>48 Cascade Terrace</t>
  </si>
  <si>
    <t>Jammal</t>
  </si>
  <si>
    <t>Gever</t>
  </si>
  <si>
    <t>21 South Avenue</t>
  </si>
  <si>
    <t>Erick</t>
  </si>
  <si>
    <t>Caveill</t>
  </si>
  <si>
    <t>9 Hallows Circle</t>
  </si>
  <si>
    <t>Micki</t>
  </si>
  <si>
    <t>McNamara</t>
  </si>
  <si>
    <t>1 Melby Way</t>
  </si>
  <si>
    <t>Gridley</t>
  </si>
  <si>
    <t>6851 Orin Parkway</t>
  </si>
  <si>
    <t>Cristie</t>
  </si>
  <si>
    <t>1075 Raven Place</t>
  </si>
  <si>
    <t>Emmerich</t>
  </si>
  <si>
    <t>Tinkler</t>
  </si>
  <si>
    <t>6915 Nobel Crossing</t>
  </si>
  <si>
    <t>Tina</t>
  </si>
  <si>
    <t>Riggulsford</t>
  </si>
  <si>
    <t>3 Cody Trail</t>
  </si>
  <si>
    <t>Barnewille</t>
  </si>
  <si>
    <t>0349 Farmco Terrace</t>
  </si>
  <si>
    <t>Scottie</t>
  </si>
  <si>
    <t>Swiffen</t>
  </si>
  <si>
    <t>6 Rockefeller Pass</t>
  </si>
  <si>
    <t>Hamil</t>
  </si>
  <si>
    <t>Britch</t>
  </si>
  <si>
    <t>9610 Gateway Trail</t>
  </si>
  <si>
    <t>Crystal</t>
  </si>
  <si>
    <t>Assur</t>
  </si>
  <si>
    <t>572 Spohn Drive</t>
  </si>
  <si>
    <t>Belia</t>
  </si>
  <si>
    <t>Mitchener</t>
  </si>
  <si>
    <t>2942 Swallow Trail</t>
  </si>
  <si>
    <t>Queenie</t>
  </si>
  <si>
    <t>Flips</t>
  </si>
  <si>
    <t>37258 Stephen Place</t>
  </si>
  <si>
    <t>Darnell</t>
  </si>
  <si>
    <t>Wistance</t>
  </si>
  <si>
    <t>14 Pennsylvania Alley</t>
  </si>
  <si>
    <t>Sybil</t>
  </si>
  <si>
    <t>Scramage</t>
  </si>
  <si>
    <t>8934 Havey Plaza</t>
  </si>
  <si>
    <t>Reece</t>
  </si>
  <si>
    <t>Crewther</t>
  </si>
  <si>
    <t>3 Blaine Road</t>
  </si>
  <si>
    <t>Tomkin</t>
  </si>
  <si>
    <t>Fudge</t>
  </si>
  <si>
    <t>8209 Tony Plaza</t>
  </si>
  <si>
    <t>Hugibert</t>
  </si>
  <si>
    <t>Getcliff</t>
  </si>
  <si>
    <t>410 Hoepker Pass</t>
  </si>
  <si>
    <t>Zarah</t>
  </si>
  <si>
    <t>Santello</t>
  </si>
  <si>
    <t>1 Vidon Pass</t>
  </si>
  <si>
    <t>Craggy</t>
  </si>
  <si>
    <t>Loadsman</t>
  </si>
  <si>
    <t>720 Menomonie Avenue</t>
  </si>
  <si>
    <t>Ethelyn</t>
  </si>
  <si>
    <t>Pincott</t>
  </si>
  <si>
    <t>37 Division Way</t>
  </si>
  <si>
    <t>Jakie</t>
  </si>
  <si>
    <t>Mungham</t>
  </si>
  <si>
    <t>928 Laurel Circle</t>
  </si>
  <si>
    <t>Enrichetta</t>
  </si>
  <si>
    <t>Broadberry</t>
  </si>
  <si>
    <t>258 Bunker Hill Hill</t>
  </si>
  <si>
    <t>Appolonia</t>
  </si>
  <si>
    <t>Oxe</t>
  </si>
  <si>
    <t>7 Elgar Plaza</t>
  </si>
  <si>
    <t>Bendicty</t>
  </si>
  <si>
    <t>Powrie</t>
  </si>
  <si>
    <t>65634 Del Mar Crossing</t>
  </si>
  <si>
    <t>Roi</t>
  </si>
  <si>
    <t>Ogden</t>
  </si>
  <si>
    <t>8 Superior Hill</t>
  </si>
  <si>
    <t>Slade</t>
  </si>
  <si>
    <t>Mulvin</t>
  </si>
  <si>
    <t>9168 Thackeray Place</t>
  </si>
  <si>
    <t>Simonnin</t>
  </si>
  <si>
    <t>84 Calypso Circle</t>
  </si>
  <si>
    <t>Florence</t>
  </si>
  <si>
    <t>Held</t>
  </si>
  <si>
    <t>15566 Waxwing Place</t>
  </si>
  <si>
    <t>Quentin</t>
  </si>
  <si>
    <t>Forte</t>
  </si>
  <si>
    <t>0166 Stephen Drive</t>
  </si>
  <si>
    <t>Tracie</t>
  </si>
  <si>
    <t>Ashdown</t>
  </si>
  <si>
    <t>38759 Butterfield Avenue</t>
  </si>
  <si>
    <t>Ephrem</t>
  </si>
  <si>
    <t>Cariss</t>
  </si>
  <si>
    <t>Statistician III</t>
  </si>
  <si>
    <t>53485 Sycamore Junction</t>
  </si>
  <si>
    <t>LeEstut</t>
  </si>
  <si>
    <t>59 Spaight Circle</t>
  </si>
  <si>
    <t>Keyson</t>
  </si>
  <si>
    <t>45201 Atwood Place</t>
  </si>
  <si>
    <t>Yorker</t>
  </si>
  <si>
    <t>McKevany</t>
  </si>
  <si>
    <t>158 Lindbergh Crossing</t>
  </si>
  <si>
    <t>Anette</t>
  </si>
  <si>
    <t>Guerreiro</t>
  </si>
  <si>
    <t>7450 Prairie Rose Drive</t>
  </si>
  <si>
    <t>Nert</t>
  </si>
  <si>
    <t>Muglestone</t>
  </si>
  <si>
    <t>63344 Holmberg Crossing</t>
  </si>
  <si>
    <t>Orran</t>
  </si>
  <si>
    <t>Bogges</t>
  </si>
  <si>
    <t>95 Almo Junction</t>
  </si>
  <si>
    <t>Hartnell</t>
  </si>
  <si>
    <t>24 Scoville Parkway</t>
  </si>
  <si>
    <t>Teriann</t>
  </si>
  <si>
    <t>Birdsey</t>
  </si>
  <si>
    <t>4694 Carioca Court</t>
  </si>
  <si>
    <t>Benito</t>
  </si>
  <si>
    <t>Vearnals</t>
  </si>
  <si>
    <t>Developer IV</t>
  </si>
  <si>
    <t>73 Burrows Court</t>
  </si>
  <si>
    <t>Dill</t>
  </si>
  <si>
    <t>Bampford</t>
  </si>
  <si>
    <t>0866 Pennsylvania Junction</t>
  </si>
  <si>
    <t>Felicity</t>
  </si>
  <si>
    <t>Beirne</t>
  </si>
  <si>
    <t>01459 Fremont Place</t>
  </si>
  <si>
    <t>Chellam</t>
  </si>
  <si>
    <t>81856 Express Lane</t>
  </si>
  <si>
    <t>Tamiko</t>
  </si>
  <si>
    <t>Fergie</t>
  </si>
  <si>
    <t>726 Warrior Center</t>
  </si>
  <si>
    <t>Shanta</t>
  </si>
  <si>
    <t>Attrill</t>
  </si>
  <si>
    <t>356 Petterle Way</t>
  </si>
  <si>
    <t>Pilley</t>
  </si>
  <si>
    <t>7 Pepper Wood Crossing</t>
  </si>
  <si>
    <t>Isaak</t>
  </si>
  <si>
    <t>Higounet</t>
  </si>
  <si>
    <t>98 Tomscot Center</t>
  </si>
  <si>
    <t>Hyacinthia</t>
  </si>
  <si>
    <t>Settle</t>
  </si>
  <si>
    <t>4763 Merchant Avenue</t>
  </si>
  <si>
    <t>Dollie</t>
  </si>
  <si>
    <t>Sealy</t>
  </si>
  <si>
    <t>2178 Washington Hill</t>
  </si>
  <si>
    <t>Veronique</t>
  </si>
  <si>
    <t>Wash</t>
  </si>
  <si>
    <t>526 Schiller Road</t>
  </si>
  <si>
    <t>Thurston</t>
  </si>
  <si>
    <t>McKennan</t>
  </si>
  <si>
    <t>6 4th Lane</t>
  </si>
  <si>
    <t>Victor</t>
  </si>
  <si>
    <t>Zaple</t>
  </si>
  <si>
    <t>82 Warrior Hill</t>
  </si>
  <si>
    <t>Karissa</t>
  </si>
  <si>
    <t>Cabral</t>
  </si>
  <si>
    <t>84 Monument Terrace</t>
  </si>
  <si>
    <t>Mirilla</t>
  </si>
  <si>
    <t>Lothlorien</t>
  </si>
  <si>
    <t>113 Lien Place</t>
  </si>
  <si>
    <t>Hamsher</t>
  </si>
  <si>
    <t>842 Texas Crossing</t>
  </si>
  <si>
    <t>Marna</t>
  </si>
  <si>
    <t>491 Merry Crossing</t>
  </si>
  <si>
    <t>Carolee</t>
  </si>
  <si>
    <t>Butters</t>
  </si>
  <si>
    <t>4179 Carioca Terrace</t>
  </si>
  <si>
    <t>Seine</t>
  </si>
  <si>
    <t>618 Independence Pass</t>
  </si>
  <si>
    <t>Kleon</t>
  </si>
  <si>
    <t>Pallatina</t>
  </si>
  <si>
    <t>00 Heath Road</t>
  </si>
  <si>
    <t>Henderson</t>
  </si>
  <si>
    <t>Sloey</t>
  </si>
  <si>
    <t>64 Northview Pass</t>
  </si>
  <si>
    <t>Magrane</t>
  </si>
  <si>
    <t>414 Kensington Lane</t>
  </si>
  <si>
    <t>Ira</t>
  </si>
  <si>
    <t>Lamlin</t>
  </si>
  <si>
    <t>2 Hagan Hill</t>
  </si>
  <si>
    <t>Gal</t>
  </si>
  <si>
    <t>Waleran</t>
  </si>
  <si>
    <t>47878 Pond Park</t>
  </si>
  <si>
    <t>Michel</t>
  </si>
  <si>
    <t>O'Halligan</t>
  </si>
  <si>
    <t>36 Vidon Parkway</t>
  </si>
  <si>
    <t>Jeanette</t>
  </si>
  <si>
    <t>Sizzey</t>
  </si>
  <si>
    <t>592 Tennessee Alley</t>
  </si>
  <si>
    <t>Dyann</t>
  </si>
  <si>
    <t>Turbard</t>
  </si>
  <si>
    <t>7 Meadow Ridge Center</t>
  </si>
  <si>
    <t>Catie</t>
  </si>
  <si>
    <t>Kibbey</t>
  </si>
  <si>
    <t>537 Packers Street</t>
  </si>
  <si>
    <t>Ransell</t>
  </si>
  <si>
    <t>Ruler</t>
  </si>
  <si>
    <t>78 Rockefeller Park</t>
  </si>
  <si>
    <t>Beitris</t>
  </si>
  <si>
    <t>382 Dayton Lane</t>
  </si>
  <si>
    <t>Rosamund</t>
  </si>
  <si>
    <t>Shelton</t>
  </si>
  <si>
    <t>17 Sachs Street</t>
  </si>
  <si>
    <t>Minnie</t>
  </si>
  <si>
    <t>Rolley</t>
  </si>
  <si>
    <t>454 Green Ridge Avenue</t>
  </si>
  <si>
    <t>Jedd</t>
  </si>
  <si>
    <t>Spiby</t>
  </si>
  <si>
    <t>01 Havey Drive</t>
  </si>
  <si>
    <t>Normand</t>
  </si>
  <si>
    <t>Ganderton</t>
  </si>
  <si>
    <t>3 Luster Junction</t>
  </si>
  <si>
    <t>Pembridge</t>
  </si>
  <si>
    <t>96 Texas Plaza</t>
  </si>
  <si>
    <t>Garvin</t>
  </si>
  <si>
    <t>Klees</t>
  </si>
  <si>
    <t>25 Mesta Plaza</t>
  </si>
  <si>
    <t>Anselma</t>
  </si>
  <si>
    <t>Ricardon</t>
  </si>
  <si>
    <t>24 Green Parkway</t>
  </si>
  <si>
    <t>Duffy</t>
  </si>
  <si>
    <t>Godbehere</t>
  </si>
  <si>
    <t>373 Oak Valley Avenue</t>
  </si>
  <si>
    <t>Reginald</t>
  </si>
  <si>
    <t>Hanwright</t>
  </si>
  <si>
    <t>208 Golden Leaf Pass</t>
  </si>
  <si>
    <t>Justinian</t>
  </si>
  <si>
    <t>Jekyll</t>
  </si>
  <si>
    <t>08 Ronald Regan Plaza</t>
  </si>
  <si>
    <t>Tish</t>
  </si>
  <si>
    <t>Oleksiak</t>
  </si>
  <si>
    <t>089 Old Shore Point</t>
  </si>
  <si>
    <t>Sigfried</t>
  </si>
  <si>
    <t>Semken</t>
  </si>
  <si>
    <t>65387 Thackeray Parkway</t>
  </si>
  <si>
    <t>Prissie</t>
  </si>
  <si>
    <t>Dyde</t>
  </si>
  <si>
    <t>509 Ridgeway Junction</t>
  </si>
  <si>
    <t>Purcell</t>
  </si>
  <si>
    <t>Chinnery</t>
  </si>
  <si>
    <t>99 Cascade Crossing</t>
  </si>
  <si>
    <t>Sharl</t>
  </si>
  <si>
    <t>Wiggin</t>
  </si>
  <si>
    <t>9 Waxwing Pass</t>
  </si>
  <si>
    <t>Cathy</t>
  </si>
  <si>
    <t>Powter</t>
  </si>
  <si>
    <t>85 Kim Way</t>
  </si>
  <si>
    <t>Beausang</t>
  </si>
  <si>
    <t>44083 Village Court</t>
  </si>
  <si>
    <t>Cassius</t>
  </si>
  <si>
    <t>Birchenough</t>
  </si>
  <si>
    <t>62215 Delaware Plaza</t>
  </si>
  <si>
    <t>Kalil</t>
  </si>
  <si>
    <t>Palombi</t>
  </si>
  <si>
    <t>107 Elmside Parkway</t>
  </si>
  <si>
    <t>Audie</t>
  </si>
  <si>
    <t>Pillinger</t>
  </si>
  <si>
    <t>6672 Butternut Avenue</t>
  </si>
  <si>
    <t>Viola</t>
  </si>
  <si>
    <t>Wadhams</t>
  </si>
  <si>
    <t>27 Drewry Road</t>
  </si>
  <si>
    <t>Georgie</t>
  </si>
  <si>
    <t>Bruggen</t>
  </si>
  <si>
    <t>4 Vahlen Alley</t>
  </si>
  <si>
    <t>Ulick</t>
  </si>
  <si>
    <t>Bruty</t>
  </si>
  <si>
    <t>7163 2nd Point</t>
  </si>
  <si>
    <t>Aylmer</t>
  </si>
  <si>
    <t>Glenwright</t>
  </si>
  <si>
    <t>8 Hagan Hill</t>
  </si>
  <si>
    <t>Norman</t>
  </si>
  <si>
    <t>723 Center Court</t>
  </si>
  <si>
    <t>Yard</t>
  </si>
  <si>
    <t>Spellman</t>
  </si>
  <si>
    <t>256 Fordem Street</t>
  </si>
  <si>
    <t>Risson</t>
  </si>
  <si>
    <t>511 Gulseth Plaza</t>
  </si>
  <si>
    <t>Mahmud</t>
  </si>
  <si>
    <t>Dobbson</t>
  </si>
  <si>
    <t>493 Buell Point</t>
  </si>
  <si>
    <t>Syman</t>
  </si>
  <si>
    <t>Trimnell</t>
  </si>
  <si>
    <t>8999 Elmside Pass</t>
  </si>
  <si>
    <t>Consuela</t>
  </si>
  <si>
    <t>O'Logan</t>
  </si>
  <si>
    <t>29438 Swallow Crossing</t>
  </si>
  <si>
    <t>Sharla</t>
  </si>
  <si>
    <t>18 Jenna Center</t>
  </si>
  <si>
    <t>Mile</t>
  </si>
  <si>
    <t>Cammocke</t>
  </si>
  <si>
    <t>894 Duke Crossing</t>
  </si>
  <si>
    <t>Bobinette</t>
  </si>
  <si>
    <t>Stanaway</t>
  </si>
  <si>
    <t>828 Waubesa Pass</t>
  </si>
  <si>
    <t>Sandye</t>
  </si>
  <si>
    <t>Avraam</t>
  </si>
  <si>
    <t>6 Melody Trail</t>
  </si>
  <si>
    <t>Wolfgang</t>
  </si>
  <si>
    <t>Tarrier</t>
  </si>
  <si>
    <t>969 Sycamore Point</t>
  </si>
  <si>
    <t>Batterbee</t>
  </si>
  <si>
    <t>9419 Homewood Way</t>
  </si>
  <si>
    <t>Maure</t>
  </si>
  <si>
    <t>Crow</t>
  </si>
  <si>
    <t>3563 Darwin Avenue</t>
  </si>
  <si>
    <t>Marge</t>
  </si>
  <si>
    <t>Skerm</t>
  </si>
  <si>
    <t>0278 Elka Place</t>
  </si>
  <si>
    <t>Nikola</t>
  </si>
  <si>
    <t>Jeanon</t>
  </si>
  <si>
    <t>518 Donald Street</t>
  </si>
  <si>
    <t>Iggy</t>
  </si>
  <si>
    <t>Whorton</t>
  </si>
  <si>
    <t>6085 Petterle Circle</t>
  </si>
  <si>
    <t>Alic</t>
  </si>
  <si>
    <t>Trenear</t>
  </si>
  <si>
    <t>583 Coleman Parkway</t>
  </si>
  <si>
    <t>Ezequiel</t>
  </si>
  <si>
    <t>Coggeshall</t>
  </si>
  <si>
    <t>74013 Mesta Terrace</t>
  </si>
  <si>
    <t>Bonnibelle</t>
  </si>
  <si>
    <t>Imos</t>
  </si>
  <si>
    <t>6970 Almo Court</t>
  </si>
  <si>
    <t>Tammara</t>
  </si>
  <si>
    <t>Twigley</t>
  </si>
  <si>
    <t>83 Ryan Hill</t>
  </si>
  <si>
    <t>Otto</t>
  </si>
  <si>
    <t>Huriche</t>
  </si>
  <si>
    <t>9649 Cascade Way</t>
  </si>
  <si>
    <t>Ephrayim</t>
  </si>
  <si>
    <t>Beville</t>
  </si>
  <si>
    <t>6 Service Parkway</t>
  </si>
  <si>
    <t>Marieann</t>
  </si>
  <si>
    <t>644 Karstens Place</t>
  </si>
  <si>
    <t>Staff Accountant II</t>
  </si>
  <si>
    <t>78 Bowman Court</t>
  </si>
  <si>
    <t>Fletch</t>
  </si>
  <si>
    <t>Durrett</t>
  </si>
  <si>
    <t>4 Milwaukee Park</t>
  </si>
  <si>
    <t>Kaye</t>
  </si>
  <si>
    <t>Clulow</t>
  </si>
  <si>
    <t>25139 Rockefeller Center</t>
  </si>
  <si>
    <t>Ronnica</t>
  </si>
  <si>
    <t>01654 Milwaukee Plaza</t>
  </si>
  <si>
    <t>Leanora</t>
  </si>
  <si>
    <t>Isles</t>
  </si>
  <si>
    <t>6386 Raven Road</t>
  </si>
  <si>
    <t>Floris</t>
  </si>
  <si>
    <t>Dunkerley</t>
  </si>
  <si>
    <t>12845 Paget Lane</t>
  </si>
  <si>
    <t>Verny</t>
  </si>
  <si>
    <t>858 Independence Terrace</t>
  </si>
  <si>
    <t>Giacomo</t>
  </si>
  <si>
    <t>Johanning</t>
  </si>
  <si>
    <t>3 Hudson Circle</t>
  </si>
  <si>
    <t>Erasmus</t>
  </si>
  <si>
    <t>Winckworth</t>
  </si>
  <si>
    <t>Programmer IV</t>
  </si>
  <si>
    <t>904 Mandrake Parkway</t>
  </si>
  <si>
    <t>Adelbert</t>
  </si>
  <si>
    <t>Doelle</t>
  </si>
  <si>
    <t>0 Mosinee Lane</t>
  </si>
  <si>
    <t>Nealson</t>
  </si>
  <si>
    <t>Lowdham</t>
  </si>
  <si>
    <t>13 Basil Lane</t>
  </si>
  <si>
    <t>Hubert</t>
  </si>
  <si>
    <t>Kliner</t>
  </si>
  <si>
    <t>1253 Ridge Oak Center</t>
  </si>
  <si>
    <t>Berkie</t>
  </si>
  <si>
    <t>Croall</t>
  </si>
  <si>
    <t>91973 Boyd Street</t>
  </si>
  <si>
    <t>Waring</t>
  </si>
  <si>
    <t>Selwyn</t>
  </si>
  <si>
    <t>2640 Manley Point</t>
  </si>
  <si>
    <t>Meaker</t>
  </si>
  <si>
    <t>77 Nova Junction</t>
  </si>
  <si>
    <t>Byran</t>
  </si>
  <si>
    <t>Goodfield</t>
  </si>
  <si>
    <t>0162 Grim Circle</t>
  </si>
  <si>
    <t>Arin</t>
  </si>
  <si>
    <t>Nappin</t>
  </si>
  <si>
    <t>2 Alpine Circle</t>
  </si>
  <si>
    <t>Mallorie</t>
  </si>
  <si>
    <t>Gouth</t>
  </si>
  <si>
    <t>0059 Brentwood Road</t>
  </si>
  <si>
    <t>Mireielle</t>
  </si>
  <si>
    <t>Jeppe</t>
  </si>
  <si>
    <t>82010 Lakewood Center</t>
  </si>
  <si>
    <t>Antognazzi</t>
  </si>
  <si>
    <t>8194 Sachtjen Drive</t>
  </si>
  <si>
    <t>Alberik</t>
  </si>
  <si>
    <t>Mereweather</t>
  </si>
  <si>
    <t>34694 Sugar Place</t>
  </si>
  <si>
    <t>Stefano</t>
  </si>
  <si>
    <t>Menhenitt</t>
  </si>
  <si>
    <t>9632 Katie Avenue</t>
  </si>
  <si>
    <t>Gan</t>
  </si>
  <si>
    <t>Marrion</t>
  </si>
  <si>
    <t>64700 2nd Alley</t>
  </si>
  <si>
    <t>Leist</t>
  </si>
  <si>
    <t>7671 Oak Valley Junction</t>
  </si>
  <si>
    <t>Dy</t>
  </si>
  <si>
    <t>4 Mayfield Center</t>
  </si>
  <si>
    <t>Sholom</t>
  </si>
  <si>
    <t>46512 Cambridge Avenue</t>
  </si>
  <si>
    <t>Cosgreave</t>
  </si>
  <si>
    <t>5 1st Park</t>
  </si>
  <si>
    <t>Donny</t>
  </si>
  <si>
    <t>Stiven</t>
  </si>
  <si>
    <t>7 Fordem Point</t>
  </si>
  <si>
    <t>Michal</t>
  </si>
  <si>
    <t>Woltering</t>
  </si>
  <si>
    <t>64201 Bonner Point</t>
  </si>
  <si>
    <t>Pail</t>
  </si>
  <si>
    <t>967 Farmco Road</t>
  </si>
  <si>
    <t>Vi</t>
  </si>
  <si>
    <t>Lauga</t>
  </si>
  <si>
    <t>079 Merry Park</t>
  </si>
  <si>
    <t>Reggie</t>
  </si>
  <si>
    <t>Mulliner</t>
  </si>
  <si>
    <t>6382 Bayside Street</t>
  </si>
  <si>
    <t>Fance</t>
  </si>
  <si>
    <t>682 Claremont Circle</t>
  </si>
  <si>
    <t>Killy</t>
  </si>
  <si>
    <t>Spaducci</t>
  </si>
  <si>
    <t>10 Pennsylvania Hill</t>
  </si>
  <si>
    <t>Natal</t>
  </si>
  <si>
    <t>Matiewe</t>
  </si>
  <si>
    <t>586 Miller Parkway</t>
  </si>
  <si>
    <t>Berne</t>
  </si>
  <si>
    <t>Donegan</t>
  </si>
  <si>
    <t>41 Ronald Regan Center</t>
  </si>
  <si>
    <t>Timothy</t>
  </si>
  <si>
    <t>Wenham</t>
  </si>
  <si>
    <t>4362 Morningstar Place</t>
  </si>
  <si>
    <t>Papageno</t>
  </si>
  <si>
    <t>Beare</t>
  </si>
  <si>
    <t>75 Logan Place</t>
  </si>
  <si>
    <t>Nichols</t>
  </si>
  <si>
    <t>1 Fairview Park</t>
  </si>
  <si>
    <t>Kent</t>
  </si>
  <si>
    <t>Hatter</t>
  </si>
  <si>
    <t>894 Maple Wood Drive</t>
  </si>
  <si>
    <t>Phillie</t>
  </si>
  <si>
    <t>Bradforth</t>
  </si>
  <si>
    <t>47226 Algoma Place</t>
  </si>
  <si>
    <t>Nickie</t>
  </si>
  <si>
    <t>66 Talmadge Terrace</t>
  </si>
  <si>
    <t>Cirillo</t>
  </si>
  <si>
    <t>Hook</t>
  </si>
  <si>
    <t>74251 Golden Leaf Lane</t>
  </si>
  <si>
    <t>Chas</t>
  </si>
  <si>
    <t>Carabet</t>
  </si>
  <si>
    <t>9317 Mendota Parkway</t>
  </si>
  <si>
    <t>Zach</t>
  </si>
  <si>
    <t>Billison</t>
  </si>
  <si>
    <t>8 Talisman Avenue</t>
  </si>
  <si>
    <t>Seeborne</t>
  </si>
  <si>
    <t>16405 Doe Crossing Parkway</t>
  </si>
  <si>
    <t>Lisle</t>
  </si>
  <si>
    <t>Yokel</t>
  </si>
  <si>
    <t>37 Darwin Circle</t>
  </si>
  <si>
    <t>Lorain</t>
  </si>
  <si>
    <t>Danforth</t>
  </si>
  <si>
    <t>5 Shelley Pass</t>
  </si>
  <si>
    <t>Karlen</t>
  </si>
  <si>
    <t>Iacovacci</t>
  </si>
  <si>
    <t>98 Service Court</t>
  </si>
  <si>
    <t>Leona</t>
  </si>
  <si>
    <t>Phateplace</t>
  </si>
  <si>
    <t>5705 Spaight Place</t>
  </si>
  <si>
    <t>Clarine</t>
  </si>
  <si>
    <t>Yushkin</t>
  </si>
  <si>
    <t>423 Mcbride Place</t>
  </si>
  <si>
    <t>Denyse</t>
  </si>
  <si>
    <t>Scutts</t>
  </si>
  <si>
    <t>9161 Macpherson Terrace</t>
  </si>
  <si>
    <t>Karlis</t>
  </si>
  <si>
    <t>Alner</t>
  </si>
  <si>
    <t>27 Evergreen Terrace</t>
  </si>
  <si>
    <t>Karlens</t>
  </si>
  <si>
    <t>Carneck</t>
  </si>
  <si>
    <t>92 Schlimgen Hill</t>
  </si>
  <si>
    <t>Emmett</t>
  </si>
  <si>
    <t>Whatsize</t>
  </si>
  <si>
    <t>6 North Court</t>
  </si>
  <si>
    <t>Ninnette</t>
  </si>
  <si>
    <t>Pandey</t>
  </si>
  <si>
    <t>711 Sachtjen Point</t>
  </si>
  <si>
    <t>Ignazio</t>
  </si>
  <si>
    <t>Milby</t>
  </si>
  <si>
    <t>91 Charing Cross Way</t>
  </si>
  <si>
    <t>Thomasine</t>
  </si>
  <si>
    <t>McCloch</t>
  </si>
  <si>
    <t>4903 Hoepker Terrace</t>
  </si>
  <si>
    <t>Amar</t>
  </si>
  <si>
    <t>0264 Birchwood Plaza</t>
  </si>
  <si>
    <t>Catlin</t>
  </si>
  <si>
    <t>Storm</t>
  </si>
  <si>
    <t>366 Hovde Park</t>
  </si>
  <si>
    <t>Karney</t>
  </si>
  <si>
    <t>Labrone</t>
  </si>
  <si>
    <t>31168 Messerschmidt Street</t>
  </si>
  <si>
    <t>Elspeth</t>
  </si>
  <si>
    <t>Brazil</t>
  </si>
  <si>
    <t>96 Hermina Terrace</t>
  </si>
  <si>
    <t>Stella</t>
  </si>
  <si>
    <t>Abreheart</t>
  </si>
  <si>
    <t>3 Riverside Drive</t>
  </si>
  <si>
    <t>Turner</t>
  </si>
  <si>
    <t>Huggens</t>
  </si>
  <si>
    <t>042 Saint Paul Parkway</t>
  </si>
  <si>
    <t>Gregorius</t>
  </si>
  <si>
    <t>Cockram</t>
  </si>
  <si>
    <t>642 Anderson Circle</t>
  </si>
  <si>
    <t>Boris</t>
  </si>
  <si>
    <t>Syres</t>
  </si>
  <si>
    <t>40 Ilene Drive</t>
  </si>
  <si>
    <t>Mick</t>
  </si>
  <si>
    <t>Boutellier</t>
  </si>
  <si>
    <t>11474 Westend Hill</t>
  </si>
  <si>
    <t>Gerek</t>
  </si>
  <si>
    <t>Yve</t>
  </si>
  <si>
    <t>10878 Waywood Way</t>
  </si>
  <si>
    <t>Hardes</t>
  </si>
  <si>
    <t>411 Lien Place</t>
  </si>
  <si>
    <t>Banbridge</t>
  </si>
  <si>
    <t>3 Monument Crossing</t>
  </si>
  <si>
    <t>Jeffie</t>
  </si>
  <si>
    <t>Eakly</t>
  </si>
  <si>
    <t>2054 Sommers Pass</t>
  </si>
  <si>
    <t>Aarika</t>
  </si>
  <si>
    <t>Van Vuuren</t>
  </si>
  <si>
    <t>122 Melrose Drive</t>
  </si>
  <si>
    <t>Inger</t>
  </si>
  <si>
    <t>Eskell</t>
  </si>
  <si>
    <t>41 Eagan Junction</t>
  </si>
  <si>
    <t>Gabriella</t>
  </si>
  <si>
    <t>0005 Independence Drive</t>
  </si>
  <si>
    <t>Byne</t>
  </si>
  <si>
    <t>20 Del Mar Circle</t>
  </si>
  <si>
    <t>Bran</t>
  </si>
  <si>
    <t>Sauven</t>
  </si>
  <si>
    <t>8 Lake View Way</t>
  </si>
  <si>
    <t>Winfield</t>
  </si>
  <si>
    <t>Lampitt</t>
  </si>
  <si>
    <t>3126 Butterfield Pass</t>
  </si>
  <si>
    <t>Cleve</t>
  </si>
  <si>
    <t>Jindrak</t>
  </si>
  <si>
    <t>0108 Forster Parkway</t>
  </si>
  <si>
    <t>Claresta</t>
  </si>
  <si>
    <t>Carnier</t>
  </si>
  <si>
    <t>69 Hovde Plaza</t>
  </si>
  <si>
    <t>Tome</t>
  </si>
  <si>
    <t>Tyt</t>
  </si>
  <si>
    <t>84504 Doe Crossing Road</t>
  </si>
  <si>
    <t>Wendel</t>
  </si>
  <si>
    <t>Headland</t>
  </si>
  <si>
    <t>2 Columbus Park</t>
  </si>
  <si>
    <t>Simonette</t>
  </si>
  <si>
    <t>Cressingham</t>
  </si>
  <si>
    <t>4033 Hermina Road</t>
  </si>
  <si>
    <t>Trescha</t>
  </si>
  <si>
    <t>Preshous</t>
  </si>
  <si>
    <t>0 Westend Park</t>
  </si>
  <si>
    <t>Gavin</t>
  </si>
  <si>
    <t>Fawks</t>
  </si>
  <si>
    <t>6 Mariners Cove Center</t>
  </si>
  <si>
    <t>Dionisii</t>
  </si>
  <si>
    <t>4744 Garrison Drive</t>
  </si>
  <si>
    <t>Mallissa</t>
  </si>
  <si>
    <t>Gillespie</t>
  </si>
  <si>
    <t>34 Colorado Pass</t>
  </si>
  <si>
    <t>Genvieve</t>
  </si>
  <si>
    <t>Kobes</t>
  </si>
  <si>
    <t>2 Crest Line Crossing</t>
  </si>
  <si>
    <t>Cayla</t>
  </si>
  <si>
    <t>Marcus</t>
  </si>
  <si>
    <t>1369 Morrow Plaza</t>
  </si>
  <si>
    <t>Garbott</t>
  </si>
  <si>
    <t>533 Ramsey Center</t>
  </si>
  <si>
    <t>Wilhelm</t>
  </si>
  <si>
    <t>Corteis</t>
  </si>
  <si>
    <t>13 Buhler Plaza</t>
  </si>
  <si>
    <t>Fannie</t>
  </si>
  <si>
    <t>Devil</t>
  </si>
  <si>
    <t>227 Havey Trail</t>
  </si>
  <si>
    <t>Fulkes</t>
  </si>
  <si>
    <t>2 Larry Trail</t>
  </si>
  <si>
    <t>Amanda</t>
  </si>
  <si>
    <t>Leverington</t>
  </si>
  <si>
    <t>36 Helena Drive</t>
  </si>
  <si>
    <t>Samuel</t>
  </si>
  <si>
    <t>Stiff</t>
  </si>
  <si>
    <t>75848 Ohio Lane</t>
  </si>
  <si>
    <t>Hector</t>
  </si>
  <si>
    <t>Carwithan</t>
  </si>
  <si>
    <t>34 Russell Plaza</t>
  </si>
  <si>
    <t>Margaretha</t>
  </si>
  <si>
    <t>Strettle</t>
  </si>
  <si>
    <t>6 Forest Avenue</t>
  </si>
  <si>
    <t>Yorkston</t>
  </si>
  <si>
    <t>0130 Loeprich Lane</t>
  </si>
  <si>
    <t>Frankie</t>
  </si>
  <si>
    <t>Seydlitz</t>
  </si>
  <si>
    <t>33 Bayside Way</t>
  </si>
  <si>
    <t>Emmi</t>
  </si>
  <si>
    <t>Dymock</t>
  </si>
  <si>
    <t>5 Anhalt Court</t>
  </si>
  <si>
    <t>Alister</t>
  </si>
  <si>
    <t>De la Yglesia</t>
  </si>
  <si>
    <t>706 Anniversary Alley</t>
  </si>
  <si>
    <t>Advani</t>
  </si>
  <si>
    <t>86686 Novick Center</t>
  </si>
  <si>
    <t>Kristien</t>
  </si>
  <si>
    <t>Dunne</t>
  </si>
  <si>
    <t>9 Onsgard Court</t>
  </si>
  <si>
    <t>Jennica</t>
  </si>
  <si>
    <t>Jeeks</t>
  </si>
  <si>
    <t>7917 Norway Maple Way</t>
  </si>
  <si>
    <t>Lela</t>
  </si>
  <si>
    <t>Carrell</t>
  </si>
  <si>
    <t>255 Doe Crossing Terrace</t>
  </si>
  <si>
    <t>Minni</t>
  </si>
  <si>
    <t>Hanner</t>
  </si>
  <si>
    <t>29419 Harper Circle</t>
  </si>
  <si>
    <t>Jo</t>
  </si>
  <si>
    <t>Mallinar</t>
  </si>
  <si>
    <t>313 Mifflin Center</t>
  </si>
  <si>
    <t>Ricoriki</t>
  </si>
  <si>
    <t>Burree</t>
  </si>
  <si>
    <t>6865 Duke Trail</t>
  </si>
  <si>
    <t>Islep</t>
  </si>
  <si>
    <t>Software Engineer II</t>
  </si>
  <si>
    <t>88551 Hollow Ridge Pass</t>
  </si>
  <si>
    <t>Hans</t>
  </si>
  <si>
    <t>Ison</t>
  </si>
  <si>
    <t>243 Ridge Oak Center</t>
  </si>
  <si>
    <t>Melany</t>
  </si>
  <si>
    <t>L'oiseau</t>
  </si>
  <si>
    <t>4 Amoth Trail</t>
  </si>
  <si>
    <t>Andree</t>
  </si>
  <si>
    <t>Simonato</t>
  </si>
  <si>
    <t>1 Ridgeway Court</t>
  </si>
  <si>
    <t>April</t>
  </si>
  <si>
    <t>Causon</t>
  </si>
  <si>
    <t>4216 Annamark Pass</t>
  </si>
  <si>
    <t>Clawson</t>
  </si>
  <si>
    <t>8492 Autumn Leaf Center</t>
  </si>
  <si>
    <t>Fae</t>
  </si>
  <si>
    <t>Done</t>
  </si>
  <si>
    <t>0465 Melrose Alley</t>
  </si>
  <si>
    <t>Petunia</t>
  </si>
  <si>
    <t>Dufton</t>
  </si>
  <si>
    <t>8530 Darwin Street</t>
  </si>
  <si>
    <t>Hazeltine</t>
  </si>
  <si>
    <t>333 Bunting Crossing</t>
  </si>
  <si>
    <t>Sinclair</t>
  </si>
  <si>
    <t>Sustins</t>
  </si>
  <si>
    <t>3732 Linden Avenue</t>
  </si>
  <si>
    <t>Damian</t>
  </si>
  <si>
    <t>Dutt</t>
  </si>
  <si>
    <t>2 Scott Pass</t>
  </si>
  <si>
    <t>McArthur</t>
  </si>
  <si>
    <t>3 Bonner Point</t>
  </si>
  <si>
    <t>Mada</t>
  </si>
  <si>
    <t>Martinho</t>
  </si>
  <si>
    <t>893 Petterle Trail</t>
  </si>
  <si>
    <t>Humfrid</t>
  </si>
  <si>
    <t>Ducket</t>
  </si>
  <si>
    <t>3205 Service Park</t>
  </si>
  <si>
    <t>Poul</t>
  </si>
  <si>
    <t>Dumphy</t>
  </si>
  <si>
    <t>12 Redwing Street</t>
  </si>
  <si>
    <t>Dag</t>
  </si>
  <si>
    <t>Landell</t>
  </si>
  <si>
    <t>98 Sutteridge Point</t>
  </si>
  <si>
    <t>Dev</t>
  </si>
  <si>
    <t>Hafner</t>
  </si>
  <si>
    <t>75351 Ridgeview Lane</t>
  </si>
  <si>
    <t>Eugenia</t>
  </si>
  <si>
    <t>Verey</t>
  </si>
  <si>
    <t>2836 Morning Drive</t>
  </si>
  <si>
    <t>Artie</t>
  </si>
  <si>
    <t>Ommanney</t>
  </si>
  <si>
    <t>032 Kenwood Circle</t>
  </si>
  <si>
    <t>Dobbison</t>
  </si>
  <si>
    <t>7135 Ruskin Avenue</t>
  </si>
  <si>
    <t>Guyer</t>
  </si>
  <si>
    <t>7 Erie Court</t>
  </si>
  <si>
    <t>Reba</t>
  </si>
  <si>
    <t>Southon</t>
  </si>
  <si>
    <t>11035 Toban Lane</t>
  </si>
  <si>
    <t>Ulberto</t>
  </si>
  <si>
    <t>Haking</t>
  </si>
  <si>
    <t>6590 Fremont Avenue</t>
  </si>
  <si>
    <t>Vickie</t>
  </si>
  <si>
    <t>West</t>
  </si>
  <si>
    <t>681 School Avenue</t>
  </si>
  <si>
    <t>Alessandretti</t>
  </si>
  <si>
    <t>6838 Anniversary Junction</t>
  </si>
  <si>
    <t>Redd</t>
  </si>
  <si>
    <t>O'Crowley</t>
  </si>
  <si>
    <t>31601 Birchwood Court</t>
  </si>
  <si>
    <t>Marcel</t>
  </si>
  <si>
    <t>Eddolls</t>
  </si>
  <si>
    <t>25 Darwin Terrace</t>
  </si>
  <si>
    <t>Morley</t>
  </si>
  <si>
    <t>Shutt</t>
  </si>
  <si>
    <t>451 Luster Hill</t>
  </si>
  <si>
    <t>Jeralee</t>
  </si>
  <si>
    <t>Domleo</t>
  </si>
  <si>
    <t>96 Delladonna Trail</t>
  </si>
  <si>
    <t>Thia</t>
  </si>
  <si>
    <t>O'Day</t>
  </si>
  <si>
    <t>2 Raven Way</t>
  </si>
  <si>
    <t>Hefford</t>
  </si>
  <si>
    <t>2 East Circle</t>
  </si>
  <si>
    <t>Abrahan</t>
  </si>
  <si>
    <t>Luckman</t>
  </si>
  <si>
    <t>16673 Pawling Point</t>
  </si>
  <si>
    <t>Efren</t>
  </si>
  <si>
    <t>Twiddell</t>
  </si>
  <si>
    <t>31445 Morningstar Drive</t>
  </si>
  <si>
    <t>Lucina</t>
  </si>
  <si>
    <t>Metcalf</t>
  </si>
  <si>
    <t>121 Anniversary Lane</t>
  </si>
  <si>
    <t>Hannis</t>
  </si>
  <si>
    <t>Jakubovits</t>
  </si>
  <si>
    <t>8 Arizona Way</t>
  </si>
  <si>
    <t>Shelby</t>
  </si>
  <si>
    <t>Trayhorn</t>
  </si>
  <si>
    <t>422 Crownhardt Court</t>
  </si>
  <si>
    <t>Dorian</t>
  </si>
  <si>
    <t>Colledge</t>
  </si>
  <si>
    <t>107 Moland Court</t>
  </si>
  <si>
    <t>Goraud</t>
  </si>
  <si>
    <t>Boissieux</t>
  </si>
  <si>
    <t>5 Sheridan Circle</t>
  </si>
  <si>
    <t>Adrian</t>
  </si>
  <si>
    <t>Prettyjohns</t>
  </si>
  <si>
    <t>04678 Elka Crossing</t>
  </si>
  <si>
    <t>Andee</t>
  </si>
  <si>
    <t>Robjant</t>
  </si>
  <si>
    <t>8 Melrose Road</t>
  </si>
  <si>
    <t>Probets</t>
  </si>
  <si>
    <t>4 Gateway Court</t>
  </si>
  <si>
    <t>Renell</t>
  </si>
  <si>
    <t>Bellocht</t>
  </si>
  <si>
    <t>9 Barnett Street</t>
  </si>
  <si>
    <t>Nevsa</t>
  </si>
  <si>
    <t>Taill</t>
  </si>
  <si>
    <t>6 Kings Avenue</t>
  </si>
  <si>
    <t>Paxton</t>
  </si>
  <si>
    <t>Lermit</t>
  </si>
  <si>
    <t>808 Debra Center</t>
  </si>
  <si>
    <t>Brett</t>
  </si>
  <si>
    <t>Scrancher</t>
  </si>
  <si>
    <t>435 Kennedy Circle</t>
  </si>
  <si>
    <t>Joelie</t>
  </si>
  <si>
    <t>Sherlaw</t>
  </si>
  <si>
    <t>5 Grim Center</t>
  </si>
  <si>
    <t>Malynda</t>
  </si>
  <si>
    <t>27 Rockefeller Plaza</t>
  </si>
  <si>
    <t>Lindroos</t>
  </si>
  <si>
    <t>5999 Waxwing Lane</t>
  </si>
  <si>
    <t>Renato</t>
  </si>
  <si>
    <t>682 Sheridan Avenue</t>
  </si>
  <si>
    <t>Brittaney</t>
  </si>
  <si>
    <t>Pring</t>
  </si>
  <si>
    <t>97910 Leroy Junction</t>
  </si>
  <si>
    <t>Phil</t>
  </si>
  <si>
    <t>Dodle</t>
  </si>
  <si>
    <t>3 Atwood Lane</t>
  </si>
  <si>
    <t>Corden</t>
  </si>
  <si>
    <t>9115 Mockingbird Crossing</t>
  </si>
  <si>
    <t>Caroline</t>
  </si>
  <si>
    <t>Grabban</t>
  </si>
  <si>
    <t>623 Melody Avenue</t>
  </si>
  <si>
    <t>130 Hayes Crossing</t>
  </si>
  <si>
    <t>Silvio</t>
  </si>
  <si>
    <t>Henrichs</t>
  </si>
  <si>
    <t>9987 Stuart Alley</t>
  </si>
  <si>
    <t>Terrel</t>
  </si>
  <si>
    <t>Matthisson</t>
  </si>
  <si>
    <t>13852 Burning Wood Terrace</t>
  </si>
  <si>
    <t>Darill</t>
  </si>
  <si>
    <t>8462 Emmet Trail</t>
  </si>
  <si>
    <t>Claeskens</t>
  </si>
  <si>
    <t>92344 Oakridge Drive</t>
  </si>
  <si>
    <t>Quint</t>
  </si>
  <si>
    <t>Popov</t>
  </si>
  <si>
    <t>09653 Golf View Way</t>
  </si>
  <si>
    <t>Phillipp</t>
  </si>
  <si>
    <t>McMonnies</t>
  </si>
  <si>
    <t>7380 Canary Pass</t>
  </si>
  <si>
    <t>Luciano</t>
  </si>
  <si>
    <t>Weddup</t>
  </si>
  <si>
    <t>24649 Kennedy Street</t>
  </si>
  <si>
    <t>Idalia</t>
  </si>
  <si>
    <t>Braunton</t>
  </si>
  <si>
    <t>5 Iowa Road</t>
  </si>
  <si>
    <t>Durante</t>
  </si>
  <si>
    <t>Reddan</t>
  </si>
  <si>
    <t>42293 Banding Plaza</t>
  </si>
  <si>
    <t>Cristobal</t>
  </si>
  <si>
    <t>Whitrod</t>
  </si>
  <si>
    <t>06 Northwestern Center</t>
  </si>
  <si>
    <t>Barde</t>
  </si>
  <si>
    <t>Spoward</t>
  </si>
  <si>
    <t>30991 Macpherson Parkway</t>
  </si>
  <si>
    <t>Marcella</t>
  </si>
  <si>
    <t>Manzell</t>
  </si>
  <si>
    <t>4 Vahlen Junction</t>
  </si>
  <si>
    <t>Mitchel</t>
  </si>
  <si>
    <t>Schimek</t>
  </si>
  <si>
    <t>131 Northfield Parkway</t>
  </si>
  <si>
    <t>Kruger</t>
  </si>
  <si>
    <t>294 Lawn Junction</t>
  </si>
  <si>
    <t>Jeth</t>
  </si>
  <si>
    <t>Marien</t>
  </si>
  <si>
    <t>64 Quincy Alley</t>
  </si>
  <si>
    <t>Lansbury</t>
  </si>
  <si>
    <t>72 Dorton Crossing</t>
  </si>
  <si>
    <t>Mallinder</t>
  </si>
  <si>
    <t>7282 Prairie Rose Trail</t>
  </si>
  <si>
    <t>Demsey</t>
  </si>
  <si>
    <t>0 Mifflin Alley</t>
  </si>
  <si>
    <t>Maxine</t>
  </si>
  <si>
    <t>Cauldwell</t>
  </si>
  <si>
    <t>6229 Amoth Place</t>
  </si>
  <si>
    <t>Ellary</t>
  </si>
  <si>
    <t>Ramsey</t>
  </si>
  <si>
    <t>62052 Loomis Avenue</t>
  </si>
  <si>
    <t>Parker</t>
  </si>
  <si>
    <t>Barenskie</t>
  </si>
  <si>
    <t>4 Macpherson Street</t>
  </si>
  <si>
    <t>Shannon</t>
  </si>
  <si>
    <t>Pflieger</t>
  </si>
  <si>
    <t>46 Independence Parkway</t>
  </si>
  <si>
    <t>Jenilee</t>
  </si>
  <si>
    <t>Lonsbrough</t>
  </si>
  <si>
    <t>22371 Miller Trail</t>
  </si>
  <si>
    <t>Aldon</t>
  </si>
  <si>
    <t>Roelofs</t>
  </si>
  <si>
    <t>8044 Emmet Hill</t>
  </si>
  <si>
    <t>Ammamaria</t>
  </si>
  <si>
    <t>Standbridge</t>
  </si>
  <si>
    <t>31435 Eagle Crest Drive</t>
  </si>
  <si>
    <t>Gori</t>
  </si>
  <si>
    <t>67143 Bluejay Court</t>
  </si>
  <si>
    <t>Veriee</t>
  </si>
  <si>
    <t>Colthard</t>
  </si>
  <si>
    <t>259 Homewood Pass</t>
  </si>
  <si>
    <t>Sidney</t>
  </si>
  <si>
    <t>Cargon</t>
  </si>
  <si>
    <t>4 Rowland Way</t>
  </si>
  <si>
    <t>Jay</t>
  </si>
  <si>
    <t>Janiszewski</t>
  </si>
  <si>
    <t>1 Sloan Avenue</t>
  </si>
  <si>
    <t>Mar</t>
  </si>
  <si>
    <t>Philippon</t>
  </si>
  <si>
    <t>80302 Stang Parkway</t>
  </si>
  <si>
    <t>Kenon</t>
  </si>
  <si>
    <t>Messruther</t>
  </si>
  <si>
    <t>0899 Judy Pass</t>
  </si>
  <si>
    <t>Osborne</t>
  </si>
  <si>
    <t>Nawton</t>
  </si>
  <si>
    <t>98 Westerfield Trail</t>
  </si>
  <si>
    <t>Vinnie</t>
  </si>
  <si>
    <t>Usherwood</t>
  </si>
  <si>
    <t>06 Lake View Plaza</t>
  </si>
  <si>
    <t>Crowhurst</t>
  </si>
  <si>
    <t>392 Ridge Oak Road</t>
  </si>
  <si>
    <t>Trix</t>
  </si>
  <si>
    <t>6779 Melrose Way</t>
  </si>
  <si>
    <t>Skylar</t>
  </si>
  <si>
    <t>Brise</t>
  </si>
  <si>
    <t>22669 Lien Center</t>
  </si>
  <si>
    <t>Jewelle</t>
  </si>
  <si>
    <t>91 Ilene Parkway</t>
  </si>
  <si>
    <t>Guido</t>
  </si>
  <si>
    <t>Meynell</t>
  </si>
  <si>
    <t>013 Armistice Street</t>
  </si>
  <si>
    <t>Teeney</t>
  </si>
  <si>
    <t>58729 Moland Trail</t>
  </si>
  <si>
    <t>Deegin</t>
  </si>
  <si>
    <t>31369 Meadow Valley Road</t>
  </si>
  <si>
    <t>Urbano</t>
  </si>
  <si>
    <t>Mews</t>
  </si>
  <si>
    <t>6 Forest Dale Parkway</t>
  </si>
  <si>
    <t>Kev</t>
  </si>
  <si>
    <t>75 Duke Plaza</t>
  </si>
  <si>
    <t>Sewley</t>
  </si>
  <si>
    <t>3201 Canary Center</t>
  </si>
  <si>
    <t>Fields</t>
  </si>
  <si>
    <t>Bayne</t>
  </si>
  <si>
    <t>831 Hayes Park</t>
  </si>
  <si>
    <t>Les</t>
  </si>
  <si>
    <t>Mines</t>
  </si>
  <si>
    <t>Automation Specialist IV</t>
  </si>
  <si>
    <t>352 Forster Place</t>
  </si>
  <si>
    <t>Jana</t>
  </si>
  <si>
    <t>Renyard</t>
  </si>
  <si>
    <t>79 Arkansas Drive</t>
  </si>
  <si>
    <t>Tootsie</t>
  </si>
  <si>
    <t>Hurt</t>
  </si>
  <si>
    <t>6691 Lindbergh Drive</t>
  </si>
  <si>
    <t>Roderich</t>
  </si>
  <si>
    <t>Mixer</t>
  </si>
  <si>
    <t>882 Mitchell Place</t>
  </si>
  <si>
    <t>Konstance</t>
  </si>
  <si>
    <t>3673 Jenna Center</t>
  </si>
  <si>
    <t>Dud</t>
  </si>
  <si>
    <t>Coom</t>
  </si>
  <si>
    <t>1038 Hayes Point</t>
  </si>
  <si>
    <t>Shearmer</t>
  </si>
  <si>
    <t>81114 7th Place</t>
  </si>
  <si>
    <t>Longman</t>
  </si>
  <si>
    <t>387 Pawling Drive</t>
  </si>
  <si>
    <t>Dulcinea</t>
  </si>
  <si>
    <t>Janssen</t>
  </si>
  <si>
    <t>018 Porter Court</t>
  </si>
  <si>
    <t>Maritsa</t>
  </si>
  <si>
    <t>Bellison</t>
  </si>
  <si>
    <t>666 Holy Cross Parkway</t>
  </si>
  <si>
    <t>Gilburt</t>
  </si>
  <si>
    <t>43 Esker Pass</t>
  </si>
  <si>
    <t>Chilcott</t>
  </si>
  <si>
    <t>8 Mendota Plaza</t>
  </si>
  <si>
    <t>Courtney</t>
  </si>
  <si>
    <t>Meas</t>
  </si>
  <si>
    <t>07227 Hoard Terrace</t>
  </si>
  <si>
    <t>Noell</t>
  </si>
  <si>
    <t>Grahlmans</t>
  </si>
  <si>
    <t>6505 Fieldstone Alley</t>
  </si>
  <si>
    <t>Gayler</t>
  </si>
  <si>
    <t>Shackle</t>
  </si>
  <si>
    <t>39677 Emmet Terrace</t>
  </si>
  <si>
    <t>Coop</t>
  </si>
  <si>
    <t>Corneck</t>
  </si>
  <si>
    <t>383 Rockefeller Junction</t>
  </si>
  <si>
    <t>Wilce</t>
  </si>
  <si>
    <t>91141 Huxley Parkway</t>
  </si>
  <si>
    <t>Kristofer</t>
  </si>
  <si>
    <t>7798 Westport Trail</t>
  </si>
  <si>
    <t>Collen</t>
  </si>
  <si>
    <t>Kew</t>
  </si>
  <si>
    <t>32 Spenser Crossing</t>
  </si>
  <si>
    <t>Clarissa</t>
  </si>
  <si>
    <t>Blaisdale</t>
  </si>
  <si>
    <t>28604 Bellgrove Circle</t>
  </si>
  <si>
    <t>Sari</t>
  </si>
  <si>
    <t>Noye</t>
  </si>
  <si>
    <t>79206 Independence Drive</t>
  </si>
  <si>
    <t>Dimitri</t>
  </si>
  <si>
    <t>Durie</t>
  </si>
  <si>
    <t>845 Talisman Pass</t>
  </si>
  <si>
    <t>Ailyn</t>
  </si>
  <si>
    <t>Carberry</t>
  </si>
  <si>
    <t>9304 Birchwood Junction</t>
  </si>
  <si>
    <t>Kelly</t>
  </si>
  <si>
    <t>Bilyard</t>
  </si>
  <si>
    <t>2 Cottonwood Road</t>
  </si>
  <si>
    <t>Moorman</t>
  </si>
  <si>
    <t>68 Chinook Street</t>
  </si>
  <si>
    <t>Rudd</t>
  </si>
  <si>
    <t>Strangeways</t>
  </si>
  <si>
    <t>9 7th Pass</t>
  </si>
  <si>
    <t>Benny</t>
  </si>
  <si>
    <t>Jadczak</t>
  </si>
  <si>
    <t>63 Grayhawk Pass</t>
  </si>
  <si>
    <t>Cymbre</t>
  </si>
  <si>
    <t>Janos</t>
  </si>
  <si>
    <t>63576 Anzinger Trail</t>
  </si>
  <si>
    <t>Hollyanne</t>
  </si>
  <si>
    <t>McCarter</t>
  </si>
  <si>
    <t>54 Harbort Road</t>
  </si>
  <si>
    <t>Kristyn</t>
  </si>
  <si>
    <t>30274 Graedel Way</t>
  </si>
  <si>
    <t>Cinderella</t>
  </si>
  <si>
    <t>Haslen</t>
  </si>
  <si>
    <t>528 Buell Crossing</t>
  </si>
  <si>
    <t>Robin</t>
  </si>
  <si>
    <t>Crack</t>
  </si>
  <si>
    <t>5998 Bayside Terrace</t>
  </si>
  <si>
    <t>Paiton</t>
  </si>
  <si>
    <t>13 Dexter Lane</t>
  </si>
  <si>
    <t>Arty</t>
  </si>
  <si>
    <t>Mac Geaney</t>
  </si>
  <si>
    <t>4527 Farmco Place</t>
  </si>
  <si>
    <t>Stedall</t>
  </si>
  <si>
    <t>58516 Tony Plaza</t>
  </si>
  <si>
    <t>17 South Crossing</t>
  </si>
  <si>
    <t>Dorrie</t>
  </si>
  <si>
    <t>Meaden</t>
  </si>
  <si>
    <t>4 Mosinee Lane</t>
  </si>
  <si>
    <t>Jimmy</t>
  </si>
  <si>
    <t>9 Spaight Place</t>
  </si>
  <si>
    <t>Emma</t>
  </si>
  <si>
    <t>Mates</t>
  </si>
  <si>
    <t>77 Armistice Alley</t>
  </si>
  <si>
    <t>Bresland</t>
  </si>
  <si>
    <t>0 Menomonie Avenue</t>
  </si>
  <si>
    <t>Alain</t>
  </si>
  <si>
    <t>Immins</t>
  </si>
  <si>
    <t>9 Pond Avenue</t>
  </si>
  <si>
    <t>Roddy</t>
  </si>
  <si>
    <t>Ollerton</t>
  </si>
  <si>
    <t>289 Haas Street</t>
  </si>
  <si>
    <t>Job</t>
  </si>
  <si>
    <t>Sleney</t>
  </si>
  <si>
    <t>309 Shopko Center</t>
  </si>
  <si>
    <t>Alvy</t>
  </si>
  <si>
    <t>Tyndall</t>
  </si>
  <si>
    <t>25578 Mayfield Drive</t>
  </si>
  <si>
    <t>Emelen</t>
  </si>
  <si>
    <t>Gillopp</t>
  </si>
  <si>
    <t>66286 Homewood Alley</t>
  </si>
  <si>
    <t>Stephana</t>
  </si>
  <si>
    <t>Minero</t>
  </si>
  <si>
    <t>177 Anniversary Parkway</t>
  </si>
  <si>
    <t>Terese</t>
  </si>
  <si>
    <t>30011 Manufacturers Hill</t>
  </si>
  <si>
    <t>12574 Truax Alley</t>
  </si>
  <si>
    <t>Sauveur</t>
  </si>
  <si>
    <t>Skeel</t>
  </si>
  <si>
    <t>9 Utah Road</t>
  </si>
  <si>
    <t>Bartie</t>
  </si>
  <si>
    <t>Hartburn</t>
  </si>
  <si>
    <t>55 Birchwood Alley</t>
  </si>
  <si>
    <t>Dorwood</t>
  </si>
  <si>
    <t>332 Summerview Park</t>
  </si>
  <si>
    <t>Streatfeild</t>
  </si>
  <si>
    <t>00283 Loftsgordon Center</t>
  </si>
  <si>
    <t>Norby</t>
  </si>
  <si>
    <t>Elion</t>
  </si>
  <si>
    <t>0 Grasskamp Pass</t>
  </si>
  <si>
    <t>Roseburgh</t>
  </si>
  <si>
    <t>5 Stone Corner Parkway</t>
  </si>
  <si>
    <t>Hettie</t>
  </si>
  <si>
    <t>Godden</t>
  </si>
  <si>
    <t>765 6th Plaza</t>
  </si>
  <si>
    <t>Longfellow</t>
  </si>
  <si>
    <t>149 Browning Terrace</t>
  </si>
  <si>
    <t>Margette</t>
  </si>
  <si>
    <t>37817 Burning Wood Circle</t>
  </si>
  <si>
    <t>Gabrielle</t>
  </si>
  <si>
    <t>Giraudot</t>
  </si>
  <si>
    <t>6236 Summerview Terrace</t>
  </si>
  <si>
    <t>Girvan</t>
  </si>
  <si>
    <t>274 Ludington Trail</t>
  </si>
  <si>
    <t>Susie</t>
  </si>
  <si>
    <t>77729 Kim Plaza</t>
  </si>
  <si>
    <t>Cleo</t>
  </si>
  <si>
    <t>4 Jay Court</t>
  </si>
  <si>
    <t>Stanwood</t>
  </si>
  <si>
    <t>Troillet</t>
  </si>
  <si>
    <t>33 Prentice Street</t>
  </si>
  <si>
    <t>Idette</t>
  </si>
  <si>
    <t>Mapam</t>
  </si>
  <si>
    <t>563 Northport Drive</t>
  </si>
  <si>
    <t>Quillan</t>
  </si>
  <si>
    <t>McDuffie</t>
  </si>
  <si>
    <t>4912 Lukken Way</t>
  </si>
  <si>
    <t>Pall</t>
  </si>
  <si>
    <t>Creek</t>
  </si>
  <si>
    <t>08 Golf View Plaza</t>
  </si>
  <si>
    <t>Malachi</t>
  </si>
  <si>
    <t>Hadcroft</t>
  </si>
  <si>
    <t>719 Vahlen Way</t>
  </si>
  <si>
    <t>Gwenore</t>
  </si>
  <si>
    <t>Suero</t>
  </si>
  <si>
    <t>0 Northport Hill</t>
  </si>
  <si>
    <t>Ally</t>
  </si>
  <si>
    <t>Folliott</t>
  </si>
  <si>
    <t>60650 Mcbride Point</t>
  </si>
  <si>
    <t>Kemble</t>
  </si>
  <si>
    <t>16639 Bunting Circle</t>
  </si>
  <si>
    <t>Cully</t>
  </si>
  <si>
    <t>Takos</t>
  </si>
  <si>
    <t>9235 Walton Park</t>
  </si>
  <si>
    <t>Keetley</t>
  </si>
  <si>
    <t>75642 Kinsman Terrace</t>
  </si>
  <si>
    <t>Dael</t>
  </si>
  <si>
    <t>Glentz</t>
  </si>
  <si>
    <t>87 Elka Terrace</t>
  </si>
  <si>
    <t>Silvester</t>
  </si>
  <si>
    <t>Scowcroft</t>
  </si>
  <si>
    <t>99 Elka Street</t>
  </si>
  <si>
    <t>Nikita</t>
  </si>
  <si>
    <t>Kilby</t>
  </si>
  <si>
    <t>95 Meadow Valley Plaza</t>
  </si>
  <si>
    <t>Chartman</t>
  </si>
  <si>
    <t>290 Jay Drive</t>
  </si>
  <si>
    <t>Celie</t>
  </si>
  <si>
    <t>Guyers</t>
  </si>
  <si>
    <t>8107 Coolidge Pass</t>
  </si>
  <si>
    <t>Frederico</t>
  </si>
  <si>
    <t>Spearman</t>
  </si>
  <si>
    <t>311 Dapin Point</t>
  </si>
  <si>
    <t>Michaeline</t>
  </si>
  <si>
    <t>Bordman</t>
  </si>
  <si>
    <t>2884 Welch Lane</t>
  </si>
  <si>
    <t>Gebhardt</t>
  </si>
  <si>
    <t>55 Red Cloud Pass</t>
  </si>
  <si>
    <t>Wilona</t>
  </si>
  <si>
    <t>7518 Canary Parkway</t>
  </si>
  <si>
    <t>Davina</t>
  </si>
  <si>
    <t>Dougary</t>
  </si>
  <si>
    <t>00 5th Lane</t>
  </si>
  <si>
    <t>Virgilio</t>
  </si>
  <si>
    <t>Willcocks</t>
  </si>
  <si>
    <t>95022 Roth Terrace</t>
  </si>
  <si>
    <t>Lucho</t>
  </si>
  <si>
    <t>Mitie</t>
  </si>
  <si>
    <t>7905 Spaight Alley</t>
  </si>
  <si>
    <t>Nanny</t>
  </si>
  <si>
    <t>Casero</t>
  </si>
  <si>
    <t>231 Havey Court</t>
  </si>
  <si>
    <t>Parcall</t>
  </si>
  <si>
    <t>87 Linden Park</t>
  </si>
  <si>
    <t>Rowden</t>
  </si>
  <si>
    <t>7310 Shopko Trail</t>
  </si>
  <si>
    <t>Farrel</t>
  </si>
  <si>
    <t>Waiting</t>
  </si>
  <si>
    <t>3 Sachs Point</t>
  </si>
  <si>
    <t>Trisha</t>
  </si>
  <si>
    <t>Nisuis</t>
  </si>
  <si>
    <t>49503 Sachtjen Circle</t>
  </si>
  <si>
    <t>Bernhard</t>
  </si>
  <si>
    <t>Senett</t>
  </si>
  <si>
    <t>85 Northland Circle</t>
  </si>
  <si>
    <t>Eddy</t>
  </si>
  <si>
    <t>Cossans</t>
  </si>
  <si>
    <t>02377 Maywood Trail</t>
  </si>
  <si>
    <t>Worthington</t>
  </si>
  <si>
    <t>Penwarden</t>
  </si>
  <si>
    <t>8 Roxbury Way</t>
  </si>
  <si>
    <t>Merv</t>
  </si>
  <si>
    <t>Barradell</t>
  </si>
  <si>
    <t>7 Lerdahl Court</t>
  </si>
  <si>
    <t>Renado</t>
  </si>
  <si>
    <t>71761 Almo Street</t>
  </si>
  <si>
    <t>Upton</t>
  </si>
  <si>
    <t>Orford</t>
  </si>
  <si>
    <t>19679 Buell Pass</t>
  </si>
  <si>
    <t>Vassily</t>
  </si>
  <si>
    <t>Ramalho</t>
  </si>
  <si>
    <t>23426 Transport Center</t>
  </si>
  <si>
    <t>Aeriel</t>
  </si>
  <si>
    <t>Lejeune</t>
  </si>
  <si>
    <t>512 Forest Run Center</t>
  </si>
  <si>
    <t>Imojean</t>
  </si>
  <si>
    <t>Atyeo</t>
  </si>
  <si>
    <t>6814 Haas Place</t>
  </si>
  <si>
    <t>Afonso</t>
  </si>
  <si>
    <t>29639 Porter Center</t>
  </si>
  <si>
    <t>Crossan</t>
  </si>
  <si>
    <t>4 Sunnyside Crossing</t>
  </si>
  <si>
    <t>Pascal</t>
  </si>
  <si>
    <t>84 Main Lane</t>
  </si>
  <si>
    <t>Aeriell</t>
  </si>
  <si>
    <t>Greeding</t>
  </si>
  <si>
    <t>417 Transport Trail</t>
  </si>
  <si>
    <t>Nanice</t>
  </si>
  <si>
    <t>Ellse</t>
  </si>
  <si>
    <t>8 Riverside Place</t>
  </si>
  <si>
    <t>Curcher</t>
  </si>
  <si>
    <t>0 Waubesa Alley</t>
  </si>
  <si>
    <t>Hendin</t>
  </si>
  <si>
    <t>5287 Wayridge Alley</t>
  </si>
  <si>
    <t>Rolando</t>
  </si>
  <si>
    <t>Sherewood</t>
  </si>
  <si>
    <t>97455 Loeprich Lane</t>
  </si>
  <si>
    <t>Arch</t>
  </si>
  <si>
    <t>Van der Kruis</t>
  </si>
  <si>
    <t>71 Hayes Circle</t>
  </si>
  <si>
    <t>Duky</t>
  </si>
  <si>
    <t>Crichley</t>
  </si>
  <si>
    <t>59531 Barnett Pass</t>
  </si>
  <si>
    <t>081 Oakridge Street</t>
  </si>
  <si>
    <t>Augusta</t>
  </si>
  <si>
    <t>Henryson</t>
  </si>
  <si>
    <t>45454 Spenser Center</t>
  </si>
  <si>
    <t>Cullingford</t>
  </si>
  <si>
    <t>93583 Moland Way</t>
  </si>
  <si>
    <t>Sabrina</t>
  </si>
  <si>
    <t>Caddy</t>
  </si>
  <si>
    <t>91 Eagle Crest Circle</t>
  </si>
  <si>
    <t>Consolata</t>
  </si>
  <si>
    <t>Clacson</t>
  </si>
  <si>
    <t>3962 Rigney Center</t>
  </si>
  <si>
    <t>Archie</t>
  </si>
  <si>
    <t>Van den Hof</t>
  </si>
  <si>
    <t>37353 Alpine Circle</t>
  </si>
  <si>
    <t>Linette</t>
  </si>
  <si>
    <t>Gotmann</t>
  </si>
  <si>
    <t>9912 Eagle Crest Lane</t>
  </si>
  <si>
    <t>Hoyt</t>
  </si>
  <si>
    <t>708 Russell Parkway</t>
  </si>
  <si>
    <t>Atalanta</t>
  </si>
  <si>
    <t>Starbucke</t>
  </si>
  <si>
    <t>21 Dwight Crossing</t>
  </si>
  <si>
    <t>Thornborrow</t>
  </si>
  <si>
    <t>96910 Sugar Point</t>
  </si>
  <si>
    <t>Ambur</t>
  </si>
  <si>
    <t>Symcoxe</t>
  </si>
  <si>
    <t>282 Esker Crossing</t>
  </si>
  <si>
    <t>Melantha</t>
  </si>
  <si>
    <t>Pickburn</t>
  </si>
  <si>
    <t>11 Corscot Plaza</t>
  </si>
  <si>
    <t>Fanni</t>
  </si>
  <si>
    <t>Wakelin</t>
  </si>
  <si>
    <t>43898 Prentice Court</t>
  </si>
  <si>
    <t>Dolf</t>
  </si>
  <si>
    <t>Baudichon</t>
  </si>
  <si>
    <t>3093 Mockingbird Place</t>
  </si>
  <si>
    <t>Fredi</t>
  </si>
  <si>
    <t>Iannuzzelli</t>
  </si>
  <si>
    <t>614 Shopko Trail</t>
  </si>
  <si>
    <t>Hedda</t>
  </si>
  <si>
    <t>Lathom</t>
  </si>
  <si>
    <t>93 Vera Parkway</t>
  </si>
  <si>
    <t>Emlyn</t>
  </si>
  <si>
    <t>Burnel</t>
  </si>
  <si>
    <t>7435 Monument Road</t>
  </si>
  <si>
    <t>Ringo</t>
  </si>
  <si>
    <t>Everson</t>
  </si>
  <si>
    <t>49 Surrey Pass</t>
  </si>
  <si>
    <t>Cortney</t>
  </si>
  <si>
    <t>Leet</t>
  </si>
  <si>
    <t>07041 Briar Crest Lane</t>
  </si>
  <si>
    <t>Glavias</t>
  </si>
  <si>
    <t>00 Marcy Crossing</t>
  </si>
  <si>
    <t>Nancey</t>
  </si>
  <si>
    <t>Hastie</t>
  </si>
  <si>
    <t>018 Superior Plaza</t>
  </si>
  <si>
    <t>Loise</t>
  </si>
  <si>
    <t>Austins</t>
  </si>
  <si>
    <t>12 Kings Hill</t>
  </si>
  <si>
    <t>Jammie</t>
  </si>
  <si>
    <t>McEvon</t>
  </si>
  <si>
    <t>67 Hooker Place</t>
  </si>
  <si>
    <t>Anna-diana</t>
  </si>
  <si>
    <t>Kurten</t>
  </si>
  <si>
    <t>94079 Eggendart Point</t>
  </si>
  <si>
    <t>Allin</t>
  </si>
  <si>
    <t>Arbuckel</t>
  </si>
  <si>
    <t>64 Nancy Plaza</t>
  </si>
  <si>
    <t>Ric</t>
  </si>
  <si>
    <t>Kondrachenko</t>
  </si>
  <si>
    <t>80 Maple Avenue</t>
  </si>
  <si>
    <t>Imison</t>
  </si>
  <si>
    <t>9 Swallow Avenue</t>
  </si>
  <si>
    <t>Waylon</t>
  </si>
  <si>
    <t>Hammant</t>
  </si>
  <si>
    <t>0 Sommers Circle</t>
  </si>
  <si>
    <t>Zaria</t>
  </si>
  <si>
    <t>Koeppke</t>
  </si>
  <si>
    <t>05 Lerdahl Place</t>
  </si>
  <si>
    <t>Gabbitis</t>
  </si>
  <si>
    <t>6604 Hansons Court</t>
  </si>
  <si>
    <t>Cassi</t>
  </si>
  <si>
    <t>Noades</t>
  </si>
  <si>
    <t>267 Lukken Park</t>
  </si>
  <si>
    <t>Barbey</t>
  </si>
  <si>
    <t>Ville</t>
  </si>
  <si>
    <t>760 Forest Dale Place</t>
  </si>
  <si>
    <t>Andreas</t>
  </si>
  <si>
    <t>Cosin</t>
  </si>
  <si>
    <t>8750 Lakewood Gardens Park</t>
  </si>
  <si>
    <t>Allis</t>
  </si>
  <si>
    <t>Blanche</t>
  </si>
  <si>
    <t>185 Pennsylvania Way</t>
  </si>
  <si>
    <t>Nance</t>
  </si>
  <si>
    <t>Suttling</t>
  </si>
  <si>
    <t>846 Clove Junction</t>
  </si>
  <si>
    <t>Alidia</t>
  </si>
  <si>
    <t>11 Glendale Court</t>
  </si>
  <si>
    <t>Rustin</t>
  </si>
  <si>
    <t>29863 Waxwing Court</t>
  </si>
  <si>
    <t>Fredek</t>
  </si>
  <si>
    <t>Lobley</t>
  </si>
  <si>
    <t>8598 Nova Parkway</t>
  </si>
  <si>
    <t>Saraann</t>
  </si>
  <si>
    <t>Gilliard</t>
  </si>
  <si>
    <t>8 Holmberg Street</t>
  </si>
  <si>
    <t>Sibylla</t>
  </si>
  <si>
    <t>Langmuir</t>
  </si>
  <si>
    <t>889 Straubel Way</t>
  </si>
  <si>
    <t>Barbe</t>
  </si>
  <si>
    <t>Assender</t>
  </si>
  <si>
    <t>24877 3rd Circle</t>
  </si>
  <si>
    <t>Alaine</t>
  </si>
  <si>
    <t>Halbord</t>
  </si>
  <si>
    <t>7 John Wall Parkway</t>
  </si>
  <si>
    <t>Randie</t>
  </si>
  <si>
    <t>Arnowitz</t>
  </si>
  <si>
    <t>9 John Wall Parkway</t>
  </si>
  <si>
    <t>Paquito</t>
  </si>
  <si>
    <t>Maitland</t>
  </si>
  <si>
    <t>22 Portage Road</t>
  </si>
  <si>
    <t>Dynah</t>
  </si>
  <si>
    <t>Grimes</t>
  </si>
  <si>
    <t>2 Southridge Crossing</t>
  </si>
  <si>
    <t>Clara</t>
  </si>
  <si>
    <t>58821 Warbler Crossing</t>
  </si>
  <si>
    <t>Dacks</t>
  </si>
  <si>
    <t>62 Doe Crossing Junction</t>
  </si>
  <si>
    <t>Devlin</t>
  </si>
  <si>
    <t>Laneham</t>
  </si>
  <si>
    <t>9 Dayton Alley</t>
  </si>
  <si>
    <t>Lazar</t>
  </si>
  <si>
    <t>Cherryman</t>
  </si>
  <si>
    <t>18 School Alley</t>
  </si>
  <si>
    <t>Early</t>
  </si>
  <si>
    <t>Saggs</t>
  </si>
  <si>
    <t>17123 Northport Circle</t>
  </si>
  <si>
    <t>Bobby</t>
  </si>
  <si>
    <t>Farmiloe</t>
  </si>
  <si>
    <t>7 Bartillon Circle</t>
  </si>
  <si>
    <t>Marwin</t>
  </si>
  <si>
    <t>Jeyness</t>
  </si>
  <si>
    <t>92 Melvin Hill</t>
  </si>
  <si>
    <t>Ivan</t>
  </si>
  <si>
    <t>Blackhall</t>
  </si>
  <si>
    <t>2 Grim Court</t>
  </si>
  <si>
    <t>Windy</t>
  </si>
  <si>
    <t>Orehead</t>
  </si>
  <si>
    <t>2241 Pearson Plaza</t>
  </si>
  <si>
    <t>Karen</t>
  </si>
  <si>
    <t>La Wille</t>
  </si>
  <si>
    <t>8658 Maple Wood Plaza</t>
  </si>
  <si>
    <t>Bromehed</t>
  </si>
  <si>
    <t>10 Hazelcrest Street</t>
  </si>
  <si>
    <t>Edsel</t>
  </si>
  <si>
    <t>Lester</t>
  </si>
  <si>
    <t>11 Dunning Pass</t>
  </si>
  <si>
    <t>Lorri</t>
  </si>
  <si>
    <t>Iston</t>
  </si>
  <si>
    <t>7 Monterey Street</t>
  </si>
  <si>
    <t>Luke</t>
  </si>
  <si>
    <t>Wombwell</t>
  </si>
  <si>
    <t>06 Heffernan Junction</t>
  </si>
  <si>
    <t>Salters</t>
  </si>
  <si>
    <t>773 Tomscot Plaza</t>
  </si>
  <si>
    <t>Mariette</t>
  </si>
  <si>
    <t>Alexsandrev</t>
  </si>
  <si>
    <t>7714 Heffernan Circle</t>
  </si>
  <si>
    <t>Barrowcliff</t>
  </si>
  <si>
    <t>623 Carberry Way</t>
  </si>
  <si>
    <t>Wainwright</t>
  </si>
  <si>
    <t>Succamore</t>
  </si>
  <si>
    <t>88 Comanche Point</t>
  </si>
  <si>
    <t>Teodora</t>
  </si>
  <si>
    <t>Lawling</t>
  </si>
  <si>
    <t>48333 Waywood Road</t>
  </si>
  <si>
    <t>Eakin</t>
  </si>
  <si>
    <t>0 Lakewood Street</t>
  </si>
  <si>
    <t>Tann</t>
  </si>
  <si>
    <t>McCard</t>
  </si>
  <si>
    <t>71801 Grover Point</t>
  </si>
  <si>
    <t>Salomone</t>
  </si>
  <si>
    <t>Sleford</t>
  </si>
  <si>
    <t>0182 Esker Center</t>
  </si>
  <si>
    <t>Raff</t>
  </si>
  <si>
    <t>Everley</t>
  </si>
  <si>
    <t>84749 Holy Cross Terrace</t>
  </si>
  <si>
    <t>Alexandr</t>
  </si>
  <si>
    <t>Maylard</t>
  </si>
  <si>
    <t>409 Bobwhite Road</t>
  </si>
  <si>
    <t>Wait</t>
  </si>
  <si>
    <t>Pardey</t>
  </si>
  <si>
    <t>6278 Old Shore Parkway</t>
  </si>
  <si>
    <t>Grishaev</t>
  </si>
  <si>
    <t>02 Declaration Lane</t>
  </si>
  <si>
    <t>Lew</t>
  </si>
  <si>
    <t>Wittleton</t>
  </si>
  <si>
    <t>79494 Ruskin Circle</t>
  </si>
  <si>
    <t>Tori</t>
  </si>
  <si>
    <t>Coche</t>
  </si>
  <si>
    <t>518 Colorado Trail</t>
  </si>
  <si>
    <t>Marcile</t>
  </si>
  <si>
    <t>Christley</t>
  </si>
  <si>
    <t>6 Meadow Vale Court</t>
  </si>
  <si>
    <t>Eli</t>
  </si>
  <si>
    <t>Bockman</t>
  </si>
  <si>
    <t>8642 Forest Run Avenue</t>
  </si>
  <si>
    <t>Eamon</t>
  </si>
  <si>
    <t>McWhin</t>
  </si>
  <si>
    <t>58 Parkside Hill</t>
  </si>
  <si>
    <t>Julee</t>
  </si>
  <si>
    <t>Janovsky</t>
  </si>
  <si>
    <t>79 Lighthouse Bay Lane</t>
  </si>
  <si>
    <t>Fraser</t>
  </si>
  <si>
    <t>Gaenor</t>
  </si>
  <si>
    <t>61 Kim Avenue</t>
  </si>
  <si>
    <t>Lira</t>
  </si>
  <si>
    <t>Durn</t>
  </si>
  <si>
    <t>58 Maywood Place</t>
  </si>
  <si>
    <t>Hilly</t>
  </si>
  <si>
    <t>Kleinmann</t>
  </si>
  <si>
    <t>0 Corben Court</t>
  </si>
  <si>
    <t>Leese</t>
  </si>
  <si>
    <t>Lohan</t>
  </si>
  <si>
    <t>85 Cody Hill</t>
  </si>
  <si>
    <t>Laurene</t>
  </si>
  <si>
    <t>Linstead</t>
  </si>
  <si>
    <t>79291 3rd Circle</t>
  </si>
  <si>
    <t>Andrew</t>
  </si>
  <si>
    <t>Blunt</t>
  </si>
  <si>
    <t>1 Nova Avenue</t>
  </si>
  <si>
    <t>Lowerson</t>
  </si>
  <si>
    <t>2 Clyde Gallagher Lane</t>
  </si>
  <si>
    <t>Shermie</t>
  </si>
  <si>
    <t>Andrin</t>
  </si>
  <si>
    <t>92427 Norway Maple Street</t>
  </si>
  <si>
    <t>Elmhurst</t>
  </si>
  <si>
    <t>0293 Porter Crossing</t>
  </si>
  <si>
    <t>Mavra</t>
  </si>
  <si>
    <t>Donavan</t>
  </si>
  <si>
    <t>1 Nevada Park</t>
  </si>
  <si>
    <t>Hercule</t>
  </si>
  <si>
    <t>7169 North Lane</t>
  </si>
  <si>
    <t>Modestia</t>
  </si>
  <si>
    <t>42473 Sycamore Pass</t>
  </si>
  <si>
    <t>Filip</t>
  </si>
  <si>
    <t>Willows</t>
  </si>
  <si>
    <t>1 Village Green Circle</t>
  </si>
  <si>
    <t>Kelsey</t>
  </si>
  <si>
    <t>42952 Fairfield Center</t>
  </si>
  <si>
    <t>Katha</t>
  </si>
  <si>
    <t>Lockhurst</t>
  </si>
  <si>
    <t>53 Anthes Point</t>
  </si>
  <si>
    <t>Beadles</t>
  </si>
  <si>
    <t>942 Elmside Street</t>
  </si>
  <si>
    <t>Shirleen</t>
  </si>
  <si>
    <t>Shelsher</t>
  </si>
  <si>
    <t>40 Veith Circle</t>
  </si>
  <si>
    <t>Jesselyn</t>
  </si>
  <si>
    <t>Di Biaggi</t>
  </si>
  <si>
    <t>5 Algoma Point</t>
  </si>
  <si>
    <t>Tiffani</t>
  </si>
  <si>
    <t>Van Castele</t>
  </si>
  <si>
    <t>572 Meadow Ridge Drive</t>
  </si>
  <si>
    <t>Mathias</t>
  </si>
  <si>
    <t>Element</t>
  </si>
  <si>
    <t>5 Forster Center</t>
  </si>
  <si>
    <t>Mc Ilory</t>
  </si>
  <si>
    <t>4658 Tennessee Street</t>
  </si>
  <si>
    <t>Noella</t>
  </si>
  <si>
    <t>Firk</t>
  </si>
  <si>
    <t>9 Nevada Pass</t>
  </si>
  <si>
    <t>Norene</t>
  </si>
  <si>
    <t>Merle</t>
  </si>
  <si>
    <t>93 Lakeland Court</t>
  </si>
  <si>
    <t>Eunice</t>
  </si>
  <si>
    <t>Risom</t>
  </si>
  <si>
    <t>353 Oneill Park</t>
  </si>
  <si>
    <t>Manolo</t>
  </si>
  <si>
    <t>Dwire</t>
  </si>
  <si>
    <t>3897 Oxford Pass</t>
  </si>
  <si>
    <t>Bellanca</t>
  </si>
  <si>
    <t>Raymond</t>
  </si>
  <si>
    <t>2 Dwight Street</t>
  </si>
  <si>
    <t>Hanan</t>
  </si>
  <si>
    <t>McGreay</t>
  </si>
  <si>
    <t>5528 North Hill</t>
  </si>
  <si>
    <t>Sonni</t>
  </si>
  <si>
    <t>Lindstedt</t>
  </si>
  <si>
    <t>9120 Corry Avenue</t>
  </si>
  <si>
    <t>Doyle</t>
  </si>
  <si>
    <t>Oleksinski</t>
  </si>
  <si>
    <t>3619 Elgar Terrace</t>
  </si>
  <si>
    <t>Wallie</t>
  </si>
  <si>
    <t>Baitman</t>
  </si>
  <si>
    <t>7 Melrose Circle</t>
  </si>
  <si>
    <t>Skipton</t>
  </si>
  <si>
    <t>54250 Welch Pass</t>
  </si>
  <si>
    <t>Jobina</t>
  </si>
  <si>
    <t>Dudenie</t>
  </si>
  <si>
    <t>439 Ridgeway Court</t>
  </si>
  <si>
    <t>Hasser</t>
  </si>
  <si>
    <t>29895 Crest Line Point</t>
  </si>
  <si>
    <t>Hadlee</t>
  </si>
  <si>
    <t>Mackro</t>
  </si>
  <si>
    <t>7901 Park Meadow Plaza</t>
  </si>
  <si>
    <t>Muldoon</t>
  </si>
  <si>
    <t>5359 Alpine Hill</t>
  </si>
  <si>
    <t>Halette</t>
  </si>
  <si>
    <t>Helling</t>
  </si>
  <si>
    <t>78 Parkside Trail</t>
  </si>
  <si>
    <t>Elihu</t>
  </si>
  <si>
    <t>Cudworth</t>
  </si>
  <si>
    <t>92867 Lukken Lane</t>
  </si>
  <si>
    <t>Gilligan</t>
  </si>
  <si>
    <t>Mowat</t>
  </si>
  <si>
    <t>466 Briar Crest Junction</t>
  </si>
  <si>
    <t>Trudy</t>
  </si>
  <si>
    <t>Huffy</t>
  </si>
  <si>
    <t>520 Parkside Lane</t>
  </si>
  <si>
    <t>Minda</t>
  </si>
  <si>
    <t>Pendrid</t>
  </si>
  <si>
    <t>6958 Knutson Pass</t>
  </si>
  <si>
    <t>Betteanne</t>
  </si>
  <si>
    <t>Alldread</t>
  </si>
  <si>
    <t>401 Pond Circle</t>
  </si>
  <si>
    <t>Orly</t>
  </si>
  <si>
    <t>Ceney</t>
  </si>
  <si>
    <t>72 Ilene Point</t>
  </si>
  <si>
    <t>Torrie</t>
  </si>
  <si>
    <t>Smartman</t>
  </si>
  <si>
    <t>4 Rieder Drive</t>
  </si>
  <si>
    <t>Barclay</t>
  </si>
  <si>
    <t>Gricks</t>
  </si>
  <si>
    <t>67 8th Terrace</t>
  </si>
  <si>
    <t>Jarib</t>
  </si>
  <si>
    <t>Senior</t>
  </si>
  <si>
    <t>376 Buena Vista Street</t>
  </si>
  <si>
    <t>Tony</t>
  </si>
  <si>
    <t>Cordsen</t>
  </si>
  <si>
    <t>8439 Katie Crossing</t>
  </si>
  <si>
    <t>Fletcher</t>
  </si>
  <si>
    <t>Hutchens</t>
  </si>
  <si>
    <t>0 American Ash Parkway</t>
  </si>
  <si>
    <t>Frank</t>
  </si>
  <si>
    <t>Vallerine</t>
  </si>
  <si>
    <t>3 Talisman Court</t>
  </si>
  <si>
    <t>Trev</t>
  </si>
  <si>
    <t>Boothebie</t>
  </si>
  <si>
    <t>4 Pond Parkway</t>
  </si>
  <si>
    <t>Lucius</t>
  </si>
  <si>
    <t>Prescott</t>
  </si>
  <si>
    <t>845 Mendota Center</t>
  </si>
  <si>
    <t>Marcello</t>
  </si>
  <si>
    <t>Spenclay</t>
  </si>
  <si>
    <t>92808 Mallard Terrace</t>
  </si>
  <si>
    <t>Favelle</t>
  </si>
  <si>
    <t>9 Roth Park</t>
  </si>
  <si>
    <t>Guillermo</t>
  </si>
  <si>
    <t>Kolakovic</t>
  </si>
  <si>
    <t>34953 Oak Circle</t>
  </si>
  <si>
    <t>Liffe</t>
  </si>
  <si>
    <t>3 Park Meadow Drive</t>
  </si>
  <si>
    <t>Ben</t>
  </si>
  <si>
    <t>Laidler</t>
  </si>
  <si>
    <t>033 Loftsgordon Center</t>
  </si>
  <si>
    <t>Cameron</t>
  </si>
  <si>
    <t>Letherbury</t>
  </si>
  <si>
    <t>9200 Continental Center</t>
  </si>
  <si>
    <t>Phethean</t>
  </si>
  <si>
    <t>5 Farmco Way</t>
  </si>
  <si>
    <t>Marcellus</t>
  </si>
  <si>
    <t>Shawcroft</t>
  </si>
  <si>
    <t>00 Rutledge Alley</t>
  </si>
  <si>
    <t>Donella</t>
  </si>
  <si>
    <t>Emm</t>
  </si>
  <si>
    <t>9 Almo Alley</t>
  </si>
  <si>
    <t>Giuditta</t>
  </si>
  <si>
    <t>Dearlove</t>
  </si>
  <si>
    <t>944 Becker Road</t>
  </si>
  <si>
    <t>Terri</t>
  </si>
  <si>
    <t>Gornal</t>
  </si>
  <si>
    <t>6750 Truax Trail</t>
  </si>
  <si>
    <t>Tansy</t>
  </si>
  <si>
    <t>Beltzner</t>
  </si>
  <si>
    <t>03 Clarendon Way</t>
  </si>
  <si>
    <t>Rory</t>
  </si>
  <si>
    <t>Lokier</t>
  </si>
  <si>
    <t>3 Vermont Junction</t>
  </si>
  <si>
    <t>Mariejeanne</t>
  </si>
  <si>
    <t>Laise</t>
  </si>
  <si>
    <t>59929 West Alley</t>
  </si>
  <si>
    <t>Ganny</t>
  </si>
  <si>
    <t>Alessandrelli</t>
  </si>
  <si>
    <t>156 Lakeland Way</t>
  </si>
  <si>
    <t>Reeva</t>
  </si>
  <si>
    <t>Eakeley</t>
  </si>
  <si>
    <t>0 Graceland Plaza</t>
  </si>
  <si>
    <t>Guenna</t>
  </si>
  <si>
    <t>Spensly</t>
  </si>
  <si>
    <t>8 Monterey Plaza</t>
  </si>
  <si>
    <t>Tatiania</t>
  </si>
  <si>
    <t>O'Kane</t>
  </si>
  <si>
    <t>860 Banding Terrace</t>
  </si>
  <si>
    <t>Shari</t>
  </si>
  <si>
    <t>MacCallester</t>
  </si>
  <si>
    <t>5965 Glacier Hill Terrace</t>
  </si>
  <si>
    <t>Wyndham</t>
  </si>
  <si>
    <t>Ecob</t>
  </si>
  <si>
    <t>2241 Bonner Trail</t>
  </si>
  <si>
    <t>Keven</t>
  </si>
  <si>
    <t>Leahair</t>
  </si>
  <si>
    <t>51188 Annamark Hill</t>
  </si>
  <si>
    <t>Mason</t>
  </si>
  <si>
    <t>Kohrsen</t>
  </si>
  <si>
    <t>29180 American Ash Circle</t>
  </si>
  <si>
    <t>Rosterne</t>
  </si>
  <si>
    <t>5015 Pawling Park</t>
  </si>
  <si>
    <t>Christie</t>
  </si>
  <si>
    <t>MacClure</t>
  </si>
  <si>
    <t>8 Heffernan Crossing</t>
  </si>
  <si>
    <t>Tam</t>
  </si>
  <si>
    <t>Jahner</t>
  </si>
  <si>
    <t>3403 Spenser Terrace</t>
  </si>
  <si>
    <t>Sappson</t>
  </si>
  <si>
    <t>7391 Ruskin Parkway</t>
  </si>
  <si>
    <t>Germain</t>
  </si>
  <si>
    <t>De la Harpe</t>
  </si>
  <si>
    <t>59 Steensland Alley</t>
  </si>
  <si>
    <t>Ravens</t>
  </si>
  <si>
    <t>28 Menomonie Street</t>
  </si>
  <si>
    <t>Melesa</t>
  </si>
  <si>
    <t>Priddy</t>
  </si>
  <si>
    <t>5766 Pearson Court</t>
  </si>
  <si>
    <t>Jaquelyn</t>
  </si>
  <si>
    <t>Workman</t>
  </si>
  <si>
    <t>375 Drewry Alley</t>
  </si>
  <si>
    <t>Rebeca</t>
  </si>
  <si>
    <t>Martonfi</t>
  </si>
  <si>
    <t>26349 Spaight Junction</t>
  </si>
  <si>
    <t>Jarrett</t>
  </si>
  <si>
    <t>Maffia</t>
  </si>
  <si>
    <t>3519 Schurz Alley</t>
  </si>
  <si>
    <t>Brandais</t>
  </si>
  <si>
    <t>Goodlad</t>
  </si>
  <si>
    <t>0799 Florence Street</t>
  </si>
  <si>
    <t>Bird</t>
  </si>
  <si>
    <t>Bolf</t>
  </si>
  <si>
    <t>564 Northview Junction</t>
  </si>
  <si>
    <t>Sibeal</t>
  </si>
  <si>
    <t>Fellow</t>
  </si>
  <si>
    <t>9574 David Lane</t>
  </si>
  <si>
    <t>Wilhelmina</t>
  </si>
  <si>
    <t>Gothup</t>
  </si>
  <si>
    <t>76369 Ridge Oak Place</t>
  </si>
  <si>
    <t>Bertrand</t>
  </si>
  <si>
    <t>Penkethman</t>
  </si>
  <si>
    <t>81942 Scott Street</t>
  </si>
  <si>
    <t>Idalina</t>
  </si>
  <si>
    <t>941 La Follette Hill</t>
  </si>
  <si>
    <t>Beth</t>
  </si>
  <si>
    <t>Daile</t>
  </si>
  <si>
    <t>6466 Troy Street</t>
  </si>
  <si>
    <t>Neilla</t>
  </si>
  <si>
    <t>Castrillo</t>
  </si>
  <si>
    <t>3542 Arkansas Place</t>
  </si>
  <si>
    <t>Ambrose</t>
  </si>
  <si>
    <t>Bleasby</t>
  </si>
  <si>
    <t>6414 Hanover Avenue</t>
  </si>
  <si>
    <t>Augustus</t>
  </si>
  <si>
    <t>Pickin</t>
  </si>
  <si>
    <t>1435 Lukken Trail</t>
  </si>
  <si>
    <t>Haydon</t>
  </si>
  <si>
    <t>Berkery</t>
  </si>
  <si>
    <t>99739 Coolidge Crossing</t>
  </si>
  <si>
    <t>Lorianne</t>
  </si>
  <si>
    <t>Ethersey</t>
  </si>
  <si>
    <t>14 Westport Pass</t>
  </si>
  <si>
    <t>Darby</t>
  </si>
  <si>
    <t>Shailer</t>
  </si>
  <si>
    <t>2769 Banding Avenue</t>
  </si>
  <si>
    <t>Raul</t>
  </si>
  <si>
    <t>Cabrer</t>
  </si>
  <si>
    <t>75 Scott Place</t>
  </si>
  <si>
    <t>Bartholomeo</t>
  </si>
  <si>
    <t>Meeke</t>
  </si>
  <si>
    <t>9837 Granby Alley</t>
  </si>
  <si>
    <t>Zackariah</t>
  </si>
  <si>
    <t>Catteroll</t>
  </si>
  <si>
    <t>30 Bay Hill</t>
  </si>
  <si>
    <t>Trounce</t>
  </si>
  <si>
    <t>398 Butternut Place</t>
  </si>
  <si>
    <t>Maxim</t>
  </si>
  <si>
    <t>Chavrin</t>
  </si>
  <si>
    <t>8635 Cody Crossing</t>
  </si>
  <si>
    <t>Berri</t>
  </si>
  <si>
    <t>McManamen</t>
  </si>
  <si>
    <t>2 Shoshone Way</t>
  </si>
  <si>
    <t>Musgrave</t>
  </si>
  <si>
    <t>04489 Corscot Hill</t>
  </si>
  <si>
    <t>Orv</t>
  </si>
  <si>
    <t>Milland</t>
  </si>
  <si>
    <t>5 Maple Parkway</t>
  </si>
  <si>
    <t>Ayling</t>
  </si>
  <si>
    <t>2309 Gulseth Way</t>
  </si>
  <si>
    <t>Jarret</t>
  </si>
  <si>
    <t>18 Forest Avenue</t>
  </si>
  <si>
    <t>Galvin</t>
  </si>
  <si>
    <t>O'Keenan</t>
  </si>
  <si>
    <t>0 Ronald Regan Way</t>
  </si>
  <si>
    <t>Abbey</t>
  </si>
  <si>
    <t>Nellen</t>
  </si>
  <si>
    <t>601 Dryden Way</t>
  </si>
  <si>
    <t>Aigneis</t>
  </si>
  <si>
    <t>Brignall</t>
  </si>
  <si>
    <t>81 Artisan Park</t>
  </si>
  <si>
    <t>Charmion</t>
  </si>
  <si>
    <t>25386 Fallview Place</t>
  </si>
  <si>
    <t>Berny</t>
  </si>
  <si>
    <t>Bold</t>
  </si>
  <si>
    <t>1 Continental Center</t>
  </si>
  <si>
    <t>Ambros</t>
  </si>
  <si>
    <t>Kernes</t>
  </si>
  <si>
    <t>4 Tomscot Alley</t>
  </si>
  <si>
    <t>Clary</t>
  </si>
  <si>
    <t>Bennitt</t>
  </si>
  <si>
    <t>40252 Springs Park</t>
  </si>
  <si>
    <t>Hakeem</t>
  </si>
  <si>
    <t>Bernardinelli</t>
  </si>
  <si>
    <t>73506 Cordelia Lane</t>
  </si>
  <si>
    <t>Eytel</t>
  </si>
  <si>
    <t>677 Eagan Trail</t>
  </si>
  <si>
    <t>Danielle</t>
  </si>
  <si>
    <t>Kener</t>
  </si>
  <si>
    <t>050 Buell Lane</t>
  </si>
  <si>
    <t>Doll</t>
  </si>
  <si>
    <t>Tschirschky</t>
  </si>
  <si>
    <t>9 Melvin Drive</t>
  </si>
  <si>
    <t>Anabelle</t>
  </si>
  <si>
    <t>Rogerson</t>
  </si>
  <si>
    <t>544 Northland Place</t>
  </si>
  <si>
    <t>Karalee</t>
  </si>
  <si>
    <t>Tremlett</t>
  </si>
  <si>
    <t>41605 Mitchell Street</t>
  </si>
  <si>
    <t>Cathyleen</t>
  </si>
  <si>
    <t>Bern</t>
  </si>
  <si>
    <t>32708 Bluestem Alley</t>
  </si>
  <si>
    <t>Elka</t>
  </si>
  <si>
    <t>Crossgrove</t>
  </si>
  <si>
    <t>15 Straubel Way</t>
  </si>
  <si>
    <t>Farand</t>
  </si>
  <si>
    <t>Marriner</t>
  </si>
  <si>
    <t>3984 Clove Street</t>
  </si>
  <si>
    <t>Marina</t>
  </si>
  <si>
    <t>McElwee</t>
  </si>
  <si>
    <t>131 Tony Road</t>
  </si>
  <si>
    <t>Leighton</t>
  </si>
  <si>
    <t>Zisneros</t>
  </si>
  <si>
    <t>5 Sachs Terrace</t>
  </si>
  <si>
    <t>Henze</t>
  </si>
  <si>
    <t>3126 Bayside Hill</t>
  </si>
  <si>
    <t>Krissy</t>
  </si>
  <si>
    <t>Robard</t>
  </si>
  <si>
    <t>378 Prentice Point</t>
  </si>
  <si>
    <t>Lari</t>
  </si>
  <si>
    <t>Rotte</t>
  </si>
  <si>
    <t>37 Ilene Hill</t>
  </si>
  <si>
    <t>Ramonda</t>
  </si>
  <si>
    <t>McKellar</t>
  </si>
  <si>
    <t>39988 Porter Pass</t>
  </si>
  <si>
    <t>Duigan</t>
  </si>
  <si>
    <t>72 Shasta Plaza</t>
  </si>
  <si>
    <t>Hughie</t>
  </si>
  <si>
    <t>Laboune</t>
  </si>
  <si>
    <t>1 Graceland Trail</t>
  </si>
  <si>
    <t>Celisse</t>
  </si>
  <si>
    <t>McCloughen</t>
  </si>
  <si>
    <t>24712 Hazelcrest Lane</t>
  </si>
  <si>
    <t>De Blasi</t>
  </si>
  <si>
    <t>020 Bartillon Park</t>
  </si>
  <si>
    <t>Zed</t>
  </si>
  <si>
    <t>Blanckley</t>
  </si>
  <si>
    <t>233 Toban Alley</t>
  </si>
  <si>
    <t>Gerry</t>
  </si>
  <si>
    <t>2 Shasta Street</t>
  </si>
  <si>
    <t>Sarita</t>
  </si>
  <si>
    <t>Khosa</t>
  </si>
  <si>
    <t>6269 Oak Valley Avenue</t>
  </si>
  <si>
    <t>Prettjohn</t>
  </si>
  <si>
    <t>9618 Havey Place</t>
  </si>
  <si>
    <t>Janetta</t>
  </si>
  <si>
    <t>Hartrick</t>
  </si>
  <si>
    <t>7 Village Green Circle</t>
  </si>
  <si>
    <t>Hailey</t>
  </si>
  <si>
    <t>Ricciardi</t>
  </si>
  <si>
    <t>7 Havey Point</t>
  </si>
  <si>
    <t>Hube</t>
  </si>
  <si>
    <t>Weald</t>
  </si>
  <si>
    <t>2 Randy Point</t>
  </si>
  <si>
    <t>Hanselmann</t>
  </si>
  <si>
    <t>7 Del Sol Road</t>
  </si>
  <si>
    <t>Monah</t>
  </si>
  <si>
    <t>592 Oak Valley Center</t>
  </si>
  <si>
    <t>Sharia</t>
  </si>
  <si>
    <t>02555 Sloan Way</t>
  </si>
  <si>
    <t>Hurlee</t>
  </si>
  <si>
    <t>Helleckas</t>
  </si>
  <si>
    <t>3 Hayes Court</t>
  </si>
  <si>
    <t>Matthiew</t>
  </si>
  <si>
    <t>Ferreras</t>
  </si>
  <si>
    <t>2 Thierer Place</t>
  </si>
  <si>
    <t>Hastilow</t>
  </si>
  <si>
    <t>64 Everett Circle</t>
  </si>
  <si>
    <t>Marya</t>
  </si>
  <si>
    <t>Szwandt</t>
  </si>
  <si>
    <t>91193 Petterle Road</t>
  </si>
  <si>
    <t>Paddy</t>
  </si>
  <si>
    <t>Mumbray</t>
  </si>
  <si>
    <t>4262 Melvin Avenue</t>
  </si>
  <si>
    <t>Gretta</t>
  </si>
  <si>
    <t>Patrone</t>
  </si>
  <si>
    <t>177 Forest Run Crossing</t>
  </si>
  <si>
    <t>Gardiner</t>
  </si>
  <si>
    <t>Spehr</t>
  </si>
  <si>
    <t>285 Aberg Point</t>
  </si>
  <si>
    <t>Zachary</t>
  </si>
  <si>
    <t>Matyukon</t>
  </si>
  <si>
    <t>62047 Ludington Terrace</t>
  </si>
  <si>
    <t>Vanna</t>
  </si>
  <si>
    <t>Matts</t>
  </si>
  <si>
    <t>1508 Hooker Avenue</t>
  </si>
  <si>
    <t>Bab</t>
  </si>
  <si>
    <t>Bingall</t>
  </si>
  <si>
    <t>03058 Shoshone Lane</t>
  </si>
  <si>
    <t>Saunder</t>
  </si>
  <si>
    <t>Camerati</t>
  </si>
  <si>
    <t>8594 Warner Park</t>
  </si>
  <si>
    <t>Louella</t>
  </si>
  <si>
    <t>Mandifield</t>
  </si>
  <si>
    <t>7427 Fuller Trail</t>
  </si>
  <si>
    <t>Fernandina</t>
  </si>
  <si>
    <t>Brambley</t>
  </si>
  <si>
    <t>3 Buena Vista Pass</t>
  </si>
  <si>
    <t>Nelle</t>
  </si>
  <si>
    <t>Haworth</t>
  </si>
  <si>
    <t>2 Mcguire Terrace</t>
  </si>
  <si>
    <t>Corena</t>
  </si>
  <si>
    <t>Postlewhite</t>
  </si>
  <si>
    <t>54613 Service Court</t>
  </si>
  <si>
    <t>Roch</t>
  </si>
  <si>
    <t>Rilston</t>
  </si>
  <si>
    <t>8670 Pine View Street</t>
  </si>
  <si>
    <t>Lida</t>
  </si>
  <si>
    <t>Boynton</t>
  </si>
  <si>
    <t>35 Chive Alley</t>
  </si>
  <si>
    <t>Robers</t>
  </si>
  <si>
    <t>Richen</t>
  </si>
  <si>
    <t>084 Brickson Park Park</t>
  </si>
  <si>
    <t>Slyne</t>
  </si>
  <si>
    <t>5 Gale Street</t>
  </si>
  <si>
    <t>Doohan</t>
  </si>
  <si>
    <t>9 Mayfield Road</t>
  </si>
  <si>
    <t>Nutley</t>
  </si>
  <si>
    <t>624 Atwood Circle</t>
  </si>
  <si>
    <t>Aubrie</t>
  </si>
  <si>
    <t>Glaum</t>
  </si>
  <si>
    <t>64211 Laurel Alley</t>
  </si>
  <si>
    <t>Kupker</t>
  </si>
  <si>
    <t>81 Lien Drive</t>
  </si>
  <si>
    <t>Rosita</t>
  </si>
  <si>
    <t>Soppeth</t>
  </si>
  <si>
    <t>84 Stuart Lane</t>
  </si>
  <si>
    <t>Jost</t>
  </si>
  <si>
    <t>5 Springview Terrace</t>
  </si>
  <si>
    <t>Woody</t>
  </si>
  <si>
    <t>Dowthwaite</t>
  </si>
  <si>
    <t>08260 Jay Court</t>
  </si>
  <si>
    <t>Arnie</t>
  </si>
  <si>
    <t>Zorn</t>
  </si>
  <si>
    <t>83 Graceland Avenue</t>
  </si>
  <si>
    <t>Xenia</t>
  </si>
  <si>
    <t>Willmett</t>
  </si>
  <si>
    <t>7 Starling Crossing</t>
  </si>
  <si>
    <t>Meryl</t>
  </si>
  <si>
    <t>Dumbar</t>
  </si>
  <si>
    <t>8078 Talisman Trail</t>
  </si>
  <si>
    <t>Janice</t>
  </si>
  <si>
    <t>Himsworth</t>
  </si>
  <si>
    <t>57 Debra Terrace</t>
  </si>
  <si>
    <t>Devonne</t>
  </si>
  <si>
    <t>McPolin</t>
  </si>
  <si>
    <t>02 Bartelt Center</t>
  </si>
  <si>
    <t>Kubal</t>
  </si>
  <si>
    <t>2228 Steensland Terrace</t>
  </si>
  <si>
    <t>Parmley</t>
  </si>
  <si>
    <t>6142 Grayhawk Lane</t>
  </si>
  <si>
    <t>Tanner</t>
  </si>
  <si>
    <t>Harp</t>
  </si>
  <si>
    <t>7509 Prairieview Center</t>
  </si>
  <si>
    <t>Mead</t>
  </si>
  <si>
    <t>Wollard</t>
  </si>
  <si>
    <t>68882 Commercial Crossing</t>
  </si>
  <si>
    <t>Crosfield</t>
  </si>
  <si>
    <t>51673 Heffernan Park</t>
  </si>
  <si>
    <t>Kipper</t>
  </si>
  <si>
    <t>Monck</t>
  </si>
  <si>
    <t>94 Twin Pines Trail</t>
  </si>
  <si>
    <t>Marybelle</t>
  </si>
  <si>
    <t>Antal</t>
  </si>
  <si>
    <t>493 Calypso Center</t>
  </si>
  <si>
    <t>Avery</t>
  </si>
  <si>
    <t>Adamov</t>
  </si>
  <si>
    <t>32 Farragut Avenue</t>
  </si>
  <si>
    <t>Peria</t>
  </si>
  <si>
    <t>Iscowitz</t>
  </si>
  <si>
    <t>36744 Birchwood Center</t>
  </si>
  <si>
    <t>Bevvy</t>
  </si>
  <si>
    <t>26710 Express Trail</t>
  </si>
  <si>
    <t>Edgar</t>
  </si>
  <si>
    <t>Ordish</t>
  </si>
  <si>
    <t>4 American Ash Circle</t>
  </si>
  <si>
    <t>Clyve</t>
  </si>
  <si>
    <t>Starmont</t>
  </si>
  <si>
    <t>4439 7th Terrace</t>
  </si>
  <si>
    <t>Damon</t>
  </si>
  <si>
    <t>Phelip</t>
  </si>
  <si>
    <t>4 Barby Avenue</t>
  </si>
  <si>
    <t>Spirit</t>
  </si>
  <si>
    <t>3 Magdeline Terrace</t>
  </si>
  <si>
    <t>O'Leagham</t>
  </si>
  <si>
    <t>3009 Duke Crossing</t>
  </si>
  <si>
    <t>Philis</t>
  </si>
  <si>
    <t>Whittam</t>
  </si>
  <si>
    <t>75826 Bellgrove Trail</t>
  </si>
  <si>
    <t>Berford</t>
  </si>
  <si>
    <t>525 Kedzie Street</t>
  </si>
  <si>
    <t>Kerry</t>
  </si>
  <si>
    <t>Pashenkov</t>
  </si>
  <si>
    <t>25253 Straubel Trail</t>
  </si>
  <si>
    <t>Alla</t>
  </si>
  <si>
    <t>Kyles</t>
  </si>
  <si>
    <t>72728 Ruskin Way</t>
  </si>
  <si>
    <t>Urbanus</t>
  </si>
  <si>
    <t>Pichan</t>
  </si>
  <si>
    <t>671 American Ash Way</t>
  </si>
  <si>
    <t>Libbie</t>
  </si>
  <si>
    <t>Castelin</t>
  </si>
  <si>
    <t>6898 Redwing Park</t>
  </si>
  <si>
    <t>Tosspell</t>
  </si>
  <si>
    <t>00 Evergreen Center</t>
  </si>
  <si>
    <t>Patsy</t>
  </si>
  <si>
    <t>Beefon</t>
  </si>
  <si>
    <t>3 Magdeline Way</t>
  </si>
  <si>
    <t>Bennie</t>
  </si>
  <si>
    <t>Llywarch</t>
  </si>
  <si>
    <t>07273 Sundown Trail</t>
  </si>
  <si>
    <t>Yovonnda</t>
  </si>
  <si>
    <t>Warrior</t>
  </si>
  <si>
    <t>734 South Court</t>
  </si>
  <si>
    <t>Faythe</t>
  </si>
  <si>
    <t>Rance</t>
  </si>
  <si>
    <t>036 Kedzie Terrace</t>
  </si>
  <si>
    <t>Nevin</t>
  </si>
  <si>
    <t>Hanfrey</t>
  </si>
  <si>
    <t>829 Washington Crossing</t>
  </si>
  <si>
    <t>Morrie</t>
  </si>
  <si>
    <t>Flaxon</t>
  </si>
  <si>
    <t>75 Mesta Hill</t>
  </si>
  <si>
    <t>6491 Gerald Court</t>
  </si>
  <si>
    <t>Terencio</t>
  </si>
  <si>
    <t>7107 Manitowish Road</t>
  </si>
  <si>
    <t>Madalena</t>
  </si>
  <si>
    <t>MacCaughey</t>
  </si>
  <si>
    <t>88537 Erie Court</t>
  </si>
  <si>
    <t>Sherrie</t>
  </si>
  <si>
    <t>Kingaby</t>
  </si>
  <si>
    <t>9623 Fisk Plaza</t>
  </si>
  <si>
    <t>Gwenora</t>
  </si>
  <si>
    <t>Grabbam</t>
  </si>
  <si>
    <t>28 5th Center</t>
  </si>
  <si>
    <t>Geoff</t>
  </si>
  <si>
    <t>Assaf</t>
  </si>
  <si>
    <t>88039 Melody Lane</t>
  </si>
  <si>
    <t>Der</t>
  </si>
  <si>
    <t>Blatcher</t>
  </si>
  <si>
    <t>78258 Hanover Plaza</t>
  </si>
  <si>
    <t>Milsom</t>
  </si>
  <si>
    <t>9521 Old Shore Trail</t>
  </si>
  <si>
    <t>Merwyn</t>
  </si>
  <si>
    <t>MacPhail</t>
  </si>
  <si>
    <t>7609 Jackson Terrace</t>
  </si>
  <si>
    <t>Stolting</t>
  </si>
  <si>
    <t>21969 Lawn Court</t>
  </si>
  <si>
    <t>Charles</t>
  </si>
  <si>
    <t>Carren</t>
  </si>
  <si>
    <t>4 Sutteridge Trail</t>
  </si>
  <si>
    <t>MacCafferky</t>
  </si>
  <si>
    <t>6920 Dwight Circle</t>
  </si>
  <si>
    <t>Gale</t>
  </si>
  <si>
    <t>93098 Loftsgordon Pass</t>
  </si>
  <si>
    <t>Tiphany</t>
  </si>
  <si>
    <t>Bonnier</t>
  </si>
  <si>
    <t>06069 Hayes Road</t>
  </si>
  <si>
    <t>Girault</t>
  </si>
  <si>
    <t>1 Glacier Hill Parkway</t>
  </si>
  <si>
    <t>Bronson</t>
  </si>
  <si>
    <t>Plowman</t>
  </si>
  <si>
    <t>663 Bellgrove Parkway</t>
  </si>
  <si>
    <t>Libby</t>
  </si>
  <si>
    <t>Wardesworth</t>
  </si>
  <si>
    <t>261 Northport Lane</t>
  </si>
  <si>
    <t>Shana</t>
  </si>
  <si>
    <t>5 Manley Avenue</t>
  </si>
  <si>
    <t>Strutz</t>
  </si>
  <si>
    <t>3387 Warrior Court</t>
  </si>
  <si>
    <t>Koressa</t>
  </si>
  <si>
    <t>Maris</t>
  </si>
  <si>
    <t>801 Kings Parkway</t>
  </si>
  <si>
    <t>Karleen</t>
  </si>
  <si>
    <t>McGenn</t>
  </si>
  <si>
    <t>1826 Hazelcrest Park</t>
  </si>
  <si>
    <t>Carmela</t>
  </si>
  <si>
    <t>Jesper</t>
  </si>
  <si>
    <t>9460 Laurel Crossing</t>
  </si>
  <si>
    <t>Carce</t>
  </si>
  <si>
    <t>Gunthorp</t>
  </si>
  <si>
    <t>3981 Karstens Place</t>
  </si>
  <si>
    <t>Mikel</t>
  </si>
  <si>
    <t>McKechnie</t>
  </si>
  <si>
    <t>237 Summit Pass</t>
  </si>
  <si>
    <t>Drinkel</t>
  </si>
  <si>
    <t>32 Banding Center</t>
  </si>
  <si>
    <t>Allkins</t>
  </si>
  <si>
    <t>20198 Hansons Plaza</t>
  </si>
  <si>
    <t>Jorie</t>
  </si>
  <si>
    <t>Pigott</t>
  </si>
  <si>
    <t>39746 Eliot Center</t>
  </si>
  <si>
    <t>Giordano</t>
  </si>
  <si>
    <t>9 Dixon Crossing</t>
  </si>
  <si>
    <t>Wendi</t>
  </si>
  <si>
    <t>Hew</t>
  </si>
  <si>
    <t>9984 Pankratz Road</t>
  </si>
  <si>
    <t>Leicester</t>
  </si>
  <si>
    <t>Fynes</t>
  </si>
  <si>
    <t>15012 Oneill Plaza</t>
  </si>
  <si>
    <t>Agneta</t>
  </si>
  <si>
    <t>Swiggs</t>
  </si>
  <si>
    <t>60010 Knutson Road</t>
  </si>
  <si>
    <t>Cassandra</t>
  </si>
  <si>
    <t>Aucoate</t>
  </si>
  <si>
    <t>558 Thompson Junction</t>
  </si>
  <si>
    <t>Aristotle</t>
  </si>
  <si>
    <t>Jess</t>
  </si>
  <si>
    <t>8250 Johnson Point</t>
  </si>
  <si>
    <t>Claudia</t>
  </si>
  <si>
    <t>Doog</t>
  </si>
  <si>
    <t>80 Lakewood Street</t>
  </si>
  <si>
    <t>Gayel</t>
  </si>
  <si>
    <t>Downs</t>
  </si>
  <si>
    <t>8 Anderson Lane</t>
  </si>
  <si>
    <t>Agathe</t>
  </si>
  <si>
    <t>Weafer</t>
  </si>
  <si>
    <t>785 Crest Line Hill</t>
  </si>
  <si>
    <t>Jehanna</t>
  </si>
  <si>
    <t>Sparhawk</t>
  </si>
  <si>
    <t>984 Waubesa Pass</t>
  </si>
  <si>
    <t>147 Golden Leaf Pass</t>
  </si>
  <si>
    <t>Sig</t>
  </si>
  <si>
    <t>Sellan</t>
  </si>
  <si>
    <t>9695 Northland Pass</t>
  </si>
  <si>
    <t>Dikelin</t>
  </si>
  <si>
    <t>27 Mayer Lane</t>
  </si>
  <si>
    <t>Brands</t>
  </si>
  <si>
    <t>672 Crowley Place</t>
  </si>
  <si>
    <t>Bims</t>
  </si>
  <si>
    <t>32 Steensland Plaza</t>
  </si>
  <si>
    <t>Huie</t>
  </si>
  <si>
    <t>4 Mariners Cove Street</t>
  </si>
  <si>
    <t>Harriot</t>
  </si>
  <si>
    <t>8 Northridge Drive</t>
  </si>
  <si>
    <t>Torey</t>
  </si>
  <si>
    <t>Kensall</t>
  </si>
  <si>
    <t>69278 High Crossing Place</t>
  </si>
  <si>
    <t>Austina</t>
  </si>
  <si>
    <t>Orrice</t>
  </si>
  <si>
    <t>1879 Mitchell Center</t>
  </si>
  <si>
    <t>Elly</t>
  </si>
  <si>
    <t>Ormshaw</t>
  </si>
  <si>
    <t>24 Lerdahl Street</t>
  </si>
  <si>
    <t>Merlina</t>
  </si>
  <si>
    <t>Bream</t>
  </si>
  <si>
    <t>53 Talisman Trail</t>
  </si>
  <si>
    <t>Myles</t>
  </si>
  <si>
    <t>Pauncefort</t>
  </si>
  <si>
    <t>36360 Coleman Trail</t>
  </si>
  <si>
    <t>Edee</t>
  </si>
  <si>
    <t>Stoker</t>
  </si>
  <si>
    <t>88 Michigan Junction</t>
  </si>
  <si>
    <t>Anabella</t>
  </si>
  <si>
    <t>Mealham</t>
  </si>
  <si>
    <t>3 Myrtle Terrace</t>
  </si>
  <si>
    <t>Cassie</t>
  </si>
  <si>
    <t>Toffaloni</t>
  </si>
  <si>
    <t>8 Farwell Parkway</t>
  </si>
  <si>
    <t>Hallewell</t>
  </si>
  <si>
    <t>6 Forster Crossing</t>
  </si>
  <si>
    <t>Wheldon</t>
  </si>
  <si>
    <t>41205 Straubel Place</t>
  </si>
  <si>
    <t>Birgit</t>
  </si>
  <si>
    <t>Dowers</t>
  </si>
  <si>
    <t>13795 Corscot Drive</t>
  </si>
  <si>
    <t>Bartram</t>
  </si>
  <si>
    <t>Brownstein</t>
  </si>
  <si>
    <t>5861 Browning Park</t>
  </si>
  <si>
    <t>Saleem</t>
  </si>
  <si>
    <t>Meller</t>
  </si>
  <si>
    <t>10 American Alley</t>
  </si>
  <si>
    <t>Butcher</t>
  </si>
  <si>
    <t>20382 Spohn Alley</t>
  </si>
  <si>
    <t>Matlock</t>
  </si>
  <si>
    <t>58 Kipling Avenue</t>
  </si>
  <si>
    <t>Constantin</t>
  </si>
  <si>
    <t>Rodrigues</t>
  </si>
  <si>
    <t>14254 Hallows Parkway</t>
  </si>
  <si>
    <t>Weathey</t>
  </si>
  <si>
    <t>23700 Dennis Way</t>
  </si>
  <si>
    <t>Richie</t>
  </si>
  <si>
    <t>15 Emmet Street</t>
  </si>
  <si>
    <t>Eddie</t>
  </si>
  <si>
    <t>Yekel</t>
  </si>
  <si>
    <t>463 Bultman Crossing</t>
  </si>
  <si>
    <t>Vaughan</t>
  </si>
  <si>
    <t>8 Clyde Gallagher Court</t>
  </si>
  <si>
    <t>Plant</t>
  </si>
  <si>
    <t>503 Clove Crossing</t>
  </si>
  <si>
    <t>Grete</t>
  </si>
  <si>
    <t>Hindenburg</t>
  </si>
  <si>
    <t>0 Namekagon Circle</t>
  </si>
  <si>
    <t>Vladimir</t>
  </si>
  <si>
    <t>Morphet</t>
  </si>
  <si>
    <t>94 Sheridan Parkway</t>
  </si>
  <si>
    <t>Mufinella</t>
  </si>
  <si>
    <t>Kalvin</t>
  </si>
  <si>
    <t>4 Farragut Center</t>
  </si>
  <si>
    <t>Corella</t>
  </si>
  <si>
    <t>Bartomeu</t>
  </si>
  <si>
    <t>259 Summerview Center</t>
  </si>
  <si>
    <t>Reinwald</t>
  </si>
  <si>
    <t>Sinkins</t>
  </si>
  <si>
    <t>07158 Roth Pass</t>
  </si>
  <si>
    <t>425 Thierer Junction</t>
  </si>
  <si>
    <t>Creenan</t>
  </si>
  <si>
    <t>520 Mesta Alley</t>
  </si>
  <si>
    <t>Brnaba</t>
  </si>
  <si>
    <t>Dighton</t>
  </si>
  <si>
    <t>5772 Ridgeway Place</t>
  </si>
  <si>
    <t>Dalila</t>
  </si>
  <si>
    <t>Snawdon</t>
  </si>
  <si>
    <t>3516 Kensington Lane</t>
  </si>
  <si>
    <t>Barron</t>
  </si>
  <si>
    <t>Waszkiewicz</t>
  </si>
  <si>
    <t>83975 Rowland Place</t>
  </si>
  <si>
    <t>6137 Scoville Center</t>
  </si>
  <si>
    <t>Agata</t>
  </si>
  <si>
    <t>Inglesent</t>
  </si>
  <si>
    <t>2364 Dovetail Way</t>
  </si>
  <si>
    <t>Robbie</t>
  </si>
  <si>
    <t>Yakubovics</t>
  </si>
  <si>
    <t>5 Porter Road</t>
  </si>
  <si>
    <t>Sandwick</t>
  </si>
  <si>
    <t>7 Springview Lane</t>
  </si>
  <si>
    <t>Stearn</t>
  </si>
  <si>
    <t>Boutton</t>
  </si>
  <si>
    <t>8 Kingsford Hill</t>
  </si>
  <si>
    <t>Winthrop</t>
  </si>
  <si>
    <t>Corser</t>
  </si>
  <si>
    <t>690 Hanson Center</t>
  </si>
  <si>
    <t>Netti</t>
  </si>
  <si>
    <t>6406 Parkside Hill</t>
  </si>
  <si>
    <t>Faulkner</t>
  </si>
  <si>
    <t>McKiernan</t>
  </si>
  <si>
    <t>50 2nd Center</t>
  </si>
  <si>
    <t>Odo</t>
  </si>
  <si>
    <t>MacKaig</t>
  </si>
  <si>
    <t>90128 Caliangt Place</t>
  </si>
  <si>
    <t>Schimpke</t>
  </si>
  <si>
    <t>8 Colorado Circle</t>
  </si>
  <si>
    <t>Chiles</t>
  </si>
  <si>
    <t>4 Eastlawn Crossing</t>
  </si>
  <si>
    <t>Louisot</t>
  </si>
  <si>
    <t>04 Namekagon Pass</t>
  </si>
  <si>
    <t>Melonie</t>
  </si>
  <si>
    <t>744 Hazelcrest Way</t>
  </si>
  <si>
    <t>Bale</t>
  </si>
  <si>
    <t>Ney</t>
  </si>
  <si>
    <t>8934 Park Meadow Street</t>
  </si>
  <si>
    <t>Podmore</t>
  </si>
  <si>
    <t>12651 Lake View Point</t>
  </si>
  <si>
    <t>Tonya</t>
  </si>
  <si>
    <t>Nealand</t>
  </si>
  <si>
    <t>44 Upham Crossing</t>
  </si>
  <si>
    <t>Mayor</t>
  </si>
  <si>
    <t>Ismay</t>
  </si>
  <si>
    <t>89972 Graedel Point</t>
  </si>
  <si>
    <t>Herbie</t>
  </si>
  <si>
    <t>Machans</t>
  </si>
  <si>
    <t>00976 Sundown Lane</t>
  </si>
  <si>
    <t>Ulrika</t>
  </si>
  <si>
    <t>Steagall</t>
  </si>
  <si>
    <t>7 Summerview Parkway</t>
  </si>
  <si>
    <t>Penny</t>
  </si>
  <si>
    <t>Wellington</t>
  </si>
  <si>
    <t>52 Corben Place</t>
  </si>
  <si>
    <t>Lisa</t>
  </si>
  <si>
    <t>Odlin</t>
  </si>
  <si>
    <t>85688 New Castle Crossing</t>
  </si>
  <si>
    <t>Odille</t>
  </si>
  <si>
    <t>Panketh</t>
  </si>
  <si>
    <t>2 Gateway Drive</t>
  </si>
  <si>
    <t>Illa</t>
  </si>
  <si>
    <t>Klemenz</t>
  </si>
  <si>
    <t>4 Bartelt Hill</t>
  </si>
  <si>
    <t>Hedgecock</t>
  </si>
  <si>
    <t>6988 Acker Crossing</t>
  </si>
  <si>
    <t>Terrence</t>
  </si>
  <si>
    <t>Geck</t>
  </si>
  <si>
    <t>7258 Mandrake Terrace</t>
  </si>
  <si>
    <t>Ezechiel</t>
  </si>
  <si>
    <t>Parnall</t>
  </si>
  <si>
    <t>83 American Ash Drive</t>
  </si>
  <si>
    <t>Bonnor</t>
  </si>
  <si>
    <t>1786 Orin Street</t>
  </si>
  <si>
    <t>Harmon</t>
  </si>
  <si>
    <t>Bakster</t>
  </si>
  <si>
    <t>59231 Claremont Place</t>
  </si>
  <si>
    <t>Stacia</t>
  </si>
  <si>
    <t>Gritsaev</t>
  </si>
  <si>
    <t>13 Tennyson Point</t>
  </si>
  <si>
    <t>Lamke</t>
  </si>
  <si>
    <t>073 Fremont Alley</t>
  </si>
  <si>
    <t>Nisse</t>
  </si>
  <si>
    <t>Marriage</t>
  </si>
  <si>
    <t>45 Waubesa Lane</t>
  </si>
  <si>
    <t>Scardafield</t>
  </si>
  <si>
    <t>142 Cambridge Place</t>
  </si>
  <si>
    <t>Alecia</t>
  </si>
  <si>
    <t>79862 Darwin Crossing</t>
  </si>
  <si>
    <t>Dmitri</t>
  </si>
  <si>
    <t>Eleshenar</t>
  </si>
  <si>
    <t>276 Hoffman Road</t>
  </si>
  <si>
    <t>Kathye</t>
  </si>
  <si>
    <t>5290 Lunder Park</t>
  </si>
  <si>
    <t>Melamie</t>
  </si>
  <si>
    <t>Hardman</t>
  </si>
  <si>
    <t>7447 Nevada Park</t>
  </si>
  <si>
    <t>Gullane</t>
  </si>
  <si>
    <t>Database Administrator II</t>
  </si>
  <si>
    <t>2590 Northport Hill</t>
  </si>
  <si>
    <t>Nathanial</t>
  </si>
  <si>
    <t>D'Ambrogi</t>
  </si>
  <si>
    <t>5809 Coolidge Avenue</t>
  </si>
  <si>
    <t>Feeney</t>
  </si>
  <si>
    <t>21780 Service Park</t>
  </si>
  <si>
    <t>Melissa</t>
  </si>
  <si>
    <t>Purple</t>
  </si>
  <si>
    <t>66897 Pawling Circle</t>
  </si>
  <si>
    <t>Finn</t>
  </si>
  <si>
    <t>879 Coolidge Point</t>
  </si>
  <si>
    <t>Marissa</t>
  </si>
  <si>
    <t>590 Hayes Court</t>
  </si>
  <si>
    <t>Iona</t>
  </si>
  <si>
    <t>Fidgeon</t>
  </si>
  <si>
    <t>5676 Golf View Junction</t>
  </si>
  <si>
    <t>Davita</t>
  </si>
  <si>
    <t>72419 Eagan Road</t>
  </si>
  <si>
    <t>Winslow</t>
  </si>
  <si>
    <t>73 Muir Trail</t>
  </si>
  <si>
    <t>Carolynn</t>
  </si>
  <si>
    <t>Samsin</t>
  </si>
  <si>
    <t>6876 Mandrake Avenue</t>
  </si>
  <si>
    <t>Silvan</t>
  </si>
  <si>
    <t>Ellison</t>
  </si>
  <si>
    <t>0 Stephen Lane</t>
  </si>
  <si>
    <t>Alessandro</t>
  </si>
  <si>
    <t>Casley</t>
  </si>
  <si>
    <t>8029 Gulseth Center</t>
  </si>
  <si>
    <t>35454 Welch Hill</t>
  </si>
  <si>
    <t>Evelina</t>
  </si>
  <si>
    <t>02505 Mariners Cove Street</t>
  </si>
  <si>
    <t>Selby</t>
  </si>
  <si>
    <t>Cabbell</t>
  </si>
  <si>
    <t>67 Elka Court</t>
  </si>
  <si>
    <t>Katuscha</t>
  </si>
  <si>
    <t>Sapsed</t>
  </si>
  <si>
    <t>859 Harbort Alley</t>
  </si>
  <si>
    <t>Fairlie</t>
  </si>
  <si>
    <t>Alasdair</t>
  </si>
  <si>
    <t>67 Aberg Hill</t>
  </si>
  <si>
    <t>Maxy</t>
  </si>
  <si>
    <t>Hurles</t>
  </si>
  <si>
    <t>515 3rd Road</t>
  </si>
  <si>
    <t>Dorie</t>
  </si>
  <si>
    <t>Willock</t>
  </si>
  <si>
    <t>43455 Carey Center</t>
  </si>
  <si>
    <t>Grimwade</t>
  </si>
  <si>
    <t>252 Mockingbird Plaza</t>
  </si>
  <si>
    <t>Garek</t>
  </si>
  <si>
    <t>Prattin</t>
  </si>
  <si>
    <t>86857 Hoepker Lane</t>
  </si>
  <si>
    <t>Edik</t>
  </si>
  <si>
    <t>Connichie</t>
  </si>
  <si>
    <t>9674 Graceland Junction</t>
  </si>
  <si>
    <t>Rosalia</t>
  </si>
  <si>
    <t>Sigart</t>
  </si>
  <si>
    <t>0 Valley Edge Plaza</t>
  </si>
  <si>
    <t>Frederik</t>
  </si>
  <si>
    <t>Duckett</t>
  </si>
  <si>
    <t>18 Buhler Court</t>
  </si>
  <si>
    <t>Crudge</t>
  </si>
  <si>
    <t>93 Lawn Park</t>
  </si>
  <si>
    <t>Handlin</t>
  </si>
  <si>
    <t>1 Michigan Way</t>
  </si>
  <si>
    <t>Correna</t>
  </si>
  <si>
    <t>Goldsberry</t>
  </si>
  <si>
    <t>797 Orin Terrace</t>
  </si>
  <si>
    <t>Kimball</t>
  </si>
  <si>
    <t>Scutter</t>
  </si>
  <si>
    <t>87705 Hovde Center</t>
  </si>
  <si>
    <t>Ivel</t>
  </si>
  <si>
    <t>7 Warbler Point</t>
  </si>
  <si>
    <t>Hayley</t>
  </si>
  <si>
    <t>Girardengo</t>
  </si>
  <si>
    <t>24913 Twin Pines Terrace</t>
  </si>
  <si>
    <t>Padraic</t>
  </si>
  <si>
    <t>Bonnar</t>
  </si>
  <si>
    <t>146 Dakota Pass</t>
  </si>
  <si>
    <t>Rycraft</t>
  </si>
  <si>
    <t>7006 Miller Avenue</t>
  </si>
  <si>
    <t>Isador</t>
  </si>
  <si>
    <t>Hallitt</t>
  </si>
  <si>
    <t>52408 Autumn Leaf Road</t>
  </si>
  <si>
    <t>Lynsey</t>
  </si>
  <si>
    <t>Broady</t>
  </si>
  <si>
    <t>5 Northland Plaza</t>
  </si>
  <si>
    <t>Lucy</t>
  </si>
  <si>
    <t>Lackmann</t>
  </si>
  <si>
    <t>2 Mcbride Road</t>
  </si>
  <si>
    <t>Gordon</t>
  </si>
  <si>
    <t>Gowar</t>
  </si>
  <si>
    <t>8551 Mayfield Court</t>
  </si>
  <si>
    <t>Darline</t>
  </si>
  <si>
    <t>Alpes</t>
  </si>
  <si>
    <t>51 Leroy Place</t>
  </si>
  <si>
    <t>Aggi</t>
  </si>
  <si>
    <t>Farncombe</t>
  </si>
  <si>
    <t>90 Loftsgordon Plaza</t>
  </si>
  <si>
    <t>Rafaellle</t>
  </si>
  <si>
    <t>Tantrum</t>
  </si>
  <si>
    <t>2986 Holmberg Circle</t>
  </si>
  <si>
    <t>Redding</t>
  </si>
  <si>
    <t>5786 Kinsman Point</t>
  </si>
  <si>
    <t>Neville</t>
  </si>
  <si>
    <t>Bloyes</t>
  </si>
  <si>
    <t>47 Kensington Avenue</t>
  </si>
  <si>
    <t>Maureene</t>
  </si>
  <si>
    <t>Kingstne</t>
  </si>
  <si>
    <t>0850 Schmedeman Drive</t>
  </si>
  <si>
    <t>Barbie</t>
  </si>
  <si>
    <t>Rubi</t>
  </si>
  <si>
    <t>91655 Rowland Point</t>
  </si>
  <si>
    <t>Tabb</t>
  </si>
  <si>
    <t>Haberjam</t>
  </si>
  <si>
    <t>15673 Farmco Point</t>
  </si>
  <si>
    <t>Figg</t>
  </si>
  <si>
    <t>08 Upham Place</t>
  </si>
  <si>
    <t>Quintus</t>
  </si>
  <si>
    <t>Gouldthorpe</t>
  </si>
  <si>
    <t>8 Rockefeller Lane</t>
  </si>
  <si>
    <t>Edmands</t>
  </si>
  <si>
    <t>08 Vidon Center</t>
  </si>
  <si>
    <t>Benita</t>
  </si>
  <si>
    <t>Cuffley</t>
  </si>
  <si>
    <t>4 Mallory Hill</t>
  </si>
  <si>
    <t>Iorgo</t>
  </si>
  <si>
    <t>Krol</t>
  </si>
  <si>
    <t>352 Roth Street</t>
  </si>
  <si>
    <t>Alanna</t>
  </si>
  <si>
    <t>Geram</t>
  </si>
  <si>
    <t>1231 Grim Road</t>
  </si>
  <si>
    <t>Ozintsev</t>
  </si>
  <si>
    <t>29466 Hanson Pass</t>
  </si>
  <si>
    <t>Sammy</t>
  </si>
  <si>
    <t>Cheese</t>
  </si>
  <si>
    <t>5271 Vernon Court</t>
  </si>
  <si>
    <t>Xylia</t>
  </si>
  <si>
    <t>Lange</t>
  </si>
  <si>
    <t>5444 Corry Pass</t>
  </si>
  <si>
    <t>Shela</t>
  </si>
  <si>
    <t>Ridgers</t>
  </si>
  <si>
    <t>50506 Buhler Terrace</t>
  </si>
  <si>
    <t>Darell</t>
  </si>
  <si>
    <t>Mulqueeny</t>
  </si>
  <si>
    <t>0 Warrior Alley</t>
  </si>
  <si>
    <t>Angil</t>
  </si>
  <si>
    <t>Ellesmere</t>
  </si>
  <si>
    <t>11 Mifflin Junction</t>
  </si>
  <si>
    <t>Cammie</t>
  </si>
  <si>
    <t>Edridge</t>
  </si>
  <si>
    <t>655 Chive Pass</t>
  </si>
  <si>
    <t>Rosene</t>
  </si>
  <si>
    <t>Bullar</t>
  </si>
  <si>
    <t>638 Browning Terrace</t>
  </si>
  <si>
    <t>Tofanini</t>
  </si>
  <si>
    <t>9732 Swallow Way</t>
  </si>
  <si>
    <t>Laina</t>
  </si>
  <si>
    <t>Semorad</t>
  </si>
  <si>
    <t>4559 Stoughton Lane</t>
  </si>
  <si>
    <t>Cathlene</t>
  </si>
  <si>
    <t>Bellas</t>
  </si>
  <si>
    <t>3 Center Crossing</t>
  </si>
  <si>
    <t>Curt</t>
  </si>
  <si>
    <t>Petrello</t>
  </si>
  <si>
    <t>54 Hermina Road</t>
  </si>
  <si>
    <t>Koralle</t>
  </si>
  <si>
    <t>Winckles</t>
  </si>
  <si>
    <t>43 Eagle Crest Parkway</t>
  </si>
  <si>
    <t>Bethany</t>
  </si>
  <si>
    <t>Jarrell</t>
  </si>
  <si>
    <t>2170 Schiller Alley</t>
  </si>
  <si>
    <t>McGavin</t>
  </si>
  <si>
    <t>8476 Village Green Park</t>
  </si>
  <si>
    <t>Lurleen</t>
  </si>
  <si>
    <t>Shoebridge</t>
  </si>
  <si>
    <t>47 Chinook Road</t>
  </si>
  <si>
    <t>Juris</t>
  </si>
  <si>
    <t>4081 Lighthouse Bay Alley</t>
  </si>
  <si>
    <t>Web</t>
  </si>
  <si>
    <t>Decaze</t>
  </si>
  <si>
    <t>04 Onsgard Center</t>
  </si>
  <si>
    <t>Emelda</t>
  </si>
  <si>
    <t>Gerler</t>
  </si>
  <si>
    <t>4320 Toban Avenue</t>
  </si>
  <si>
    <t>Dolorita</t>
  </si>
  <si>
    <t>Dufaur</t>
  </si>
  <si>
    <t>4 Rowland Plaza</t>
  </si>
  <si>
    <t>Tuley</t>
  </si>
  <si>
    <t>52273 Bay Place</t>
  </si>
  <si>
    <t>Templeton</t>
  </si>
  <si>
    <t>Hambrook</t>
  </si>
  <si>
    <t>0 Graedel Drive</t>
  </si>
  <si>
    <t>Delcine</t>
  </si>
  <si>
    <t>Hansod</t>
  </si>
  <si>
    <t>886 Rusk Pass</t>
  </si>
  <si>
    <t>Ranger</t>
  </si>
  <si>
    <t>87 Twin Pines Plaza</t>
  </si>
  <si>
    <t>Niel</t>
  </si>
  <si>
    <t>Abilowitz</t>
  </si>
  <si>
    <t>4423 Bartelt Parkway</t>
  </si>
  <si>
    <t>Langdon</t>
  </si>
  <si>
    <t>46 Dunning Junction</t>
  </si>
  <si>
    <t>Emerine</t>
  </si>
  <si>
    <t>39716 Vera Junction</t>
  </si>
  <si>
    <t>Rolfe</t>
  </si>
  <si>
    <t>Kellard</t>
  </si>
  <si>
    <t>29 South Point</t>
  </si>
  <si>
    <t>Benji</t>
  </si>
  <si>
    <t>O'Shirine</t>
  </si>
  <si>
    <t>769 Banding Avenue</t>
  </si>
  <si>
    <t>Sherman</t>
  </si>
  <si>
    <t>Gullen</t>
  </si>
  <si>
    <t>067 Cottonwood Park</t>
  </si>
  <si>
    <t>Sue</t>
  </si>
  <si>
    <t>Chapelhow</t>
  </si>
  <si>
    <t>0 Lakeland Pass</t>
  </si>
  <si>
    <t>Erik</t>
  </si>
  <si>
    <t>116 Sullivan Avenue</t>
  </si>
  <si>
    <t>Milington</t>
  </si>
  <si>
    <t>0 Thackeray Avenue</t>
  </si>
  <si>
    <t>Amyes</t>
  </si>
  <si>
    <t>992 Old Shore Trail</t>
  </si>
  <si>
    <t>Cardew</t>
  </si>
  <si>
    <t>47204 Rigney Street</t>
  </si>
  <si>
    <t>Mareah</t>
  </si>
  <si>
    <t>Woodnutt</t>
  </si>
  <si>
    <t>5 Schurz Place</t>
  </si>
  <si>
    <t>Denington</t>
  </si>
  <si>
    <t>5390 Park Meadow Park</t>
  </si>
  <si>
    <t>Trixie</t>
  </si>
  <si>
    <t>Piscopiello</t>
  </si>
  <si>
    <t>96 Sundown Point</t>
  </si>
  <si>
    <t>Priscella</t>
  </si>
  <si>
    <t>Stathers</t>
  </si>
  <si>
    <t>0 Union Plaza</t>
  </si>
  <si>
    <t>Elise</t>
  </si>
  <si>
    <t>Slimm</t>
  </si>
  <si>
    <t>63493 Erie Place</t>
  </si>
  <si>
    <t>Rickey</t>
  </si>
  <si>
    <t>Gregolotti</t>
  </si>
  <si>
    <t>72673 Mayfield Trail</t>
  </si>
  <si>
    <t>Crickett</t>
  </si>
  <si>
    <t>216 Barnett Junction</t>
  </si>
  <si>
    <t>Neasham</t>
  </si>
  <si>
    <t>353 Stuart Trail</t>
  </si>
  <si>
    <t>Rica</t>
  </si>
  <si>
    <t>Raveau</t>
  </si>
  <si>
    <t>9 Debs Trail</t>
  </si>
  <si>
    <t>Aryn</t>
  </si>
  <si>
    <t>O'Halloran</t>
  </si>
  <si>
    <t>3 Independence Street</t>
  </si>
  <si>
    <t>Dutteridge</t>
  </si>
  <si>
    <t>0 Caliangt Pass</t>
  </si>
  <si>
    <t>Cyrille</t>
  </si>
  <si>
    <t>Figliovanni</t>
  </si>
  <si>
    <t>1693 Artisan Hill</t>
  </si>
  <si>
    <t>Sheena</t>
  </si>
  <si>
    <t>O'Duggan</t>
  </si>
  <si>
    <t>60 Oneill Street</t>
  </si>
  <si>
    <t>Sunny</t>
  </si>
  <si>
    <t>Swindells</t>
  </si>
  <si>
    <t>80932 5th Street</t>
  </si>
  <si>
    <t>Jorrie</t>
  </si>
  <si>
    <t>Hanhardt</t>
  </si>
  <si>
    <t>990 Kensington Park</t>
  </si>
  <si>
    <t>McKune</t>
  </si>
  <si>
    <t>831 Prairieview Trail</t>
  </si>
  <si>
    <t>Livy</t>
  </si>
  <si>
    <t>Roote</t>
  </si>
  <si>
    <t>1 Claremont Park</t>
  </si>
  <si>
    <t>Chiquita</t>
  </si>
  <si>
    <t>Durnall</t>
  </si>
  <si>
    <t>913 Londonderry Trail</t>
  </si>
  <si>
    <t>Hamber</t>
  </si>
  <si>
    <t>77 Acker Alley</t>
  </si>
  <si>
    <t>Curran</t>
  </si>
  <si>
    <t>Gush</t>
  </si>
  <si>
    <t>336 Service Pass</t>
  </si>
  <si>
    <t>Odie</t>
  </si>
  <si>
    <t>Enrrico</t>
  </si>
  <si>
    <t>1 Mendota Drive</t>
  </si>
  <si>
    <t>Bell</t>
  </si>
  <si>
    <t>Carley</t>
  </si>
  <si>
    <t>00 1st Trail</t>
  </si>
  <si>
    <t>Haley</t>
  </si>
  <si>
    <t>Dessent</t>
  </si>
  <si>
    <t>243 Mosinee Place</t>
  </si>
  <si>
    <t>Sanders</t>
  </si>
  <si>
    <t>Fernyhough</t>
  </si>
  <si>
    <t>778 Cambridge Street</t>
  </si>
  <si>
    <t>Butch</t>
  </si>
  <si>
    <t>Broadnicke</t>
  </si>
  <si>
    <t>68150 Boyd Road</t>
  </si>
  <si>
    <t>Zini</t>
  </si>
  <si>
    <t>99 Alpine Lane</t>
  </si>
  <si>
    <t>Linnea</t>
  </si>
  <si>
    <t>Jeacop</t>
  </si>
  <si>
    <t>40062 Steensland Center</t>
  </si>
  <si>
    <t>Jerrems</t>
  </si>
  <si>
    <t>882 Merry Trail</t>
  </si>
  <si>
    <t>Dre</t>
  </si>
  <si>
    <t>Ferrillo</t>
  </si>
  <si>
    <t>3 Cordelia Plaza</t>
  </si>
  <si>
    <t>Skpsey</t>
  </si>
  <si>
    <t>306 Longview Street</t>
  </si>
  <si>
    <t>Modesty</t>
  </si>
  <si>
    <t>07 Miller Pass</t>
  </si>
  <si>
    <t>O' Timony</t>
  </si>
  <si>
    <t>97 Randy Junction</t>
  </si>
  <si>
    <t>Gweneth</t>
  </si>
  <si>
    <t>Wilkins</t>
  </si>
  <si>
    <t>543 Morrow Terrace</t>
  </si>
  <si>
    <t>Patton</t>
  </si>
  <si>
    <t>Wrey</t>
  </si>
  <si>
    <t>32062 Oak Terrace</t>
  </si>
  <si>
    <t>Tessi</t>
  </si>
  <si>
    <t>Hesse</t>
  </si>
  <si>
    <t>38 Main Park</t>
  </si>
  <si>
    <t>Goddard</t>
  </si>
  <si>
    <t>Tinn</t>
  </si>
  <si>
    <t>3 Memorial Junction</t>
  </si>
  <si>
    <t>Merioth</t>
  </si>
  <si>
    <t>5 Reindahl Point</t>
  </si>
  <si>
    <t>Raffaello</t>
  </si>
  <si>
    <t>Godleman</t>
  </si>
  <si>
    <t>3 School Drive</t>
  </si>
  <si>
    <t>Arluene</t>
  </si>
  <si>
    <t>Manchester</t>
  </si>
  <si>
    <t>69444 Mccormick Junction</t>
  </si>
  <si>
    <t>David</t>
  </si>
  <si>
    <t>Darrigrand</t>
  </si>
  <si>
    <t>62 Mallard Avenue</t>
  </si>
  <si>
    <t>0 Butterfield Junction</t>
  </si>
  <si>
    <t>Clarie</t>
  </si>
  <si>
    <t>Programmer Analyst IV</t>
  </si>
  <si>
    <t>8766 Onsgard Plaza</t>
  </si>
  <si>
    <t>Mariam</t>
  </si>
  <si>
    <t>Guiel</t>
  </si>
  <si>
    <t>18708 Darwin Park</t>
  </si>
  <si>
    <t>Orbadiah</t>
  </si>
  <si>
    <t>Kennicott</t>
  </si>
  <si>
    <t>6279 Lien Junction</t>
  </si>
  <si>
    <t>Ashley</t>
  </si>
  <si>
    <t>Behneke</t>
  </si>
  <si>
    <t>9248 Sugar Terrace</t>
  </si>
  <si>
    <t>Barney</t>
  </si>
  <si>
    <t>Tilling</t>
  </si>
  <si>
    <t>752 Nevada Circle</t>
  </si>
  <si>
    <t>Tildi</t>
  </si>
  <si>
    <t>Kirkup</t>
  </si>
  <si>
    <t>04 Gulseth Plaza</t>
  </si>
  <si>
    <t>Albie</t>
  </si>
  <si>
    <t>Pach</t>
  </si>
  <si>
    <t>61 Northfield Pass</t>
  </si>
  <si>
    <t>Koubek</t>
  </si>
  <si>
    <t>2 Goodland Lane</t>
  </si>
  <si>
    <t>Kirby</t>
  </si>
  <si>
    <t>83 Luster Drive</t>
  </si>
  <si>
    <t>Chape</t>
  </si>
  <si>
    <t>08 Twin Pines Place</t>
  </si>
  <si>
    <t>Castanos</t>
  </si>
  <si>
    <t>283 Claremont Hill</t>
  </si>
  <si>
    <t>Dopson</t>
  </si>
  <si>
    <t>30 Delladonna Plaza</t>
  </si>
  <si>
    <t>Whatford</t>
  </si>
  <si>
    <t>6026 Graceland Crossing</t>
  </si>
  <si>
    <t>Lorettalorna</t>
  </si>
  <si>
    <t>64 Muir Lane</t>
  </si>
  <si>
    <t>Kos</t>
  </si>
  <si>
    <t>816 Spohn Center</t>
  </si>
  <si>
    <t>6698 Melody Crossing</t>
  </si>
  <si>
    <t>Filmer</t>
  </si>
  <si>
    <t>Furby</t>
  </si>
  <si>
    <t>78 Jackson Point</t>
  </si>
  <si>
    <t>Dagmar</t>
  </si>
  <si>
    <t>Panyer</t>
  </si>
  <si>
    <t>72297 Sutherland Junction</t>
  </si>
  <si>
    <t>Deloria</t>
  </si>
  <si>
    <t>7633 Mayer Plaza</t>
  </si>
  <si>
    <t>Devoy</t>
  </si>
  <si>
    <t>373 Hayes Terrace</t>
  </si>
  <si>
    <t>Aldhous</t>
  </si>
  <si>
    <t>77433 Sunfield Court</t>
  </si>
  <si>
    <t>Tatum</t>
  </si>
  <si>
    <t>Askem</t>
  </si>
  <si>
    <t>457 Merry Pass</t>
  </si>
  <si>
    <t>Hirsch</t>
  </si>
  <si>
    <t>Peele</t>
  </si>
  <si>
    <t>2 Straubel Lane</t>
  </si>
  <si>
    <t>Odilia</t>
  </si>
  <si>
    <t>Bick</t>
  </si>
  <si>
    <t>60320 Emmet Road</t>
  </si>
  <si>
    <t>Ellwood</t>
  </si>
  <si>
    <t>177 Sheridan Trail</t>
  </si>
  <si>
    <t>Waddilove</t>
  </si>
  <si>
    <t>70488 Logan Court</t>
  </si>
  <si>
    <t>Levi</t>
  </si>
  <si>
    <t>Cartmell</t>
  </si>
  <si>
    <t>0 Westport Center</t>
  </si>
  <si>
    <t>Adriana</t>
  </si>
  <si>
    <t>Cullerne</t>
  </si>
  <si>
    <t>84741 Scoville Terrace</t>
  </si>
  <si>
    <t>Lian</t>
  </si>
  <si>
    <t>Madrell</t>
  </si>
  <si>
    <t>692 Leroy Parkway</t>
  </si>
  <si>
    <t>Margie</t>
  </si>
  <si>
    <t>Tillyer</t>
  </si>
  <si>
    <t>6804 Red Cloud Parkway</t>
  </si>
  <si>
    <t>Lila</t>
  </si>
  <si>
    <t>Eyeington</t>
  </si>
  <si>
    <t>26204 Monument Alley</t>
  </si>
  <si>
    <t>Gronaver</t>
  </si>
  <si>
    <t>04036 Kennedy Trail</t>
  </si>
  <si>
    <t>Retha</t>
  </si>
  <si>
    <t>Kahane</t>
  </si>
  <si>
    <t>53649 Mandrake Place</t>
  </si>
  <si>
    <t>Winifred</t>
  </si>
  <si>
    <t>MacRonald</t>
  </si>
  <si>
    <t>22 Transport Alley</t>
  </si>
  <si>
    <t>Jodie</t>
  </si>
  <si>
    <t>Juett</t>
  </si>
  <si>
    <t>1 Thackeray Crossing</t>
  </si>
  <si>
    <t>Willy</t>
  </si>
  <si>
    <t>Langley</t>
  </si>
  <si>
    <t>87038 Sauthoff Road</t>
  </si>
  <si>
    <t>Chrisy</t>
  </si>
  <si>
    <t>Sivess</t>
  </si>
  <si>
    <t>8612 Kennedy Alley</t>
  </si>
  <si>
    <t>Simioli</t>
  </si>
  <si>
    <t>2 2nd Plaza</t>
  </si>
  <si>
    <t>Kristal</t>
  </si>
  <si>
    <t>Joysey</t>
  </si>
  <si>
    <t>78 Glacier Hill Drive</t>
  </si>
  <si>
    <t>Darrel</t>
  </si>
  <si>
    <t>Canet</t>
  </si>
  <si>
    <t>80 Cordelia Street</t>
  </si>
  <si>
    <t>Levon</t>
  </si>
  <si>
    <t>Woollard</t>
  </si>
  <si>
    <t>559 Blackbird Street</t>
  </si>
  <si>
    <t>Jamill</t>
  </si>
  <si>
    <t>Cudd</t>
  </si>
  <si>
    <t>5 Derek Pass</t>
  </si>
  <si>
    <t>Nada</t>
  </si>
  <si>
    <t>Reinert</t>
  </si>
  <si>
    <t>2699 Crest Line Way</t>
  </si>
  <si>
    <t>Stanley</t>
  </si>
  <si>
    <t>Seven</t>
  </si>
  <si>
    <t>33 Almo Terrace</t>
  </si>
  <si>
    <t>Reinhold</t>
  </si>
  <si>
    <t>Barthrup</t>
  </si>
  <si>
    <t>182 Homewood Plaza</t>
  </si>
  <si>
    <t>Markushkin</t>
  </si>
  <si>
    <t>004 Lawn Trail</t>
  </si>
  <si>
    <t>Dena</t>
  </si>
  <si>
    <t>Crewdson</t>
  </si>
  <si>
    <t>8941 Harbort Point</t>
  </si>
  <si>
    <t>Morganne</t>
  </si>
  <si>
    <t>Smitham</t>
  </si>
  <si>
    <t>9861 New Castle Avenue</t>
  </si>
  <si>
    <t>Erroll</t>
  </si>
  <si>
    <t>Radage</t>
  </si>
  <si>
    <t>21800 Duke Parkway</t>
  </si>
  <si>
    <t>Tremain</t>
  </si>
  <si>
    <t>Breadon</t>
  </si>
  <si>
    <t>4623 Anniversary Terrace</t>
  </si>
  <si>
    <t>Pattillo</t>
  </si>
  <si>
    <t>11 Sage Place</t>
  </si>
  <si>
    <t>Basset</t>
  </si>
  <si>
    <t>7 New Castle Terrace</t>
  </si>
  <si>
    <t>Pavia</t>
  </si>
  <si>
    <t>Gethen</t>
  </si>
  <si>
    <t>8 Haas Park</t>
  </si>
  <si>
    <t>Dannie</t>
  </si>
  <si>
    <t>Hissie</t>
  </si>
  <si>
    <t>3044 Summer Ridge Center</t>
  </si>
  <si>
    <t>Bekki</t>
  </si>
  <si>
    <t>Ralston</t>
  </si>
  <si>
    <t>2 Riverside Trail</t>
  </si>
  <si>
    <t>Bonita</t>
  </si>
  <si>
    <t>Gethins</t>
  </si>
  <si>
    <t>9 Bonner Road</t>
  </si>
  <si>
    <t>Vannoort</t>
  </si>
  <si>
    <t>423 Debra Terrace</t>
  </si>
  <si>
    <t>Murrow</t>
  </si>
  <si>
    <t>7208 Old Gate Avenue</t>
  </si>
  <si>
    <t>Maxwell</t>
  </si>
  <si>
    <t>Blabber</t>
  </si>
  <si>
    <t>7 Delaware Hill</t>
  </si>
  <si>
    <t>Lusa</t>
  </si>
  <si>
    <t>Hargerie</t>
  </si>
  <si>
    <t>3 Hintze Pass</t>
  </si>
  <si>
    <t>Jodee</t>
  </si>
  <si>
    <t>Judkins</t>
  </si>
  <si>
    <t>21 Sugar Place</t>
  </si>
  <si>
    <t>Durman</t>
  </si>
  <si>
    <t>4 Judy Park</t>
  </si>
  <si>
    <t>Merissa</t>
  </si>
  <si>
    <t>Milella</t>
  </si>
  <si>
    <t>2796 Caliangt Circle</t>
  </si>
  <si>
    <t>Kerr</t>
  </si>
  <si>
    <t>Simmell</t>
  </si>
  <si>
    <t>923 Westerfield Junction</t>
  </si>
  <si>
    <t>Dawna</t>
  </si>
  <si>
    <t>McCullen</t>
  </si>
  <si>
    <t>00 Park Meadow Terrace</t>
  </si>
  <si>
    <t>Wayne</t>
  </si>
  <si>
    <t>Woodfin</t>
  </si>
  <si>
    <t>570 Butternut Pass</t>
  </si>
  <si>
    <t>Ebbles</t>
  </si>
  <si>
    <t>0 Debs Lane</t>
  </si>
  <si>
    <t>Page</t>
  </si>
  <si>
    <t>Farthin</t>
  </si>
  <si>
    <t>98 Scott Parkway</t>
  </si>
  <si>
    <t>Myrlene</t>
  </si>
  <si>
    <t>Rothwell</t>
  </si>
  <si>
    <t>2661 Di Loreto Point</t>
  </si>
  <si>
    <t>Sylvan</t>
  </si>
  <si>
    <t>Capper</t>
  </si>
  <si>
    <t>95 Butterfield Circle</t>
  </si>
  <si>
    <t>Cooke</t>
  </si>
  <si>
    <t>0 David Terrace</t>
  </si>
  <si>
    <t>Shena</t>
  </si>
  <si>
    <t>Parren</t>
  </si>
  <si>
    <t>91 Mosinee Point</t>
  </si>
  <si>
    <t>Shawn</t>
  </si>
  <si>
    <t>Platfoot</t>
  </si>
  <si>
    <t>3 Oriole Place</t>
  </si>
  <si>
    <t>Clem</t>
  </si>
  <si>
    <t>11 Hermina Junction</t>
  </si>
  <si>
    <t>Claire</t>
  </si>
  <si>
    <t>Trahar</t>
  </si>
  <si>
    <t>01714 Claremont Center</t>
  </si>
  <si>
    <t>Caghan</t>
  </si>
  <si>
    <t>84 Lawn Way</t>
  </si>
  <si>
    <t>Franz</t>
  </si>
  <si>
    <t>Lyptrit</t>
  </si>
  <si>
    <t>32304 Larry Road</t>
  </si>
  <si>
    <t>Hatchell</t>
  </si>
  <si>
    <t>15082 Crest Line Plaza</t>
  </si>
  <si>
    <t>Anstice</t>
  </si>
  <si>
    <t>13 Marcy Alley</t>
  </si>
  <si>
    <t>Bethanne</t>
  </si>
  <si>
    <t>Kytter</t>
  </si>
  <si>
    <t>68294 Clarendon Crossing</t>
  </si>
  <si>
    <t>Vernon</t>
  </si>
  <si>
    <t>018 Erie Point</t>
  </si>
  <si>
    <t>Kaesmakers</t>
  </si>
  <si>
    <t>736 Ohio Court</t>
  </si>
  <si>
    <t>Prestner</t>
  </si>
  <si>
    <t>05 Charing Cross Plaza</t>
  </si>
  <si>
    <t>Whear</t>
  </si>
  <si>
    <t>4263 Hanson Place</t>
  </si>
  <si>
    <t>Dartan</t>
  </si>
  <si>
    <t>38 Valley Edge Plaza</t>
  </si>
  <si>
    <t>Edleston</t>
  </si>
  <si>
    <t>4044 Tennessee Parkway</t>
  </si>
  <si>
    <t>Cotillard</t>
  </si>
  <si>
    <t>1520 Summerview Road</t>
  </si>
  <si>
    <t>Celinda</t>
  </si>
  <si>
    <t>Asher</t>
  </si>
  <si>
    <t>9993 Mccormick Street</t>
  </si>
  <si>
    <t>Thornie</t>
  </si>
  <si>
    <t>Andrusov</t>
  </si>
  <si>
    <t>2094 Bunting Junction</t>
  </si>
  <si>
    <t>Mendie</t>
  </si>
  <si>
    <t>Teresi</t>
  </si>
  <si>
    <t>015 Fulton Pass</t>
  </si>
  <si>
    <t>Corina</t>
  </si>
  <si>
    <t>Shadwick</t>
  </si>
  <si>
    <t>7928 Mendota Circle</t>
  </si>
  <si>
    <t>Hieronymus</t>
  </si>
  <si>
    <t>Whinray</t>
  </si>
  <si>
    <t>9 Mcbride Trail</t>
  </si>
  <si>
    <t>Rayshell</t>
  </si>
  <si>
    <t>Kitteman</t>
  </si>
  <si>
    <t>5394 Dryden Terrace</t>
  </si>
  <si>
    <t>Kimberly</t>
  </si>
  <si>
    <t>Dishmon</t>
  </si>
  <si>
    <t>841 Anderson Drive</t>
  </si>
  <si>
    <t>Moina</t>
  </si>
  <si>
    <t>Thumim</t>
  </si>
  <si>
    <t>26223 Warrior Terrace</t>
  </si>
  <si>
    <t>Deva</t>
  </si>
  <si>
    <t>Carnow</t>
  </si>
  <si>
    <t>305 Vera Lane</t>
  </si>
  <si>
    <t>Wiggall</t>
  </si>
  <si>
    <t>740 Calypso Drive</t>
  </si>
  <si>
    <t>Slimings</t>
  </si>
  <si>
    <t>1742 Scott Center</t>
  </si>
  <si>
    <t>Trip</t>
  </si>
  <si>
    <t>99 Eastlawn Way</t>
  </si>
  <si>
    <t>Garwell</t>
  </si>
  <si>
    <t>1567 Schiller Street</t>
  </si>
  <si>
    <t>McRobbie</t>
  </si>
  <si>
    <t>2 Scott Circle</t>
  </si>
  <si>
    <t>Wendall</t>
  </si>
  <si>
    <t>McKeand</t>
  </si>
  <si>
    <t>6188 Anniversary Circle</t>
  </si>
  <si>
    <t>Gabie</t>
  </si>
  <si>
    <t>Skett</t>
  </si>
  <si>
    <t>6262 Elgar Avenue</t>
  </si>
  <si>
    <t>Burtwell</t>
  </si>
  <si>
    <t>1176 Pine View Lane</t>
  </si>
  <si>
    <t>Vanda</t>
  </si>
  <si>
    <t>Boadby</t>
  </si>
  <si>
    <t>056 Stone Corner Alley</t>
  </si>
  <si>
    <t>Excell</t>
  </si>
  <si>
    <t>26607 West Hill</t>
  </si>
  <si>
    <t>Gearalt</t>
  </si>
  <si>
    <t>Challis</t>
  </si>
  <si>
    <t>735 Eastlawn Place</t>
  </si>
  <si>
    <t>Petyankin</t>
  </si>
  <si>
    <t>0796 Melody Park</t>
  </si>
  <si>
    <t>Taite</t>
  </si>
  <si>
    <t>Droghan</t>
  </si>
  <si>
    <t>29279 Hazelcrest Junction</t>
  </si>
  <si>
    <t>Ilyssa</t>
  </si>
  <si>
    <t>Hannabuss</t>
  </si>
  <si>
    <t>54905 Anniversary Pass</t>
  </si>
  <si>
    <t>Marnia</t>
  </si>
  <si>
    <t>Claesens</t>
  </si>
  <si>
    <t>8080 Victoria Plaza</t>
  </si>
  <si>
    <t>Cathe</t>
  </si>
  <si>
    <t>Lorriman</t>
  </si>
  <si>
    <t>1 Rigney Circle</t>
  </si>
  <si>
    <t>Petrecz</t>
  </si>
  <si>
    <t>13845 Hayes Center</t>
  </si>
  <si>
    <t>Clevey</t>
  </si>
  <si>
    <t>Ivamy</t>
  </si>
  <si>
    <t>1 Service Alley</t>
  </si>
  <si>
    <t>Erma</t>
  </si>
  <si>
    <t>Vyel</t>
  </si>
  <si>
    <t>2 Autumn Leaf Plaza</t>
  </si>
  <si>
    <t>Washtell</t>
  </si>
  <si>
    <t>11667 Blackbird Street</t>
  </si>
  <si>
    <t>Winsor</t>
  </si>
  <si>
    <t>39 Badeau Court</t>
  </si>
  <si>
    <t>Dita</t>
  </si>
  <si>
    <t>Darlison</t>
  </si>
  <si>
    <t>60447 Ridgeway Plaza</t>
  </si>
  <si>
    <t>Anderea</t>
  </si>
  <si>
    <t>Pulteneye</t>
  </si>
  <si>
    <t>751 Cordelia Terrace</t>
  </si>
  <si>
    <t>Donaghie</t>
  </si>
  <si>
    <t>82598 Arkansas Hill</t>
  </si>
  <si>
    <t>Olva</t>
  </si>
  <si>
    <t>Sheehy</t>
  </si>
  <si>
    <t>78019 Manley Center</t>
  </si>
  <si>
    <t>Jonathon</t>
  </si>
  <si>
    <t>1617 Beilfuss Street</t>
  </si>
  <si>
    <t>Hiram</t>
  </si>
  <si>
    <t>Kittiman</t>
  </si>
  <si>
    <t>3538 Bunting Hill</t>
  </si>
  <si>
    <t>Rip</t>
  </si>
  <si>
    <t>Spiers</t>
  </si>
  <si>
    <t>08501 Kropf Trail</t>
  </si>
  <si>
    <t>Trent</t>
  </si>
  <si>
    <t>87 Reinke Drive</t>
  </si>
  <si>
    <t>Essy</t>
  </si>
  <si>
    <t>Vondrak</t>
  </si>
  <si>
    <t>2 Saint Paul Parkway</t>
  </si>
  <si>
    <t>Emanuel</t>
  </si>
  <si>
    <t>Baukham</t>
  </si>
  <si>
    <t>62842 Pearson Point</t>
  </si>
  <si>
    <t>Lethia</t>
  </si>
  <si>
    <t>Juanes</t>
  </si>
  <si>
    <t>3 Mariners Cove Terrace</t>
  </si>
  <si>
    <t>Ives</t>
  </si>
  <si>
    <t>20519 Katie Circle</t>
  </si>
  <si>
    <t>Colline</t>
  </si>
  <si>
    <t>Coulman</t>
  </si>
  <si>
    <t>0103 Bay Junction</t>
  </si>
  <si>
    <t>Chase</t>
  </si>
  <si>
    <t>Youd</t>
  </si>
  <si>
    <t>61 Upham Parkway</t>
  </si>
  <si>
    <t>Devondra</t>
  </si>
  <si>
    <t>Jovis</t>
  </si>
  <si>
    <t>Kerby</t>
  </si>
  <si>
    <t>Nesfield</t>
  </si>
  <si>
    <t>3 School Place</t>
  </si>
  <si>
    <t>Averil</t>
  </si>
  <si>
    <t>Gentiry</t>
  </si>
  <si>
    <t>6674 Russell Center</t>
  </si>
  <si>
    <t>Cheri</t>
  </si>
  <si>
    <t>Hazeman</t>
  </si>
  <si>
    <t>62293 Raven Parkway</t>
  </si>
  <si>
    <t>Elvina</t>
  </si>
  <si>
    <t>Saiger</t>
  </si>
  <si>
    <t>4 Delaware Terrace</t>
  </si>
  <si>
    <t>Loraine</t>
  </si>
  <si>
    <t>Beamish</t>
  </si>
  <si>
    <t>558 Grayhawk Circle</t>
  </si>
  <si>
    <t>Thurlbeck</t>
  </si>
  <si>
    <t>06419 Dayton Junction</t>
  </si>
  <si>
    <t>Pepito</t>
  </si>
  <si>
    <t>Lamming</t>
  </si>
  <si>
    <t>9907 Morningstar Pass</t>
  </si>
  <si>
    <t>Jessel</t>
  </si>
  <si>
    <t>8256 Annamark Court</t>
  </si>
  <si>
    <t>Pavla</t>
  </si>
  <si>
    <t>Braunle</t>
  </si>
  <si>
    <t>99565 Warrior Alley</t>
  </si>
  <si>
    <t>De la Yglesias</t>
  </si>
  <si>
    <t>55 Hovde Parkway</t>
  </si>
  <si>
    <t>Rebekah</t>
  </si>
  <si>
    <t>Dmych</t>
  </si>
  <si>
    <t>46418 Hauk Pass</t>
  </si>
  <si>
    <t>Petrus</t>
  </si>
  <si>
    <t>46523 Mcbride Circle</t>
  </si>
  <si>
    <t>Drews</t>
  </si>
  <si>
    <t>261 Mosinee Avenue</t>
  </si>
  <si>
    <t>Crickmoor</t>
  </si>
  <si>
    <t>1 Namekagon Parkway</t>
  </si>
  <si>
    <t>Obadiah</t>
  </si>
  <si>
    <t>Fairall</t>
  </si>
  <si>
    <t>761 Bellgrove Lane</t>
  </si>
  <si>
    <t>Ludovico</t>
  </si>
  <si>
    <t>Bertot</t>
  </si>
  <si>
    <t>93 Corben Crossing</t>
  </si>
  <si>
    <t>Jo-anne</t>
  </si>
  <si>
    <t>Pringer</t>
  </si>
  <si>
    <t>32 Sutteridge Trail</t>
  </si>
  <si>
    <t>Brandy</t>
  </si>
  <si>
    <t>Showering</t>
  </si>
  <si>
    <t>7 Scoville Trail</t>
  </si>
  <si>
    <t>Leandra</t>
  </si>
  <si>
    <t>Schubert</t>
  </si>
  <si>
    <t>8 Mariners Cove Drive</t>
  </si>
  <si>
    <t>Constance</t>
  </si>
  <si>
    <t>Ucchino</t>
  </si>
  <si>
    <t>19 Del Mar Avenue</t>
  </si>
  <si>
    <t>Corkell</t>
  </si>
  <si>
    <t>16984 Pankratz Park</t>
  </si>
  <si>
    <t>90974 Chinook Parkway</t>
  </si>
  <si>
    <t>Peri</t>
  </si>
  <si>
    <t>Hovie</t>
  </si>
  <si>
    <t>25 Schlimgen Terrace</t>
  </si>
  <si>
    <t>Freddi</t>
  </si>
  <si>
    <t>Arrington</t>
  </si>
  <si>
    <t>25 Ronald Regan Point</t>
  </si>
  <si>
    <t>Cordell</t>
  </si>
  <si>
    <t>455 Hooker Lane</t>
  </si>
  <si>
    <t>77410 Bluejay Street</t>
  </si>
  <si>
    <t>Concordia</t>
  </si>
  <si>
    <t>Mussington</t>
  </si>
  <si>
    <t>688 Kropf Circle</t>
  </si>
  <si>
    <t>Marinna</t>
  </si>
  <si>
    <t>Hancke</t>
  </si>
  <si>
    <t>81 Holy Cross Alley</t>
  </si>
  <si>
    <t>Meridel</t>
  </si>
  <si>
    <t>Rawet</t>
  </si>
  <si>
    <t>154 Cambridge Point</t>
  </si>
  <si>
    <t>Elbert</t>
  </si>
  <si>
    <t>Bridgement</t>
  </si>
  <si>
    <t>06495 Swallow Terrace</t>
  </si>
  <si>
    <t>Alexia</t>
  </si>
  <si>
    <t>Wolford</t>
  </si>
  <si>
    <t>8 Bobwhite Park</t>
  </si>
  <si>
    <t>Mangeon</t>
  </si>
  <si>
    <t>33477 Trailsway Park</t>
  </si>
  <si>
    <t>Jerrold</t>
  </si>
  <si>
    <t>Robben</t>
  </si>
  <si>
    <t>5700 Banding Lane</t>
  </si>
  <si>
    <t>Tiphanie</t>
  </si>
  <si>
    <t>93482 Jenifer Alley</t>
  </si>
  <si>
    <t>Shermy</t>
  </si>
  <si>
    <t>3 Gina Center</t>
  </si>
  <si>
    <t>Shay</t>
  </si>
  <si>
    <t>Gimbart</t>
  </si>
  <si>
    <t>651 Mesta Drive</t>
  </si>
  <si>
    <t>Mart</t>
  </si>
  <si>
    <t>Bazoche</t>
  </si>
  <si>
    <t>1032 Killdeer Place</t>
  </si>
  <si>
    <t>Myca</t>
  </si>
  <si>
    <t>Standley</t>
  </si>
  <si>
    <t>464 Bonner Place</t>
  </si>
  <si>
    <t>Clarita</t>
  </si>
  <si>
    <t>Jaqueminet</t>
  </si>
  <si>
    <t>49932 Messerschmidt Point</t>
  </si>
  <si>
    <t>Jordana</t>
  </si>
  <si>
    <t>Beach</t>
  </si>
  <si>
    <t>25925 Service Crossing</t>
  </si>
  <si>
    <t>Eberz</t>
  </si>
  <si>
    <t>3384 Nelson Circle</t>
  </si>
  <si>
    <t>Laird</t>
  </si>
  <si>
    <t>Prover</t>
  </si>
  <si>
    <t>1721 Nobel Junction</t>
  </si>
  <si>
    <t>Benton</t>
  </si>
  <si>
    <t>Oakly</t>
  </si>
  <si>
    <t>3 Washington Plaza</t>
  </si>
  <si>
    <t>Rudolf</t>
  </si>
  <si>
    <t>Brandes</t>
  </si>
  <si>
    <t>07526 Union Lane</t>
  </si>
  <si>
    <t>Fosdick</t>
  </si>
  <si>
    <t>6183 Morrow Court</t>
  </si>
  <si>
    <t>Gamett</t>
  </si>
  <si>
    <t>322 Garrison Way</t>
  </si>
  <si>
    <t>Woolfall</t>
  </si>
  <si>
    <t>4668 Coleman Street</t>
  </si>
  <si>
    <t>Inigo</t>
  </si>
  <si>
    <t>Ojeda</t>
  </si>
  <si>
    <t>5 Florence Hill</t>
  </si>
  <si>
    <t>Nerissa</t>
  </si>
  <si>
    <t>Foote</t>
  </si>
  <si>
    <t>43 Jana Way</t>
  </si>
  <si>
    <t>Carin</t>
  </si>
  <si>
    <t>213 Alpine Avenue</t>
  </si>
  <si>
    <t>Rosabelle</t>
  </si>
  <si>
    <t>Hollington</t>
  </si>
  <si>
    <t>7 Center Circle</t>
  </si>
  <si>
    <t>Alejandro</t>
  </si>
  <si>
    <t>Shakelade</t>
  </si>
  <si>
    <t>8142 Tomscot Drive</t>
  </si>
  <si>
    <t>Jillie</t>
  </si>
  <si>
    <t>Fyndon</t>
  </si>
  <si>
    <t>29 Basil Point</t>
  </si>
  <si>
    <t>Losbie</t>
  </si>
  <si>
    <t>920 Manley Crossing</t>
  </si>
  <si>
    <t>Allan</t>
  </si>
  <si>
    <t>Govan</t>
  </si>
  <si>
    <t>90 Lawn Parkway</t>
  </si>
  <si>
    <t>Cordi</t>
  </si>
  <si>
    <t>Merman</t>
  </si>
  <si>
    <t>76085 Eagan Crossing</t>
  </si>
  <si>
    <t>Laurent</t>
  </si>
  <si>
    <t>Ainslee</t>
  </si>
  <si>
    <t>33006 Petterle Trail</t>
  </si>
  <si>
    <t>Jammet</t>
  </si>
  <si>
    <t>81 American Place</t>
  </si>
  <si>
    <t>Aundrea</t>
  </si>
  <si>
    <t>Reisenberg</t>
  </si>
  <si>
    <t>636 Debs Circle</t>
  </si>
  <si>
    <t>Steutly</t>
  </si>
  <si>
    <t>93 Iowa Junction</t>
  </si>
  <si>
    <t>Alfy</t>
  </si>
  <si>
    <t>Bruhnke</t>
  </si>
  <si>
    <t>034 Eagan Avenue</t>
  </si>
  <si>
    <t>Jeff</t>
  </si>
  <si>
    <t>Goodere</t>
  </si>
  <si>
    <t>9 Steensland Center</t>
  </si>
  <si>
    <t>Callie</t>
  </si>
  <si>
    <t>Garthshore</t>
  </si>
  <si>
    <t>094 Green Road</t>
  </si>
  <si>
    <t>Isacco</t>
  </si>
  <si>
    <t>Woodwind</t>
  </si>
  <si>
    <t>5463 Arapahoe Point</t>
  </si>
  <si>
    <t>Aili</t>
  </si>
  <si>
    <t>Scruby</t>
  </si>
  <si>
    <t>9175 Stephen Drive</t>
  </si>
  <si>
    <t>Patrica</t>
  </si>
  <si>
    <t>Donativo</t>
  </si>
  <si>
    <t>2 Ridgeway Circle</t>
  </si>
  <si>
    <t>Nollie</t>
  </si>
  <si>
    <t>Matteoli</t>
  </si>
  <si>
    <t>4 Almo Plaza</t>
  </si>
  <si>
    <t>Erwin</t>
  </si>
  <si>
    <t>Pendre</t>
  </si>
  <si>
    <t>4 Barby Road</t>
  </si>
  <si>
    <t>Puzey</t>
  </si>
  <si>
    <t>79427 Hudson Trail</t>
  </si>
  <si>
    <t>Tull</t>
  </si>
  <si>
    <t>Godehard.sf</t>
  </si>
  <si>
    <t>3483 Burrows Hill</t>
  </si>
  <si>
    <t>19 Barby Parkway</t>
  </si>
  <si>
    <t>Kimberlee</t>
  </si>
  <si>
    <t>Soonhouse</t>
  </si>
  <si>
    <t>85 Carioca Drive</t>
  </si>
  <si>
    <t>Jackett</t>
  </si>
  <si>
    <t>6837 West Pass</t>
  </si>
  <si>
    <t>098 Veith Hill</t>
  </si>
  <si>
    <t>Breena</t>
  </si>
  <si>
    <t>Risebrow</t>
  </si>
  <si>
    <t>39632 Michigan Park</t>
  </si>
  <si>
    <t>Row</t>
  </si>
  <si>
    <t>Mawditt</t>
  </si>
  <si>
    <t>182 Thierer Pass</t>
  </si>
  <si>
    <t>Coxall</t>
  </si>
  <si>
    <t>5890 Comanche Trail</t>
  </si>
  <si>
    <t>Rock</t>
  </si>
  <si>
    <t>Vickerstaff</t>
  </si>
  <si>
    <t>096 Anniversary Point</t>
  </si>
  <si>
    <t>Shortland</t>
  </si>
  <si>
    <t>51 Bay Junction</t>
  </si>
  <si>
    <t>Benthall</t>
  </si>
  <si>
    <t>362 Mayer Terrace</t>
  </si>
  <si>
    <t>Ursala</t>
  </si>
  <si>
    <t>Ferrai</t>
  </si>
  <si>
    <t>9527 Ridgeway Street</t>
  </si>
  <si>
    <t>Tybi</t>
  </si>
  <si>
    <t>Silliman</t>
  </si>
  <si>
    <t>2272 Buena Vista Center</t>
  </si>
  <si>
    <t>Tommy</t>
  </si>
  <si>
    <t>Kupisz</t>
  </si>
  <si>
    <t>30624 John Wall Point</t>
  </si>
  <si>
    <t>Tabbie</t>
  </si>
  <si>
    <t>Turone</t>
  </si>
  <si>
    <t>984 Hoepker Court</t>
  </si>
  <si>
    <t>Kristos</t>
  </si>
  <si>
    <t>Anthony</t>
  </si>
  <si>
    <t>1946 Golf Course Hill</t>
  </si>
  <si>
    <t>Bryana</t>
  </si>
  <si>
    <t>Lindell</t>
  </si>
  <si>
    <t>71 Meadow Ridge Parkway</t>
  </si>
  <si>
    <t>Renfree</t>
  </si>
  <si>
    <t>056 Pierstorff Alley</t>
  </si>
  <si>
    <t>June</t>
  </si>
  <si>
    <t>Haslam</t>
  </si>
  <si>
    <t>4 Ilene Street</t>
  </si>
  <si>
    <t>Wolffers</t>
  </si>
  <si>
    <t>470 Bunting Center</t>
  </si>
  <si>
    <t>Emmalee</t>
  </si>
  <si>
    <t>Sketcher</t>
  </si>
  <si>
    <t>45 Talisman Pass</t>
  </si>
  <si>
    <t>Cherin</t>
  </si>
  <si>
    <t>Thireau</t>
  </si>
  <si>
    <t>2 Maryland Drive</t>
  </si>
  <si>
    <t>Hallsy</t>
  </si>
  <si>
    <t>De Leek</t>
  </si>
  <si>
    <t>9 Ronald Regan Center</t>
  </si>
  <si>
    <t>Griselda</t>
  </si>
  <si>
    <t>Bezants</t>
  </si>
  <si>
    <t>0 Talisman Trail</t>
  </si>
  <si>
    <t>Georgy</t>
  </si>
  <si>
    <t>Rickwood</t>
  </si>
  <si>
    <t>03287 Hallows Center</t>
  </si>
  <si>
    <t>Fabien</t>
  </si>
  <si>
    <t>Iacapucci</t>
  </si>
  <si>
    <t>14796 Ramsey Street</t>
  </si>
  <si>
    <t>Pettecrew</t>
  </si>
  <si>
    <t>34457 Springview Street</t>
  </si>
  <si>
    <t>Donnie</t>
  </si>
  <si>
    <t>Brimson</t>
  </si>
  <si>
    <t>8722 Summit Alley</t>
  </si>
  <si>
    <t>Tripp</t>
  </si>
  <si>
    <t>Steed</t>
  </si>
  <si>
    <t>2 Northridge Street</t>
  </si>
  <si>
    <t>Art</t>
  </si>
  <si>
    <t>Barwell</t>
  </si>
  <si>
    <t>396 Sachs Road</t>
  </si>
  <si>
    <t>Lamar</t>
  </si>
  <si>
    <t>Gladman</t>
  </si>
  <si>
    <t>359 Kropf Point</t>
  </si>
  <si>
    <t>Lolly</t>
  </si>
  <si>
    <t>Junkison</t>
  </si>
  <si>
    <t>67348 Lakewood Gardens Road</t>
  </si>
  <si>
    <t>Sharon</t>
  </si>
  <si>
    <t>Cranage</t>
  </si>
  <si>
    <t>80 Duke Terrace</t>
  </si>
  <si>
    <t>Matskevich</t>
  </si>
  <si>
    <t>22 Sachtjen Avenue</t>
  </si>
  <si>
    <t>Anderson</t>
  </si>
  <si>
    <t>9 Oak Park</t>
  </si>
  <si>
    <t>Shewery</t>
  </si>
  <si>
    <t>16623 Mariners Cove Plaza</t>
  </si>
  <si>
    <t>Lohde</t>
  </si>
  <si>
    <t>771 Sugar Way</t>
  </si>
  <si>
    <t>Sullivan</t>
  </si>
  <si>
    <t>Scullion</t>
  </si>
  <si>
    <t>07236 Jenifer Point</t>
  </si>
  <si>
    <t>Oberon</t>
  </si>
  <si>
    <t>Scading</t>
  </si>
  <si>
    <t>37 Clarendon Lane</t>
  </si>
  <si>
    <t>Leopold</t>
  </si>
  <si>
    <t>Dainton</t>
  </si>
  <si>
    <t>087 Fallview Plaza</t>
  </si>
  <si>
    <t>Janie</t>
  </si>
  <si>
    <t>Stonehewer</t>
  </si>
  <si>
    <t>8 Kinsman Alley</t>
  </si>
  <si>
    <t>Warner</t>
  </si>
  <si>
    <t>Zuker</t>
  </si>
  <si>
    <t>28014 Kings Park</t>
  </si>
  <si>
    <t>Cufley</t>
  </si>
  <si>
    <t>3609 Shelley Road</t>
  </si>
  <si>
    <t>Taylor</t>
  </si>
  <si>
    <t>Dutchburn</t>
  </si>
  <si>
    <t>4081 Veith Lane</t>
  </si>
  <si>
    <t>Saddleton</t>
  </si>
  <si>
    <t>16 Monument Place</t>
  </si>
  <si>
    <t>Normanvill</t>
  </si>
  <si>
    <t>8108 Clyde Gallagher Crossing</t>
  </si>
  <si>
    <t>Melonby</t>
  </si>
  <si>
    <t>03 Lillian Street</t>
  </si>
  <si>
    <t>Devy</t>
  </si>
  <si>
    <t>Hannum</t>
  </si>
  <si>
    <t>6170 Buena Vista Way</t>
  </si>
  <si>
    <t>Hildy</t>
  </si>
  <si>
    <t>Bilbrook</t>
  </si>
  <si>
    <t>038 North Court</t>
  </si>
  <si>
    <t>Ellissa</t>
  </si>
  <si>
    <t>Stanney</t>
  </si>
  <si>
    <t>1823 Judy Center</t>
  </si>
  <si>
    <t>Valdemar</t>
  </si>
  <si>
    <t>MacCoughen</t>
  </si>
  <si>
    <t>314 Northland Plaza</t>
  </si>
  <si>
    <t>Debbi</t>
  </si>
  <si>
    <t>Doohey</t>
  </si>
  <si>
    <t>016 Tony Street</t>
  </si>
  <si>
    <t>Boniface</t>
  </si>
  <si>
    <t>Kivelhan</t>
  </si>
  <si>
    <t>84019 Porter Trail</t>
  </si>
  <si>
    <t>Reine</t>
  </si>
  <si>
    <t>10421 Cordelia Parkway</t>
  </si>
  <si>
    <t>Conerding</t>
  </si>
  <si>
    <t>70 Old Gate Street</t>
  </si>
  <si>
    <t>1 Springview Place</t>
  </si>
  <si>
    <t>Silby</t>
  </si>
  <si>
    <t>939 Coleman Pass</t>
  </si>
  <si>
    <t>Drucy</t>
  </si>
  <si>
    <t>Kausche</t>
  </si>
  <si>
    <t>4 Huxley Alley</t>
  </si>
  <si>
    <t>Arden</t>
  </si>
  <si>
    <t>Godard</t>
  </si>
  <si>
    <t>46 Dawn Way</t>
  </si>
  <si>
    <t>Brendan</t>
  </si>
  <si>
    <t>Verbeke</t>
  </si>
  <si>
    <t>805 Division Plaza</t>
  </si>
  <si>
    <t>Josey</t>
  </si>
  <si>
    <t>Alves</t>
  </si>
  <si>
    <t>4052 Katie Court</t>
  </si>
  <si>
    <t>Gonthier</t>
  </si>
  <si>
    <t>43 Sunbrook Terrace</t>
  </si>
  <si>
    <t>Negal</t>
  </si>
  <si>
    <t>2827 Fallview Lane</t>
  </si>
  <si>
    <t>L' Anglois</t>
  </si>
  <si>
    <t>85301 John Wall Road</t>
  </si>
  <si>
    <t>Francesco</t>
  </si>
  <si>
    <t>Wasson</t>
  </si>
  <si>
    <t>8 Monument Junction</t>
  </si>
  <si>
    <t>Ilene</t>
  </si>
  <si>
    <t>Agett</t>
  </si>
  <si>
    <t>56045 Express Avenue</t>
  </si>
  <si>
    <t>Linet</t>
  </si>
  <si>
    <t>Postill</t>
  </si>
  <si>
    <t>5 Larry Terrace</t>
  </si>
  <si>
    <t>Ced</t>
  </si>
  <si>
    <t>Cuell</t>
  </si>
  <si>
    <t>62 Tennyson Way</t>
  </si>
  <si>
    <t>Margo</t>
  </si>
  <si>
    <t>25 Parkside Terrace</t>
  </si>
  <si>
    <t>Lavinia</t>
  </si>
  <si>
    <t>Niess</t>
  </si>
  <si>
    <t>18939 Upham Hill</t>
  </si>
  <si>
    <t>Wilcot</t>
  </si>
  <si>
    <t>536 Crowley Crossing</t>
  </si>
  <si>
    <t>Moreen</t>
  </si>
  <si>
    <t>Zoren</t>
  </si>
  <si>
    <t>5447 Weeping Birch Place</t>
  </si>
  <si>
    <t>Sails</t>
  </si>
  <si>
    <t>78 Shasta Place</t>
  </si>
  <si>
    <t>Ado</t>
  </si>
  <si>
    <t>Yaldren</t>
  </si>
  <si>
    <t>011 Lotheville Junction</t>
  </si>
  <si>
    <t>Helga</t>
  </si>
  <si>
    <t>Nuzzi</t>
  </si>
  <si>
    <t>2757 Green Ridge Circle</t>
  </si>
  <si>
    <t>Foulcher</t>
  </si>
  <si>
    <t>80 Scofield Alley</t>
  </si>
  <si>
    <t>Zara</t>
  </si>
  <si>
    <t>Maccaddie</t>
  </si>
  <si>
    <t>62117 Trailsway Place</t>
  </si>
  <si>
    <t>Dorree</t>
  </si>
  <si>
    <t>Sanja</t>
  </si>
  <si>
    <t>9292 Mcguire Plaza</t>
  </si>
  <si>
    <t>Mingardi</t>
  </si>
  <si>
    <t>7049 Sutteridge Lane</t>
  </si>
  <si>
    <t>Karole</t>
  </si>
  <si>
    <t>Grinin</t>
  </si>
  <si>
    <t>427 Rockefeller Drive</t>
  </si>
  <si>
    <t>Jacobo</t>
  </si>
  <si>
    <t>Rosenblum</t>
  </si>
  <si>
    <t>09 Texas Plaza</t>
  </si>
  <si>
    <t>Jo-ann</t>
  </si>
  <si>
    <t>Carlile</t>
  </si>
  <si>
    <t>4 Sachtjen Drive</t>
  </si>
  <si>
    <t>Reynard</t>
  </si>
  <si>
    <t>Jaffrey</t>
  </si>
  <si>
    <t>90 Westerfield Street</t>
  </si>
  <si>
    <t>Hartwell</t>
  </si>
  <si>
    <t>Schach</t>
  </si>
  <si>
    <t>70416 Becker Court</t>
  </si>
  <si>
    <t>Stillman</t>
  </si>
  <si>
    <t>Sackur</t>
  </si>
  <si>
    <t>5 Loftsgordon Avenue</t>
  </si>
  <si>
    <t>Guthrie</t>
  </si>
  <si>
    <t>MacAne</t>
  </si>
  <si>
    <t>122 Chinook Center</t>
  </si>
  <si>
    <t>Claribel</t>
  </si>
  <si>
    <t>0 Golden Leaf Crossing</t>
  </si>
  <si>
    <t>Onofredo</t>
  </si>
  <si>
    <t>Franc</t>
  </si>
  <si>
    <t>13282 Pond Circle</t>
  </si>
  <si>
    <t>Candida</t>
  </si>
  <si>
    <t>Hickenbottom</t>
  </si>
  <si>
    <t>34748 Charing Cross Point</t>
  </si>
  <si>
    <t>Cerman</t>
  </si>
  <si>
    <t>43491 Jenifer Street</t>
  </si>
  <si>
    <t>Woffinden</t>
  </si>
  <si>
    <t>61 Talmadge Lane</t>
  </si>
  <si>
    <t>Alisun</t>
  </si>
  <si>
    <t>Heinecke</t>
  </si>
  <si>
    <t>8 Dayton Park</t>
  </si>
  <si>
    <t>Welbie</t>
  </si>
  <si>
    <t>Rockliffe</t>
  </si>
  <si>
    <t>162 Golf View Hill</t>
  </si>
  <si>
    <t>Ewen</t>
  </si>
  <si>
    <t>Emes</t>
  </si>
  <si>
    <t>5837 Hayes Court</t>
  </si>
  <si>
    <t>Carr</t>
  </si>
  <si>
    <t>Muckley</t>
  </si>
  <si>
    <t>2 Michigan Parkway</t>
  </si>
  <si>
    <t>Georgiev</t>
  </si>
  <si>
    <t>064 Fallview Terrace</t>
  </si>
  <si>
    <t>Lilli</t>
  </si>
  <si>
    <t>Hargey</t>
  </si>
  <si>
    <t>249 Burning Wood Point</t>
  </si>
  <si>
    <t>Gudge</t>
  </si>
  <si>
    <t>237 Garrison Way</t>
  </si>
  <si>
    <t>Dallon</t>
  </si>
  <si>
    <t>Greatreax</t>
  </si>
  <si>
    <t>8007 Dawn Terrace</t>
  </si>
  <si>
    <t>Bolding</t>
  </si>
  <si>
    <t>2800 Dottie Trail</t>
  </si>
  <si>
    <t>Junina</t>
  </si>
  <si>
    <t>Labone</t>
  </si>
  <si>
    <t>3 Lyons Road</t>
  </si>
  <si>
    <t>Jeremiah</t>
  </si>
  <si>
    <t>9106 Thompson Hill</t>
  </si>
  <si>
    <t>Heywood</t>
  </si>
  <si>
    <t>Sollett</t>
  </si>
  <si>
    <t>90351 Duke Junction</t>
  </si>
  <si>
    <t>Hildagarde</t>
  </si>
  <si>
    <t>Eyrl</t>
  </si>
  <si>
    <t>258 Luster Court</t>
  </si>
  <si>
    <t>Glynnis</t>
  </si>
  <si>
    <t>Sailor</t>
  </si>
  <si>
    <t>8208 Parkside Point</t>
  </si>
  <si>
    <t>Venita</t>
  </si>
  <si>
    <t>Dymick</t>
  </si>
  <si>
    <t>883 Almo Terrace</t>
  </si>
  <si>
    <t>16 Maple Wood Center</t>
  </si>
  <si>
    <t>Moneypenny</t>
  </si>
  <si>
    <t>89314 Eagle Crest Center</t>
  </si>
  <si>
    <t>Neron</t>
  </si>
  <si>
    <t>Verick</t>
  </si>
  <si>
    <t>98978 Nevada Circle</t>
  </si>
  <si>
    <t>Zared</t>
  </si>
  <si>
    <t>Pinchback</t>
  </si>
  <si>
    <t>461 Esker Court</t>
  </si>
  <si>
    <t>Melli</t>
  </si>
  <si>
    <t>Sperwell</t>
  </si>
  <si>
    <t>59901 Bartelt Terrace</t>
  </si>
  <si>
    <t>Bottoner</t>
  </si>
  <si>
    <t>873 Ludington Plaza</t>
  </si>
  <si>
    <t>Neddy</t>
  </si>
  <si>
    <t>La Grange</t>
  </si>
  <si>
    <t>8 Scott Street</t>
  </si>
  <si>
    <t>Obadias</t>
  </si>
  <si>
    <t>Gristwood</t>
  </si>
  <si>
    <t>2639 Brown Road</t>
  </si>
  <si>
    <t>Crathern</t>
  </si>
  <si>
    <t>42554 Burrows Court</t>
  </si>
  <si>
    <t>Godrich</t>
  </si>
  <si>
    <t>38 Jackson Lane</t>
  </si>
  <si>
    <t>Rand</t>
  </si>
  <si>
    <t>3 Nancy Circle</t>
  </si>
  <si>
    <t>Janenna</t>
  </si>
  <si>
    <t>Knowlman</t>
  </si>
  <si>
    <t>01 Burning Wood Terrace</t>
  </si>
  <si>
    <t>Mike</t>
  </si>
  <si>
    <t>Geggus</t>
  </si>
  <si>
    <t>60086 Summit Lane</t>
  </si>
  <si>
    <t>Lewes</t>
  </si>
  <si>
    <t>18118 Maple Wood Crossing</t>
  </si>
  <si>
    <t>Wes</t>
  </si>
  <si>
    <t>Crotch</t>
  </si>
  <si>
    <t>63 School Plaza</t>
  </si>
  <si>
    <t>Toinette</t>
  </si>
  <si>
    <t>Clementson</t>
  </si>
  <si>
    <t>198 Garrison Pass</t>
  </si>
  <si>
    <t>Moyra</t>
  </si>
  <si>
    <t>Mount</t>
  </si>
  <si>
    <t>7 Eggendart Hill</t>
  </si>
  <si>
    <t>Melisande</t>
  </si>
  <si>
    <t>846 Carberry Street</t>
  </si>
  <si>
    <t>Stollsteiner</t>
  </si>
  <si>
    <t>88 La Follette Way</t>
  </si>
  <si>
    <t>Noelani</t>
  </si>
  <si>
    <t>Andreuzzi</t>
  </si>
  <si>
    <t>9 Caliangt Park</t>
  </si>
  <si>
    <t>Jedidiah</t>
  </si>
  <si>
    <t>Daulby</t>
  </si>
  <si>
    <t>0 Reinke Lane</t>
  </si>
  <si>
    <t>Janelle</t>
  </si>
  <si>
    <t>Ebbage</t>
  </si>
  <si>
    <t>60 Briar Crest Circle</t>
  </si>
  <si>
    <t>Timothee</t>
  </si>
  <si>
    <t>Mervyn</t>
  </si>
  <si>
    <t>1 Drewry Junction</t>
  </si>
  <si>
    <t>Cecile</t>
  </si>
  <si>
    <t>MacLise</t>
  </si>
  <si>
    <t>4 Susan Center</t>
  </si>
  <si>
    <t>Immanuel</t>
  </si>
  <si>
    <t>Farlamb</t>
  </si>
  <si>
    <t>8750 Corben Trail</t>
  </si>
  <si>
    <t>Ezra</t>
  </si>
  <si>
    <t>Steffan</t>
  </si>
  <si>
    <t>6 Pawling Trail</t>
  </si>
  <si>
    <t>Standford</t>
  </si>
  <si>
    <t>Tanswill</t>
  </si>
  <si>
    <t>3469 Service Road</t>
  </si>
  <si>
    <t>Wilsey</t>
  </si>
  <si>
    <t>11731 3rd Hill</t>
  </si>
  <si>
    <t>Ashplant</t>
  </si>
  <si>
    <t>65 Sachtjen Park</t>
  </si>
  <si>
    <t>Beverie</t>
  </si>
  <si>
    <t>Bosanko</t>
  </si>
  <si>
    <t>04 Fallview Trail</t>
  </si>
  <si>
    <t>029 Springview Place</t>
  </si>
  <si>
    <t>Didi</t>
  </si>
  <si>
    <t>Milne</t>
  </si>
  <si>
    <t>283 Ryan Street</t>
  </si>
  <si>
    <t>Andresen</t>
  </si>
  <si>
    <t>717 Oakridge Way</t>
  </si>
  <si>
    <t>1601 Judy Drive</t>
  </si>
  <si>
    <t>Kellyann</t>
  </si>
  <si>
    <t>Hawton</t>
  </si>
  <si>
    <t>091 Farragut Crossing</t>
  </si>
  <si>
    <t>Valeria</t>
  </si>
  <si>
    <t>Ladyman</t>
  </si>
  <si>
    <t>608 Rutledge Drive</t>
  </si>
  <si>
    <t>Tadeas</t>
  </si>
  <si>
    <t>McUre</t>
  </si>
  <si>
    <t>15 Almo Lane</t>
  </si>
  <si>
    <t>Linc</t>
  </si>
  <si>
    <t>Jillions</t>
  </si>
  <si>
    <t>35796 Buhler Plaza</t>
  </si>
  <si>
    <t>Townie</t>
  </si>
  <si>
    <t>Perez</t>
  </si>
  <si>
    <t>8425 Jackson Terrace</t>
  </si>
  <si>
    <t>Malvin</t>
  </si>
  <si>
    <t>8 Moland Pass</t>
  </si>
  <si>
    <t>Freida</t>
  </si>
  <si>
    <t>Everil</t>
  </si>
  <si>
    <t>7101 Gulseth Hill</t>
  </si>
  <si>
    <t>McCromley</t>
  </si>
  <si>
    <t>63588 Clove Court</t>
  </si>
  <si>
    <t>Auberta</t>
  </si>
  <si>
    <t>Teodori</t>
  </si>
  <si>
    <t>4817 Fulton Junction</t>
  </si>
  <si>
    <t>Allyn</t>
  </si>
  <si>
    <t>Carswell</t>
  </si>
  <si>
    <t>148 Marcy Pass</t>
  </si>
  <si>
    <t>Tiff</t>
  </si>
  <si>
    <t>Ovett</t>
  </si>
  <si>
    <t>91 Porter Pass</t>
  </si>
  <si>
    <t>Sayres</t>
  </si>
  <si>
    <t>Duthie</t>
  </si>
  <si>
    <t>811 Tony Road</t>
  </si>
  <si>
    <t>Jeramie</t>
  </si>
  <si>
    <t>Cellier</t>
  </si>
  <si>
    <t>68861 School Hill</t>
  </si>
  <si>
    <t>Madelina</t>
  </si>
  <si>
    <t>Marte</t>
  </si>
  <si>
    <t>1197 Carey Junction</t>
  </si>
  <si>
    <t>Onida</t>
  </si>
  <si>
    <t>Cockshot</t>
  </si>
  <si>
    <t>3785 Dapin Drive</t>
  </si>
  <si>
    <t>Hyatt</t>
  </si>
  <si>
    <t>Craine</t>
  </si>
  <si>
    <t>738 Dixon Drive</t>
  </si>
  <si>
    <t>Dredge</t>
  </si>
  <si>
    <t>0672 Mitchell Terrace</t>
  </si>
  <si>
    <t>MacKall</t>
  </si>
  <si>
    <t>399 Butterfield Crossing</t>
  </si>
  <si>
    <t>Eddisforth</t>
  </si>
  <si>
    <t>27 Farmco Pass</t>
  </si>
  <si>
    <t>Stavro</t>
  </si>
  <si>
    <t>Gargett</t>
  </si>
  <si>
    <t>337 Brentwood Pass</t>
  </si>
  <si>
    <t>Botly</t>
  </si>
  <si>
    <t>1792 Judy Road</t>
  </si>
  <si>
    <t>Avrasin</t>
  </si>
  <si>
    <t>05 Loftsgordon Pass</t>
  </si>
  <si>
    <t>Nolie</t>
  </si>
  <si>
    <t>Orring</t>
  </si>
  <si>
    <t>679 Huxley Trail</t>
  </si>
  <si>
    <t>Grange</t>
  </si>
  <si>
    <t>Skillington</t>
  </si>
  <si>
    <t>30 Parkside Terrace</t>
  </si>
  <si>
    <t>Dawn</t>
  </si>
  <si>
    <t>Yakovitch</t>
  </si>
  <si>
    <t>441 Superior Junction</t>
  </si>
  <si>
    <t>Lynna</t>
  </si>
  <si>
    <t>Revens</t>
  </si>
  <si>
    <t>0 Gateway Road</t>
  </si>
  <si>
    <t>Jim</t>
  </si>
  <si>
    <t>Shoppee</t>
  </si>
  <si>
    <t>9 Lake View Avenue</t>
  </si>
  <si>
    <t>Hilary</t>
  </si>
  <si>
    <t>Tregunna</t>
  </si>
  <si>
    <t>51739 Sundown Hill</t>
  </si>
  <si>
    <t>34 Kim Center</t>
  </si>
  <si>
    <t>Tamera</t>
  </si>
  <si>
    <t>Hinckes</t>
  </si>
  <si>
    <t>6860 Green Ridge Avenue</t>
  </si>
  <si>
    <t>Nicole</t>
  </si>
  <si>
    <t>Johananoff</t>
  </si>
  <si>
    <t>4 Thackeray Pass</t>
  </si>
  <si>
    <t>Abagail</t>
  </si>
  <si>
    <t>Tordiffe</t>
  </si>
  <si>
    <t>Agriculture</t>
  </si>
  <si>
    <t xml:space="preserve">R_score </t>
  </si>
  <si>
    <t>F_score</t>
  </si>
  <si>
    <t>M_score</t>
  </si>
  <si>
    <t>RFM_score</t>
  </si>
  <si>
    <t>Customer Profile</t>
  </si>
  <si>
    <t>brand</t>
  </si>
  <si>
    <t>Orderstatus</t>
  </si>
  <si>
    <t>Online_order</t>
  </si>
  <si>
    <t>product_line</t>
  </si>
  <si>
    <t>Profit</t>
  </si>
  <si>
    <t>product_first_sold_date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</si>
</sst>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49" fontId="0" fillId="0" borderId="10" xfId="0" applyNumberFormat="1" applyBorder="1"/>
    <xf numFmtId="14" fontId="0" fillId="0" borderId="10" xfId="0" applyNumberFormat="1" applyBorder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PMG_VI_New_raw_data_update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Sheet"/>
      <sheetName val="Transactions"/>
      <sheetName val="NewCustomerList"/>
      <sheetName val="CustomerDemographic"/>
      <sheetName val="CustomerAddress"/>
      <sheetName val="RFM ANALYSIS"/>
      <sheetName val="RFM CALCULATION"/>
      <sheetName val="AGE CLUSTERS PROFIT"/>
      <sheetName val="NO. OF CARS IN EACH STATE"/>
      <sheetName val="PROFIT BASED ON INDUSTRY"/>
      <sheetName val="BIKE RELATED PURCHASES ON INDUS"/>
    </sheetNames>
    <sheetDataSet>
      <sheetData sheetId="0"/>
      <sheetData sheetId="1">
        <row r="1">
          <cell r="A1" t="str">
            <v>transaction_id</v>
          </cell>
          <cell r="B1" t="str">
            <v>product_id</v>
          </cell>
          <cell r="C1" t="str">
            <v>customer_id</v>
          </cell>
          <cell r="D1" t="str">
            <v>transaction_date</v>
          </cell>
          <cell r="E1" t="str">
            <v>online_order</v>
          </cell>
          <cell r="F1" t="str">
            <v>order_status</v>
          </cell>
          <cell r="G1" t="str">
            <v>brand</v>
          </cell>
          <cell r="H1" t="str">
            <v>product_line</v>
          </cell>
          <cell r="I1" t="str">
            <v>product_class</v>
          </cell>
          <cell r="J1" t="str">
            <v>product_size</v>
          </cell>
          <cell r="K1" t="str">
            <v>list_price</v>
          </cell>
          <cell r="L1" t="str">
            <v>standard_cost</v>
          </cell>
          <cell r="M1" t="str">
            <v>Profit</v>
          </cell>
          <cell r="N1" t="str">
            <v>product_first_sold_date</v>
          </cell>
          <cell r="O1" t="str">
            <v>gender</v>
          </cell>
          <cell r="P1" t="str">
            <v>past_3_years_bike_related_purchases</v>
          </cell>
          <cell r="Q1" t="str">
            <v>age</v>
          </cell>
          <cell r="R1" t="str">
            <v>job_title</v>
          </cell>
          <cell r="S1" t="str">
            <v>job_industry_category</v>
          </cell>
          <cell r="T1" t="str">
            <v>wealth_segment</v>
          </cell>
          <cell r="U1" t="str">
            <v>owns_car</v>
          </cell>
          <cell r="V1" t="str">
            <v>postcode</v>
          </cell>
          <cell r="W1" t="str">
            <v>state</v>
          </cell>
          <cell r="X1" t="str">
            <v>property_valuation</v>
          </cell>
          <cell r="Y1" t="str">
            <v>Recency</v>
          </cell>
        </row>
        <row r="2">
          <cell r="A2">
            <v>1</v>
          </cell>
          <cell r="B2">
            <v>2</v>
          </cell>
          <cell r="C2">
            <v>2950</v>
          </cell>
          <cell r="D2">
            <v>43099</v>
          </cell>
          <cell r="E2" t="b">
            <v>0</v>
          </cell>
          <cell r="F2" t="str">
            <v>Approved</v>
          </cell>
          <cell r="G2" t="str">
            <v>Solex</v>
          </cell>
          <cell r="H2" t="str">
            <v>Standard</v>
          </cell>
          <cell r="I2" t="str">
            <v>medium</v>
          </cell>
          <cell r="J2" t="str">
            <v>medium</v>
          </cell>
          <cell r="K2">
            <v>71.489999999999995</v>
          </cell>
          <cell r="L2">
            <v>53.62</v>
          </cell>
          <cell r="M2">
            <v>17.869999999999997</v>
          </cell>
          <cell r="N2">
            <v>41245</v>
          </cell>
          <cell r="O2" t="str">
            <v>Male</v>
          </cell>
          <cell r="P2">
            <v>13</v>
          </cell>
          <cell r="Q2">
            <v>67.232876712328761</v>
          </cell>
          <cell r="R2" t="str">
            <v>Software Engineer I</v>
          </cell>
          <cell r="S2" t="str">
            <v>Telecommunications</v>
          </cell>
          <cell r="T2" t="str">
            <v>Mass Customer</v>
          </cell>
          <cell r="U2" t="str">
            <v>No</v>
          </cell>
          <cell r="V2">
            <v>3064</v>
          </cell>
          <cell r="W2" t="str">
            <v>VIC</v>
          </cell>
          <cell r="X2">
            <v>6</v>
          </cell>
          <cell r="Y2">
            <v>0</v>
          </cell>
        </row>
        <row r="3">
          <cell r="A3">
            <v>2</v>
          </cell>
          <cell r="B3">
            <v>3</v>
          </cell>
          <cell r="C3">
            <v>3120</v>
          </cell>
          <cell r="D3">
            <v>42876</v>
          </cell>
          <cell r="E3" t="b">
            <v>1</v>
          </cell>
          <cell r="F3" t="str">
            <v>Approved</v>
          </cell>
          <cell r="G3" t="str">
            <v>Trek Bicycles</v>
          </cell>
          <cell r="H3" t="str">
            <v>Standard</v>
          </cell>
          <cell r="I3" t="str">
            <v>medium</v>
          </cell>
          <cell r="J3" t="str">
            <v>large</v>
          </cell>
          <cell r="K3">
            <v>2091.4699999999998</v>
          </cell>
          <cell r="L3">
            <v>388.92</v>
          </cell>
          <cell r="M3">
            <v>1702.5499999999997</v>
          </cell>
          <cell r="N3">
            <v>41701</v>
          </cell>
          <cell r="O3" t="str">
            <v>Male</v>
          </cell>
          <cell r="P3">
            <v>82</v>
          </cell>
          <cell r="Q3">
            <v>43.150684931506852</v>
          </cell>
          <cell r="R3" t="str">
            <v>Clinical Specialist</v>
          </cell>
          <cell r="S3" t="str">
            <v>n/a</v>
          </cell>
          <cell r="T3" t="str">
            <v>High Net Worth</v>
          </cell>
          <cell r="U3" t="str">
            <v>No</v>
          </cell>
          <cell r="V3">
            <v>2196</v>
          </cell>
          <cell r="W3" t="str">
            <v>NSW</v>
          </cell>
          <cell r="X3">
            <v>5</v>
          </cell>
          <cell r="Y3">
            <v>223</v>
          </cell>
        </row>
        <row r="4">
          <cell r="A4">
            <v>3</v>
          </cell>
          <cell r="B4">
            <v>37</v>
          </cell>
          <cell r="C4">
            <v>402</v>
          </cell>
          <cell r="D4">
            <v>43024</v>
          </cell>
          <cell r="E4" t="b">
            <v>0</v>
          </cell>
          <cell r="F4" t="str">
            <v>Approved</v>
          </cell>
          <cell r="G4" t="str">
            <v>OHM Cycles</v>
          </cell>
          <cell r="H4" t="str">
            <v>Standard</v>
          </cell>
          <cell r="I4" t="str">
            <v>low</v>
          </cell>
          <cell r="J4" t="str">
            <v>medium</v>
          </cell>
          <cell r="K4">
            <v>1793.43</v>
          </cell>
          <cell r="L4">
            <v>248.82</v>
          </cell>
          <cell r="M4">
            <v>1544.6100000000001</v>
          </cell>
          <cell r="N4">
            <v>36361</v>
          </cell>
          <cell r="O4" t="str">
            <v>Female</v>
          </cell>
          <cell r="P4">
            <v>40</v>
          </cell>
          <cell r="Q4">
            <v>44.824657534246576</v>
          </cell>
          <cell r="R4" t="str">
            <v>Desktop Support Technician</v>
          </cell>
          <cell r="S4" t="str">
            <v>Retail</v>
          </cell>
          <cell r="T4" t="str">
            <v>Mass Customer</v>
          </cell>
          <cell r="U4" t="str">
            <v>No</v>
          </cell>
          <cell r="V4">
            <v>2835</v>
          </cell>
          <cell r="W4" t="str">
            <v>NSW</v>
          </cell>
          <cell r="X4">
            <v>1</v>
          </cell>
          <cell r="Y4">
            <v>75</v>
          </cell>
        </row>
        <row r="5">
          <cell r="A5">
            <v>4</v>
          </cell>
          <cell r="B5">
            <v>88</v>
          </cell>
          <cell r="C5">
            <v>3135</v>
          </cell>
          <cell r="D5">
            <v>42978</v>
          </cell>
          <cell r="E5" t="b">
            <v>0</v>
          </cell>
          <cell r="F5" t="str">
            <v>Approved</v>
          </cell>
          <cell r="G5" t="str">
            <v>Norco Bicycles</v>
          </cell>
          <cell r="H5" t="str">
            <v>Standard</v>
          </cell>
          <cell r="I5" t="str">
            <v>medium</v>
          </cell>
          <cell r="J5" t="str">
            <v>medium</v>
          </cell>
          <cell r="K5">
            <v>1198.46</v>
          </cell>
          <cell r="L5">
            <v>381.1</v>
          </cell>
          <cell r="M5">
            <v>817.36</v>
          </cell>
          <cell r="N5">
            <v>36145</v>
          </cell>
          <cell r="O5" t="str">
            <v>Male</v>
          </cell>
          <cell r="P5">
            <v>60</v>
          </cell>
          <cell r="Q5">
            <v>60.219178082191782</v>
          </cell>
          <cell r="R5" t="str">
            <v>Staff Scientist</v>
          </cell>
          <cell r="S5" t="str">
            <v>Manufacturing</v>
          </cell>
          <cell r="T5" t="str">
            <v>Mass Customer</v>
          </cell>
          <cell r="U5" t="str">
            <v>No</v>
          </cell>
          <cell r="V5">
            <v>2096</v>
          </cell>
          <cell r="W5" t="str">
            <v>NSW</v>
          </cell>
          <cell r="X5">
            <v>10</v>
          </cell>
          <cell r="Y5">
            <v>121</v>
          </cell>
        </row>
        <row r="6">
          <cell r="A6">
            <v>5</v>
          </cell>
          <cell r="B6">
            <v>78</v>
          </cell>
          <cell r="C6">
            <v>787</v>
          </cell>
          <cell r="D6">
            <v>43009</v>
          </cell>
          <cell r="E6" t="b">
            <v>1</v>
          </cell>
          <cell r="F6" t="str">
            <v>Approved</v>
          </cell>
          <cell r="G6" t="str">
            <v>Giant Bicycles</v>
          </cell>
          <cell r="H6" t="str">
            <v>Standard</v>
          </cell>
          <cell r="I6" t="str">
            <v>medium</v>
          </cell>
          <cell r="J6" t="str">
            <v>large</v>
          </cell>
          <cell r="K6">
            <v>1765.3</v>
          </cell>
          <cell r="L6">
            <v>709.48</v>
          </cell>
          <cell r="M6">
            <v>1055.82</v>
          </cell>
          <cell r="N6">
            <v>42226</v>
          </cell>
          <cell r="O6" t="str">
            <v>Male</v>
          </cell>
          <cell r="P6">
            <v>62</v>
          </cell>
          <cell r="Q6">
            <v>25.276712328767122</v>
          </cell>
          <cell r="R6">
            <v>0</v>
          </cell>
          <cell r="S6" t="str">
            <v>Financial Services</v>
          </cell>
          <cell r="T6" t="str">
            <v>Affluent Customer</v>
          </cell>
          <cell r="U6" t="str">
            <v>No</v>
          </cell>
          <cell r="V6">
            <v>2292</v>
          </cell>
          <cell r="W6" t="str">
            <v>NSW</v>
          </cell>
          <cell r="X6">
            <v>7</v>
          </cell>
          <cell r="Y6">
            <v>90</v>
          </cell>
        </row>
        <row r="7">
          <cell r="A7">
            <v>6</v>
          </cell>
          <cell r="B7">
            <v>25</v>
          </cell>
          <cell r="C7">
            <v>2339</v>
          </cell>
          <cell r="D7">
            <v>42802</v>
          </cell>
          <cell r="E7" t="b">
            <v>1</v>
          </cell>
          <cell r="F7" t="str">
            <v>Approved</v>
          </cell>
          <cell r="G7" t="str">
            <v>Giant Bicycles</v>
          </cell>
          <cell r="H7" t="str">
            <v>Road</v>
          </cell>
          <cell r="I7" t="str">
            <v>medium</v>
          </cell>
          <cell r="J7" t="str">
            <v>medium</v>
          </cell>
          <cell r="K7">
            <v>1538.99</v>
          </cell>
          <cell r="L7">
            <v>829.65</v>
          </cell>
          <cell r="M7">
            <v>709.34</v>
          </cell>
          <cell r="N7">
            <v>39031</v>
          </cell>
          <cell r="O7" t="str">
            <v>Male</v>
          </cell>
          <cell r="P7">
            <v>33</v>
          </cell>
          <cell r="Q7">
            <v>63.268493150684932</v>
          </cell>
          <cell r="R7" t="str">
            <v>Web Designer II</v>
          </cell>
          <cell r="S7" t="str">
            <v>Manufacturing</v>
          </cell>
          <cell r="T7" t="str">
            <v>Mass Customer</v>
          </cell>
          <cell r="U7" t="str">
            <v>No</v>
          </cell>
          <cell r="V7">
            <v>2153</v>
          </cell>
          <cell r="W7" t="str">
            <v>NSW</v>
          </cell>
          <cell r="X7">
            <v>10</v>
          </cell>
          <cell r="Y7">
            <v>297</v>
          </cell>
        </row>
        <row r="8">
          <cell r="A8">
            <v>7</v>
          </cell>
          <cell r="B8">
            <v>22</v>
          </cell>
          <cell r="C8">
            <v>1542</v>
          </cell>
          <cell r="D8">
            <v>42846</v>
          </cell>
          <cell r="E8" t="b">
            <v>1</v>
          </cell>
          <cell r="F8" t="str">
            <v>Approved</v>
          </cell>
          <cell r="G8" t="str">
            <v>WeareA2B</v>
          </cell>
          <cell r="H8" t="str">
            <v>Standard</v>
          </cell>
          <cell r="I8" t="str">
            <v>medium</v>
          </cell>
          <cell r="J8" t="str">
            <v>medium</v>
          </cell>
          <cell r="K8">
            <v>60.34</v>
          </cell>
          <cell r="L8">
            <v>45.26</v>
          </cell>
          <cell r="M8">
            <v>15.080000000000005</v>
          </cell>
          <cell r="N8">
            <v>34165</v>
          </cell>
          <cell r="O8" t="str">
            <v>Female</v>
          </cell>
          <cell r="P8">
            <v>25</v>
          </cell>
          <cell r="Q8">
            <v>43.676712328767124</v>
          </cell>
          <cell r="R8" t="str">
            <v>Food Chemist</v>
          </cell>
          <cell r="S8" t="str">
            <v>Argiculture</v>
          </cell>
          <cell r="T8" t="str">
            <v>Mass Customer</v>
          </cell>
          <cell r="U8" t="str">
            <v>Yes</v>
          </cell>
          <cell r="V8">
            <v>2155</v>
          </cell>
          <cell r="W8" t="str">
            <v>NSW</v>
          </cell>
          <cell r="X8">
            <v>10</v>
          </cell>
          <cell r="Y8">
            <v>253</v>
          </cell>
        </row>
        <row r="9">
          <cell r="A9">
            <v>8</v>
          </cell>
          <cell r="B9">
            <v>15</v>
          </cell>
          <cell r="C9">
            <v>2459</v>
          </cell>
          <cell r="D9">
            <v>42931</v>
          </cell>
          <cell r="E9" t="b">
            <v>0</v>
          </cell>
          <cell r="F9" t="str">
            <v>Approved</v>
          </cell>
          <cell r="G9" t="str">
            <v>WeareA2B</v>
          </cell>
          <cell r="H9" t="str">
            <v>Standard</v>
          </cell>
          <cell r="I9" t="str">
            <v>medium</v>
          </cell>
          <cell r="J9" t="str">
            <v>medium</v>
          </cell>
          <cell r="K9">
            <v>1292.8399999999999</v>
          </cell>
          <cell r="L9">
            <v>13.44</v>
          </cell>
          <cell r="M9">
            <v>1279.3999999999999</v>
          </cell>
          <cell r="N9">
            <v>39915</v>
          </cell>
          <cell r="O9" t="str">
            <v>Male</v>
          </cell>
          <cell r="P9">
            <v>88</v>
          </cell>
          <cell r="Q9">
            <v>36.213698630136989</v>
          </cell>
          <cell r="R9" t="str">
            <v>Quality Engineer</v>
          </cell>
          <cell r="S9" t="str">
            <v>Manufacturing</v>
          </cell>
          <cell r="T9" t="str">
            <v>High Net Worth</v>
          </cell>
          <cell r="U9" t="str">
            <v>Yes</v>
          </cell>
          <cell r="V9">
            <v>4034</v>
          </cell>
          <cell r="W9" t="str">
            <v>QLD</v>
          </cell>
          <cell r="X9">
            <v>6</v>
          </cell>
          <cell r="Y9">
            <v>168</v>
          </cell>
        </row>
        <row r="10">
          <cell r="A10">
            <v>9</v>
          </cell>
          <cell r="B10">
            <v>67</v>
          </cell>
          <cell r="C10">
            <v>1305</v>
          </cell>
          <cell r="D10">
            <v>42957</v>
          </cell>
          <cell r="E10" t="b">
            <v>0</v>
          </cell>
          <cell r="F10" t="str">
            <v>Approved</v>
          </cell>
          <cell r="G10" t="str">
            <v>Solex</v>
          </cell>
          <cell r="H10" t="str">
            <v>Standard</v>
          </cell>
          <cell r="I10" t="str">
            <v>medium</v>
          </cell>
          <cell r="J10" t="str">
            <v>large</v>
          </cell>
          <cell r="K10">
            <v>1071.23</v>
          </cell>
          <cell r="L10">
            <v>380.74</v>
          </cell>
          <cell r="M10">
            <v>690.49</v>
          </cell>
          <cell r="N10">
            <v>33455</v>
          </cell>
          <cell r="O10" t="str">
            <v>Male</v>
          </cell>
          <cell r="P10">
            <v>13</v>
          </cell>
          <cell r="Q10">
            <v>52.087671232876716</v>
          </cell>
          <cell r="R10" t="str">
            <v>Executive Secretary</v>
          </cell>
          <cell r="S10" t="str">
            <v>n/a</v>
          </cell>
          <cell r="T10" t="str">
            <v>High Net Worth</v>
          </cell>
          <cell r="U10" t="str">
            <v>No</v>
          </cell>
          <cell r="V10">
            <v>4124</v>
          </cell>
          <cell r="W10" t="str">
            <v>QLD</v>
          </cell>
          <cell r="X10">
            <v>4</v>
          </cell>
          <cell r="Y10">
            <v>142</v>
          </cell>
        </row>
        <row r="11">
          <cell r="A11">
            <v>10</v>
          </cell>
          <cell r="B11">
            <v>12</v>
          </cell>
          <cell r="C11">
            <v>3262</v>
          </cell>
          <cell r="D11">
            <v>42977</v>
          </cell>
          <cell r="E11" t="b">
            <v>1</v>
          </cell>
          <cell r="F11" t="str">
            <v>Approved</v>
          </cell>
          <cell r="G11" t="str">
            <v>WeareA2B</v>
          </cell>
          <cell r="H11" t="str">
            <v>Standard</v>
          </cell>
          <cell r="I11" t="str">
            <v>medium</v>
          </cell>
          <cell r="J11" t="str">
            <v>medium</v>
          </cell>
          <cell r="K11">
            <v>1231.1500000000001</v>
          </cell>
          <cell r="L11">
            <v>161.6</v>
          </cell>
          <cell r="M11">
            <v>1069.5500000000002</v>
          </cell>
          <cell r="N11">
            <v>38216</v>
          </cell>
          <cell r="O11" t="str">
            <v>Female</v>
          </cell>
          <cell r="P11">
            <v>37</v>
          </cell>
          <cell r="Q11">
            <v>62.473972602739728</v>
          </cell>
          <cell r="R11" t="str">
            <v>Product Engineer</v>
          </cell>
          <cell r="S11" t="str">
            <v>Property</v>
          </cell>
          <cell r="T11" t="str">
            <v>Mass Customer</v>
          </cell>
          <cell r="U11" t="str">
            <v>Yes</v>
          </cell>
          <cell r="V11">
            <v>4221</v>
          </cell>
          <cell r="W11" t="str">
            <v>QLD</v>
          </cell>
          <cell r="X11">
            <v>8</v>
          </cell>
          <cell r="Y11">
            <v>122</v>
          </cell>
        </row>
        <row r="12">
          <cell r="A12">
            <v>11</v>
          </cell>
          <cell r="B12">
            <v>5</v>
          </cell>
          <cell r="C12">
            <v>1986</v>
          </cell>
          <cell r="D12">
            <v>42752</v>
          </cell>
          <cell r="E12" t="b">
            <v>0</v>
          </cell>
          <cell r="F12" t="str">
            <v>Approved</v>
          </cell>
          <cell r="G12" t="str">
            <v>Trek Bicycles</v>
          </cell>
          <cell r="H12" t="str">
            <v>Mountain</v>
          </cell>
          <cell r="I12" t="str">
            <v>low</v>
          </cell>
          <cell r="J12" t="str">
            <v>medium</v>
          </cell>
          <cell r="K12">
            <v>574.64</v>
          </cell>
          <cell r="L12">
            <v>459.71</v>
          </cell>
          <cell r="M12">
            <v>114.93</v>
          </cell>
          <cell r="N12">
            <v>40784</v>
          </cell>
          <cell r="O12" t="str">
            <v>Male</v>
          </cell>
          <cell r="P12">
            <v>56</v>
          </cell>
          <cell r="Q12">
            <v>40.246575342465754</v>
          </cell>
          <cell r="R12">
            <v>0</v>
          </cell>
          <cell r="S12" t="str">
            <v>n/a</v>
          </cell>
          <cell r="T12" t="str">
            <v>Mass Customer</v>
          </cell>
          <cell r="U12" t="str">
            <v>Yes</v>
          </cell>
          <cell r="V12">
            <v>2170</v>
          </cell>
          <cell r="W12" t="str">
            <v>NSW</v>
          </cell>
          <cell r="X12">
            <v>8</v>
          </cell>
          <cell r="Y12">
            <v>347</v>
          </cell>
        </row>
        <row r="13">
          <cell r="A13">
            <v>12</v>
          </cell>
          <cell r="B13">
            <v>61</v>
          </cell>
          <cell r="C13">
            <v>2783</v>
          </cell>
          <cell r="D13">
            <v>42740</v>
          </cell>
          <cell r="E13" t="b">
            <v>1</v>
          </cell>
          <cell r="F13" t="str">
            <v>Approved</v>
          </cell>
          <cell r="G13" t="str">
            <v>OHM Cycles</v>
          </cell>
          <cell r="H13" t="str">
            <v>Standard</v>
          </cell>
          <cell r="I13" t="str">
            <v>low</v>
          </cell>
          <cell r="J13" t="str">
            <v>medium</v>
          </cell>
          <cell r="K13">
            <v>71.16</v>
          </cell>
          <cell r="L13">
            <v>56.93</v>
          </cell>
          <cell r="M13">
            <v>14.229999999999997</v>
          </cell>
          <cell r="N13">
            <v>42172</v>
          </cell>
          <cell r="O13" t="str">
            <v>Male</v>
          </cell>
          <cell r="P13">
            <v>6</v>
          </cell>
          <cell r="Q13">
            <v>43.6</v>
          </cell>
          <cell r="R13" t="str">
            <v>Sales Representative</v>
          </cell>
          <cell r="S13" t="str">
            <v>IT</v>
          </cell>
          <cell r="T13" t="str">
            <v>Mass Customer</v>
          </cell>
          <cell r="U13" t="str">
            <v>No</v>
          </cell>
          <cell r="V13">
            <v>2171</v>
          </cell>
          <cell r="W13" t="str">
            <v>NSW</v>
          </cell>
          <cell r="X13">
            <v>9</v>
          </cell>
          <cell r="Y13">
            <v>359</v>
          </cell>
        </row>
        <row r="14">
          <cell r="A14">
            <v>13</v>
          </cell>
          <cell r="B14">
            <v>35</v>
          </cell>
          <cell r="C14">
            <v>1243</v>
          </cell>
          <cell r="D14">
            <v>42792</v>
          </cell>
          <cell r="E14" t="b">
            <v>1</v>
          </cell>
          <cell r="F14" t="str">
            <v>Approved</v>
          </cell>
          <cell r="G14" t="str">
            <v>Trek Bicycles</v>
          </cell>
          <cell r="H14" t="str">
            <v>Standard</v>
          </cell>
          <cell r="I14" t="str">
            <v>low</v>
          </cell>
          <cell r="J14" t="str">
            <v>medium</v>
          </cell>
          <cell r="K14">
            <v>1057.51</v>
          </cell>
          <cell r="L14">
            <v>154.4</v>
          </cell>
          <cell r="M14">
            <v>903.11</v>
          </cell>
          <cell r="N14">
            <v>34527</v>
          </cell>
          <cell r="O14" t="str">
            <v>U</v>
          </cell>
          <cell r="P14">
            <v>80</v>
          </cell>
          <cell r="Q14">
            <v>68.657534246575338</v>
          </cell>
          <cell r="R14" t="str">
            <v>Research Assistant II</v>
          </cell>
          <cell r="S14" t="str">
            <v>Property</v>
          </cell>
          <cell r="T14" t="str">
            <v>High Net Worth</v>
          </cell>
          <cell r="U14" t="str">
            <v>Yes</v>
          </cell>
          <cell r="V14">
            <v>2155</v>
          </cell>
          <cell r="W14" t="str">
            <v>NSW</v>
          </cell>
          <cell r="X14">
            <v>11</v>
          </cell>
          <cell r="Y14">
            <v>307</v>
          </cell>
        </row>
        <row r="15">
          <cell r="A15">
            <v>14</v>
          </cell>
          <cell r="B15">
            <v>16</v>
          </cell>
          <cell r="C15">
            <v>2717</v>
          </cell>
          <cell r="D15">
            <v>42988</v>
          </cell>
          <cell r="E15" t="b">
            <v>0</v>
          </cell>
          <cell r="F15" t="str">
            <v>Approved</v>
          </cell>
          <cell r="G15" t="str">
            <v>Norco Bicycles</v>
          </cell>
          <cell r="H15" t="str">
            <v>Standard</v>
          </cell>
          <cell r="I15" t="str">
            <v>high</v>
          </cell>
          <cell r="J15" t="str">
            <v>small</v>
          </cell>
          <cell r="K15">
            <v>1661.92</v>
          </cell>
          <cell r="L15">
            <v>1479.11</v>
          </cell>
          <cell r="M15">
            <v>182.81000000000017</v>
          </cell>
          <cell r="N15">
            <v>34586</v>
          </cell>
          <cell r="O15" t="str">
            <v>Male</v>
          </cell>
          <cell r="P15">
            <v>69</v>
          </cell>
          <cell r="Q15">
            <v>41.013698630136986</v>
          </cell>
          <cell r="R15" t="str">
            <v>Registered Nurse</v>
          </cell>
          <cell r="S15" t="str">
            <v>Entertainment</v>
          </cell>
          <cell r="T15" t="str">
            <v>Mass Customer</v>
          </cell>
          <cell r="U15" t="str">
            <v>No</v>
          </cell>
          <cell r="V15">
            <v>2580</v>
          </cell>
          <cell r="W15" t="str">
            <v>NSW</v>
          </cell>
          <cell r="X15">
            <v>5</v>
          </cell>
          <cell r="Y15">
            <v>111</v>
          </cell>
        </row>
        <row r="16">
          <cell r="A16">
            <v>15</v>
          </cell>
          <cell r="B16">
            <v>12</v>
          </cell>
          <cell r="C16">
            <v>247</v>
          </cell>
          <cell r="D16">
            <v>42897</v>
          </cell>
          <cell r="E16" t="b">
            <v>0</v>
          </cell>
          <cell r="F16" t="str">
            <v>Approved</v>
          </cell>
          <cell r="G16" t="str">
            <v>Giant Bicycles</v>
          </cell>
          <cell r="H16" t="str">
            <v>Standard</v>
          </cell>
          <cell r="I16" t="str">
            <v>medium</v>
          </cell>
          <cell r="J16" t="str">
            <v>large</v>
          </cell>
          <cell r="K16">
            <v>1765.3</v>
          </cell>
          <cell r="L16">
            <v>709.48</v>
          </cell>
          <cell r="M16">
            <v>1055.82</v>
          </cell>
          <cell r="N16">
            <v>38193</v>
          </cell>
          <cell r="O16" t="str">
            <v>Female</v>
          </cell>
          <cell r="P16">
            <v>76</v>
          </cell>
          <cell r="Q16">
            <v>38.898630136986299</v>
          </cell>
          <cell r="R16" t="str">
            <v>Staff Accountant II</v>
          </cell>
          <cell r="S16" t="str">
            <v>Manufacturing</v>
          </cell>
          <cell r="T16" t="str">
            <v>High Net Worth</v>
          </cell>
          <cell r="U16" t="str">
            <v>No</v>
          </cell>
          <cell r="V16">
            <v>2283</v>
          </cell>
          <cell r="W16" t="str">
            <v>NSW</v>
          </cell>
          <cell r="X16">
            <v>4</v>
          </cell>
          <cell r="Y16">
            <v>202</v>
          </cell>
        </row>
        <row r="17">
          <cell r="A17">
            <v>16</v>
          </cell>
          <cell r="B17">
            <v>3</v>
          </cell>
          <cell r="C17">
            <v>2961</v>
          </cell>
          <cell r="D17">
            <v>43018</v>
          </cell>
          <cell r="E17" t="b">
            <v>0</v>
          </cell>
          <cell r="F17" t="str">
            <v>Approved</v>
          </cell>
          <cell r="G17" t="str">
            <v>Trek Bicycles</v>
          </cell>
          <cell r="H17" t="str">
            <v>Standard</v>
          </cell>
          <cell r="I17" t="str">
            <v>medium</v>
          </cell>
          <cell r="J17" t="str">
            <v>large</v>
          </cell>
          <cell r="K17">
            <v>2091.4699999999998</v>
          </cell>
          <cell r="L17">
            <v>388.92</v>
          </cell>
          <cell r="M17">
            <v>1702.5499999999997</v>
          </cell>
          <cell r="N17">
            <v>37873</v>
          </cell>
          <cell r="O17" t="str">
            <v>Female</v>
          </cell>
          <cell r="P17">
            <v>26</v>
          </cell>
          <cell r="Q17">
            <v>47.027397260273972</v>
          </cell>
          <cell r="R17" t="str">
            <v>Assistant Manager</v>
          </cell>
          <cell r="S17" t="str">
            <v>Property</v>
          </cell>
          <cell r="T17" t="str">
            <v>Mass Customer</v>
          </cell>
          <cell r="U17" t="str">
            <v>Yes</v>
          </cell>
          <cell r="V17">
            <v>3031</v>
          </cell>
          <cell r="W17" t="str">
            <v>VIC</v>
          </cell>
          <cell r="X17">
            <v>8</v>
          </cell>
          <cell r="Y17">
            <v>81</v>
          </cell>
        </row>
        <row r="18">
          <cell r="A18">
            <v>17</v>
          </cell>
          <cell r="B18">
            <v>79</v>
          </cell>
          <cell r="C18">
            <v>2426</v>
          </cell>
          <cell r="D18">
            <v>42828</v>
          </cell>
          <cell r="E18" t="b">
            <v>0</v>
          </cell>
          <cell r="F18" t="str">
            <v>Approved</v>
          </cell>
          <cell r="G18" t="str">
            <v>Norco Bicycles</v>
          </cell>
          <cell r="H18" t="str">
            <v>Standard</v>
          </cell>
          <cell r="I18" t="str">
            <v>medium</v>
          </cell>
          <cell r="J18" t="str">
            <v>medium</v>
          </cell>
          <cell r="K18">
            <v>1555.58</v>
          </cell>
          <cell r="L18">
            <v>818.01</v>
          </cell>
          <cell r="M18">
            <v>737.56999999999994</v>
          </cell>
          <cell r="N18">
            <v>38206</v>
          </cell>
          <cell r="O18" t="str">
            <v>Female</v>
          </cell>
          <cell r="P18">
            <v>20</v>
          </cell>
          <cell r="Q18">
            <v>122.3013698630137</v>
          </cell>
          <cell r="R18">
            <v>0</v>
          </cell>
          <cell r="S18" t="str">
            <v>n/a</v>
          </cell>
          <cell r="T18" t="str">
            <v>Mass Customer</v>
          </cell>
          <cell r="U18" t="str">
            <v>Yes</v>
          </cell>
          <cell r="V18">
            <v>2145</v>
          </cell>
          <cell r="W18" t="str">
            <v>NSW</v>
          </cell>
          <cell r="X18">
            <v>10</v>
          </cell>
          <cell r="Y18">
            <v>271</v>
          </cell>
        </row>
        <row r="19">
          <cell r="A19">
            <v>18</v>
          </cell>
          <cell r="B19">
            <v>33</v>
          </cell>
          <cell r="C19">
            <v>1842</v>
          </cell>
          <cell r="D19">
            <v>42888</v>
          </cell>
          <cell r="E19" t="b">
            <v>0</v>
          </cell>
          <cell r="F19" t="str">
            <v>Approved</v>
          </cell>
          <cell r="G19" t="str">
            <v>Giant Bicycles</v>
          </cell>
          <cell r="H19" t="str">
            <v>Standard</v>
          </cell>
          <cell r="I19" t="str">
            <v>medium</v>
          </cell>
          <cell r="J19" t="str">
            <v>small</v>
          </cell>
          <cell r="K19">
            <v>1311.44</v>
          </cell>
          <cell r="L19">
            <v>1167.18</v>
          </cell>
          <cell r="M19">
            <v>144.26</v>
          </cell>
          <cell r="N19">
            <v>33888</v>
          </cell>
          <cell r="O19" t="str">
            <v>Male</v>
          </cell>
          <cell r="P19">
            <v>96</v>
          </cell>
          <cell r="Q19">
            <v>45.087671232876716</v>
          </cell>
          <cell r="R19" t="str">
            <v>Accountant IV</v>
          </cell>
          <cell r="S19" t="str">
            <v>Argiculture</v>
          </cell>
          <cell r="T19" t="str">
            <v>Affluent Customer</v>
          </cell>
          <cell r="U19" t="str">
            <v>No</v>
          </cell>
          <cell r="V19">
            <v>2250</v>
          </cell>
          <cell r="W19" t="str">
            <v>NSW</v>
          </cell>
          <cell r="X19">
            <v>8</v>
          </cell>
          <cell r="Y19">
            <v>211</v>
          </cell>
        </row>
        <row r="20">
          <cell r="A20">
            <v>19</v>
          </cell>
          <cell r="B20">
            <v>54</v>
          </cell>
          <cell r="C20">
            <v>2268</v>
          </cell>
          <cell r="D20">
            <v>42831</v>
          </cell>
          <cell r="E20" t="b">
            <v>1</v>
          </cell>
          <cell r="F20" t="str">
            <v>Approved</v>
          </cell>
          <cell r="G20" t="str">
            <v>WeareA2B</v>
          </cell>
          <cell r="H20" t="str">
            <v>Standard</v>
          </cell>
          <cell r="I20" t="str">
            <v>medium</v>
          </cell>
          <cell r="J20" t="str">
            <v>medium</v>
          </cell>
          <cell r="K20">
            <v>1292.8399999999999</v>
          </cell>
          <cell r="L20">
            <v>13.44</v>
          </cell>
          <cell r="M20">
            <v>1279.3999999999999</v>
          </cell>
          <cell r="N20">
            <v>39915</v>
          </cell>
          <cell r="O20" t="str">
            <v>Female</v>
          </cell>
          <cell r="P20">
            <v>33</v>
          </cell>
          <cell r="Q20">
            <v>56.487671232876714</v>
          </cell>
          <cell r="R20" t="str">
            <v>Pharmacist</v>
          </cell>
          <cell r="S20" t="str">
            <v>n/a</v>
          </cell>
          <cell r="T20" t="str">
            <v>Affluent Customer</v>
          </cell>
          <cell r="U20" t="str">
            <v>No</v>
          </cell>
          <cell r="V20">
            <v>3218</v>
          </cell>
          <cell r="W20" t="str">
            <v>VIC</v>
          </cell>
          <cell r="X20">
            <v>8</v>
          </cell>
          <cell r="Y20">
            <v>268</v>
          </cell>
        </row>
        <row r="21">
          <cell r="A21">
            <v>20</v>
          </cell>
          <cell r="B21">
            <v>25</v>
          </cell>
          <cell r="C21">
            <v>3002</v>
          </cell>
          <cell r="D21">
            <v>42763</v>
          </cell>
          <cell r="E21" t="b">
            <v>1</v>
          </cell>
          <cell r="F21" t="str">
            <v>Approved</v>
          </cell>
          <cell r="G21" t="str">
            <v>Giant Bicycles</v>
          </cell>
          <cell r="H21" t="str">
            <v>Road</v>
          </cell>
          <cell r="I21" t="str">
            <v>medium</v>
          </cell>
          <cell r="J21" t="str">
            <v>medium</v>
          </cell>
          <cell r="K21">
            <v>1538.99</v>
          </cell>
          <cell r="L21">
            <v>829.65</v>
          </cell>
          <cell r="M21">
            <v>709.34</v>
          </cell>
          <cell r="N21">
            <v>37337</v>
          </cell>
          <cell r="O21" t="str">
            <v>Female</v>
          </cell>
          <cell r="P21">
            <v>72</v>
          </cell>
          <cell r="Q21">
            <v>65.328767123287676</v>
          </cell>
          <cell r="R21" t="str">
            <v>Paralegal</v>
          </cell>
          <cell r="S21" t="str">
            <v>Argiculture</v>
          </cell>
          <cell r="T21" t="str">
            <v>Mass Customer</v>
          </cell>
          <cell r="U21" t="str">
            <v>No</v>
          </cell>
          <cell r="V21">
            <v>2470</v>
          </cell>
          <cell r="W21" t="str">
            <v>NSW</v>
          </cell>
          <cell r="X21">
            <v>2</v>
          </cell>
          <cell r="Y21">
            <v>336</v>
          </cell>
        </row>
        <row r="22">
          <cell r="A22">
            <v>21</v>
          </cell>
          <cell r="B22">
            <v>27</v>
          </cell>
          <cell r="C22">
            <v>1582</v>
          </cell>
          <cell r="D22">
            <v>43017</v>
          </cell>
          <cell r="E22" t="b">
            <v>0</v>
          </cell>
          <cell r="F22" t="str">
            <v>Approved</v>
          </cell>
          <cell r="G22" t="str">
            <v>Trek Bicycles</v>
          </cell>
          <cell r="H22" t="str">
            <v>Standard</v>
          </cell>
          <cell r="I22" t="str">
            <v>medium</v>
          </cell>
          <cell r="J22" t="str">
            <v>medium</v>
          </cell>
          <cell r="K22">
            <v>499.53</v>
          </cell>
          <cell r="L22">
            <v>388.72</v>
          </cell>
          <cell r="M22">
            <v>110.80999999999995</v>
          </cell>
          <cell r="N22">
            <v>36334</v>
          </cell>
          <cell r="O22" t="str">
            <v>U</v>
          </cell>
          <cell r="P22">
            <v>18</v>
          </cell>
          <cell r="Q22">
            <v>44.208219178082189</v>
          </cell>
          <cell r="R22" t="str">
            <v>Office Assistant III</v>
          </cell>
          <cell r="S22" t="str">
            <v>Argiculture</v>
          </cell>
          <cell r="T22" t="str">
            <v>Mass Customer</v>
          </cell>
          <cell r="U22" t="str">
            <v>No</v>
          </cell>
          <cell r="V22">
            <v>2101</v>
          </cell>
          <cell r="W22" t="str">
            <v>NSW</v>
          </cell>
          <cell r="X22">
            <v>11</v>
          </cell>
          <cell r="Y22">
            <v>82</v>
          </cell>
        </row>
        <row r="23">
          <cell r="A23">
            <v>22</v>
          </cell>
          <cell r="B23">
            <v>37</v>
          </cell>
          <cell r="C23">
            <v>595</v>
          </cell>
          <cell r="D23">
            <v>42915</v>
          </cell>
          <cell r="E23" t="b">
            <v>1</v>
          </cell>
          <cell r="F23" t="str">
            <v>Approved</v>
          </cell>
          <cell r="G23" t="str">
            <v>OHM Cycles</v>
          </cell>
          <cell r="H23" t="str">
            <v>Standard</v>
          </cell>
          <cell r="I23" t="str">
            <v>low</v>
          </cell>
          <cell r="J23" t="str">
            <v>medium</v>
          </cell>
          <cell r="K23">
            <v>1793.43</v>
          </cell>
          <cell r="L23">
            <v>248.82</v>
          </cell>
          <cell r="M23">
            <v>1544.6100000000001</v>
          </cell>
          <cell r="N23">
            <v>36361</v>
          </cell>
          <cell r="O23" t="str">
            <v>Female</v>
          </cell>
          <cell r="P23">
            <v>9</v>
          </cell>
          <cell r="Q23">
            <v>48.887671232876713</v>
          </cell>
          <cell r="R23" t="str">
            <v>VP Marketing</v>
          </cell>
          <cell r="S23" t="str">
            <v>n/a</v>
          </cell>
          <cell r="T23" t="str">
            <v>Mass Customer</v>
          </cell>
          <cell r="U23" t="str">
            <v>No</v>
          </cell>
          <cell r="V23">
            <v>4305</v>
          </cell>
          <cell r="W23" t="str">
            <v>QLD</v>
          </cell>
          <cell r="X23">
            <v>4</v>
          </cell>
          <cell r="Y23">
            <v>184</v>
          </cell>
        </row>
        <row r="24">
          <cell r="A24">
            <v>23</v>
          </cell>
          <cell r="B24">
            <v>37</v>
          </cell>
          <cell r="C24">
            <v>2001</v>
          </cell>
          <cell r="D24">
            <v>42833</v>
          </cell>
          <cell r="E24" t="b">
            <v>1</v>
          </cell>
          <cell r="F24" t="str">
            <v>Approved</v>
          </cell>
          <cell r="G24" t="str">
            <v>OHM Cycles</v>
          </cell>
          <cell r="H24" t="str">
            <v>Standard</v>
          </cell>
          <cell r="I24" t="str">
            <v>low</v>
          </cell>
          <cell r="J24" t="str">
            <v>medium</v>
          </cell>
          <cell r="K24">
            <v>1793.43</v>
          </cell>
          <cell r="L24">
            <v>248.82</v>
          </cell>
          <cell r="M24">
            <v>1544.6100000000001</v>
          </cell>
          <cell r="N24">
            <v>42145</v>
          </cell>
          <cell r="O24" t="str">
            <v>Female</v>
          </cell>
          <cell r="P24">
            <v>55</v>
          </cell>
          <cell r="Q24">
            <v>44.482191780821921</v>
          </cell>
          <cell r="R24" t="str">
            <v>Analog Circuit Design manager</v>
          </cell>
          <cell r="S24" t="str">
            <v>IT</v>
          </cell>
          <cell r="T24" t="str">
            <v>High Net Worth</v>
          </cell>
          <cell r="U24" t="str">
            <v>Yes</v>
          </cell>
          <cell r="V24">
            <v>2800</v>
          </cell>
          <cell r="W24" t="str">
            <v>NSW</v>
          </cell>
          <cell r="X24">
            <v>4</v>
          </cell>
          <cell r="Y24">
            <v>266</v>
          </cell>
        </row>
        <row r="25">
          <cell r="A25">
            <v>24</v>
          </cell>
          <cell r="B25">
            <v>82</v>
          </cell>
          <cell r="C25">
            <v>515</v>
          </cell>
          <cell r="D25">
            <v>43026</v>
          </cell>
          <cell r="E25" t="b">
            <v>0</v>
          </cell>
          <cell r="F25" t="str">
            <v>Approved</v>
          </cell>
          <cell r="G25" t="str">
            <v>Giant Bicycles</v>
          </cell>
          <cell r="H25" t="str">
            <v>Road</v>
          </cell>
          <cell r="I25" t="str">
            <v>medium</v>
          </cell>
          <cell r="J25" t="str">
            <v>medium</v>
          </cell>
          <cell r="K25">
            <v>1538.99</v>
          </cell>
          <cell r="L25">
            <v>829.65</v>
          </cell>
          <cell r="M25">
            <v>709.34</v>
          </cell>
          <cell r="N25">
            <v>42404</v>
          </cell>
          <cell r="O25" t="str">
            <v>Male</v>
          </cell>
          <cell r="P25">
            <v>23</v>
          </cell>
          <cell r="Q25">
            <v>32.561643835616437</v>
          </cell>
          <cell r="R25" t="str">
            <v>Help Desk Operator</v>
          </cell>
          <cell r="S25" t="str">
            <v>Financial Services</v>
          </cell>
          <cell r="T25" t="str">
            <v>Mass Customer</v>
          </cell>
          <cell r="U25" t="str">
            <v>Yes</v>
          </cell>
          <cell r="V25">
            <v>2026</v>
          </cell>
          <cell r="W25" t="str">
            <v>NSW</v>
          </cell>
          <cell r="X25">
            <v>12</v>
          </cell>
          <cell r="Y25">
            <v>73</v>
          </cell>
        </row>
        <row r="26">
          <cell r="A26">
            <v>25</v>
          </cell>
          <cell r="B26">
            <v>89</v>
          </cell>
          <cell r="C26">
            <v>2822</v>
          </cell>
          <cell r="D26">
            <v>42897</v>
          </cell>
          <cell r="E26" t="b">
            <v>0</v>
          </cell>
          <cell r="F26" t="str">
            <v>Approved</v>
          </cell>
          <cell r="G26" t="str">
            <v>WeareA2B</v>
          </cell>
          <cell r="H26" t="str">
            <v>Touring</v>
          </cell>
          <cell r="I26" t="str">
            <v>medium</v>
          </cell>
          <cell r="J26" t="str">
            <v>large</v>
          </cell>
          <cell r="K26">
            <v>1362.99</v>
          </cell>
          <cell r="L26">
            <v>57.74</v>
          </cell>
          <cell r="M26">
            <v>1305.25</v>
          </cell>
          <cell r="N26">
            <v>34079</v>
          </cell>
          <cell r="O26" t="str">
            <v>Male</v>
          </cell>
          <cell r="P26">
            <v>98</v>
          </cell>
          <cell r="Q26">
            <v>40.876712328767127</v>
          </cell>
          <cell r="R26" t="str">
            <v>Professor</v>
          </cell>
          <cell r="S26" t="str">
            <v>Property</v>
          </cell>
          <cell r="T26" t="str">
            <v>Affluent Customer</v>
          </cell>
          <cell r="U26" t="str">
            <v>No</v>
          </cell>
          <cell r="V26">
            <v>3124</v>
          </cell>
          <cell r="W26" t="str">
            <v>VIC</v>
          </cell>
          <cell r="X26">
            <v>12</v>
          </cell>
          <cell r="Y26">
            <v>202</v>
          </cell>
        </row>
        <row r="27">
          <cell r="A27">
            <v>26</v>
          </cell>
          <cell r="B27">
            <v>64</v>
          </cell>
          <cell r="C27">
            <v>2596</v>
          </cell>
          <cell r="D27">
            <v>42745</v>
          </cell>
          <cell r="E27" t="b">
            <v>0</v>
          </cell>
          <cell r="F27" t="str">
            <v>Approved</v>
          </cell>
          <cell r="G27" t="str">
            <v>Trek Bicycles</v>
          </cell>
          <cell r="H27" t="str">
            <v>Standard</v>
          </cell>
          <cell r="I27" t="str">
            <v>medium</v>
          </cell>
          <cell r="J27" t="str">
            <v>large</v>
          </cell>
          <cell r="K27">
            <v>1469.44</v>
          </cell>
          <cell r="L27">
            <v>596.54999999999995</v>
          </cell>
          <cell r="M27">
            <v>872.8900000000001</v>
          </cell>
          <cell r="N27">
            <v>42145</v>
          </cell>
          <cell r="O27" t="str">
            <v>Female</v>
          </cell>
          <cell r="P27">
            <v>58</v>
          </cell>
          <cell r="Q27">
            <v>45.610958904109587</v>
          </cell>
          <cell r="R27" t="str">
            <v>Assistant Professor</v>
          </cell>
          <cell r="S27" t="str">
            <v>n/a</v>
          </cell>
          <cell r="T27" t="str">
            <v>Affluent Customer</v>
          </cell>
          <cell r="U27" t="str">
            <v>Yes</v>
          </cell>
          <cell r="V27">
            <v>2280</v>
          </cell>
          <cell r="W27" t="str">
            <v>NSW</v>
          </cell>
          <cell r="X27">
            <v>7</v>
          </cell>
          <cell r="Y27">
            <v>354</v>
          </cell>
        </row>
        <row r="28">
          <cell r="A28">
            <v>27</v>
          </cell>
          <cell r="B28">
            <v>64</v>
          </cell>
          <cell r="C28">
            <v>2666</v>
          </cell>
          <cell r="D28">
            <v>42836</v>
          </cell>
          <cell r="E28" t="b">
            <v>1</v>
          </cell>
          <cell r="F28" t="str">
            <v>Approved</v>
          </cell>
          <cell r="G28" t="str">
            <v>Trek Bicycles</v>
          </cell>
          <cell r="H28" t="str">
            <v>Standard</v>
          </cell>
          <cell r="I28" t="str">
            <v>medium</v>
          </cell>
          <cell r="J28" t="str">
            <v>large</v>
          </cell>
          <cell r="K28">
            <v>1469.44</v>
          </cell>
          <cell r="L28">
            <v>596.54999999999995</v>
          </cell>
          <cell r="M28">
            <v>872.8900000000001</v>
          </cell>
          <cell r="N28">
            <v>41047</v>
          </cell>
          <cell r="O28" t="str">
            <v>Female</v>
          </cell>
          <cell r="P28">
            <v>65</v>
          </cell>
          <cell r="Q28">
            <v>51.123287671232873</v>
          </cell>
          <cell r="R28" t="str">
            <v>Occupational Therapist</v>
          </cell>
          <cell r="S28" t="str">
            <v>Telecommunications</v>
          </cell>
          <cell r="T28" t="str">
            <v>Mass Customer</v>
          </cell>
          <cell r="U28" t="str">
            <v>Yes</v>
          </cell>
          <cell r="V28">
            <v>2151</v>
          </cell>
          <cell r="W28" t="str">
            <v>NSW</v>
          </cell>
          <cell r="X28">
            <v>8</v>
          </cell>
          <cell r="Y28">
            <v>263</v>
          </cell>
        </row>
        <row r="29">
          <cell r="A29">
            <v>28</v>
          </cell>
          <cell r="B29">
            <v>19</v>
          </cell>
          <cell r="C29">
            <v>76</v>
          </cell>
          <cell r="D29">
            <v>43092</v>
          </cell>
          <cell r="E29" t="b">
            <v>0</v>
          </cell>
          <cell r="F29" t="str">
            <v>Approved</v>
          </cell>
          <cell r="G29" t="str">
            <v>Trek Bicycles</v>
          </cell>
          <cell r="H29" t="str">
            <v>Mountain</v>
          </cell>
          <cell r="I29" t="str">
            <v>low</v>
          </cell>
          <cell r="J29" t="str">
            <v>medium</v>
          </cell>
          <cell r="K29">
            <v>574.64</v>
          </cell>
          <cell r="L29">
            <v>459.71</v>
          </cell>
          <cell r="M29">
            <v>114.93</v>
          </cell>
          <cell r="N29">
            <v>42560</v>
          </cell>
          <cell r="O29" t="str">
            <v>Male</v>
          </cell>
          <cell r="P29">
            <v>79</v>
          </cell>
          <cell r="Q29">
            <v>44.183561643835617</v>
          </cell>
          <cell r="R29" t="str">
            <v>Statistician II</v>
          </cell>
          <cell r="S29" t="str">
            <v>Property</v>
          </cell>
          <cell r="T29" t="str">
            <v>Mass Customer</v>
          </cell>
          <cell r="U29" t="str">
            <v>No</v>
          </cell>
          <cell r="V29">
            <v>4213</v>
          </cell>
          <cell r="W29" t="str">
            <v>QLD</v>
          </cell>
          <cell r="X29">
            <v>9</v>
          </cell>
          <cell r="Y29">
            <v>7</v>
          </cell>
        </row>
        <row r="30">
          <cell r="A30">
            <v>29</v>
          </cell>
          <cell r="B30">
            <v>72</v>
          </cell>
          <cell r="C30">
            <v>3368</v>
          </cell>
          <cell r="D30">
            <v>43021</v>
          </cell>
          <cell r="E30" t="b">
            <v>1</v>
          </cell>
          <cell r="F30" t="str">
            <v>Approved</v>
          </cell>
          <cell r="G30" t="str">
            <v>Norco Bicycles</v>
          </cell>
          <cell r="H30" t="str">
            <v>Standard</v>
          </cell>
          <cell r="I30" t="str">
            <v>medium</v>
          </cell>
          <cell r="J30" t="str">
            <v>medium</v>
          </cell>
          <cell r="K30">
            <v>360.4</v>
          </cell>
          <cell r="L30">
            <v>270.3</v>
          </cell>
          <cell r="M30">
            <v>90.099999999999966</v>
          </cell>
          <cell r="N30">
            <v>42710</v>
          </cell>
          <cell r="O30" t="str">
            <v>Female</v>
          </cell>
          <cell r="P30">
            <v>90</v>
          </cell>
          <cell r="Q30">
            <v>54.712328767123289</v>
          </cell>
          <cell r="R30" t="str">
            <v>Technical Writer</v>
          </cell>
          <cell r="S30" t="str">
            <v>Entertainment</v>
          </cell>
          <cell r="T30" t="str">
            <v>Mass Customer</v>
          </cell>
          <cell r="U30" t="str">
            <v>Yes</v>
          </cell>
          <cell r="V30">
            <v>2564</v>
          </cell>
          <cell r="W30" t="str">
            <v>NSW</v>
          </cell>
          <cell r="X30">
            <v>8</v>
          </cell>
          <cell r="Y30">
            <v>78</v>
          </cell>
        </row>
        <row r="31">
          <cell r="A31">
            <v>30</v>
          </cell>
          <cell r="B31">
            <v>91</v>
          </cell>
          <cell r="C31">
            <v>1173</v>
          </cell>
          <cell r="D31">
            <v>42809</v>
          </cell>
          <cell r="E31" t="b">
            <v>0</v>
          </cell>
          <cell r="F31" t="str">
            <v>Approved</v>
          </cell>
          <cell r="G31" t="str">
            <v>WeareA2B</v>
          </cell>
          <cell r="H31" t="str">
            <v>Standard</v>
          </cell>
          <cell r="I31" t="str">
            <v>low</v>
          </cell>
          <cell r="J31" t="str">
            <v>medium</v>
          </cell>
          <cell r="K31">
            <v>642.30999999999995</v>
          </cell>
          <cell r="L31">
            <v>513.85</v>
          </cell>
          <cell r="M31">
            <v>128.45999999999992</v>
          </cell>
          <cell r="N31">
            <v>41922</v>
          </cell>
          <cell r="O31" t="str">
            <v>U</v>
          </cell>
          <cell r="P31">
            <v>9</v>
          </cell>
          <cell r="Q31">
            <v>44.079452054794523</v>
          </cell>
          <cell r="R31" t="str">
            <v>Statistician IV</v>
          </cell>
          <cell r="S31" t="str">
            <v>n/a</v>
          </cell>
          <cell r="T31" t="str">
            <v>Mass Customer</v>
          </cell>
          <cell r="U31" t="str">
            <v>Yes</v>
          </cell>
          <cell r="V31">
            <v>2127</v>
          </cell>
          <cell r="W31" t="str">
            <v>NSW</v>
          </cell>
          <cell r="X31">
            <v>7</v>
          </cell>
          <cell r="Y31">
            <v>290</v>
          </cell>
        </row>
        <row r="32">
          <cell r="A32">
            <v>31</v>
          </cell>
          <cell r="B32">
            <v>88</v>
          </cell>
          <cell r="C32">
            <v>2810</v>
          </cell>
          <cell r="D32">
            <v>42983</v>
          </cell>
          <cell r="E32" t="b">
            <v>1</v>
          </cell>
          <cell r="F32" t="str">
            <v>Approved</v>
          </cell>
          <cell r="G32" t="str">
            <v>Norco Bicycles</v>
          </cell>
          <cell r="H32" t="str">
            <v>Standard</v>
          </cell>
          <cell r="I32" t="str">
            <v>medium</v>
          </cell>
          <cell r="J32" t="str">
            <v>medium</v>
          </cell>
          <cell r="K32">
            <v>1198.46</v>
          </cell>
          <cell r="L32">
            <v>381.1</v>
          </cell>
          <cell r="M32">
            <v>817.36</v>
          </cell>
          <cell r="N32">
            <v>37539</v>
          </cell>
          <cell r="O32" t="str">
            <v>Female</v>
          </cell>
          <cell r="P32">
            <v>29</v>
          </cell>
          <cell r="Q32">
            <v>60.605479452054794</v>
          </cell>
          <cell r="R32">
            <v>0</v>
          </cell>
          <cell r="S32" t="str">
            <v>Retail</v>
          </cell>
          <cell r="T32" t="str">
            <v>Mass Customer</v>
          </cell>
          <cell r="U32" t="str">
            <v>No</v>
          </cell>
          <cell r="V32">
            <v>3141</v>
          </cell>
          <cell r="W32" t="str">
            <v>VIC</v>
          </cell>
          <cell r="X32">
            <v>8</v>
          </cell>
          <cell r="Y32">
            <v>116</v>
          </cell>
        </row>
        <row r="33">
          <cell r="A33">
            <v>32</v>
          </cell>
          <cell r="B33">
            <v>1</v>
          </cell>
          <cell r="C33">
            <v>3214</v>
          </cell>
          <cell r="D33">
            <v>42784</v>
          </cell>
          <cell r="E33" t="b">
            <v>0</v>
          </cell>
          <cell r="F33" t="str">
            <v>Approved</v>
          </cell>
          <cell r="G33" t="str">
            <v>Giant Bicycles</v>
          </cell>
          <cell r="H33" t="str">
            <v>Standard</v>
          </cell>
          <cell r="I33" t="str">
            <v>medium</v>
          </cell>
          <cell r="J33" t="str">
            <v>medium</v>
          </cell>
          <cell r="K33">
            <v>1403.5</v>
          </cell>
          <cell r="L33">
            <v>954.82</v>
          </cell>
          <cell r="M33">
            <v>448.67999999999995</v>
          </cell>
          <cell r="N33">
            <v>42688</v>
          </cell>
          <cell r="O33" t="str">
            <v>Male</v>
          </cell>
          <cell r="P33">
            <v>14</v>
          </cell>
          <cell r="Q33">
            <v>29.17808219178082</v>
          </cell>
          <cell r="R33" t="str">
            <v>Software Engineer III</v>
          </cell>
          <cell r="S33" t="str">
            <v>Telecommunications</v>
          </cell>
          <cell r="T33" t="str">
            <v>Affluent Customer</v>
          </cell>
          <cell r="U33" t="str">
            <v>Yes</v>
          </cell>
          <cell r="V33">
            <v>4869</v>
          </cell>
          <cell r="W33" t="str">
            <v>QLD</v>
          </cell>
          <cell r="X33">
            <v>3</v>
          </cell>
          <cell r="Y33">
            <v>315</v>
          </cell>
        </row>
        <row r="34">
          <cell r="A34">
            <v>33</v>
          </cell>
          <cell r="B34">
            <v>25</v>
          </cell>
          <cell r="C34">
            <v>1272</v>
          </cell>
          <cell r="D34">
            <v>42814</v>
          </cell>
          <cell r="E34" t="b">
            <v>0</v>
          </cell>
          <cell r="F34" t="str">
            <v>Approved</v>
          </cell>
          <cell r="G34" t="str">
            <v>Giant Bicycles</v>
          </cell>
          <cell r="H34" t="str">
            <v>Road</v>
          </cell>
          <cell r="I34" t="str">
            <v>medium</v>
          </cell>
          <cell r="J34" t="str">
            <v>medium</v>
          </cell>
          <cell r="K34">
            <v>1538.99</v>
          </cell>
          <cell r="L34">
            <v>829.65</v>
          </cell>
          <cell r="M34">
            <v>709.34</v>
          </cell>
          <cell r="N34">
            <v>42404</v>
          </cell>
          <cell r="O34" t="str">
            <v>Male</v>
          </cell>
          <cell r="P34">
            <v>48</v>
          </cell>
          <cell r="Q34">
            <v>36.983561643835614</v>
          </cell>
          <cell r="R34">
            <v>0</v>
          </cell>
          <cell r="S34" t="str">
            <v>Telecommunications</v>
          </cell>
          <cell r="T34" t="str">
            <v>Mass Customer</v>
          </cell>
          <cell r="U34" t="str">
            <v>Yes</v>
          </cell>
          <cell r="V34">
            <v>4503</v>
          </cell>
          <cell r="W34" t="str">
            <v>QLD</v>
          </cell>
          <cell r="X34">
            <v>5</v>
          </cell>
          <cell r="Y34">
            <v>285</v>
          </cell>
        </row>
        <row r="35">
          <cell r="A35">
            <v>34</v>
          </cell>
          <cell r="B35">
            <v>99</v>
          </cell>
          <cell r="C35">
            <v>2003</v>
          </cell>
          <cell r="D35">
            <v>42794</v>
          </cell>
          <cell r="E35" t="b">
            <v>1</v>
          </cell>
          <cell r="F35" t="str">
            <v>Approved</v>
          </cell>
          <cell r="G35" t="str">
            <v>Trek Bicycles</v>
          </cell>
          <cell r="H35" t="str">
            <v>Road</v>
          </cell>
          <cell r="I35" t="str">
            <v>low</v>
          </cell>
          <cell r="J35" t="str">
            <v>small</v>
          </cell>
          <cell r="K35">
            <v>1720.7</v>
          </cell>
          <cell r="L35">
            <v>1531.42</v>
          </cell>
          <cell r="M35">
            <v>189.27999999999997</v>
          </cell>
          <cell r="N35">
            <v>38991</v>
          </cell>
          <cell r="O35" t="str">
            <v>Male</v>
          </cell>
          <cell r="P35">
            <v>16</v>
          </cell>
          <cell r="Q35">
            <v>59.786301369863011</v>
          </cell>
          <cell r="R35" t="str">
            <v>Statistician III</v>
          </cell>
          <cell r="S35" t="str">
            <v>Financial Services</v>
          </cell>
          <cell r="T35" t="str">
            <v>Mass Customer</v>
          </cell>
          <cell r="U35" t="str">
            <v>No</v>
          </cell>
          <cell r="V35">
            <v>4500</v>
          </cell>
          <cell r="W35" t="str">
            <v>QLD</v>
          </cell>
          <cell r="X35">
            <v>7</v>
          </cell>
          <cell r="Y35">
            <v>305</v>
          </cell>
        </row>
        <row r="36">
          <cell r="A36">
            <v>35</v>
          </cell>
          <cell r="B36">
            <v>0</v>
          </cell>
          <cell r="C36">
            <v>2171</v>
          </cell>
          <cell r="D36">
            <v>42967</v>
          </cell>
          <cell r="E36" t="b">
            <v>0</v>
          </cell>
          <cell r="F36" t="str">
            <v>Approved</v>
          </cell>
          <cell r="G36" t="str">
            <v>Norco Bicycles</v>
          </cell>
          <cell r="H36" t="str">
            <v>Road</v>
          </cell>
          <cell r="I36" t="str">
            <v>medium</v>
          </cell>
          <cell r="J36" t="str">
            <v>medium</v>
          </cell>
          <cell r="K36">
            <v>544.04999999999995</v>
          </cell>
          <cell r="L36">
            <v>376.84</v>
          </cell>
          <cell r="M36">
            <v>167.20999999999998</v>
          </cell>
          <cell r="N36">
            <v>38647</v>
          </cell>
          <cell r="O36" t="str">
            <v>Male</v>
          </cell>
          <cell r="P36">
            <v>6</v>
          </cell>
          <cell r="Q36">
            <v>52.139726027397259</v>
          </cell>
          <cell r="R36" t="str">
            <v>Pharmacist</v>
          </cell>
          <cell r="S36" t="str">
            <v>Manufacturing</v>
          </cell>
          <cell r="T36" t="str">
            <v>Affluent Customer</v>
          </cell>
          <cell r="U36" t="str">
            <v>No</v>
          </cell>
          <cell r="V36">
            <v>2138</v>
          </cell>
          <cell r="W36" t="str">
            <v>NSW</v>
          </cell>
          <cell r="X36">
            <v>9</v>
          </cell>
          <cell r="Y36">
            <v>132</v>
          </cell>
        </row>
        <row r="37">
          <cell r="A37">
            <v>36</v>
          </cell>
          <cell r="B37">
            <v>92</v>
          </cell>
          <cell r="C37">
            <v>3356</v>
          </cell>
          <cell r="D37">
            <v>42923</v>
          </cell>
          <cell r="E37" t="b">
            <v>0</v>
          </cell>
          <cell r="F37" t="str">
            <v>Approved</v>
          </cell>
          <cell r="G37" t="str">
            <v>WeareA2B</v>
          </cell>
          <cell r="H37" t="str">
            <v>Standard</v>
          </cell>
          <cell r="I37" t="str">
            <v>medium</v>
          </cell>
          <cell r="J37" t="str">
            <v>small</v>
          </cell>
          <cell r="K37">
            <v>1415.01</v>
          </cell>
          <cell r="L37">
            <v>1259.3599999999999</v>
          </cell>
          <cell r="M37">
            <v>155.65000000000009</v>
          </cell>
          <cell r="N37">
            <v>37874</v>
          </cell>
          <cell r="O37" t="str">
            <v>Male</v>
          </cell>
          <cell r="P37">
            <v>25</v>
          </cell>
          <cell r="Q37">
            <v>63.035616438356165</v>
          </cell>
          <cell r="R37" t="str">
            <v>Safety Technician II</v>
          </cell>
          <cell r="S37" t="str">
            <v>Manufacturing</v>
          </cell>
          <cell r="T37" t="str">
            <v>Mass Customer</v>
          </cell>
          <cell r="U37" t="str">
            <v>No</v>
          </cell>
          <cell r="V37">
            <v>3121</v>
          </cell>
          <cell r="W37" t="str">
            <v>VIC</v>
          </cell>
          <cell r="X37">
            <v>8</v>
          </cell>
          <cell r="Y37">
            <v>176</v>
          </cell>
        </row>
        <row r="38">
          <cell r="A38">
            <v>37</v>
          </cell>
          <cell r="B38">
            <v>14</v>
          </cell>
          <cell r="C38">
            <v>1040</v>
          </cell>
          <cell r="D38">
            <v>42744</v>
          </cell>
          <cell r="E38" t="b">
            <v>0</v>
          </cell>
          <cell r="F38" t="str">
            <v>Approved</v>
          </cell>
          <cell r="G38" t="str">
            <v>Solex</v>
          </cell>
          <cell r="H38" t="str">
            <v>Standard</v>
          </cell>
          <cell r="I38" t="str">
            <v>high</v>
          </cell>
          <cell r="J38" t="str">
            <v>large</v>
          </cell>
          <cell r="K38">
            <v>1842.92</v>
          </cell>
          <cell r="L38">
            <v>1105.75</v>
          </cell>
          <cell r="M38">
            <v>737.17000000000007</v>
          </cell>
          <cell r="N38">
            <v>34996</v>
          </cell>
          <cell r="O38" t="str">
            <v>Male</v>
          </cell>
          <cell r="P38">
            <v>95</v>
          </cell>
          <cell r="Q38">
            <v>47.076712328767123</v>
          </cell>
          <cell r="R38" t="str">
            <v>Food Chemist</v>
          </cell>
          <cell r="S38" t="str">
            <v>n/a</v>
          </cell>
          <cell r="T38" t="str">
            <v>High Net Worth</v>
          </cell>
          <cell r="U38" t="str">
            <v>Yes</v>
          </cell>
          <cell r="V38">
            <v>4556</v>
          </cell>
          <cell r="W38" t="str">
            <v>QLD</v>
          </cell>
          <cell r="X38">
            <v>8</v>
          </cell>
          <cell r="Y38">
            <v>355</v>
          </cell>
        </row>
        <row r="39">
          <cell r="A39">
            <v>38</v>
          </cell>
          <cell r="B39">
            <v>2</v>
          </cell>
          <cell r="C39">
            <v>2916</v>
          </cell>
          <cell r="D39">
            <v>43075</v>
          </cell>
          <cell r="E39" t="b">
            <v>0</v>
          </cell>
          <cell r="F39" t="str">
            <v>Approved</v>
          </cell>
          <cell r="G39" t="str">
            <v>Solex</v>
          </cell>
          <cell r="H39" t="str">
            <v>Standard</v>
          </cell>
          <cell r="I39" t="str">
            <v>medium</v>
          </cell>
          <cell r="J39" t="str">
            <v>medium</v>
          </cell>
          <cell r="K39">
            <v>71.489999999999995</v>
          </cell>
          <cell r="L39">
            <v>53.62</v>
          </cell>
          <cell r="M39">
            <v>17.869999999999997</v>
          </cell>
          <cell r="N39">
            <v>33549</v>
          </cell>
          <cell r="O39" t="str">
            <v>Male</v>
          </cell>
          <cell r="P39">
            <v>21</v>
          </cell>
          <cell r="Q39">
            <v>52.663013698630138</v>
          </cell>
          <cell r="R39" t="str">
            <v>Product Engineer</v>
          </cell>
          <cell r="S39" t="str">
            <v>Manufacturing</v>
          </cell>
          <cell r="T39" t="str">
            <v>Mass Customer</v>
          </cell>
          <cell r="U39" t="str">
            <v>No</v>
          </cell>
          <cell r="V39">
            <v>4220</v>
          </cell>
          <cell r="W39" t="str">
            <v>QLD</v>
          </cell>
          <cell r="X39">
            <v>8</v>
          </cell>
          <cell r="Y39">
            <v>24</v>
          </cell>
        </row>
        <row r="40">
          <cell r="A40">
            <v>39</v>
          </cell>
          <cell r="B40">
            <v>12</v>
          </cell>
          <cell r="C40">
            <v>427</v>
          </cell>
          <cell r="D40">
            <v>42990</v>
          </cell>
          <cell r="E40" t="b">
            <v>0</v>
          </cell>
          <cell r="F40" t="str">
            <v>Approved</v>
          </cell>
          <cell r="G40" t="str">
            <v>WeareA2B</v>
          </cell>
          <cell r="H40" t="str">
            <v>Standard</v>
          </cell>
          <cell r="I40" t="str">
            <v>medium</v>
          </cell>
          <cell r="J40" t="str">
            <v>medium</v>
          </cell>
          <cell r="K40">
            <v>1231.1500000000001</v>
          </cell>
          <cell r="L40">
            <v>161.6</v>
          </cell>
          <cell r="M40">
            <v>1069.5500000000002</v>
          </cell>
          <cell r="N40">
            <v>38693</v>
          </cell>
          <cell r="O40" t="str">
            <v>Female</v>
          </cell>
          <cell r="P40">
            <v>0</v>
          </cell>
          <cell r="Q40">
            <v>25.265753424657536</v>
          </cell>
          <cell r="R40" t="str">
            <v>Assistant Media Planner</v>
          </cell>
          <cell r="S40" t="str">
            <v>Manufacturing</v>
          </cell>
          <cell r="T40" t="str">
            <v>Affluent Customer</v>
          </cell>
          <cell r="U40" t="str">
            <v>No</v>
          </cell>
          <cell r="V40">
            <v>2065</v>
          </cell>
          <cell r="W40" t="str">
            <v>NSW</v>
          </cell>
          <cell r="X40">
            <v>11</v>
          </cell>
          <cell r="Y40">
            <v>109</v>
          </cell>
        </row>
        <row r="41">
          <cell r="A41">
            <v>40</v>
          </cell>
          <cell r="B41">
            <v>0</v>
          </cell>
          <cell r="C41">
            <v>2448</v>
          </cell>
          <cell r="D41">
            <v>43067</v>
          </cell>
          <cell r="E41" t="b">
            <v>1</v>
          </cell>
          <cell r="F41" t="str">
            <v>Approved</v>
          </cell>
          <cell r="G41" t="str">
            <v>Norco Bicycles</v>
          </cell>
          <cell r="H41" t="str">
            <v>Road</v>
          </cell>
          <cell r="I41" t="str">
            <v>medium</v>
          </cell>
          <cell r="J41" t="str">
            <v>medium</v>
          </cell>
          <cell r="K41">
            <v>544.04999999999995</v>
          </cell>
          <cell r="L41">
            <v>376.84</v>
          </cell>
          <cell r="M41">
            <v>167.20999999999998</v>
          </cell>
          <cell r="N41">
            <v>38647</v>
          </cell>
          <cell r="O41" t="str">
            <v>Male</v>
          </cell>
          <cell r="P41">
            <v>54</v>
          </cell>
          <cell r="Q41">
            <v>29.271232876712329</v>
          </cell>
          <cell r="R41" t="str">
            <v>Structural Analysis Engineer</v>
          </cell>
          <cell r="S41" t="str">
            <v>n/a</v>
          </cell>
          <cell r="T41" t="str">
            <v>Affluent Customer</v>
          </cell>
          <cell r="U41" t="str">
            <v>Yes</v>
          </cell>
          <cell r="V41">
            <v>2219</v>
          </cell>
          <cell r="W41" t="str">
            <v>NSW</v>
          </cell>
          <cell r="X41">
            <v>10</v>
          </cell>
          <cell r="Y41">
            <v>32</v>
          </cell>
        </row>
        <row r="42">
          <cell r="A42">
            <v>41</v>
          </cell>
          <cell r="B42">
            <v>44</v>
          </cell>
          <cell r="C42">
            <v>2570</v>
          </cell>
          <cell r="D42">
            <v>42863</v>
          </cell>
          <cell r="E42" t="b">
            <v>1</v>
          </cell>
          <cell r="F42" t="str">
            <v>Approved</v>
          </cell>
          <cell r="G42" t="str">
            <v>WeareA2B</v>
          </cell>
          <cell r="H42" t="str">
            <v>Standard</v>
          </cell>
          <cell r="I42" t="str">
            <v>medium</v>
          </cell>
          <cell r="J42" t="str">
            <v>medium</v>
          </cell>
          <cell r="K42">
            <v>1769.64</v>
          </cell>
          <cell r="L42">
            <v>108.76</v>
          </cell>
          <cell r="M42">
            <v>1660.88</v>
          </cell>
          <cell r="N42">
            <v>37668</v>
          </cell>
          <cell r="O42" t="str">
            <v>Male</v>
          </cell>
          <cell r="P42">
            <v>97</v>
          </cell>
          <cell r="Q42">
            <v>44.553424657534244</v>
          </cell>
          <cell r="R42" t="str">
            <v>Professor</v>
          </cell>
          <cell r="S42" t="str">
            <v>Retail</v>
          </cell>
          <cell r="T42" t="str">
            <v>Mass Customer</v>
          </cell>
          <cell r="U42" t="str">
            <v>No</v>
          </cell>
          <cell r="V42">
            <v>4812</v>
          </cell>
          <cell r="W42" t="str">
            <v>QLD</v>
          </cell>
          <cell r="X42">
            <v>3</v>
          </cell>
          <cell r="Y42">
            <v>236</v>
          </cell>
        </row>
        <row r="43">
          <cell r="A43">
            <v>42</v>
          </cell>
          <cell r="B43">
            <v>79</v>
          </cell>
          <cell r="C43">
            <v>3398</v>
          </cell>
          <cell r="D43">
            <v>42869</v>
          </cell>
          <cell r="E43" t="b">
            <v>0</v>
          </cell>
          <cell r="F43" t="str">
            <v>Approved</v>
          </cell>
          <cell r="G43" t="str">
            <v>Solex</v>
          </cell>
          <cell r="H43" t="str">
            <v>Touring</v>
          </cell>
          <cell r="I43" t="str">
            <v>medium</v>
          </cell>
          <cell r="J43" t="str">
            <v>large</v>
          </cell>
          <cell r="K43">
            <v>2083.94</v>
          </cell>
          <cell r="L43">
            <v>675.03</v>
          </cell>
          <cell r="M43">
            <v>1408.91</v>
          </cell>
          <cell r="N43">
            <v>41533</v>
          </cell>
          <cell r="O43" t="str">
            <v>Male</v>
          </cell>
          <cell r="P43">
            <v>95</v>
          </cell>
          <cell r="Q43">
            <v>50.753424657534246</v>
          </cell>
          <cell r="R43">
            <v>0</v>
          </cell>
          <cell r="S43" t="str">
            <v>IT</v>
          </cell>
          <cell r="T43" t="str">
            <v>Mass Customer</v>
          </cell>
          <cell r="U43" t="str">
            <v>No</v>
          </cell>
          <cell r="V43">
            <v>2147</v>
          </cell>
          <cell r="W43" t="str">
            <v>NSW</v>
          </cell>
          <cell r="X43">
            <v>9</v>
          </cell>
          <cell r="Y43">
            <v>230</v>
          </cell>
        </row>
        <row r="44">
          <cell r="A44">
            <v>43</v>
          </cell>
          <cell r="B44">
            <v>76</v>
          </cell>
          <cell r="C44">
            <v>488</v>
          </cell>
          <cell r="D44">
            <v>42811</v>
          </cell>
          <cell r="E44" t="b">
            <v>0</v>
          </cell>
          <cell r="F44" t="str">
            <v>Cancelled</v>
          </cell>
          <cell r="G44" t="str">
            <v>WeareA2B</v>
          </cell>
          <cell r="H44" t="str">
            <v>Standard</v>
          </cell>
          <cell r="I44" t="str">
            <v>low</v>
          </cell>
          <cell r="J44" t="str">
            <v>medium</v>
          </cell>
          <cell r="K44">
            <v>642.30999999999995</v>
          </cell>
          <cell r="L44">
            <v>513.85</v>
          </cell>
          <cell r="M44">
            <v>128.45999999999992</v>
          </cell>
          <cell r="N44">
            <v>41922</v>
          </cell>
          <cell r="O44" t="str">
            <v>Female</v>
          </cell>
          <cell r="P44">
            <v>18</v>
          </cell>
          <cell r="Q44">
            <v>41.717808219178082</v>
          </cell>
          <cell r="R44" t="str">
            <v>Help Desk Operator</v>
          </cell>
          <cell r="S44" t="str">
            <v>Health</v>
          </cell>
          <cell r="T44" t="str">
            <v>Mass Customer</v>
          </cell>
          <cell r="U44" t="str">
            <v>No</v>
          </cell>
          <cell r="V44">
            <v>3564</v>
          </cell>
          <cell r="W44" t="str">
            <v>Victoria</v>
          </cell>
          <cell r="X44">
            <v>2</v>
          </cell>
          <cell r="Y44">
            <v>288</v>
          </cell>
        </row>
        <row r="45">
          <cell r="A45">
            <v>44</v>
          </cell>
          <cell r="B45">
            <v>46</v>
          </cell>
          <cell r="C45">
            <v>165</v>
          </cell>
          <cell r="D45">
            <v>43091</v>
          </cell>
          <cell r="E45" t="b">
            <v>0</v>
          </cell>
          <cell r="F45" t="str">
            <v>Approved</v>
          </cell>
          <cell r="G45" t="str">
            <v>Solex</v>
          </cell>
          <cell r="H45" t="str">
            <v>Standard</v>
          </cell>
          <cell r="I45" t="str">
            <v>low</v>
          </cell>
          <cell r="J45" t="str">
            <v>medium</v>
          </cell>
          <cell r="K45">
            <v>1289.8499999999999</v>
          </cell>
          <cell r="L45">
            <v>74.510000000000005</v>
          </cell>
          <cell r="M45">
            <v>1215.3399999999999</v>
          </cell>
          <cell r="N45">
            <v>37668</v>
          </cell>
          <cell r="O45" t="str">
            <v>Male</v>
          </cell>
          <cell r="P45">
            <v>54</v>
          </cell>
          <cell r="Q45">
            <v>38.010958904109586</v>
          </cell>
          <cell r="R45" t="str">
            <v>Administrative Officer</v>
          </cell>
          <cell r="S45" t="str">
            <v>Retail</v>
          </cell>
          <cell r="T45" t="str">
            <v>Affluent Customer</v>
          </cell>
          <cell r="U45" t="str">
            <v>Yes</v>
          </cell>
          <cell r="V45">
            <v>2032</v>
          </cell>
          <cell r="W45" t="str">
            <v>NSW</v>
          </cell>
          <cell r="X45">
            <v>10</v>
          </cell>
          <cell r="Y45">
            <v>8</v>
          </cell>
        </row>
        <row r="46">
          <cell r="A46">
            <v>45</v>
          </cell>
          <cell r="B46">
            <v>55</v>
          </cell>
          <cell r="C46">
            <v>2787</v>
          </cell>
          <cell r="D46">
            <v>42893</v>
          </cell>
          <cell r="E46" t="b">
            <v>1</v>
          </cell>
          <cell r="F46" t="str">
            <v>Approved</v>
          </cell>
          <cell r="G46" t="str">
            <v>Trek Bicycles</v>
          </cell>
          <cell r="H46" t="str">
            <v>Road</v>
          </cell>
          <cell r="I46" t="str">
            <v>medium</v>
          </cell>
          <cell r="J46" t="str">
            <v>large</v>
          </cell>
          <cell r="K46">
            <v>1894.19</v>
          </cell>
          <cell r="L46">
            <v>598.76</v>
          </cell>
          <cell r="M46">
            <v>1295.43</v>
          </cell>
          <cell r="N46">
            <v>42172</v>
          </cell>
          <cell r="O46" t="str">
            <v>Female</v>
          </cell>
          <cell r="P46">
            <v>45</v>
          </cell>
          <cell r="Q46">
            <v>41.506849315068493</v>
          </cell>
          <cell r="R46" t="str">
            <v>Marketing Assistant</v>
          </cell>
          <cell r="S46" t="str">
            <v>Health</v>
          </cell>
          <cell r="T46" t="str">
            <v>Mass Customer</v>
          </cell>
          <cell r="U46" t="str">
            <v>Yes</v>
          </cell>
          <cell r="V46">
            <v>3018</v>
          </cell>
          <cell r="W46" t="str">
            <v>VIC</v>
          </cell>
          <cell r="X46">
            <v>9</v>
          </cell>
          <cell r="Y46">
            <v>206</v>
          </cell>
        </row>
        <row r="47">
          <cell r="A47">
            <v>46</v>
          </cell>
          <cell r="B47">
            <v>66</v>
          </cell>
          <cell r="C47">
            <v>3053</v>
          </cell>
          <cell r="D47">
            <v>42906</v>
          </cell>
          <cell r="E47" t="b">
            <v>0</v>
          </cell>
          <cell r="F47" t="str">
            <v>Approved</v>
          </cell>
          <cell r="G47" t="str">
            <v>Solex</v>
          </cell>
          <cell r="H47" t="str">
            <v>Standard</v>
          </cell>
          <cell r="I47" t="str">
            <v>medium</v>
          </cell>
          <cell r="J47" t="str">
            <v>medium</v>
          </cell>
          <cell r="K47">
            <v>1163.8900000000001</v>
          </cell>
          <cell r="L47">
            <v>589.27</v>
          </cell>
          <cell r="M47">
            <v>574.62000000000012</v>
          </cell>
          <cell r="N47">
            <v>42560</v>
          </cell>
          <cell r="O47" t="str">
            <v>Female</v>
          </cell>
          <cell r="P47">
            <v>94</v>
          </cell>
          <cell r="Q47">
            <v>37.542465753424658</v>
          </cell>
          <cell r="R47" t="str">
            <v>Account Coordinator</v>
          </cell>
          <cell r="S47" t="str">
            <v>n/a</v>
          </cell>
          <cell r="T47" t="str">
            <v>Mass Customer</v>
          </cell>
          <cell r="U47" t="str">
            <v>No</v>
          </cell>
          <cell r="V47">
            <v>2428</v>
          </cell>
          <cell r="W47" t="str">
            <v>NSW</v>
          </cell>
          <cell r="X47">
            <v>5</v>
          </cell>
          <cell r="Y47">
            <v>193</v>
          </cell>
        </row>
        <row r="48">
          <cell r="A48">
            <v>47</v>
          </cell>
          <cell r="B48">
            <v>35</v>
          </cell>
          <cell r="C48">
            <v>475</v>
          </cell>
          <cell r="D48">
            <v>42862</v>
          </cell>
          <cell r="E48" t="b">
            <v>1</v>
          </cell>
          <cell r="F48" t="str">
            <v>Approved</v>
          </cell>
          <cell r="G48" t="str">
            <v>Trek Bicycles</v>
          </cell>
          <cell r="H48" t="str">
            <v>Standard</v>
          </cell>
          <cell r="I48" t="str">
            <v>low</v>
          </cell>
          <cell r="J48" t="str">
            <v>medium</v>
          </cell>
          <cell r="K48">
            <v>1057.51</v>
          </cell>
          <cell r="L48">
            <v>154.4</v>
          </cell>
          <cell r="M48">
            <v>903.11</v>
          </cell>
          <cell r="N48">
            <v>34527</v>
          </cell>
          <cell r="O48" t="str">
            <v>Male</v>
          </cell>
          <cell r="P48">
            <v>65</v>
          </cell>
          <cell r="Q48">
            <v>25.361643835616437</v>
          </cell>
          <cell r="R48" t="str">
            <v>Nuclear Power Engineer</v>
          </cell>
          <cell r="S48" t="str">
            <v>Entertainment</v>
          </cell>
          <cell r="T48" t="str">
            <v>Affluent Customer</v>
          </cell>
          <cell r="U48" t="str">
            <v>No</v>
          </cell>
          <cell r="V48">
            <v>3012</v>
          </cell>
          <cell r="W48" t="str">
            <v>Victoria</v>
          </cell>
          <cell r="X48">
            <v>10</v>
          </cell>
          <cell r="Y48">
            <v>237</v>
          </cell>
        </row>
        <row r="49">
          <cell r="A49">
            <v>48</v>
          </cell>
          <cell r="B49">
            <v>81</v>
          </cell>
          <cell r="C49">
            <v>1305</v>
          </cell>
          <cell r="D49">
            <v>42896</v>
          </cell>
          <cell r="E49" t="b">
            <v>1</v>
          </cell>
          <cell r="F49" t="str">
            <v>Approved</v>
          </cell>
          <cell r="G49" t="str">
            <v>Solex</v>
          </cell>
          <cell r="H49" t="str">
            <v>Standard</v>
          </cell>
          <cell r="I49" t="str">
            <v>medium</v>
          </cell>
          <cell r="J49" t="str">
            <v>medium</v>
          </cell>
          <cell r="K49">
            <v>1151.96</v>
          </cell>
          <cell r="L49">
            <v>649.49</v>
          </cell>
          <cell r="M49">
            <v>502.47</v>
          </cell>
          <cell r="N49">
            <v>41009</v>
          </cell>
          <cell r="O49" t="str">
            <v>Male</v>
          </cell>
          <cell r="P49">
            <v>13</v>
          </cell>
          <cell r="Q49">
            <v>52.087671232876716</v>
          </cell>
          <cell r="R49" t="str">
            <v>Executive Secretary</v>
          </cell>
          <cell r="S49" t="str">
            <v>n/a</v>
          </cell>
          <cell r="T49" t="str">
            <v>High Net Worth</v>
          </cell>
          <cell r="U49" t="str">
            <v>No</v>
          </cell>
          <cell r="V49">
            <v>4124</v>
          </cell>
          <cell r="W49" t="str">
            <v>QLD</v>
          </cell>
          <cell r="X49">
            <v>4</v>
          </cell>
          <cell r="Y49">
            <v>203</v>
          </cell>
        </row>
        <row r="50">
          <cell r="A50">
            <v>49</v>
          </cell>
          <cell r="B50">
            <v>86</v>
          </cell>
          <cell r="C50">
            <v>1251</v>
          </cell>
          <cell r="D50">
            <v>42903</v>
          </cell>
          <cell r="E50" t="b">
            <v>0</v>
          </cell>
          <cell r="F50" t="str">
            <v>Approved</v>
          </cell>
          <cell r="G50" t="str">
            <v>OHM Cycles</v>
          </cell>
          <cell r="H50" t="str">
            <v>Standard</v>
          </cell>
          <cell r="I50" t="str">
            <v>medium</v>
          </cell>
          <cell r="J50" t="str">
            <v>medium</v>
          </cell>
          <cell r="K50">
            <v>235.63</v>
          </cell>
          <cell r="L50">
            <v>125.07</v>
          </cell>
          <cell r="M50">
            <v>110.56</v>
          </cell>
          <cell r="N50">
            <v>38206</v>
          </cell>
          <cell r="O50" t="str">
            <v>Male</v>
          </cell>
          <cell r="P50">
            <v>46</v>
          </cell>
          <cell r="Q50">
            <v>24.482191780821918</v>
          </cell>
          <cell r="R50" t="str">
            <v>Desktop Support Technician</v>
          </cell>
          <cell r="S50" t="str">
            <v>Manufacturing</v>
          </cell>
          <cell r="T50" t="str">
            <v>Mass Customer</v>
          </cell>
          <cell r="U50" t="str">
            <v>No</v>
          </cell>
          <cell r="V50">
            <v>4519</v>
          </cell>
          <cell r="W50" t="str">
            <v>QLD</v>
          </cell>
          <cell r="X50">
            <v>6</v>
          </cell>
          <cell r="Y50">
            <v>196</v>
          </cell>
        </row>
        <row r="51">
          <cell r="A51">
            <v>50</v>
          </cell>
          <cell r="B51">
            <v>32</v>
          </cell>
          <cell r="C51">
            <v>3103</v>
          </cell>
          <cell r="D51">
            <v>42865</v>
          </cell>
          <cell r="E51" t="b">
            <v>0</v>
          </cell>
          <cell r="F51" t="str">
            <v>Approved</v>
          </cell>
          <cell r="G51" t="str">
            <v>Giant Bicycles</v>
          </cell>
          <cell r="H51" t="str">
            <v>Standard</v>
          </cell>
          <cell r="I51" t="str">
            <v>medium</v>
          </cell>
          <cell r="J51" t="str">
            <v>medium</v>
          </cell>
          <cell r="K51">
            <v>642.70000000000005</v>
          </cell>
          <cell r="L51">
            <v>211.37</v>
          </cell>
          <cell r="M51">
            <v>431.33000000000004</v>
          </cell>
          <cell r="N51">
            <v>37337</v>
          </cell>
          <cell r="O51" t="str">
            <v>Female</v>
          </cell>
          <cell r="P51">
            <v>19</v>
          </cell>
          <cell r="Q51">
            <v>68.457534246575349</v>
          </cell>
          <cell r="R51" t="str">
            <v>Safety Technician II</v>
          </cell>
          <cell r="S51" t="str">
            <v>Property</v>
          </cell>
          <cell r="T51" t="str">
            <v>Affluent Customer</v>
          </cell>
          <cell r="U51" t="str">
            <v>No</v>
          </cell>
          <cell r="V51">
            <v>4014</v>
          </cell>
          <cell r="W51" t="str">
            <v>QLD</v>
          </cell>
          <cell r="X51">
            <v>7</v>
          </cell>
          <cell r="Y51">
            <v>234</v>
          </cell>
        </row>
        <row r="52">
          <cell r="A52">
            <v>51</v>
          </cell>
          <cell r="B52">
            <v>77</v>
          </cell>
          <cell r="C52">
            <v>3108</v>
          </cell>
          <cell r="D52">
            <v>42818</v>
          </cell>
          <cell r="E52" t="b">
            <v>0</v>
          </cell>
          <cell r="F52" t="str">
            <v>Approved</v>
          </cell>
          <cell r="G52" t="str">
            <v>Norco Bicycles</v>
          </cell>
          <cell r="H52" t="str">
            <v>Road</v>
          </cell>
          <cell r="I52" t="str">
            <v>medium</v>
          </cell>
          <cell r="J52" t="str">
            <v>large</v>
          </cell>
          <cell r="K52">
            <v>1240.31</v>
          </cell>
          <cell r="L52">
            <v>795.1</v>
          </cell>
          <cell r="M52">
            <v>445.20999999999992</v>
          </cell>
          <cell r="N52">
            <v>40553</v>
          </cell>
          <cell r="O52" t="str">
            <v>Female</v>
          </cell>
          <cell r="P52">
            <v>75</v>
          </cell>
          <cell r="Q52">
            <v>54.504109589041093</v>
          </cell>
          <cell r="R52" t="str">
            <v>Accounting Assistant III</v>
          </cell>
          <cell r="S52" t="str">
            <v>n/a</v>
          </cell>
          <cell r="T52" t="str">
            <v>High Net Worth</v>
          </cell>
          <cell r="U52" t="str">
            <v>No</v>
          </cell>
          <cell r="V52">
            <v>4670</v>
          </cell>
          <cell r="W52" t="str">
            <v>QLD</v>
          </cell>
          <cell r="X52">
            <v>2</v>
          </cell>
          <cell r="Y52">
            <v>281</v>
          </cell>
        </row>
        <row r="53">
          <cell r="A53">
            <v>52</v>
          </cell>
          <cell r="B53">
            <v>96</v>
          </cell>
          <cell r="C53">
            <v>857</v>
          </cell>
          <cell r="D53">
            <v>43066</v>
          </cell>
          <cell r="E53" t="b">
            <v>0</v>
          </cell>
          <cell r="F53" t="str">
            <v>Approved</v>
          </cell>
          <cell r="G53" t="str">
            <v>Giant Bicycles</v>
          </cell>
          <cell r="H53" t="str">
            <v>Standard</v>
          </cell>
          <cell r="I53" t="str">
            <v>medium</v>
          </cell>
          <cell r="J53" t="str">
            <v>large</v>
          </cell>
          <cell r="K53">
            <v>1635.3</v>
          </cell>
          <cell r="L53">
            <v>993.66</v>
          </cell>
          <cell r="M53">
            <v>641.64</v>
          </cell>
          <cell r="N53">
            <v>39427</v>
          </cell>
          <cell r="O53" t="str">
            <v>Female</v>
          </cell>
          <cell r="P53">
            <v>79</v>
          </cell>
          <cell r="Q53">
            <v>57.635616438356166</v>
          </cell>
          <cell r="R53" t="str">
            <v>General Manager</v>
          </cell>
          <cell r="S53" t="str">
            <v>Financial Services</v>
          </cell>
          <cell r="T53" t="str">
            <v>Mass Customer</v>
          </cell>
          <cell r="U53" t="str">
            <v>Yes</v>
          </cell>
          <cell r="V53">
            <v>4122</v>
          </cell>
          <cell r="W53" t="str">
            <v>QLD</v>
          </cell>
          <cell r="X53">
            <v>4</v>
          </cell>
          <cell r="Y53">
            <v>33</v>
          </cell>
        </row>
        <row r="54">
          <cell r="A54">
            <v>53</v>
          </cell>
          <cell r="B54">
            <v>6</v>
          </cell>
          <cell r="C54">
            <v>3455</v>
          </cell>
          <cell r="D54">
            <v>43090</v>
          </cell>
          <cell r="E54" t="b">
            <v>1</v>
          </cell>
          <cell r="F54" t="str">
            <v>Approved</v>
          </cell>
          <cell r="G54" t="str">
            <v>OHM Cycles</v>
          </cell>
          <cell r="H54" t="str">
            <v>Standard</v>
          </cell>
          <cell r="I54" t="str">
            <v>high</v>
          </cell>
          <cell r="J54" t="str">
            <v>medium</v>
          </cell>
          <cell r="K54">
            <v>227.88</v>
          </cell>
          <cell r="L54">
            <v>136.72999999999999</v>
          </cell>
          <cell r="M54">
            <v>91.15</v>
          </cell>
          <cell r="N54">
            <v>33549</v>
          </cell>
          <cell r="O54" t="str">
            <v>Female</v>
          </cell>
          <cell r="P54">
            <v>11</v>
          </cell>
          <cell r="Q54">
            <v>68.109589041095887</v>
          </cell>
          <cell r="R54" t="str">
            <v>Administrative Officer</v>
          </cell>
          <cell r="S54" t="str">
            <v>n/a</v>
          </cell>
          <cell r="T54" t="str">
            <v>Mass Customer</v>
          </cell>
          <cell r="U54" t="str">
            <v>No</v>
          </cell>
          <cell r="V54">
            <v>4670</v>
          </cell>
          <cell r="W54" t="str">
            <v>QLD</v>
          </cell>
          <cell r="X54">
            <v>4</v>
          </cell>
          <cell r="Y54">
            <v>9</v>
          </cell>
        </row>
        <row r="55">
          <cell r="A55">
            <v>54</v>
          </cell>
          <cell r="B55">
            <v>27</v>
          </cell>
          <cell r="C55">
            <v>2549</v>
          </cell>
          <cell r="D55">
            <v>42775</v>
          </cell>
          <cell r="E55" t="b">
            <v>1</v>
          </cell>
          <cell r="F55" t="str">
            <v>Approved</v>
          </cell>
          <cell r="G55" t="str">
            <v>Trek Bicycles</v>
          </cell>
          <cell r="H55" t="str">
            <v>Standard</v>
          </cell>
          <cell r="I55" t="str">
            <v>medium</v>
          </cell>
          <cell r="J55" t="str">
            <v>medium</v>
          </cell>
          <cell r="K55">
            <v>499.53</v>
          </cell>
          <cell r="L55">
            <v>388.72</v>
          </cell>
          <cell r="M55">
            <v>110.80999999999995</v>
          </cell>
          <cell r="N55">
            <v>34527</v>
          </cell>
          <cell r="O55" t="str">
            <v>Male</v>
          </cell>
          <cell r="P55">
            <v>34</v>
          </cell>
          <cell r="Q55">
            <v>23.632876712328766</v>
          </cell>
          <cell r="R55" t="str">
            <v>Pharmacist</v>
          </cell>
          <cell r="S55" t="str">
            <v>n/a</v>
          </cell>
          <cell r="T55" t="str">
            <v>Mass Customer</v>
          </cell>
          <cell r="U55" t="str">
            <v>No</v>
          </cell>
          <cell r="V55">
            <v>2323</v>
          </cell>
          <cell r="W55" t="str">
            <v>NSW</v>
          </cell>
          <cell r="X55">
            <v>9</v>
          </cell>
          <cell r="Y55">
            <v>324</v>
          </cell>
        </row>
        <row r="56">
          <cell r="A56">
            <v>55</v>
          </cell>
          <cell r="B56">
            <v>0</v>
          </cell>
          <cell r="C56">
            <v>3140</v>
          </cell>
          <cell r="D56">
            <v>42996</v>
          </cell>
          <cell r="E56" t="b">
            <v>0</v>
          </cell>
          <cell r="F56" t="str">
            <v>Approved</v>
          </cell>
          <cell r="G56" t="str">
            <v>Norco Bicycles</v>
          </cell>
          <cell r="H56" t="str">
            <v>Standard</v>
          </cell>
          <cell r="I56" t="str">
            <v>low</v>
          </cell>
          <cell r="J56" t="str">
            <v>medium</v>
          </cell>
          <cell r="K56">
            <v>363.01</v>
          </cell>
          <cell r="L56">
            <v>290.41000000000003</v>
          </cell>
          <cell r="M56">
            <v>72.599999999999966</v>
          </cell>
          <cell r="N56">
            <v>38482</v>
          </cell>
          <cell r="O56" t="str">
            <v>Female</v>
          </cell>
          <cell r="P56">
            <v>92</v>
          </cell>
          <cell r="Q56">
            <v>36.797260273972604</v>
          </cell>
          <cell r="R56" t="str">
            <v>Legal Assistant</v>
          </cell>
          <cell r="S56" t="str">
            <v>Financial Services</v>
          </cell>
          <cell r="T56" t="str">
            <v>High Net Worth</v>
          </cell>
          <cell r="U56" t="str">
            <v>Yes</v>
          </cell>
          <cell r="V56">
            <v>2040</v>
          </cell>
          <cell r="W56" t="str">
            <v>NSW</v>
          </cell>
          <cell r="X56">
            <v>10</v>
          </cell>
          <cell r="Y56">
            <v>103</v>
          </cell>
        </row>
        <row r="57">
          <cell r="A57">
            <v>56</v>
          </cell>
          <cell r="B57">
            <v>47</v>
          </cell>
          <cell r="C57">
            <v>3406</v>
          </cell>
          <cell r="D57">
            <v>43053</v>
          </cell>
          <cell r="E57" t="b">
            <v>0</v>
          </cell>
          <cell r="F57" t="str">
            <v>Approved</v>
          </cell>
          <cell r="G57" t="str">
            <v>Trek Bicycles</v>
          </cell>
          <cell r="H57" t="str">
            <v>Road</v>
          </cell>
          <cell r="I57" t="str">
            <v>low</v>
          </cell>
          <cell r="J57" t="str">
            <v>small</v>
          </cell>
          <cell r="K57">
            <v>1720.7</v>
          </cell>
          <cell r="L57">
            <v>1531.42</v>
          </cell>
          <cell r="M57">
            <v>189.27999999999997</v>
          </cell>
          <cell r="N57">
            <v>35470</v>
          </cell>
          <cell r="O57" t="str">
            <v>Male</v>
          </cell>
          <cell r="P57">
            <v>53</v>
          </cell>
          <cell r="Q57">
            <v>42.923287671232877</v>
          </cell>
          <cell r="R57" t="str">
            <v>Business Systems Development Analyst</v>
          </cell>
          <cell r="S57" t="str">
            <v>Financial Services</v>
          </cell>
          <cell r="T57" t="str">
            <v>Mass Customer</v>
          </cell>
          <cell r="U57" t="str">
            <v>Yes</v>
          </cell>
          <cell r="V57">
            <v>2096</v>
          </cell>
          <cell r="W57" t="str">
            <v>NSW</v>
          </cell>
          <cell r="X57">
            <v>9</v>
          </cell>
          <cell r="Y57">
            <v>46</v>
          </cell>
        </row>
        <row r="58">
          <cell r="A58">
            <v>57</v>
          </cell>
          <cell r="B58">
            <v>94</v>
          </cell>
          <cell r="C58">
            <v>2294</v>
          </cell>
          <cell r="D58">
            <v>42977</v>
          </cell>
          <cell r="E58" t="b">
            <v>1</v>
          </cell>
          <cell r="F58" t="str">
            <v>Approved</v>
          </cell>
          <cell r="G58" t="str">
            <v>Giant Bicycles</v>
          </cell>
          <cell r="H58" t="str">
            <v>Standard</v>
          </cell>
          <cell r="I58" t="str">
            <v>medium</v>
          </cell>
          <cell r="J58" t="str">
            <v>large</v>
          </cell>
          <cell r="K58">
            <v>1635.3</v>
          </cell>
          <cell r="L58">
            <v>993.66</v>
          </cell>
          <cell r="M58">
            <v>641.64</v>
          </cell>
          <cell r="N58">
            <v>41434</v>
          </cell>
          <cell r="O58" t="str">
            <v>U</v>
          </cell>
          <cell r="P58">
            <v>35</v>
          </cell>
          <cell r="Q58">
            <v>34.783561643835618</v>
          </cell>
          <cell r="R58" t="str">
            <v>Associate Professor</v>
          </cell>
          <cell r="S58" t="str">
            <v>Financial Services</v>
          </cell>
          <cell r="T58" t="str">
            <v>Affluent Customer</v>
          </cell>
          <cell r="U58" t="str">
            <v>No</v>
          </cell>
          <cell r="V58">
            <v>4017</v>
          </cell>
          <cell r="W58" t="str">
            <v>QLD</v>
          </cell>
          <cell r="X58">
            <v>5</v>
          </cell>
          <cell r="Y58">
            <v>122</v>
          </cell>
        </row>
        <row r="59">
          <cell r="A59">
            <v>58</v>
          </cell>
          <cell r="B59">
            <v>91</v>
          </cell>
          <cell r="C59">
            <v>1031</v>
          </cell>
          <cell r="D59">
            <v>43053</v>
          </cell>
          <cell r="E59" t="b">
            <v>0</v>
          </cell>
          <cell r="F59" t="str">
            <v>Approved</v>
          </cell>
          <cell r="G59" t="str">
            <v>Solex</v>
          </cell>
          <cell r="H59" t="str">
            <v>Standard</v>
          </cell>
          <cell r="I59" t="str">
            <v>medium</v>
          </cell>
          <cell r="J59" t="str">
            <v>medium</v>
          </cell>
          <cell r="K59">
            <v>100.35</v>
          </cell>
          <cell r="L59">
            <v>75.260000000000005</v>
          </cell>
          <cell r="M59">
            <v>25.089999999999989</v>
          </cell>
          <cell r="N59">
            <v>36367</v>
          </cell>
          <cell r="O59" t="str">
            <v>Female</v>
          </cell>
          <cell r="P59">
            <v>36</v>
          </cell>
          <cell r="Q59">
            <v>38.536986301369865</v>
          </cell>
          <cell r="R59" t="str">
            <v>Junior Executive</v>
          </cell>
          <cell r="S59" t="str">
            <v>Health</v>
          </cell>
          <cell r="T59" t="str">
            <v>Mass Customer</v>
          </cell>
          <cell r="U59" t="str">
            <v>No</v>
          </cell>
          <cell r="V59">
            <v>4053</v>
          </cell>
          <cell r="W59" t="str">
            <v>QLD</v>
          </cell>
          <cell r="X59">
            <v>7</v>
          </cell>
          <cell r="Y59">
            <v>46</v>
          </cell>
        </row>
        <row r="60">
          <cell r="A60">
            <v>59</v>
          </cell>
          <cell r="B60">
            <v>93</v>
          </cell>
          <cell r="C60">
            <v>993</v>
          </cell>
          <cell r="D60">
            <v>42781</v>
          </cell>
          <cell r="E60" t="b">
            <v>1</v>
          </cell>
          <cell r="F60" t="str">
            <v>Approved</v>
          </cell>
          <cell r="G60" t="str">
            <v>OHM Cycles</v>
          </cell>
          <cell r="H60" t="str">
            <v>Standard</v>
          </cell>
          <cell r="I60" t="str">
            <v>high</v>
          </cell>
          <cell r="J60" t="str">
            <v>medium</v>
          </cell>
          <cell r="K60">
            <v>1458.17</v>
          </cell>
          <cell r="L60">
            <v>874.9</v>
          </cell>
          <cell r="M60">
            <v>583.2700000000001</v>
          </cell>
          <cell r="N60">
            <v>38750</v>
          </cell>
          <cell r="O60" t="str">
            <v>Female</v>
          </cell>
          <cell r="P60">
            <v>62</v>
          </cell>
          <cell r="Q60">
            <v>45.112328767123287</v>
          </cell>
          <cell r="R60" t="str">
            <v>Account Coordinator</v>
          </cell>
          <cell r="S60" t="str">
            <v>Property</v>
          </cell>
          <cell r="T60" t="str">
            <v>Mass Customer</v>
          </cell>
          <cell r="U60" t="str">
            <v>Yes</v>
          </cell>
          <cell r="V60">
            <v>2871</v>
          </cell>
          <cell r="W60" t="str">
            <v>NSW</v>
          </cell>
          <cell r="X60">
            <v>3</v>
          </cell>
          <cell r="Y60">
            <v>318</v>
          </cell>
        </row>
        <row r="61">
          <cell r="A61">
            <v>60</v>
          </cell>
          <cell r="B61">
            <v>60</v>
          </cell>
          <cell r="C61">
            <v>3473</v>
          </cell>
          <cell r="D61">
            <v>43087</v>
          </cell>
          <cell r="E61" t="b">
            <v>0</v>
          </cell>
          <cell r="F61" t="str">
            <v>Approved</v>
          </cell>
          <cell r="G61" t="str">
            <v>Giant Bicycles</v>
          </cell>
          <cell r="H61" t="str">
            <v>Standard</v>
          </cell>
          <cell r="I61" t="str">
            <v>high</v>
          </cell>
          <cell r="J61" t="str">
            <v>small</v>
          </cell>
          <cell r="K61">
            <v>1977.36</v>
          </cell>
          <cell r="L61">
            <v>1759.85</v>
          </cell>
          <cell r="M61">
            <v>217.51</v>
          </cell>
          <cell r="N61">
            <v>41848</v>
          </cell>
          <cell r="O61" t="str">
            <v>Male</v>
          </cell>
          <cell r="P61">
            <v>93</v>
          </cell>
          <cell r="Q61">
            <v>122.3013698630137</v>
          </cell>
          <cell r="R61" t="str">
            <v>Analog Circuit Design manager</v>
          </cell>
          <cell r="S61" t="str">
            <v>Retail</v>
          </cell>
          <cell r="T61" t="str">
            <v>Affluent Customer</v>
          </cell>
          <cell r="U61" t="str">
            <v>Yes</v>
          </cell>
          <cell r="V61">
            <v>3803</v>
          </cell>
          <cell r="W61" t="str">
            <v>VIC</v>
          </cell>
          <cell r="X61">
            <v>7</v>
          </cell>
          <cell r="Y61">
            <v>12</v>
          </cell>
        </row>
        <row r="62">
          <cell r="A62">
            <v>61</v>
          </cell>
          <cell r="B62">
            <v>0</v>
          </cell>
          <cell r="C62">
            <v>1839</v>
          </cell>
          <cell r="D62">
            <v>42790</v>
          </cell>
          <cell r="E62" t="b">
            <v>0</v>
          </cell>
          <cell r="F62" t="str">
            <v>Approved</v>
          </cell>
          <cell r="G62" t="str">
            <v>OHM Cycles</v>
          </cell>
          <cell r="H62" t="str">
            <v>Road</v>
          </cell>
          <cell r="I62" t="str">
            <v>high</v>
          </cell>
          <cell r="J62" t="str">
            <v>large</v>
          </cell>
          <cell r="K62">
            <v>12.01</v>
          </cell>
          <cell r="L62">
            <v>7.21</v>
          </cell>
          <cell r="M62">
            <v>4.8</v>
          </cell>
          <cell r="N62">
            <v>34244</v>
          </cell>
          <cell r="O62" t="str">
            <v>Male</v>
          </cell>
          <cell r="P62">
            <v>22</v>
          </cell>
          <cell r="Q62">
            <v>34.890410958904113</v>
          </cell>
          <cell r="R62" t="str">
            <v>Internal Auditor</v>
          </cell>
          <cell r="S62" t="str">
            <v>Financial Services</v>
          </cell>
          <cell r="T62" t="str">
            <v>Affluent Customer</v>
          </cell>
          <cell r="U62" t="str">
            <v>Yes</v>
          </cell>
          <cell r="V62">
            <v>4152</v>
          </cell>
          <cell r="W62" t="str">
            <v>QLD</v>
          </cell>
          <cell r="X62">
            <v>8</v>
          </cell>
          <cell r="Y62">
            <v>309</v>
          </cell>
        </row>
        <row r="63">
          <cell r="A63">
            <v>62</v>
          </cell>
          <cell r="B63">
            <v>33</v>
          </cell>
          <cell r="C63">
            <v>1824</v>
          </cell>
          <cell r="D63">
            <v>43087</v>
          </cell>
          <cell r="E63" t="b">
            <v>1</v>
          </cell>
          <cell r="F63" t="str">
            <v>Approved</v>
          </cell>
          <cell r="G63" t="str">
            <v>Giant Bicycles</v>
          </cell>
          <cell r="H63" t="str">
            <v>Standard</v>
          </cell>
          <cell r="I63" t="str">
            <v>medium</v>
          </cell>
          <cell r="J63" t="str">
            <v>small</v>
          </cell>
          <cell r="K63">
            <v>1311.44</v>
          </cell>
          <cell r="L63">
            <v>1167.18</v>
          </cell>
          <cell r="M63">
            <v>144.26</v>
          </cell>
          <cell r="N63">
            <v>33888</v>
          </cell>
          <cell r="O63" t="str">
            <v>Male</v>
          </cell>
          <cell r="P63">
            <v>82</v>
          </cell>
          <cell r="Q63">
            <v>62.479452054794521</v>
          </cell>
          <cell r="R63" t="str">
            <v>Safety Technician III</v>
          </cell>
          <cell r="S63" t="str">
            <v>n/a</v>
          </cell>
          <cell r="T63" t="str">
            <v>High Net Worth</v>
          </cell>
          <cell r="U63" t="str">
            <v>No</v>
          </cell>
          <cell r="V63">
            <v>3048</v>
          </cell>
          <cell r="W63" t="str">
            <v>VIC</v>
          </cell>
          <cell r="X63">
            <v>6</v>
          </cell>
          <cell r="Y63">
            <v>12</v>
          </cell>
        </row>
        <row r="64">
          <cell r="A64">
            <v>63</v>
          </cell>
          <cell r="B64">
            <v>35</v>
          </cell>
          <cell r="C64">
            <v>368</v>
          </cell>
          <cell r="D64">
            <v>43086</v>
          </cell>
          <cell r="E64" t="b">
            <v>0</v>
          </cell>
          <cell r="F64" t="str">
            <v>Approved</v>
          </cell>
          <cell r="G64" t="str">
            <v>Giant Bicycles</v>
          </cell>
          <cell r="H64" t="str">
            <v>Standard</v>
          </cell>
          <cell r="I64" t="str">
            <v>medium</v>
          </cell>
          <cell r="J64" t="str">
            <v>medium</v>
          </cell>
          <cell r="K64">
            <v>1403.5</v>
          </cell>
          <cell r="L64">
            <v>954.82</v>
          </cell>
          <cell r="M64">
            <v>448.67999999999995</v>
          </cell>
          <cell r="N64">
            <v>42688</v>
          </cell>
          <cell r="O64" t="str">
            <v>Male</v>
          </cell>
          <cell r="P64">
            <v>19</v>
          </cell>
          <cell r="Q64">
            <v>35.336986301369862</v>
          </cell>
          <cell r="R64">
            <v>0</v>
          </cell>
          <cell r="S64" t="str">
            <v>Manufacturing</v>
          </cell>
          <cell r="T64" t="str">
            <v>Mass Customer</v>
          </cell>
          <cell r="U64" t="str">
            <v>Yes</v>
          </cell>
          <cell r="V64">
            <v>4127</v>
          </cell>
          <cell r="W64" t="str">
            <v>QLD</v>
          </cell>
          <cell r="X64">
            <v>6</v>
          </cell>
          <cell r="Y64">
            <v>13</v>
          </cell>
        </row>
        <row r="65">
          <cell r="A65">
            <v>64</v>
          </cell>
          <cell r="B65">
            <v>0</v>
          </cell>
          <cell r="C65">
            <v>2000</v>
          </cell>
          <cell r="D65">
            <v>42924</v>
          </cell>
          <cell r="E65" t="b">
            <v>0</v>
          </cell>
          <cell r="F65" t="str">
            <v>Approved</v>
          </cell>
          <cell r="G65" t="str">
            <v>Trek Bicycles</v>
          </cell>
          <cell r="H65" t="str">
            <v>Standard</v>
          </cell>
          <cell r="I65" t="str">
            <v>medium</v>
          </cell>
          <cell r="J65" t="str">
            <v>medium</v>
          </cell>
          <cell r="K65">
            <v>499.53</v>
          </cell>
          <cell r="L65">
            <v>388.72</v>
          </cell>
          <cell r="M65">
            <v>110.80999999999995</v>
          </cell>
          <cell r="N65">
            <v>39031</v>
          </cell>
          <cell r="O65" t="str">
            <v>Female</v>
          </cell>
          <cell r="P65">
            <v>21</v>
          </cell>
          <cell r="Q65">
            <v>122.3013698630137</v>
          </cell>
          <cell r="R65" t="str">
            <v>Assistant Professor</v>
          </cell>
          <cell r="S65" t="str">
            <v>Manufacturing</v>
          </cell>
          <cell r="T65" t="str">
            <v>Mass Customer</v>
          </cell>
          <cell r="U65" t="str">
            <v>Yes</v>
          </cell>
          <cell r="V65">
            <v>2147</v>
          </cell>
          <cell r="W65" t="str">
            <v>NSW</v>
          </cell>
          <cell r="X65">
            <v>8</v>
          </cell>
          <cell r="Y65">
            <v>175</v>
          </cell>
        </row>
        <row r="66">
          <cell r="A66">
            <v>65</v>
          </cell>
          <cell r="B66">
            <v>28</v>
          </cell>
          <cell r="C66">
            <v>825</v>
          </cell>
          <cell r="D66">
            <v>42871</v>
          </cell>
          <cell r="E66" t="b">
            <v>1</v>
          </cell>
          <cell r="F66" t="str">
            <v>Approved</v>
          </cell>
          <cell r="G66" t="str">
            <v>Norco Bicycles</v>
          </cell>
          <cell r="H66" t="str">
            <v>Standard</v>
          </cell>
          <cell r="I66" t="str">
            <v>medium</v>
          </cell>
          <cell r="J66" t="str">
            <v>small</v>
          </cell>
          <cell r="K66">
            <v>1216.1400000000001</v>
          </cell>
          <cell r="L66">
            <v>1082.3599999999999</v>
          </cell>
          <cell r="M66">
            <v>133.7800000000002</v>
          </cell>
          <cell r="N66">
            <v>42696</v>
          </cell>
          <cell r="O66" t="str">
            <v>Male</v>
          </cell>
          <cell r="P66">
            <v>92</v>
          </cell>
          <cell r="Q66">
            <v>46.627397260273973</v>
          </cell>
          <cell r="R66" t="str">
            <v>Computer Systems Analyst IV</v>
          </cell>
          <cell r="S66" t="str">
            <v>Financial Services</v>
          </cell>
          <cell r="T66" t="str">
            <v>Affluent Customer</v>
          </cell>
          <cell r="U66" t="str">
            <v>Yes</v>
          </cell>
          <cell r="V66">
            <v>2066</v>
          </cell>
          <cell r="W66" t="str">
            <v>NSW</v>
          </cell>
          <cell r="X66">
            <v>12</v>
          </cell>
          <cell r="Y66">
            <v>228</v>
          </cell>
        </row>
        <row r="67">
          <cell r="A67">
            <v>66</v>
          </cell>
          <cell r="B67">
            <v>86</v>
          </cell>
          <cell r="C67">
            <v>3315</v>
          </cell>
          <cell r="D67">
            <v>42789</v>
          </cell>
          <cell r="E67" t="b">
            <v>1</v>
          </cell>
          <cell r="F67" t="str">
            <v>Approved</v>
          </cell>
          <cell r="G67" t="str">
            <v>OHM Cycles</v>
          </cell>
          <cell r="H67" t="str">
            <v>Standard</v>
          </cell>
          <cell r="I67" t="str">
            <v>medium</v>
          </cell>
          <cell r="J67" t="str">
            <v>medium</v>
          </cell>
          <cell r="K67">
            <v>235.63</v>
          </cell>
          <cell r="L67">
            <v>125.07</v>
          </cell>
          <cell r="M67">
            <v>110.56</v>
          </cell>
          <cell r="N67">
            <v>36367</v>
          </cell>
          <cell r="O67" t="str">
            <v>Female</v>
          </cell>
          <cell r="P67">
            <v>31</v>
          </cell>
          <cell r="Q67">
            <v>27.547945205479451</v>
          </cell>
          <cell r="R67" t="str">
            <v>Account Executive</v>
          </cell>
          <cell r="S67" t="str">
            <v>Financial Services</v>
          </cell>
          <cell r="T67" t="str">
            <v>Mass Customer</v>
          </cell>
          <cell r="U67" t="str">
            <v>Yes</v>
          </cell>
          <cell r="V67">
            <v>3862</v>
          </cell>
          <cell r="W67" t="str">
            <v>VIC</v>
          </cell>
          <cell r="X67">
            <v>7</v>
          </cell>
          <cell r="Y67">
            <v>310</v>
          </cell>
        </row>
        <row r="68">
          <cell r="A68">
            <v>67</v>
          </cell>
          <cell r="B68">
            <v>2</v>
          </cell>
          <cell r="C68">
            <v>75</v>
          </cell>
          <cell r="D68">
            <v>42919</v>
          </cell>
          <cell r="E68" t="b">
            <v>1</v>
          </cell>
          <cell r="F68" t="str">
            <v>Approved</v>
          </cell>
          <cell r="G68" t="str">
            <v>Solex</v>
          </cell>
          <cell r="H68" t="str">
            <v>Standard</v>
          </cell>
          <cell r="I68" t="str">
            <v>medium</v>
          </cell>
          <cell r="J68" t="str">
            <v>medium</v>
          </cell>
          <cell r="K68">
            <v>71.489999999999995</v>
          </cell>
          <cell r="L68">
            <v>53.62</v>
          </cell>
          <cell r="M68">
            <v>17.869999999999997</v>
          </cell>
          <cell r="N68">
            <v>41245</v>
          </cell>
          <cell r="O68" t="str">
            <v>Female</v>
          </cell>
          <cell r="P68">
            <v>20</v>
          </cell>
          <cell r="Q68">
            <v>43.709589041095889</v>
          </cell>
          <cell r="R68" t="str">
            <v>VP Product Management</v>
          </cell>
          <cell r="S68" t="str">
            <v>n/a</v>
          </cell>
          <cell r="T68" t="str">
            <v>Mass Customer</v>
          </cell>
          <cell r="U68" t="str">
            <v>Yes</v>
          </cell>
          <cell r="V68">
            <v>2756</v>
          </cell>
          <cell r="W68" t="str">
            <v>New South Wales</v>
          </cell>
          <cell r="X68">
            <v>8</v>
          </cell>
          <cell r="Y68">
            <v>180</v>
          </cell>
        </row>
        <row r="69">
          <cell r="A69">
            <v>68</v>
          </cell>
          <cell r="B69">
            <v>4</v>
          </cell>
          <cell r="C69">
            <v>1498</v>
          </cell>
          <cell r="D69">
            <v>43008</v>
          </cell>
          <cell r="E69" t="b">
            <v>1</v>
          </cell>
          <cell r="F69" t="str">
            <v>Approved</v>
          </cell>
          <cell r="G69" t="str">
            <v>Giant Bicycles</v>
          </cell>
          <cell r="H69" t="str">
            <v>Standard</v>
          </cell>
          <cell r="I69" t="str">
            <v>high</v>
          </cell>
          <cell r="J69" t="str">
            <v>medium</v>
          </cell>
          <cell r="K69">
            <v>1129.1300000000001</v>
          </cell>
          <cell r="L69">
            <v>677.48</v>
          </cell>
          <cell r="M69">
            <v>451.65000000000009</v>
          </cell>
          <cell r="N69">
            <v>38258</v>
          </cell>
          <cell r="O69" t="str">
            <v>Male</v>
          </cell>
          <cell r="P69">
            <v>88</v>
          </cell>
          <cell r="Q69">
            <v>32.4986301369863</v>
          </cell>
          <cell r="R69" t="str">
            <v>Nurse</v>
          </cell>
          <cell r="S69" t="str">
            <v>Retail</v>
          </cell>
          <cell r="T69" t="str">
            <v>High Net Worth</v>
          </cell>
          <cell r="U69" t="str">
            <v>No</v>
          </cell>
          <cell r="V69">
            <v>2250</v>
          </cell>
          <cell r="W69" t="str">
            <v>NSW</v>
          </cell>
          <cell r="X69">
            <v>9</v>
          </cell>
          <cell r="Y69">
            <v>91</v>
          </cell>
        </row>
        <row r="70">
          <cell r="A70">
            <v>69</v>
          </cell>
          <cell r="B70">
            <v>38</v>
          </cell>
          <cell r="C70">
            <v>1612</v>
          </cell>
          <cell r="D70">
            <v>43029</v>
          </cell>
          <cell r="E70" t="b">
            <v>1</v>
          </cell>
          <cell r="F70" t="str">
            <v>Approved</v>
          </cell>
          <cell r="G70" t="str">
            <v>Trek Bicycles</v>
          </cell>
          <cell r="H70" t="str">
            <v>Standard</v>
          </cell>
          <cell r="I70" t="str">
            <v>medium</v>
          </cell>
          <cell r="J70" t="str">
            <v>large</v>
          </cell>
          <cell r="K70">
            <v>2091.4699999999998</v>
          </cell>
          <cell r="L70">
            <v>388.92</v>
          </cell>
          <cell r="M70">
            <v>1702.5499999999997</v>
          </cell>
          <cell r="N70">
            <v>41167</v>
          </cell>
          <cell r="O70" t="str">
            <v>Female</v>
          </cell>
          <cell r="P70">
            <v>18</v>
          </cell>
          <cell r="Q70">
            <v>34.947945205479449</v>
          </cell>
          <cell r="R70" t="str">
            <v>Community Outreach Specialist</v>
          </cell>
          <cell r="S70" t="str">
            <v>Health</v>
          </cell>
          <cell r="T70" t="str">
            <v>High Net Worth</v>
          </cell>
          <cell r="U70" t="str">
            <v>Yes</v>
          </cell>
          <cell r="V70">
            <v>2441</v>
          </cell>
          <cell r="W70" t="str">
            <v>NSW</v>
          </cell>
          <cell r="X70">
            <v>4</v>
          </cell>
          <cell r="Y70">
            <v>70</v>
          </cell>
        </row>
        <row r="71">
          <cell r="A71">
            <v>70</v>
          </cell>
          <cell r="B71">
            <v>27</v>
          </cell>
          <cell r="C71">
            <v>2192</v>
          </cell>
          <cell r="D71">
            <v>42861</v>
          </cell>
          <cell r="E71" t="b">
            <v>1</v>
          </cell>
          <cell r="F71" t="str">
            <v>Approved</v>
          </cell>
          <cell r="G71" t="str">
            <v>Trek Bicycles</v>
          </cell>
          <cell r="H71" t="str">
            <v>Standard</v>
          </cell>
          <cell r="I71" t="str">
            <v>medium</v>
          </cell>
          <cell r="J71" t="str">
            <v>medium</v>
          </cell>
          <cell r="K71">
            <v>499.53</v>
          </cell>
          <cell r="L71">
            <v>388.72</v>
          </cell>
          <cell r="M71">
            <v>110.80999999999995</v>
          </cell>
          <cell r="N71">
            <v>36334</v>
          </cell>
          <cell r="O71" t="str">
            <v>Male</v>
          </cell>
          <cell r="P71">
            <v>66</v>
          </cell>
          <cell r="Q71">
            <v>55.6</v>
          </cell>
          <cell r="R71" t="str">
            <v>Staff Accountant II</v>
          </cell>
          <cell r="S71" t="str">
            <v>n/a</v>
          </cell>
          <cell r="T71" t="str">
            <v>Mass Customer</v>
          </cell>
          <cell r="U71" t="str">
            <v>Yes</v>
          </cell>
          <cell r="V71">
            <v>4815</v>
          </cell>
          <cell r="W71" t="str">
            <v>QLD</v>
          </cell>
          <cell r="X71">
            <v>1</v>
          </cell>
          <cell r="Y71">
            <v>238</v>
          </cell>
        </row>
        <row r="72">
          <cell r="A72">
            <v>71</v>
          </cell>
          <cell r="B72">
            <v>54</v>
          </cell>
          <cell r="C72">
            <v>419</v>
          </cell>
          <cell r="D72">
            <v>42738</v>
          </cell>
          <cell r="E72" t="b">
            <v>0</v>
          </cell>
          <cell r="F72" t="str">
            <v>Approved</v>
          </cell>
          <cell r="G72" t="str">
            <v>WeareA2B</v>
          </cell>
          <cell r="H72" t="str">
            <v>Standard</v>
          </cell>
          <cell r="I72" t="str">
            <v>medium</v>
          </cell>
          <cell r="J72" t="str">
            <v>medium</v>
          </cell>
          <cell r="K72">
            <v>1292.8399999999999</v>
          </cell>
          <cell r="L72">
            <v>13.44</v>
          </cell>
          <cell r="M72">
            <v>1279.3999999999999</v>
          </cell>
          <cell r="N72">
            <v>39915</v>
          </cell>
          <cell r="O72" t="str">
            <v>Male</v>
          </cell>
          <cell r="P72">
            <v>93</v>
          </cell>
          <cell r="Q72">
            <v>41.172602739726024</v>
          </cell>
          <cell r="R72" t="str">
            <v>VP Marketing</v>
          </cell>
          <cell r="S72" t="str">
            <v>n/a</v>
          </cell>
          <cell r="T72" t="str">
            <v>Mass Customer</v>
          </cell>
          <cell r="U72" t="str">
            <v>No</v>
          </cell>
          <cell r="V72">
            <v>4223</v>
          </cell>
          <cell r="W72" t="str">
            <v>QLD</v>
          </cell>
          <cell r="X72">
            <v>8</v>
          </cell>
          <cell r="Y72">
            <v>361</v>
          </cell>
        </row>
        <row r="73">
          <cell r="A73">
            <v>72</v>
          </cell>
          <cell r="B73">
            <v>77</v>
          </cell>
          <cell r="C73">
            <v>3307</v>
          </cell>
          <cell r="D73">
            <v>42864</v>
          </cell>
          <cell r="E73" t="b">
            <v>1</v>
          </cell>
          <cell r="F73" t="str">
            <v>Approved</v>
          </cell>
          <cell r="G73" t="str">
            <v>WeareA2B</v>
          </cell>
          <cell r="H73" t="str">
            <v>Standard</v>
          </cell>
          <cell r="I73" t="str">
            <v>medium</v>
          </cell>
          <cell r="J73" t="str">
            <v>medium</v>
          </cell>
          <cell r="K73">
            <v>1769.64</v>
          </cell>
          <cell r="L73">
            <v>108.76</v>
          </cell>
          <cell r="M73">
            <v>1660.88</v>
          </cell>
          <cell r="N73">
            <v>40672</v>
          </cell>
          <cell r="O73" t="str">
            <v>Female</v>
          </cell>
          <cell r="P73">
            <v>5</v>
          </cell>
          <cell r="Q73">
            <v>43.575342465753423</v>
          </cell>
          <cell r="R73" t="str">
            <v>Analyst Programmer</v>
          </cell>
          <cell r="S73" t="str">
            <v>Financial Services</v>
          </cell>
          <cell r="T73" t="str">
            <v>Mass Customer</v>
          </cell>
          <cell r="U73" t="str">
            <v>No</v>
          </cell>
          <cell r="V73">
            <v>4740</v>
          </cell>
          <cell r="W73" t="str">
            <v>QLD</v>
          </cell>
          <cell r="X73">
            <v>2</v>
          </cell>
          <cell r="Y73">
            <v>235</v>
          </cell>
        </row>
        <row r="74">
          <cell r="A74">
            <v>73</v>
          </cell>
          <cell r="B74">
            <v>22</v>
          </cell>
          <cell r="C74">
            <v>2430</v>
          </cell>
          <cell r="D74">
            <v>42939</v>
          </cell>
          <cell r="E74" t="b">
            <v>0</v>
          </cell>
          <cell r="F74" t="str">
            <v>Approved</v>
          </cell>
          <cell r="G74" t="str">
            <v>WeareA2B</v>
          </cell>
          <cell r="H74" t="str">
            <v>Standard</v>
          </cell>
          <cell r="I74" t="str">
            <v>medium</v>
          </cell>
          <cell r="J74" t="str">
            <v>medium</v>
          </cell>
          <cell r="K74">
            <v>60.34</v>
          </cell>
          <cell r="L74">
            <v>45.26</v>
          </cell>
          <cell r="M74">
            <v>15.080000000000005</v>
          </cell>
          <cell r="N74">
            <v>34165</v>
          </cell>
          <cell r="O74" t="str">
            <v>Male</v>
          </cell>
          <cell r="P74">
            <v>15</v>
          </cell>
          <cell r="Q74">
            <v>53.56986301369863</v>
          </cell>
          <cell r="R74" t="str">
            <v>Quality Engineer</v>
          </cell>
          <cell r="S74" t="str">
            <v>Manufacturing</v>
          </cell>
          <cell r="T74" t="str">
            <v>Mass Customer</v>
          </cell>
          <cell r="U74" t="str">
            <v>Yes</v>
          </cell>
          <cell r="V74">
            <v>2040</v>
          </cell>
          <cell r="W74" t="str">
            <v>NSW</v>
          </cell>
          <cell r="X74">
            <v>10</v>
          </cell>
          <cell r="Y74">
            <v>160</v>
          </cell>
        </row>
        <row r="75">
          <cell r="A75">
            <v>74</v>
          </cell>
          <cell r="B75">
            <v>56</v>
          </cell>
          <cell r="C75">
            <v>1506</v>
          </cell>
          <cell r="D75">
            <v>42756</v>
          </cell>
          <cell r="E75" t="b">
            <v>1</v>
          </cell>
          <cell r="F75" t="str">
            <v>Approved</v>
          </cell>
          <cell r="G75" t="str">
            <v>OHM Cycles</v>
          </cell>
          <cell r="H75" t="str">
            <v>Standard</v>
          </cell>
          <cell r="I75" t="str">
            <v>medium</v>
          </cell>
          <cell r="J75" t="str">
            <v>medium</v>
          </cell>
          <cell r="K75">
            <v>183.86</v>
          </cell>
          <cell r="L75">
            <v>137.9</v>
          </cell>
          <cell r="M75">
            <v>45.960000000000008</v>
          </cell>
          <cell r="N75">
            <v>35707</v>
          </cell>
          <cell r="O75" t="str">
            <v>Male</v>
          </cell>
          <cell r="P75">
            <v>97</v>
          </cell>
          <cell r="Q75">
            <v>64.117808219178087</v>
          </cell>
          <cell r="R75">
            <v>0</v>
          </cell>
          <cell r="S75" t="str">
            <v>Financial Services</v>
          </cell>
          <cell r="T75" t="str">
            <v>Mass Customer</v>
          </cell>
          <cell r="U75" t="str">
            <v>No</v>
          </cell>
          <cell r="V75">
            <v>2223</v>
          </cell>
          <cell r="W75" t="str">
            <v>NSW</v>
          </cell>
          <cell r="X75">
            <v>8</v>
          </cell>
          <cell r="Y75">
            <v>343</v>
          </cell>
        </row>
        <row r="76">
          <cell r="A76">
            <v>75</v>
          </cell>
          <cell r="B76">
            <v>58</v>
          </cell>
          <cell r="C76">
            <v>1346</v>
          </cell>
          <cell r="D76">
            <v>42906</v>
          </cell>
          <cell r="E76" t="b">
            <v>0</v>
          </cell>
          <cell r="F76" t="str">
            <v>Approved</v>
          </cell>
          <cell r="G76" t="str">
            <v>OHM Cycles</v>
          </cell>
          <cell r="H76" t="str">
            <v>Standard</v>
          </cell>
          <cell r="I76" t="str">
            <v>medium</v>
          </cell>
          <cell r="J76" t="str">
            <v>medium</v>
          </cell>
          <cell r="K76">
            <v>912.52</v>
          </cell>
          <cell r="L76">
            <v>141.4</v>
          </cell>
          <cell r="M76">
            <v>771.12</v>
          </cell>
          <cell r="N76">
            <v>42295</v>
          </cell>
          <cell r="O76" t="str">
            <v>Female</v>
          </cell>
          <cell r="P76">
            <v>14</v>
          </cell>
          <cell r="Q76">
            <v>51.786301369863011</v>
          </cell>
          <cell r="R76" t="str">
            <v>Administrative Assistant IV</v>
          </cell>
          <cell r="S76" t="str">
            <v>Manufacturing</v>
          </cell>
          <cell r="T76" t="str">
            <v>Mass Customer</v>
          </cell>
          <cell r="U76" t="str">
            <v>No</v>
          </cell>
          <cell r="V76">
            <v>3620</v>
          </cell>
          <cell r="W76" t="str">
            <v>VIC</v>
          </cell>
          <cell r="X76">
            <v>4</v>
          </cell>
          <cell r="Y76">
            <v>193</v>
          </cell>
        </row>
        <row r="77">
          <cell r="A77">
            <v>76</v>
          </cell>
          <cell r="B77">
            <v>22</v>
          </cell>
          <cell r="C77">
            <v>927</v>
          </cell>
          <cell r="D77">
            <v>42804</v>
          </cell>
          <cell r="E77" t="b">
            <v>0</v>
          </cell>
          <cell r="F77" t="str">
            <v>Approved</v>
          </cell>
          <cell r="G77" t="str">
            <v>WeareA2B</v>
          </cell>
          <cell r="H77" t="str">
            <v>Standard</v>
          </cell>
          <cell r="I77" t="str">
            <v>medium</v>
          </cell>
          <cell r="J77" t="str">
            <v>medium</v>
          </cell>
          <cell r="K77">
            <v>60.34</v>
          </cell>
          <cell r="L77">
            <v>45.26</v>
          </cell>
          <cell r="M77">
            <v>15.080000000000005</v>
          </cell>
          <cell r="N77">
            <v>33552</v>
          </cell>
          <cell r="O77" t="str">
            <v>Male</v>
          </cell>
          <cell r="P77">
            <v>61</v>
          </cell>
          <cell r="Q77">
            <v>56.11780821917808</v>
          </cell>
          <cell r="R77" t="str">
            <v>Cost Accountant</v>
          </cell>
          <cell r="S77" t="str">
            <v>Telecommunications</v>
          </cell>
          <cell r="T77" t="str">
            <v>Affluent Customer</v>
          </cell>
          <cell r="U77" t="str">
            <v>No</v>
          </cell>
          <cell r="V77">
            <v>3199</v>
          </cell>
          <cell r="W77" t="str">
            <v>VIC</v>
          </cell>
          <cell r="X77">
            <v>8</v>
          </cell>
          <cell r="Y77">
            <v>295</v>
          </cell>
        </row>
        <row r="78">
          <cell r="A78">
            <v>77</v>
          </cell>
          <cell r="B78">
            <v>50</v>
          </cell>
          <cell r="C78">
            <v>763</v>
          </cell>
          <cell r="D78">
            <v>42888</v>
          </cell>
          <cell r="E78" t="b">
            <v>0</v>
          </cell>
          <cell r="F78" t="str">
            <v>Approved</v>
          </cell>
          <cell r="G78" t="str">
            <v>WeareA2B</v>
          </cell>
          <cell r="H78" t="str">
            <v>Standard</v>
          </cell>
          <cell r="I78" t="str">
            <v>medium</v>
          </cell>
          <cell r="J78" t="str">
            <v>small</v>
          </cell>
          <cell r="K78">
            <v>175.89</v>
          </cell>
          <cell r="L78">
            <v>131.91999999999999</v>
          </cell>
          <cell r="M78">
            <v>43.97</v>
          </cell>
          <cell r="N78">
            <v>37668</v>
          </cell>
          <cell r="O78" t="str">
            <v>Male</v>
          </cell>
          <cell r="P78">
            <v>40</v>
          </cell>
          <cell r="Q78">
            <v>34.394520547945206</v>
          </cell>
          <cell r="R78" t="str">
            <v>Computer Systems Analyst IV</v>
          </cell>
          <cell r="S78" t="str">
            <v>n/a</v>
          </cell>
          <cell r="T78" t="str">
            <v>Mass Customer</v>
          </cell>
          <cell r="U78" t="str">
            <v>Yes</v>
          </cell>
          <cell r="V78">
            <v>2143</v>
          </cell>
          <cell r="W78" t="str">
            <v>NSW</v>
          </cell>
          <cell r="X78">
            <v>5</v>
          </cell>
          <cell r="Y78">
            <v>211</v>
          </cell>
        </row>
        <row r="79">
          <cell r="A79">
            <v>78</v>
          </cell>
          <cell r="B79">
            <v>80</v>
          </cell>
          <cell r="C79">
            <v>2397</v>
          </cell>
          <cell r="D79">
            <v>43046</v>
          </cell>
          <cell r="E79" t="b">
            <v>0</v>
          </cell>
          <cell r="F79" t="str">
            <v>Approved</v>
          </cell>
          <cell r="G79" t="str">
            <v>OHM Cycles</v>
          </cell>
          <cell r="H79" t="str">
            <v>Touring</v>
          </cell>
          <cell r="I79" t="str">
            <v>low</v>
          </cell>
          <cell r="J79" t="str">
            <v>medium</v>
          </cell>
          <cell r="K79">
            <v>1073.07</v>
          </cell>
          <cell r="L79">
            <v>933.84</v>
          </cell>
          <cell r="M79">
            <v>139.2299999999999</v>
          </cell>
          <cell r="N79">
            <v>36145</v>
          </cell>
          <cell r="O79" t="str">
            <v>Female</v>
          </cell>
          <cell r="P79">
            <v>6</v>
          </cell>
          <cell r="Q79">
            <v>36.799999999999997</v>
          </cell>
          <cell r="R79" t="str">
            <v>Analyst Programmer</v>
          </cell>
          <cell r="S79" t="str">
            <v>Retail</v>
          </cell>
          <cell r="T79" t="str">
            <v>Affluent Customer</v>
          </cell>
          <cell r="U79" t="str">
            <v>Yes</v>
          </cell>
          <cell r="V79">
            <v>2142</v>
          </cell>
          <cell r="W79" t="str">
            <v>NSW</v>
          </cell>
          <cell r="X79">
            <v>7</v>
          </cell>
          <cell r="Y79">
            <v>53</v>
          </cell>
        </row>
        <row r="80">
          <cell r="A80">
            <v>79</v>
          </cell>
          <cell r="B80">
            <v>87</v>
          </cell>
          <cell r="C80">
            <v>102</v>
          </cell>
          <cell r="D80">
            <v>42990</v>
          </cell>
          <cell r="E80" t="b">
            <v>1</v>
          </cell>
          <cell r="F80" t="str">
            <v>Approved</v>
          </cell>
          <cell r="G80" t="str">
            <v>Giant Bicycles</v>
          </cell>
          <cell r="H80" t="str">
            <v>Standard</v>
          </cell>
          <cell r="I80" t="str">
            <v>high</v>
          </cell>
          <cell r="J80" t="str">
            <v>medium</v>
          </cell>
          <cell r="K80">
            <v>1179</v>
          </cell>
          <cell r="L80">
            <v>707.4</v>
          </cell>
          <cell r="M80">
            <v>471.6</v>
          </cell>
          <cell r="N80">
            <v>35667</v>
          </cell>
          <cell r="O80" t="str">
            <v>Female</v>
          </cell>
          <cell r="P80">
            <v>49</v>
          </cell>
          <cell r="Q80">
            <v>65.353424657534248</v>
          </cell>
          <cell r="R80" t="str">
            <v>Quality Control Specialist</v>
          </cell>
          <cell r="S80" t="str">
            <v>Manufacturing</v>
          </cell>
          <cell r="T80" t="str">
            <v>High Net Worth</v>
          </cell>
          <cell r="U80" t="str">
            <v>No</v>
          </cell>
          <cell r="V80">
            <v>2168</v>
          </cell>
          <cell r="W80" t="str">
            <v>New South Wales</v>
          </cell>
          <cell r="X80">
            <v>9</v>
          </cell>
          <cell r="Y80">
            <v>109</v>
          </cell>
        </row>
        <row r="81">
          <cell r="A81">
            <v>80</v>
          </cell>
          <cell r="B81">
            <v>15</v>
          </cell>
          <cell r="C81">
            <v>2884</v>
          </cell>
          <cell r="D81">
            <v>43085</v>
          </cell>
          <cell r="E81" t="b">
            <v>0</v>
          </cell>
          <cell r="F81" t="str">
            <v>Approved</v>
          </cell>
          <cell r="G81" t="str">
            <v>Norco Bicycles</v>
          </cell>
          <cell r="H81" t="str">
            <v>Standard</v>
          </cell>
          <cell r="I81" t="str">
            <v>low</v>
          </cell>
          <cell r="J81" t="str">
            <v>medium</v>
          </cell>
          <cell r="K81">
            <v>958.74</v>
          </cell>
          <cell r="L81">
            <v>748.9</v>
          </cell>
          <cell r="M81">
            <v>209.84000000000003</v>
          </cell>
          <cell r="N81">
            <v>38693</v>
          </cell>
          <cell r="O81" t="str">
            <v>Female</v>
          </cell>
          <cell r="P81">
            <v>70</v>
          </cell>
          <cell r="Q81">
            <v>60.241095890410961</v>
          </cell>
          <cell r="R81" t="str">
            <v>Assistant Professor</v>
          </cell>
          <cell r="S81" t="str">
            <v>Financial Services</v>
          </cell>
          <cell r="T81" t="str">
            <v>Mass Customer</v>
          </cell>
          <cell r="U81" t="str">
            <v>Yes</v>
          </cell>
          <cell r="V81">
            <v>2777</v>
          </cell>
          <cell r="W81" t="str">
            <v>NSW</v>
          </cell>
          <cell r="X81">
            <v>9</v>
          </cell>
          <cell r="Y81">
            <v>14</v>
          </cell>
        </row>
        <row r="82">
          <cell r="A82">
            <v>81</v>
          </cell>
          <cell r="B82">
            <v>84</v>
          </cell>
          <cell r="C82">
            <v>759</v>
          </cell>
          <cell r="D82">
            <v>43015</v>
          </cell>
          <cell r="E82" t="b">
            <v>1</v>
          </cell>
          <cell r="F82" t="str">
            <v>Approved</v>
          </cell>
          <cell r="G82" t="str">
            <v>Giant Bicycles</v>
          </cell>
          <cell r="H82" t="str">
            <v>Road</v>
          </cell>
          <cell r="I82" t="str">
            <v>medium</v>
          </cell>
          <cell r="J82" t="str">
            <v>medium</v>
          </cell>
          <cell r="K82">
            <v>792.9</v>
          </cell>
          <cell r="L82">
            <v>594.67999999999995</v>
          </cell>
          <cell r="M82">
            <v>198.22000000000003</v>
          </cell>
          <cell r="N82">
            <v>33879</v>
          </cell>
          <cell r="O82" t="str">
            <v>Male</v>
          </cell>
          <cell r="P82">
            <v>46</v>
          </cell>
          <cell r="Q82">
            <v>58.961643835616435</v>
          </cell>
          <cell r="R82" t="str">
            <v>Clinical Specialist</v>
          </cell>
          <cell r="S82" t="str">
            <v>Manufacturing</v>
          </cell>
          <cell r="T82" t="str">
            <v>High Net Worth</v>
          </cell>
          <cell r="U82" t="str">
            <v>Yes</v>
          </cell>
          <cell r="V82">
            <v>2227</v>
          </cell>
          <cell r="W82" t="str">
            <v>NSW</v>
          </cell>
          <cell r="X82">
            <v>10</v>
          </cell>
          <cell r="Y82">
            <v>84</v>
          </cell>
        </row>
        <row r="83">
          <cell r="A83">
            <v>82</v>
          </cell>
          <cell r="B83">
            <v>21</v>
          </cell>
          <cell r="C83">
            <v>773</v>
          </cell>
          <cell r="D83">
            <v>42852</v>
          </cell>
          <cell r="E83" t="b">
            <v>1</v>
          </cell>
          <cell r="F83" t="str">
            <v>Approved</v>
          </cell>
          <cell r="G83" t="str">
            <v>Solex</v>
          </cell>
          <cell r="H83" t="str">
            <v>Standard</v>
          </cell>
          <cell r="I83" t="str">
            <v>medium</v>
          </cell>
          <cell r="J83" t="str">
            <v>large</v>
          </cell>
          <cell r="K83">
            <v>1071.23</v>
          </cell>
          <cell r="L83">
            <v>380.74</v>
          </cell>
          <cell r="M83">
            <v>690.49</v>
          </cell>
          <cell r="N83">
            <v>40670</v>
          </cell>
          <cell r="O83" t="str">
            <v>Female</v>
          </cell>
          <cell r="P83">
            <v>79</v>
          </cell>
          <cell r="Q83">
            <v>37.123287671232873</v>
          </cell>
          <cell r="R83">
            <v>0</v>
          </cell>
          <cell r="S83" t="str">
            <v>Entertainment</v>
          </cell>
          <cell r="T83" t="str">
            <v>Mass Customer</v>
          </cell>
          <cell r="U83" t="str">
            <v>No</v>
          </cell>
          <cell r="V83">
            <v>4305</v>
          </cell>
          <cell r="W83" t="str">
            <v>QLD</v>
          </cell>
          <cell r="X83">
            <v>3</v>
          </cell>
          <cell r="Y83">
            <v>247</v>
          </cell>
        </row>
        <row r="84">
          <cell r="A84">
            <v>83</v>
          </cell>
          <cell r="B84">
            <v>0</v>
          </cell>
          <cell r="C84">
            <v>3398</v>
          </cell>
          <cell r="D84">
            <v>42826</v>
          </cell>
          <cell r="E84" t="b">
            <v>1</v>
          </cell>
          <cell r="F84" t="str">
            <v>Approved</v>
          </cell>
          <cell r="G84" t="str">
            <v>OHM Cycles</v>
          </cell>
          <cell r="H84" t="str">
            <v>Standard</v>
          </cell>
          <cell r="I84" t="str">
            <v>medium</v>
          </cell>
          <cell r="J84" t="str">
            <v>medium</v>
          </cell>
          <cell r="K84">
            <v>235.63</v>
          </cell>
          <cell r="L84">
            <v>125.07</v>
          </cell>
          <cell r="M84">
            <v>110.56</v>
          </cell>
          <cell r="N84">
            <v>37626</v>
          </cell>
          <cell r="O84" t="str">
            <v>Male</v>
          </cell>
          <cell r="P84">
            <v>95</v>
          </cell>
          <cell r="Q84">
            <v>50.753424657534246</v>
          </cell>
          <cell r="R84">
            <v>0</v>
          </cell>
          <cell r="S84" t="str">
            <v>IT</v>
          </cell>
          <cell r="T84" t="str">
            <v>Mass Customer</v>
          </cell>
          <cell r="U84" t="str">
            <v>No</v>
          </cell>
          <cell r="V84">
            <v>2147</v>
          </cell>
          <cell r="W84" t="str">
            <v>NSW</v>
          </cell>
          <cell r="X84">
            <v>9</v>
          </cell>
          <cell r="Y84">
            <v>273</v>
          </cell>
        </row>
        <row r="85">
          <cell r="A85">
            <v>84</v>
          </cell>
          <cell r="B85">
            <v>33</v>
          </cell>
          <cell r="C85">
            <v>3297</v>
          </cell>
          <cell r="D85">
            <v>43041</v>
          </cell>
          <cell r="E85" t="b">
            <v>1</v>
          </cell>
          <cell r="F85" t="str">
            <v>Approved</v>
          </cell>
          <cell r="G85" t="str">
            <v>Giant Bicycles</v>
          </cell>
          <cell r="H85" t="str">
            <v>Standard</v>
          </cell>
          <cell r="I85" t="str">
            <v>medium</v>
          </cell>
          <cell r="J85" t="str">
            <v>small</v>
          </cell>
          <cell r="K85">
            <v>1311.44</v>
          </cell>
          <cell r="L85">
            <v>1167.18</v>
          </cell>
          <cell r="M85">
            <v>144.26</v>
          </cell>
          <cell r="N85">
            <v>33888</v>
          </cell>
          <cell r="O85" t="str">
            <v>U</v>
          </cell>
          <cell r="P85">
            <v>1</v>
          </cell>
          <cell r="Q85">
            <v>46.93150684931507</v>
          </cell>
          <cell r="R85" t="str">
            <v>Product Engineer</v>
          </cell>
          <cell r="S85" t="str">
            <v>Financial Services</v>
          </cell>
          <cell r="T85" t="str">
            <v>Affluent Customer</v>
          </cell>
          <cell r="U85" t="str">
            <v>Yes</v>
          </cell>
          <cell r="V85">
            <v>3213</v>
          </cell>
          <cell r="W85" t="str">
            <v>VIC</v>
          </cell>
          <cell r="X85">
            <v>6</v>
          </cell>
          <cell r="Y85">
            <v>58</v>
          </cell>
        </row>
        <row r="86">
          <cell r="A86">
            <v>85</v>
          </cell>
          <cell r="B86">
            <v>84</v>
          </cell>
          <cell r="C86">
            <v>2434</v>
          </cell>
          <cell r="D86">
            <v>42779</v>
          </cell>
          <cell r="E86" t="b">
            <v>1</v>
          </cell>
          <cell r="F86" t="str">
            <v>Approved</v>
          </cell>
          <cell r="G86" t="str">
            <v>Trek Bicycles</v>
          </cell>
          <cell r="H86" t="str">
            <v>Road</v>
          </cell>
          <cell r="I86" t="str">
            <v>medium</v>
          </cell>
          <cell r="J86" t="str">
            <v>medium</v>
          </cell>
          <cell r="K86">
            <v>290.62</v>
          </cell>
          <cell r="L86">
            <v>215.14</v>
          </cell>
          <cell r="M86">
            <v>75.480000000000018</v>
          </cell>
          <cell r="N86">
            <v>38339</v>
          </cell>
          <cell r="O86" t="str">
            <v>Female</v>
          </cell>
          <cell r="P86">
            <v>69</v>
          </cell>
          <cell r="Q86">
            <v>65.38082191780822</v>
          </cell>
          <cell r="R86" t="str">
            <v>Environmental Specialist</v>
          </cell>
          <cell r="S86" t="str">
            <v>n/a</v>
          </cell>
          <cell r="T86" t="str">
            <v>High Net Worth</v>
          </cell>
          <cell r="U86" t="str">
            <v>Yes</v>
          </cell>
          <cell r="V86">
            <v>4207</v>
          </cell>
          <cell r="W86" t="str">
            <v>QLD</v>
          </cell>
          <cell r="X86">
            <v>4</v>
          </cell>
          <cell r="Y86">
            <v>320</v>
          </cell>
        </row>
        <row r="87">
          <cell r="A87">
            <v>86</v>
          </cell>
          <cell r="B87">
            <v>1</v>
          </cell>
          <cell r="C87">
            <v>1861</v>
          </cell>
          <cell r="D87">
            <v>42935</v>
          </cell>
          <cell r="E87" t="b">
            <v>0</v>
          </cell>
          <cell r="F87" t="str">
            <v>Approved</v>
          </cell>
          <cell r="G87" t="str">
            <v>Giant Bicycles</v>
          </cell>
          <cell r="H87" t="str">
            <v>Standard</v>
          </cell>
          <cell r="I87" t="str">
            <v>medium</v>
          </cell>
          <cell r="J87" t="str">
            <v>medium</v>
          </cell>
          <cell r="K87">
            <v>1403.5</v>
          </cell>
          <cell r="L87">
            <v>954.82</v>
          </cell>
          <cell r="M87">
            <v>448.67999999999995</v>
          </cell>
          <cell r="N87">
            <v>38258</v>
          </cell>
          <cell r="O87" t="str">
            <v>Female</v>
          </cell>
          <cell r="P87">
            <v>24</v>
          </cell>
          <cell r="Q87">
            <v>54.709589041095889</v>
          </cell>
          <cell r="R87" t="str">
            <v>Geological Engineer</v>
          </cell>
          <cell r="S87" t="str">
            <v>Manufacturing</v>
          </cell>
          <cell r="T87" t="str">
            <v>Mass Customer</v>
          </cell>
          <cell r="U87" t="str">
            <v>Yes</v>
          </cell>
          <cell r="V87">
            <v>2770</v>
          </cell>
          <cell r="W87" t="str">
            <v>NSW</v>
          </cell>
          <cell r="X87">
            <v>7</v>
          </cell>
          <cell r="Y87">
            <v>164</v>
          </cell>
        </row>
        <row r="88">
          <cell r="A88">
            <v>87</v>
          </cell>
          <cell r="B88">
            <v>27</v>
          </cell>
          <cell r="C88">
            <v>1233</v>
          </cell>
          <cell r="D88">
            <v>42878</v>
          </cell>
          <cell r="E88" t="b">
            <v>0</v>
          </cell>
          <cell r="F88" t="str">
            <v>Approved</v>
          </cell>
          <cell r="G88" t="str">
            <v>Trek Bicycles</v>
          </cell>
          <cell r="H88" t="str">
            <v>Standard</v>
          </cell>
          <cell r="I88" t="str">
            <v>medium</v>
          </cell>
          <cell r="J88" t="str">
            <v>medium</v>
          </cell>
          <cell r="K88">
            <v>499.53</v>
          </cell>
          <cell r="L88">
            <v>388.72</v>
          </cell>
          <cell r="M88">
            <v>110.80999999999995</v>
          </cell>
          <cell r="N88">
            <v>33455</v>
          </cell>
          <cell r="O88" t="str">
            <v>Male</v>
          </cell>
          <cell r="P88">
            <v>87</v>
          </cell>
          <cell r="Q88">
            <v>43.731506849315068</v>
          </cell>
          <cell r="R88">
            <v>0</v>
          </cell>
          <cell r="S88" t="str">
            <v>Property</v>
          </cell>
          <cell r="T88" t="str">
            <v>Affluent Customer</v>
          </cell>
          <cell r="U88" t="str">
            <v>No</v>
          </cell>
          <cell r="V88">
            <v>2085</v>
          </cell>
          <cell r="W88" t="str">
            <v>NSW</v>
          </cell>
          <cell r="X88">
            <v>11</v>
          </cell>
          <cell r="Y88">
            <v>221</v>
          </cell>
        </row>
        <row r="89">
          <cell r="A89">
            <v>88</v>
          </cell>
          <cell r="B89">
            <v>31</v>
          </cell>
          <cell r="C89">
            <v>1390</v>
          </cell>
          <cell r="D89">
            <v>42953</v>
          </cell>
          <cell r="E89" t="b">
            <v>0</v>
          </cell>
          <cell r="F89" t="str">
            <v>Approved</v>
          </cell>
          <cell r="G89" t="str">
            <v>WeareA2B</v>
          </cell>
          <cell r="H89" t="str">
            <v>Standard</v>
          </cell>
          <cell r="I89" t="str">
            <v>medium</v>
          </cell>
          <cell r="J89" t="str">
            <v>medium</v>
          </cell>
          <cell r="K89">
            <v>752.64</v>
          </cell>
          <cell r="L89">
            <v>205.36</v>
          </cell>
          <cell r="M89">
            <v>547.28</v>
          </cell>
          <cell r="N89">
            <v>34079</v>
          </cell>
          <cell r="O89" t="str">
            <v>Female</v>
          </cell>
          <cell r="P89">
            <v>62</v>
          </cell>
          <cell r="Q89">
            <v>22.164383561643834</v>
          </cell>
          <cell r="R89" t="str">
            <v>Accounting Assistant I</v>
          </cell>
          <cell r="S89" t="str">
            <v>Health</v>
          </cell>
          <cell r="T89" t="str">
            <v>Affluent Customer</v>
          </cell>
          <cell r="U89" t="str">
            <v>No</v>
          </cell>
          <cell r="V89">
            <v>3082</v>
          </cell>
          <cell r="W89" t="str">
            <v>VIC</v>
          </cell>
          <cell r="X89">
            <v>7</v>
          </cell>
          <cell r="Y89">
            <v>146</v>
          </cell>
        </row>
        <row r="90">
          <cell r="A90">
            <v>89</v>
          </cell>
          <cell r="B90">
            <v>0</v>
          </cell>
          <cell r="C90">
            <v>2682</v>
          </cell>
          <cell r="D90">
            <v>42829</v>
          </cell>
          <cell r="E90" t="b">
            <v>1</v>
          </cell>
          <cell r="F90" t="str">
            <v>Approved</v>
          </cell>
          <cell r="G90" t="str">
            <v>OHM Cycles</v>
          </cell>
          <cell r="H90" t="str">
            <v>Road</v>
          </cell>
          <cell r="I90" t="str">
            <v>high</v>
          </cell>
          <cell r="J90" t="str">
            <v>large</v>
          </cell>
          <cell r="K90">
            <v>12.01</v>
          </cell>
          <cell r="L90">
            <v>7.21</v>
          </cell>
          <cell r="M90">
            <v>4.8</v>
          </cell>
          <cell r="N90">
            <v>40303</v>
          </cell>
          <cell r="O90" t="str">
            <v>Female</v>
          </cell>
          <cell r="P90">
            <v>81</v>
          </cell>
          <cell r="Q90">
            <v>34.405479452054792</v>
          </cell>
          <cell r="R90" t="str">
            <v>Accountant III</v>
          </cell>
          <cell r="S90" t="str">
            <v>Manufacturing</v>
          </cell>
          <cell r="T90" t="str">
            <v>Affluent Customer</v>
          </cell>
          <cell r="U90" t="str">
            <v>Yes</v>
          </cell>
          <cell r="V90">
            <v>4740</v>
          </cell>
          <cell r="W90" t="str">
            <v>QLD</v>
          </cell>
          <cell r="X90">
            <v>5</v>
          </cell>
          <cell r="Y90">
            <v>270</v>
          </cell>
        </row>
        <row r="91">
          <cell r="A91">
            <v>90</v>
          </cell>
          <cell r="B91">
            <v>62</v>
          </cell>
          <cell r="C91">
            <v>439</v>
          </cell>
          <cell r="D91">
            <v>42962</v>
          </cell>
          <cell r="E91" t="b">
            <v>1</v>
          </cell>
          <cell r="F91" t="str">
            <v>Approved</v>
          </cell>
          <cell r="G91" t="str">
            <v>Solex</v>
          </cell>
          <cell r="H91" t="str">
            <v>Standard</v>
          </cell>
          <cell r="I91" t="str">
            <v>medium</v>
          </cell>
          <cell r="J91" t="str">
            <v>medium</v>
          </cell>
          <cell r="K91">
            <v>478.16</v>
          </cell>
          <cell r="L91">
            <v>298.72000000000003</v>
          </cell>
          <cell r="M91">
            <v>179.44</v>
          </cell>
          <cell r="N91">
            <v>34143</v>
          </cell>
          <cell r="O91" t="str">
            <v>Female</v>
          </cell>
          <cell r="P91">
            <v>46</v>
          </cell>
          <cell r="Q91">
            <v>47.731506849315068</v>
          </cell>
          <cell r="R91" t="str">
            <v>GIS Technical Architect</v>
          </cell>
          <cell r="S91" t="str">
            <v>Property</v>
          </cell>
          <cell r="T91" t="str">
            <v>High Net Worth</v>
          </cell>
          <cell r="U91" t="str">
            <v>Yes</v>
          </cell>
          <cell r="V91">
            <v>3806</v>
          </cell>
          <cell r="W91" t="str">
            <v>VIC</v>
          </cell>
          <cell r="X91">
            <v>8</v>
          </cell>
          <cell r="Y91">
            <v>137</v>
          </cell>
        </row>
        <row r="92">
          <cell r="A92">
            <v>91</v>
          </cell>
          <cell r="B92">
            <v>17</v>
          </cell>
          <cell r="C92">
            <v>1579</v>
          </cell>
          <cell r="D92">
            <v>42840</v>
          </cell>
          <cell r="E92" t="b">
            <v>1</v>
          </cell>
          <cell r="F92" t="str">
            <v>Approved</v>
          </cell>
          <cell r="G92" t="str">
            <v>Solex</v>
          </cell>
          <cell r="H92" t="str">
            <v>Standard</v>
          </cell>
          <cell r="I92" t="str">
            <v>high</v>
          </cell>
          <cell r="J92" t="str">
            <v>medium</v>
          </cell>
          <cell r="K92">
            <v>1024.6600000000001</v>
          </cell>
          <cell r="L92">
            <v>614.79999999999995</v>
          </cell>
          <cell r="M92">
            <v>409.86000000000013</v>
          </cell>
          <cell r="N92">
            <v>35160</v>
          </cell>
          <cell r="O92" t="str">
            <v>Male</v>
          </cell>
          <cell r="P92">
            <v>23</v>
          </cell>
          <cell r="Q92">
            <v>44.172602739726024</v>
          </cell>
          <cell r="R92" t="str">
            <v>Desktop Support Technician</v>
          </cell>
          <cell r="S92" t="str">
            <v>Health</v>
          </cell>
          <cell r="T92" t="str">
            <v>High Net Worth</v>
          </cell>
          <cell r="U92" t="str">
            <v>Yes</v>
          </cell>
          <cell r="V92">
            <v>2101</v>
          </cell>
          <cell r="W92" t="str">
            <v>NSW</v>
          </cell>
          <cell r="X92">
            <v>10</v>
          </cell>
          <cell r="Y92">
            <v>259</v>
          </cell>
        </row>
        <row r="93">
          <cell r="A93">
            <v>92</v>
          </cell>
          <cell r="B93">
            <v>73</v>
          </cell>
          <cell r="C93">
            <v>2984</v>
          </cell>
          <cell r="D93">
            <v>42941</v>
          </cell>
          <cell r="E93" t="b">
            <v>1</v>
          </cell>
          <cell r="F93" t="str">
            <v>Approved</v>
          </cell>
          <cell r="G93" t="str">
            <v>Solex</v>
          </cell>
          <cell r="H93" t="str">
            <v>Standard</v>
          </cell>
          <cell r="I93" t="str">
            <v>medium</v>
          </cell>
          <cell r="J93" t="str">
            <v>medium</v>
          </cell>
          <cell r="K93">
            <v>1945.43</v>
          </cell>
          <cell r="L93">
            <v>333.18</v>
          </cell>
          <cell r="M93">
            <v>1612.25</v>
          </cell>
          <cell r="N93">
            <v>36668</v>
          </cell>
          <cell r="O93" t="str">
            <v>Male</v>
          </cell>
          <cell r="P93">
            <v>69</v>
          </cell>
          <cell r="Q93">
            <v>62.868493150684934</v>
          </cell>
          <cell r="R93" t="str">
            <v>Payment Adjustment Coordinator</v>
          </cell>
          <cell r="S93" t="str">
            <v>Retail</v>
          </cell>
          <cell r="T93" t="str">
            <v>Mass Customer</v>
          </cell>
          <cell r="U93" t="str">
            <v>Yes</v>
          </cell>
          <cell r="V93">
            <v>2106</v>
          </cell>
          <cell r="W93" t="str">
            <v>NSW</v>
          </cell>
          <cell r="X93">
            <v>11</v>
          </cell>
          <cell r="Y93">
            <v>158</v>
          </cell>
        </row>
        <row r="94">
          <cell r="A94">
            <v>93</v>
          </cell>
          <cell r="B94">
            <v>33</v>
          </cell>
          <cell r="C94">
            <v>3470</v>
          </cell>
          <cell r="D94">
            <v>43067</v>
          </cell>
          <cell r="E94" t="b">
            <v>1</v>
          </cell>
          <cell r="F94" t="str">
            <v>Approved</v>
          </cell>
          <cell r="G94" t="str">
            <v>Giant Bicycles</v>
          </cell>
          <cell r="H94" t="str">
            <v>Standard</v>
          </cell>
          <cell r="I94" t="str">
            <v>medium</v>
          </cell>
          <cell r="J94" t="str">
            <v>small</v>
          </cell>
          <cell r="K94">
            <v>1311.44</v>
          </cell>
          <cell r="L94">
            <v>1167.18</v>
          </cell>
          <cell r="M94">
            <v>144.26</v>
          </cell>
          <cell r="N94">
            <v>36498</v>
          </cell>
          <cell r="O94" t="str">
            <v>Female</v>
          </cell>
          <cell r="P94">
            <v>95</v>
          </cell>
          <cell r="Q94">
            <v>54.504109589041093</v>
          </cell>
          <cell r="R94" t="str">
            <v>Recruiting Manager</v>
          </cell>
          <cell r="S94" t="str">
            <v>Health</v>
          </cell>
          <cell r="T94" t="str">
            <v>Mass Customer</v>
          </cell>
          <cell r="U94" t="str">
            <v>Yes</v>
          </cell>
          <cell r="V94">
            <v>3121</v>
          </cell>
          <cell r="W94" t="str">
            <v>VIC</v>
          </cell>
          <cell r="X94">
            <v>11</v>
          </cell>
          <cell r="Y94">
            <v>32</v>
          </cell>
        </row>
        <row r="95">
          <cell r="A95">
            <v>94</v>
          </cell>
          <cell r="B95">
            <v>86</v>
          </cell>
          <cell r="C95">
            <v>1</v>
          </cell>
          <cell r="D95">
            <v>43092</v>
          </cell>
          <cell r="E95" t="b">
            <v>0</v>
          </cell>
          <cell r="F95" t="str">
            <v>Approved</v>
          </cell>
          <cell r="G95" t="str">
            <v>OHM Cycles</v>
          </cell>
          <cell r="H95" t="str">
            <v>Standard</v>
          </cell>
          <cell r="I95" t="str">
            <v>medium</v>
          </cell>
          <cell r="J95" t="str">
            <v>medium</v>
          </cell>
          <cell r="K95">
            <v>235.63</v>
          </cell>
          <cell r="L95">
            <v>125.07</v>
          </cell>
          <cell r="M95">
            <v>110.56</v>
          </cell>
          <cell r="N95">
            <v>38482</v>
          </cell>
          <cell r="O95" t="e">
            <v>#N/A</v>
          </cell>
          <cell r="P95" t="e">
            <v>#N/A</v>
          </cell>
          <cell r="Q95" t="e">
            <v>#N/A</v>
          </cell>
          <cell r="R95" t="e">
            <v>#N/A</v>
          </cell>
          <cell r="S95" t="e">
            <v>#N/A</v>
          </cell>
          <cell r="T95" t="e">
            <v>#N/A</v>
          </cell>
          <cell r="U95" t="e">
            <v>#N/A</v>
          </cell>
          <cell r="V95" t="e">
            <v>#N/A</v>
          </cell>
          <cell r="W95" t="e">
            <v>#N/A</v>
          </cell>
          <cell r="X95" t="e">
            <v>#N/A</v>
          </cell>
          <cell r="Y95">
            <v>7</v>
          </cell>
        </row>
        <row r="96">
          <cell r="A96">
            <v>95</v>
          </cell>
          <cell r="B96">
            <v>45</v>
          </cell>
          <cell r="C96">
            <v>757</v>
          </cell>
          <cell r="D96">
            <v>42792</v>
          </cell>
          <cell r="E96" t="b">
            <v>0</v>
          </cell>
          <cell r="F96" t="str">
            <v>Approved</v>
          </cell>
          <cell r="G96" t="str">
            <v>Solex</v>
          </cell>
          <cell r="H96" t="str">
            <v>Standard</v>
          </cell>
          <cell r="I96" t="str">
            <v>medium</v>
          </cell>
          <cell r="J96" t="str">
            <v>medium</v>
          </cell>
          <cell r="K96">
            <v>441.49</v>
          </cell>
          <cell r="L96">
            <v>84.99</v>
          </cell>
          <cell r="M96">
            <v>356.5</v>
          </cell>
          <cell r="N96">
            <v>34071</v>
          </cell>
          <cell r="O96" t="str">
            <v>Female</v>
          </cell>
          <cell r="P96">
            <v>99</v>
          </cell>
          <cell r="Q96">
            <v>44.88219178082192</v>
          </cell>
          <cell r="R96" t="str">
            <v>Environmental Tech</v>
          </cell>
          <cell r="S96" t="str">
            <v>Manufacturing</v>
          </cell>
          <cell r="T96" t="str">
            <v>Mass Customer</v>
          </cell>
          <cell r="U96" t="str">
            <v>Yes</v>
          </cell>
          <cell r="V96">
            <v>4019</v>
          </cell>
          <cell r="W96" t="str">
            <v>QLD</v>
          </cell>
          <cell r="X96">
            <v>8</v>
          </cell>
          <cell r="Y96">
            <v>307</v>
          </cell>
        </row>
        <row r="97">
          <cell r="A97">
            <v>96</v>
          </cell>
          <cell r="B97">
            <v>1</v>
          </cell>
          <cell r="C97">
            <v>1778</v>
          </cell>
          <cell r="D97">
            <v>42787</v>
          </cell>
          <cell r="E97" t="b">
            <v>0</v>
          </cell>
          <cell r="F97" t="str">
            <v>Approved</v>
          </cell>
          <cell r="G97" t="str">
            <v>Giant Bicycles</v>
          </cell>
          <cell r="H97" t="str">
            <v>Standard</v>
          </cell>
          <cell r="I97" t="str">
            <v>medium</v>
          </cell>
          <cell r="J97" t="str">
            <v>medium</v>
          </cell>
          <cell r="K97">
            <v>1403.5</v>
          </cell>
          <cell r="L97">
            <v>954.82</v>
          </cell>
          <cell r="M97">
            <v>448.67999999999995</v>
          </cell>
          <cell r="N97">
            <v>40649</v>
          </cell>
          <cell r="O97" t="str">
            <v>Male</v>
          </cell>
          <cell r="P97">
            <v>55</v>
          </cell>
          <cell r="Q97">
            <v>21.652054794520549</v>
          </cell>
          <cell r="R97" t="str">
            <v>Staff Accountant III</v>
          </cell>
          <cell r="S97" t="str">
            <v>Retail</v>
          </cell>
          <cell r="T97" t="str">
            <v>Affluent Customer</v>
          </cell>
          <cell r="U97" t="str">
            <v>No</v>
          </cell>
          <cell r="V97">
            <v>3930</v>
          </cell>
          <cell r="W97" t="str">
            <v>VIC</v>
          </cell>
          <cell r="X97">
            <v>9</v>
          </cell>
          <cell r="Y97">
            <v>312</v>
          </cell>
        </row>
        <row r="98">
          <cell r="A98">
            <v>97</v>
          </cell>
          <cell r="B98">
            <v>80</v>
          </cell>
          <cell r="C98">
            <v>211</v>
          </cell>
          <cell r="D98">
            <v>42886</v>
          </cell>
          <cell r="E98" t="b">
            <v>1</v>
          </cell>
          <cell r="F98" t="str">
            <v>Approved</v>
          </cell>
          <cell r="G98" t="str">
            <v>OHM Cycles</v>
          </cell>
          <cell r="H98" t="str">
            <v>Touring</v>
          </cell>
          <cell r="I98" t="str">
            <v>low</v>
          </cell>
          <cell r="J98" t="str">
            <v>medium</v>
          </cell>
          <cell r="K98">
            <v>1073.07</v>
          </cell>
          <cell r="L98">
            <v>933.84</v>
          </cell>
          <cell r="M98">
            <v>139.2299999999999</v>
          </cell>
          <cell r="N98">
            <v>38339</v>
          </cell>
          <cell r="O98" t="str">
            <v>Female</v>
          </cell>
          <cell r="P98">
            <v>21</v>
          </cell>
          <cell r="Q98">
            <v>48.076712328767123</v>
          </cell>
          <cell r="R98" t="str">
            <v>VP Marketing</v>
          </cell>
          <cell r="S98" t="str">
            <v>Property</v>
          </cell>
          <cell r="T98" t="str">
            <v>Mass Customer</v>
          </cell>
          <cell r="U98" t="str">
            <v>No</v>
          </cell>
          <cell r="V98">
            <v>2159</v>
          </cell>
          <cell r="W98" t="str">
            <v>NSW</v>
          </cell>
          <cell r="X98">
            <v>10</v>
          </cell>
          <cell r="Y98">
            <v>213</v>
          </cell>
        </row>
        <row r="99">
          <cell r="A99">
            <v>98</v>
          </cell>
          <cell r="B99">
            <v>49</v>
          </cell>
          <cell r="C99">
            <v>333</v>
          </cell>
          <cell r="D99">
            <v>42909</v>
          </cell>
          <cell r="F99" t="str">
            <v>Approved</v>
          </cell>
          <cell r="G99" t="str">
            <v>Trek Bicycles</v>
          </cell>
          <cell r="H99" t="str">
            <v>Road</v>
          </cell>
          <cell r="I99" t="str">
            <v>medium</v>
          </cell>
          <cell r="J99" t="str">
            <v>medium</v>
          </cell>
          <cell r="K99">
            <v>533.51</v>
          </cell>
          <cell r="L99">
            <v>400.13</v>
          </cell>
          <cell r="M99">
            <v>133.38</v>
          </cell>
          <cell r="N99">
            <v>37823</v>
          </cell>
          <cell r="O99" t="str">
            <v>Female</v>
          </cell>
          <cell r="P99">
            <v>71</v>
          </cell>
          <cell r="Q99">
            <v>56.786301369863011</v>
          </cell>
          <cell r="R99" t="str">
            <v>Sales Associate</v>
          </cell>
          <cell r="S99" t="str">
            <v>Health</v>
          </cell>
          <cell r="T99" t="str">
            <v>High Net Worth</v>
          </cell>
          <cell r="U99" t="str">
            <v>No</v>
          </cell>
          <cell r="V99">
            <v>4213</v>
          </cell>
          <cell r="W99" t="str">
            <v>QLD</v>
          </cell>
          <cell r="X99">
            <v>5</v>
          </cell>
          <cell r="Y99">
            <v>190</v>
          </cell>
        </row>
        <row r="100">
          <cell r="A100">
            <v>99</v>
          </cell>
          <cell r="B100">
            <v>95</v>
          </cell>
          <cell r="C100">
            <v>32</v>
          </cell>
          <cell r="D100">
            <v>42820</v>
          </cell>
          <cell r="E100" t="b">
            <v>0</v>
          </cell>
          <cell r="F100" t="str">
            <v>Approved</v>
          </cell>
          <cell r="G100" t="str">
            <v>Giant Bicycles</v>
          </cell>
          <cell r="H100" t="str">
            <v>Standard</v>
          </cell>
          <cell r="I100" t="str">
            <v>medium</v>
          </cell>
          <cell r="J100" t="str">
            <v>large</v>
          </cell>
          <cell r="K100">
            <v>569.55999999999995</v>
          </cell>
          <cell r="L100">
            <v>528.42999999999995</v>
          </cell>
          <cell r="M100">
            <v>41.129999999999995</v>
          </cell>
          <cell r="N100">
            <v>37874</v>
          </cell>
          <cell r="O100" t="e">
            <v>#N/A</v>
          </cell>
          <cell r="P100" t="e">
            <v>#N/A</v>
          </cell>
          <cell r="Q100" t="e">
            <v>#N/A</v>
          </cell>
          <cell r="R100" t="e">
            <v>#N/A</v>
          </cell>
          <cell r="S100" t="e">
            <v>#N/A</v>
          </cell>
          <cell r="T100" t="e">
            <v>#N/A</v>
          </cell>
          <cell r="U100" t="e">
            <v>#N/A</v>
          </cell>
          <cell r="V100" t="e">
            <v>#N/A</v>
          </cell>
          <cell r="W100" t="e">
            <v>#N/A</v>
          </cell>
          <cell r="X100" t="e">
            <v>#N/A</v>
          </cell>
          <cell r="Y100">
            <v>279</v>
          </cell>
        </row>
        <row r="101">
          <cell r="A101">
            <v>100</v>
          </cell>
          <cell r="B101">
            <v>0</v>
          </cell>
          <cell r="C101">
            <v>119</v>
          </cell>
          <cell r="D101">
            <v>42947</v>
          </cell>
          <cell r="E101" t="b">
            <v>0</v>
          </cell>
          <cell r="F101" t="str">
            <v>Approved</v>
          </cell>
          <cell r="G101" t="str">
            <v>Solex</v>
          </cell>
          <cell r="H101" t="str">
            <v>Standard</v>
          </cell>
          <cell r="I101" t="str">
            <v>medium</v>
          </cell>
          <cell r="J101" t="str">
            <v>medium</v>
          </cell>
          <cell r="K101">
            <v>478.16</v>
          </cell>
          <cell r="L101">
            <v>298.72000000000003</v>
          </cell>
          <cell r="M101">
            <v>179.44</v>
          </cell>
          <cell r="N101">
            <v>36146</v>
          </cell>
          <cell r="O101" t="str">
            <v>Male</v>
          </cell>
          <cell r="P101">
            <v>80</v>
          </cell>
          <cell r="Q101">
            <v>40.317808219178083</v>
          </cell>
          <cell r="R101" t="str">
            <v>Associate Professor</v>
          </cell>
          <cell r="S101" t="str">
            <v>n/a</v>
          </cell>
          <cell r="T101" t="str">
            <v>High Net Worth</v>
          </cell>
          <cell r="U101" t="str">
            <v>No</v>
          </cell>
          <cell r="V101">
            <v>3070</v>
          </cell>
          <cell r="W101" t="str">
            <v>VIC</v>
          </cell>
          <cell r="X101">
            <v>7</v>
          </cell>
          <cell r="Y101">
            <v>152</v>
          </cell>
        </row>
        <row r="102">
          <cell r="A102">
            <v>101</v>
          </cell>
          <cell r="B102">
            <v>18</v>
          </cell>
          <cell r="C102">
            <v>2347</v>
          </cell>
          <cell r="D102">
            <v>42943</v>
          </cell>
          <cell r="E102" t="b">
            <v>0</v>
          </cell>
          <cell r="F102" t="str">
            <v>Approved</v>
          </cell>
          <cell r="G102" t="str">
            <v>Norco Bicycles</v>
          </cell>
          <cell r="H102" t="str">
            <v>Standard</v>
          </cell>
          <cell r="I102" t="str">
            <v>high</v>
          </cell>
          <cell r="J102" t="str">
            <v>medium</v>
          </cell>
          <cell r="K102">
            <v>1148.6400000000001</v>
          </cell>
          <cell r="L102">
            <v>689.18</v>
          </cell>
          <cell r="M102">
            <v>459.46000000000015</v>
          </cell>
          <cell r="N102">
            <v>42226</v>
          </cell>
          <cell r="O102" t="str">
            <v>Female</v>
          </cell>
          <cell r="P102">
            <v>2</v>
          </cell>
          <cell r="Q102">
            <v>65.087671232876716</v>
          </cell>
          <cell r="R102" t="str">
            <v>Programmer Analyst I</v>
          </cell>
          <cell r="S102" t="str">
            <v>n/a</v>
          </cell>
          <cell r="T102" t="str">
            <v>Mass Customer</v>
          </cell>
          <cell r="U102" t="str">
            <v>Yes</v>
          </cell>
          <cell r="V102">
            <v>2049</v>
          </cell>
          <cell r="W102" t="str">
            <v>NSW</v>
          </cell>
          <cell r="X102">
            <v>12</v>
          </cell>
          <cell r="Y102">
            <v>156</v>
          </cell>
        </row>
        <row r="103">
          <cell r="A103">
            <v>102</v>
          </cell>
          <cell r="B103">
            <v>4</v>
          </cell>
          <cell r="C103">
            <v>2353</v>
          </cell>
          <cell r="D103">
            <v>42839</v>
          </cell>
          <cell r="E103" t="b">
            <v>0</v>
          </cell>
          <cell r="F103" t="str">
            <v>Approved</v>
          </cell>
          <cell r="G103" t="str">
            <v>Giant Bicycles</v>
          </cell>
          <cell r="H103" t="str">
            <v>Standard</v>
          </cell>
          <cell r="I103" t="str">
            <v>high</v>
          </cell>
          <cell r="J103" t="str">
            <v>medium</v>
          </cell>
          <cell r="K103">
            <v>1129.1300000000001</v>
          </cell>
          <cell r="L103">
            <v>677.48</v>
          </cell>
          <cell r="M103">
            <v>451.65000000000009</v>
          </cell>
          <cell r="N103">
            <v>40649</v>
          </cell>
          <cell r="O103" t="str">
            <v>Female</v>
          </cell>
          <cell r="P103">
            <v>99</v>
          </cell>
          <cell r="Q103">
            <v>43.257534246575339</v>
          </cell>
          <cell r="R103" t="str">
            <v>Health Coach IV</v>
          </cell>
          <cell r="S103" t="str">
            <v>n/a</v>
          </cell>
          <cell r="T103" t="str">
            <v>Mass Customer</v>
          </cell>
          <cell r="U103" t="str">
            <v>Yes</v>
          </cell>
          <cell r="V103">
            <v>2262</v>
          </cell>
          <cell r="W103" t="str">
            <v>NSW</v>
          </cell>
          <cell r="X103">
            <v>6</v>
          </cell>
          <cell r="Y103">
            <v>260</v>
          </cell>
        </row>
        <row r="104">
          <cell r="A104">
            <v>103</v>
          </cell>
          <cell r="B104">
            <v>33</v>
          </cell>
          <cell r="C104">
            <v>788</v>
          </cell>
          <cell r="D104">
            <v>43051</v>
          </cell>
          <cell r="E104" t="b">
            <v>0</v>
          </cell>
          <cell r="F104" t="str">
            <v>Approved</v>
          </cell>
          <cell r="G104" t="str">
            <v>Giant Bicycles</v>
          </cell>
          <cell r="H104" t="str">
            <v>Standard</v>
          </cell>
          <cell r="I104" t="str">
            <v>medium</v>
          </cell>
          <cell r="J104" t="str">
            <v>small</v>
          </cell>
          <cell r="K104">
            <v>1311.44</v>
          </cell>
          <cell r="L104">
            <v>1167.18</v>
          </cell>
          <cell r="M104">
            <v>144.26</v>
          </cell>
          <cell r="N104">
            <v>33888</v>
          </cell>
          <cell r="O104" t="str">
            <v>Female</v>
          </cell>
          <cell r="P104">
            <v>69</v>
          </cell>
          <cell r="Q104">
            <v>57.756164383561647</v>
          </cell>
          <cell r="R104" t="str">
            <v>Social Worker</v>
          </cell>
          <cell r="S104" t="str">
            <v>Retail</v>
          </cell>
          <cell r="T104" t="str">
            <v>Affluent Customer</v>
          </cell>
          <cell r="U104" t="str">
            <v>Yes</v>
          </cell>
          <cell r="V104">
            <v>2141</v>
          </cell>
          <cell r="W104" t="str">
            <v>NSW</v>
          </cell>
          <cell r="X104">
            <v>9</v>
          </cell>
          <cell r="Y104">
            <v>48</v>
          </cell>
        </row>
        <row r="105">
          <cell r="A105">
            <v>104</v>
          </cell>
          <cell r="B105">
            <v>78</v>
          </cell>
          <cell r="C105">
            <v>1468</v>
          </cell>
          <cell r="D105">
            <v>42990</v>
          </cell>
          <cell r="E105" t="b">
            <v>0</v>
          </cell>
          <cell r="F105" t="str">
            <v>Approved</v>
          </cell>
          <cell r="G105" t="str">
            <v>Giant Bicycles</v>
          </cell>
          <cell r="H105" t="str">
            <v>Standard</v>
          </cell>
          <cell r="I105" t="str">
            <v>medium</v>
          </cell>
          <cell r="J105" t="str">
            <v>large</v>
          </cell>
          <cell r="K105">
            <v>1765.3</v>
          </cell>
          <cell r="L105">
            <v>709.48</v>
          </cell>
          <cell r="M105">
            <v>1055.82</v>
          </cell>
          <cell r="N105">
            <v>38193</v>
          </cell>
          <cell r="O105" t="str">
            <v>Male</v>
          </cell>
          <cell r="P105">
            <v>77</v>
          </cell>
          <cell r="Q105">
            <v>44.219178082191782</v>
          </cell>
          <cell r="R105" t="str">
            <v>Financial Advisor</v>
          </cell>
          <cell r="S105" t="str">
            <v>Manufacturing</v>
          </cell>
          <cell r="T105" t="str">
            <v>Mass Customer</v>
          </cell>
          <cell r="U105" t="str">
            <v>Yes</v>
          </cell>
          <cell r="V105">
            <v>2519</v>
          </cell>
          <cell r="W105" t="str">
            <v>NSW</v>
          </cell>
          <cell r="X105">
            <v>9</v>
          </cell>
          <cell r="Y105">
            <v>109</v>
          </cell>
        </row>
        <row r="106">
          <cell r="A106">
            <v>105</v>
          </cell>
          <cell r="B106">
            <v>89</v>
          </cell>
          <cell r="C106">
            <v>821</v>
          </cell>
          <cell r="D106">
            <v>43034</v>
          </cell>
          <cell r="E106" t="b">
            <v>0</v>
          </cell>
          <cell r="F106" t="str">
            <v>Approved</v>
          </cell>
          <cell r="G106" t="str">
            <v>WeareA2B</v>
          </cell>
          <cell r="H106" t="str">
            <v>Touring</v>
          </cell>
          <cell r="I106" t="str">
            <v>medium</v>
          </cell>
          <cell r="J106" t="str">
            <v>large</v>
          </cell>
          <cell r="K106">
            <v>1362.99</v>
          </cell>
          <cell r="L106">
            <v>57.74</v>
          </cell>
          <cell r="M106">
            <v>1305.25</v>
          </cell>
          <cell r="N106">
            <v>41434</v>
          </cell>
          <cell r="O106" t="str">
            <v>Female</v>
          </cell>
          <cell r="P106">
            <v>67</v>
          </cell>
          <cell r="Q106">
            <v>40.682191780821917</v>
          </cell>
          <cell r="R106" t="str">
            <v>Financial Analyst</v>
          </cell>
          <cell r="S106" t="str">
            <v>Financial Services</v>
          </cell>
          <cell r="T106" t="str">
            <v>High Net Worth</v>
          </cell>
          <cell r="U106" t="str">
            <v>No</v>
          </cell>
          <cell r="V106">
            <v>2530</v>
          </cell>
          <cell r="W106" t="str">
            <v>NSW</v>
          </cell>
          <cell r="X106">
            <v>8</v>
          </cell>
          <cell r="Y106">
            <v>65</v>
          </cell>
        </row>
        <row r="107">
          <cell r="A107">
            <v>106</v>
          </cell>
          <cell r="B107">
            <v>70</v>
          </cell>
          <cell r="C107">
            <v>2489</v>
          </cell>
          <cell r="D107">
            <v>42781</v>
          </cell>
          <cell r="E107" t="b">
            <v>0</v>
          </cell>
          <cell r="F107" t="str">
            <v>Approved</v>
          </cell>
          <cell r="G107" t="str">
            <v>Trek Bicycles</v>
          </cell>
          <cell r="H107" t="str">
            <v>Standard</v>
          </cell>
          <cell r="I107" t="str">
            <v>high</v>
          </cell>
          <cell r="J107" t="str">
            <v>medium</v>
          </cell>
          <cell r="K107">
            <v>495.72</v>
          </cell>
          <cell r="L107">
            <v>297.43</v>
          </cell>
          <cell r="M107">
            <v>198.29000000000002</v>
          </cell>
          <cell r="N107">
            <v>42105</v>
          </cell>
          <cell r="O107" t="str">
            <v>Male</v>
          </cell>
          <cell r="P107">
            <v>28</v>
          </cell>
          <cell r="Q107">
            <v>45.8</v>
          </cell>
          <cell r="R107" t="str">
            <v>Speech Pathologist</v>
          </cell>
          <cell r="S107" t="str">
            <v>Financial Services</v>
          </cell>
          <cell r="T107" t="str">
            <v>Mass Customer</v>
          </cell>
          <cell r="U107" t="str">
            <v>Yes</v>
          </cell>
          <cell r="V107">
            <v>2102</v>
          </cell>
          <cell r="W107" t="str">
            <v>NSW</v>
          </cell>
          <cell r="X107">
            <v>9</v>
          </cell>
          <cell r="Y107">
            <v>318</v>
          </cell>
        </row>
        <row r="108">
          <cell r="A108">
            <v>107</v>
          </cell>
          <cell r="B108">
            <v>79</v>
          </cell>
          <cell r="C108">
            <v>2710</v>
          </cell>
          <cell r="D108">
            <v>43091</v>
          </cell>
          <cell r="E108" t="b">
            <v>0</v>
          </cell>
          <cell r="F108" t="str">
            <v>Approved</v>
          </cell>
          <cell r="G108" t="str">
            <v>Norco Bicycles</v>
          </cell>
          <cell r="H108" t="str">
            <v>Standard</v>
          </cell>
          <cell r="I108" t="str">
            <v>medium</v>
          </cell>
          <cell r="J108" t="str">
            <v>medium</v>
          </cell>
          <cell r="K108">
            <v>1555.58</v>
          </cell>
          <cell r="L108">
            <v>818.01</v>
          </cell>
          <cell r="M108">
            <v>737.56999999999994</v>
          </cell>
          <cell r="N108">
            <v>37873</v>
          </cell>
          <cell r="O108" t="str">
            <v>Male</v>
          </cell>
          <cell r="P108">
            <v>52</v>
          </cell>
          <cell r="Q108">
            <v>24.150684931506849</v>
          </cell>
          <cell r="R108">
            <v>0</v>
          </cell>
          <cell r="S108" t="str">
            <v>Financial Services</v>
          </cell>
          <cell r="T108" t="str">
            <v>High Net Worth</v>
          </cell>
          <cell r="U108" t="str">
            <v>No</v>
          </cell>
          <cell r="V108">
            <v>4660</v>
          </cell>
          <cell r="W108" t="str">
            <v>QLD</v>
          </cell>
          <cell r="X108">
            <v>3</v>
          </cell>
          <cell r="Y108">
            <v>8</v>
          </cell>
        </row>
        <row r="109">
          <cell r="A109">
            <v>108</v>
          </cell>
          <cell r="B109">
            <v>26</v>
          </cell>
          <cell r="C109">
            <v>947</v>
          </cell>
          <cell r="D109">
            <v>43019</v>
          </cell>
          <cell r="E109" t="b">
            <v>1</v>
          </cell>
          <cell r="F109" t="str">
            <v>Approved</v>
          </cell>
          <cell r="G109" t="str">
            <v>WeareA2B</v>
          </cell>
          <cell r="H109" t="str">
            <v>Standard</v>
          </cell>
          <cell r="I109" t="str">
            <v>medium</v>
          </cell>
          <cell r="J109" t="str">
            <v>medium</v>
          </cell>
          <cell r="K109">
            <v>1992.93</v>
          </cell>
          <cell r="L109">
            <v>762.63</v>
          </cell>
          <cell r="M109">
            <v>1230.3000000000002</v>
          </cell>
          <cell r="N109">
            <v>34115</v>
          </cell>
          <cell r="O109" t="str">
            <v>Male</v>
          </cell>
          <cell r="P109">
            <v>19</v>
          </cell>
          <cell r="Q109">
            <v>36.052054794520551</v>
          </cell>
          <cell r="R109" t="str">
            <v>Pharmacist</v>
          </cell>
          <cell r="S109" t="str">
            <v>Manufacturing</v>
          </cell>
          <cell r="T109" t="str">
            <v>High Net Worth</v>
          </cell>
          <cell r="U109" t="str">
            <v>No</v>
          </cell>
          <cell r="V109">
            <v>3021</v>
          </cell>
          <cell r="W109" t="str">
            <v>VIC</v>
          </cell>
          <cell r="X109">
            <v>7</v>
          </cell>
          <cell r="Y109">
            <v>80</v>
          </cell>
        </row>
        <row r="110">
          <cell r="A110">
            <v>109</v>
          </cell>
          <cell r="B110">
            <v>39</v>
          </cell>
          <cell r="C110">
            <v>1335</v>
          </cell>
          <cell r="D110">
            <v>42821</v>
          </cell>
          <cell r="E110" t="b">
            <v>1</v>
          </cell>
          <cell r="F110" t="str">
            <v>Approved</v>
          </cell>
          <cell r="G110" t="str">
            <v>Giant Bicycles</v>
          </cell>
          <cell r="H110" t="str">
            <v>Standard</v>
          </cell>
          <cell r="I110" t="str">
            <v>medium</v>
          </cell>
          <cell r="J110" t="str">
            <v>large</v>
          </cell>
          <cell r="K110">
            <v>1812.75</v>
          </cell>
          <cell r="L110">
            <v>582.48</v>
          </cell>
          <cell r="M110">
            <v>1230.27</v>
          </cell>
          <cell r="N110">
            <v>38991</v>
          </cell>
          <cell r="O110" t="str">
            <v>Male</v>
          </cell>
          <cell r="P110">
            <v>83</v>
          </cell>
          <cell r="Q110">
            <v>24.613698630136987</v>
          </cell>
          <cell r="R110">
            <v>0</v>
          </cell>
          <cell r="S110" t="str">
            <v>Financial Services</v>
          </cell>
          <cell r="T110" t="str">
            <v>Mass Customer</v>
          </cell>
          <cell r="U110" t="str">
            <v>No</v>
          </cell>
          <cell r="V110">
            <v>3977</v>
          </cell>
          <cell r="W110" t="str">
            <v>VIC</v>
          </cell>
          <cell r="X110">
            <v>5</v>
          </cell>
          <cell r="Y110">
            <v>278</v>
          </cell>
        </row>
        <row r="111">
          <cell r="A111">
            <v>110</v>
          </cell>
          <cell r="B111">
            <v>36</v>
          </cell>
          <cell r="C111">
            <v>1076</v>
          </cell>
          <cell r="D111">
            <v>43043</v>
          </cell>
          <cell r="E111" t="b">
            <v>0</v>
          </cell>
          <cell r="F111" t="str">
            <v>Approved</v>
          </cell>
          <cell r="G111" t="str">
            <v>Solex</v>
          </cell>
          <cell r="H111" t="str">
            <v>Standard</v>
          </cell>
          <cell r="I111" t="str">
            <v>low</v>
          </cell>
          <cell r="J111" t="str">
            <v>medium</v>
          </cell>
          <cell r="K111">
            <v>945.04</v>
          </cell>
          <cell r="L111">
            <v>507.58</v>
          </cell>
          <cell r="M111">
            <v>437.46</v>
          </cell>
          <cell r="N111">
            <v>35052</v>
          </cell>
          <cell r="O111" t="str">
            <v>Female</v>
          </cell>
          <cell r="P111">
            <v>8</v>
          </cell>
          <cell r="Q111">
            <v>21.8</v>
          </cell>
          <cell r="R111" t="str">
            <v>Pharmacist</v>
          </cell>
          <cell r="S111" t="str">
            <v>Manufacturing</v>
          </cell>
          <cell r="T111" t="str">
            <v>High Net Worth</v>
          </cell>
          <cell r="U111" t="str">
            <v>No</v>
          </cell>
          <cell r="V111">
            <v>2515</v>
          </cell>
          <cell r="W111" t="str">
            <v>NSW</v>
          </cell>
          <cell r="X111">
            <v>9</v>
          </cell>
          <cell r="Y111">
            <v>56</v>
          </cell>
        </row>
        <row r="112">
          <cell r="A112">
            <v>111</v>
          </cell>
          <cell r="B112">
            <v>0</v>
          </cell>
          <cell r="C112">
            <v>3320</v>
          </cell>
          <cell r="D112">
            <v>42897</v>
          </cell>
          <cell r="E112" t="b">
            <v>1</v>
          </cell>
          <cell r="F112" t="str">
            <v>Approved</v>
          </cell>
          <cell r="G112" t="str">
            <v>OHM Cycles</v>
          </cell>
          <cell r="H112" t="str">
            <v>Standard</v>
          </cell>
          <cell r="I112" t="str">
            <v>low</v>
          </cell>
          <cell r="J112" t="str">
            <v>medium</v>
          </cell>
          <cell r="K112">
            <v>71.16</v>
          </cell>
          <cell r="L112">
            <v>56.93</v>
          </cell>
          <cell r="M112">
            <v>14.229999999999997</v>
          </cell>
          <cell r="N112">
            <v>42172</v>
          </cell>
          <cell r="O112" t="str">
            <v>Male</v>
          </cell>
          <cell r="P112">
            <v>38</v>
          </cell>
          <cell r="Q112">
            <v>27.816438356164383</v>
          </cell>
          <cell r="R112" t="str">
            <v>Nuclear Power Engineer</v>
          </cell>
          <cell r="S112" t="str">
            <v>Financial Services</v>
          </cell>
          <cell r="T112" t="str">
            <v>Affluent Customer</v>
          </cell>
          <cell r="U112" t="str">
            <v>Yes</v>
          </cell>
          <cell r="V112">
            <v>3109</v>
          </cell>
          <cell r="W112" t="str">
            <v>VIC</v>
          </cell>
          <cell r="X112">
            <v>10</v>
          </cell>
          <cell r="Y112">
            <v>202</v>
          </cell>
        </row>
        <row r="113">
          <cell r="A113">
            <v>112</v>
          </cell>
          <cell r="B113">
            <v>84</v>
          </cell>
          <cell r="C113">
            <v>779</v>
          </cell>
          <cell r="D113">
            <v>43017</v>
          </cell>
          <cell r="E113" t="b">
            <v>0</v>
          </cell>
          <cell r="F113" t="str">
            <v>Approved</v>
          </cell>
          <cell r="G113" t="str">
            <v>Giant Bicycles</v>
          </cell>
          <cell r="H113" t="str">
            <v>Road</v>
          </cell>
          <cell r="I113" t="str">
            <v>medium</v>
          </cell>
          <cell r="J113" t="str">
            <v>medium</v>
          </cell>
          <cell r="K113">
            <v>792.9</v>
          </cell>
          <cell r="L113">
            <v>594.67999999999995</v>
          </cell>
          <cell r="M113">
            <v>198.22000000000003</v>
          </cell>
          <cell r="N113">
            <v>33879</v>
          </cell>
          <cell r="O113" t="str">
            <v>Female</v>
          </cell>
          <cell r="P113">
            <v>24</v>
          </cell>
          <cell r="Q113">
            <v>30.126027397260273</v>
          </cell>
          <cell r="R113" t="str">
            <v>Staff Accountant III</v>
          </cell>
          <cell r="S113" t="str">
            <v>Manufacturing</v>
          </cell>
          <cell r="T113" t="str">
            <v>High Net Worth</v>
          </cell>
          <cell r="U113" t="str">
            <v>No</v>
          </cell>
          <cell r="V113">
            <v>2093</v>
          </cell>
          <cell r="W113" t="str">
            <v>NSW</v>
          </cell>
          <cell r="X113">
            <v>9</v>
          </cell>
          <cell r="Y113">
            <v>82</v>
          </cell>
        </row>
        <row r="114">
          <cell r="A114">
            <v>113</v>
          </cell>
          <cell r="B114">
            <v>98</v>
          </cell>
          <cell r="C114">
            <v>3296</v>
          </cell>
          <cell r="D114">
            <v>42893</v>
          </cell>
          <cell r="E114" t="b">
            <v>1</v>
          </cell>
          <cell r="F114" t="str">
            <v>Approved</v>
          </cell>
          <cell r="G114" t="str">
            <v>Trek Bicycles</v>
          </cell>
          <cell r="H114" t="str">
            <v>Standard</v>
          </cell>
          <cell r="I114" t="str">
            <v>high</v>
          </cell>
          <cell r="J114" t="str">
            <v>medium</v>
          </cell>
          <cell r="K114">
            <v>358.39</v>
          </cell>
          <cell r="L114">
            <v>215.03</v>
          </cell>
          <cell r="M114">
            <v>143.35999999999999</v>
          </cell>
          <cell r="N114">
            <v>33364</v>
          </cell>
          <cell r="O114" t="str">
            <v>Male</v>
          </cell>
          <cell r="P114">
            <v>39</v>
          </cell>
          <cell r="Q114">
            <v>47.386301369863013</v>
          </cell>
          <cell r="R114" t="str">
            <v>Quality Engineer</v>
          </cell>
          <cell r="S114" t="str">
            <v>Retail</v>
          </cell>
          <cell r="T114" t="str">
            <v>High Net Worth</v>
          </cell>
          <cell r="U114" t="str">
            <v>Yes</v>
          </cell>
          <cell r="V114">
            <v>2154</v>
          </cell>
          <cell r="W114" t="str">
            <v>NSW</v>
          </cell>
          <cell r="X114">
            <v>11</v>
          </cell>
          <cell r="Y114">
            <v>206</v>
          </cell>
        </row>
        <row r="115">
          <cell r="A115">
            <v>114</v>
          </cell>
          <cell r="B115">
            <v>75</v>
          </cell>
          <cell r="C115">
            <v>455</v>
          </cell>
          <cell r="D115">
            <v>43032</v>
          </cell>
          <cell r="E115" t="b">
            <v>1</v>
          </cell>
          <cell r="F115" t="str">
            <v>Approved</v>
          </cell>
          <cell r="G115" t="str">
            <v>Giant Bicycles</v>
          </cell>
          <cell r="H115" t="str">
            <v>Touring</v>
          </cell>
          <cell r="I115" t="str">
            <v>medium</v>
          </cell>
          <cell r="J115" t="str">
            <v>large</v>
          </cell>
          <cell r="K115">
            <v>1873.97</v>
          </cell>
          <cell r="L115">
            <v>863.95</v>
          </cell>
          <cell r="M115">
            <v>1010.02</v>
          </cell>
          <cell r="N115">
            <v>37873</v>
          </cell>
          <cell r="O115" t="str">
            <v>Male</v>
          </cell>
          <cell r="P115">
            <v>47</v>
          </cell>
          <cell r="Q115">
            <v>30.4</v>
          </cell>
          <cell r="R115" t="str">
            <v>Civil Engineer</v>
          </cell>
          <cell r="S115" t="str">
            <v>Health</v>
          </cell>
          <cell r="T115" t="str">
            <v>Affluent Customer</v>
          </cell>
          <cell r="U115" t="str">
            <v>Yes</v>
          </cell>
          <cell r="V115">
            <v>2233</v>
          </cell>
          <cell r="W115" t="str">
            <v>NSW</v>
          </cell>
          <cell r="X115">
            <v>10</v>
          </cell>
          <cell r="Y115">
            <v>67</v>
          </cell>
        </row>
        <row r="116">
          <cell r="A116">
            <v>115</v>
          </cell>
          <cell r="B116">
            <v>76</v>
          </cell>
          <cell r="C116">
            <v>1779</v>
          </cell>
          <cell r="D116">
            <v>42856</v>
          </cell>
          <cell r="E116" t="b">
            <v>0</v>
          </cell>
          <cell r="F116" t="str">
            <v>Approved</v>
          </cell>
          <cell r="G116" t="str">
            <v>WeareA2B</v>
          </cell>
          <cell r="H116" t="str">
            <v>Standard</v>
          </cell>
          <cell r="I116" t="str">
            <v>low</v>
          </cell>
          <cell r="J116" t="str">
            <v>medium</v>
          </cell>
          <cell r="K116">
            <v>642.30999999999995</v>
          </cell>
          <cell r="L116">
            <v>513.85</v>
          </cell>
          <cell r="M116">
            <v>128.45999999999992</v>
          </cell>
          <cell r="N116">
            <v>38482</v>
          </cell>
          <cell r="O116" t="str">
            <v>U</v>
          </cell>
          <cell r="P116">
            <v>52</v>
          </cell>
          <cell r="Q116">
            <v>25.347945205479451</v>
          </cell>
          <cell r="R116" t="str">
            <v>Information Systems Manager</v>
          </cell>
          <cell r="S116" t="str">
            <v>n/a</v>
          </cell>
          <cell r="T116" t="str">
            <v>Mass Customer</v>
          </cell>
          <cell r="U116" t="str">
            <v>Yes</v>
          </cell>
          <cell r="V116">
            <v>3141</v>
          </cell>
          <cell r="W116" t="str">
            <v>VIC</v>
          </cell>
          <cell r="X116">
            <v>7</v>
          </cell>
          <cell r="Y116">
            <v>243</v>
          </cell>
        </row>
        <row r="117">
          <cell r="A117">
            <v>116</v>
          </cell>
          <cell r="B117">
            <v>72</v>
          </cell>
          <cell r="C117">
            <v>2703</v>
          </cell>
          <cell r="D117">
            <v>43060</v>
          </cell>
          <cell r="E117" t="b">
            <v>1</v>
          </cell>
          <cell r="F117" t="str">
            <v>Approved</v>
          </cell>
          <cell r="G117" t="str">
            <v>Norco Bicycles</v>
          </cell>
          <cell r="H117" t="str">
            <v>Standard</v>
          </cell>
          <cell r="I117" t="str">
            <v>medium</v>
          </cell>
          <cell r="J117" t="str">
            <v>medium</v>
          </cell>
          <cell r="K117">
            <v>360.4</v>
          </cell>
          <cell r="L117">
            <v>270.3</v>
          </cell>
          <cell r="M117">
            <v>90.099999999999966</v>
          </cell>
          <cell r="N117">
            <v>40553</v>
          </cell>
          <cell r="O117" t="str">
            <v>Male</v>
          </cell>
          <cell r="P117">
            <v>6</v>
          </cell>
          <cell r="Q117">
            <v>41.964383561643835</v>
          </cell>
          <cell r="R117">
            <v>0</v>
          </cell>
          <cell r="S117" t="str">
            <v>Manufacturing</v>
          </cell>
          <cell r="T117" t="str">
            <v>Affluent Customer</v>
          </cell>
          <cell r="U117" t="str">
            <v>Yes</v>
          </cell>
          <cell r="V117">
            <v>2779</v>
          </cell>
          <cell r="W117" t="str">
            <v>NSW</v>
          </cell>
          <cell r="X117">
            <v>7</v>
          </cell>
          <cell r="Y117">
            <v>39</v>
          </cell>
        </row>
        <row r="118">
          <cell r="A118">
            <v>117</v>
          </cell>
          <cell r="B118">
            <v>42</v>
          </cell>
          <cell r="C118">
            <v>806</v>
          </cell>
          <cell r="D118">
            <v>42818</v>
          </cell>
          <cell r="E118" t="b">
            <v>0</v>
          </cell>
          <cell r="F118" t="str">
            <v>Approved</v>
          </cell>
          <cell r="G118" t="str">
            <v>OHM Cycles</v>
          </cell>
          <cell r="H118" t="str">
            <v>Road</v>
          </cell>
          <cell r="I118" t="str">
            <v>medium</v>
          </cell>
          <cell r="J118" t="str">
            <v>small</v>
          </cell>
          <cell r="K118">
            <v>1810</v>
          </cell>
          <cell r="L118">
            <v>1610.9</v>
          </cell>
          <cell r="M118">
            <v>199.09999999999991</v>
          </cell>
          <cell r="N118">
            <v>34071</v>
          </cell>
          <cell r="O118" t="str">
            <v>Female</v>
          </cell>
          <cell r="P118">
            <v>48</v>
          </cell>
          <cell r="Q118">
            <v>29.663013698630138</v>
          </cell>
          <cell r="R118" t="str">
            <v>Sales Representative</v>
          </cell>
          <cell r="S118" t="str">
            <v>Manufacturing</v>
          </cell>
          <cell r="T118" t="str">
            <v>Mass Customer</v>
          </cell>
          <cell r="U118" t="str">
            <v>No</v>
          </cell>
          <cell r="V118">
            <v>2767</v>
          </cell>
          <cell r="W118" t="str">
            <v>NSW</v>
          </cell>
          <cell r="X118">
            <v>9</v>
          </cell>
          <cell r="Y118">
            <v>281</v>
          </cell>
        </row>
        <row r="119">
          <cell r="A119">
            <v>118</v>
          </cell>
          <cell r="B119">
            <v>20</v>
          </cell>
          <cell r="C119">
            <v>22</v>
          </cell>
          <cell r="D119">
            <v>42815</v>
          </cell>
          <cell r="E119" t="b">
            <v>0</v>
          </cell>
          <cell r="F119" t="str">
            <v>Approved</v>
          </cell>
          <cell r="G119" t="str">
            <v>Trek Bicycles</v>
          </cell>
          <cell r="H119" t="str">
            <v>Standard</v>
          </cell>
          <cell r="I119" t="str">
            <v>medium</v>
          </cell>
          <cell r="J119" t="str">
            <v>small</v>
          </cell>
          <cell r="K119">
            <v>1775.81</v>
          </cell>
          <cell r="L119">
            <v>1580.47</v>
          </cell>
          <cell r="M119">
            <v>195.33999999999992</v>
          </cell>
          <cell r="N119">
            <v>40303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 t="e">
            <v>#N/A</v>
          </cell>
          <cell r="X119" t="e">
            <v>#N/A</v>
          </cell>
          <cell r="Y119">
            <v>284</v>
          </cell>
        </row>
        <row r="120">
          <cell r="A120">
            <v>119</v>
          </cell>
          <cell r="B120">
            <v>64</v>
          </cell>
          <cell r="C120">
            <v>1591</v>
          </cell>
          <cell r="D120">
            <v>42786</v>
          </cell>
          <cell r="E120" t="b">
            <v>0</v>
          </cell>
          <cell r="F120" t="str">
            <v>Approved</v>
          </cell>
          <cell r="G120" t="str">
            <v>Trek Bicycles</v>
          </cell>
          <cell r="H120" t="str">
            <v>Standard</v>
          </cell>
          <cell r="I120" t="str">
            <v>medium</v>
          </cell>
          <cell r="J120" t="str">
            <v>large</v>
          </cell>
          <cell r="K120">
            <v>1469.44</v>
          </cell>
          <cell r="L120">
            <v>596.54999999999995</v>
          </cell>
          <cell r="M120">
            <v>872.8900000000001</v>
          </cell>
          <cell r="N120">
            <v>38647</v>
          </cell>
          <cell r="O120" t="str">
            <v>Male</v>
          </cell>
          <cell r="P120">
            <v>21</v>
          </cell>
          <cell r="Q120">
            <v>45.542465753424658</v>
          </cell>
          <cell r="R120" t="str">
            <v>Operator</v>
          </cell>
          <cell r="S120" t="str">
            <v>Retail</v>
          </cell>
          <cell r="T120" t="str">
            <v>Mass Customer</v>
          </cell>
          <cell r="U120" t="str">
            <v>No</v>
          </cell>
          <cell r="V120">
            <v>2073</v>
          </cell>
          <cell r="W120" t="str">
            <v>NSW</v>
          </cell>
          <cell r="X120">
            <v>12</v>
          </cell>
          <cell r="Y120">
            <v>313</v>
          </cell>
        </row>
        <row r="121">
          <cell r="A121">
            <v>120</v>
          </cell>
          <cell r="B121">
            <v>0</v>
          </cell>
          <cell r="C121">
            <v>678</v>
          </cell>
          <cell r="D121">
            <v>42902</v>
          </cell>
          <cell r="E121" t="b">
            <v>0</v>
          </cell>
          <cell r="F121" t="str">
            <v>Approved</v>
          </cell>
          <cell r="G121" t="str">
            <v>Trek Bicycles</v>
          </cell>
          <cell r="H121" t="str">
            <v>Standard</v>
          </cell>
          <cell r="I121" t="str">
            <v>high</v>
          </cell>
          <cell r="J121" t="str">
            <v>medium</v>
          </cell>
          <cell r="K121">
            <v>495.72</v>
          </cell>
          <cell r="L121">
            <v>297.43</v>
          </cell>
          <cell r="M121">
            <v>198.29000000000002</v>
          </cell>
          <cell r="N121">
            <v>42105</v>
          </cell>
          <cell r="O121" t="str">
            <v>Female</v>
          </cell>
          <cell r="P121">
            <v>29</v>
          </cell>
          <cell r="Q121">
            <v>26.56986301369863</v>
          </cell>
          <cell r="R121" t="str">
            <v>Accounting Assistant II</v>
          </cell>
          <cell r="S121" t="str">
            <v>Financial Services</v>
          </cell>
          <cell r="T121" t="str">
            <v>Mass Customer</v>
          </cell>
          <cell r="U121" t="str">
            <v>No</v>
          </cell>
          <cell r="V121">
            <v>4352</v>
          </cell>
          <cell r="W121" t="str">
            <v>QLD</v>
          </cell>
          <cell r="X121">
            <v>7</v>
          </cell>
          <cell r="Y121">
            <v>197</v>
          </cell>
        </row>
        <row r="122">
          <cell r="A122">
            <v>121</v>
          </cell>
          <cell r="B122">
            <v>25</v>
          </cell>
          <cell r="C122">
            <v>50</v>
          </cell>
          <cell r="D122">
            <v>43073</v>
          </cell>
          <cell r="E122" t="b">
            <v>0</v>
          </cell>
          <cell r="F122" t="str">
            <v>Approved</v>
          </cell>
          <cell r="G122" t="str">
            <v>Giant Bicycles</v>
          </cell>
          <cell r="H122" t="str">
            <v>Road</v>
          </cell>
          <cell r="I122" t="str">
            <v>medium</v>
          </cell>
          <cell r="J122" t="str">
            <v>medium</v>
          </cell>
          <cell r="K122">
            <v>1538.99</v>
          </cell>
          <cell r="L122">
            <v>829.65</v>
          </cell>
          <cell r="M122">
            <v>709.34</v>
          </cell>
          <cell r="N122">
            <v>33888</v>
          </cell>
          <cell r="O122" t="e">
            <v>#N/A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 t="e">
            <v>#N/A</v>
          </cell>
          <cell r="V122" t="e">
            <v>#N/A</v>
          </cell>
          <cell r="W122" t="e">
            <v>#N/A</v>
          </cell>
          <cell r="X122" t="e">
            <v>#N/A</v>
          </cell>
          <cell r="Y122">
            <v>26</v>
          </cell>
        </row>
        <row r="123">
          <cell r="A123">
            <v>122</v>
          </cell>
          <cell r="B123">
            <v>24</v>
          </cell>
          <cell r="C123">
            <v>1038</v>
          </cell>
          <cell r="D123">
            <v>43070</v>
          </cell>
          <cell r="E123" t="b">
            <v>1</v>
          </cell>
          <cell r="F123" t="str">
            <v>Approved</v>
          </cell>
          <cell r="G123" t="str">
            <v>Solex</v>
          </cell>
          <cell r="H123" t="str">
            <v>Road</v>
          </cell>
          <cell r="I123" t="str">
            <v>medium</v>
          </cell>
          <cell r="J123" t="str">
            <v>large</v>
          </cell>
          <cell r="K123">
            <v>1777.8</v>
          </cell>
          <cell r="L123">
            <v>820.78</v>
          </cell>
          <cell r="M123">
            <v>957.02</v>
          </cell>
          <cell r="N123">
            <v>34115</v>
          </cell>
          <cell r="O123" t="str">
            <v>Female</v>
          </cell>
          <cell r="P123">
            <v>24</v>
          </cell>
          <cell r="Q123">
            <v>122.3013698630137</v>
          </cell>
          <cell r="R123" t="str">
            <v>Engineer I</v>
          </cell>
          <cell r="S123" t="str">
            <v>Financial Services</v>
          </cell>
          <cell r="T123" t="str">
            <v>Mass Customer</v>
          </cell>
          <cell r="U123" t="str">
            <v>No</v>
          </cell>
          <cell r="V123">
            <v>3809</v>
          </cell>
          <cell r="W123" t="str">
            <v>VIC</v>
          </cell>
          <cell r="X123">
            <v>6</v>
          </cell>
          <cell r="Y123">
            <v>29</v>
          </cell>
        </row>
        <row r="124">
          <cell r="A124">
            <v>123</v>
          </cell>
          <cell r="B124">
            <v>31</v>
          </cell>
          <cell r="C124">
            <v>1453</v>
          </cell>
          <cell r="D124">
            <v>42799</v>
          </cell>
          <cell r="E124" t="b">
            <v>1</v>
          </cell>
          <cell r="F124" t="str">
            <v>Approved</v>
          </cell>
          <cell r="G124" t="str">
            <v>WeareA2B</v>
          </cell>
          <cell r="H124" t="str">
            <v>Standard</v>
          </cell>
          <cell r="I124" t="str">
            <v>medium</v>
          </cell>
          <cell r="J124" t="str">
            <v>medium</v>
          </cell>
          <cell r="K124">
            <v>752.64</v>
          </cell>
          <cell r="L124">
            <v>205.36</v>
          </cell>
          <cell r="M124">
            <v>547.28</v>
          </cell>
          <cell r="N124">
            <v>42218</v>
          </cell>
          <cell r="O124" t="str">
            <v>Male</v>
          </cell>
          <cell r="P124">
            <v>4</v>
          </cell>
          <cell r="Q124">
            <v>44.668493150684931</v>
          </cell>
          <cell r="R124" t="str">
            <v>Computer Systems Analyst I</v>
          </cell>
          <cell r="S124" t="str">
            <v>Retail</v>
          </cell>
          <cell r="T124" t="str">
            <v>Mass Customer</v>
          </cell>
          <cell r="U124" t="str">
            <v>No</v>
          </cell>
          <cell r="V124">
            <v>2567</v>
          </cell>
          <cell r="W124" t="str">
            <v>NSW</v>
          </cell>
          <cell r="X124">
            <v>8</v>
          </cell>
          <cell r="Y124">
            <v>300</v>
          </cell>
        </row>
        <row r="125">
          <cell r="A125">
            <v>124</v>
          </cell>
          <cell r="B125">
            <v>98</v>
          </cell>
          <cell r="C125">
            <v>1339</v>
          </cell>
          <cell r="D125">
            <v>42815</v>
          </cell>
          <cell r="E125" t="b">
            <v>0</v>
          </cell>
          <cell r="F125" t="str">
            <v>Approved</v>
          </cell>
          <cell r="G125" t="str">
            <v>OHM Cycles</v>
          </cell>
          <cell r="H125" t="str">
            <v>Standard</v>
          </cell>
          <cell r="I125" t="str">
            <v>medium</v>
          </cell>
          <cell r="J125" t="str">
            <v>medium</v>
          </cell>
          <cell r="K125">
            <v>795.34</v>
          </cell>
          <cell r="L125">
            <v>101.58</v>
          </cell>
          <cell r="M125">
            <v>693.76</v>
          </cell>
          <cell r="N125">
            <v>35470</v>
          </cell>
          <cell r="O125" t="str">
            <v>Male</v>
          </cell>
          <cell r="P125">
            <v>16</v>
          </cell>
          <cell r="Q125">
            <v>43.30684931506849</v>
          </cell>
          <cell r="R125" t="str">
            <v>Editor</v>
          </cell>
          <cell r="S125" t="str">
            <v>n/a</v>
          </cell>
          <cell r="T125" t="str">
            <v>High Net Worth</v>
          </cell>
          <cell r="U125" t="str">
            <v>No</v>
          </cell>
          <cell r="V125">
            <v>3805</v>
          </cell>
          <cell r="W125" t="str">
            <v>VIC</v>
          </cell>
          <cell r="X125">
            <v>8</v>
          </cell>
          <cell r="Y125">
            <v>284</v>
          </cell>
        </row>
        <row r="126">
          <cell r="A126">
            <v>125</v>
          </cell>
          <cell r="B126">
            <v>22</v>
          </cell>
          <cell r="C126">
            <v>3382</v>
          </cell>
          <cell r="D126">
            <v>42738</v>
          </cell>
          <cell r="E126" t="b">
            <v>1</v>
          </cell>
          <cell r="F126" t="str">
            <v>Approved</v>
          </cell>
          <cell r="G126" t="str">
            <v>Solex</v>
          </cell>
          <cell r="H126" t="str">
            <v>Standard</v>
          </cell>
          <cell r="I126" t="str">
            <v>medium</v>
          </cell>
          <cell r="J126" t="str">
            <v>medium</v>
          </cell>
          <cell r="K126">
            <v>575.27</v>
          </cell>
          <cell r="L126">
            <v>431.45</v>
          </cell>
          <cell r="M126">
            <v>143.82</v>
          </cell>
          <cell r="N126">
            <v>41345</v>
          </cell>
          <cell r="O126" t="str">
            <v>Male</v>
          </cell>
          <cell r="P126">
            <v>47</v>
          </cell>
          <cell r="Q126">
            <v>44.284931506849318</v>
          </cell>
          <cell r="R126" t="str">
            <v>Business Systems Development Analyst</v>
          </cell>
          <cell r="S126" t="str">
            <v>n/a</v>
          </cell>
          <cell r="T126" t="str">
            <v>Mass Customer</v>
          </cell>
          <cell r="U126" t="str">
            <v>No</v>
          </cell>
          <cell r="V126">
            <v>3129</v>
          </cell>
          <cell r="W126" t="str">
            <v>VIC</v>
          </cell>
          <cell r="X126">
            <v>10</v>
          </cell>
          <cell r="Y126">
            <v>361</v>
          </cell>
        </row>
        <row r="127">
          <cell r="A127">
            <v>126</v>
          </cell>
          <cell r="B127">
            <v>53</v>
          </cell>
          <cell r="C127">
            <v>773</v>
          </cell>
          <cell r="D127">
            <v>42826</v>
          </cell>
          <cell r="E127" t="b">
            <v>0</v>
          </cell>
          <cell r="F127" t="str">
            <v>Approved</v>
          </cell>
          <cell r="G127" t="str">
            <v>OHM Cycles</v>
          </cell>
          <cell r="H127" t="str">
            <v>Standard</v>
          </cell>
          <cell r="I127" t="str">
            <v>medium</v>
          </cell>
          <cell r="J127" t="str">
            <v>medium</v>
          </cell>
          <cell r="K127">
            <v>795.34</v>
          </cell>
          <cell r="L127">
            <v>101.58</v>
          </cell>
          <cell r="M127">
            <v>693.76</v>
          </cell>
          <cell r="N127">
            <v>37823</v>
          </cell>
          <cell r="O127" t="str">
            <v>Female</v>
          </cell>
          <cell r="P127">
            <v>79</v>
          </cell>
          <cell r="Q127">
            <v>37.123287671232873</v>
          </cell>
          <cell r="R127">
            <v>0</v>
          </cell>
          <cell r="S127" t="str">
            <v>Entertainment</v>
          </cell>
          <cell r="T127" t="str">
            <v>Mass Customer</v>
          </cell>
          <cell r="U127" t="str">
            <v>No</v>
          </cell>
          <cell r="V127">
            <v>4305</v>
          </cell>
          <cell r="W127" t="str">
            <v>QLD</v>
          </cell>
          <cell r="X127">
            <v>3</v>
          </cell>
          <cell r="Y127">
            <v>273</v>
          </cell>
        </row>
        <row r="128">
          <cell r="A128">
            <v>127</v>
          </cell>
          <cell r="B128">
            <v>84</v>
          </cell>
          <cell r="C128">
            <v>2503</v>
          </cell>
          <cell r="D128">
            <v>42810</v>
          </cell>
          <cell r="E128" t="b">
            <v>1</v>
          </cell>
          <cell r="F128" t="str">
            <v>Approved</v>
          </cell>
          <cell r="G128" t="str">
            <v>Trek Bicycles</v>
          </cell>
          <cell r="H128" t="str">
            <v>Road</v>
          </cell>
          <cell r="I128" t="str">
            <v>medium</v>
          </cell>
          <cell r="J128" t="str">
            <v>medium</v>
          </cell>
          <cell r="K128">
            <v>290.62</v>
          </cell>
          <cell r="L128">
            <v>215.14</v>
          </cell>
          <cell r="M128">
            <v>75.480000000000018</v>
          </cell>
          <cell r="N128">
            <v>38482</v>
          </cell>
          <cell r="O128" t="str">
            <v>Male</v>
          </cell>
          <cell r="P128">
            <v>52</v>
          </cell>
          <cell r="Q128">
            <v>54.715068493150682</v>
          </cell>
          <cell r="R128" t="str">
            <v>Budget/Accounting Analyst I</v>
          </cell>
          <cell r="S128" t="str">
            <v>Manufacturing</v>
          </cell>
          <cell r="T128" t="str">
            <v>Mass Customer</v>
          </cell>
          <cell r="U128" t="str">
            <v>Yes</v>
          </cell>
          <cell r="V128">
            <v>2760</v>
          </cell>
          <cell r="W128" t="str">
            <v>NSW</v>
          </cell>
          <cell r="X128">
            <v>7</v>
          </cell>
          <cell r="Y128">
            <v>289</v>
          </cell>
        </row>
        <row r="129">
          <cell r="A129">
            <v>128</v>
          </cell>
          <cell r="B129">
            <v>25</v>
          </cell>
          <cell r="C129">
            <v>1057</v>
          </cell>
          <cell r="D129">
            <v>42792</v>
          </cell>
          <cell r="E129" t="b">
            <v>0</v>
          </cell>
          <cell r="F129" t="str">
            <v>Approved</v>
          </cell>
          <cell r="G129" t="str">
            <v>Giant Bicycles</v>
          </cell>
          <cell r="H129" t="str">
            <v>Road</v>
          </cell>
          <cell r="I129" t="str">
            <v>medium</v>
          </cell>
          <cell r="J129" t="str">
            <v>medium</v>
          </cell>
          <cell r="K129">
            <v>1538.99</v>
          </cell>
          <cell r="L129">
            <v>829.65</v>
          </cell>
          <cell r="M129">
            <v>709.34</v>
          </cell>
          <cell r="N129">
            <v>42404</v>
          </cell>
          <cell r="O129" t="str">
            <v>Female</v>
          </cell>
          <cell r="P129">
            <v>37</v>
          </cell>
          <cell r="Q129">
            <v>52.989041095890414</v>
          </cell>
          <cell r="R129" t="str">
            <v>Registered Nurse</v>
          </cell>
          <cell r="S129" t="str">
            <v>Manufacturing</v>
          </cell>
          <cell r="T129" t="str">
            <v>Affluent Customer</v>
          </cell>
          <cell r="U129" t="str">
            <v>No</v>
          </cell>
          <cell r="V129">
            <v>2065</v>
          </cell>
          <cell r="W129" t="str">
            <v>NSW</v>
          </cell>
          <cell r="X129">
            <v>12</v>
          </cell>
          <cell r="Y129">
            <v>307</v>
          </cell>
        </row>
        <row r="130">
          <cell r="A130">
            <v>129</v>
          </cell>
          <cell r="B130">
            <v>50</v>
          </cell>
          <cell r="C130">
            <v>1397</v>
          </cell>
          <cell r="D130">
            <v>42891</v>
          </cell>
          <cell r="E130" t="b">
            <v>0</v>
          </cell>
          <cell r="F130" t="str">
            <v>Approved</v>
          </cell>
          <cell r="G130" t="str">
            <v>WeareA2B</v>
          </cell>
          <cell r="H130" t="str">
            <v>Standard</v>
          </cell>
          <cell r="I130" t="str">
            <v>medium</v>
          </cell>
          <cell r="J130" t="str">
            <v>small</v>
          </cell>
          <cell r="K130">
            <v>175.89</v>
          </cell>
          <cell r="L130">
            <v>131.91999999999999</v>
          </cell>
          <cell r="M130">
            <v>43.97</v>
          </cell>
          <cell r="N130">
            <v>42295</v>
          </cell>
          <cell r="O130" t="str">
            <v>Female</v>
          </cell>
          <cell r="P130">
            <v>11</v>
          </cell>
          <cell r="Q130">
            <v>43.18904109589041</v>
          </cell>
          <cell r="R130" t="str">
            <v>Legal Assistant</v>
          </cell>
          <cell r="S130" t="str">
            <v>Financial Services</v>
          </cell>
          <cell r="T130" t="str">
            <v>Mass Customer</v>
          </cell>
          <cell r="U130" t="str">
            <v>No</v>
          </cell>
          <cell r="V130">
            <v>3061</v>
          </cell>
          <cell r="W130" t="str">
            <v>VIC</v>
          </cell>
          <cell r="X130">
            <v>5</v>
          </cell>
          <cell r="Y130">
            <v>208</v>
          </cell>
        </row>
        <row r="131">
          <cell r="A131">
            <v>130</v>
          </cell>
          <cell r="B131">
            <v>44</v>
          </cell>
          <cell r="C131">
            <v>2134</v>
          </cell>
          <cell r="D131">
            <v>42982</v>
          </cell>
          <cell r="E131" t="b">
            <v>0</v>
          </cell>
          <cell r="F131" t="str">
            <v>Approved</v>
          </cell>
          <cell r="G131" t="str">
            <v>WeareA2B</v>
          </cell>
          <cell r="H131" t="str">
            <v>Standard</v>
          </cell>
          <cell r="I131" t="str">
            <v>medium</v>
          </cell>
          <cell r="J131" t="str">
            <v>medium</v>
          </cell>
          <cell r="K131">
            <v>1769.64</v>
          </cell>
          <cell r="L131">
            <v>108.76</v>
          </cell>
          <cell r="M131">
            <v>1660.88</v>
          </cell>
          <cell r="N131">
            <v>40672</v>
          </cell>
          <cell r="O131" t="str">
            <v>Male</v>
          </cell>
          <cell r="P131">
            <v>97</v>
          </cell>
          <cell r="Q131">
            <v>22.090410958904108</v>
          </cell>
          <cell r="R131" t="str">
            <v>Nurse</v>
          </cell>
          <cell r="S131" t="str">
            <v>Financial Services</v>
          </cell>
          <cell r="T131" t="str">
            <v>High Net Worth</v>
          </cell>
          <cell r="U131" t="str">
            <v>No</v>
          </cell>
          <cell r="V131">
            <v>3175</v>
          </cell>
          <cell r="W131" t="str">
            <v>VIC</v>
          </cell>
          <cell r="X131">
            <v>3</v>
          </cell>
          <cell r="Y131">
            <v>117</v>
          </cell>
        </row>
        <row r="132">
          <cell r="A132">
            <v>131</v>
          </cell>
          <cell r="B132">
            <v>96</v>
          </cell>
          <cell r="C132">
            <v>2403</v>
          </cell>
          <cell r="D132">
            <v>42753</v>
          </cell>
          <cell r="E132" t="b">
            <v>1</v>
          </cell>
          <cell r="F132" t="str">
            <v>Approved</v>
          </cell>
          <cell r="G132" t="str">
            <v>WeareA2B</v>
          </cell>
          <cell r="H132" t="str">
            <v>Road</v>
          </cell>
          <cell r="I132" t="str">
            <v>low</v>
          </cell>
          <cell r="J132" t="str">
            <v>small</v>
          </cell>
          <cell r="K132">
            <v>1172.78</v>
          </cell>
          <cell r="L132">
            <v>1043.77</v>
          </cell>
          <cell r="M132">
            <v>129.01</v>
          </cell>
          <cell r="N132">
            <v>37539</v>
          </cell>
          <cell r="O132" t="str">
            <v>Male</v>
          </cell>
          <cell r="P132">
            <v>13</v>
          </cell>
          <cell r="Q132">
            <v>44.43013698630137</v>
          </cell>
          <cell r="R132" t="str">
            <v>Technical Writer</v>
          </cell>
          <cell r="S132" t="str">
            <v>Financial Services</v>
          </cell>
          <cell r="T132" t="str">
            <v>Mass Customer</v>
          </cell>
          <cell r="U132" t="str">
            <v>Yes</v>
          </cell>
          <cell r="V132">
            <v>2190</v>
          </cell>
          <cell r="W132" t="str">
            <v>NSW</v>
          </cell>
          <cell r="X132">
            <v>10</v>
          </cell>
          <cell r="Y132">
            <v>346</v>
          </cell>
        </row>
        <row r="133">
          <cell r="A133">
            <v>132</v>
          </cell>
          <cell r="B133">
            <v>12</v>
          </cell>
          <cell r="C133">
            <v>1937</v>
          </cell>
          <cell r="D133">
            <v>43006</v>
          </cell>
          <cell r="E133" t="b">
            <v>0</v>
          </cell>
          <cell r="F133" t="str">
            <v>Approved</v>
          </cell>
          <cell r="G133" t="str">
            <v>WeareA2B</v>
          </cell>
          <cell r="H133" t="str">
            <v>Standard</v>
          </cell>
          <cell r="I133" t="str">
            <v>medium</v>
          </cell>
          <cell r="J133" t="str">
            <v>medium</v>
          </cell>
          <cell r="K133">
            <v>1231.1500000000001</v>
          </cell>
          <cell r="L133">
            <v>161.6</v>
          </cell>
          <cell r="M133">
            <v>1069.5500000000002</v>
          </cell>
          <cell r="N133">
            <v>38216</v>
          </cell>
          <cell r="O133" t="str">
            <v>U</v>
          </cell>
          <cell r="P133">
            <v>47</v>
          </cell>
          <cell r="Q133">
            <v>48.227397260273975</v>
          </cell>
          <cell r="R133" t="str">
            <v>Quality Engineer</v>
          </cell>
          <cell r="S133" t="str">
            <v>Manufacturing</v>
          </cell>
          <cell r="T133" t="str">
            <v>Mass Customer</v>
          </cell>
          <cell r="U133" t="str">
            <v>Yes</v>
          </cell>
          <cell r="V133">
            <v>2619</v>
          </cell>
          <cell r="W133" t="str">
            <v>NSW</v>
          </cell>
          <cell r="X133">
            <v>3</v>
          </cell>
          <cell r="Y133">
            <v>93</v>
          </cell>
        </row>
        <row r="134">
          <cell r="A134">
            <v>133</v>
          </cell>
          <cell r="B134">
            <v>93</v>
          </cell>
          <cell r="C134">
            <v>1282</v>
          </cell>
          <cell r="D134">
            <v>42980</v>
          </cell>
          <cell r="E134" t="b">
            <v>1</v>
          </cell>
          <cell r="F134" t="str">
            <v>Approved</v>
          </cell>
          <cell r="G134" t="str">
            <v>WeareA2B</v>
          </cell>
          <cell r="H134" t="str">
            <v>Standard</v>
          </cell>
          <cell r="I134" t="str">
            <v>medium</v>
          </cell>
          <cell r="J134" t="str">
            <v>medium</v>
          </cell>
          <cell r="K134">
            <v>1065.03</v>
          </cell>
          <cell r="L134">
            <v>230.09</v>
          </cell>
          <cell r="M134">
            <v>834.93999999999994</v>
          </cell>
          <cell r="N134">
            <v>37539</v>
          </cell>
          <cell r="O134" t="str">
            <v>Female</v>
          </cell>
          <cell r="P134">
            <v>43</v>
          </cell>
          <cell r="Q134">
            <v>41.369863013698627</v>
          </cell>
          <cell r="R134" t="str">
            <v>Programmer Analyst III</v>
          </cell>
          <cell r="S134" t="str">
            <v>Manufacturing</v>
          </cell>
          <cell r="T134" t="str">
            <v>Affluent Customer</v>
          </cell>
          <cell r="U134" t="str">
            <v>Yes</v>
          </cell>
          <cell r="V134">
            <v>4340</v>
          </cell>
          <cell r="W134" t="str">
            <v>QLD</v>
          </cell>
          <cell r="X134">
            <v>5</v>
          </cell>
          <cell r="Y134">
            <v>119</v>
          </cell>
        </row>
        <row r="135">
          <cell r="A135">
            <v>134</v>
          </cell>
          <cell r="B135">
            <v>78</v>
          </cell>
          <cell r="C135">
            <v>2183</v>
          </cell>
          <cell r="D135">
            <v>42864</v>
          </cell>
          <cell r="E135" t="b">
            <v>0</v>
          </cell>
          <cell r="F135" t="str">
            <v>Approved</v>
          </cell>
          <cell r="G135" t="str">
            <v>Giant Bicycles</v>
          </cell>
          <cell r="H135" t="str">
            <v>Standard</v>
          </cell>
          <cell r="I135" t="str">
            <v>medium</v>
          </cell>
          <cell r="J135" t="str">
            <v>large</v>
          </cell>
          <cell r="K135">
            <v>1765.3</v>
          </cell>
          <cell r="L135">
            <v>709.48</v>
          </cell>
          <cell r="M135">
            <v>1055.82</v>
          </cell>
          <cell r="N135">
            <v>33429</v>
          </cell>
          <cell r="O135" t="str">
            <v>Male</v>
          </cell>
          <cell r="P135">
            <v>49</v>
          </cell>
          <cell r="Q135">
            <v>50.147945205479452</v>
          </cell>
          <cell r="R135" t="str">
            <v>Programmer Analyst IV</v>
          </cell>
          <cell r="S135" t="str">
            <v>Entertainment</v>
          </cell>
          <cell r="T135" t="str">
            <v>High Net Worth</v>
          </cell>
          <cell r="U135" t="str">
            <v>Yes</v>
          </cell>
          <cell r="V135">
            <v>4132</v>
          </cell>
          <cell r="W135" t="str">
            <v>QLD</v>
          </cell>
          <cell r="X135">
            <v>4</v>
          </cell>
          <cell r="Y135">
            <v>235</v>
          </cell>
        </row>
        <row r="136">
          <cell r="A136">
            <v>135</v>
          </cell>
          <cell r="B136">
            <v>84</v>
          </cell>
          <cell r="C136">
            <v>1788</v>
          </cell>
          <cell r="D136">
            <v>43025</v>
          </cell>
          <cell r="E136" t="b">
            <v>0</v>
          </cell>
          <cell r="F136" t="str">
            <v>Approved</v>
          </cell>
          <cell r="G136" t="str">
            <v>Giant Bicycles</v>
          </cell>
          <cell r="H136" t="str">
            <v>Road</v>
          </cell>
          <cell r="I136" t="str">
            <v>medium</v>
          </cell>
          <cell r="J136" t="str">
            <v>medium</v>
          </cell>
          <cell r="K136">
            <v>792.9</v>
          </cell>
          <cell r="L136">
            <v>594.67999999999995</v>
          </cell>
          <cell r="M136">
            <v>198.22000000000003</v>
          </cell>
          <cell r="N136">
            <v>38859</v>
          </cell>
          <cell r="O136" t="str">
            <v>Female</v>
          </cell>
          <cell r="P136">
            <v>44</v>
          </cell>
          <cell r="Q136">
            <v>57.646575342465752</v>
          </cell>
          <cell r="R136" t="str">
            <v>Account Representative IV</v>
          </cell>
          <cell r="S136" t="str">
            <v>Retail</v>
          </cell>
          <cell r="T136" t="str">
            <v>High Net Worth</v>
          </cell>
          <cell r="U136" t="str">
            <v>Yes</v>
          </cell>
          <cell r="V136">
            <v>2380</v>
          </cell>
          <cell r="W136" t="str">
            <v>NSW</v>
          </cell>
          <cell r="X136">
            <v>5</v>
          </cell>
          <cell r="Y136">
            <v>74</v>
          </cell>
        </row>
        <row r="137">
          <cell r="A137">
            <v>136</v>
          </cell>
          <cell r="B137">
            <v>65</v>
          </cell>
          <cell r="C137">
            <v>1170</v>
          </cell>
          <cell r="D137">
            <v>42850</v>
          </cell>
          <cell r="E137" t="b">
            <v>1</v>
          </cell>
          <cell r="F137" t="str">
            <v>Approved</v>
          </cell>
          <cell r="G137" t="str">
            <v>WeareA2B</v>
          </cell>
          <cell r="H137" t="str">
            <v>Standard</v>
          </cell>
          <cell r="I137" t="str">
            <v>medium</v>
          </cell>
          <cell r="J137" t="str">
            <v>medium</v>
          </cell>
          <cell r="K137">
            <v>1807.45</v>
          </cell>
          <cell r="L137">
            <v>778.69</v>
          </cell>
          <cell r="M137">
            <v>1028.76</v>
          </cell>
          <cell r="N137">
            <v>42105</v>
          </cell>
          <cell r="O137" t="str">
            <v>Female</v>
          </cell>
          <cell r="P137">
            <v>32</v>
          </cell>
          <cell r="Q137">
            <v>57.339726027397262</v>
          </cell>
          <cell r="R137" t="str">
            <v>Assistant Professor</v>
          </cell>
          <cell r="S137" t="str">
            <v>Financial Services</v>
          </cell>
          <cell r="T137" t="str">
            <v>Mass Customer</v>
          </cell>
          <cell r="U137" t="str">
            <v>Yes</v>
          </cell>
          <cell r="V137">
            <v>4064</v>
          </cell>
          <cell r="W137" t="str">
            <v>QLD</v>
          </cell>
          <cell r="X137">
            <v>9</v>
          </cell>
          <cell r="Y137">
            <v>249</v>
          </cell>
        </row>
        <row r="138">
          <cell r="A138">
            <v>137</v>
          </cell>
          <cell r="B138">
            <v>0</v>
          </cell>
          <cell r="C138">
            <v>431</v>
          </cell>
          <cell r="D138">
            <v>43001</v>
          </cell>
          <cell r="E138" t="b">
            <v>0</v>
          </cell>
          <cell r="F138" t="str">
            <v>Approved</v>
          </cell>
          <cell r="K138">
            <v>1942.61</v>
          </cell>
          <cell r="M138">
            <v>1942.61</v>
          </cell>
          <cell r="O138" t="str">
            <v>Male</v>
          </cell>
          <cell r="P138">
            <v>83</v>
          </cell>
          <cell r="Q138">
            <v>66.027397260273972</v>
          </cell>
          <cell r="R138" t="str">
            <v>Research Nurse</v>
          </cell>
          <cell r="S138" t="str">
            <v>Financial Services</v>
          </cell>
          <cell r="T138" t="str">
            <v>High Net Worth</v>
          </cell>
          <cell r="U138" t="str">
            <v>Yes</v>
          </cell>
          <cell r="V138">
            <v>4173</v>
          </cell>
          <cell r="W138" t="str">
            <v>QLD</v>
          </cell>
          <cell r="X138">
            <v>7</v>
          </cell>
          <cell r="Y138">
            <v>98</v>
          </cell>
        </row>
        <row r="139">
          <cell r="A139">
            <v>138</v>
          </cell>
          <cell r="B139">
            <v>29</v>
          </cell>
          <cell r="C139">
            <v>1940</v>
          </cell>
          <cell r="D139">
            <v>42949</v>
          </cell>
          <cell r="E139" t="b">
            <v>0</v>
          </cell>
          <cell r="F139" t="str">
            <v>Approved</v>
          </cell>
          <cell r="G139" t="str">
            <v>WeareA2B</v>
          </cell>
          <cell r="H139" t="str">
            <v>Standard</v>
          </cell>
          <cell r="I139" t="str">
            <v>medium</v>
          </cell>
          <cell r="J139" t="str">
            <v>medium</v>
          </cell>
          <cell r="K139">
            <v>1065.03</v>
          </cell>
          <cell r="L139">
            <v>230.09</v>
          </cell>
          <cell r="M139">
            <v>834.93999999999994</v>
          </cell>
          <cell r="N139">
            <v>36833</v>
          </cell>
          <cell r="O139" t="str">
            <v>Male</v>
          </cell>
          <cell r="P139">
            <v>83</v>
          </cell>
          <cell r="Q139">
            <v>45.079452054794523</v>
          </cell>
          <cell r="R139" t="str">
            <v>Teacher</v>
          </cell>
          <cell r="S139" t="str">
            <v>n/a</v>
          </cell>
          <cell r="T139" t="str">
            <v>Mass Customer</v>
          </cell>
          <cell r="U139" t="str">
            <v>Yes</v>
          </cell>
          <cell r="V139">
            <v>4226</v>
          </cell>
          <cell r="W139" t="str">
            <v>QLD</v>
          </cell>
          <cell r="X139">
            <v>6</v>
          </cell>
          <cell r="Y139">
            <v>150</v>
          </cell>
        </row>
        <row r="140">
          <cell r="A140">
            <v>139</v>
          </cell>
          <cell r="B140">
            <v>32</v>
          </cell>
          <cell r="C140">
            <v>2073</v>
          </cell>
          <cell r="D140">
            <v>42819</v>
          </cell>
          <cell r="E140" t="b">
            <v>0</v>
          </cell>
          <cell r="F140" t="str">
            <v>Cancelled</v>
          </cell>
          <cell r="G140" t="str">
            <v>Giant Bicycles</v>
          </cell>
          <cell r="H140" t="str">
            <v>Standard</v>
          </cell>
          <cell r="I140" t="str">
            <v>high</v>
          </cell>
          <cell r="J140" t="str">
            <v>medium</v>
          </cell>
          <cell r="K140">
            <v>1179</v>
          </cell>
          <cell r="L140">
            <v>707.4</v>
          </cell>
          <cell r="M140">
            <v>471.6</v>
          </cell>
          <cell r="N140">
            <v>36833</v>
          </cell>
          <cell r="O140" t="str">
            <v>Female</v>
          </cell>
          <cell r="P140">
            <v>90</v>
          </cell>
          <cell r="Q140">
            <v>48.167123287671231</v>
          </cell>
          <cell r="R140">
            <v>0</v>
          </cell>
          <cell r="S140" t="str">
            <v>Financial Services</v>
          </cell>
          <cell r="T140" t="str">
            <v>Mass Customer</v>
          </cell>
          <cell r="U140" t="str">
            <v>Yes</v>
          </cell>
          <cell r="V140">
            <v>3175</v>
          </cell>
          <cell r="W140" t="str">
            <v>VIC</v>
          </cell>
          <cell r="X140">
            <v>8</v>
          </cell>
          <cell r="Y140">
            <v>280</v>
          </cell>
        </row>
        <row r="141">
          <cell r="A141">
            <v>140</v>
          </cell>
          <cell r="B141">
            <v>11</v>
          </cell>
          <cell r="C141">
            <v>462</v>
          </cell>
          <cell r="D141">
            <v>42736</v>
          </cell>
          <cell r="E141" t="b">
            <v>0</v>
          </cell>
          <cell r="F141" t="str">
            <v>Approved</v>
          </cell>
          <cell r="G141" t="str">
            <v>Giant Bicycles</v>
          </cell>
          <cell r="H141" t="str">
            <v>Standard</v>
          </cell>
          <cell r="I141" t="str">
            <v>high</v>
          </cell>
          <cell r="J141" t="str">
            <v>medium</v>
          </cell>
          <cell r="K141">
            <v>1274.93</v>
          </cell>
          <cell r="L141">
            <v>764.96</v>
          </cell>
          <cell r="M141">
            <v>509.97</v>
          </cell>
          <cell r="N141">
            <v>42560</v>
          </cell>
          <cell r="O141" t="str">
            <v>Female</v>
          </cell>
          <cell r="P141">
            <v>9</v>
          </cell>
          <cell r="Q141">
            <v>62.257534246575339</v>
          </cell>
          <cell r="R141">
            <v>0</v>
          </cell>
          <cell r="S141" t="str">
            <v>Health</v>
          </cell>
          <cell r="T141" t="str">
            <v>Mass Customer</v>
          </cell>
          <cell r="U141" t="str">
            <v>Yes</v>
          </cell>
          <cell r="V141">
            <v>2259</v>
          </cell>
          <cell r="W141" t="str">
            <v>NSW</v>
          </cell>
          <cell r="X141">
            <v>6</v>
          </cell>
          <cell r="Y141">
            <v>363</v>
          </cell>
        </row>
        <row r="142">
          <cell r="A142">
            <v>141</v>
          </cell>
          <cell r="B142">
            <v>10</v>
          </cell>
          <cell r="C142">
            <v>2728</v>
          </cell>
          <cell r="D142">
            <v>43091</v>
          </cell>
          <cell r="E142" t="b">
            <v>0</v>
          </cell>
          <cell r="F142" t="str">
            <v>Approved</v>
          </cell>
          <cell r="G142" t="str">
            <v>Solex</v>
          </cell>
          <cell r="H142" t="str">
            <v>Standard</v>
          </cell>
          <cell r="I142" t="str">
            <v>medium</v>
          </cell>
          <cell r="J142" t="str">
            <v>medium</v>
          </cell>
          <cell r="K142">
            <v>1945.43</v>
          </cell>
          <cell r="L142">
            <v>333.18</v>
          </cell>
          <cell r="M142">
            <v>1612.25</v>
          </cell>
          <cell r="N142">
            <v>37499</v>
          </cell>
          <cell r="O142" t="str">
            <v>Female</v>
          </cell>
          <cell r="P142">
            <v>76</v>
          </cell>
          <cell r="Q142">
            <v>63.027397260273972</v>
          </cell>
          <cell r="R142" t="str">
            <v>Physical Therapy Assistant</v>
          </cell>
          <cell r="S142" t="str">
            <v>Financial Services</v>
          </cell>
          <cell r="T142" t="str">
            <v>High Net Worth</v>
          </cell>
          <cell r="U142" t="str">
            <v>Yes</v>
          </cell>
          <cell r="V142">
            <v>3188</v>
          </cell>
          <cell r="W142" t="str">
            <v>VIC</v>
          </cell>
          <cell r="X142">
            <v>11</v>
          </cell>
          <cell r="Y142">
            <v>8</v>
          </cell>
        </row>
        <row r="143">
          <cell r="A143">
            <v>142</v>
          </cell>
          <cell r="B143">
            <v>46</v>
          </cell>
          <cell r="C143">
            <v>2053</v>
          </cell>
          <cell r="D143">
            <v>43094</v>
          </cell>
          <cell r="E143" t="b">
            <v>0</v>
          </cell>
          <cell r="F143" t="str">
            <v>Approved</v>
          </cell>
          <cell r="G143" t="str">
            <v>Solex</v>
          </cell>
          <cell r="H143" t="str">
            <v>Standard</v>
          </cell>
          <cell r="I143" t="str">
            <v>low</v>
          </cell>
          <cell r="J143" t="str">
            <v>medium</v>
          </cell>
          <cell r="K143">
            <v>1289.8499999999999</v>
          </cell>
          <cell r="L143">
            <v>74.510000000000005</v>
          </cell>
          <cell r="M143">
            <v>1215.3399999999999</v>
          </cell>
          <cell r="N143">
            <v>41064</v>
          </cell>
          <cell r="O143" t="str">
            <v>Male</v>
          </cell>
          <cell r="P143">
            <v>12</v>
          </cell>
          <cell r="Q143">
            <v>43.841095890410962</v>
          </cell>
          <cell r="R143">
            <v>0</v>
          </cell>
          <cell r="S143" t="str">
            <v>Retail</v>
          </cell>
          <cell r="T143" t="str">
            <v>Mass Customer</v>
          </cell>
          <cell r="U143" t="str">
            <v>Yes</v>
          </cell>
          <cell r="V143">
            <v>4551</v>
          </cell>
          <cell r="W143" t="str">
            <v>QLD</v>
          </cell>
          <cell r="X143">
            <v>7</v>
          </cell>
          <cell r="Y143">
            <v>5</v>
          </cell>
        </row>
        <row r="144">
          <cell r="A144">
            <v>143</v>
          </cell>
          <cell r="B144">
            <v>60</v>
          </cell>
          <cell r="C144">
            <v>2135</v>
          </cell>
          <cell r="D144">
            <v>42761</v>
          </cell>
          <cell r="E144" t="b">
            <v>1</v>
          </cell>
          <cell r="F144" t="str">
            <v>Approved</v>
          </cell>
          <cell r="G144" t="str">
            <v>Giant Bicycles</v>
          </cell>
          <cell r="H144" t="str">
            <v>Standard</v>
          </cell>
          <cell r="I144" t="str">
            <v>high</v>
          </cell>
          <cell r="J144" t="str">
            <v>small</v>
          </cell>
          <cell r="K144">
            <v>1977.36</v>
          </cell>
          <cell r="L144">
            <v>1759.85</v>
          </cell>
          <cell r="M144">
            <v>217.51</v>
          </cell>
          <cell r="N144">
            <v>41047</v>
          </cell>
          <cell r="O144" t="str">
            <v>Female</v>
          </cell>
          <cell r="P144">
            <v>21</v>
          </cell>
          <cell r="Q144">
            <v>41.528767123287672</v>
          </cell>
          <cell r="R144" t="str">
            <v>Structural Engineer</v>
          </cell>
          <cell r="S144" t="str">
            <v>Manufacturing</v>
          </cell>
          <cell r="T144" t="str">
            <v>Affluent Customer</v>
          </cell>
          <cell r="U144" t="str">
            <v>No</v>
          </cell>
          <cell r="V144">
            <v>2063</v>
          </cell>
          <cell r="W144" t="str">
            <v>NSW</v>
          </cell>
          <cell r="X144">
            <v>12</v>
          </cell>
          <cell r="Y144">
            <v>338</v>
          </cell>
        </row>
        <row r="145">
          <cell r="A145">
            <v>144</v>
          </cell>
          <cell r="B145">
            <v>92</v>
          </cell>
          <cell r="C145">
            <v>1217</v>
          </cell>
          <cell r="D145">
            <v>43089</v>
          </cell>
          <cell r="E145" t="b">
            <v>0</v>
          </cell>
          <cell r="F145" t="str">
            <v>Approved</v>
          </cell>
          <cell r="G145" t="str">
            <v>WeareA2B</v>
          </cell>
          <cell r="H145" t="str">
            <v>Touring</v>
          </cell>
          <cell r="I145" t="str">
            <v>medium</v>
          </cell>
          <cell r="J145" t="str">
            <v>large</v>
          </cell>
          <cell r="K145">
            <v>1890.39</v>
          </cell>
          <cell r="L145">
            <v>260.14</v>
          </cell>
          <cell r="M145">
            <v>1630.25</v>
          </cell>
          <cell r="N145">
            <v>33259</v>
          </cell>
          <cell r="O145" t="str">
            <v>Female</v>
          </cell>
          <cell r="P145">
            <v>12</v>
          </cell>
          <cell r="Q145">
            <v>53.61917808219178</v>
          </cell>
          <cell r="R145" t="str">
            <v>Structural Engineer</v>
          </cell>
          <cell r="S145" t="str">
            <v>Telecommunications</v>
          </cell>
          <cell r="T145" t="str">
            <v>Affluent Customer</v>
          </cell>
          <cell r="U145" t="str">
            <v>Yes</v>
          </cell>
          <cell r="V145">
            <v>2580</v>
          </cell>
          <cell r="W145" t="str">
            <v>NSW</v>
          </cell>
          <cell r="X145">
            <v>4</v>
          </cell>
          <cell r="Y145">
            <v>10</v>
          </cell>
        </row>
        <row r="146">
          <cell r="A146">
            <v>145</v>
          </cell>
          <cell r="B146">
            <v>7</v>
          </cell>
          <cell r="C146">
            <v>2992</v>
          </cell>
          <cell r="D146">
            <v>42893</v>
          </cell>
          <cell r="E146" t="b">
            <v>1</v>
          </cell>
          <cell r="F146" t="str">
            <v>Approved</v>
          </cell>
          <cell r="G146" t="str">
            <v>Trek Bicycles</v>
          </cell>
          <cell r="H146" t="str">
            <v>Road</v>
          </cell>
          <cell r="I146" t="str">
            <v>low</v>
          </cell>
          <cell r="J146" t="str">
            <v>medium</v>
          </cell>
          <cell r="K146">
            <v>980.37</v>
          </cell>
          <cell r="L146">
            <v>234.43</v>
          </cell>
          <cell r="M146">
            <v>745.94</v>
          </cell>
          <cell r="N146">
            <v>38693</v>
          </cell>
          <cell r="O146" t="str">
            <v>Female</v>
          </cell>
          <cell r="P146">
            <v>85</v>
          </cell>
          <cell r="Q146">
            <v>47.835616438356162</v>
          </cell>
          <cell r="R146" t="str">
            <v>Clinical Specialist</v>
          </cell>
          <cell r="S146" t="str">
            <v>Financial Services</v>
          </cell>
          <cell r="T146" t="str">
            <v>Mass Customer</v>
          </cell>
          <cell r="U146" t="str">
            <v>No</v>
          </cell>
          <cell r="V146">
            <v>3429</v>
          </cell>
          <cell r="W146" t="str">
            <v>VIC</v>
          </cell>
          <cell r="X146">
            <v>5</v>
          </cell>
          <cell r="Y146">
            <v>206</v>
          </cell>
        </row>
        <row r="147">
          <cell r="A147">
            <v>146</v>
          </cell>
          <cell r="B147">
            <v>41</v>
          </cell>
          <cell r="C147">
            <v>3261</v>
          </cell>
          <cell r="D147">
            <v>42831</v>
          </cell>
          <cell r="E147" t="b">
            <v>1</v>
          </cell>
          <cell r="F147" t="str">
            <v>Approved</v>
          </cell>
          <cell r="G147" t="str">
            <v>Solex</v>
          </cell>
          <cell r="H147" t="str">
            <v>Road</v>
          </cell>
          <cell r="I147" t="str">
            <v>medium</v>
          </cell>
          <cell r="J147" t="str">
            <v>medium</v>
          </cell>
          <cell r="K147">
            <v>416.98</v>
          </cell>
          <cell r="L147">
            <v>312.74</v>
          </cell>
          <cell r="M147">
            <v>104.24000000000001</v>
          </cell>
          <cell r="N147">
            <v>35560</v>
          </cell>
          <cell r="O147" t="str">
            <v>Male</v>
          </cell>
          <cell r="P147">
            <v>65</v>
          </cell>
          <cell r="Q147">
            <v>47.167123287671231</v>
          </cell>
          <cell r="R147">
            <v>0</v>
          </cell>
          <cell r="S147" t="str">
            <v>Telecommunications</v>
          </cell>
          <cell r="T147" t="str">
            <v>High Net Worth</v>
          </cell>
          <cell r="U147" t="str">
            <v>No</v>
          </cell>
          <cell r="V147">
            <v>2745</v>
          </cell>
          <cell r="W147" t="str">
            <v>NSW</v>
          </cell>
          <cell r="X147">
            <v>8</v>
          </cell>
          <cell r="Y147">
            <v>268</v>
          </cell>
        </row>
        <row r="148">
          <cell r="A148">
            <v>147</v>
          </cell>
          <cell r="B148">
            <v>67</v>
          </cell>
          <cell r="C148">
            <v>2748</v>
          </cell>
          <cell r="D148">
            <v>42850</v>
          </cell>
          <cell r="E148" t="b">
            <v>1</v>
          </cell>
          <cell r="F148" t="str">
            <v>Approved</v>
          </cell>
          <cell r="G148" t="str">
            <v>Norco Bicycles</v>
          </cell>
          <cell r="H148" t="str">
            <v>Road</v>
          </cell>
          <cell r="I148" t="str">
            <v>medium</v>
          </cell>
          <cell r="J148" t="str">
            <v>medium</v>
          </cell>
          <cell r="K148">
            <v>544.04999999999995</v>
          </cell>
          <cell r="L148">
            <v>376.84</v>
          </cell>
          <cell r="M148">
            <v>167.20999999999998</v>
          </cell>
          <cell r="N148">
            <v>38647</v>
          </cell>
          <cell r="O148" t="str">
            <v>Male</v>
          </cell>
          <cell r="P148">
            <v>3</v>
          </cell>
          <cell r="Q148">
            <v>54.594520547945208</v>
          </cell>
          <cell r="R148" t="str">
            <v>Quality Engineer</v>
          </cell>
          <cell r="S148" t="str">
            <v>n/a</v>
          </cell>
          <cell r="T148" t="str">
            <v>Affluent Customer</v>
          </cell>
          <cell r="U148" t="str">
            <v>No</v>
          </cell>
          <cell r="V148">
            <v>2260</v>
          </cell>
          <cell r="W148" t="str">
            <v>NSW</v>
          </cell>
          <cell r="X148">
            <v>11</v>
          </cell>
          <cell r="Y148">
            <v>249</v>
          </cell>
        </row>
        <row r="149">
          <cell r="A149">
            <v>148</v>
          </cell>
          <cell r="B149">
            <v>14</v>
          </cell>
          <cell r="C149">
            <v>3262</v>
          </cell>
          <cell r="D149">
            <v>42748</v>
          </cell>
          <cell r="E149" t="b">
            <v>0</v>
          </cell>
          <cell r="F149" t="str">
            <v>Approved</v>
          </cell>
          <cell r="G149" t="str">
            <v>Trek Bicycles</v>
          </cell>
          <cell r="H149" t="str">
            <v>Standard</v>
          </cell>
          <cell r="I149" t="str">
            <v>medium</v>
          </cell>
          <cell r="J149" t="str">
            <v>small</v>
          </cell>
          <cell r="K149">
            <v>1386.84</v>
          </cell>
          <cell r="L149">
            <v>1234.29</v>
          </cell>
          <cell r="M149">
            <v>152.54999999999995</v>
          </cell>
          <cell r="N149">
            <v>37838</v>
          </cell>
          <cell r="O149" t="str">
            <v>Female</v>
          </cell>
          <cell r="P149">
            <v>37</v>
          </cell>
          <cell r="Q149">
            <v>62.473972602739728</v>
          </cell>
          <cell r="R149" t="str">
            <v>Product Engineer</v>
          </cell>
          <cell r="S149" t="str">
            <v>Property</v>
          </cell>
          <cell r="T149" t="str">
            <v>Mass Customer</v>
          </cell>
          <cell r="U149" t="str">
            <v>Yes</v>
          </cell>
          <cell r="V149">
            <v>4221</v>
          </cell>
          <cell r="W149" t="str">
            <v>QLD</v>
          </cell>
          <cell r="X149">
            <v>8</v>
          </cell>
          <cell r="Y149">
            <v>351</v>
          </cell>
        </row>
        <row r="150">
          <cell r="A150">
            <v>149</v>
          </cell>
          <cell r="B150">
            <v>89</v>
          </cell>
          <cell r="C150">
            <v>788</v>
          </cell>
          <cell r="D150">
            <v>42815</v>
          </cell>
          <cell r="E150" t="b">
            <v>0</v>
          </cell>
          <cell r="F150" t="str">
            <v>Approved</v>
          </cell>
          <cell r="G150" t="str">
            <v>WeareA2B</v>
          </cell>
          <cell r="H150" t="str">
            <v>Touring</v>
          </cell>
          <cell r="I150" t="str">
            <v>medium</v>
          </cell>
          <cell r="J150" t="str">
            <v>large</v>
          </cell>
          <cell r="K150">
            <v>1362.99</v>
          </cell>
          <cell r="L150">
            <v>57.74</v>
          </cell>
          <cell r="M150">
            <v>1305.25</v>
          </cell>
          <cell r="N150">
            <v>34079</v>
          </cell>
          <cell r="O150" t="str">
            <v>Female</v>
          </cell>
          <cell r="P150">
            <v>69</v>
          </cell>
          <cell r="Q150">
            <v>57.756164383561647</v>
          </cell>
          <cell r="R150" t="str">
            <v>Social Worker</v>
          </cell>
          <cell r="S150" t="str">
            <v>Retail</v>
          </cell>
          <cell r="T150" t="str">
            <v>Affluent Customer</v>
          </cell>
          <cell r="U150" t="str">
            <v>Yes</v>
          </cell>
          <cell r="V150">
            <v>2141</v>
          </cell>
          <cell r="W150" t="str">
            <v>NSW</v>
          </cell>
          <cell r="X150">
            <v>9</v>
          </cell>
          <cell r="Y150">
            <v>284</v>
          </cell>
        </row>
        <row r="151">
          <cell r="A151">
            <v>150</v>
          </cell>
          <cell r="B151">
            <v>9</v>
          </cell>
          <cell r="C151">
            <v>3067</v>
          </cell>
          <cell r="D151">
            <v>43060</v>
          </cell>
          <cell r="E151" t="b">
            <v>1</v>
          </cell>
          <cell r="F151" t="str">
            <v>Approved</v>
          </cell>
          <cell r="G151" t="str">
            <v>OHM Cycles</v>
          </cell>
          <cell r="H151" t="str">
            <v>Road</v>
          </cell>
          <cell r="I151" t="str">
            <v>medium</v>
          </cell>
          <cell r="J151" t="str">
            <v>medium</v>
          </cell>
          <cell r="K151">
            <v>742.54</v>
          </cell>
          <cell r="L151">
            <v>667.4</v>
          </cell>
          <cell r="M151">
            <v>75.139999999999986</v>
          </cell>
          <cell r="N151">
            <v>34586</v>
          </cell>
          <cell r="O151" t="str">
            <v>Female</v>
          </cell>
          <cell r="P151">
            <v>88</v>
          </cell>
          <cell r="Q151">
            <v>31.202739726027396</v>
          </cell>
          <cell r="R151" t="str">
            <v>Chief Design Engineer</v>
          </cell>
          <cell r="S151" t="str">
            <v>Financial Services</v>
          </cell>
          <cell r="T151" t="str">
            <v>Affluent Customer</v>
          </cell>
          <cell r="U151" t="str">
            <v>Yes</v>
          </cell>
          <cell r="V151">
            <v>3806</v>
          </cell>
          <cell r="W151" t="str">
            <v>VIC</v>
          </cell>
          <cell r="X151">
            <v>6</v>
          </cell>
          <cell r="Y151">
            <v>39</v>
          </cell>
        </row>
        <row r="152">
          <cell r="A152">
            <v>151</v>
          </cell>
          <cell r="B152">
            <v>31</v>
          </cell>
          <cell r="C152">
            <v>701</v>
          </cell>
          <cell r="D152">
            <v>43050</v>
          </cell>
          <cell r="E152" t="b">
            <v>0</v>
          </cell>
          <cell r="F152" t="str">
            <v>Approved</v>
          </cell>
          <cell r="G152" t="str">
            <v>Giant Bicycles</v>
          </cell>
          <cell r="H152" t="str">
            <v>Standard</v>
          </cell>
          <cell r="I152" t="str">
            <v>medium</v>
          </cell>
          <cell r="J152" t="str">
            <v>medium</v>
          </cell>
          <cell r="K152">
            <v>230.91</v>
          </cell>
          <cell r="L152">
            <v>173.18</v>
          </cell>
          <cell r="M152">
            <v>57.72999999999999</v>
          </cell>
          <cell r="N152">
            <v>37698</v>
          </cell>
          <cell r="O152" t="str">
            <v>Female</v>
          </cell>
          <cell r="P152">
            <v>72</v>
          </cell>
          <cell r="Q152">
            <v>65.92876712328767</v>
          </cell>
          <cell r="R152" t="str">
            <v>Food Chemist</v>
          </cell>
          <cell r="S152" t="str">
            <v>Financial Services</v>
          </cell>
          <cell r="T152" t="str">
            <v>Mass Customer</v>
          </cell>
          <cell r="U152" t="str">
            <v>No</v>
          </cell>
          <cell r="V152">
            <v>4562</v>
          </cell>
          <cell r="W152" t="str">
            <v>QLD</v>
          </cell>
          <cell r="X152">
            <v>5</v>
          </cell>
          <cell r="Y152">
            <v>49</v>
          </cell>
        </row>
        <row r="153">
          <cell r="A153">
            <v>152</v>
          </cell>
          <cell r="B153">
            <v>92</v>
          </cell>
          <cell r="C153">
            <v>648</v>
          </cell>
          <cell r="D153">
            <v>43024</v>
          </cell>
          <cell r="E153" t="b">
            <v>0</v>
          </cell>
          <cell r="F153" t="str">
            <v>Approved</v>
          </cell>
          <cell r="G153" t="str">
            <v>WeareA2B</v>
          </cell>
          <cell r="H153" t="str">
            <v>Standard</v>
          </cell>
          <cell r="I153" t="str">
            <v>medium</v>
          </cell>
          <cell r="J153" t="str">
            <v>small</v>
          </cell>
          <cell r="K153">
            <v>1415.01</v>
          </cell>
          <cell r="L153">
            <v>1259.3599999999999</v>
          </cell>
          <cell r="M153">
            <v>155.65000000000009</v>
          </cell>
          <cell r="N153">
            <v>36833</v>
          </cell>
          <cell r="O153" t="str">
            <v>Female</v>
          </cell>
          <cell r="P153">
            <v>23</v>
          </cell>
          <cell r="Q153">
            <v>43.821917808219176</v>
          </cell>
          <cell r="R153" t="str">
            <v>Accountant II</v>
          </cell>
          <cell r="S153" t="str">
            <v>Retail</v>
          </cell>
          <cell r="T153" t="str">
            <v>Mass Customer</v>
          </cell>
          <cell r="U153" t="str">
            <v>Yes</v>
          </cell>
          <cell r="V153">
            <v>4551</v>
          </cell>
          <cell r="W153" t="str">
            <v>QLD</v>
          </cell>
          <cell r="X153">
            <v>7</v>
          </cell>
          <cell r="Y153">
            <v>75</v>
          </cell>
        </row>
        <row r="154">
          <cell r="A154">
            <v>153</v>
          </cell>
          <cell r="B154">
            <v>37</v>
          </cell>
          <cell r="C154">
            <v>3286</v>
          </cell>
          <cell r="D154">
            <v>42966</v>
          </cell>
          <cell r="E154" t="b">
            <v>1</v>
          </cell>
          <cell r="F154" t="str">
            <v>Approved</v>
          </cell>
          <cell r="G154" t="str">
            <v>OHM Cycles</v>
          </cell>
          <cell r="H154" t="str">
            <v>Standard</v>
          </cell>
          <cell r="I154" t="str">
            <v>low</v>
          </cell>
          <cell r="J154" t="str">
            <v>medium</v>
          </cell>
          <cell r="K154">
            <v>1793.43</v>
          </cell>
          <cell r="L154">
            <v>248.82</v>
          </cell>
          <cell r="M154">
            <v>1544.6100000000001</v>
          </cell>
          <cell r="N154">
            <v>36361</v>
          </cell>
          <cell r="O154" t="str">
            <v>Female</v>
          </cell>
          <cell r="P154">
            <v>30</v>
          </cell>
          <cell r="Q154">
            <v>60.838356164383562</v>
          </cell>
          <cell r="R154" t="str">
            <v>Assistant Media Planner</v>
          </cell>
          <cell r="S154" t="str">
            <v>Health</v>
          </cell>
          <cell r="T154" t="str">
            <v>Affluent Customer</v>
          </cell>
          <cell r="U154" t="str">
            <v>Yes</v>
          </cell>
          <cell r="V154">
            <v>3977</v>
          </cell>
          <cell r="W154" t="str">
            <v>VIC</v>
          </cell>
          <cell r="X154">
            <v>7</v>
          </cell>
          <cell r="Y154">
            <v>133</v>
          </cell>
        </row>
        <row r="155">
          <cell r="A155">
            <v>154</v>
          </cell>
          <cell r="B155">
            <v>3</v>
          </cell>
          <cell r="C155">
            <v>3383</v>
          </cell>
          <cell r="D155">
            <v>42831</v>
          </cell>
          <cell r="E155" t="b">
            <v>1</v>
          </cell>
          <cell r="F155" t="str">
            <v>Approved</v>
          </cell>
          <cell r="G155" t="str">
            <v>Trek Bicycles</v>
          </cell>
          <cell r="H155" t="str">
            <v>Standard</v>
          </cell>
          <cell r="I155" t="str">
            <v>medium</v>
          </cell>
          <cell r="J155" t="str">
            <v>large</v>
          </cell>
          <cell r="K155">
            <v>2091.4699999999998</v>
          </cell>
          <cell r="L155">
            <v>388.92</v>
          </cell>
          <cell r="M155">
            <v>1702.5499999999997</v>
          </cell>
          <cell r="N155">
            <v>40784</v>
          </cell>
          <cell r="O155" t="str">
            <v>Male</v>
          </cell>
          <cell r="P155">
            <v>11</v>
          </cell>
          <cell r="Q155">
            <v>39.983561643835614</v>
          </cell>
          <cell r="R155" t="str">
            <v>Financial Analyst</v>
          </cell>
          <cell r="S155" t="str">
            <v>n/a</v>
          </cell>
          <cell r="T155" t="str">
            <v>High Net Worth</v>
          </cell>
          <cell r="U155" t="str">
            <v>No</v>
          </cell>
          <cell r="V155">
            <v>3786</v>
          </cell>
          <cell r="W155" t="str">
            <v>VIC</v>
          </cell>
          <cell r="X155">
            <v>8</v>
          </cell>
          <cell r="Y155">
            <v>268</v>
          </cell>
        </row>
        <row r="156">
          <cell r="A156">
            <v>155</v>
          </cell>
          <cell r="B156">
            <v>56</v>
          </cell>
          <cell r="C156">
            <v>982</v>
          </cell>
          <cell r="D156">
            <v>43043</v>
          </cell>
          <cell r="E156" t="b">
            <v>1</v>
          </cell>
          <cell r="F156" t="str">
            <v>Approved</v>
          </cell>
          <cell r="G156" t="str">
            <v>Norco Bicycles</v>
          </cell>
          <cell r="H156" t="str">
            <v>Mountain</v>
          </cell>
          <cell r="I156" t="str">
            <v>low</v>
          </cell>
          <cell r="J156" t="str">
            <v>small</v>
          </cell>
          <cell r="K156">
            <v>688.63</v>
          </cell>
          <cell r="L156">
            <v>612.88</v>
          </cell>
          <cell r="M156">
            <v>75.75</v>
          </cell>
          <cell r="N156">
            <v>42404</v>
          </cell>
          <cell r="O156" t="str">
            <v>U</v>
          </cell>
          <cell r="P156">
            <v>49</v>
          </cell>
          <cell r="Q156">
            <v>62.142465753424659</v>
          </cell>
          <cell r="R156" t="str">
            <v>Geologist III</v>
          </cell>
          <cell r="S156" t="str">
            <v>Retail</v>
          </cell>
          <cell r="T156" t="str">
            <v>Mass Customer</v>
          </cell>
          <cell r="U156" t="str">
            <v>No</v>
          </cell>
          <cell r="V156">
            <v>2250</v>
          </cell>
          <cell r="W156" t="str">
            <v>NSW</v>
          </cell>
          <cell r="X156">
            <v>6</v>
          </cell>
          <cell r="Y156">
            <v>56</v>
          </cell>
        </row>
        <row r="157">
          <cell r="A157">
            <v>156</v>
          </cell>
          <cell r="B157">
            <v>14</v>
          </cell>
          <cell r="C157">
            <v>676</v>
          </cell>
          <cell r="D157">
            <v>42969</v>
          </cell>
          <cell r="E157" t="b">
            <v>1</v>
          </cell>
          <cell r="F157" t="str">
            <v>Approved</v>
          </cell>
          <cell r="G157" t="str">
            <v>Solex</v>
          </cell>
          <cell r="H157" t="str">
            <v>Standard</v>
          </cell>
          <cell r="I157" t="str">
            <v>high</v>
          </cell>
          <cell r="J157" t="str">
            <v>large</v>
          </cell>
          <cell r="K157">
            <v>1842.92</v>
          </cell>
          <cell r="L157">
            <v>1105.75</v>
          </cell>
          <cell r="M157">
            <v>737.17000000000007</v>
          </cell>
          <cell r="N157">
            <v>37873</v>
          </cell>
          <cell r="O157" t="str">
            <v>Male</v>
          </cell>
          <cell r="P157">
            <v>59</v>
          </cell>
          <cell r="Q157">
            <v>53.871232876712327</v>
          </cell>
          <cell r="R157" t="str">
            <v>Senior Editor</v>
          </cell>
          <cell r="S157" t="str">
            <v>Financial Services</v>
          </cell>
          <cell r="T157" t="str">
            <v>Mass Customer</v>
          </cell>
          <cell r="U157" t="str">
            <v>Yes</v>
          </cell>
          <cell r="V157">
            <v>2194</v>
          </cell>
          <cell r="W157" t="str">
            <v>NSW</v>
          </cell>
          <cell r="X157">
            <v>8</v>
          </cell>
          <cell r="Y157">
            <v>130</v>
          </cell>
        </row>
        <row r="158">
          <cell r="A158">
            <v>157</v>
          </cell>
          <cell r="B158">
            <v>6</v>
          </cell>
          <cell r="C158">
            <v>385</v>
          </cell>
          <cell r="D158">
            <v>42993</v>
          </cell>
          <cell r="E158" t="b">
            <v>1</v>
          </cell>
          <cell r="F158" t="str">
            <v>Approved</v>
          </cell>
          <cell r="G158" t="str">
            <v>Solex</v>
          </cell>
          <cell r="H158" t="str">
            <v>Standard</v>
          </cell>
          <cell r="I158" t="str">
            <v>high</v>
          </cell>
          <cell r="J158" t="str">
            <v>medium</v>
          </cell>
          <cell r="K158">
            <v>748.17</v>
          </cell>
          <cell r="L158">
            <v>448.9</v>
          </cell>
          <cell r="M158">
            <v>299.27</v>
          </cell>
          <cell r="N158">
            <v>42105</v>
          </cell>
          <cell r="O158" t="str">
            <v>Female</v>
          </cell>
          <cell r="P158">
            <v>63</v>
          </cell>
          <cell r="Q158">
            <v>55.320547945205476</v>
          </cell>
          <cell r="R158" t="str">
            <v>Project Manager</v>
          </cell>
          <cell r="S158" t="str">
            <v>Financial Services</v>
          </cell>
          <cell r="T158" t="str">
            <v>Affluent Customer</v>
          </cell>
          <cell r="U158" t="str">
            <v>No</v>
          </cell>
          <cell r="V158">
            <v>2170</v>
          </cell>
          <cell r="W158" t="str">
            <v>NSW</v>
          </cell>
          <cell r="X158">
            <v>9</v>
          </cell>
          <cell r="Y158">
            <v>106</v>
          </cell>
        </row>
        <row r="159">
          <cell r="A159">
            <v>158</v>
          </cell>
          <cell r="B159">
            <v>50</v>
          </cell>
          <cell r="C159">
            <v>1229</v>
          </cell>
          <cell r="D159">
            <v>42795</v>
          </cell>
          <cell r="E159" t="b">
            <v>1</v>
          </cell>
          <cell r="F159" t="str">
            <v>Approved</v>
          </cell>
          <cell r="G159" t="str">
            <v>WeareA2B</v>
          </cell>
          <cell r="H159" t="str">
            <v>Standard</v>
          </cell>
          <cell r="I159" t="str">
            <v>medium</v>
          </cell>
          <cell r="J159" t="str">
            <v>small</v>
          </cell>
          <cell r="K159">
            <v>175.89</v>
          </cell>
          <cell r="L159">
            <v>131.91999999999999</v>
          </cell>
          <cell r="M159">
            <v>43.97</v>
          </cell>
          <cell r="N159">
            <v>39915</v>
          </cell>
          <cell r="O159" t="str">
            <v>Male</v>
          </cell>
          <cell r="P159">
            <v>61</v>
          </cell>
          <cell r="Q159">
            <v>22.210958904109589</v>
          </cell>
          <cell r="R159" t="str">
            <v>GIS Technical Architect</v>
          </cell>
          <cell r="S159" t="str">
            <v>Financial Services</v>
          </cell>
          <cell r="T159" t="str">
            <v>Affluent Customer</v>
          </cell>
          <cell r="U159" t="str">
            <v>No</v>
          </cell>
          <cell r="V159">
            <v>2119</v>
          </cell>
          <cell r="W159" t="str">
            <v>NSW</v>
          </cell>
          <cell r="X159">
            <v>11</v>
          </cell>
          <cell r="Y159">
            <v>304</v>
          </cell>
        </row>
        <row r="160">
          <cell r="A160">
            <v>159</v>
          </cell>
          <cell r="B160">
            <v>10</v>
          </cell>
          <cell r="C160">
            <v>3232</v>
          </cell>
          <cell r="D160">
            <v>42963</v>
          </cell>
          <cell r="E160" t="b">
            <v>0</v>
          </cell>
          <cell r="F160" t="str">
            <v>Approved</v>
          </cell>
          <cell r="G160" t="str">
            <v>WeareA2B</v>
          </cell>
          <cell r="H160" t="str">
            <v>Touring</v>
          </cell>
          <cell r="I160" t="str">
            <v>medium</v>
          </cell>
          <cell r="J160" t="str">
            <v>medium</v>
          </cell>
          <cell r="K160">
            <v>1466.68</v>
          </cell>
          <cell r="L160">
            <v>363.25</v>
          </cell>
          <cell r="M160">
            <v>1103.43</v>
          </cell>
          <cell r="N160">
            <v>41345</v>
          </cell>
          <cell r="O160" t="str">
            <v>Male</v>
          </cell>
          <cell r="P160">
            <v>7</v>
          </cell>
          <cell r="Q160">
            <v>28.460273972602739</v>
          </cell>
          <cell r="R160" t="str">
            <v>Payment Adjustment Coordinator</v>
          </cell>
          <cell r="S160" t="str">
            <v>n/a</v>
          </cell>
          <cell r="T160" t="str">
            <v>Affluent Customer</v>
          </cell>
          <cell r="U160" t="str">
            <v>Yes</v>
          </cell>
          <cell r="V160">
            <v>3070</v>
          </cell>
          <cell r="W160" t="str">
            <v>VIC</v>
          </cell>
          <cell r="X160">
            <v>10</v>
          </cell>
          <cell r="Y160">
            <v>136</v>
          </cell>
        </row>
        <row r="161">
          <cell r="A161">
            <v>160</v>
          </cell>
          <cell r="B161">
            <v>0</v>
          </cell>
          <cell r="C161">
            <v>3300</v>
          </cell>
          <cell r="D161">
            <v>42974</v>
          </cell>
          <cell r="E161" t="b">
            <v>0</v>
          </cell>
          <cell r="F161" t="str">
            <v>Approved</v>
          </cell>
          <cell r="K161">
            <v>1656.86</v>
          </cell>
          <cell r="M161">
            <v>1656.86</v>
          </cell>
          <cell r="O161" t="str">
            <v>Male</v>
          </cell>
          <cell r="P161">
            <v>5</v>
          </cell>
          <cell r="Q161">
            <v>60.868493150684934</v>
          </cell>
          <cell r="R161" t="str">
            <v>Executive Secretary</v>
          </cell>
          <cell r="S161" t="str">
            <v>Manufacturing</v>
          </cell>
          <cell r="T161" t="str">
            <v>Affluent Customer</v>
          </cell>
          <cell r="U161" t="str">
            <v>Yes</v>
          </cell>
          <cell r="V161">
            <v>2176</v>
          </cell>
          <cell r="W161" t="str">
            <v>NSW</v>
          </cell>
          <cell r="X161">
            <v>9</v>
          </cell>
          <cell r="Y161">
            <v>125</v>
          </cell>
        </row>
        <row r="162">
          <cell r="A162">
            <v>161</v>
          </cell>
          <cell r="B162">
            <v>69</v>
          </cell>
          <cell r="C162">
            <v>2381</v>
          </cell>
          <cell r="D162">
            <v>42926</v>
          </cell>
          <cell r="E162" t="b">
            <v>0</v>
          </cell>
          <cell r="F162" t="str">
            <v>Approved</v>
          </cell>
          <cell r="G162" t="str">
            <v>Giant Bicycles</v>
          </cell>
          <cell r="H162" t="str">
            <v>Road</v>
          </cell>
          <cell r="I162" t="str">
            <v>medium</v>
          </cell>
          <cell r="J162" t="str">
            <v>medium</v>
          </cell>
          <cell r="K162">
            <v>792.9</v>
          </cell>
          <cell r="L162">
            <v>594.67999999999995</v>
          </cell>
          <cell r="M162">
            <v>198.22000000000003</v>
          </cell>
          <cell r="N162">
            <v>42105</v>
          </cell>
          <cell r="O162" t="str">
            <v>Male</v>
          </cell>
          <cell r="P162">
            <v>79</v>
          </cell>
          <cell r="Q162">
            <v>49.131506849315066</v>
          </cell>
          <cell r="R162" t="str">
            <v>Programmer I</v>
          </cell>
          <cell r="S162" t="str">
            <v>Retail</v>
          </cell>
          <cell r="T162" t="str">
            <v>Mass Customer</v>
          </cell>
          <cell r="U162" t="str">
            <v>Yes</v>
          </cell>
          <cell r="V162">
            <v>2015</v>
          </cell>
          <cell r="W162" t="str">
            <v>NSW</v>
          </cell>
          <cell r="X162">
            <v>9</v>
          </cell>
          <cell r="Y162">
            <v>173</v>
          </cell>
        </row>
        <row r="163">
          <cell r="A163">
            <v>162</v>
          </cell>
          <cell r="B163">
            <v>78</v>
          </cell>
          <cell r="C163">
            <v>371</v>
          </cell>
          <cell r="D163">
            <v>43080</v>
          </cell>
          <cell r="E163" t="b">
            <v>0</v>
          </cell>
          <cell r="F163" t="str">
            <v>Approved</v>
          </cell>
          <cell r="G163" t="str">
            <v>Giant Bicycles</v>
          </cell>
          <cell r="H163" t="str">
            <v>Standard</v>
          </cell>
          <cell r="I163" t="str">
            <v>medium</v>
          </cell>
          <cell r="J163" t="str">
            <v>large</v>
          </cell>
          <cell r="K163">
            <v>1765.3</v>
          </cell>
          <cell r="L163">
            <v>709.48</v>
          </cell>
          <cell r="M163">
            <v>1055.82</v>
          </cell>
          <cell r="N163">
            <v>38193</v>
          </cell>
          <cell r="O163" t="str">
            <v>Female</v>
          </cell>
          <cell r="P163">
            <v>19</v>
          </cell>
          <cell r="Q163">
            <v>67.750684931506854</v>
          </cell>
          <cell r="R163" t="str">
            <v>Systems Administrator III</v>
          </cell>
          <cell r="S163" t="str">
            <v>Telecommunications</v>
          </cell>
          <cell r="T163" t="str">
            <v>Affluent Customer</v>
          </cell>
          <cell r="U163" t="str">
            <v>Yes</v>
          </cell>
          <cell r="V163">
            <v>3215</v>
          </cell>
          <cell r="W163" t="str">
            <v>VIC</v>
          </cell>
          <cell r="X163">
            <v>4</v>
          </cell>
          <cell r="Y163">
            <v>19</v>
          </cell>
        </row>
        <row r="164">
          <cell r="A164">
            <v>163</v>
          </cell>
          <cell r="B164">
            <v>80</v>
          </cell>
          <cell r="C164">
            <v>2519</v>
          </cell>
          <cell r="D164">
            <v>42875</v>
          </cell>
          <cell r="E164" t="b">
            <v>1</v>
          </cell>
          <cell r="F164" t="str">
            <v>Approved</v>
          </cell>
          <cell r="G164" t="str">
            <v>OHM Cycles</v>
          </cell>
          <cell r="H164" t="str">
            <v>Touring</v>
          </cell>
          <cell r="I164" t="str">
            <v>low</v>
          </cell>
          <cell r="J164" t="str">
            <v>medium</v>
          </cell>
          <cell r="K164">
            <v>1073.07</v>
          </cell>
          <cell r="L164">
            <v>933.84</v>
          </cell>
          <cell r="M164">
            <v>139.2299999999999</v>
          </cell>
          <cell r="N164">
            <v>42226</v>
          </cell>
          <cell r="O164" t="str">
            <v>Male</v>
          </cell>
          <cell r="P164">
            <v>71</v>
          </cell>
          <cell r="Q164">
            <v>42.452054794520549</v>
          </cell>
          <cell r="R164" t="str">
            <v>Senior Developer</v>
          </cell>
          <cell r="S164" t="str">
            <v>n/a</v>
          </cell>
          <cell r="T164" t="str">
            <v>Mass Customer</v>
          </cell>
          <cell r="U164" t="str">
            <v>Yes</v>
          </cell>
          <cell r="V164">
            <v>4825</v>
          </cell>
          <cell r="W164" t="str">
            <v>QLD</v>
          </cell>
          <cell r="X164">
            <v>2</v>
          </cell>
          <cell r="Y164">
            <v>224</v>
          </cell>
        </row>
        <row r="165">
          <cell r="A165">
            <v>164</v>
          </cell>
          <cell r="B165">
            <v>17</v>
          </cell>
          <cell r="C165">
            <v>2264</v>
          </cell>
          <cell r="D165">
            <v>42946</v>
          </cell>
          <cell r="E165" t="b">
            <v>0</v>
          </cell>
          <cell r="F165" t="str">
            <v>Approved</v>
          </cell>
          <cell r="G165" t="str">
            <v>Solex</v>
          </cell>
          <cell r="H165" t="str">
            <v>Standard</v>
          </cell>
          <cell r="I165" t="str">
            <v>high</v>
          </cell>
          <cell r="J165" t="str">
            <v>medium</v>
          </cell>
          <cell r="K165">
            <v>1024.6600000000001</v>
          </cell>
          <cell r="L165">
            <v>614.79999999999995</v>
          </cell>
          <cell r="M165">
            <v>409.86000000000013</v>
          </cell>
          <cell r="N165">
            <v>35378</v>
          </cell>
          <cell r="O165" t="str">
            <v>Male</v>
          </cell>
          <cell r="P165">
            <v>55</v>
          </cell>
          <cell r="Q165">
            <v>49.706849315068496</v>
          </cell>
          <cell r="R165" t="str">
            <v>Occupational Therapist</v>
          </cell>
          <cell r="S165" t="str">
            <v>Argiculture</v>
          </cell>
          <cell r="T165" t="str">
            <v>Mass Customer</v>
          </cell>
          <cell r="U165" t="str">
            <v>Yes</v>
          </cell>
          <cell r="V165">
            <v>3977</v>
          </cell>
          <cell r="W165" t="str">
            <v>VIC</v>
          </cell>
          <cell r="X165">
            <v>6</v>
          </cell>
          <cell r="Y165">
            <v>153</v>
          </cell>
        </row>
        <row r="166">
          <cell r="A166">
            <v>165</v>
          </cell>
          <cell r="B166">
            <v>3</v>
          </cell>
          <cell r="C166">
            <v>2637</v>
          </cell>
          <cell r="D166">
            <v>43033</v>
          </cell>
          <cell r="E166" t="b">
            <v>1</v>
          </cell>
          <cell r="F166" t="str">
            <v>Approved</v>
          </cell>
          <cell r="G166" t="str">
            <v>Trek Bicycles</v>
          </cell>
          <cell r="H166" t="str">
            <v>Standard</v>
          </cell>
          <cell r="I166" t="str">
            <v>medium</v>
          </cell>
          <cell r="J166" t="str">
            <v>large</v>
          </cell>
          <cell r="K166">
            <v>2091.4699999999998</v>
          </cell>
          <cell r="L166">
            <v>388.92</v>
          </cell>
          <cell r="M166">
            <v>1702.5499999999997</v>
          </cell>
          <cell r="N166">
            <v>38573</v>
          </cell>
          <cell r="O166" t="str">
            <v>Male</v>
          </cell>
          <cell r="P166">
            <v>1</v>
          </cell>
          <cell r="Q166">
            <v>49.671232876712331</v>
          </cell>
          <cell r="R166" t="str">
            <v>Help Desk Operator</v>
          </cell>
          <cell r="S166" t="str">
            <v>Manufacturing</v>
          </cell>
          <cell r="T166" t="str">
            <v>High Net Worth</v>
          </cell>
          <cell r="U166" t="str">
            <v>Yes</v>
          </cell>
          <cell r="V166">
            <v>2100</v>
          </cell>
          <cell r="W166" t="str">
            <v>NSW</v>
          </cell>
          <cell r="X166">
            <v>10</v>
          </cell>
          <cell r="Y166">
            <v>66</v>
          </cell>
        </row>
        <row r="167">
          <cell r="A167">
            <v>166</v>
          </cell>
          <cell r="B167">
            <v>78</v>
          </cell>
          <cell r="C167">
            <v>3262</v>
          </cell>
          <cell r="D167">
            <v>43066</v>
          </cell>
          <cell r="E167" t="b">
            <v>0</v>
          </cell>
          <cell r="F167" t="str">
            <v>Approved</v>
          </cell>
          <cell r="G167" t="str">
            <v>Giant Bicycles</v>
          </cell>
          <cell r="H167" t="str">
            <v>Standard</v>
          </cell>
          <cell r="I167" t="str">
            <v>medium</v>
          </cell>
          <cell r="J167" t="str">
            <v>large</v>
          </cell>
          <cell r="K167">
            <v>1765.3</v>
          </cell>
          <cell r="L167">
            <v>709.48</v>
          </cell>
          <cell r="M167">
            <v>1055.82</v>
          </cell>
          <cell r="N167">
            <v>38193</v>
          </cell>
          <cell r="O167" t="str">
            <v>Female</v>
          </cell>
          <cell r="P167">
            <v>37</v>
          </cell>
          <cell r="Q167">
            <v>62.473972602739728</v>
          </cell>
          <cell r="R167" t="str">
            <v>Product Engineer</v>
          </cell>
          <cell r="S167" t="str">
            <v>Property</v>
          </cell>
          <cell r="T167" t="str">
            <v>Mass Customer</v>
          </cell>
          <cell r="U167" t="str">
            <v>Yes</v>
          </cell>
          <cell r="V167">
            <v>4221</v>
          </cell>
          <cell r="W167" t="str">
            <v>QLD</v>
          </cell>
          <cell r="X167">
            <v>8</v>
          </cell>
          <cell r="Y167">
            <v>33</v>
          </cell>
        </row>
        <row r="168">
          <cell r="A168">
            <v>167</v>
          </cell>
          <cell r="B168">
            <v>90</v>
          </cell>
          <cell r="C168">
            <v>3177</v>
          </cell>
          <cell r="D168">
            <v>42851</v>
          </cell>
          <cell r="F168" t="str">
            <v>Approved</v>
          </cell>
          <cell r="G168" t="str">
            <v>Norco Bicycles</v>
          </cell>
          <cell r="H168" t="str">
            <v>Standard</v>
          </cell>
          <cell r="I168" t="str">
            <v>low</v>
          </cell>
          <cell r="J168" t="str">
            <v>medium</v>
          </cell>
          <cell r="K168">
            <v>363.01</v>
          </cell>
          <cell r="L168">
            <v>290.41000000000003</v>
          </cell>
          <cell r="M168">
            <v>72.599999999999966</v>
          </cell>
          <cell r="N168">
            <v>38482</v>
          </cell>
          <cell r="O168" t="str">
            <v>Male</v>
          </cell>
          <cell r="P168">
            <v>21</v>
          </cell>
          <cell r="Q168">
            <v>43.898630136986299</v>
          </cell>
          <cell r="R168" t="str">
            <v>Database Administrator IV</v>
          </cell>
          <cell r="S168" t="str">
            <v>n/a</v>
          </cell>
          <cell r="T168" t="str">
            <v>Affluent Customer</v>
          </cell>
          <cell r="U168" t="str">
            <v>No</v>
          </cell>
          <cell r="V168">
            <v>2085</v>
          </cell>
          <cell r="W168" t="str">
            <v>NSW</v>
          </cell>
          <cell r="X168">
            <v>10</v>
          </cell>
          <cell r="Y168">
            <v>248</v>
          </cell>
        </row>
        <row r="169">
          <cell r="A169">
            <v>168</v>
          </cell>
          <cell r="B169">
            <v>87</v>
          </cell>
          <cell r="C169">
            <v>2267</v>
          </cell>
          <cell r="D169">
            <v>42768</v>
          </cell>
          <cell r="E169" t="b">
            <v>0</v>
          </cell>
          <cell r="F169" t="str">
            <v>Approved</v>
          </cell>
          <cell r="G169" t="str">
            <v>Giant Bicycles</v>
          </cell>
          <cell r="H169" t="str">
            <v>Standard</v>
          </cell>
          <cell r="I169" t="str">
            <v>high</v>
          </cell>
          <cell r="J169" t="str">
            <v>medium</v>
          </cell>
          <cell r="K169">
            <v>1179</v>
          </cell>
          <cell r="L169">
            <v>707.4</v>
          </cell>
          <cell r="M169">
            <v>471.6</v>
          </cell>
          <cell r="N169">
            <v>35667</v>
          </cell>
          <cell r="O169" t="str">
            <v>Female</v>
          </cell>
          <cell r="P169">
            <v>66</v>
          </cell>
          <cell r="Q169">
            <v>57.93150684931507</v>
          </cell>
          <cell r="R169" t="str">
            <v>Business Systems Development Analyst</v>
          </cell>
          <cell r="S169" t="str">
            <v>Retail</v>
          </cell>
          <cell r="T169" t="str">
            <v>High Net Worth</v>
          </cell>
          <cell r="U169" t="str">
            <v>No</v>
          </cell>
          <cell r="V169">
            <v>4171</v>
          </cell>
          <cell r="W169" t="str">
            <v>QLD</v>
          </cell>
          <cell r="X169">
            <v>10</v>
          </cell>
          <cell r="Y169">
            <v>331</v>
          </cell>
        </row>
        <row r="170">
          <cell r="A170">
            <v>169</v>
          </cell>
          <cell r="B170">
            <v>97</v>
          </cell>
          <cell r="C170">
            <v>456</v>
          </cell>
          <cell r="D170">
            <v>42857</v>
          </cell>
          <cell r="E170" t="b">
            <v>0</v>
          </cell>
          <cell r="F170" t="str">
            <v>Approved</v>
          </cell>
          <cell r="G170" t="str">
            <v>Solex</v>
          </cell>
          <cell r="H170" t="str">
            <v>Standard</v>
          </cell>
          <cell r="I170" t="str">
            <v>medium</v>
          </cell>
          <cell r="J170" t="str">
            <v>large</v>
          </cell>
          <cell r="K170">
            <v>202.62</v>
          </cell>
          <cell r="L170">
            <v>151.96</v>
          </cell>
          <cell r="M170">
            <v>50.66</v>
          </cell>
          <cell r="N170">
            <v>38002</v>
          </cell>
          <cell r="O170" t="str">
            <v>Female</v>
          </cell>
          <cell r="P170">
            <v>70</v>
          </cell>
          <cell r="Q170">
            <v>46.334246575342469</v>
          </cell>
          <cell r="R170" t="str">
            <v>Automation Specialist I</v>
          </cell>
          <cell r="S170" t="str">
            <v>Manufacturing</v>
          </cell>
          <cell r="T170" t="str">
            <v>Mass Customer</v>
          </cell>
          <cell r="U170" t="str">
            <v>Yes</v>
          </cell>
          <cell r="V170">
            <v>2145</v>
          </cell>
          <cell r="W170" t="str">
            <v>NSW</v>
          </cell>
          <cell r="X170">
            <v>7</v>
          </cell>
          <cell r="Y170">
            <v>242</v>
          </cell>
        </row>
        <row r="171">
          <cell r="A171">
            <v>170</v>
          </cell>
          <cell r="B171">
            <v>6</v>
          </cell>
          <cell r="C171">
            <v>404</v>
          </cell>
          <cell r="D171">
            <v>43024</v>
          </cell>
          <cell r="F171" t="str">
            <v>Approved</v>
          </cell>
          <cell r="G171" t="str">
            <v>OHM Cycles</v>
          </cell>
          <cell r="H171" t="str">
            <v>Standard</v>
          </cell>
          <cell r="I171" t="str">
            <v>high</v>
          </cell>
          <cell r="J171" t="str">
            <v>medium</v>
          </cell>
          <cell r="K171">
            <v>227.88</v>
          </cell>
          <cell r="L171">
            <v>136.72999999999999</v>
          </cell>
          <cell r="M171">
            <v>91.15</v>
          </cell>
          <cell r="N171">
            <v>37838</v>
          </cell>
          <cell r="O171" t="str">
            <v>Female</v>
          </cell>
          <cell r="P171">
            <v>19</v>
          </cell>
          <cell r="Q171">
            <v>26.273972602739725</v>
          </cell>
          <cell r="R171" t="str">
            <v>Geologist I</v>
          </cell>
          <cell r="S171" t="str">
            <v>n/a</v>
          </cell>
          <cell r="T171" t="str">
            <v>Mass Customer</v>
          </cell>
          <cell r="U171" t="str">
            <v>Yes</v>
          </cell>
          <cell r="V171">
            <v>2536</v>
          </cell>
          <cell r="W171" t="str">
            <v>NSW</v>
          </cell>
          <cell r="X171">
            <v>4</v>
          </cell>
          <cell r="Y171">
            <v>75</v>
          </cell>
        </row>
        <row r="172">
          <cell r="A172">
            <v>171</v>
          </cell>
          <cell r="B172">
            <v>100</v>
          </cell>
          <cell r="C172">
            <v>3121</v>
          </cell>
          <cell r="D172">
            <v>43030</v>
          </cell>
          <cell r="E172" t="b">
            <v>0</v>
          </cell>
          <cell r="F172" t="str">
            <v>Approved</v>
          </cell>
          <cell r="G172" t="str">
            <v>Norco Bicycles</v>
          </cell>
          <cell r="H172" t="str">
            <v>Road</v>
          </cell>
          <cell r="I172" t="str">
            <v>medium</v>
          </cell>
          <cell r="J172" t="str">
            <v>medium</v>
          </cell>
          <cell r="K172">
            <v>1036.5899999999999</v>
          </cell>
          <cell r="L172">
            <v>206.35</v>
          </cell>
          <cell r="M172">
            <v>830.2399999999999</v>
          </cell>
          <cell r="N172">
            <v>33364</v>
          </cell>
          <cell r="O172" t="str">
            <v>Female</v>
          </cell>
          <cell r="P172">
            <v>17</v>
          </cell>
          <cell r="Q172">
            <v>62.901369863013699</v>
          </cell>
          <cell r="R172" t="str">
            <v>Data Coordiator</v>
          </cell>
          <cell r="S172" t="str">
            <v>Health</v>
          </cell>
          <cell r="T172" t="str">
            <v>Mass Customer</v>
          </cell>
          <cell r="U172" t="str">
            <v>Yes</v>
          </cell>
          <cell r="V172">
            <v>2304</v>
          </cell>
          <cell r="W172" t="str">
            <v>NSW</v>
          </cell>
          <cell r="X172">
            <v>7</v>
          </cell>
          <cell r="Y172">
            <v>69</v>
          </cell>
        </row>
        <row r="173">
          <cell r="A173">
            <v>172</v>
          </cell>
          <cell r="B173">
            <v>55</v>
          </cell>
          <cell r="C173">
            <v>2365</v>
          </cell>
          <cell r="D173">
            <v>42836</v>
          </cell>
          <cell r="E173" t="b">
            <v>1</v>
          </cell>
          <cell r="F173" t="str">
            <v>Approved</v>
          </cell>
          <cell r="G173" t="str">
            <v>Trek Bicycles</v>
          </cell>
          <cell r="H173" t="str">
            <v>Road</v>
          </cell>
          <cell r="I173" t="str">
            <v>medium</v>
          </cell>
          <cell r="J173" t="str">
            <v>large</v>
          </cell>
          <cell r="K173">
            <v>1894.19</v>
          </cell>
          <cell r="L173">
            <v>598.76</v>
          </cell>
          <cell r="M173">
            <v>1295.43</v>
          </cell>
          <cell r="N173">
            <v>33259</v>
          </cell>
          <cell r="O173" t="str">
            <v>Female</v>
          </cell>
          <cell r="P173">
            <v>51</v>
          </cell>
          <cell r="Q173">
            <v>23.435616438356163</v>
          </cell>
          <cell r="R173" t="str">
            <v>Structural Analysis Engineer</v>
          </cell>
          <cell r="S173" t="str">
            <v>n/a</v>
          </cell>
          <cell r="T173" t="str">
            <v>Mass Customer</v>
          </cell>
          <cell r="U173" t="str">
            <v>Yes</v>
          </cell>
          <cell r="V173">
            <v>4127</v>
          </cell>
          <cell r="W173" t="str">
            <v>QLD</v>
          </cell>
          <cell r="X173">
            <v>6</v>
          </cell>
          <cell r="Y173">
            <v>263</v>
          </cell>
        </row>
        <row r="174">
          <cell r="A174">
            <v>173</v>
          </cell>
          <cell r="B174">
            <v>100</v>
          </cell>
          <cell r="C174">
            <v>2528</v>
          </cell>
          <cell r="D174">
            <v>43055</v>
          </cell>
          <cell r="E174" t="b">
            <v>0</v>
          </cell>
          <cell r="F174" t="str">
            <v>Approved</v>
          </cell>
          <cell r="G174" t="str">
            <v>Norco Bicycles</v>
          </cell>
          <cell r="H174" t="str">
            <v>Road</v>
          </cell>
          <cell r="I174" t="str">
            <v>medium</v>
          </cell>
          <cell r="J174" t="str">
            <v>medium</v>
          </cell>
          <cell r="K174">
            <v>1036.5899999999999</v>
          </cell>
          <cell r="L174">
            <v>206.35</v>
          </cell>
          <cell r="M174">
            <v>830.2399999999999</v>
          </cell>
          <cell r="N174">
            <v>33364</v>
          </cell>
          <cell r="O174" t="str">
            <v>Male</v>
          </cell>
          <cell r="P174">
            <v>81</v>
          </cell>
          <cell r="Q174">
            <v>43.517808219178079</v>
          </cell>
          <cell r="R174" t="str">
            <v>Senior Editor</v>
          </cell>
          <cell r="S174" t="str">
            <v>n/a</v>
          </cell>
          <cell r="T174" t="str">
            <v>Affluent Customer</v>
          </cell>
          <cell r="U174" t="str">
            <v>Yes</v>
          </cell>
          <cell r="V174">
            <v>4161</v>
          </cell>
          <cell r="W174" t="str">
            <v>QLD</v>
          </cell>
          <cell r="X174">
            <v>7</v>
          </cell>
          <cell r="Y174">
            <v>44</v>
          </cell>
        </row>
        <row r="175">
          <cell r="A175">
            <v>174</v>
          </cell>
          <cell r="B175">
            <v>10</v>
          </cell>
          <cell r="C175">
            <v>3151</v>
          </cell>
          <cell r="D175">
            <v>43086</v>
          </cell>
          <cell r="E175" t="b">
            <v>0</v>
          </cell>
          <cell r="F175" t="str">
            <v>Approved</v>
          </cell>
          <cell r="G175" t="str">
            <v>WeareA2B</v>
          </cell>
          <cell r="H175" t="str">
            <v>Touring</v>
          </cell>
          <cell r="I175" t="str">
            <v>medium</v>
          </cell>
          <cell r="J175" t="str">
            <v>medium</v>
          </cell>
          <cell r="K175">
            <v>1466.68</v>
          </cell>
          <cell r="L175">
            <v>363.25</v>
          </cell>
          <cell r="M175">
            <v>1103.43</v>
          </cell>
          <cell r="N175">
            <v>34586</v>
          </cell>
          <cell r="O175" t="str">
            <v>Female</v>
          </cell>
          <cell r="P175">
            <v>6</v>
          </cell>
          <cell r="Q175">
            <v>122.3013698630137</v>
          </cell>
          <cell r="R175" t="str">
            <v>Senior Developer</v>
          </cell>
          <cell r="S175" t="str">
            <v>Financial Services</v>
          </cell>
          <cell r="T175" t="str">
            <v>Mass Customer</v>
          </cell>
          <cell r="U175" t="str">
            <v>No</v>
          </cell>
          <cell r="V175">
            <v>4055</v>
          </cell>
          <cell r="W175" t="str">
            <v>QLD</v>
          </cell>
          <cell r="X175">
            <v>8</v>
          </cell>
          <cell r="Y175">
            <v>13</v>
          </cell>
        </row>
        <row r="176">
          <cell r="A176">
            <v>175</v>
          </cell>
          <cell r="B176">
            <v>25</v>
          </cell>
          <cell r="C176">
            <v>3241</v>
          </cell>
          <cell r="D176">
            <v>43092</v>
          </cell>
          <cell r="E176" t="b">
            <v>0</v>
          </cell>
          <cell r="F176" t="str">
            <v>Approved</v>
          </cell>
          <cell r="G176" t="str">
            <v>Giant Bicycles</v>
          </cell>
          <cell r="H176" t="str">
            <v>Road</v>
          </cell>
          <cell r="I176" t="str">
            <v>medium</v>
          </cell>
          <cell r="J176" t="str">
            <v>medium</v>
          </cell>
          <cell r="K176">
            <v>1538.99</v>
          </cell>
          <cell r="L176">
            <v>829.65</v>
          </cell>
          <cell r="M176">
            <v>709.34</v>
          </cell>
          <cell r="N176">
            <v>42696</v>
          </cell>
          <cell r="O176" t="str">
            <v>Female</v>
          </cell>
          <cell r="P176">
            <v>4</v>
          </cell>
          <cell r="Q176">
            <v>42.419178082191777</v>
          </cell>
          <cell r="R176" t="str">
            <v>Budget/Accounting Analyst IV</v>
          </cell>
          <cell r="S176" t="str">
            <v>n/a</v>
          </cell>
          <cell r="T176" t="str">
            <v>Mass Customer</v>
          </cell>
          <cell r="U176" t="str">
            <v>Yes</v>
          </cell>
          <cell r="V176">
            <v>4011</v>
          </cell>
          <cell r="W176" t="str">
            <v>QLD</v>
          </cell>
          <cell r="X176">
            <v>7</v>
          </cell>
          <cell r="Y176">
            <v>7</v>
          </cell>
        </row>
        <row r="177">
          <cell r="A177">
            <v>176</v>
          </cell>
          <cell r="B177">
            <v>74</v>
          </cell>
          <cell r="C177">
            <v>1335</v>
          </cell>
          <cell r="D177">
            <v>42824</v>
          </cell>
          <cell r="E177" t="b">
            <v>1</v>
          </cell>
          <cell r="F177" t="str">
            <v>Approved</v>
          </cell>
          <cell r="G177" t="str">
            <v>WeareA2B</v>
          </cell>
          <cell r="H177" t="str">
            <v>Standard</v>
          </cell>
          <cell r="I177" t="str">
            <v>medium</v>
          </cell>
          <cell r="J177" t="str">
            <v>medium</v>
          </cell>
          <cell r="K177">
            <v>1228.07</v>
          </cell>
          <cell r="L177">
            <v>400.91</v>
          </cell>
          <cell r="M177">
            <v>827.15999999999985</v>
          </cell>
          <cell r="N177">
            <v>37873</v>
          </cell>
          <cell r="O177" t="str">
            <v>Male</v>
          </cell>
          <cell r="P177">
            <v>83</v>
          </cell>
          <cell r="Q177">
            <v>24.613698630136987</v>
          </cell>
          <cell r="R177">
            <v>0</v>
          </cell>
          <cell r="S177" t="str">
            <v>Financial Services</v>
          </cell>
          <cell r="T177" t="str">
            <v>Mass Customer</v>
          </cell>
          <cell r="U177" t="str">
            <v>No</v>
          </cell>
          <cell r="V177">
            <v>3977</v>
          </cell>
          <cell r="W177" t="str">
            <v>VIC</v>
          </cell>
          <cell r="X177">
            <v>5</v>
          </cell>
          <cell r="Y177">
            <v>275</v>
          </cell>
        </row>
        <row r="178">
          <cell r="A178">
            <v>177</v>
          </cell>
          <cell r="B178">
            <v>90</v>
          </cell>
          <cell r="C178">
            <v>2234</v>
          </cell>
          <cell r="D178">
            <v>42838</v>
          </cell>
          <cell r="E178" t="b">
            <v>0</v>
          </cell>
          <cell r="F178" t="str">
            <v>Approved</v>
          </cell>
          <cell r="G178" t="str">
            <v>Norco Bicycles</v>
          </cell>
          <cell r="H178" t="str">
            <v>Standard</v>
          </cell>
          <cell r="I178" t="str">
            <v>low</v>
          </cell>
          <cell r="J178" t="str">
            <v>medium</v>
          </cell>
          <cell r="K178">
            <v>363.01</v>
          </cell>
          <cell r="L178">
            <v>290.41000000000003</v>
          </cell>
          <cell r="M178">
            <v>72.599999999999966</v>
          </cell>
          <cell r="N178">
            <v>38482</v>
          </cell>
          <cell r="O178" t="str">
            <v>Female</v>
          </cell>
          <cell r="P178">
            <v>75</v>
          </cell>
          <cell r="Q178">
            <v>35.550684931506851</v>
          </cell>
          <cell r="R178" t="str">
            <v>Electrical Engineer</v>
          </cell>
          <cell r="S178" t="str">
            <v>n/a</v>
          </cell>
          <cell r="T178" t="str">
            <v>Mass Customer</v>
          </cell>
          <cell r="U178" t="str">
            <v>Yes</v>
          </cell>
          <cell r="V178">
            <v>2069</v>
          </cell>
          <cell r="W178" t="str">
            <v>NSW</v>
          </cell>
          <cell r="X178">
            <v>12</v>
          </cell>
          <cell r="Y178">
            <v>261</v>
          </cell>
        </row>
        <row r="179">
          <cell r="A179">
            <v>178</v>
          </cell>
          <cell r="B179">
            <v>56</v>
          </cell>
          <cell r="C179">
            <v>3226</v>
          </cell>
          <cell r="D179">
            <v>42941</v>
          </cell>
          <cell r="E179" t="b">
            <v>1</v>
          </cell>
          <cell r="F179" t="str">
            <v>Approved</v>
          </cell>
          <cell r="G179" t="str">
            <v>OHM Cycles</v>
          </cell>
          <cell r="H179" t="str">
            <v>Standard</v>
          </cell>
          <cell r="I179" t="str">
            <v>medium</v>
          </cell>
          <cell r="J179" t="str">
            <v>medium</v>
          </cell>
          <cell r="K179">
            <v>183.86</v>
          </cell>
          <cell r="L179">
            <v>137.9</v>
          </cell>
          <cell r="M179">
            <v>45.960000000000008</v>
          </cell>
          <cell r="N179">
            <v>35707</v>
          </cell>
          <cell r="O179" t="str">
            <v>Male</v>
          </cell>
          <cell r="P179">
            <v>37</v>
          </cell>
          <cell r="Q179">
            <v>49.008219178082193</v>
          </cell>
          <cell r="R179">
            <v>0</v>
          </cell>
          <cell r="S179" t="str">
            <v>Health</v>
          </cell>
          <cell r="T179" t="str">
            <v>Mass Customer</v>
          </cell>
          <cell r="U179" t="str">
            <v>Yes</v>
          </cell>
          <cell r="V179">
            <v>3977</v>
          </cell>
          <cell r="W179" t="str">
            <v>VIC</v>
          </cell>
          <cell r="X179">
            <v>7</v>
          </cell>
          <cell r="Y179">
            <v>158</v>
          </cell>
        </row>
        <row r="180">
          <cell r="A180">
            <v>179</v>
          </cell>
          <cell r="B180">
            <v>62</v>
          </cell>
          <cell r="C180">
            <v>1365</v>
          </cell>
          <cell r="D180">
            <v>42766</v>
          </cell>
          <cell r="E180" t="b">
            <v>0</v>
          </cell>
          <cell r="F180" t="str">
            <v>Approved</v>
          </cell>
          <cell r="G180" t="str">
            <v>Solex</v>
          </cell>
          <cell r="H180" t="str">
            <v>Standard</v>
          </cell>
          <cell r="I180" t="str">
            <v>medium</v>
          </cell>
          <cell r="J180" t="str">
            <v>medium</v>
          </cell>
          <cell r="K180">
            <v>478.16</v>
          </cell>
          <cell r="L180">
            <v>298.72000000000003</v>
          </cell>
          <cell r="M180">
            <v>179.44</v>
          </cell>
          <cell r="N180">
            <v>34143</v>
          </cell>
          <cell r="O180" t="str">
            <v>Male</v>
          </cell>
          <cell r="P180">
            <v>10</v>
          </cell>
          <cell r="Q180">
            <v>29.936986301369863</v>
          </cell>
          <cell r="R180" t="str">
            <v>Research Associate</v>
          </cell>
          <cell r="S180" t="str">
            <v>Manufacturing</v>
          </cell>
          <cell r="T180" t="str">
            <v>Mass Customer</v>
          </cell>
          <cell r="U180" t="str">
            <v>No</v>
          </cell>
          <cell r="V180">
            <v>3222</v>
          </cell>
          <cell r="W180" t="str">
            <v>VIC</v>
          </cell>
          <cell r="X180">
            <v>5</v>
          </cell>
          <cell r="Y180">
            <v>333</v>
          </cell>
        </row>
        <row r="181">
          <cell r="A181">
            <v>180</v>
          </cell>
          <cell r="B181">
            <v>20</v>
          </cell>
          <cell r="C181">
            <v>3349</v>
          </cell>
          <cell r="D181">
            <v>42812</v>
          </cell>
          <cell r="E181" t="b">
            <v>1</v>
          </cell>
          <cell r="F181" t="str">
            <v>Approved</v>
          </cell>
          <cell r="G181" t="str">
            <v>Trek Bicycles</v>
          </cell>
          <cell r="H181" t="str">
            <v>Standard</v>
          </cell>
          <cell r="I181" t="str">
            <v>medium</v>
          </cell>
          <cell r="J181" t="str">
            <v>small</v>
          </cell>
          <cell r="K181">
            <v>1775.81</v>
          </cell>
          <cell r="L181">
            <v>1580.47</v>
          </cell>
          <cell r="M181">
            <v>195.33999999999992</v>
          </cell>
          <cell r="N181">
            <v>40303</v>
          </cell>
          <cell r="O181" t="str">
            <v>Male</v>
          </cell>
          <cell r="P181">
            <v>53</v>
          </cell>
          <cell r="Q181">
            <v>41.183561643835617</v>
          </cell>
          <cell r="R181" t="str">
            <v>Director of Sales</v>
          </cell>
          <cell r="S181" t="str">
            <v>Health</v>
          </cell>
          <cell r="T181" t="str">
            <v>High Net Worth</v>
          </cell>
          <cell r="U181" t="str">
            <v>Yes</v>
          </cell>
          <cell r="V181">
            <v>3196</v>
          </cell>
          <cell r="W181" t="str">
            <v>VIC</v>
          </cell>
          <cell r="X181">
            <v>9</v>
          </cell>
          <cell r="Y181">
            <v>287</v>
          </cell>
        </row>
        <row r="182">
          <cell r="A182">
            <v>181</v>
          </cell>
          <cell r="B182">
            <v>17</v>
          </cell>
          <cell r="C182">
            <v>1002</v>
          </cell>
          <cell r="D182">
            <v>42790</v>
          </cell>
          <cell r="E182" t="b">
            <v>0</v>
          </cell>
          <cell r="F182" t="str">
            <v>Approved</v>
          </cell>
          <cell r="G182" t="str">
            <v>Solex</v>
          </cell>
          <cell r="H182" t="str">
            <v>Standard</v>
          </cell>
          <cell r="I182" t="str">
            <v>high</v>
          </cell>
          <cell r="J182" t="str">
            <v>medium</v>
          </cell>
          <cell r="K182">
            <v>1024.6600000000001</v>
          </cell>
          <cell r="L182">
            <v>614.79999999999995</v>
          </cell>
          <cell r="M182">
            <v>409.86000000000013</v>
          </cell>
          <cell r="N182">
            <v>40670</v>
          </cell>
          <cell r="O182" t="str">
            <v>Female</v>
          </cell>
          <cell r="P182">
            <v>35</v>
          </cell>
          <cell r="Q182">
            <v>43.583561643835615</v>
          </cell>
          <cell r="R182" t="str">
            <v>Business Systems Development Analyst</v>
          </cell>
          <cell r="S182" t="str">
            <v>Retail</v>
          </cell>
          <cell r="T182" t="str">
            <v>Mass Customer</v>
          </cell>
          <cell r="U182" t="str">
            <v>No</v>
          </cell>
          <cell r="V182">
            <v>3127</v>
          </cell>
          <cell r="W182" t="str">
            <v>VIC</v>
          </cell>
          <cell r="X182">
            <v>12</v>
          </cell>
          <cell r="Y182">
            <v>309</v>
          </cell>
        </row>
        <row r="183">
          <cell r="A183">
            <v>182</v>
          </cell>
          <cell r="B183">
            <v>16</v>
          </cell>
          <cell r="C183">
            <v>2282</v>
          </cell>
          <cell r="D183">
            <v>42784</v>
          </cell>
          <cell r="E183" t="b">
            <v>0</v>
          </cell>
          <cell r="F183" t="str">
            <v>Approved</v>
          </cell>
          <cell r="G183" t="str">
            <v>Norco Bicycles</v>
          </cell>
          <cell r="H183" t="str">
            <v>Standard</v>
          </cell>
          <cell r="I183" t="str">
            <v>high</v>
          </cell>
          <cell r="J183" t="str">
            <v>small</v>
          </cell>
          <cell r="K183">
            <v>1661.92</v>
          </cell>
          <cell r="L183">
            <v>1479.11</v>
          </cell>
          <cell r="M183">
            <v>182.81000000000017</v>
          </cell>
          <cell r="N183">
            <v>41345</v>
          </cell>
          <cell r="O183" t="str">
            <v>Male</v>
          </cell>
          <cell r="P183">
            <v>44</v>
          </cell>
          <cell r="Q183">
            <v>65.106849315068487</v>
          </cell>
          <cell r="R183" t="str">
            <v>Senior Financial Analyst</v>
          </cell>
          <cell r="S183" t="str">
            <v>n/a</v>
          </cell>
          <cell r="T183" t="str">
            <v>High Net Worth</v>
          </cell>
          <cell r="U183" t="str">
            <v>Yes</v>
          </cell>
          <cell r="V183">
            <v>3630</v>
          </cell>
          <cell r="W183" t="str">
            <v>VIC</v>
          </cell>
          <cell r="X183">
            <v>4</v>
          </cell>
          <cell r="Y183">
            <v>315</v>
          </cell>
        </row>
        <row r="184">
          <cell r="A184">
            <v>183</v>
          </cell>
          <cell r="B184">
            <v>46</v>
          </cell>
          <cell r="C184">
            <v>2656</v>
          </cell>
          <cell r="D184">
            <v>42742</v>
          </cell>
          <cell r="E184" t="b">
            <v>0</v>
          </cell>
          <cell r="F184" t="str">
            <v>Approved</v>
          </cell>
          <cell r="G184" t="str">
            <v>Solex</v>
          </cell>
          <cell r="H184" t="str">
            <v>Standard</v>
          </cell>
          <cell r="I184" t="str">
            <v>low</v>
          </cell>
          <cell r="J184" t="str">
            <v>medium</v>
          </cell>
          <cell r="K184">
            <v>1289.8499999999999</v>
          </cell>
          <cell r="L184">
            <v>74.510000000000005</v>
          </cell>
          <cell r="M184">
            <v>1215.3399999999999</v>
          </cell>
          <cell r="N184">
            <v>41064</v>
          </cell>
          <cell r="O184" t="str">
            <v>Male</v>
          </cell>
          <cell r="P184">
            <v>20</v>
          </cell>
          <cell r="Q184">
            <v>62.926027397260277</v>
          </cell>
          <cell r="R184" t="str">
            <v>Statistician III</v>
          </cell>
          <cell r="S184" t="str">
            <v>Manufacturing</v>
          </cell>
          <cell r="T184" t="str">
            <v>Mass Customer</v>
          </cell>
          <cell r="U184" t="str">
            <v>No</v>
          </cell>
          <cell r="V184">
            <v>3070</v>
          </cell>
          <cell r="W184" t="str">
            <v>VIC</v>
          </cell>
          <cell r="X184">
            <v>10</v>
          </cell>
          <cell r="Y184">
            <v>357</v>
          </cell>
        </row>
        <row r="185">
          <cell r="A185">
            <v>184</v>
          </cell>
          <cell r="B185">
            <v>71</v>
          </cell>
          <cell r="C185">
            <v>2409</v>
          </cell>
          <cell r="D185">
            <v>42921</v>
          </cell>
          <cell r="E185" t="b">
            <v>1</v>
          </cell>
          <cell r="F185" t="str">
            <v>Approved</v>
          </cell>
          <cell r="G185" t="str">
            <v>Solex</v>
          </cell>
          <cell r="H185" t="str">
            <v>Standard</v>
          </cell>
          <cell r="I185" t="str">
            <v>high</v>
          </cell>
          <cell r="J185" t="str">
            <v>large</v>
          </cell>
          <cell r="K185">
            <v>1842.92</v>
          </cell>
          <cell r="L185">
            <v>1105.75</v>
          </cell>
          <cell r="M185">
            <v>737.17000000000007</v>
          </cell>
          <cell r="N185">
            <v>34996</v>
          </cell>
          <cell r="O185" t="str">
            <v>Female</v>
          </cell>
          <cell r="P185">
            <v>75</v>
          </cell>
          <cell r="Q185">
            <v>32.706849315068496</v>
          </cell>
          <cell r="R185">
            <v>0</v>
          </cell>
          <cell r="S185" t="str">
            <v>Health</v>
          </cell>
          <cell r="T185" t="str">
            <v>Mass Customer</v>
          </cell>
          <cell r="U185" t="str">
            <v>No</v>
          </cell>
          <cell r="V185">
            <v>2560</v>
          </cell>
          <cell r="W185" t="str">
            <v>NSW</v>
          </cell>
          <cell r="X185">
            <v>8</v>
          </cell>
          <cell r="Y185">
            <v>178</v>
          </cell>
        </row>
        <row r="186">
          <cell r="A186">
            <v>185</v>
          </cell>
          <cell r="B186">
            <v>91</v>
          </cell>
          <cell r="C186">
            <v>1711</v>
          </cell>
          <cell r="D186">
            <v>43058</v>
          </cell>
          <cell r="E186" t="b">
            <v>0</v>
          </cell>
          <cell r="F186" t="str">
            <v>Approved</v>
          </cell>
          <cell r="G186" t="str">
            <v>WeareA2B</v>
          </cell>
          <cell r="H186" t="str">
            <v>Standard</v>
          </cell>
          <cell r="I186" t="str">
            <v>low</v>
          </cell>
          <cell r="J186" t="str">
            <v>medium</v>
          </cell>
          <cell r="K186">
            <v>642.30999999999995</v>
          </cell>
          <cell r="L186">
            <v>513.85</v>
          </cell>
          <cell r="M186">
            <v>128.45999999999992</v>
          </cell>
          <cell r="N186">
            <v>38193</v>
          </cell>
          <cell r="O186" t="str">
            <v>Female</v>
          </cell>
          <cell r="P186">
            <v>63</v>
          </cell>
          <cell r="Q186">
            <v>28.4986301369863</v>
          </cell>
          <cell r="R186">
            <v>0</v>
          </cell>
          <cell r="S186" t="str">
            <v>Health</v>
          </cell>
          <cell r="T186" t="str">
            <v>High Net Worth</v>
          </cell>
          <cell r="U186" t="str">
            <v>No</v>
          </cell>
          <cell r="V186">
            <v>4133</v>
          </cell>
          <cell r="W186" t="str">
            <v>QLD</v>
          </cell>
          <cell r="X186">
            <v>5</v>
          </cell>
          <cell r="Y186">
            <v>41</v>
          </cell>
        </row>
        <row r="187">
          <cell r="A187">
            <v>186</v>
          </cell>
          <cell r="B187">
            <v>17</v>
          </cell>
          <cell r="C187">
            <v>2582</v>
          </cell>
          <cell r="D187">
            <v>43047</v>
          </cell>
          <cell r="E187" t="b">
            <v>1</v>
          </cell>
          <cell r="F187" t="str">
            <v>Approved</v>
          </cell>
          <cell r="G187" t="str">
            <v>Solex</v>
          </cell>
          <cell r="H187" t="str">
            <v>Standard</v>
          </cell>
          <cell r="I187" t="str">
            <v>high</v>
          </cell>
          <cell r="J187" t="str">
            <v>medium</v>
          </cell>
          <cell r="K187">
            <v>1024.6600000000001</v>
          </cell>
          <cell r="L187">
            <v>614.79999999999995</v>
          </cell>
          <cell r="M187">
            <v>409.86000000000013</v>
          </cell>
          <cell r="N187">
            <v>35378</v>
          </cell>
          <cell r="O187" t="str">
            <v>Female</v>
          </cell>
          <cell r="P187">
            <v>34</v>
          </cell>
          <cell r="Q187">
            <v>44.638356164383559</v>
          </cell>
          <cell r="R187" t="str">
            <v>Director of Sales</v>
          </cell>
          <cell r="S187" t="str">
            <v>Manufacturing</v>
          </cell>
          <cell r="T187" t="str">
            <v>Affluent Customer</v>
          </cell>
          <cell r="U187" t="str">
            <v>Yes</v>
          </cell>
          <cell r="V187">
            <v>4216</v>
          </cell>
          <cell r="W187" t="str">
            <v>QLD</v>
          </cell>
          <cell r="X187">
            <v>7</v>
          </cell>
          <cell r="Y187">
            <v>52</v>
          </cell>
        </row>
        <row r="188">
          <cell r="A188">
            <v>187</v>
          </cell>
          <cell r="B188">
            <v>1</v>
          </cell>
          <cell r="C188">
            <v>1005</v>
          </cell>
          <cell r="D188">
            <v>42940</v>
          </cell>
          <cell r="E188" t="b">
            <v>1</v>
          </cell>
          <cell r="F188" t="str">
            <v>Approved</v>
          </cell>
          <cell r="G188" t="str">
            <v>Giant Bicycles</v>
          </cell>
          <cell r="H188" t="str">
            <v>Touring</v>
          </cell>
          <cell r="I188" t="str">
            <v>medium</v>
          </cell>
          <cell r="J188" t="str">
            <v>large</v>
          </cell>
          <cell r="K188">
            <v>1873.97</v>
          </cell>
          <cell r="L188">
            <v>863.95</v>
          </cell>
          <cell r="M188">
            <v>1010.02</v>
          </cell>
          <cell r="N188">
            <v>37873</v>
          </cell>
          <cell r="O188" t="str">
            <v>Male</v>
          </cell>
          <cell r="P188">
            <v>15</v>
          </cell>
          <cell r="Q188">
            <v>54.547945205479451</v>
          </cell>
          <cell r="R188" t="str">
            <v>Design Engineer</v>
          </cell>
          <cell r="S188" t="str">
            <v>IT</v>
          </cell>
          <cell r="T188" t="str">
            <v>High Net Worth</v>
          </cell>
          <cell r="U188" t="str">
            <v>No</v>
          </cell>
          <cell r="V188">
            <v>2165</v>
          </cell>
          <cell r="W188" t="str">
            <v>NSW</v>
          </cell>
          <cell r="X188">
            <v>9</v>
          </cell>
          <cell r="Y188">
            <v>159</v>
          </cell>
        </row>
        <row r="189">
          <cell r="A189">
            <v>188</v>
          </cell>
          <cell r="B189">
            <v>3</v>
          </cell>
          <cell r="C189">
            <v>1597</v>
          </cell>
          <cell r="D189">
            <v>42750</v>
          </cell>
          <cell r="E189" t="b">
            <v>1</v>
          </cell>
          <cell r="F189" t="str">
            <v>Approved</v>
          </cell>
          <cell r="G189" t="str">
            <v>Trek Bicycles</v>
          </cell>
          <cell r="H189" t="str">
            <v>Standard</v>
          </cell>
          <cell r="I189" t="str">
            <v>medium</v>
          </cell>
          <cell r="J189" t="str">
            <v>large</v>
          </cell>
          <cell r="K189">
            <v>2091.4699999999998</v>
          </cell>
          <cell r="L189">
            <v>388.92</v>
          </cell>
          <cell r="M189">
            <v>1702.5499999999997</v>
          </cell>
          <cell r="N189">
            <v>41167</v>
          </cell>
          <cell r="O189" t="str">
            <v>Female</v>
          </cell>
          <cell r="P189">
            <v>87</v>
          </cell>
          <cell r="Q189">
            <v>45.158904109589038</v>
          </cell>
          <cell r="R189" t="str">
            <v>Nurse Practicioner</v>
          </cell>
          <cell r="S189" t="str">
            <v>Financial Services</v>
          </cell>
          <cell r="T189" t="str">
            <v>High Net Worth</v>
          </cell>
          <cell r="U189" t="str">
            <v>Yes</v>
          </cell>
          <cell r="V189">
            <v>2224</v>
          </cell>
          <cell r="W189" t="str">
            <v>NSW</v>
          </cell>
          <cell r="X189">
            <v>10</v>
          </cell>
          <cell r="Y189">
            <v>349</v>
          </cell>
        </row>
        <row r="190">
          <cell r="A190">
            <v>189</v>
          </cell>
          <cell r="B190">
            <v>56</v>
          </cell>
          <cell r="C190">
            <v>2713</v>
          </cell>
          <cell r="D190">
            <v>42747</v>
          </cell>
          <cell r="E190" t="b">
            <v>1</v>
          </cell>
          <cell r="F190" t="str">
            <v>Approved</v>
          </cell>
          <cell r="G190" t="str">
            <v>OHM Cycles</v>
          </cell>
          <cell r="H190" t="str">
            <v>Standard</v>
          </cell>
          <cell r="I190" t="str">
            <v>medium</v>
          </cell>
          <cell r="J190" t="str">
            <v>medium</v>
          </cell>
          <cell r="K190">
            <v>183.86</v>
          </cell>
          <cell r="L190">
            <v>137.9</v>
          </cell>
          <cell r="M190">
            <v>45.960000000000008</v>
          </cell>
          <cell r="N190">
            <v>34143</v>
          </cell>
          <cell r="O190" t="str">
            <v>Female</v>
          </cell>
          <cell r="P190">
            <v>50</v>
          </cell>
          <cell r="Q190">
            <v>67.421917808219177</v>
          </cell>
          <cell r="R190" t="str">
            <v>Statistician II</v>
          </cell>
          <cell r="S190" t="str">
            <v>Manufacturing</v>
          </cell>
          <cell r="T190" t="str">
            <v>High Net Worth</v>
          </cell>
          <cell r="U190" t="str">
            <v>Yes</v>
          </cell>
          <cell r="V190">
            <v>2049</v>
          </cell>
          <cell r="W190" t="str">
            <v>NSW</v>
          </cell>
          <cell r="X190">
            <v>11</v>
          </cell>
          <cell r="Y190">
            <v>352</v>
          </cell>
        </row>
        <row r="191">
          <cell r="A191">
            <v>190</v>
          </cell>
          <cell r="B191">
            <v>37</v>
          </cell>
          <cell r="C191">
            <v>1435</v>
          </cell>
          <cell r="D191">
            <v>43066</v>
          </cell>
          <cell r="E191" t="b">
            <v>1</v>
          </cell>
          <cell r="F191" t="str">
            <v>Approved</v>
          </cell>
          <cell r="G191" t="str">
            <v>OHM Cycles</v>
          </cell>
          <cell r="H191" t="str">
            <v>Standard</v>
          </cell>
          <cell r="I191" t="str">
            <v>low</v>
          </cell>
          <cell r="J191" t="str">
            <v>medium</v>
          </cell>
          <cell r="K191">
            <v>1793.43</v>
          </cell>
          <cell r="L191">
            <v>248.82</v>
          </cell>
          <cell r="M191">
            <v>1544.6100000000001</v>
          </cell>
          <cell r="N191">
            <v>40672</v>
          </cell>
          <cell r="O191" t="str">
            <v>Male</v>
          </cell>
          <cell r="P191">
            <v>40</v>
          </cell>
          <cell r="Q191">
            <v>53.93150684931507</v>
          </cell>
          <cell r="R191" t="str">
            <v>Software Engineer II</v>
          </cell>
          <cell r="S191" t="str">
            <v>Property</v>
          </cell>
          <cell r="T191" t="str">
            <v>High Net Worth</v>
          </cell>
          <cell r="U191" t="str">
            <v>No</v>
          </cell>
          <cell r="V191">
            <v>2756</v>
          </cell>
          <cell r="W191" t="str">
            <v>NSW</v>
          </cell>
          <cell r="X191">
            <v>8</v>
          </cell>
          <cell r="Y191">
            <v>33</v>
          </cell>
        </row>
        <row r="192">
          <cell r="A192">
            <v>191</v>
          </cell>
          <cell r="B192">
            <v>34</v>
          </cell>
          <cell r="C192">
            <v>1477</v>
          </cell>
          <cell r="D192">
            <v>42916</v>
          </cell>
          <cell r="E192" t="b">
            <v>1</v>
          </cell>
          <cell r="F192" t="str">
            <v>Approved</v>
          </cell>
          <cell r="G192" t="str">
            <v>Norco Bicycles</v>
          </cell>
          <cell r="H192" t="str">
            <v>Road</v>
          </cell>
          <cell r="I192" t="str">
            <v>high</v>
          </cell>
          <cell r="J192" t="str">
            <v>large</v>
          </cell>
          <cell r="K192">
            <v>774.53</v>
          </cell>
          <cell r="L192">
            <v>464.72</v>
          </cell>
          <cell r="M192">
            <v>309.80999999999995</v>
          </cell>
          <cell r="N192">
            <v>39526</v>
          </cell>
          <cell r="O192" t="str">
            <v>Male</v>
          </cell>
          <cell r="P192">
            <v>40</v>
          </cell>
          <cell r="Q192">
            <v>122.3013698630137</v>
          </cell>
          <cell r="R192" t="str">
            <v>Actuary</v>
          </cell>
          <cell r="S192" t="str">
            <v>n/a</v>
          </cell>
          <cell r="T192" t="str">
            <v>Affluent Customer</v>
          </cell>
          <cell r="U192" t="str">
            <v>Yes</v>
          </cell>
          <cell r="V192">
            <v>2440</v>
          </cell>
          <cell r="W192" t="str">
            <v>NSW</v>
          </cell>
          <cell r="X192">
            <v>3</v>
          </cell>
          <cell r="Y192">
            <v>183</v>
          </cell>
        </row>
        <row r="193">
          <cell r="A193">
            <v>192</v>
          </cell>
          <cell r="B193">
            <v>0</v>
          </cell>
          <cell r="C193">
            <v>1614</v>
          </cell>
          <cell r="D193">
            <v>42931</v>
          </cell>
          <cell r="E193" t="b">
            <v>1</v>
          </cell>
          <cell r="F193" t="str">
            <v>Approved</v>
          </cell>
          <cell r="G193" t="str">
            <v>Giant Bicycles</v>
          </cell>
          <cell r="H193" t="str">
            <v>Standard</v>
          </cell>
          <cell r="I193" t="str">
            <v>medium</v>
          </cell>
          <cell r="J193" t="str">
            <v>medium</v>
          </cell>
          <cell r="K193">
            <v>230.91</v>
          </cell>
          <cell r="L193">
            <v>173.18</v>
          </cell>
          <cell r="M193">
            <v>57.72999999999999</v>
          </cell>
          <cell r="N193">
            <v>39031</v>
          </cell>
          <cell r="O193" t="str">
            <v>Female</v>
          </cell>
          <cell r="P193">
            <v>75</v>
          </cell>
          <cell r="Q193">
            <v>37.627397260273973</v>
          </cell>
          <cell r="R193">
            <v>0</v>
          </cell>
          <cell r="S193" t="str">
            <v>Property</v>
          </cell>
          <cell r="T193" t="str">
            <v>Mass Customer</v>
          </cell>
          <cell r="U193" t="str">
            <v>No</v>
          </cell>
          <cell r="V193">
            <v>2261</v>
          </cell>
          <cell r="W193" t="str">
            <v>NSW</v>
          </cell>
          <cell r="X193">
            <v>6</v>
          </cell>
          <cell r="Y193">
            <v>168</v>
          </cell>
        </row>
        <row r="194">
          <cell r="A194">
            <v>193</v>
          </cell>
          <cell r="B194">
            <v>12</v>
          </cell>
          <cell r="C194">
            <v>1254</v>
          </cell>
          <cell r="D194">
            <v>42908</v>
          </cell>
          <cell r="E194" t="b">
            <v>1</v>
          </cell>
          <cell r="F194" t="str">
            <v>Approved</v>
          </cell>
          <cell r="G194" t="str">
            <v>WeareA2B</v>
          </cell>
          <cell r="H194" t="str">
            <v>Standard</v>
          </cell>
          <cell r="I194" t="str">
            <v>medium</v>
          </cell>
          <cell r="J194" t="str">
            <v>medium</v>
          </cell>
          <cell r="K194">
            <v>1231.1500000000001</v>
          </cell>
          <cell r="L194">
            <v>161.6</v>
          </cell>
          <cell r="M194">
            <v>1069.5500000000002</v>
          </cell>
          <cell r="N194">
            <v>39880</v>
          </cell>
          <cell r="O194" t="str">
            <v>Male</v>
          </cell>
          <cell r="P194">
            <v>5</v>
          </cell>
          <cell r="Q194">
            <v>63.295890410958904</v>
          </cell>
          <cell r="R194" t="str">
            <v>Graphic Designer</v>
          </cell>
          <cell r="S194" t="str">
            <v>Manufacturing</v>
          </cell>
          <cell r="T194" t="str">
            <v>Mass Customer</v>
          </cell>
          <cell r="U194" t="str">
            <v>No</v>
          </cell>
          <cell r="V194">
            <v>4701</v>
          </cell>
          <cell r="W194" t="str">
            <v>QLD</v>
          </cell>
          <cell r="X194">
            <v>1</v>
          </cell>
          <cell r="Y194">
            <v>191</v>
          </cell>
        </row>
        <row r="195">
          <cell r="A195">
            <v>194</v>
          </cell>
          <cell r="B195">
            <v>25</v>
          </cell>
          <cell r="C195">
            <v>1423</v>
          </cell>
          <cell r="D195">
            <v>42857</v>
          </cell>
          <cell r="E195" t="b">
            <v>0</v>
          </cell>
          <cell r="F195" t="str">
            <v>Approved</v>
          </cell>
          <cell r="G195" t="str">
            <v>Giant Bicycles</v>
          </cell>
          <cell r="H195" t="str">
            <v>Road</v>
          </cell>
          <cell r="I195" t="str">
            <v>medium</v>
          </cell>
          <cell r="J195" t="str">
            <v>medium</v>
          </cell>
          <cell r="K195">
            <v>1538.99</v>
          </cell>
          <cell r="L195">
            <v>829.65</v>
          </cell>
          <cell r="M195">
            <v>709.34</v>
          </cell>
          <cell r="N195">
            <v>40553</v>
          </cell>
          <cell r="O195" t="str">
            <v>Male</v>
          </cell>
          <cell r="P195">
            <v>56</v>
          </cell>
          <cell r="Q195">
            <v>62.8</v>
          </cell>
          <cell r="R195" t="str">
            <v>Project Manager</v>
          </cell>
          <cell r="S195" t="str">
            <v>Manufacturing</v>
          </cell>
          <cell r="T195" t="str">
            <v>Affluent Customer</v>
          </cell>
          <cell r="U195" t="str">
            <v>Yes</v>
          </cell>
          <cell r="V195">
            <v>2762</v>
          </cell>
          <cell r="W195" t="str">
            <v>NSW</v>
          </cell>
          <cell r="X195">
            <v>9</v>
          </cell>
          <cell r="Y195">
            <v>242</v>
          </cell>
        </row>
        <row r="196">
          <cell r="A196">
            <v>195</v>
          </cell>
          <cell r="B196">
            <v>81</v>
          </cell>
          <cell r="C196">
            <v>276</v>
          </cell>
          <cell r="D196">
            <v>43096</v>
          </cell>
          <cell r="E196" t="b">
            <v>0</v>
          </cell>
          <cell r="F196" t="str">
            <v>Approved</v>
          </cell>
          <cell r="G196" t="str">
            <v>Norco Bicycles</v>
          </cell>
          <cell r="H196" t="str">
            <v>Standard</v>
          </cell>
          <cell r="I196" t="str">
            <v>medium</v>
          </cell>
          <cell r="J196" t="str">
            <v>small</v>
          </cell>
          <cell r="K196">
            <v>586.45000000000005</v>
          </cell>
          <cell r="L196">
            <v>521.94000000000005</v>
          </cell>
          <cell r="M196">
            <v>64.509999999999991</v>
          </cell>
          <cell r="N196">
            <v>33429</v>
          </cell>
          <cell r="O196" t="str">
            <v>Female</v>
          </cell>
          <cell r="P196">
            <v>69</v>
          </cell>
          <cell r="Q196">
            <v>32.008219178082193</v>
          </cell>
          <cell r="R196">
            <v>0</v>
          </cell>
          <cell r="S196" t="str">
            <v>Health</v>
          </cell>
          <cell r="T196" t="str">
            <v>High Net Worth</v>
          </cell>
          <cell r="U196" t="str">
            <v>No</v>
          </cell>
          <cell r="V196">
            <v>3125</v>
          </cell>
          <cell r="W196" t="str">
            <v>VIC</v>
          </cell>
          <cell r="X196">
            <v>8</v>
          </cell>
          <cell r="Y196">
            <v>3</v>
          </cell>
        </row>
        <row r="197">
          <cell r="A197">
            <v>196</v>
          </cell>
          <cell r="B197">
            <v>19</v>
          </cell>
          <cell r="C197">
            <v>1315</v>
          </cell>
          <cell r="D197">
            <v>43090</v>
          </cell>
          <cell r="E197" t="b">
            <v>1</v>
          </cell>
          <cell r="F197" t="str">
            <v>Approved</v>
          </cell>
          <cell r="G197" t="str">
            <v>OHM Cycles</v>
          </cell>
          <cell r="H197" t="str">
            <v>Road</v>
          </cell>
          <cell r="I197" t="str">
            <v>high</v>
          </cell>
          <cell r="J197" t="str">
            <v>large</v>
          </cell>
          <cell r="K197">
            <v>12.01</v>
          </cell>
          <cell r="L197">
            <v>7.21</v>
          </cell>
          <cell r="M197">
            <v>4.8</v>
          </cell>
          <cell r="N197">
            <v>36334</v>
          </cell>
          <cell r="O197" t="str">
            <v>Male</v>
          </cell>
          <cell r="P197">
            <v>79</v>
          </cell>
          <cell r="Q197">
            <v>48.769863013698632</v>
          </cell>
          <cell r="R197">
            <v>0</v>
          </cell>
          <cell r="S197" t="str">
            <v>Health</v>
          </cell>
          <cell r="T197" t="str">
            <v>Mass Customer</v>
          </cell>
          <cell r="U197" t="str">
            <v>Yes</v>
          </cell>
          <cell r="V197">
            <v>3931</v>
          </cell>
          <cell r="W197" t="str">
            <v>VIC</v>
          </cell>
          <cell r="X197">
            <v>10</v>
          </cell>
          <cell r="Y197">
            <v>9</v>
          </cell>
        </row>
        <row r="198">
          <cell r="A198">
            <v>197</v>
          </cell>
          <cell r="B198">
            <v>45</v>
          </cell>
          <cell r="C198">
            <v>591</v>
          </cell>
          <cell r="D198">
            <v>42878</v>
          </cell>
          <cell r="E198" t="b">
            <v>1</v>
          </cell>
          <cell r="F198" t="str">
            <v>Approved</v>
          </cell>
          <cell r="G198" t="str">
            <v>Solex</v>
          </cell>
          <cell r="H198" t="str">
            <v>Standard</v>
          </cell>
          <cell r="I198" t="str">
            <v>medium</v>
          </cell>
          <cell r="J198" t="str">
            <v>medium</v>
          </cell>
          <cell r="K198">
            <v>441.49</v>
          </cell>
          <cell r="L198">
            <v>84.99</v>
          </cell>
          <cell r="M198">
            <v>356.5</v>
          </cell>
          <cell r="N198">
            <v>34071</v>
          </cell>
          <cell r="O198" t="str">
            <v>Male</v>
          </cell>
          <cell r="P198">
            <v>73</v>
          </cell>
          <cell r="Q198">
            <v>47.495890410958907</v>
          </cell>
          <cell r="R198" t="str">
            <v>Business Systems Development Analyst</v>
          </cell>
          <cell r="S198" t="str">
            <v>Health</v>
          </cell>
          <cell r="T198" t="str">
            <v>Mass Customer</v>
          </cell>
          <cell r="U198" t="str">
            <v>Yes</v>
          </cell>
          <cell r="V198">
            <v>2133</v>
          </cell>
          <cell r="W198" t="str">
            <v>NSW</v>
          </cell>
          <cell r="X198">
            <v>11</v>
          </cell>
          <cell r="Y198">
            <v>221</v>
          </cell>
        </row>
        <row r="199">
          <cell r="A199">
            <v>198</v>
          </cell>
          <cell r="B199">
            <v>74</v>
          </cell>
          <cell r="C199">
            <v>1017</v>
          </cell>
          <cell r="D199">
            <v>42768</v>
          </cell>
          <cell r="E199" t="b">
            <v>0</v>
          </cell>
          <cell r="F199" t="str">
            <v>Approved</v>
          </cell>
          <cell r="G199" t="str">
            <v>WeareA2B</v>
          </cell>
          <cell r="H199" t="str">
            <v>Standard</v>
          </cell>
          <cell r="I199" t="str">
            <v>medium</v>
          </cell>
          <cell r="J199" t="str">
            <v>medium</v>
          </cell>
          <cell r="K199">
            <v>1762.96</v>
          </cell>
          <cell r="L199">
            <v>950.52</v>
          </cell>
          <cell r="M199">
            <v>812.44</v>
          </cell>
          <cell r="N199">
            <v>41848</v>
          </cell>
          <cell r="O199" t="str">
            <v>Male</v>
          </cell>
          <cell r="P199">
            <v>1</v>
          </cell>
          <cell r="Q199">
            <v>43.221917808219175</v>
          </cell>
          <cell r="R199" t="str">
            <v>Assistant Media Planner</v>
          </cell>
          <cell r="S199" t="str">
            <v>IT</v>
          </cell>
          <cell r="T199" t="str">
            <v>Mass Customer</v>
          </cell>
          <cell r="U199" t="str">
            <v>Yes</v>
          </cell>
          <cell r="V199">
            <v>2027</v>
          </cell>
          <cell r="W199" t="str">
            <v>NSW</v>
          </cell>
          <cell r="X199">
            <v>11</v>
          </cell>
          <cell r="Y199">
            <v>331</v>
          </cell>
        </row>
        <row r="200">
          <cell r="A200">
            <v>199</v>
          </cell>
          <cell r="B200">
            <v>33</v>
          </cell>
          <cell r="C200">
            <v>2123</v>
          </cell>
          <cell r="D200">
            <v>42894</v>
          </cell>
          <cell r="E200" t="b">
            <v>0</v>
          </cell>
          <cell r="F200" t="str">
            <v>Approved</v>
          </cell>
          <cell r="G200" t="str">
            <v>Giant Bicycles</v>
          </cell>
          <cell r="H200" t="str">
            <v>Standard</v>
          </cell>
          <cell r="I200" t="str">
            <v>medium</v>
          </cell>
          <cell r="J200" t="str">
            <v>small</v>
          </cell>
          <cell r="K200">
            <v>1311.44</v>
          </cell>
          <cell r="L200">
            <v>1167.18</v>
          </cell>
          <cell r="M200">
            <v>144.26</v>
          </cell>
          <cell r="N200">
            <v>33888</v>
          </cell>
          <cell r="O200" t="str">
            <v>Male</v>
          </cell>
          <cell r="P200">
            <v>17</v>
          </cell>
          <cell r="Q200">
            <v>29.021917808219179</v>
          </cell>
          <cell r="R200" t="str">
            <v>Software Engineer II</v>
          </cell>
          <cell r="S200" t="str">
            <v>Health</v>
          </cell>
          <cell r="T200" t="str">
            <v>High Net Worth</v>
          </cell>
          <cell r="U200" t="str">
            <v>Yes</v>
          </cell>
          <cell r="V200">
            <v>4160</v>
          </cell>
          <cell r="W200" t="str">
            <v>QLD</v>
          </cell>
          <cell r="X200">
            <v>10</v>
          </cell>
          <cell r="Y200">
            <v>205</v>
          </cell>
        </row>
        <row r="201">
          <cell r="A201">
            <v>200</v>
          </cell>
          <cell r="B201">
            <v>57</v>
          </cell>
          <cell r="C201">
            <v>2889</v>
          </cell>
          <cell r="D201">
            <v>42840</v>
          </cell>
          <cell r="E201" t="b">
            <v>1</v>
          </cell>
          <cell r="F201" t="str">
            <v>Approved</v>
          </cell>
          <cell r="G201" t="str">
            <v>WeareA2B</v>
          </cell>
          <cell r="H201" t="str">
            <v>Touring</v>
          </cell>
          <cell r="I201" t="str">
            <v>medium</v>
          </cell>
          <cell r="J201" t="str">
            <v>large</v>
          </cell>
          <cell r="K201">
            <v>1890.39</v>
          </cell>
          <cell r="L201">
            <v>260.14</v>
          </cell>
          <cell r="M201">
            <v>1630.25</v>
          </cell>
          <cell r="N201">
            <v>34143</v>
          </cell>
          <cell r="O201" t="str">
            <v>Male</v>
          </cell>
          <cell r="P201">
            <v>64</v>
          </cell>
          <cell r="Q201">
            <v>35.991780821917807</v>
          </cell>
          <cell r="R201" t="str">
            <v>Assistant Professor</v>
          </cell>
          <cell r="S201" t="str">
            <v>IT</v>
          </cell>
          <cell r="T201" t="str">
            <v>High Net Worth</v>
          </cell>
          <cell r="U201" t="str">
            <v>Yes</v>
          </cell>
          <cell r="V201">
            <v>3064</v>
          </cell>
          <cell r="W201" t="str">
            <v>VIC</v>
          </cell>
          <cell r="X201">
            <v>5</v>
          </cell>
          <cell r="Y201">
            <v>259</v>
          </cell>
        </row>
        <row r="202">
          <cell r="A202">
            <v>201</v>
          </cell>
          <cell r="B202">
            <v>0</v>
          </cell>
          <cell r="C202">
            <v>3208</v>
          </cell>
          <cell r="D202">
            <v>42983</v>
          </cell>
          <cell r="E202" t="b">
            <v>1</v>
          </cell>
          <cell r="F202" t="str">
            <v>Approved</v>
          </cell>
          <cell r="G202" t="str">
            <v>Trek Bicycles</v>
          </cell>
          <cell r="H202" t="str">
            <v>Road</v>
          </cell>
          <cell r="I202" t="str">
            <v>medium</v>
          </cell>
          <cell r="J202" t="str">
            <v>medium</v>
          </cell>
          <cell r="K202">
            <v>533.51</v>
          </cell>
          <cell r="L202">
            <v>400.13</v>
          </cell>
          <cell r="M202">
            <v>133.38</v>
          </cell>
          <cell r="N202">
            <v>41064</v>
          </cell>
          <cell r="O202" t="str">
            <v>Female</v>
          </cell>
          <cell r="P202">
            <v>10</v>
          </cell>
          <cell r="Q202">
            <v>55.153424657534245</v>
          </cell>
          <cell r="R202" t="str">
            <v>VP Marketing</v>
          </cell>
          <cell r="S202" t="str">
            <v>n/a</v>
          </cell>
          <cell r="T202" t="str">
            <v>Mass Customer</v>
          </cell>
          <cell r="U202" t="str">
            <v>No</v>
          </cell>
          <cell r="V202">
            <v>3620</v>
          </cell>
          <cell r="W202" t="str">
            <v>VIC</v>
          </cell>
          <cell r="X202">
            <v>2</v>
          </cell>
          <cell r="Y202">
            <v>116</v>
          </cell>
        </row>
        <row r="203">
          <cell r="A203">
            <v>202</v>
          </cell>
          <cell r="B203">
            <v>23</v>
          </cell>
          <cell r="C203">
            <v>2406</v>
          </cell>
          <cell r="D203">
            <v>42792</v>
          </cell>
          <cell r="E203" t="b">
            <v>1</v>
          </cell>
          <cell r="F203" t="str">
            <v>Approved</v>
          </cell>
          <cell r="G203" t="str">
            <v>Norco Bicycles</v>
          </cell>
          <cell r="H203" t="str">
            <v>Mountain</v>
          </cell>
          <cell r="I203" t="str">
            <v>low</v>
          </cell>
          <cell r="J203" t="str">
            <v>small</v>
          </cell>
          <cell r="K203">
            <v>688.63</v>
          </cell>
          <cell r="L203">
            <v>612.88</v>
          </cell>
          <cell r="M203">
            <v>75.75</v>
          </cell>
          <cell r="N203">
            <v>39031</v>
          </cell>
          <cell r="O203" t="str">
            <v>Female</v>
          </cell>
          <cell r="P203">
            <v>24</v>
          </cell>
          <cell r="Q203">
            <v>48.805479452054797</v>
          </cell>
          <cell r="R203" t="str">
            <v>Executive Secretary</v>
          </cell>
          <cell r="S203" t="str">
            <v>n/a</v>
          </cell>
          <cell r="T203" t="str">
            <v>Mass Customer</v>
          </cell>
          <cell r="U203" t="str">
            <v>No</v>
          </cell>
          <cell r="V203">
            <v>4879</v>
          </cell>
          <cell r="W203" t="str">
            <v>QLD</v>
          </cell>
          <cell r="X203">
            <v>6</v>
          </cell>
          <cell r="Y203">
            <v>307</v>
          </cell>
        </row>
        <row r="204">
          <cell r="A204">
            <v>203</v>
          </cell>
          <cell r="B204">
            <v>67</v>
          </cell>
          <cell r="C204">
            <v>2041</v>
          </cell>
          <cell r="D204">
            <v>42945</v>
          </cell>
          <cell r="E204" t="b">
            <v>0</v>
          </cell>
          <cell r="F204" t="str">
            <v>Approved</v>
          </cell>
          <cell r="G204" t="str">
            <v>Norco Bicycles</v>
          </cell>
          <cell r="H204" t="str">
            <v>Road</v>
          </cell>
          <cell r="I204" t="str">
            <v>medium</v>
          </cell>
          <cell r="J204" t="str">
            <v>medium</v>
          </cell>
          <cell r="K204">
            <v>544.04999999999995</v>
          </cell>
          <cell r="L204">
            <v>376.84</v>
          </cell>
          <cell r="M204">
            <v>167.20999999999998</v>
          </cell>
          <cell r="N204">
            <v>38647</v>
          </cell>
          <cell r="O204" t="str">
            <v>Male</v>
          </cell>
          <cell r="P204">
            <v>65</v>
          </cell>
          <cell r="Q204">
            <v>64.438356164383563</v>
          </cell>
          <cell r="R204" t="str">
            <v>VP Accounting</v>
          </cell>
          <cell r="S204" t="str">
            <v>Retail</v>
          </cell>
          <cell r="T204" t="str">
            <v>Affluent Customer</v>
          </cell>
          <cell r="U204" t="str">
            <v>Yes</v>
          </cell>
          <cell r="V204">
            <v>2009</v>
          </cell>
          <cell r="W204" t="str">
            <v>NSW</v>
          </cell>
          <cell r="X204">
            <v>9</v>
          </cell>
          <cell r="Y204">
            <v>154</v>
          </cell>
        </row>
        <row r="205">
          <cell r="A205">
            <v>204</v>
          </cell>
          <cell r="B205">
            <v>81</v>
          </cell>
          <cell r="C205">
            <v>1598</v>
          </cell>
          <cell r="D205">
            <v>42919</v>
          </cell>
          <cell r="E205" t="b">
            <v>1</v>
          </cell>
          <cell r="F205" t="str">
            <v>Approved</v>
          </cell>
          <cell r="G205" t="str">
            <v>Norco Bicycles</v>
          </cell>
          <cell r="H205" t="str">
            <v>Standard</v>
          </cell>
          <cell r="I205" t="str">
            <v>medium</v>
          </cell>
          <cell r="J205" t="str">
            <v>small</v>
          </cell>
          <cell r="K205">
            <v>586.45000000000005</v>
          </cell>
          <cell r="L205">
            <v>521.94000000000005</v>
          </cell>
          <cell r="M205">
            <v>64.509999999999991</v>
          </cell>
          <cell r="N205">
            <v>33429</v>
          </cell>
          <cell r="O205" t="str">
            <v>Male</v>
          </cell>
          <cell r="P205">
            <v>65</v>
          </cell>
          <cell r="Q205">
            <v>48.328767123287669</v>
          </cell>
          <cell r="R205" t="str">
            <v>Safety Technician III</v>
          </cell>
          <cell r="S205" t="str">
            <v>Retail</v>
          </cell>
          <cell r="T205" t="str">
            <v>Affluent Customer</v>
          </cell>
          <cell r="U205" t="str">
            <v>No</v>
          </cell>
          <cell r="V205">
            <v>2032</v>
          </cell>
          <cell r="W205" t="str">
            <v>NSW</v>
          </cell>
          <cell r="X205">
            <v>11</v>
          </cell>
          <cell r="Y205">
            <v>180</v>
          </cell>
        </row>
        <row r="206">
          <cell r="A206">
            <v>205</v>
          </cell>
          <cell r="B206">
            <v>58</v>
          </cell>
          <cell r="C206">
            <v>1842</v>
          </cell>
          <cell r="D206">
            <v>42882</v>
          </cell>
          <cell r="E206" t="b">
            <v>1</v>
          </cell>
          <cell r="F206" t="str">
            <v>Approved</v>
          </cell>
          <cell r="G206" t="str">
            <v>OHM Cycles</v>
          </cell>
          <cell r="H206" t="str">
            <v>Standard</v>
          </cell>
          <cell r="I206" t="str">
            <v>medium</v>
          </cell>
          <cell r="J206" t="str">
            <v>medium</v>
          </cell>
          <cell r="K206">
            <v>912.52</v>
          </cell>
          <cell r="L206">
            <v>141.4</v>
          </cell>
          <cell r="M206">
            <v>771.12</v>
          </cell>
          <cell r="N206">
            <v>42295</v>
          </cell>
          <cell r="O206" t="str">
            <v>Male</v>
          </cell>
          <cell r="P206">
            <v>96</v>
          </cell>
          <cell r="Q206">
            <v>45.087671232876716</v>
          </cell>
          <cell r="R206" t="str">
            <v>Accountant IV</v>
          </cell>
          <cell r="S206" t="str">
            <v>Argiculture</v>
          </cell>
          <cell r="T206" t="str">
            <v>Affluent Customer</v>
          </cell>
          <cell r="U206" t="str">
            <v>No</v>
          </cell>
          <cell r="V206">
            <v>2250</v>
          </cell>
          <cell r="W206" t="str">
            <v>NSW</v>
          </cell>
          <cell r="X206">
            <v>8</v>
          </cell>
          <cell r="Y206">
            <v>217</v>
          </cell>
        </row>
        <row r="207">
          <cell r="A207">
            <v>206</v>
          </cell>
          <cell r="B207">
            <v>5</v>
          </cell>
          <cell r="C207">
            <v>141</v>
          </cell>
          <cell r="D207">
            <v>42860</v>
          </cell>
          <cell r="E207" t="b">
            <v>0</v>
          </cell>
          <cell r="F207" t="str">
            <v>Approved</v>
          </cell>
          <cell r="G207" t="str">
            <v>Giant Bicycles</v>
          </cell>
          <cell r="H207" t="str">
            <v>Standard</v>
          </cell>
          <cell r="I207" t="str">
            <v>high</v>
          </cell>
          <cell r="J207" t="str">
            <v>medium</v>
          </cell>
          <cell r="K207">
            <v>1129.1300000000001</v>
          </cell>
          <cell r="L207">
            <v>677.48</v>
          </cell>
          <cell r="M207">
            <v>451.65000000000009</v>
          </cell>
          <cell r="N207">
            <v>38573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>
            <v>239</v>
          </cell>
        </row>
        <row r="208">
          <cell r="A208">
            <v>207</v>
          </cell>
          <cell r="B208">
            <v>94</v>
          </cell>
          <cell r="C208">
            <v>1321</v>
          </cell>
          <cell r="D208">
            <v>42987</v>
          </cell>
          <cell r="E208" t="b">
            <v>0</v>
          </cell>
          <cell r="F208" t="str">
            <v>Approved</v>
          </cell>
          <cell r="G208" t="str">
            <v>Giant Bicycles</v>
          </cell>
          <cell r="H208" t="str">
            <v>Standard</v>
          </cell>
          <cell r="I208" t="str">
            <v>medium</v>
          </cell>
          <cell r="J208" t="str">
            <v>large</v>
          </cell>
          <cell r="K208">
            <v>1635.3</v>
          </cell>
          <cell r="L208">
            <v>993.66</v>
          </cell>
          <cell r="M208">
            <v>641.64</v>
          </cell>
          <cell r="N208">
            <v>41434</v>
          </cell>
          <cell r="O208" t="str">
            <v>Female</v>
          </cell>
          <cell r="P208">
            <v>37</v>
          </cell>
          <cell r="Q208">
            <v>27.726027397260275</v>
          </cell>
          <cell r="R208" t="str">
            <v>Editor</v>
          </cell>
          <cell r="S208" t="str">
            <v>Manufacturing</v>
          </cell>
          <cell r="T208" t="str">
            <v>High Net Worth</v>
          </cell>
          <cell r="U208" t="str">
            <v>Yes</v>
          </cell>
          <cell r="V208">
            <v>4370</v>
          </cell>
          <cell r="W208" t="str">
            <v>QLD</v>
          </cell>
          <cell r="X208">
            <v>6</v>
          </cell>
          <cell r="Y208">
            <v>112</v>
          </cell>
        </row>
        <row r="209">
          <cell r="A209">
            <v>208</v>
          </cell>
          <cell r="B209">
            <v>51</v>
          </cell>
          <cell r="C209">
            <v>183</v>
          </cell>
          <cell r="D209">
            <v>42876</v>
          </cell>
          <cell r="E209" t="b">
            <v>0</v>
          </cell>
          <cell r="F209" t="str">
            <v>Approved</v>
          </cell>
          <cell r="G209" t="str">
            <v>OHM Cycles</v>
          </cell>
          <cell r="H209" t="str">
            <v>Standard</v>
          </cell>
          <cell r="I209" t="str">
            <v>high</v>
          </cell>
          <cell r="J209" t="str">
            <v>medium</v>
          </cell>
          <cell r="K209">
            <v>2005.66</v>
          </cell>
          <cell r="L209">
            <v>1203.4000000000001</v>
          </cell>
          <cell r="M209">
            <v>802.26</v>
          </cell>
          <cell r="N209">
            <v>41009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>
            <v>223</v>
          </cell>
        </row>
        <row r="210">
          <cell r="A210">
            <v>209</v>
          </cell>
          <cell r="B210">
            <v>59</v>
          </cell>
          <cell r="C210">
            <v>2591</v>
          </cell>
          <cell r="D210">
            <v>43000</v>
          </cell>
          <cell r="E210" t="b">
            <v>0</v>
          </cell>
          <cell r="F210" t="str">
            <v>Approved</v>
          </cell>
          <cell r="G210" t="str">
            <v>WeareA2B</v>
          </cell>
          <cell r="H210" t="str">
            <v>Standard</v>
          </cell>
          <cell r="I210" t="str">
            <v>medium</v>
          </cell>
          <cell r="J210" t="str">
            <v>small</v>
          </cell>
          <cell r="K210">
            <v>1415.01</v>
          </cell>
          <cell r="L210">
            <v>1259.3599999999999</v>
          </cell>
          <cell r="M210">
            <v>155.65000000000009</v>
          </cell>
          <cell r="N210">
            <v>37626</v>
          </cell>
          <cell r="O210" t="str">
            <v>Male</v>
          </cell>
          <cell r="P210">
            <v>84</v>
          </cell>
          <cell r="Q210">
            <v>48.153424657534245</v>
          </cell>
          <cell r="R210">
            <v>0</v>
          </cell>
          <cell r="S210" t="str">
            <v>Financial Services</v>
          </cell>
          <cell r="T210" t="str">
            <v>Affluent Customer</v>
          </cell>
          <cell r="U210" t="str">
            <v>Yes</v>
          </cell>
          <cell r="V210">
            <v>2021</v>
          </cell>
          <cell r="W210" t="str">
            <v>NSW</v>
          </cell>
          <cell r="X210">
            <v>12</v>
          </cell>
          <cell r="Y210">
            <v>99</v>
          </cell>
        </row>
        <row r="211">
          <cell r="A211">
            <v>210</v>
          </cell>
          <cell r="B211">
            <v>63</v>
          </cell>
          <cell r="C211">
            <v>3356</v>
          </cell>
          <cell r="D211">
            <v>42837</v>
          </cell>
          <cell r="E211" t="b">
            <v>1</v>
          </cell>
          <cell r="F211" t="str">
            <v>Approved</v>
          </cell>
          <cell r="G211" t="str">
            <v>Solex</v>
          </cell>
          <cell r="H211" t="str">
            <v>Standard</v>
          </cell>
          <cell r="I211" t="str">
            <v>medium</v>
          </cell>
          <cell r="J211" t="str">
            <v>medium</v>
          </cell>
          <cell r="K211">
            <v>1483.2</v>
          </cell>
          <cell r="L211">
            <v>99.59</v>
          </cell>
          <cell r="M211">
            <v>1383.6100000000001</v>
          </cell>
          <cell r="N211">
            <v>33879</v>
          </cell>
          <cell r="O211" t="str">
            <v>Male</v>
          </cell>
          <cell r="P211">
            <v>25</v>
          </cell>
          <cell r="Q211">
            <v>63.035616438356165</v>
          </cell>
          <cell r="R211" t="str">
            <v>Safety Technician II</v>
          </cell>
          <cell r="S211" t="str">
            <v>Manufacturing</v>
          </cell>
          <cell r="T211" t="str">
            <v>Mass Customer</v>
          </cell>
          <cell r="U211" t="str">
            <v>No</v>
          </cell>
          <cell r="V211">
            <v>3121</v>
          </cell>
          <cell r="W211" t="str">
            <v>VIC</v>
          </cell>
          <cell r="X211">
            <v>8</v>
          </cell>
          <cell r="Y211">
            <v>262</v>
          </cell>
        </row>
        <row r="212">
          <cell r="A212">
            <v>211</v>
          </cell>
          <cell r="B212">
            <v>40</v>
          </cell>
          <cell r="C212">
            <v>766</v>
          </cell>
          <cell r="D212">
            <v>42862</v>
          </cell>
          <cell r="E212" t="b">
            <v>1</v>
          </cell>
          <cell r="F212" t="str">
            <v>Approved</v>
          </cell>
          <cell r="G212" t="str">
            <v>OHM Cycles</v>
          </cell>
          <cell r="H212" t="str">
            <v>Standard</v>
          </cell>
          <cell r="I212" t="str">
            <v>high</v>
          </cell>
          <cell r="J212" t="str">
            <v>medium</v>
          </cell>
          <cell r="K212">
            <v>1458.17</v>
          </cell>
          <cell r="L212">
            <v>874.9</v>
          </cell>
          <cell r="M212">
            <v>583.2700000000001</v>
          </cell>
          <cell r="N212">
            <v>38750</v>
          </cell>
          <cell r="O212" t="str">
            <v>Male</v>
          </cell>
          <cell r="P212">
            <v>70</v>
          </cell>
          <cell r="Q212">
            <v>46.942465753424656</v>
          </cell>
          <cell r="R212">
            <v>0</v>
          </cell>
          <cell r="S212" t="str">
            <v>Retail</v>
          </cell>
          <cell r="T212" t="str">
            <v>Affluent Customer</v>
          </cell>
          <cell r="U212" t="str">
            <v>No</v>
          </cell>
          <cell r="V212">
            <v>2164</v>
          </cell>
          <cell r="W212" t="str">
            <v>NSW</v>
          </cell>
          <cell r="X212">
            <v>8</v>
          </cell>
          <cell r="Y212">
            <v>237</v>
          </cell>
        </row>
        <row r="213">
          <cell r="A213">
            <v>212</v>
          </cell>
          <cell r="B213">
            <v>80</v>
          </cell>
          <cell r="C213">
            <v>1596</v>
          </cell>
          <cell r="D213">
            <v>42748</v>
          </cell>
          <cell r="E213" t="b">
            <v>0</v>
          </cell>
          <cell r="F213" t="str">
            <v>Approved</v>
          </cell>
          <cell r="G213" t="str">
            <v>Trek Bicycles</v>
          </cell>
          <cell r="H213" t="str">
            <v>Standard</v>
          </cell>
          <cell r="I213" t="str">
            <v>medium</v>
          </cell>
          <cell r="J213" t="str">
            <v>large</v>
          </cell>
          <cell r="K213">
            <v>1469.44</v>
          </cell>
          <cell r="L213">
            <v>596.54999999999995</v>
          </cell>
          <cell r="M213">
            <v>872.8900000000001</v>
          </cell>
          <cell r="N213">
            <v>38647</v>
          </cell>
          <cell r="O213" t="str">
            <v>Male</v>
          </cell>
          <cell r="P213">
            <v>93</v>
          </cell>
          <cell r="Q213">
            <v>52.753424657534246</v>
          </cell>
          <cell r="R213" t="str">
            <v>Cost Accountant</v>
          </cell>
          <cell r="S213" t="str">
            <v>Financial Services</v>
          </cell>
          <cell r="T213" t="str">
            <v>High Net Worth</v>
          </cell>
          <cell r="U213" t="str">
            <v>Yes</v>
          </cell>
          <cell r="V213">
            <v>2086</v>
          </cell>
          <cell r="W213" t="str">
            <v>NSW</v>
          </cell>
          <cell r="X213">
            <v>12</v>
          </cell>
          <cell r="Y213">
            <v>351</v>
          </cell>
        </row>
        <row r="214">
          <cell r="A214">
            <v>213</v>
          </cell>
          <cell r="B214">
            <v>82</v>
          </cell>
          <cell r="C214">
            <v>520</v>
          </cell>
          <cell r="D214">
            <v>43083</v>
          </cell>
          <cell r="E214" t="b">
            <v>0</v>
          </cell>
          <cell r="F214" t="str">
            <v>Approved</v>
          </cell>
          <cell r="G214" t="str">
            <v>Norco Bicycles</v>
          </cell>
          <cell r="H214" t="str">
            <v>Standard</v>
          </cell>
          <cell r="I214" t="str">
            <v>high</v>
          </cell>
          <cell r="J214" t="str">
            <v>medium</v>
          </cell>
          <cell r="K214">
            <v>1148.6400000000001</v>
          </cell>
          <cell r="L214">
            <v>689.18</v>
          </cell>
          <cell r="M214">
            <v>459.46000000000015</v>
          </cell>
          <cell r="N214">
            <v>42226</v>
          </cell>
          <cell r="O214" t="str">
            <v>Female</v>
          </cell>
          <cell r="P214">
            <v>29</v>
          </cell>
          <cell r="Q214">
            <v>57.649315068493152</v>
          </cell>
          <cell r="R214" t="str">
            <v>VP Quality Control</v>
          </cell>
          <cell r="S214" t="str">
            <v>n/a</v>
          </cell>
          <cell r="T214" t="str">
            <v>Mass Customer</v>
          </cell>
          <cell r="U214" t="str">
            <v>Yes</v>
          </cell>
          <cell r="V214">
            <v>2211</v>
          </cell>
          <cell r="W214" t="str">
            <v>NSW</v>
          </cell>
          <cell r="X214">
            <v>9</v>
          </cell>
          <cell r="Y214">
            <v>16</v>
          </cell>
        </row>
        <row r="215">
          <cell r="A215">
            <v>214</v>
          </cell>
          <cell r="B215">
            <v>46</v>
          </cell>
          <cell r="C215">
            <v>868</v>
          </cell>
          <cell r="D215">
            <v>42816</v>
          </cell>
          <cell r="E215" t="b">
            <v>1</v>
          </cell>
          <cell r="F215" t="str">
            <v>Approved</v>
          </cell>
          <cell r="G215" t="str">
            <v>Solex</v>
          </cell>
          <cell r="H215" t="str">
            <v>Standard</v>
          </cell>
          <cell r="I215" t="str">
            <v>low</v>
          </cell>
          <cell r="J215" t="str">
            <v>medium</v>
          </cell>
          <cell r="K215">
            <v>1289.8499999999999</v>
          </cell>
          <cell r="L215">
            <v>74.510000000000005</v>
          </cell>
          <cell r="M215">
            <v>1215.3399999999999</v>
          </cell>
          <cell r="N215">
            <v>41009</v>
          </cell>
          <cell r="O215" t="str">
            <v>Female</v>
          </cell>
          <cell r="P215">
            <v>7</v>
          </cell>
          <cell r="Q215">
            <v>42.701369863013696</v>
          </cell>
          <cell r="R215" t="str">
            <v>VP Accounting</v>
          </cell>
          <cell r="S215" t="str">
            <v>n/a</v>
          </cell>
          <cell r="T215" t="str">
            <v>Mass Customer</v>
          </cell>
          <cell r="U215" t="str">
            <v>No</v>
          </cell>
          <cell r="V215">
            <v>2768</v>
          </cell>
          <cell r="W215" t="str">
            <v>NSW</v>
          </cell>
          <cell r="X215">
            <v>10</v>
          </cell>
          <cell r="Y215">
            <v>283</v>
          </cell>
        </row>
        <row r="216">
          <cell r="A216">
            <v>215</v>
          </cell>
          <cell r="B216">
            <v>78</v>
          </cell>
          <cell r="C216">
            <v>2999</v>
          </cell>
          <cell r="D216">
            <v>43008</v>
          </cell>
          <cell r="E216" t="b">
            <v>0</v>
          </cell>
          <cell r="F216" t="str">
            <v>Approved</v>
          </cell>
          <cell r="G216" t="str">
            <v>Giant Bicycles</v>
          </cell>
          <cell r="H216" t="str">
            <v>Standard</v>
          </cell>
          <cell r="I216" t="str">
            <v>medium</v>
          </cell>
          <cell r="J216" t="str">
            <v>large</v>
          </cell>
          <cell r="K216">
            <v>1765.3</v>
          </cell>
          <cell r="L216">
            <v>709.48</v>
          </cell>
          <cell r="M216">
            <v>1055.82</v>
          </cell>
          <cell r="N216">
            <v>42226</v>
          </cell>
          <cell r="O216" t="str">
            <v>Male</v>
          </cell>
          <cell r="P216">
            <v>28</v>
          </cell>
          <cell r="Q216">
            <v>122.3013698630137</v>
          </cell>
          <cell r="R216" t="str">
            <v>Business Systems Development Analyst</v>
          </cell>
          <cell r="S216" t="str">
            <v>Manufacturing</v>
          </cell>
          <cell r="T216" t="str">
            <v>High Net Worth</v>
          </cell>
          <cell r="U216" t="str">
            <v>Yes</v>
          </cell>
          <cell r="V216">
            <v>3023</v>
          </cell>
          <cell r="W216" t="str">
            <v>VIC</v>
          </cell>
          <cell r="X216">
            <v>8</v>
          </cell>
          <cell r="Y216">
            <v>91</v>
          </cell>
        </row>
        <row r="217">
          <cell r="A217">
            <v>216</v>
          </cell>
          <cell r="B217">
            <v>72</v>
          </cell>
          <cell r="C217">
            <v>352</v>
          </cell>
          <cell r="D217">
            <v>43068</v>
          </cell>
          <cell r="E217" t="b">
            <v>1</v>
          </cell>
          <cell r="F217" t="str">
            <v>Approved</v>
          </cell>
          <cell r="G217" t="str">
            <v>Norco Bicycles</v>
          </cell>
          <cell r="H217" t="str">
            <v>Standard</v>
          </cell>
          <cell r="I217" t="str">
            <v>medium</v>
          </cell>
          <cell r="J217" t="str">
            <v>medium</v>
          </cell>
          <cell r="K217">
            <v>360.4</v>
          </cell>
          <cell r="L217">
            <v>270.3</v>
          </cell>
          <cell r="M217">
            <v>90.099999999999966</v>
          </cell>
          <cell r="N217">
            <v>42710</v>
          </cell>
          <cell r="O217" t="str">
            <v>Female</v>
          </cell>
          <cell r="P217">
            <v>9</v>
          </cell>
          <cell r="Q217">
            <v>42.728767123287675</v>
          </cell>
          <cell r="R217" t="str">
            <v>Sales Representative</v>
          </cell>
          <cell r="S217" t="str">
            <v>Health</v>
          </cell>
          <cell r="T217" t="str">
            <v>Mass Customer</v>
          </cell>
          <cell r="U217" t="str">
            <v>Yes</v>
          </cell>
          <cell r="V217">
            <v>4350</v>
          </cell>
          <cell r="W217" t="str">
            <v>QLD</v>
          </cell>
          <cell r="X217">
            <v>6</v>
          </cell>
          <cell r="Y217">
            <v>31</v>
          </cell>
        </row>
        <row r="218">
          <cell r="A218">
            <v>217</v>
          </cell>
          <cell r="B218">
            <v>75</v>
          </cell>
          <cell r="C218">
            <v>1140</v>
          </cell>
          <cell r="D218">
            <v>42895</v>
          </cell>
          <cell r="E218" t="b">
            <v>0</v>
          </cell>
          <cell r="F218" t="str">
            <v>Approved</v>
          </cell>
          <cell r="G218" t="str">
            <v>Giant Bicycles</v>
          </cell>
          <cell r="H218" t="str">
            <v>Touring</v>
          </cell>
          <cell r="I218" t="str">
            <v>medium</v>
          </cell>
          <cell r="J218" t="str">
            <v>large</v>
          </cell>
          <cell r="K218">
            <v>1873.97</v>
          </cell>
          <cell r="L218">
            <v>863.95</v>
          </cell>
          <cell r="M218">
            <v>1010.02</v>
          </cell>
          <cell r="N218">
            <v>38193</v>
          </cell>
          <cell r="O218" t="str">
            <v>Female</v>
          </cell>
          <cell r="P218">
            <v>70</v>
          </cell>
          <cell r="Q218">
            <v>36.087671232876716</v>
          </cell>
          <cell r="R218" t="str">
            <v>Executive Secretary</v>
          </cell>
          <cell r="S218" t="str">
            <v>Manufacturing</v>
          </cell>
          <cell r="T218" t="str">
            <v>Mass Customer</v>
          </cell>
          <cell r="U218" t="str">
            <v>Yes</v>
          </cell>
          <cell r="V218">
            <v>2206</v>
          </cell>
          <cell r="W218" t="str">
            <v>NSW</v>
          </cell>
          <cell r="X218">
            <v>10</v>
          </cell>
          <cell r="Y218">
            <v>204</v>
          </cell>
        </row>
        <row r="219">
          <cell r="A219">
            <v>218</v>
          </cell>
          <cell r="B219">
            <v>40</v>
          </cell>
          <cell r="C219">
            <v>621</v>
          </cell>
          <cell r="D219">
            <v>42846</v>
          </cell>
          <cell r="E219" t="b">
            <v>0</v>
          </cell>
          <cell r="F219" t="str">
            <v>Approved</v>
          </cell>
          <cell r="G219" t="str">
            <v>Trek Bicycles</v>
          </cell>
          <cell r="H219" t="str">
            <v>Road</v>
          </cell>
          <cell r="I219" t="str">
            <v>medium</v>
          </cell>
          <cell r="J219" t="str">
            <v>large</v>
          </cell>
          <cell r="K219">
            <v>1894.19</v>
          </cell>
          <cell r="L219">
            <v>598.76</v>
          </cell>
          <cell r="M219">
            <v>1295.43</v>
          </cell>
          <cell r="N219">
            <v>37823</v>
          </cell>
          <cell r="O219" t="str">
            <v>Male</v>
          </cell>
          <cell r="P219">
            <v>18</v>
          </cell>
          <cell r="Q219">
            <v>57.342465753424655</v>
          </cell>
          <cell r="R219" t="str">
            <v>Systems Administrator III</v>
          </cell>
          <cell r="S219" t="str">
            <v>Financial Services</v>
          </cell>
          <cell r="T219" t="str">
            <v>Mass Customer</v>
          </cell>
          <cell r="U219" t="str">
            <v>Yes</v>
          </cell>
          <cell r="V219">
            <v>2763</v>
          </cell>
          <cell r="W219" t="str">
            <v>NSW</v>
          </cell>
          <cell r="X219">
            <v>7</v>
          </cell>
          <cell r="Y219">
            <v>253</v>
          </cell>
        </row>
        <row r="220">
          <cell r="A220">
            <v>219</v>
          </cell>
          <cell r="B220">
            <v>2</v>
          </cell>
          <cell r="C220">
            <v>3307</v>
          </cell>
          <cell r="D220">
            <v>43052</v>
          </cell>
          <cell r="E220" t="b">
            <v>0</v>
          </cell>
          <cell r="F220" t="str">
            <v>Approved</v>
          </cell>
          <cell r="G220" t="str">
            <v>Giant Bicycles</v>
          </cell>
          <cell r="H220" t="str">
            <v>Road</v>
          </cell>
          <cell r="I220" t="str">
            <v>low</v>
          </cell>
          <cell r="J220" t="str">
            <v>small</v>
          </cell>
          <cell r="K220">
            <v>590.26</v>
          </cell>
          <cell r="L220">
            <v>525.33000000000004</v>
          </cell>
          <cell r="M220">
            <v>64.92999999999995</v>
          </cell>
          <cell r="N220">
            <v>40487</v>
          </cell>
          <cell r="O220" t="str">
            <v>Female</v>
          </cell>
          <cell r="P220">
            <v>5</v>
          </cell>
          <cell r="Q220">
            <v>43.575342465753423</v>
          </cell>
          <cell r="R220" t="str">
            <v>Analyst Programmer</v>
          </cell>
          <cell r="S220" t="str">
            <v>Financial Services</v>
          </cell>
          <cell r="T220" t="str">
            <v>Mass Customer</v>
          </cell>
          <cell r="U220" t="str">
            <v>No</v>
          </cell>
          <cell r="V220">
            <v>4740</v>
          </cell>
          <cell r="W220" t="str">
            <v>QLD</v>
          </cell>
          <cell r="X220">
            <v>2</v>
          </cell>
          <cell r="Y220">
            <v>47</v>
          </cell>
        </row>
        <row r="221">
          <cell r="A221">
            <v>220</v>
          </cell>
          <cell r="B221">
            <v>10</v>
          </cell>
          <cell r="C221">
            <v>1502</v>
          </cell>
          <cell r="D221">
            <v>42834</v>
          </cell>
          <cell r="E221" t="b">
            <v>1</v>
          </cell>
          <cell r="F221" t="str">
            <v>Approved</v>
          </cell>
          <cell r="G221" t="str">
            <v>WeareA2B</v>
          </cell>
          <cell r="H221" t="str">
            <v>Touring</v>
          </cell>
          <cell r="I221" t="str">
            <v>medium</v>
          </cell>
          <cell r="J221" t="str">
            <v>medium</v>
          </cell>
          <cell r="K221">
            <v>1466.68</v>
          </cell>
          <cell r="L221">
            <v>363.25</v>
          </cell>
          <cell r="M221">
            <v>1103.43</v>
          </cell>
          <cell r="N221">
            <v>41345</v>
          </cell>
          <cell r="O221" t="str">
            <v>Female</v>
          </cell>
          <cell r="P221">
            <v>1</v>
          </cell>
          <cell r="Q221">
            <v>32.005479452054793</v>
          </cell>
          <cell r="R221" t="str">
            <v>Design Engineer</v>
          </cell>
          <cell r="S221" t="str">
            <v>Property</v>
          </cell>
          <cell r="T221" t="str">
            <v>Mass Customer</v>
          </cell>
          <cell r="U221" t="str">
            <v>Yes</v>
          </cell>
          <cell r="V221">
            <v>2450</v>
          </cell>
          <cell r="W221" t="str">
            <v>NSW</v>
          </cell>
          <cell r="X221">
            <v>4</v>
          </cell>
          <cell r="Y221">
            <v>265</v>
          </cell>
        </row>
        <row r="222">
          <cell r="A222">
            <v>221</v>
          </cell>
          <cell r="B222">
            <v>35</v>
          </cell>
          <cell r="C222">
            <v>936</v>
          </cell>
          <cell r="D222">
            <v>42863</v>
          </cell>
          <cell r="E222" t="b">
            <v>0</v>
          </cell>
          <cell r="F222" t="str">
            <v>Approved</v>
          </cell>
          <cell r="G222" t="str">
            <v>Giant Bicycles</v>
          </cell>
          <cell r="H222" t="str">
            <v>Standard</v>
          </cell>
          <cell r="I222" t="str">
            <v>medium</v>
          </cell>
          <cell r="J222" t="str">
            <v>medium</v>
          </cell>
          <cell r="K222">
            <v>1403.5</v>
          </cell>
          <cell r="L222">
            <v>954.82</v>
          </cell>
          <cell r="M222">
            <v>448.67999999999995</v>
          </cell>
          <cell r="N222">
            <v>42688</v>
          </cell>
          <cell r="O222" t="str">
            <v>Male</v>
          </cell>
          <cell r="P222">
            <v>65</v>
          </cell>
          <cell r="Q222">
            <v>33.865753424657534</v>
          </cell>
          <cell r="R222" t="str">
            <v>Speech Pathologist</v>
          </cell>
          <cell r="S222" t="str">
            <v>n/a</v>
          </cell>
          <cell r="T222" t="str">
            <v>Mass Customer</v>
          </cell>
          <cell r="U222" t="str">
            <v>Yes</v>
          </cell>
          <cell r="V222">
            <v>3400</v>
          </cell>
          <cell r="W222" t="str">
            <v>VIC</v>
          </cell>
          <cell r="X222">
            <v>2</v>
          </cell>
          <cell r="Y222">
            <v>236</v>
          </cell>
        </row>
        <row r="223">
          <cell r="A223">
            <v>222</v>
          </cell>
          <cell r="B223">
            <v>8</v>
          </cell>
          <cell r="C223">
            <v>939</v>
          </cell>
          <cell r="D223">
            <v>42924</v>
          </cell>
          <cell r="E223" t="b">
            <v>1</v>
          </cell>
          <cell r="F223" t="str">
            <v>Approved</v>
          </cell>
          <cell r="G223" t="str">
            <v>Solex</v>
          </cell>
          <cell r="H223" t="str">
            <v>Road</v>
          </cell>
          <cell r="I223" t="str">
            <v>medium</v>
          </cell>
          <cell r="J223" t="str">
            <v>small</v>
          </cell>
          <cell r="K223">
            <v>1703.52</v>
          </cell>
          <cell r="L223">
            <v>1516.13</v>
          </cell>
          <cell r="M223">
            <v>187.38999999999987</v>
          </cell>
          <cell r="N223">
            <v>40649</v>
          </cell>
          <cell r="O223" t="str">
            <v>Female</v>
          </cell>
          <cell r="P223">
            <v>3</v>
          </cell>
          <cell r="Q223">
            <v>61.230136986301368</v>
          </cell>
          <cell r="R223" t="str">
            <v>Product Engineer</v>
          </cell>
          <cell r="S223" t="str">
            <v>Retail</v>
          </cell>
          <cell r="T223" t="str">
            <v>Mass Customer</v>
          </cell>
          <cell r="U223" t="str">
            <v>No</v>
          </cell>
          <cell r="V223">
            <v>2233</v>
          </cell>
          <cell r="W223" t="str">
            <v>NSW</v>
          </cell>
          <cell r="X223">
            <v>9</v>
          </cell>
          <cell r="Y223">
            <v>175</v>
          </cell>
        </row>
        <row r="224">
          <cell r="A224">
            <v>223</v>
          </cell>
          <cell r="B224">
            <v>2</v>
          </cell>
          <cell r="C224">
            <v>2698</v>
          </cell>
          <cell r="D224">
            <v>43069</v>
          </cell>
          <cell r="E224" t="b">
            <v>0</v>
          </cell>
          <cell r="F224" t="str">
            <v>Approved</v>
          </cell>
          <cell r="G224" t="str">
            <v>Giant Bicycles</v>
          </cell>
          <cell r="H224" t="str">
            <v>Road</v>
          </cell>
          <cell r="I224" t="str">
            <v>low</v>
          </cell>
          <cell r="J224" t="str">
            <v>small</v>
          </cell>
          <cell r="K224">
            <v>590.26</v>
          </cell>
          <cell r="L224">
            <v>525.33000000000004</v>
          </cell>
          <cell r="M224">
            <v>64.92999999999995</v>
          </cell>
          <cell r="N224">
            <v>40487</v>
          </cell>
          <cell r="O224" t="str">
            <v>Male</v>
          </cell>
          <cell r="P224">
            <v>93</v>
          </cell>
          <cell r="Q224">
            <v>47.794520547945204</v>
          </cell>
          <cell r="R224" t="str">
            <v>Administrative Officer</v>
          </cell>
          <cell r="S224" t="str">
            <v>IT</v>
          </cell>
          <cell r="T224" t="str">
            <v>High Net Worth</v>
          </cell>
          <cell r="U224" t="str">
            <v>No</v>
          </cell>
          <cell r="V224">
            <v>2166</v>
          </cell>
          <cell r="W224" t="str">
            <v>NSW</v>
          </cell>
          <cell r="X224">
            <v>8</v>
          </cell>
          <cell r="Y224">
            <v>30</v>
          </cell>
        </row>
        <row r="225">
          <cell r="A225">
            <v>224</v>
          </cell>
          <cell r="B225">
            <v>69</v>
          </cell>
          <cell r="C225">
            <v>579</v>
          </cell>
          <cell r="D225">
            <v>42850</v>
          </cell>
          <cell r="E225" t="b">
            <v>1</v>
          </cell>
          <cell r="F225" t="str">
            <v>Approved</v>
          </cell>
          <cell r="G225" t="str">
            <v>Giant Bicycles</v>
          </cell>
          <cell r="H225" t="str">
            <v>Road</v>
          </cell>
          <cell r="I225" t="str">
            <v>medium</v>
          </cell>
          <cell r="J225" t="str">
            <v>medium</v>
          </cell>
          <cell r="K225">
            <v>792.9</v>
          </cell>
          <cell r="L225">
            <v>594.67999999999995</v>
          </cell>
          <cell r="M225">
            <v>198.22000000000003</v>
          </cell>
          <cell r="N225">
            <v>33879</v>
          </cell>
          <cell r="O225" t="str">
            <v>Male</v>
          </cell>
          <cell r="P225">
            <v>83</v>
          </cell>
          <cell r="Q225">
            <v>47.805479452054797</v>
          </cell>
          <cell r="R225" t="str">
            <v>Software Engineer II</v>
          </cell>
          <cell r="S225" t="str">
            <v>n/a</v>
          </cell>
          <cell r="T225" t="str">
            <v>High Net Worth</v>
          </cell>
          <cell r="U225" t="str">
            <v>Yes</v>
          </cell>
          <cell r="V225">
            <v>2097</v>
          </cell>
          <cell r="W225" t="str">
            <v>NSW</v>
          </cell>
          <cell r="X225">
            <v>10</v>
          </cell>
          <cell r="Y225">
            <v>249</v>
          </cell>
        </row>
        <row r="226">
          <cell r="A226">
            <v>225</v>
          </cell>
          <cell r="B226">
            <v>54</v>
          </cell>
          <cell r="C226">
            <v>2036</v>
          </cell>
          <cell r="D226">
            <v>42824</v>
          </cell>
          <cell r="E226" t="b">
            <v>1</v>
          </cell>
          <cell r="F226" t="str">
            <v>Approved</v>
          </cell>
          <cell r="G226" t="str">
            <v>WeareA2B</v>
          </cell>
          <cell r="H226" t="str">
            <v>Standard</v>
          </cell>
          <cell r="I226" t="str">
            <v>medium</v>
          </cell>
          <cell r="J226" t="str">
            <v>medium</v>
          </cell>
          <cell r="K226">
            <v>1292.8399999999999</v>
          </cell>
          <cell r="L226">
            <v>13.44</v>
          </cell>
          <cell r="M226">
            <v>1279.3999999999999</v>
          </cell>
          <cell r="N226">
            <v>39915</v>
          </cell>
          <cell r="O226" t="str">
            <v>Male</v>
          </cell>
          <cell r="P226">
            <v>19</v>
          </cell>
          <cell r="Q226">
            <v>44.920547945205477</v>
          </cell>
          <cell r="R226">
            <v>0</v>
          </cell>
          <cell r="S226" t="str">
            <v>Health</v>
          </cell>
          <cell r="T226" t="str">
            <v>Mass Customer</v>
          </cell>
          <cell r="U226" t="str">
            <v>No</v>
          </cell>
          <cell r="V226">
            <v>2233</v>
          </cell>
          <cell r="W226" t="str">
            <v>NSW</v>
          </cell>
          <cell r="X226">
            <v>10</v>
          </cell>
          <cell r="Y226">
            <v>275</v>
          </cell>
        </row>
        <row r="227">
          <cell r="A227">
            <v>226</v>
          </cell>
          <cell r="B227">
            <v>8</v>
          </cell>
          <cell r="C227">
            <v>3077</v>
          </cell>
          <cell r="D227">
            <v>42804</v>
          </cell>
          <cell r="E227" t="b">
            <v>0</v>
          </cell>
          <cell r="F227" t="str">
            <v>Approved</v>
          </cell>
          <cell r="G227" t="str">
            <v>Solex</v>
          </cell>
          <cell r="H227" t="str">
            <v>Road</v>
          </cell>
          <cell r="I227" t="str">
            <v>medium</v>
          </cell>
          <cell r="J227" t="str">
            <v>small</v>
          </cell>
          <cell r="K227">
            <v>1703.52</v>
          </cell>
          <cell r="L227">
            <v>1516.13</v>
          </cell>
          <cell r="M227">
            <v>187.38999999999987</v>
          </cell>
          <cell r="N227">
            <v>34079</v>
          </cell>
          <cell r="O227" t="str">
            <v>Female</v>
          </cell>
          <cell r="P227">
            <v>54</v>
          </cell>
          <cell r="Q227">
            <v>21.61917808219178</v>
          </cell>
          <cell r="R227" t="str">
            <v>Information Systems Manager</v>
          </cell>
          <cell r="S227" t="str">
            <v>Health</v>
          </cell>
          <cell r="T227" t="str">
            <v>Mass Customer</v>
          </cell>
          <cell r="U227" t="str">
            <v>Yes</v>
          </cell>
          <cell r="V227">
            <v>2099</v>
          </cell>
          <cell r="W227" t="str">
            <v>NSW</v>
          </cell>
          <cell r="X227">
            <v>10</v>
          </cell>
          <cell r="Y227">
            <v>295</v>
          </cell>
        </row>
        <row r="228">
          <cell r="A228">
            <v>227</v>
          </cell>
          <cell r="B228">
            <v>86</v>
          </cell>
          <cell r="C228">
            <v>369</v>
          </cell>
          <cell r="D228">
            <v>42810</v>
          </cell>
          <cell r="E228" t="b">
            <v>1</v>
          </cell>
          <cell r="F228" t="str">
            <v>Approved</v>
          </cell>
          <cell r="G228" t="str">
            <v>OHM Cycles</v>
          </cell>
          <cell r="H228" t="str">
            <v>Standard</v>
          </cell>
          <cell r="I228" t="str">
            <v>medium</v>
          </cell>
          <cell r="J228" t="str">
            <v>medium</v>
          </cell>
          <cell r="K228">
            <v>235.63</v>
          </cell>
          <cell r="L228">
            <v>125.07</v>
          </cell>
          <cell r="M228">
            <v>110.56</v>
          </cell>
          <cell r="N228">
            <v>38482</v>
          </cell>
          <cell r="O228" t="str">
            <v>Male</v>
          </cell>
          <cell r="P228">
            <v>91</v>
          </cell>
          <cell r="Q228">
            <v>30.591780821917808</v>
          </cell>
          <cell r="R228" t="str">
            <v>Actuary</v>
          </cell>
          <cell r="S228" t="str">
            <v>Financial Services</v>
          </cell>
          <cell r="T228" t="str">
            <v>High Net Worth</v>
          </cell>
          <cell r="U228" t="str">
            <v>No</v>
          </cell>
          <cell r="V228">
            <v>3130</v>
          </cell>
          <cell r="W228" t="str">
            <v>VIC</v>
          </cell>
          <cell r="X228">
            <v>10</v>
          </cell>
          <cell r="Y228">
            <v>289</v>
          </cell>
        </row>
        <row r="229">
          <cell r="A229">
            <v>228</v>
          </cell>
          <cell r="B229">
            <v>13</v>
          </cell>
          <cell r="C229">
            <v>821</v>
          </cell>
          <cell r="D229">
            <v>42829</v>
          </cell>
          <cell r="E229" t="b">
            <v>1</v>
          </cell>
          <cell r="F229" t="str">
            <v>Approved</v>
          </cell>
          <cell r="G229" t="str">
            <v>Solex</v>
          </cell>
          <cell r="H229" t="str">
            <v>Standard</v>
          </cell>
          <cell r="I229" t="str">
            <v>medium</v>
          </cell>
          <cell r="J229" t="str">
            <v>medium</v>
          </cell>
          <cell r="K229">
            <v>1163.8900000000001</v>
          </cell>
          <cell r="L229">
            <v>589.27</v>
          </cell>
          <cell r="M229">
            <v>574.62000000000012</v>
          </cell>
          <cell r="N229">
            <v>41345</v>
          </cell>
          <cell r="O229" t="str">
            <v>Female</v>
          </cell>
          <cell r="P229">
            <v>67</v>
          </cell>
          <cell r="Q229">
            <v>40.682191780821917</v>
          </cell>
          <cell r="R229" t="str">
            <v>Financial Analyst</v>
          </cell>
          <cell r="S229" t="str">
            <v>Financial Services</v>
          </cell>
          <cell r="T229" t="str">
            <v>High Net Worth</v>
          </cell>
          <cell r="U229" t="str">
            <v>No</v>
          </cell>
          <cell r="V229">
            <v>2530</v>
          </cell>
          <cell r="W229" t="str">
            <v>NSW</v>
          </cell>
          <cell r="X229">
            <v>8</v>
          </cell>
          <cell r="Y229">
            <v>270</v>
          </cell>
        </row>
        <row r="230">
          <cell r="A230">
            <v>229</v>
          </cell>
          <cell r="B230">
            <v>19</v>
          </cell>
          <cell r="C230">
            <v>2687</v>
          </cell>
          <cell r="D230">
            <v>42807</v>
          </cell>
          <cell r="E230" t="b">
            <v>1</v>
          </cell>
          <cell r="F230" t="str">
            <v>Approved</v>
          </cell>
          <cell r="G230" t="str">
            <v>Trek Bicycles</v>
          </cell>
          <cell r="H230" t="str">
            <v>Mountain</v>
          </cell>
          <cell r="I230" t="str">
            <v>low</v>
          </cell>
          <cell r="J230" t="str">
            <v>medium</v>
          </cell>
          <cell r="K230">
            <v>574.64</v>
          </cell>
          <cell r="L230">
            <v>459.71</v>
          </cell>
          <cell r="M230">
            <v>114.93</v>
          </cell>
          <cell r="N230">
            <v>40784</v>
          </cell>
          <cell r="O230" t="str">
            <v>Male</v>
          </cell>
          <cell r="P230">
            <v>53</v>
          </cell>
          <cell r="Q230">
            <v>60.180821917808217</v>
          </cell>
          <cell r="R230" t="str">
            <v>Chemical Engineer</v>
          </cell>
          <cell r="S230" t="str">
            <v>Financial Services</v>
          </cell>
          <cell r="T230" t="str">
            <v>Affluent Customer</v>
          </cell>
          <cell r="U230" t="str">
            <v>No</v>
          </cell>
          <cell r="V230">
            <v>2208</v>
          </cell>
          <cell r="W230" t="str">
            <v>NSW</v>
          </cell>
          <cell r="X230">
            <v>10</v>
          </cell>
          <cell r="Y230">
            <v>292</v>
          </cell>
        </row>
        <row r="231">
          <cell r="A231">
            <v>230</v>
          </cell>
          <cell r="B231">
            <v>86</v>
          </cell>
          <cell r="C231">
            <v>681</v>
          </cell>
          <cell r="D231">
            <v>43092</v>
          </cell>
          <cell r="E231" t="b">
            <v>1</v>
          </cell>
          <cell r="F231" t="str">
            <v>Approved</v>
          </cell>
          <cell r="G231" t="str">
            <v>OHM Cycles</v>
          </cell>
          <cell r="H231" t="str">
            <v>Standard</v>
          </cell>
          <cell r="I231" t="str">
            <v>medium</v>
          </cell>
          <cell r="J231" t="str">
            <v>medium</v>
          </cell>
          <cell r="K231">
            <v>235.63</v>
          </cell>
          <cell r="L231">
            <v>125.07</v>
          </cell>
          <cell r="M231">
            <v>110.56</v>
          </cell>
          <cell r="N231">
            <v>41434</v>
          </cell>
          <cell r="O231" t="str">
            <v>Male</v>
          </cell>
          <cell r="P231">
            <v>53</v>
          </cell>
          <cell r="Q231">
            <v>43.531506849315072</v>
          </cell>
          <cell r="R231" t="str">
            <v>VP Product Management</v>
          </cell>
          <cell r="S231" t="str">
            <v>IT</v>
          </cell>
          <cell r="T231" t="str">
            <v>High Net Worth</v>
          </cell>
          <cell r="U231" t="str">
            <v>Yes</v>
          </cell>
          <cell r="V231">
            <v>2147</v>
          </cell>
          <cell r="W231" t="str">
            <v>NSW</v>
          </cell>
          <cell r="X231">
            <v>9</v>
          </cell>
          <cell r="Y231">
            <v>7</v>
          </cell>
        </row>
        <row r="232">
          <cell r="A232">
            <v>231</v>
          </cell>
          <cell r="B232">
            <v>46</v>
          </cell>
          <cell r="C232">
            <v>37</v>
          </cell>
          <cell r="D232">
            <v>42959</v>
          </cell>
          <cell r="E232" t="b">
            <v>1</v>
          </cell>
          <cell r="F232" t="str">
            <v>Approved</v>
          </cell>
          <cell r="G232" t="str">
            <v>OHM Cycles</v>
          </cell>
          <cell r="H232" t="str">
            <v>Standard</v>
          </cell>
          <cell r="I232" t="str">
            <v>low</v>
          </cell>
          <cell r="J232" t="str">
            <v>medium</v>
          </cell>
          <cell r="K232">
            <v>1793.43</v>
          </cell>
          <cell r="L232">
            <v>248.82</v>
          </cell>
          <cell r="M232">
            <v>1544.6100000000001</v>
          </cell>
          <cell r="N232">
            <v>36361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>
            <v>140</v>
          </cell>
        </row>
        <row r="233">
          <cell r="A233">
            <v>232</v>
          </cell>
          <cell r="B233">
            <v>30</v>
          </cell>
          <cell r="C233">
            <v>3002</v>
          </cell>
          <cell r="D233">
            <v>42951</v>
          </cell>
          <cell r="E233" t="b">
            <v>0</v>
          </cell>
          <cell r="F233" t="str">
            <v>Approved</v>
          </cell>
          <cell r="G233" t="str">
            <v>Solex</v>
          </cell>
          <cell r="H233" t="str">
            <v>Standard</v>
          </cell>
          <cell r="I233" t="str">
            <v>high</v>
          </cell>
          <cell r="J233" t="str">
            <v>medium</v>
          </cell>
          <cell r="K233">
            <v>748.17</v>
          </cell>
          <cell r="L233">
            <v>448.9</v>
          </cell>
          <cell r="M233">
            <v>299.27</v>
          </cell>
          <cell r="N233">
            <v>36361</v>
          </cell>
          <cell r="O233" t="str">
            <v>Female</v>
          </cell>
          <cell r="P233">
            <v>72</v>
          </cell>
          <cell r="Q233">
            <v>65.328767123287676</v>
          </cell>
          <cell r="R233" t="str">
            <v>Paralegal</v>
          </cell>
          <cell r="S233" t="str">
            <v>Argiculture</v>
          </cell>
          <cell r="T233" t="str">
            <v>Mass Customer</v>
          </cell>
          <cell r="U233" t="str">
            <v>No</v>
          </cell>
          <cell r="V233">
            <v>2470</v>
          </cell>
          <cell r="W233" t="str">
            <v>NSW</v>
          </cell>
          <cell r="X233">
            <v>2</v>
          </cell>
          <cell r="Y233">
            <v>148</v>
          </cell>
        </row>
        <row r="234">
          <cell r="A234">
            <v>233</v>
          </cell>
          <cell r="B234">
            <v>92</v>
          </cell>
          <cell r="C234">
            <v>396</v>
          </cell>
          <cell r="D234">
            <v>42979</v>
          </cell>
          <cell r="E234" t="b">
            <v>0</v>
          </cell>
          <cell r="F234" t="str">
            <v>Approved</v>
          </cell>
          <cell r="G234" t="str">
            <v>WeareA2B</v>
          </cell>
          <cell r="H234" t="str">
            <v>Touring</v>
          </cell>
          <cell r="I234" t="str">
            <v>medium</v>
          </cell>
          <cell r="J234" t="str">
            <v>large</v>
          </cell>
          <cell r="K234">
            <v>1890.39</v>
          </cell>
          <cell r="L234">
            <v>260.14</v>
          </cell>
          <cell r="M234">
            <v>1630.25</v>
          </cell>
          <cell r="N234">
            <v>33259</v>
          </cell>
          <cell r="O234" t="str">
            <v>Female</v>
          </cell>
          <cell r="P234">
            <v>86</v>
          </cell>
          <cell r="Q234">
            <v>55.186301369863017</v>
          </cell>
          <cell r="R234" t="str">
            <v>Systems Administrator III</v>
          </cell>
          <cell r="S234" t="str">
            <v>Retail</v>
          </cell>
          <cell r="T234" t="str">
            <v>High Net Worth</v>
          </cell>
          <cell r="U234" t="str">
            <v>Yes</v>
          </cell>
          <cell r="V234">
            <v>2076</v>
          </cell>
          <cell r="W234" t="str">
            <v>NSW</v>
          </cell>
          <cell r="X234">
            <v>11</v>
          </cell>
          <cell r="Y234">
            <v>120</v>
          </cell>
        </row>
        <row r="235">
          <cell r="A235">
            <v>234</v>
          </cell>
          <cell r="B235">
            <v>71</v>
          </cell>
          <cell r="C235">
            <v>550</v>
          </cell>
          <cell r="D235">
            <v>42979</v>
          </cell>
          <cell r="E235" t="b">
            <v>1</v>
          </cell>
          <cell r="F235" t="str">
            <v>Approved</v>
          </cell>
          <cell r="G235" t="str">
            <v>Solex</v>
          </cell>
          <cell r="H235" t="str">
            <v>Standard</v>
          </cell>
          <cell r="I235" t="str">
            <v>high</v>
          </cell>
          <cell r="J235" t="str">
            <v>large</v>
          </cell>
          <cell r="K235">
            <v>1842.92</v>
          </cell>
          <cell r="L235">
            <v>1105.75</v>
          </cell>
          <cell r="M235">
            <v>737.17000000000007</v>
          </cell>
          <cell r="N235">
            <v>34996</v>
          </cell>
          <cell r="O235" t="str">
            <v>Female</v>
          </cell>
          <cell r="P235">
            <v>8</v>
          </cell>
          <cell r="Q235">
            <v>45.723287671232875</v>
          </cell>
          <cell r="R235">
            <v>0</v>
          </cell>
          <cell r="S235" t="str">
            <v>Retail</v>
          </cell>
          <cell r="T235" t="str">
            <v>Mass Customer</v>
          </cell>
          <cell r="U235" t="str">
            <v>Yes</v>
          </cell>
          <cell r="V235">
            <v>3168</v>
          </cell>
          <cell r="W235" t="str">
            <v>Victoria</v>
          </cell>
          <cell r="X235">
            <v>6</v>
          </cell>
          <cell r="Y235">
            <v>120</v>
          </cell>
        </row>
        <row r="236">
          <cell r="A236">
            <v>235</v>
          </cell>
          <cell r="B236">
            <v>77</v>
          </cell>
          <cell r="C236">
            <v>1605</v>
          </cell>
          <cell r="D236">
            <v>42918</v>
          </cell>
          <cell r="E236" t="b">
            <v>0</v>
          </cell>
          <cell r="F236" t="str">
            <v>Approved</v>
          </cell>
          <cell r="G236" t="str">
            <v>Norco Bicycles</v>
          </cell>
          <cell r="H236" t="str">
            <v>Road</v>
          </cell>
          <cell r="I236" t="str">
            <v>medium</v>
          </cell>
          <cell r="J236" t="str">
            <v>large</v>
          </cell>
          <cell r="K236">
            <v>1240.31</v>
          </cell>
          <cell r="L236">
            <v>795.1</v>
          </cell>
          <cell r="M236">
            <v>445.20999999999992</v>
          </cell>
          <cell r="N236">
            <v>40553</v>
          </cell>
          <cell r="O236" t="str">
            <v>Female</v>
          </cell>
          <cell r="P236">
            <v>93</v>
          </cell>
          <cell r="Q236">
            <v>34.073972602739723</v>
          </cell>
          <cell r="R236">
            <v>0</v>
          </cell>
          <cell r="S236" t="str">
            <v>Financial Services</v>
          </cell>
          <cell r="T236" t="str">
            <v>High Net Worth</v>
          </cell>
          <cell r="U236" t="str">
            <v>No</v>
          </cell>
          <cell r="V236">
            <v>3219</v>
          </cell>
          <cell r="W236" t="str">
            <v>VIC</v>
          </cell>
          <cell r="X236">
            <v>3</v>
          </cell>
          <cell r="Y236">
            <v>181</v>
          </cell>
        </row>
        <row r="237">
          <cell r="A237">
            <v>236</v>
          </cell>
          <cell r="B237">
            <v>7</v>
          </cell>
          <cell r="C237">
            <v>2325</v>
          </cell>
          <cell r="D237">
            <v>42978</v>
          </cell>
          <cell r="E237" t="b">
            <v>1</v>
          </cell>
          <cell r="F237" t="str">
            <v>Approved</v>
          </cell>
          <cell r="G237" t="str">
            <v>Giant Bicycles</v>
          </cell>
          <cell r="H237" t="str">
            <v>Standard</v>
          </cell>
          <cell r="I237" t="str">
            <v>medium</v>
          </cell>
          <cell r="J237" t="str">
            <v>small</v>
          </cell>
          <cell r="K237">
            <v>1311.44</v>
          </cell>
          <cell r="L237">
            <v>1167.18</v>
          </cell>
          <cell r="M237">
            <v>144.26</v>
          </cell>
          <cell r="N237">
            <v>37698</v>
          </cell>
          <cell r="O237" t="str">
            <v>Male</v>
          </cell>
          <cell r="P237">
            <v>64</v>
          </cell>
          <cell r="Q237">
            <v>58.241095890410961</v>
          </cell>
          <cell r="R237" t="str">
            <v>Database Administrator IV</v>
          </cell>
          <cell r="S237" t="str">
            <v>Manufacturing</v>
          </cell>
          <cell r="T237" t="str">
            <v>Mass Customer</v>
          </cell>
          <cell r="U237" t="str">
            <v>Yes</v>
          </cell>
          <cell r="V237">
            <v>3023</v>
          </cell>
          <cell r="W237" t="str">
            <v>VIC</v>
          </cell>
          <cell r="X237">
            <v>8</v>
          </cell>
          <cell r="Y237">
            <v>121</v>
          </cell>
        </row>
        <row r="238">
          <cell r="A238">
            <v>237</v>
          </cell>
          <cell r="B238">
            <v>23</v>
          </cell>
          <cell r="C238">
            <v>1420</v>
          </cell>
          <cell r="D238">
            <v>42805</v>
          </cell>
          <cell r="E238" t="b">
            <v>1</v>
          </cell>
          <cell r="F238" t="str">
            <v>Approved</v>
          </cell>
          <cell r="G238" t="str">
            <v>Norco Bicycles</v>
          </cell>
          <cell r="H238" t="str">
            <v>Mountain</v>
          </cell>
          <cell r="I238" t="str">
            <v>low</v>
          </cell>
          <cell r="J238" t="str">
            <v>small</v>
          </cell>
          <cell r="K238">
            <v>688.63</v>
          </cell>
          <cell r="L238">
            <v>612.88</v>
          </cell>
          <cell r="M238">
            <v>75.75</v>
          </cell>
          <cell r="N238">
            <v>34244</v>
          </cell>
          <cell r="O238" t="str">
            <v>Female</v>
          </cell>
          <cell r="P238">
            <v>74</v>
          </cell>
          <cell r="Q238">
            <v>62.479452054794521</v>
          </cell>
          <cell r="R238" t="str">
            <v>Dental Hygienist</v>
          </cell>
          <cell r="S238" t="str">
            <v>Financial Services</v>
          </cell>
          <cell r="T238" t="str">
            <v>Mass Customer</v>
          </cell>
          <cell r="U238" t="str">
            <v>Yes</v>
          </cell>
          <cell r="V238">
            <v>2767</v>
          </cell>
          <cell r="W238" t="str">
            <v>NSW</v>
          </cell>
          <cell r="X238">
            <v>8</v>
          </cell>
          <cell r="Y238">
            <v>294</v>
          </cell>
        </row>
        <row r="239">
          <cell r="A239">
            <v>238</v>
          </cell>
          <cell r="B239">
            <v>12</v>
          </cell>
          <cell r="C239">
            <v>3099</v>
          </cell>
          <cell r="D239">
            <v>43016</v>
          </cell>
          <cell r="E239" t="b">
            <v>0</v>
          </cell>
          <cell r="F239" t="str">
            <v>Approved</v>
          </cell>
          <cell r="G239" t="str">
            <v>WeareA2B</v>
          </cell>
          <cell r="H239" t="str">
            <v>Standard</v>
          </cell>
          <cell r="I239" t="str">
            <v>medium</v>
          </cell>
          <cell r="J239" t="str">
            <v>medium</v>
          </cell>
          <cell r="K239">
            <v>1231.1500000000001</v>
          </cell>
          <cell r="L239">
            <v>161.6</v>
          </cell>
          <cell r="M239">
            <v>1069.5500000000002</v>
          </cell>
          <cell r="N239">
            <v>34586</v>
          </cell>
          <cell r="O239" t="str">
            <v>Female</v>
          </cell>
          <cell r="P239">
            <v>19</v>
          </cell>
          <cell r="Q239">
            <v>25.328767123287673</v>
          </cell>
          <cell r="R239">
            <v>0</v>
          </cell>
          <cell r="S239" t="str">
            <v>Health</v>
          </cell>
          <cell r="T239" t="str">
            <v>Mass Customer</v>
          </cell>
          <cell r="U239" t="str">
            <v>No</v>
          </cell>
          <cell r="V239">
            <v>4870</v>
          </cell>
          <cell r="W239" t="str">
            <v>QLD</v>
          </cell>
          <cell r="X239">
            <v>7</v>
          </cell>
          <cell r="Y239">
            <v>83</v>
          </cell>
        </row>
        <row r="240">
          <cell r="A240">
            <v>239</v>
          </cell>
          <cell r="B240">
            <v>61</v>
          </cell>
          <cell r="C240">
            <v>1645</v>
          </cell>
          <cell r="D240">
            <v>43009</v>
          </cell>
          <cell r="E240" t="b">
            <v>1</v>
          </cell>
          <cell r="F240" t="str">
            <v>Approved</v>
          </cell>
          <cell r="G240" t="str">
            <v>OHM Cycles</v>
          </cell>
          <cell r="H240" t="str">
            <v>Standard</v>
          </cell>
          <cell r="I240" t="str">
            <v>low</v>
          </cell>
          <cell r="J240" t="str">
            <v>medium</v>
          </cell>
          <cell r="K240">
            <v>71.16</v>
          </cell>
          <cell r="L240">
            <v>56.93</v>
          </cell>
          <cell r="M240">
            <v>14.229999999999997</v>
          </cell>
          <cell r="N240">
            <v>42145</v>
          </cell>
          <cell r="O240" t="str">
            <v>Female</v>
          </cell>
          <cell r="P240">
            <v>39</v>
          </cell>
          <cell r="Q240">
            <v>26.789041095890411</v>
          </cell>
          <cell r="R240" t="str">
            <v>Research Associate</v>
          </cell>
          <cell r="S240" t="str">
            <v>Health</v>
          </cell>
          <cell r="T240" t="str">
            <v>Mass Customer</v>
          </cell>
          <cell r="U240" t="str">
            <v>No</v>
          </cell>
          <cell r="V240">
            <v>2154</v>
          </cell>
          <cell r="W240" t="str">
            <v>NSW</v>
          </cell>
          <cell r="X240">
            <v>11</v>
          </cell>
          <cell r="Y240">
            <v>90</v>
          </cell>
        </row>
        <row r="241">
          <cell r="A241">
            <v>240</v>
          </cell>
          <cell r="B241">
            <v>21</v>
          </cell>
          <cell r="C241">
            <v>546</v>
          </cell>
          <cell r="D241">
            <v>43062</v>
          </cell>
          <cell r="E241" t="b">
            <v>0</v>
          </cell>
          <cell r="F241" t="str">
            <v>Approved</v>
          </cell>
          <cell r="G241" t="str">
            <v>Solex</v>
          </cell>
          <cell r="H241" t="str">
            <v>Standard</v>
          </cell>
          <cell r="I241" t="str">
            <v>medium</v>
          </cell>
          <cell r="J241" t="str">
            <v>large</v>
          </cell>
          <cell r="K241">
            <v>1071.23</v>
          </cell>
          <cell r="L241">
            <v>380.74</v>
          </cell>
          <cell r="M241">
            <v>690.49</v>
          </cell>
          <cell r="N241">
            <v>33552</v>
          </cell>
          <cell r="O241" t="str">
            <v>Female</v>
          </cell>
          <cell r="P241">
            <v>22</v>
          </cell>
          <cell r="Q241">
            <v>41.093150684931508</v>
          </cell>
          <cell r="R241" t="str">
            <v>Information Systems Manager</v>
          </cell>
          <cell r="S241" t="str">
            <v>Health</v>
          </cell>
          <cell r="T241" t="str">
            <v>Mass Customer</v>
          </cell>
          <cell r="U241" t="str">
            <v>Yes</v>
          </cell>
          <cell r="V241">
            <v>2340</v>
          </cell>
          <cell r="W241" t="str">
            <v>NSW</v>
          </cell>
          <cell r="X241">
            <v>2</v>
          </cell>
          <cell r="Y241">
            <v>37</v>
          </cell>
        </row>
        <row r="242">
          <cell r="A242">
            <v>241</v>
          </cell>
          <cell r="B242">
            <v>86</v>
          </cell>
          <cell r="C242">
            <v>2885</v>
          </cell>
          <cell r="D242">
            <v>42821</v>
          </cell>
          <cell r="E242" t="b">
            <v>1</v>
          </cell>
          <cell r="F242" t="str">
            <v>Approved</v>
          </cell>
          <cell r="G242" t="str">
            <v>OHM Cycles</v>
          </cell>
          <cell r="H242" t="str">
            <v>Standard</v>
          </cell>
          <cell r="I242" t="str">
            <v>medium</v>
          </cell>
          <cell r="J242" t="str">
            <v>medium</v>
          </cell>
          <cell r="K242">
            <v>235.63</v>
          </cell>
          <cell r="L242">
            <v>125.07</v>
          </cell>
          <cell r="M242">
            <v>110.56</v>
          </cell>
          <cell r="N242">
            <v>37626</v>
          </cell>
          <cell r="O242" t="str">
            <v>Female</v>
          </cell>
          <cell r="P242">
            <v>39</v>
          </cell>
          <cell r="Q242">
            <v>52.747945205479454</v>
          </cell>
          <cell r="R242" t="str">
            <v>Compensation Analyst</v>
          </cell>
          <cell r="S242" t="str">
            <v>n/a</v>
          </cell>
          <cell r="T242" t="str">
            <v>Mass Customer</v>
          </cell>
          <cell r="U242" t="str">
            <v>No</v>
          </cell>
          <cell r="V242">
            <v>2761</v>
          </cell>
          <cell r="W242" t="str">
            <v>NSW</v>
          </cell>
          <cell r="X242">
            <v>8</v>
          </cell>
          <cell r="Y242">
            <v>278</v>
          </cell>
        </row>
        <row r="243">
          <cell r="A243">
            <v>242</v>
          </cell>
          <cell r="B243">
            <v>57</v>
          </cell>
          <cell r="C243">
            <v>2740</v>
          </cell>
          <cell r="D243">
            <v>43073</v>
          </cell>
          <cell r="E243" t="b">
            <v>0</v>
          </cell>
          <cell r="F243" t="str">
            <v>Approved</v>
          </cell>
          <cell r="G243" t="str">
            <v>WeareA2B</v>
          </cell>
          <cell r="H243" t="str">
            <v>Touring</v>
          </cell>
          <cell r="I243" t="str">
            <v>medium</v>
          </cell>
          <cell r="J243" t="str">
            <v>large</v>
          </cell>
          <cell r="K243">
            <v>1890.39</v>
          </cell>
          <cell r="L243">
            <v>260.14</v>
          </cell>
          <cell r="M243">
            <v>1630.25</v>
          </cell>
          <cell r="N243">
            <v>36146</v>
          </cell>
          <cell r="O243" t="str">
            <v>Male</v>
          </cell>
          <cell r="P243">
            <v>6</v>
          </cell>
          <cell r="Q243">
            <v>59.167123287671231</v>
          </cell>
          <cell r="R243" t="str">
            <v>Administrative Officer</v>
          </cell>
          <cell r="S243" t="str">
            <v>Health</v>
          </cell>
          <cell r="T243" t="str">
            <v>High Net Worth</v>
          </cell>
          <cell r="U243" t="str">
            <v>Yes</v>
          </cell>
          <cell r="V243">
            <v>2226</v>
          </cell>
          <cell r="W243" t="str">
            <v>NSW</v>
          </cell>
          <cell r="X243">
            <v>7</v>
          </cell>
          <cell r="Y243">
            <v>26</v>
          </cell>
        </row>
        <row r="244">
          <cell r="A244">
            <v>243</v>
          </cell>
          <cell r="B244">
            <v>63</v>
          </cell>
          <cell r="C244">
            <v>3166</v>
          </cell>
          <cell r="D244">
            <v>43052</v>
          </cell>
          <cell r="E244" t="b">
            <v>1</v>
          </cell>
          <cell r="F244" t="str">
            <v>Approved</v>
          </cell>
          <cell r="G244" t="str">
            <v>Solex</v>
          </cell>
          <cell r="H244" t="str">
            <v>Standard</v>
          </cell>
          <cell r="I244" t="str">
            <v>medium</v>
          </cell>
          <cell r="J244" t="str">
            <v>medium</v>
          </cell>
          <cell r="K244">
            <v>1483.2</v>
          </cell>
          <cell r="L244">
            <v>99.59</v>
          </cell>
          <cell r="M244">
            <v>1383.6100000000001</v>
          </cell>
          <cell r="N244">
            <v>36146</v>
          </cell>
          <cell r="O244" t="str">
            <v>Male</v>
          </cell>
          <cell r="P244">
            <v>36</v>
          </cell>
          <cell r="Q244">
            <v>66.904109589041099</v>
          </cell>
          <cell r="R244" t="str">
            <v>Social Worker</v>
          </cell>
          <cell r="S244" t="str">
            <v>Manufacturing</v>
          </cell>
          <cell r="T244" t="str">
            <v>Affluent Customer</v>
          </cell>
          <cell r="U244" t="str">
            <v>Yes</v>
          </cell>
          <cell r="V244">
            <v>2017</v>
          </cell>
          <cell r="W244" t="str">
            <v>NSW</v>
          </cell>
          <cell r="X244">
            <v>8</v>
          </cell>
          <cell r="Y244">
            <v>47</v>
          </cell>
        </row>
        <row r="245">
          <cell r="A245">
            <v>244</v>
          </cell>
          <cell r="B245">
            <v>63</v>
          </cell>
          <cell r="C245">
            <v>3487</v>
          </cell>
          <cell r="D245">
            <v>43089</v>
          </cell>
          <cell r="E245" t="b">
            <v>1</v>
          </cell>
          <cell r="F245" t="str">
            <v>Approved</v>
          </cell>
          <cell r="G245" t="str">
            <v>WeareA2B</v>
          </cell>
          <cell r="H245" t="str">
            <v>Standard</v>
          </cell>
          <cell r="I245" t="str">
            <v>medium</v>
          </cell>
          <cell r="J245" t="str">
            <v>medium</v>
          </cell>
          <cell r="K245">
            <v>1992.93</v>
          </cell>
          <cell r="L245">
            <v>762.63</v>
          </cell>
          <cell r="M245">
            <v>1230.3000000000002</v>
          </cell>
          <cell r="N245">
            <v>34115</v>
          </cell>
          <cell r="O245" t="str">
            <v>Male</v>
          </cell>
          <cell r="P245">
            <v>63</v>
          </cell>
          <cell r="Q245">
            <v>44.290410958904111</v>
          </cell>
          <cell r="R245" t="str">
            <v>Analyst Programmer</v>
          </cell>
          <cell r="S245" t="str">
            <v>Manufacturing</v>
          </cell>
          <cell r="T245" t="str">
            <v>Mass Customer</v>
          </cell>
          <cell r="U245" t="str">
            <v>No</v>
          </cell>
          <cell r="V245">
            <v>3146</v>
          </cell>
          <cell r="W245" t="str">
            <v>VIC</v>
          </cell>
          <cell r="X245">
            <v>9</v>
          </cell>
          <cell r="Y245">
            <v>10</v>
          </cell>
        </row>
        <row r="246">
          <cell r="A246">
            <v>245</v>
          </cell>
          <cell r="B246">
            <v>33</v>
          </cell>
          <cell r="C246">
            <v>2890</v>
          </cell>
          <cell r="D246">
            <v>43000</v>
          </cell>
          <cell r="E246" t="b">
            <v>1</v>
          </cell>
          <cell r="F246" t="str">
            <v>Approved</v>
          </cell>
          <cell r="G246" t="str">
            <v>Giant Bicycles</v>
          </cell>
          <cell r="H246" t="str">
            <v>Standard</v>
          </cell>
          <cell r="I246" t="str">
            <v>medium</v>
          </cell>
          <cell r="J246" t="str">
            <v>small</v>
          </cell>
          <cell r="K246">
            <v>1311.44</v>
          </cell>
          <cell r="L246">
            <v>1167.18</v>
          </cell>
          <cell r="M246">
            <v>144.26</v>
          </cell>
          <cell r="N246">
            <v>40336</v>
          </cell>
          <cell r="O246" t="str">
            <v>Female</v>
          </cell>
          <cell r="P246">
            <v>5</v>
          </cell>
          <cell r="Q246">
            <v>62.884931506849313</v>
          </cell>
          <cell r="R246" t="str">
            <v>Speech Pathologist</v>
          </cell>
          <cell r="S246" t="str">
            <v>n/a</v>
          </cell>
          <cell r="T246" t="str">
            <v>Mass Customer</v>
          </cell>
          <cell r="U246" t="str">
            <v>Yes</v>
          </cell>
          <cell r="V246">
            <v>2018</v>
          </cell>
          <cell r="W246" t="str">
            <v>NSW</v>
          </cell>
          <cell r="X246">
            <v>11</v>
          </cell>
          <cell r="Y246">
            <v>99</v>
          </cell>
        </row>
        <row r="247">
          <cell r="A247">
            <v>246</v>
          </cell>
          <cell r="B247">
            <v>98</v>
          </cell>
          <cell r="C247">
            <v>3370</v>
          </cell>
          <cell r="D247">
            <v>42757</v>
          </cell>
          <cell r="E247" t="b">
            <v>0</v>
          </cell>
          <cell r="F247" t="str">
            <v>Approved</v>
          </cell>
          <cell r="G247" t="str">
            <v>OHM Cycles</v>
          </cell>
          <cell r="H247" t="str">
            <v>Standard</v>
          </cell>
          <cell r="I247" t="str">
            <v>medium</v>
          </cell>
          <cell r="J247" t="str">
            <v>medium</v>
          </cell>
          <cell r="K247">
            <v>795.34</v>
          </cell>
          <cell r="L247">
            <v>101.58</v>
          </cell>
          <cell r="M247">
            <v>693.76</v>
          </cell>
          <cell r="N247">
            <v>42172</v>
          </cell>
          <cell r="O247" t="str">
            <v>Female</v>
          </cell>
          <cell r="P247">
            <v>56</v>
          </cell>
          <cell r="Q247">
            <v>68.202739726027403</v>
          </cell>
          <cell r="R247" t="str">
            <v>Data Coordiator</v>
          </cell>
          <cell r="S247" t="str">
            <v>n/a</v>
          </cell>
          <cell r="T247" t="str">
            <v>Mass Customer</v>
          </cell>
          <cell r="U247" t="str">
            <v>No</v>
          </cell>
          <cell r="V247">
            <v>2076</v>
          </cell>
          <cell r="W247" t="str">
            <v>NSW</v>
          </cell>
          <cell r="X247">
            <v>12</v>
          </cell>
          <cell r="Y247">
            <v>342</v>
          </cell>
        </row>
        <row r="248">
          <cell r="A248">
            <v>247</v>
          </cell>
          <cell r="B248">
            <v>15</v>
          </cell>
          <cell r="C248">
            <v>3393</v>
          </cell>
          <cell r="D248">
            <v>42764</v>
          </cell>
          <cell r="E248" t="b">
            <v>1</v>
          </cell>
          <cell r="F248" t="str">
            <v>Approved</v>
          </cell>
          <cell r="G248" t="str">
            <v>Norco Bicycles</v>
          </cell>
          <cell r="H248" t="str">
            <v>Standard</v>
          </cell>
          <cell r="I248" t="str">
            <v>low</v>
          </cell>
          <cell r="J248" t="str">
            <v>medium</v>
          </cell>
          <cell r="K248">
            <v>958.74</v>
          </cell>
          <cell r="L248">
            <v>748.9</v>
          </cell>
          <cell r="M248">
            <v>209.84000000000003</v>
          </cell>
          <cell r="N248">
            <v>39880</v>
          </cell>
          <cell r="O248" t="str">
            <v>Male</v>
          </cell>
          <cell r="P248">
            <v>39</v>
          </cell>
          <cell r="Q248">
            <v>68.120547945205473</v>
          </cell>
          <cell r="R248" t="str">
            <v>Technical Writer</v>
          </cell>
          <cell r="S248" t="str">
            <v>Financial Services</v>
          </cell>
          <cell r="T248" t="str">
            <v>Mass Customer</v>
          </cell>
          <cell r="U248" t="str">
            <v>No</v>
          </cell>
          <cell r="V248">
            <v>2093</v>
          </cell>
          <cell r="W248" t="str">
            <v>NSW</v>
          </cell>
          <cell r="X248">
            <v>12</v>
          </cell>
          <cell r="Y248">
            <v>335</v>
          </cell>
        </row>
        <row r="249">
          <cell r="A249">
            <v>248</v>
          </cell>
          <cell r="B249">
            <v>57</v>
          </cell>
          <cell r="C249">
            <v>2410</v>
          </cell>
          <cell r="D249">
            <v>42937</v>
          </cell>
          <cell r="E249" t="b">
            <v>0</v>
          </cell>
          <cell r="F249" t="str">
            <v>Approved</v>
          </cell>
          <cell r="G249" t="str">
            <v>WeareA2B</v>
          </cell>
          <cell r="H249" t="str">
            <v>Touring</v>
          </cell>
          <cell r="I249" t="str">
            <v>medium</v>
          </cell>
          <cell r="J249" t="str">
            <v>large</v>
          </cell>
          <cell r="K249">
            <v>1890.39</v>
          </cell>
          <cell r="L249">
            <v>260.14</v>
          </cell>
          <cell r="M249">
            <v>1630.25</v>
          </cell>
          <cell r="N249">
            <v>34143</v>
          </cell>
          <cell r="O249" t="str">
            <v>Male</v>
          </cell>
          <cell r="P249">
            <v>0</v>
          </cell>
          <cell r="Q249">
            <v>47.602739726027394</v>
          </cell>
          <cell r="R249" t="str">
            <v>Geological Engineer</v>
          </cell>
          <cell r="S249" t="str">
            <v>Health</v>
          </cell>
          <cell r="T249" t="str">
            <v>Mass Customer</v>
          </cell>
          <cell r="U249" t="str">
            <v>No</v>
          </cell>
          <cell r="V249">
            <v>3181</v>
          </cell>
          <cell r="W249" t="str">
            <v>VIC</v>
          </cell>
          <cell r="X249">
            <v>11</v>
          </cell>
          <cell r="Y249">
            <v>162</v>
          </cell>
        </row>
        <row r="250">
          <cell r="A250">
            <v>249</v>
          </cell>
          <cell r="B250">
            <v>61</v>
          </cell>
          <cell r="C250">
            <v>3466</v>
          </cell>
          <cell r="D250">
            <v>42776</v>
          </cell>
          <cell r="E250" t="b">
            <v>1</v>
          </cell>
          <cell r="F250" t="str">
            <v>Approved</v>
          </cell>
          <cell r="G250" t="str">
            <v>OHM Cycles</v>
          </cell>
          <cell r="H250" t="str">
            <v>Standard</v>
          </cell>
          <cell r="I250" t="str">
            <v>low</v>
          </cell>
          <cell r="J250" t="str">
            <v>medium</v>
          </cell>
          <cell r="K250">
            <v>71.16</v>
          </cell>
          <cell r="L250">
            <v>56.93</v>
          </cell>
          <cell r="M250">
            <v>14.229999999999997</v>
          </cell>
          <cell r="N250">
            <v>42172</v>
          </cell>
          <cell r="O250" t="str">
            <v>Male</v>
          </cell>
          <cell r="P250">
            <v>31</v>
          </cell>
          <cell r="Q250">
            <v>42.504109589041093</v>
          </cell>
          <cell r="R250" t="str">
            <v>Marketing Assistant</v>
          </cell>
          <cell r="S250" t="str">
            <v>Manufacturing</v>
          </cell>
          <cell r="T250" t="str">
            <v>High Net Worth</v>
          </cell>
          <cell r="U250" t="str">
            <v>Yes</v>
          </cell>
          <cell r="V250">
            <v>3079</v>
          </cell>
          <cell r="W250" t="str">
            <v>VIC</v>
          </cell>
          <cell r="X250">
            <v>11</v>
          </cell>
          <cell r="Y250">
            <v>323</v>
          </cell>
        </row>
        <row r="251">
          <cell r="A251">
            <v>250</v>
          </cell>
          <cell r="B251">
            <v>48</v>
          </cell>
          <cell r="C251">
            <v>1454</v>
          </cell>
          <cell r="D251">
            <v>43064</v>
          </cell>
          <cell r="E251" t="b">
            <v>0</v>
          </cell>
          <cell r="F251" t="str">
            <v>Cancelled</v>
          </cell>
          <cell r="G251" t="str">
            <v>WeareA2B</v>
          </cell>
          <cell r="H251" t="str">
            <v>Standard</v>
          </cell>
          <cell r="I251" t="str">
            <v>medium</v>
          </cell>
          <cell r="J251" t="str">
            <v>medium</v>
          </cell>
          <cell r="K251">
            <v>1762.96</v>
          </cell>
          <cell r="L251">
            <v>950.52</v>
          </cell>
          <cell r="M251">
            <v>812.44</v>
          </cell>
          <cell r="N251">
            <v>35470</v>
          </cell>
          <cell r="O251" t="str">
            <v>Female</v>
          </cell>
          <cell r="P251">
            <v>2</v>
          </cell>
          <cell r="Q251">
            <v>42.980821917808221</v>
          </cell>
          <cell r="R251" t="str">
            <v>Physical Therapy Assistant</v>
          </cell>
          <cell r="S251" t="str">
            <v>Health</v>
          </cell>
          <cell r="T251" t="str">
            <v>High Net Worth</v>
          </cell>
          <cell r="U251" t="str">
            <v>No</v>
          </cell>
          <cell r="V251">
            <v>2567</v>
          </cell>
          <cell r="W251" t="str">
            <v>NSW</v>
          </cell>
          <cell r="X251">
            <v>9</v>
          </cell>
          <cell r="Y251">
            <v>35</v>
          </cell>
        </row>
        <row r="252">
          <cell r="A252">
            <v>251</v>
          </cell>
          <cell r="B252">
            <v>63</v>
          </cell>
          <cell r="C252">
            <v>1967</v>
          </cell>
          <cell r="D252">
            <v>42836</v>
          </cell>
          <cell r="F252" t="str">
            <v>Approved</v>
          </cell>
          <cell r="G252" t="str">
            <v>Solex</v>
          </cell>
          <cell r="H252" t="str">
            <v>Standard</v>
          </cell>
          <cell r="I252" t="str">
            <v>medium</v>
          </cell>
          <cell r="J252" t="str">
            <v>medium</v>
          </cell>
          <cell r="K252">
            <v>1483.2</v>
          </cell>
          <cell r="L252">
            <v>99.59</v>
          </cell>
          <cell r="M252">
            <v>1383.6100000000001</v>
          </cell>
          <cell r="N252">
            <v>42145</v>
          </cell>
          <cell r="O252" t="str">
            <v>Female</v>
          </cell>
          <cell r="P252">
            <v>31</v>
          </cell>
          <cell r="Q252">
            <v>36.356164383561641</v>
          </cell>
          <cell r="R252" t="str">
            <v>Chemical Engineer</v>
          </cell>
          <cell r="S252" t="str">
            <v>Financial Services</v>
          </cell>
          <cell r="T252" t="str">
            <v>High Net Worth</v>
          </cell>
          <cell r="U252" t="str">
            <v>No</v>
          </cell>
          <cell r="V252">
            <v>2043</v>
          </cell>
          <cell r="W252" t="str">
            <v>NSW</v>
          </cell>
          <cell r="X252">
            <v>9</v>
          </cell>
          <cell r="Y252">
            <v>263</v>
          </cell>
        </row>
        <row r="253">
          <cell r="A253">
            <v>252</v>
          </cell>
          <cell r="B253">
            <v>78</v>
          </cell>
          <cell r="C253">
            <v>3089</v>
          </cell>
          <cell r="D253">
            <v>43072</v>
          </cell>
          <cell r="E253" t="b">
            <v>0</v>
          </cell>
          <cell r="F253" t="str">
            <v>Approved</v>
          </cell>
          <cell r="G253" t="str">
            <v>Giant Bicycles</v>
          </cell>
          <cell r="H253" t="str">
            <v>Standard</v>
          </cell>
          <cell r="I253" t="str">
            <v>medium</v>
          </cell>
          <cell r="J253" t="str">
            <v>large</v>
          </cell>
          <cell r="K253">
            <v>1765.3</v>
          </cell>
          <cell r="L253">
            <v>709.48</v>
          </cell>
          <cell r="M253">
            <v>1055.82</v>
          </cell>
          <cell r="N253">
            <v>41533</v>
          </cell>
          <cell r="O253" t="str">
            <v>Male</v>
          </cell>
          <cell r="P253">
            <v>81</v>
          </cell>
          <cell r="Q253">
            <v>22.082191780821919</v>
          </cell>
          <cell r="R253" t="str">
            <v>Web Developer III</v>
          </cell>
          <cell r="S253" t="str">
            <v>Retail</v>
          </cell>
          <cell r="T253" t="str">
            <v>Affluent Customer</v>
          </cell>
          <cell r="U253" t="str">
            <v>Yes</v>
          </cell>
          <cell r="V253">
            <v>4504</v>
          </cell>
          <cell r="W253" t="str">
            <v>QLD</v>
          </cell>
          <cell r="X253">
            <v>7</v>
          </cell>
          <cell r="Y253">
            <v>27</v>
          </cell>
        </row>
        <row r="254">
          <cell r="A254">
            <v>253</v>
          </cell>
          <cell r="B254">
            <v>2</v>
          </cell>
          <cell r="C254">
            <v>3123</v>
          </cell>
          <cell r="D254">
            <v>43099</v>
          </cell>
          <cell r="E254" t="b">
            <v>0</v>
          </cell>
          <cell r="F254" t="str">
            <v>Approved</v>
          </cell>
          <cell r="G254" t="str">
            <v>Giant Bicycles</v>
          </cell>
          <cell r="H254" t="str">
            <v>Road</v>
          </cell>
          <cell r="I254" t="str">
            <v>low</v>
          </cell>
          <cell r="J254" t="str">
            <v>small</v>
          </cell>
          <cell r="K254">
            <v>590.26</v>
          </cell>
          <cell r="L254">
            <v>525.33000000000004</v>
          </cell>
          <cell r="M254">
            <v>64.92999999999995</v>
          </cell>
          <cell r="N254">
            <v>40487</v>
          </cell>
          <cell r="O254" t="str">
            <v>Female</v>
          </cell>
          <cell r="P254">
            <v>73</v>
          </cell>
          <cell r="Q254">
            <v>45.61917808219178</v>
          </cell>
          <cell r="R254" t="str">
            <v>Dental Hygienist</v>
          </cell>
          <cell r="S254" t="str">
            <v>Manufacturing</v>
          </cell>
          <cell r="T254" t="str">
            <v>High Net Worth</v>
          </cell>
          <cell r="U254" t="str">
            <v>Yes</v>
          </cell>
          <cell r="V254">
            <v>2195</v>
          </cell>
          <cell r="W254" t="str">
            <v>NSW</v>
          </cell>
          <cell r="X254">
            <v>6</v>
          </cell>
          <cell r="Y254">
            <v>0</v>
          </cell>
        </row>
        <row r="255">
          <cell r="A255">
            <v>254</v>
          </cell>
          <cell r="B255">
            <v>67</v>
          </cell>
          <cell r="C255">
            <v>2692</v>
          </cell>
          <cell r="D255">
            <v>42942</v>
          </cell>
          <cell r="E255" t="b">
            <v>0</v>
          </cell>
          <cell r="F255" t="str">
            <v>Approved</v>
          </cell>
          <cell r="G255" t="str">
            <v>Solex</v>
          </cell>
          <cell r="H255" t="str">
            <v>Standard</v>
          </cell>
          <cell r="I255" t="str">
            <v>medium</v>
          </cell>
          <cell r="J255" t="str">
            <v>large</v>
          </cell>
          <cell r="K255">
            <v>1071.23</v>
          </cell>
          <cell r="L255">
            <v>380.74</v>
          </cell>
          <cell r="M255">
            <v>690.49</v>
          </cell>
          <cell r="N255">
            <v>36334</v>
          </cell>
          <cell r="O255" t="str">
            <v>Male</v>
          </cell>
          <cell r="P255">
            <v>91</v>
          </cell>
          <cell r="Q255">
            <v>33.271232876712325</v>
          </cell>
          <cell r="R255" t="str">
            <v>Research Associate</v>
          </cell>
          <cell r="S255" t="str">
            <v>Entertainment</v>
          </cell>
          <cell r="T255" t="str">
            <v>Mass Customer</v>
          </cell>
          <cell r="U255" t="str">
            <v>No</v>
          </cell>
          <cell r="V255">
            <v>3020</v>
          </cell>
          <cell r="W255" t="str">
            <v>VIC</v>
          </cell>
          <cell r="X255">
            <v>7</v>
          </cell>
          <cell r="Y255">
            <v>157</v>
          </cell>
        </row>
        <row r="256">
          <cell r="A256">
            <v>255</v>
          </cell>
          <cell r="B256">
            <v>67</v>
          </cell>
          <cell r="C256">
            <v>2801</v>
          </cell>
          <cell r="D256">
            <v>42826</v>
          </cell>
          <cell r="E256" t="b">
            <v>1</v>
          </cell>
          <cell r="F256" t="str">
            <v>Cancelled</v>
          </cell>
          <cell r="G256" t="str">
            <v>Norco Bicycles</v>
          </cell>
          <cell r="H256" t="str">
            <v>Road</v>
          </cell>
          <cell r="I256" t="str">
            <v>medium</v>
          </cell>
          <cell r="J256" t="str">
            <v>medium</v>
          </cell>
          <cell r="K256">
            <v>544.04999999999995</v>
          </cell>
          <cell r="L256">
            <v>376.84</v>
          </cell>
          <cell r="M256">
            <v>167.20999999999998</v>
          </cell>
          <cell r="N256">
            <v>38647</v>
          </cell>
          <cell r="O256" t="str">
            <v>Female</v>
          </cell>
          <cell r="P256">
            <v>36</v>
          </cell>
          <cell r="Q256">
            <v>57.183561643835617</v>
          </cell>
          <cell r="R256">
            <v>0</v>
          </cell>
          <cell r="S256" t="str">
            <v>Financial Services</v>
          </cell>
          <cell r="T256" t="str">
            <v>Mass Customer</v>
          </cell>
          <cell r="U256" t="str">
            <v>No</v>
          </cell>
          <cell r="V256">
            <v>3212</v>
          </cell>
          <cell r="W256" t="str">
            <v>VIC</v>
          </cell>
          <cell r="X256">
            <v>3</v>
          </cell>
          <cell r="Y256">
            <v>273</v>
          </cell>
        </row>
        <row r="257">
          <cell r="A257">
            <v>256</v>
          </cell>
          <cell r="B257">
            <v>13</v>
          </cell>
          <cell r="C257">
            <v>1580</v>
          </cell>
          <cell r="D257">
            <v>43030</v>
          </cell>
          <cell r="E257" t="b">
            <v>1</v>
          </cell>
          <cell r="F257" t="str">
            <v>Approved</v>
          </cell>
          <cell r="G257" t="str">
            <v>Solex</v>
          </cell>
          <cell r="H257" t="str">
            <v>Standard</v>
          </cell>
          <cell r="I257" t="str">
            <v>medium</v>
          </cell>
          <cell r="J257" t="str">
            <v>medium</v>
          </cell>
          <cell r="K257">
            <v>1577.53</v>
          </cell>
          <cell r="L257">
            <v>826.51</v>
          </cell>
          <cell r="M257">
            <v>751.02</v>
          </cell>
          <cell r="N257">
            <v>40618</v>
          </cell>
          <cell r="O257" t="str">
            <v>Female</v>
          </cell>
          <cell r="P257">
            <v>26</v>
          </cell>
          <cell r="Q257">
            <v>40.772602739726025</v>
          </cell>
          <cell r="R257" t="str">
            <v>Associate Professor</v>
          </cell>
          <cell r="S257" t="str">
            <v>Financial Services</v>
          </cell>
          <cell r="T257" t="str">
            <v>Affluent Customer</v>
          </cell>
          <cell r="U257" t="str">
            <v>Yes</v>
          </cell>
          <cell r="V257">
            <v>4227</v>
          </cell>
          <cell r="W257" t="str">
            <v>QLD</v>
          </cell>
          <cell r="X257">
            <v>3</v>
          </cell>
          <cell r="Y257">
            <v>69</v>
          </cell>
        </row>
        <row r="258">
          <cell r="A258">
            <v>257</v>
          </cell>
          <cell r="B258">
            <v>65</v>
          </cell>
          <cell r="C258">
            <v>352</v>
          </cell>
          <cell r="D258">
            <v>42816</v>
          </cell>
          <cell r="E258" t="b">
            <v>0</v>
          </cell>
          <cell r="F258" t="str">
            <v>Approved</v>
          </cell>
          <cell r="G258" t="str">
            <v>WeareA2B</v>
          </cell>
          <cell r="H258" t="str">
            <v>Standard</v>
          </cell>
          <cell r="I258" t="str">
            <v>medium</v>
          </cell>
          <cell r="J258" t="str">
            <v>medium</v>
          </cell>
          <cell r="K258">
            <v>1807.45</v>
          </cell>
          <cell r="L258">
            <v>778.69</v>
          </cell>
          <cell r="M258">
            <v>1028.76</v>
          </cell>
          <cell r="N258">
            <v>42145</v>
          </cell>
          <cell r="O258" t="str">
            <v>Female</v>
          </cell>
          <cell r="P258">
            <v>9</v>
          </cell>
          <cell r="Q258">
            <v>42.728767123287675</v>
          </cell>
          <cell r="R258" t="str">
            <v>Sales Representative</v>
          </cell>
          <cell r="S258" t="str">
            <v>Health</v>
          </cell>
          <cell r="T258" t="str">
            <v>Mass Customer</v>
          </cell>
          <cell r="U258" t="str">
            <v>Yes</v>
          </cell>
          <cell r="V258">
            <v>4350</v>
          </cell>
          <cell r="W258" t="str">
            <v>QLD</v>
          </cell>
          <cell r="X258">
            <v>6</v>
          </cell>
          <cell r="Y258">
            <v>283</v>
          </cell>
        </row>
        <row r="259">
          <cell r="A259">
            <v>258</v>
          </cell>
          <cell r="B259">
            <v>49</v>
          </cell>
          <cell r="C259">
            <v>1777</v>
          </cell>
          <cell r="D259">
            <v>42901</v>
          </cell>
          <cell r="E259" t="b">
            <v>1</v>
          </cell>
          <cell r="F259" t="str">
            <v>Approved</v>
          </cell>
          <cell r="G259" t="str">
            <v>Trek Bicycles</v>
          </cell>
          <cell r="H259" t="str">
            <v>Road</v>
          </cell>
          <cell r="I259" t="str">
            <v>medium</v>
          </cell>
          <cell r="J259" t="str">
            <v>medium</v>
          </cell>
          <cell r="K259">
            <v>533.51</v>
          </cell>
          <cell r="L259">
            <v>400.13</v>
          </cell>
          <cell r="M259">
            <v>133.38</v>
          </cell>
          <cell r="N259">
            <v>41064</v>
          </cell>
          <cell r="O259" t="str">
            <v>Female</v>
          </cell>
          <cell r="P259">
            <v>72</v>
          </cell>
          <cell r="Q259">
            <v>27.901369863013699</v>
          </cell>
          <cell r="R259" t="str">
            <v>Sales Representative</v>
          </cell>
          <cell r="S259" t="str">
            <v>Financial Services</v>
          </cell>
          <cell r="T259" t="str">
            <v>Affluent Customer</v>
          </cell>
          <cell r="U259" t="str">
            <v>No</v>
          </cell>
          <cell r="V259">
            <v>2118</v>
          </cell>
          <cell r="W259" t="str">
            <v>NSW</v>
          </cell>
          <cell r="X259">
            <v>11</v>
          </cell>
          <cell r="Y259">
            <v>198</v>
          </cell>
        </row>
        <row r="260">
          <cell r="A260">
            <v>259</v>
          </cell>
          <cell r="B260">
            <v>87</v>
          </cell>
          <cell r="C260">
            <v>142</v>
          </cell>
          <cell r="D260">
            <v>42922</v>
          </cell>
          <cell r="E260" t="b">
            <v>1</v>
          </cell>
          <cell r="F260" t="str">
            <v>Approved</v>
          </cell>
          <cell r="G260" t="str">
            <v>Giant Bicycles</v>
          </cell>
          <cell r="H260" t="str">
            <v>Standard</v>
          </cell>
          <cell r="I260" t="str">
            <v>high</v>
          </cell>
          <cell r="J260" t="str">
            <v>medium</v>
          </cell>
          <cell r="K260">
            <v>1179</v>
          </cell>
          <cell r="L260">
            <v>707.4</v>
          </cell>
          <cell r="M260">
            <v>471.6</v>
          </cell>
          <cell r="N260">
            <v>35667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>
            <v>177</v>
          </cell>
        </row>
        <row r="261">
          <cell r="A261">
            <v>260</v>
          </cell>
          <cell r="B261">
            <v>31</v>
          </cell>
          <cell r="C261">
            <v>3393</v>
          </cell>
          <cell r="D261">
            <v>43097</v>
          </cell>
          <cell r="E261" t="b">
            <v>0</v>
          </cell>
          <cell r="F261" t="str">
            <v>Approved</v>
          </cell>
          <cell r="G261" t="str">
            <v>Giant Bicycles</v>
          </cell>
          <cell r="H261" t="str">
            <v>Standard</v>
          </cell>
          <cell r="I261" t="str">
            <v>medium</v>
          </cell>
          <cell r="J261" t="str">
            <v>medium</v>
          </cell>
          <cell r="K261">
            <v>230.91</v>
          </cell>
          <cell r="L261">
            <v>173.18</v>
          </cell>
          <cell r="M261">
            <v>57.72999999999999</v>
          </cell>
          <cell r="N261">
            <v>40618</v>
          </cell>
          <cell r="O261" t="str">
            <v>Male</v>
          </cell>
          <cell r="P261">
            <v>39</v>
          </cell>
          <cell r="Q261">
            <v>68.120547945205473</v>
          </cell>
          <cell r="R261" t="str">
            <v>Technical Writer</v>
          </cell>
          <cell r="S261" t="str">
            <v>Financial Services</v>
          </cell>
          <cell r="T261" t="str">
            <v>Mass Customer</v>
          </cell>
          <cell r="U261" t="str">
            <v>No</v>
          </cell>
          <cell r="V261">
            <v>2093</v>
          </cell>
          <cell r="W261" t="str">
            <v>NSW</v>
          </cell>
          <cell r="X261">
            <v>12</v>
          </cell>
          <cell r="Y261">
            <v>2</v>
          </cell>
        </row>
        <row r="262">
          <cell r="A262">
            <v>261</v>
          </cell>
          <cell r="B262">
            <v>17</v>
          </cell>
          <cell r="C262">
            <v>599</v>
          </cell>
          <cell r="D262">
            <v>42864</v>
          </cell>
          <cell r="E262" t="b">
            <v>0</v>
          </cell>
          <cell r="F262" t="str">
            <v>Approved</v>
          </cell>
          <cell r="G262" t="str">
            <v>Solex</v>
          </cell>
          <cell r="H262" t="str">
            <v>Standard</v>
          </cell>
          <cell r="I262" t="str">
            <v>high</v>
          </cell>
          <cell r="J262" t="str">
            <v>medium</v>
          </cell>
          <cell r="K262">
            <v>1024.6600000000001</v>
          </cell>
          <cell r="L262">
            <v>614.79999999999995</v>
          </cell>
          <cell r="M262">
            <v>409.86000000000013</v>
          </cell>
          <cell r="N262">
            <v>39880</v>
          </cell>
          <cell r="O262" t="str">
            <v>Male</v>
          </cell>
          <cell r="P262">
            <v>65</v>
          </cell>
          <cell r="Q262">
            <v>122.3013698630137</v>
          </cell>
          <cell r="R262" t="str">
            <v>Senior Financial Analyst</v>
          </cell>
          <cell r="S262" t="str">
            <v>Financial Services</v>
          </cell>
          <cell r="T262" t="str">
            <v>High Net Worth</v>
          </cell>
          <cell r="U262" t="str">
            <v>No</v>
          </cell>
          <cell r="V262">
            <v>3068</v>
          </cell>
          <cell r="W262" t="str">
            <v>Victoria</v>
          </cell>
          <cell r="X262">
            <v>8</v>
          </cell>
          <cell r="Y262">
            <v>235</v>
          </cell>
        </row>
        <row r="263">
          <cell r="A263">
            <v>262</v>
          </cell>
          <cell r="B263">
            <v>91</v>
          </cell>
          <cell r="C263">
            <v>1258</v>
          </cell>
          <cell r="D263">
            <v>42753</v>
          </cell>
          <cell r="E263" t="b">
            <v>0</v>
          </cell>
          <cell r="F263" t="str">
            <v>Approved</v>
          </cell>
          <cell r="G263" t="str">
            <v>Solex</v>
          </cell>
          <cell r="H263" t="str">
            <v>Standard</v>
          </cell>
          <cell r="I263" t="str">
            <v>medium</v>
          </cell>
          <cell r="J263" t="str">
            <v>medium</v>
          </cell>
          <cell r="K263">
            <v>100.35</v>
          </cell>
          <cell r="L263">
            <v>75.260000000000005</v>
          </cell>
          <cell r="M263">
            <v>25.089999999999989</v>
          </cell>
          <cell r="N263">
            <v>36367</v>
          </cell>
          <cell r="O263" t="str">
            <v>Female</v>
          </cell>
          <cell r="P263">
            <v>23</v>
          </cell>
          <cell r="Q263">
            <v>43.942465753424656</v>
          </cell>
          <cell r="R263" t="str">
            <v>Geological Engineer</v>
          </cell>
          <cell r="S263" t="str">
            <v>Property</v>
          </cell>
          <cell r="T263" t="str">
            <v>Affluent Customer</v>
          </cell>
          <cell r="U263" t="str">
            <v>Yes</v>
          </cell>
          <cell r="V263">
            <v>4720</v>
          </cell>
          <cell r="W263" t="str">
            <v>QLD</v>
          </cell>
          <cell r="X263">
            <v>1</v>
          </cell>
          <cell r="Y263">
            <v>346</v>
          </cell>
        </row>
        <row r="264">
          <cell r="A264">
            <v>263</v>
          </cell>
          <cell r="B264">
            <v>53</v>
          </cell>
          <cell r="C264">
            <v>3405</v>
          </cell>
          <cell r="D264">
            <v>43030</v>
          </cell>
          <cell r="E264" t="b">
            <v>1</v>
          </cell>
          <cell r="F264" t="str">
            <v>Approved</v>
          </cell>
          <cell r="G264" t="str">
            <v>OHM Cycles</v>
          </cell>
          <cell r="H264" t="str">
            <v>Standard</v>
          </cell>
          <cell r="I264" t="str">
            <v>medium</v>
          </cell>
          <cell r="J264" t="str">
            <v>medium</v>
          </cell>
          <cell r="K264">
            <v>795.34</v>
          </cell>
          <cell r="L264">
            <v>101.58</v>
          </cell>
          <cell r="M264">
            <v>693.76</v>
          </cell>
          <cell r="N264">
            <v>36668</v>
          </cell>
          <cell r="O264" t="str">
            <v>Female</v>
          </cell>
          <cell r="P264">
            <v>35</v>
          </cell>
          <cell r="Q264">
            <v>25.602739726027398</v>
          </cell>
          <cell r="R264" t="str">
            <v>Project Manager</v>
          </cell>
          <cell r="S264" t="str">
            <v>Property</v>
          </cell>
          <cell r="T264" t="str">
            <v>Affluent Customer</v>
          </cell>
          <cell r="U264" t="str">
            <v>No</v>
          </cell>
          <cell r="V264">
            <v>4014</v>
          </cell>
          <cell r="W264" t="str">
            <v>QLD</v>
          </cell>
          <cell r="X264">
            <v>6</v>
          </cell>
          <cell r="Y264">
            <v>69</v>
          </cell>
        </row>
        <row r="265">
          <cell r="A265">
            <v>264</v>
          </cell>
          <cell r="B265">
            <v>38</v>
          </cell>
          <cell r="C265">
            <v>3198</v>
          </cell>
          <cell r="D265">
            <v>42765</v>
          </cell>
          <cell r="E265" t="b">
            <v>0</v>
          </cell>
          <cell r="F265" t="str">
            <v>Approved</v>
          </cell>
          <cell r="G265" t="str">
            <v>Solex</v>
          </cell>
          <cell r="H265" t="str">
            <v>Standard</v>
          </cell>
          <cell r="I265" t="str">
            <v>medium</v>
          </cell>
          <cell r="J265" t="str">
            <v>medium</v>
          </cell>
          <cell r="K265">
            <v>1577.53</v>
          </cell>
          <cell r="L265">
            <v>826.51</v>
          </cell>
          <cell r="M265">
            <v>751.02</v>
          </cell>
          <cell r="N265">
            <v>34170</v>
          </cell>
          <cell r="O265" t="str">
            <v>Female</v>
          </cell>
          <cell r="P265">
            <v>98</v>
          </cell>
          <cell r="Q265">
            <v>24.646575342465752</v>
          </cell>
          <cell r="R265" t="str">
            <v>Media Manager III</v>
          </cell>
          <cell r="S265" t="str">
            <v>Health</v>
          </cell>
          <cell r="T265" t="str">
            <v>High Net Worth</v>
          </cell>
          <cell r="U265" t="str">
            <v>No</v>
          </cell>
          <cell r="V265">
            <v>3796</v>
          </cell>
          <cell r="W265" t="str">
            <v>VIC</v>
          </cell>
          <cell r="X265">
            <v>8</v>
          </cell>
          <cell r="Y265">
            <v>334</v>
          </cell>
        </row>
        <row r="266">
          <cell r="A266">
            <v>265</v>
          </cell>
          <cell r="B266">
            <v>20</v>
          </cell>
          <cell r="C266">
            <v>834</v>
          </cell>
          <cell r="D266">
            <v>42912</v>
          </cell>
          <cell r="E266" t="b">
            <v>0</v>
          </cell>
          <cell r="F266" t="str">
            <v>Approved</v>
          </cell>
          <cell r="G266" t="str">
            <v>Trek Bicycles</v>
          </cell>
          <cell r="H266" t="str">
            <v>Standard</v>
          </cell>
          <cell r="I266" t="str">
            <v>medium</v>
          </cell>
          <cell r="J266" t="str">
            <v>small</v>
          </cell>
          <cell r="K266">
            <v>1775.81</v>
          </cell>
          <cell r="L266">
            <v>1580.47</v>
          </cell>
          <cell r="M266">
            <v>195.33999999999992</v>
          </cell>
          <cell r="N266">
            <v>40303</v>
          </cell>
          <cell r="O266" t="str">
            <v>Male</v>
          </cell>
          <cell r="P266">
            <v>85</v>
          </cell>
          <cell r="Q266">
            <v>48.983561643835614</v>
          </cell>
          <cell r="R266" t="str">
            <v>Environmental Tech</v>
          </cell>
          <cell r="S266" t="str">
            <v>n/a</v>
          </cell>
          <cell r="T266" t="str">
            <v>High Net Worth</v>
          </cell>
          <cell r="U266" t="str">
            <v>Yes</v>
          </cell>
          <cell r="V266">
            <v>3199</v>
          </cell>
          <cell r="W266" t="str">
            <v>VIC</v>
          </cell>
          <cell r="X266">
            <v>7</v>
          </cell>
          <cell r="Y266">
            <v>187</v>
          </cell>
        </row>
        <row r="267">
          <cell r="A267">
            <v>266</v>
          </cell>
          <cell r="B267">
            <v>44</v>
          </cell>
          <cell r="C267">
            <v>3467</v>
          </cell>
          <cell r="D267">
            <v>43046</v>
          </cell>
          <cell r="E267" t="b">
            <v>1</v>
          </cell>
          <cell r="F267" t="str">
            <v>Approved</v>
          </cell>
          <cell r="G267" t="str">
            <v>WeareA2B</v>
          </cell>
          <cell r="H267" t="str">
            <v>Standard</v>
          </cell>
          <cell r="I267" t="str">
            <v>medium</v>
          </cell>
          <cell r="J267" t="str">
            <v>medium</v>
          </cell>
          <cell r="K267">
            <v>1769.64</v>
          </cell>
          <cell r="L267">
            <v>108.76</v>
          </cell>
          <cell r="M267">
            <v>1660.88</v>
          </cell>
          <cell r="N267">
            <v>40672</v>
          </cell>
          <cell r="O267" t="str">
            <v>Male</v>
          </cell>
          <cell r="P267">
            <v>4</v>
          </cell>
          <cell r="Q267">
            <v>41.860273972602741</v>
          </cell>
          <cell r="R267" t="str">
            <v>VP Quality Control</v>
          </cell>
          <cell r="S267" t="str">
            <v>IT</v>
          </cell>
          <cell r="T267" t="str">
            <v>Mass Customer</v>
          </cell>
          <cell r="U267" t="str">
            <v>No</v>
          </cell>
          <cell r="V267">
            <v>4350</v>
          </cell>
          <cell r="W267" t="str">
            <v>QLD</v>
          </cell>
          <cell r="X267">
            <v>6</v>
          </cell>
          <cell r="Y267">
            <v>53</v>
          </cell>
        </row>
        <row r="268">
          <cell r="A268">
            <v>267</v>
          </cell>
          <cell r="B268">
            <v>69</v>
          </cell>
          <cell r="C268">
            <v>3436</v>
          </cell>
          <cell r="D268">
            <v>42960</v>
          </cell>
          <cell r="E268" t="b">
            <v>1</v>
          </cell>
          <cell r="F268" t="str">
            <v>Approved</v>
          </cell>
          <cell r="G268" t="str">
            <v>Giant Bicycles</v>
          </cell>
          <cell r="H268" t="str">
            <v>Road</v>
          </cell>
          <cell r="I268" t="str">
            <v>medium</v>
          </cell>
          <cell r="J268" t="str">
            <v>medium</v>
          </cell>
          <cell r="K268">
            <v>792.9</v>
          </cell>
          <cell r="L268">
            <v>594.67999999999995</v>
          </cell>
          <cell r="M268">
            <v>198.22000000000003</v>
          </cell>
          <cell r="N268">
            <v>41922</v>
          </cell>
          <cell r="O268" t="str">
            <v>Male</v>
          </cell>
          <cell r="P268">
            <v>79</v>
          </cell>
          <cell r="Q268">
            <v>63.367123287671234</v>
          </cell>
          <cell r="R268">
            <v>0</v>
          </cell>
          <cell r="S268" t="str">
            <v>n/a</v>
          </cell>
          <cell r="T268" t="str">
            <v>Affluent Customer</v>
          </cell>
          <cell r="U268" t="str">
            <v>No</v>
          </cell>
          <cell r="V268">
            <v>2153</v>
          </cell>
          <cell r="W268" t="str">
            <v>NSW</v>
          </cell>
          <cell r="X268">
            <v>10</v>
          </cell>
          <cell r="Y268">
            <v>139</v>
          </cell>
        </row>
        <row r="269">
          <cell r="A269">
            <v>268</v>
          </cell>
          <cell r="B269">
            <v>68</v>
          </cell>
          <cell r="C269">
            <v>1516</v>
          </cell>
          <cell r="D269">
            <v>42974</v>
          </cell>
          <cell r="E269" t="b">
            <v>0</v>
          </cell>
          <cell r="F269" t="str">
            <v>Approved</v>
          </cell>
          <cell r="G269" t="str">
            <v>OHM Cycles</v>
          </cell>
          <cell r="H269" t="str">
            <v>Standard</v>
          </cell>
          <cell r="I269" t="str">
            <v>medium</v>
          </cell>
          <cell r="J269" t="str">
            <v>medium</v>
          </cell>
          <cell r="K269">
            <v>1636.9</v>
          </cell>
          <cell r="L269">
            <v>44.71</v>
          </cell>
          <cell r="M269">
            <v>1592.19</v>
          </cell>
          <cell r="N269">
            <v>40410</v>
          </cell>
          <cell r="O269" t="str">
            <v>Male</v>
          </cell>
          <cell r="P269">
            <v>90</v>
          </cell>
          <cell r="Q269">
            <v>54.726027397260275</v>
          </cell>
          <cell r="R269" t="str">
            <v>VP Sales</v>
          </cell>
          <cell r="S269" t="str">
            <v>Manufacturing</v>
          </cell>
          <cell r="T269" t="str">
            <v>Mass Customer</v>
          </cell>
          <cell r="U269" t="str">
            <v>Yes</v>
          </cell>
          <cell r="V269">
            <v>2210</v>
          </cell>
          <cell r="W269" t="str">
            <v>NSW</v>
          </cell>
          <cell r="X269">
            <v>10</v>
          </cell>
          <cell r="Y269">
            <v>125</v>
          </cell>
        </row>
        <row r="270">
          <cell r="A270">
            <v>269</v>
          </cell>
          <cell r="B270">
            <v>11</v>
          </cell>
          <cell r="C270">
            <v>2833</v>
          </cell>
          <cell r="D270">
            <v>42760</v>
          </cell>
          <cell r="E270" t="b">
            <v>1</v>
          </cell>
          <cell r="F270" t="str">
            <v>Approved</v>
          </cell>
          <cell r="G270" t="str">
            <v>Giant Bicycles</v>
          </cell>
          <cell r="H270" t="str">
            <v>Standard</v>
          </cell>
          <cell r="I270" t="str">
            <v>high</v>
          </cell>
          <cell r="J270" t="str">
            <v>medium</v>
          </cell>
          <cell r="K270">
            <v>1274.93</v>
          </cell>
          <cell r="L270">
            <v>764.96</v>
          </cell>
          <cell r="M270">
            <v>509.97</v>
          </cell>
          <cell r="N270">
            <v>41345</v>
          </cell>
          <cell r="O270" t="str">
            <v>Male</v>
          </cell>
          <cell r="P270">
            <v>33</v>
          </cell>
          <cell r="Q270">
            <v>22.328767123287673</v>
          </cell>
          <cell r="R270">
            <v>0</v>
          </cell>
          <cell r="S270" t="str">
            <v>Telecommunications</v>
          </cell>
          <cell r="T270" t="str">
            <v>Mass Customer</v>
          </cell>
          <cell r="U270" t="str">
            <v>Yes</v>
          </cell>
          <cell r="V270">
            <v>2650</v>
          </cell>
          <cell r="W270" t="str">
            <v>NSW</v>
          </cell>
          <cell r="X270">
            <v>4</v>
          </cell>
          <cell r="Y270">
            <v>339</v>
          </cell>
        </row>
        <row r="271">
          <cell r="A271">
            <v>270</v>
          </cell>
          <cell r="B271">
            <v>2</v>
          </cell>
          <cell r="C271">
            <v>2362</v>
          </cell>
          <cell r="D271">
            <v>42779</v>
          </cell>
          <cell r="E271" t="b">
            <v>0</v>
          </cell>
          <cell r="F271" t="str">
            <v>Approved</v>
          </cell>
          <cell r="G271" t="str">
            <v>Solex</v>
          </cell>
          <cell r="H271" t="str">
            <v>Standard</v>
          </cell>
          <cell r="I271" t="str">
            <v>medium</v>
          </cell>
          <cell r="J271" t="str">
            <v>medium</v>
          </cell>
          <cell r="K271">
            <v>71.489999999999995</v>
          </cell>
          <cell r="L271">
            <v>53.62</v>
          </cell>
          <cell r="M271">
            <v>17.869999999999997</v>
          </cell>
          <cell r="N271">
            <v>38573</v>
          </cell>
          <cell r="O271" t="str">
            <v>Male</v>
          </cell>
          <cell r="P271">
            <v>92</v>
          </cell>
          <cell r="Q271">
            <v>49.821917808219176</v>
          </cell>
          <cell r="R271" t="str">
            <v>Developer II</v>
          </cell>
          <cell r="S271" t="str">
            <v>n/a</v>
          </cell>
          <cell r="T271" t="str">
            <v>High Net Worth</v>
          </cell>
          <cell r="U271" t="str">
            <v>Yes</v>
          </cell>
          <cell r="V271">
            <v>2176</v>
          </cell>
          <cell r="W271" t="str">
            <v>NSW</v>
          </cell>
          <cell r="X271">
            <v>9</v>
          </cell>
          <cell r="Y271">
            <v>320</v>
          </cell>
        </row>
        <row r="272">
          <cell r="A272">
            <v>271</v>
          </cell>
          <cell r="B272">
            <v>27</v>
          </cell>
          <cell r="C272">
            <v>2337</v>
          </cell>
          <cell r="D272">
            <v>42927</v>
          </cell>
          <cell r="E272" t="b">
            <v>0</v>
          </cell>
          <cell r="F272" t="str">
            <v>Approved</v>
          </cell>
          <cell r="G272" t="str">
            <v>Trek Bicycles</v>
          </cell>
          <cell r="H272" t="str">
            <v>Standard</v>
          </cell>
          <cell r="I272" t="str">
            <v>medium</v>
          </cell>
          <cell r="J272" t="str">
            <v>medium</v>
          </cell>
          <cell r="K272">
            <v>499.53</v>
          </cell>
          <cell r="L272">
            <v>388.72</v>
          </cell>
          <cell r="M272">
            <v>110.80999999999995</v>
          </cell>
          <cell r="N272">
            <v>36334</v>
          </cell>
          <cell r="O272" t="str">
            <v>Female</v>
          </cell>
          <cell r="P272">
            <v>13</v>
          </cell>
          <cell r="Q272">
            <v>22.202739726027396</v>
          </cell>
          <cell r="R272" t="str">
            <v>Programmer Analyst II</v>
          </cell>
          <cell r="S272" t="str">
            <v>Health</v>
          </cell>
          <cell r="T272" t="str">
            <v>Affluent Customer</v>
          </cell>
          <cell r="U272" t="str">
            <v>No</v>
          </cell>
          <cell r="V272">
            <v>2477</v>
          </cell>
          <cell r="W272" t="str">
            <v>NSW</v>
          </cell>
          <cell r="X272">
            <v>6</v>
          </cell>
          <cell r="Y272">
            <v>172</v>
          </cell>
        </row>
        <row r="273">
          <cell r="A273">
            <v>272</v>
          </cell>
          <cell r="B273">
            <v>0</v>
          </cell>
          <cell r="C273">
            <v>2149</v>
          </cell>
          <cell r="D273">
            <v>42855</v>
          </cell>
          <cell r="E273" t="b">
            <v>1</v>
          </cell>
          <cell r="F273" t="str">
            <v>Approved</v>
          </cell>
          <cell r="G273" t="str">
            <v>Trek Bicycles</v>
          </cell>
          <cell r="H273" t="str">
            <v>Standard</v>
          </cell>
          <cell r="I273" t="str">
            <v>high</v>
          </cell>
          <cell r="J273" t="str">
            <v>medium</v>
          </cell>
          <cell r="K273">
            <v>358.39</v>
          </cell>
          <cell r="L273">
            <v>215.03</v>
          </cell>
          <cell r="M273">
            <v>143.35999999999999</v>
          </cell>
          <cell r="N273">
            <v>38002</v>
          </cell>
          <cell r="O273" t="str">
            <v>Male</v>
          </cell>
          <cell r="P273">
            <v>75</v>
          </cell>
          <cell r="Q273">
            <v>43.865753424657534</v>
          </cell>
          <cell r="R273" t="str">
            <v>Professor</v>
          </cell>
          <cell r="S273" t="str">
            <v>Manufacturing</v>
          </cell>
          <cell r="T273" t="str">
            <v>Mass Customer</v>
          </cell>
          <cell r="U273" t="str">
            <v>Yes</v>
          </cell>
          <cell r="V273">
            <v>2210</v>
          </cell>
          <cell r="W273" t="str">
            <v>NSW</v>
          </cell>
          <cell r="X273">
            <v>10</v>
          </cell>
          <cell r="Y273">
            <v>244</v>
          </cell>
        </row>
        <row r="274">
          <cell r="A274">
            <v>273</v>
          </cell>
          <cell r="B274">
            <v>81</v>
          </cell>
          <cell r="C274">
            <v>2133</v>
          </cell>
          <cell r="D274">
            <v>42874</v>
          </cell>
          <cell r="E274" t="b">
            <v>0</v>
          </cell>
          <cell r="F274" t="str">
            <v>Approved</v>
          </cell>
          <cell r="G274" t="str">
            <v>Solex</v>
          </cell>
          <cell r="H274" t="str">
            <v>Standard</v>
          </cell>
          <cell r="I274" t="str">
            <v>medium</v>
          </cell>
          <cell r="J274" t="str">
            <v>medium</v>
          </cell>
          <cell r="K274">
            <v>1151.96</v>
          </cell>
          <cell r="L274">
            <v>649.49</v>
          </cell>
          <cell r="M274">
            <v>502.47</v>
          </cell>
          <cell r="N274">
            <v>35470</v>
          </cell>
          <cell r="O274" t="str">
            <v>Male</v>
          </cell>
          <cell r="P274">
            <v>16</v>
          </cell>
          <cell r="Q274">
            <v>24.17808219178082</v>
          </cell>
          <cell r="R274" t="str">
            <v>General Manager</v>
          </cell>
          <cell r="S274" t="str">
            <v>Financial Services</v>
          </cell>
          <cell r="T274" t="str">
            <v>High Net Worth</v>
          </cell>
          <cell r="U274" t="str">
            <v>Yes</v>
          </cell>
          <cell r="V274">
            <v>2880</v>
          </cell>
          <cell r="W274" t="str">
            <v>NSW</v>
          </cell>
          <cell r="X274">
            <v>1</v>
          </cell>
          <cell r="Y274">
            <v>225</v>
          </cell>
        </row>
        <row r="275">
          <cell r="A275">
            <v>274</v>
          </cell>
          <cell r="B275">
            <v>6</v>
          </cell>
          <cell r="C275">
            <v>360</v>
          </cell>
          <cell r="D275">
            <v>42881</v>
          </cell>
          <cell r="E275" t="b">
            <v>1</v>
          </cell>
          <cell r="F275" t="str">
            <v>Approved</v>
          </cell>
          <cell r="G275" t="str">
            <v>OHM Cycles</v>
          </cell>
          <cell r="H275" t="str">
            <v>Standard</v>
          </cell>
          <cell r="I275" t="str">
            <v>high</v>
          </cell>
          <cell r="J275" t="str">
            <v>medium</v>
          </cell>
          <cell r="K275">
            <v>227.88</v>
          </cell>
          <cell r="L275">
            <v>136.72999999999999</v>
          </cell>
          <cell r="M275">
            <v>91.15</v>
          </cell>
          <cell r="N275">
            <v>41701</v>
          </cell>
          <cell r="O275" t="str">
            <v>Female</v>
          </cell>
          <cell r="P275">
            <v>59</v>
          </cell>
          <cell r="Q275">
            <v>66.008219178082186</v>
          </cell>
          <cell r="R275" t="str">
            <v>Staff Scientist</v>
          </cell>
          <cell r="S275" t="str">
            <v>Manufacturing</v>
          </cell>
          <cell r="T275" t="str">
            <v>Affluent Customer</v>
          </cell>
          <cell r="U275" t="str">
            <v>Yes</v>
          </cell>
          <cell r="V275">
            <v>2530</v>
          </cell>
          <cell r="W275" t="str">
            <v>NSW</v>
          </cell>
          <cell r="X275">
            <v>7</v>
          </cell>
          <cell r="Y275">
            <v>218</v>
          </cell>
        </row>
        <row r="276">
          <cell r="A276">
            <v>275</v>
          </cell>
          <cell r="B276">
            <v>76</v>
          </cell>
          <cell r="C276">
            <v>2969</v>
          </cell>
          <cell r="D276">
            <v>42769</v>
          </cell>
          <cell r="E276" t="b">
            <v>1</v>
          </cell>
          <cell r="F276" t="str">
            <v>Approved</v>
          </cell>
          <cell r="G276" t="str">
            <v>WeareA2B</v>
          </cell>
          <cell r="H276" t="str">
            <v>Standard</v>
          </cell>
          <cell r="I276" t="str">
            <v>low</v>
          </cell>
          <cell r="J276" t="str">
            <v>medium</v>
          </cell>
          <cell r="K276">
            <v>642.30999999999995</v>
          </cell>
          <cell r="L276">
            <v>513.85</v>
          </cell>
          <cell r="M276">
            <v>128.45999999999992</v>
          </cell>
          <cell r="N276">
            <v>41922</v>
          </cell>
          <cell r="O276" t="str">
            <v>Female</v>
          </cell>
          <cell r="P276">
            <v>64</v>
          </cell>
          <cell r="Q276">
            <v>47.402739726027399</v>
          </cell>
          <cell r="R276" t="str">
            <v>Database Administrator IV</v>
          </cell>
          <cell r="S276" t="str">
            <v>Retail</v>
          </cell>
          <cell r="T276" t="str">
            <v>High Net Worth</v>
          </cell>
          <cell r="U276" t="str">
            <v>No</v>
          </cell>
          <cell r="V276">
            <v>2763</v>
          </cell>
          <cell r="W276" t="str">
            <v>NSW</v>
          </cell>
          <cell r="X276">
            <v>9</v>
          </cell>
          <cell r="Y276">
            <v>330</v>
          </cell>
        </row>
        <row r="277">
          <cell r="A277">
            <v>276</v>
          </cell>
          <cell r="B277">
            <v>18</v>
          </cell>
          <cell r="C277">
            <v>1720</v>
          </cell>
          <cell r="D277">
            <v>42853</v>
          </cell>
          <cell r="E277" t="b">
            <v>0</v>
          </cell>
          <cell r="F277" t="str">
            <v>Approved</v>
          </cell>
          <cell r="G277" t="str">
            <v>Solex</v>
          </cell>
          <cell r="H277" t="str">
            <v>Standard</v>
          </cell>
          <cell r="I277" t="str">
            <v>medium</v>
          </cell>
          <cell r="J277" t="str">
            <v>medium</v>
          </cell>
          <cell r="K277">
            <v>575.27</v>
          </cell>
          <cell r="L277">
            <v>431.45</v>
          </cell>
          <cell r="M277">
            <v>143.82</v>
          </cell>
          <cell r="N277">
            <v>34244</v>
          </cell>
          <cell r="O277" t="str">
            <v>Female</v>
          </cell>
          <cell r="P277">
            <v>82</v>
          </cell>
          <cell r="Q277">
            <v>35.476712328767121</v>
          </cell>
          <cell r="R277" t="str">
            <v>Staff Accountant II</v>
          </cell>
          <cell r="S277" t="str">
            <v>Financial Services</v>
          </cell>
          <cell r="T277" t="str">
            <v>High Net Worth</v>
          </cell>
          <cell r="U277" t="str">
            <v>No</v>
          </cell>
          <cell r="V277">
            <v>3040</v>
          </cell>
          <cell r="W277" t="str">
            <v>VIC</v>
          </cell>
          <cell r="X277">
            <v>11</v>
          </cell>
          <cell r="Y277">
            <v>246</v>
          </cell>
        </row>
        <row r="278">
          <cell r="A278">
            <v>277</v>
          </cell>
          <cell r="B278">
            <v>18</v>
          </cell>
          <cell r="C278">
            <v>2904</v>
          </cell>
          <cell r="D278">
            <v>42817</v>
          </cell>
          <cell r="E278" t="b">
            <v>0</v>
          </cell>
          <cell r="F278" t="str">
            <v>Approved</v>
          </cell>
          <cell r="G278" t="str">
            <v>Norco Bicycles</v>
          </cell>
          <cell r="H278" t="str">
            <v>Standard</v>
          </cell>
          <cell r="I278" t="str">
            <v>high</v>
          </cell>
          <cell r="J278" t="str">
            <v>medium</v>
          </cell>
          <cell r="K278">
            <v>1148.6400000000001</v>
          </cell>
          <cell r="L278">
            <v>689.18</v>
          </cell>
          <cell r="M278">
            <v>459.46000000000015</v>
          </cell>
          <cell r="N278">
            <v>36145</v>
          </cell>
          <cell r="O278" t="str">
            <v>Female</v>
          </cell>
          <cell r="P278">
            <v>34</v>
          </cell>
          <cell r="Q278">
            <v>44.750684931506846</v>
          </cell>
          <cell r="R278" t="str">
            <v>Software Test Engineer III</v>
          </cell>
          <cell r="S278" t="str">
            <v>Manufacturing</v>
          </cell>
          <cell r="T278" t="str">
            <v>Affluent Customer</v>
          </cell>
          <cell r="U278" t="str">
            <v>Yes</v>
          </cell>
          <cell r="V278">
            <v>2211</v>
          </cell>
          <cell r="W278" t="str">
            <v>NSW</v>
          </cell>
          <cell r="X278">
            <v>9</v>
          </cell>
          <cell r="Y278">
            <v>282</v>
          </cell>
        </row>
        <row r="279">
          <cell r="A279">
            <v>278</v>
          </cell>
          <cell r="B279">
            <v>9</v>
          </cell>
          <cell r="C279">
            <v>754</v>
          </cell>
          <cell r="D279">
            <v>42889</v>
          </cell>
          <cell r="E279" t="b">
            <v>0</v>
          </cell>
          <cell r="F279" t="str">
            <v>Approved</v>
          </cell>
          <cell r="G279" t="str">
            <v>OHM Cycles</v>
          </cell>
          <cell r="H279" t="str">
            <v>Road</v>
          </cell>
          <cell r="I279" t="str">
            <v>medium</v>
          </cell>
          <cell r="J279" t="str">
            <v>medium</v>
          </cell>
          <cell r="K279">
            <v>742.54</v>
          </cell>
          <cell r="L279">
            <v>667.4</v>
          </cell>
          <cell r="M279">
            <v>75.139999999999986</v>
          </cell>
          <cell r="N279">
            <v>33549</v>
          </cell>
          <cell r="O279" t="str">
            <v>Male</v>
          </cell>
          <cell r="P279">
            <v>31</v>
          </cell>
          <cell r="Q279">
            <v>42.673972602739724</v>
          </cell>
          <cell r="R279" t="str">
            <v>Senior Financial Analyst</v>
          </cell>
          <cell r="S279" t="str">
            <v>Health</v>
          </cell>
          <cell r="T279" t="str">
            <v>Affluent Customer</v>
          </cell>
          <cell r="U279" t="str">
            <v>Yes</v>
          </cell>
          <cell r="V279">
            <v>3850</v>
          </cell>
          <cell r="W279" t="str">
            <v>VIC</v>
          </cell>
          <cell r="X279">
            <v>4</v>
          </cell>
          <cell r="Y279">
            <v>210</v>
          </cell>
        </row>
        <row r="280">
          <cell r="A280">
            <v>279</v>
          </cell>
          <cell r="B280">
            <v>35</v>
          </cell>
          <cell r="C280">
            <v>1826</v>
          </cell>
          <cell r="D280">
            <v>42850</v>
          </cell>
          <cell r="E280" t="b">
            <v>0</v>
          </cell>
          <cell r="F280" t="str">
            <v>Approved</v>
          </cell>
          <cell r="G280" t="str">
            <v>Giant Bicycles</v>
          </cell>
          <cell r="H280" t="str">
            <v>Standard</v>
          </cell>
          <cell r="I280" t="str">
            <v>medium</v>
          </cell>
          <cell r="J280" t="str">
            <v>medium</v>
          </cell>
          <cell r="K280">
            <v>1403.5</v>
          </cell>
          <cell r="L280">
            <v>954.82</v>
          </cell>
          <cell r="M280">
            <v>448.67999999999995</v>
          </cell>
          <cell r="N280">
            <v>42688</v>
          </cell>
          <cell r="O280" t="str">
            <v>Female</v>
          </cell>
          <cell r="P280">
            <v>92</v>
          </cell>
          <cell r="Q280">
            <v>61.230136986301368</v>
          </cell>
          <cell r="R280" t="str">
            <v>Chemical Engineer</v>
          </cell>
          <cell r="S280" t="str">
            <v>Financial Services</v>
          </cell>
          <cell r="T280" t="str">
            <v>Mass Customer</v>
          </cell>
          <cell r="U280" t="str">
            <v>Yes</v>
          </cell>
          <cell r="V280">
            <v>2119</v>
          </cell>
          <cell r="W280" t="str">
            <v>NSW</v>
          </cell>
          <cell r="X280">
            <v>11</v>
          </cell>
          <cell r="Y280">
            <v>249</v>
          </cell>
        </row>
        <row r="281">
          <cell r="A281">
            <v>280</v>
          </cell>
          <cell r="B281">
            <v>93</v>
          </cell>
          <cell r="C281">
            <v>2487</v>
          </cell>
          <cell r="D281">
            <v>42833</v>
          </cell>
          <cell r="E281" t="b">
            <v>0</v>
          </cell>
          <cell r="F281" t="str">
            <v>Approved</v>
          </cell>
          <cell r="G281" t="str">
            <v>WeareA2B</v>
          </cell>
          <cell r="H281" t="str">
            <v>Standard</v>
          </cell>
          <cell r="I281" t="str">
            <v>medium</v>
          </cell>
          <cell r="J281" t="str">
            <v>medium</v>
          </cell>
          <cell r="K281">
            <v>1065.03</v>
          </cell>
          <cell r="L281">
            <v>230.09</v>
          </cell>
          <cell r="M281">
            <v>834.93999999999994</v>
          </cell>
          <cell r="N281">
            <v>42458</v>
          </cell>
          <cell r="O281" t="str">
            <v>Female</v>
          </cell>
          <cell r="P281">
            <v>32</v>
          </cell>
          <cell r="Q281">
            <v>44.210958904109589</v>
          </cell>
          <cell r="R281" t="str">
            <v>Operator</v>
          </cell>
          <cell r="S281" t="str">
            <v>Manufacturing</v>
          </cell>
          <cell r="T281" t="str">
            <v>Mass Customer</v>
          </cell>
          <cell r="U281" t="str">
            <v>Yes</v>
          </cell>
          <cell r="V281">
            <v>3806</v>
          </cell>
          <cell r="W281" t="str">
            <v>VIC</v>
          </cell>
          <cell r="X281">
            <v>7</v>
          </cell>
          <cell r="Y281">
            <v>266</v>
          </cell>
        </row>
        <row r="282">
          <cell r="A282">
            <v>281</v>
          </cell>
          <cell r="B282">
            <v>40</v>
          </cell>
          <cell r="C282">
            <v>2815</v>
          </cell>
          <cell r="D282">
            <v>42784</v>
          </cell>
          <cell r="E282" t="b">
            <v>0</v>
          </cell>
          <cell r="F282" t="str">
            <v>Approved</v>
          </cell>
          <cell r="G282" t="str">
            <v>OHM Cycles</v>
          </cell>
          <cell r="H282" t="str">
            <v>Standard</v>
          </cell>
          <cell r="I282" t="str">
            <v>high</v>
          </cell>
          <cell r="J282" t="str">
            <v>medium</v>
          </cell>
          <cell r="K282">
            <v>1458.17</v>
          </cell>
          <cell r="L282">
            <v>874.9</v>
          </cell>
          <cell r="M282">
            <v>583.2700000000001</v>
          </cell>
          <cell r="N282">
            <v>38750</v>
          </cell>
          <cell r="O282" t="str">
            <v>Female</v>
          </cell>
          <cell r="P282">
            <v>87</v>
          </cell>
          <cell r="Q282">
            <v>67.432876712328763</v>
          </cell>
          <cell r="R282">
            <v>0</v>
          </cell>
          <cell r="S282" t="str">
            <v>Property</v>
          </cell>
          <cell r="T282" t="str">
            <v>High Net Worth</v>
          </cell>
          <cell r="U282" t="str">
            <v>Yes</v>
          </cell>
          <cell r="V282">
            <v>3029</v>
          </cell>
          <cell r="W282" t="str">
            <v>VIC</v>
          </cell>
          <cell r="X282">
            <v>5</v>
          </cell>
          <cell r="Y282">
            <v>315</v>
          </cell>
        </row>
        <row r="283">
          <cell r="A283">
            <v>282</v>
          </cell>
          <cell r="B283">
            <v>1</v>
          </cell>
          <cell r="C283">
            <v>541</v>
          </cell>
          <cell r="D283">
            <v>42859</v>
          </cell>
          <cell r="E283" t="b">
            <v>0</v>
          </cell>
          <cell r="F283" t="str">
            <v>Approved</v>
          </cell>
          <cell r="G283" t="str">
            <v>Giant Bicycles</v>
          </cell>
          <cell r="H283" t="str">
            <v>Standard</v>
          </cell>
          <cell r="I283" t="str">
            <v>medium</v>
          </cell>
          <cell r="J283" t="str">
            <v>medium</v>
          </cell>
          <cell r="K283">
            <v>1403.5</v>
          </cell>
          <cell r="L283">
            <v>954.82</v>
          </cell>
          <cell r="M283">
            <v>448.67999999999995</v>
          </cell>
          <cell r="N283">
            <v>38258</v>
          </cell>
          <cell r="O283" t="str">
            <v>Female</v>
          </cell>
          <cell r="P283">
            <v>78</v>
          </cell>
          <cell r="Q283">
            <v>56.252054794520546</v>
          </cell>
          <cell r="R283">
            <v>0</v>
          </cell>
          <cell r="S283" t="str">
            <v>Manufacturing</v>
          </cell>
          <cell r="T283" t="str">
            <v>Mass Customer</v>
          </cell>
          <cell r="U283" t="str">
            <v>No</v>
          </cell>
          <cell r="V283">
            <v>3130</v>
          </cell>
          <cell r="W283" t="str">
            <v>Victoria</v>
          </cell>
          <cell r="X283">
            <v>10</v>
          </cell>
          <cell r="Y283">
            <v>240</v>
          </cell>
        </row>
        <row r="284">
          <cell r="A284">
            <v>283</v>
          </cell>
          <cell r="B284">
            <v>16</v>
          </cell>
          <cell r="C284">
            <v>302</v>
          </cell>
          <cell r="D284">
            <v>42823</v>
          </cell>
          <cell r="E284" t="b">
            <v>0</v>
          </cell>
          <cell r="F284" t="str">
            <v>Approved</v>
          </cell>
          <cell r="G284" t="str">
            <v>Norco Bicycles</v>
          </cell>
          <cell r="H284" t="str">
            <v>Standard</v>
          </cell>
          <cell r="I284" t="str">
            <v>high</v>
          </cell>
          <cell r="J284" t="str">
            <v>small</v>
          </cell>
          <cell r="K284">
            <v>1661.92</v>
          </cell>
          <cell r="L284">
            <v>1479.11</v>
          </cell>
          <cell r="M284">
            <v>182.81000000000017</v>
          </cell>
          <cell r="N284">
            <v>34586</v>
          </cell>
          <cell r="O284" t="str">
            <v>Female</v>
          </cell>
          <cell r="P284">
            <v>59</v>
          </cell>
          <cell r="Q284">
            <v>45.010958904109586</v>
          </cell>
          <cell r="R284">
            <v>0</v>
          </cell>
          <cell r="S284" t="str">
            <v>Manufacturing</v>
          </cell>
          <cell r="T284" t="str">
            <v>High Net Worth</v>
          </cell>
          <cell r="U284" t="str">
            <v>No</v>
          </cell>
          <cell r="V284">
            <v>4506</v>
          </cell>
          <cell r="W284" t="str">
            <v>QLD</v>
          </cell>
          <cell r="X284">
            <v>7</v>
          </cell>
          <cell r="Y284">
            <v>276</v>
          </cell>
        </row>
        <row r="285">
          <cell r="A285">
            <v>284</v>
          </cell>
          <cell r="B285">
            <v>44</v>
          </cell>
          <cell r="C285">
            <v>2024</v>
          </cell>
          <cell r="D285">
            <v>43011</v>
          </cell>
          <cell r="E285" t="b">
            <v>1</v>
          </cell>
          <cell r="F285" t="str">
            <v>Approved</v>
          </cell>
          <cell r="G285" t="str">
            <v>WeareA2B</v>
          </cell>
          <cell r="H285" t="str">
            <v>Standard</v>
          </cell>
          <cell r="I285" t="str">
            <v>medium</v>
          </cell>
          <cell r="J285" t="str">
            <v>medium</v>
          </cell>
          <cell r="K285">
            <v>1769.64</v>
          </cell>
          <cell r="L285">
            <v>108.76</v>
          </cell>
          <cell r="M285">
            <v>1660.88</v>
          </cell>
          <cell r="N285">
            <v>41064</v>
          </cell>
          <cell r="O285" t="str">
            <v>Male</v>
          </cell>
          <cell r="P285">
            <v>59</v>
          </cell>
          <cell r="Q285">
            <v>21.695890410958903</v>
          </cell>
          <cell r="R285" t="str">
            <v>VP Sales</v>
          </cell>
          <cell r="S285" t="str">
            <v>n/a</v>
          </cell>
          <cell r="T285" t="str">
            <v>High Net Worth</v>
          </cell>
          <cell r="U285" t="str">
            <v>No</v>
          </cell>
          <cell r="V285">
            <v>4306</v>
          </cell>
          <cell r="W285" t="str">
            <v>QLD</v>
          </cell>
          <cell r="X285">
            <v>3</v>
          </cell>
          <cell r="Y285">
            <v>88</v>
          </cell>
        </row>
        <row r="286">
          <cell r="A286">
            <v>285</v>
          </cell>
          <cell r="B286">
            <v>48</v>
          </cell>
          <cell r="C286">
            <v>142</v>
          </cell>
          <cell r="D286">
            <v>42943</v>
          </cell>
          <cell r="E286" t="b">
            <v>1</v>
          </cell>
          <cell r="F286" t="str">
            <v>Approved</v>
          </cell>
          <cell r="G286" t="str">
            <v>WeareA2B</v>
          </cell>
          <cell r="H286" t="str">
            <v>Standard</v>
          </cell>
          <cell r="I286" t="str">
            <v>medium</v>
          </cell>
          <cell r="J286" t="str">
            <v>medium</v>
          </cell>
          <cell r="K286">
            <v>1762.96</v>
          </cell>
          <cell r="L286">
            <v>950.52</v>
          </cell>
          <cell r="M286">
            <v>812.44</v>
          </cell>
          <cell r="N286">
            <v>41848</v>
          </cell>
          <cell r="O286" t="e">
            <v>#N/A</v>
          </cell>
          <cell r="P286" t="e">
            <v>#N/A</v>
          </cell>
          <cell r="Q286" t="e">
            <v>#N/A</v>
          </cell>
          <cell r="R286" t="e">
            <v>#N/A</v>
          </cell>
          <cell r="S286" t="e">
            <v>#N/A</v>
          </cell>
          <cell r="T286" t="e">
            <v>#N/A</v>
          </cell>
          <cell r="U286" t="e">
            <v>#N/A</v>
          </cell>
          <cell r="V286" t="e">
            <v>#N/A</v>
          </cell>
          <cell r="W286" t="e">
            <v>#N/A</v>
          </cell>
          <cell r="X286" t="e">
            <v>#N/A</v>
          </cell>
          <cell r="Y286">
            <v>156</v>
          </cell>
        </row>
        <row r="287">
          <cell r="A287">
            <v>286</v>
          </cell>
          <cell r="B287">
            <v>56</v>
          </cell>
          <cell r="C287">
            <v>768</v>
          </cell>
          <cell r="D287">
            <v>42954</v>
          </cell>
          <cell r="E287" t="b">
            <v>1</v>
          </cell>
          <cell r="F287" t="str">
            <v>Approved</v>
          </cell>
          <cell r="G287" t="str">
            <v>OHM Cycles</v>
          </cell>
          <cell r="H287" t="str">
            <v>Standard</v>
          </cell>
          <cell r="I287" t="str">
            <v>medium</v>
          </cell>
          <cell r="J287" t="str">
            <v>medium</v>
          </cell>
          <cell r="K287">
            <v>183.86</v>
          </cell>
          <cell r="L287">
            <v>137.9</v>
          </cell>
          <cell r="M287">
            <v>45.960000000000008</v>
          </cell>
          <cell r="N287">
            <v>34170</v>
          </cell>
          <cell r="O287" t="str">
            <v>Male</v>
          </cell>
          <cell r="P287">
            <v>65</v>
          </cell>
          <cell r="Q287">
            <v>48.210958904109589</v>
          </cell>
          <cell r="R287" t="str">
            <v>Web Developer IV</v>
          </cell>
          <cell r="S287" t="str">
            <v>Manufacturing</v>
          </cell>
          <cell r="T287" t="str">
            <v>High Net Worth</v>
          </cell>
          <cell r="U287" t="str">
            <v>No</v>
          </cell>
          <cell r="V287">
            <v>2759</v>
          </cell>
          <cell r="W287" t="str">
            <v>NSW</v>
          </cell>
          <cell r="X287">
            <v>9</v>
          </cell>
          <cell r="Y287">
            <v>145</v>
          </cell>
        </row>
        <row r="288">
          <cell r="A288">
            <v>287</v>
          </cell>
          <cell r="B288">
            <v>36</v>
          </cell>
          <cell r="C288">
            <v>2147</v>
          </cell>
          <cell r="D288">
            <v>42773</v>
          </cell>
          <cell r="E288" t="b">
            <v>1</v>
          </cell>
          <cell r="F288" t="str">
            <v>Approved</v>
          </cell>
          <cell r="G288" t="str">
            <v>Solex</v>
          </cell>
          <cell r="H288" t="str">
            <v>Standard</v>
          </cell>
          <cell r="I288" t="str">
            <v>low</v>
          </cell>
          <cell r="J288" t="str">
            <v>medium</v>
          </cell>
          <cell r="K288">
            <v>1289.8499999999999</v>
          </cell>
          <cell r="L288">
            <v>74.510000000000005</v>
          </cell>
          <cell r="M288">
            <v>1215.3399999999999</v>
          </cell>
          <cell r="N288">
            <v>41064</v>
          </cell>
          <cell r="O288" t="str">
            <v>Female</v>
          </cell>
          <cell r="P288">
            <v>78</v>
          </cell>
          <cell r="Q288">
            <v>23.389041095890413</v>
          </cell>
          <cell r="R288" t="str">
            <v>Engineer IV</v>
          </cell>
          <cell r="S288" t="str">
            <v>n/a</v>
          </cell>
          <cell r="T288" t="str">
            <v>Mass Customer</v>
          </cell>
          <cell r="U288" t="str">
            <v>No</v>
          </cell>
          <cell r="V288">
            <v>2148</v>
          </cell>
          <cell r="W288" t="str">
            <v>NSW</v>
          </cell>
          <cell r="X288">
            <v>8</v>
          </cell>
          <cell r="Y288">
            <v>326</v>
          </cell>
        </row>
        <row r="289">
          <cell r="A289">
            <v>288</v>
          </cell>
          <cell r="B289">
            <v>36</v>
          </cell>
          <cell r="C289">
            <v>529</v>
          </cell>
          <cell r="D289">
            <v>43059</v>
          </cell>
          <cell r="E289" t="b">
            <v>1</v>
          </cell>
          <cell r="F289" t="str">
            <v>Approved</v>
          </cell>
          <cell r="G289" t="str">
            <v>Solex</v>
          </cell>
          <cell r="H289" t="str">
            <v>Standard</v>
          </cell>
          <cell r="I289" t="str">
            <v>low</v>
          </cell>
          <cell r="J289" t="str">
            <v>medium</v>
          </cell>
          <cell r="K289">
            <v>945.04</v>
          </cell>
          <cell r="L289">
            <v>507.58</v>
          </cell>
          <cell r="M289">
            <v>437.46</v>
          </cell>
          <cell r="N289">
            <v>38750</v>
          </cell>
          <cell r="O289" t="str">
            <v>Male</v>
          </cell>
          <cell r="P289">
            <v>2</v>
          </cell>
          <cell r="Q289">
            <v>32.684931506849317</v>
          </cell>
          <cell r="R289" t="str">
            <v>Operator</v>
          </cell>
          <cell r="S289" t="str">
            <v>Health</v>
          </cell>
          <cell r="T289" t="str">
            <v>Mass Customer</v>
          </cell>
          <cell r="U289" t="str">
            <v>No</v>
          </cell>
          <cell r="V289">
            <v>2160</v>
          </cell>
          <cell r="W289" t="str">
            <v>NSW</v>
          </cell>
          <cell r="X289">
            <v>9</v>
          </cell>
          <cell r="Y289">
            <v>40</v>
          </cell>
        </row>
        <row r="290">
          <cell r="A290">
            <v>289</v>
          </cell>
          <cell r="B290">
            <v>13</v>
          </cell>
          <cell r="C290">
            <v>825</v>
          </cell>
          <cell r="D290">
            <v>42789</v>
          </cell>
          <cell r="E290" t="b">
            <v>0</v>
          </cell>
          <cell r="F290" t="str">
            <v>Approved</v>
          </cell>
          <cell r="G290" t="str">
            <v>Solex</v>
          </cell>
          <cell r="H290" t="str">
            <v>Standard</v>
          </cell>
          <cell r="I290" t="str">
            <v>medium</v>
          </cell>
          <cell r="J290" t="str">
            <v>medium</v>
          </cell>
          <cell r="K290">
            <v>1163.8900000000001</v>
          </cell>
          <cell r="L290">
            <v>589.27</v>
          </cell>
          <cell r="M290">
            <v>574.62000000000012</v>
          </cell>
          <cell r="N290">
            <v>34586</v>
          </cell>
          <cell r="O290" t="str">
            <v>Male</v>
          </cell>
          <cell r="P290">
            <v>92</v>
          </cell>
          <cell r="Q290">
            <v>46.627397260273973</v>
          </cell>
          <cell r="R290" t="str">
            <v>Computer Systems Analyst IV</v>
          </cell>
          <cell r="S290" t="str">
            <v>Financial Services</v>
          </cell>
          <cell r="T290" t="str">
            <v>Affluent Customer</v>
          </cell>
          <cell r="U290" t="str">
            <v>Yes</v>
          </cell>
          <cell r="V290">
            <v>2066</v>
          </cell>
          <cell r="W290" t="str">
            <v>NSW</v>
          </cell>
          <cell r="X290">
            <v>12</v>
          </cell>
          <cell r="Y290">
            <v>310</v>
          </cell>
        </row>
        <row r="291">
          <cell r="A291">
            <v>290</v>
          </cell>
          <cell r="B291">
            <v>55</v>
          </cell>
          <cell r="C291">
            <v>624</v>
          </cell>
          <cell r="D291">
            <v>42830</v>
          </cell>
          <cell r="E291" t="b">
            <v>1</v>
          </cell>
          <cell r="F291" t="str">
            <v>Approved</v>
          </cell>
          <cell r="G291" t="str">
            <v>Trek Bicycles</v>
          </cell>
          <cell r="H291" t="str">
            <v>Road</v>
          </cell>
          <cell r="I291" t="str">
            <v>medium</v>
          </cell>
          <cell r="J291" t="str">
            <v>large</v>
          </cell>
          <cell r="K291">
            <v>1894.19</v>
          </cell>
          <cell r="L291">
            <v>598.76</v>
          </cell>
          <cell r="M291">
            <v>1295.43</v>
          </cell>
          <cell r="N291">
            <v>34170</v>
          </cell>
          <cell r="O291" t="str">
            <v>Female</v>
          </cell>
          <cell r="P291">
            <v>33</v>
          </cell>
          <cell r="Q291">
            <v>46.213698630136989</v>
          </cell>
          <cell r="R291" t="str">
            <v>Research Assistant II</v>
          </cell>
          <cell r="S291" t="str">
            <v>Property</v>
          </cell>
          <cell r="T291" t="str">
            <v>High Net Worth</v>
          </cell>
          <cell r="U291" t="str">
            <v>No</v>
          </cell>
          <cell r="V291">
            <v>2168</v>
          </cell>
          <cell r="W291" t="str">
            <v>NSW</v>
          </cell>
          <cell r="X291">
            <v>8</v>
          </cell>
          <cell r="Y291">
            <v>269</v>
          </cell>
        </row>
        <row r="292">
          <cell r="A292">
            <v>291</v>
          </cell>
          <cell r="B292">
            <v>38</v>
          </cell>
          <cell r="C292">
            <v>2302</v>
          </cell>
          <cell r="D292">
            <v>43046</v>
          </cell>
          <cell r="E292" t="b">
            <v>0</v>
          </cell>
          <cell r="F292" t="str">
            <v>Approved</v>
          </cell>
          <cell r="G292" t="str">
            <v>Solex</v>
          </cell>
          <cell r="H292" t="str">
            <v>Standard</v>
          </cell>
          <cell r="I292" t="str">
            <v>medium</v>
          </cell>
          <cell r="J292" t="str">
            <v>medium</v>
          </cell>
          <cell r="K292">
            <v>1577.53</v>
          </cell>
          <cell r="L292">
            <v>826.51</v>
          </cell>
          <cell r="M292">
            <v>751.02</v>
          </cell>
          <cell r="N292">
            <v>40672</v>
          </cell>
          <cell r="O292" t="str">
            <v>Male</v>
          </cell>
          <cell r="P292">
            <v>22</v>
          </cell>
          <cell r="Q292">
            <v>23.208219178082192</v>
          </cell>
          <cell r="R292" t="str">
            <v>Mechanical Systems Engineer</v>
          </cell>
          <cell r="S292" t="str">
            <v>Financial Services</v>
          </cell>
          <cell r="T292" t="str">
            <v>Mass Customer</v>
          </cell>
          <cell r="U292" t="str">
            <v>Yes</v>
          </cell>
          <cell r="V292">
            <v>3804</v>
          </cell>
          <cell r="W292" t="str">
            <v>VIC</v>
          </cell>
          <cell r="X292">
            <v>8</v>
          </cell>
          <cell r="Y292">
            <v>53</v>
          </cell>
        </row>
        <row r="293">
          <cell r="A293">
            <v>292</v>
          </cell>
          <cell r="B293">
            <v>64</v>
          </cell>
          <cell r="C293">
            <v>3380</v>
          </cell>
          <cell r="D293">
            <v>43036</v>
          </cell>
          <cell r="E293" t="b">
            <v>0</v>
          </cell>
          <cell r="F293" t="str">
            <v>Approved</v>
          </cell>
          <cell r="G293" t="str">
            <v>Giant Bicycles</v>
          </cell>
          <cell r="H293" t="str">
            <v>Standard</v>
          </cell>
          <cell r="I293" t="str">
            <v>high</v>
          </cell>
          <cell r="J293" t="str">
            <v>small</v>
          </cell>
          <cell r="K293">
            <v>1977.36</v>
          </cell>
          <cell r="L293">
            <v>1759.85</v>
          </cell>
          <cell r="M293">
            <v>217.51</v>
          </cell>
          <cell r="N293">
            <v>42172</v>
          </cell>
          <cell r="O293" t="str">
            <v>Male</v>
          </cell>
          <cell r="P293">
            <v>26</v>
          </cell>
          <cell r="Q293">
            <v>67.238356164383561</v>
          </cell>
          <cell r="R293" t="str">
            <v>Speech Pathologist</v>
          </cell>
          <cell r="S293" t="str">
            <v>Health</v>
          </cell>
          <cell r="T293" t="str">
            <v>Mass Customer</v>
          </cell>
          <cell r="U293" t="str">
            <v>Yes</v>
          </cell>
          <cell r="V293">
            <v>3977</v>
          </cell>
          <cell r="W293" t="str">
            <v>VIC</v>
          </cell>
          <cell r="X293">
            <v>5</v>
          </cell>
          <cell r="Y293">
            <v>63</v>
          </cell>
        </row>
        <row r="294">
          <cell r="A294">
            <v>293</v>
          </cell>
          <cell r="B294">
            <v>0</v>
          </cell>
          <cell r="C294">
            <v>314</v>
          </cell>
          <cell r="D294">
            <v>43058</v>
          </cell>
          <cell r="E294" t="b">
            <v>0</v>
          </cell>
          <cell r="F294" t="str">
            <v>Approved</v>
          </cell>
          <cell r="G294" t="str">
            <v>OHM Cycles</v>
          </cell>
          <cell r="H294" t="str">
            <v>Standard</v>
          </cell>
          <cell r="I294" t="str">
            <v>high</v>
          </cell>
          <cell r="J294" t="str">
            <v>medium</v>
          </cell>
          <cell r="K294">
            <v>227.88</v>
          </cell>
          <cell r="L294">
            <v>136.72999999999999</v>
          </cell>
          <cell r="M294">
            <v>91.15</v>
          </cell>
          <cell r="N294">
            <v>39298</v>
          </cell>
          <cell r="O294" t="str">
            <v>Female</v>
          </cell>
          <cell r="P294">
            <v>67</v>
          </cell>
          <cell r="Q294">
            <v>59.608219178082194</v>
          </cell>
          <cell r="R294" t="str">
            <v>Marketing Assistant</v>
          </cell>
          <cell r="S294" t="str">
            <v>Manufacturing</v>
          </cell>
          <cell r="T294" t="str">
            <v>Mass Customer</v>
          </cell>
          <cell r="U294" t="str">
            <v>Yes</v>
          </cell>
          <cell r="V294">
            <v>3064</v>
          </cell>
          <cell r="W294" t="str">
            <v>VIC</v>
          </cell>
          <cell r="X294">
            <v>3</v>
          </cell>
          <cell r="Y294">
            <v>41</v>
          </cell>
        </row>
        <row r="295">
          <cell r="A295">
            <v>294</v>
          </cell>
          <cell r="B295">
            <v>79</v>
          </cell>
          <cell r="C295">
            <v>1079</v>
          </cell>
          <cell r="D295">
            <v>42972</v>
          </cell>
          <cell r="E295" t="b">
            <v>1</v>
          </cell>
          <cell r="F295" t="str">
            <v>Approved</v>
          </cell>
          <cell r="G295" t="str">
            <v>Norco Bicycles</v>
          </cell>
          <cell r="H295" t="str">
            <v>Standard</v>
          </cell>
          <cell r="I295" t="str">
            <v>medium</v>
          </cell>
          <cell r="J295" t="str">
            <v>medium</v>
          </cell>
          <cell r="K295">
            <v>1555.58</v>
          </cell>
          <cell r="L295">
            <v>818.01</v>
          </cell>
          <cell r="M295">
            <v>737.56999999999994</v>
          </cell>
          <cell r="N295">
            <v>37873</v>
          </cell>
          <cell r="O295" t="str">
            <v>Female</v>
          </cell>
          <cell r="P295">
            <v>70</v>
          </cell>
          <cell r="Q295">
            <v>44.238356164383561</v>
          </cell>
          <cell r="R295" t="str">
            <v>Nurse Practicioner</v>
          </cell>
          <cell r="S295" t="str">
            <v>Manufacturing</v>
          </cell>
          <cell r="T295" t="str">
            <v>Mass Customer</v>
          </cell>
          <cell r="U295" t="str">
            <v>No</v>
          </cell>
          <cell r="V295">
            <v>2064</v>
          </cell>
          <cell r="W295" t="str">
            <v>NSW</v>
          </cell>
          <cell r="X295">
            <v>9</v>
          </cell>
          <cell r="Y295">
            <v>127</v>
          </cell>
        </row>
        <row r="296">
          <cell r="A296">
            <v>295</v>
          </cell>
          <cell r="B296">
            <v>11</v>
          </cell>
          <cell r="C296">
            <v>1643</v>
          </cell>
          <cell r="D296">
            <v>42755</v>
          </cell>
          <cell r="E296" t="b">
            <v>1</v>
          </cell>
          <cell r="F296" t="str">
            <v>Approved</v>
          </cell>
          <cell r="G296" t="str">
            <v>Giant Bicycles</v>
          </cell>
          <cell r="H296" t="str">
            <v>Standard</v>
          </cell>
          <cell r="I296" t="str">
            <v>high</v>
          </cell>
          <cell r="J296" t="str">
            <v>medium</v>
          </cell>
          <cell r="K296">
            <v>1274.93</v>
          </cell>
          <cell r="L296">
            <v>764.96</v>
          </cell>
          <cell r="M296">
            <v>509.97</v>
          </cell>
          <cell r="N296">
            <v>39298</v>
          </cell>
          <cell r="O296" t="str">
            <v>Male</v>
          </cell>
          <cell r="P296">
            <v>57</v>
          </cell>
          <cell r="Q296">
            <v>61.238356164383561</v>
          </cell>
          <cell r="R296">
            <v>0</v>
          </cell>
          <cell r="S296" t="str">
            <v>Manufacturing</v>
          </cell>
          <cell r="T296" t="str">
            <v>Affluent Customer</v>
          </cell>
          <cell r="U296" t="str">
            <v>Yes</v>
          </cell>
          <cell r="V296">
            <v>2047</v>
          </cell>
          <cell r="W296" t="str">
            <v>NSW</v>
          </cell>
          <cell r="X296">
            <v>10</v>
          </cell>
          <cell r="Y296">
            <v>344</v>
          </cell>
        </row>
        <row r="297">
          <cell r="A297">
            <v>296</v>
          </cell>
          <cell r="B297">
            <v>91</v>
          </cell>
          <cell r="C297">
            <v>1524</v>
          </cell>
          <cell r="D297">
            <v>42808</v>
          </cell>
          <cell r="E297" t="b">
            <v>1</v>
          </cell>
          <cell r="F297" t="str">
            <v>Approved</v>
          </cell>
          <cell r="G297" t="str">
            <v>Solex</v>
          </cell>
          <cell r="H297" t="str">
            <v>Standard</v>
          </cell>
          <cell r="I297" t="str">
            <v>medium</v>
          </cell>
          <cell r="J297" t="str">
            <v>medium</v>
          </cell>
          <cell r="K297">
            <v>100.35</v>
          </cell>
          <cell r="L297">
            <v>75.260000000000005</v>
          </cell>
          <cell r="M297">
            <v>25.089999999999989</v>
          </cell>
          <cell r="N297">
            <v>37874</v>
          </cell>
          <cell r="O297" t="str">
            <v>Female</v>
          </cell>
          <cell r="P297">
            <v>43</v>
          </cell>
          <cell r="Q297">
            <v>46.923287671232877</v>
          </cell>
          <cell r="R297" t="str">
            <v>Administrative Officer</v>
          </cell>
          <cell r="S297" t="str">
            <v>Financial Services</v>
          </cell>
          <cell r="T297" t="str">
            <v>Mass Customer</v>
          </cell>
          <cell r="U297" t="str">
            <v>Yes</v>
          </cell>
          <cell r="V297">
            <v>2760</v>
          </cell>
          <cell r="W297" t="str">
            <v>NSW</v>
          </cell>
          <cell r="X297">
            <v>8</v>
          </cell>
          <cell r="Y297">
            <v>291</v>
          </cell>
        </row>
        <row r="298">
          <cell r="A298">
            <v>297</v>
          </cell>
          <cell r="B298">
            <v>18</v>
          </cell>
          <cell r="C298">
            <v>3205</v>
          </cell>
          <cell r="D298">
            <v>42839</v>
          </cell>
          <cell r="E298" t="b">
            <v>1</v>
          </cell>
          <cell r="F298" t="str">
            <v>Approved</v>
          </cell>
          <cell r="G298" t="str">
            <v>Solex</v>
          </cell>
          <cell r="H298" t="str">
            <v>Standard</v>
          </cell>
          <cell r="I298" t="str">
            <v>medium</v>
          </cell>
          <cell r="J298" t="str">
            <v>medium</v>
          </cell>
          <cell r="K298">
            <v>575.27</v>
          </cell>
          <cell r="L298">
            <v>431.45</v>
          </cell>
          <cell r="M298">
            <v>143.82</v>
          </cell>
          <cell r="N298">
            <v>41345</v>
          </cell>
          <cell r="O298" t="str">
            <v>Female</v>
          </cell>
          <cell r="P298">
            <v>32</v>
          </cell>
          <cell r="Q298">
            <v>62.958904109589042</v>
          </cell>
          <cell r="R298" t="str">
            <v>Account Executive</v>
          </cell>
          <cell r="S298" t="str">
            <v>Health</v>
          </cell>
          <cell r="T298" t="str">
            <v>Mass Customer</v>
          </cell>
          <cell r="U298" t="str">
            <v>Yes</v>
          </cell>
          <cell r="V298">
            <v>2153</v>
          </cell>
          <cell r="W298" t="str">
            <v>NSW</v>
          </cell>
          <cell r="X298">
            <v>10</v>
          </cell>
          <cell r="Y298">
            <v>260</v>
          </cell>
        </row>
        <row r="299">
          <cell r="A299">
            <v>298</v>
          </cell>
          <cell r="B299">
            <v>17</v>
          </cell>
          <cell r="C299">
            <v>2860</v>
          </cell>
          <cell r="D299">
            <v>43059</v>
          </cell>
          <cell r="E299" t="b">
            <v>1</v>
          </cell>
          <cell r="F299" t="str">
            <v>Approved</v>
          </cell>
          <cell r="G299" t="str">
            <v>Solex</v>
          </cell>
          <cell r="H299" t="str">
            <v>Standard</v>
          </cell>
          <cell r="I299" t="str">
            <v>high</v>
          </cell>
          <cell r="J299" t="str">
            <v>medium</v>
          </cell>
          <cell r="K299">
            <v>1024.6600000000001</v>
          </cell>
          <cell r="L299">
            <v>614.79999999999995</v>
          </cell>
          <cell r="M299">
            <v>409.86000000000013</v>
          </cell>
          <cell r="N299">
            <v>35378</v>
          </cell>
          <cell r="O299" t="str">
            <v>Female</v>
          </cell>
          <cell r="P299">
            <v>4</v>
          </cell>
          <cell r="Q299">
            <v>26.482191780821918</v>
          </cell>
          <cell r="R299" t="str">
            <v>Physical Therapy Assistant</v>
          </cell>
          <cell r="S299" t="str">
            <v>Argiculture</v>
          </cell>
          <cell r="T299" t="str">
            <v>High Net Worth</v>
          </cell>
          <cell r="U299" t="str">
            <v>No</v>
          </cell>
          <cell r="V299">
            <v>2564</v>
          </cell>
          <cell r="W299" t="str">
            <v>NSW</v>
          </cell>
          <cell r="X299">
            <v>7</v>
          </cell>
          <cell r="Y299">
            <v>40</v>
          </cell>
        </row>
        <row r="300">
          <cell r="A300">
            <v>299</v>
          </cell>
          <cell r="B300">
            <v>13</v>
          </cell>
          <cell r="C300">
            <v>772</v>
          </cell>
          <cell r="D300">
            <v>42879</v>
          </cell>
          <cell r="E300" t="b">
            <v>0</v>
          </cell>
          <cell r="F300" t="str">
            <v>Approved</v>
          </cell>
          <cell r="G300" t="str">
            <v>Solex</v>
          </cell>
          <cell r="H300" t="str">
            <v>Standard</v>
          </cell>
          <cell r="I300" t="str">
            <v>medium</v>
          </cell>
          <cell r="J300" t="str">
            <v>medium</v>
          </cell>
          <cell r="K300">
            <v>1163.8900000000001</v>
          </cell>
          <cell r="L300">
            <v>589.27</v>
          </cell>
          <cell r="M300">
            <v>574.62000000000012</v>
          </cell>
          <cell r="N300">
            <v>42560</v>
          </cell>
          <cell r="O300" t="str">
            <v>Male</v>
          </cell>
          <cell r="P300">
            <v>77</v>
          </cell>
          <cell r="Q300">
            <v>23.246575342465754</v>
          </cell>
          <cell r="R300" t="str">
            <v>Community Outreach Specialist</v>
          </cell>
          <cell r="S300" t="str">
            <v>n/a</v>
          </cell>
          <cell r="T300" t="str">
            <v>Affluent Customer</v>
          </cell>
          <cell r="U300" t="str">
            <v>Yes</v>
          </cell>
          <cell r="V300">
            <v>2567</v>
          </cell>
          <cell r="W300" t="str">
            <v>NSW</v>
          </cell>
          <cell r="X300">
            <v>7</v>
          </cell>
          <cell r="Y300">
            <v>220</v>
          </cell>
        </row>
        <row r="301">
          <cell r="A301">
            <v>300</v>
          </cell>
          <cell r="B301">
            <v>4</v>
          </cell>
          <cell r="C301">
            <v>323</v>
          </cell>
          <cell r="D301">
            <v>42819</v>
          </cell>
          <cell r="E301" t="b">
            <v>1</v>
          </cell>
          <cell r="F301" t="str">
            <v>Approved</v>
          </cell>
          <cell r="G301" t="str">
            <v>Giant Bicycles</v>
          </cell>
          <cell r="H301" t="str">
            <v>Standard</v>
          </cell>
          <cell r="I301" t="str">
            <v>high</v>
          </cell>
          <cell r="J301" t="str">
            <v>medium</v>
          </cell>
          <cell r="K301">
            <v>1129.1300000000001</v>
          </cell>
          <cell r="L301">
            <v>677.48</v>
          </cell>
          <cell r="M301">
            <v>451.65000000000009</v>
          </cell>
          <cell r="N301">
            <v>38216</v>
          </cell>
          <cell r="O301" t="str">
            <v>Male</v>
          </cell>
          <cell r="P301">
            <v>97</v>
          </cell>
          <cell r="Q301">
            <v>48.824657534246576</v>
          </cell>
          <cell r="R301" t="str">
            <v>Senior Developer</v>
          </cell>
          <cell r="S301" t="str">
            <v>Financial Services</v>
          </cell>
          <cell r="T301" t="str">
            <v>Mass Customer</v>
          </cell>
          <cell r="U301" t="str">
            <v>Yes</v>
          </cell>
          <cell r="V301">
            <v>4210</v>
          </cell>
          <cell r="W301" t="str">
            <v>QLD</v>
          </cell>
          <cell r="X301">
            <v>9</v>
          </cell>
          <cell r="Y301">
            <v>280</v>
          </cell>
        </row>
        <row r="302">
          <cell r="A302">
            <v>301</v>
          </cell>
          <cell r="B302">
            <v>78</v>
          </cell>
          <cell r="C302">
            <v>2530</v>
          </cell>
          <cell r="D302">
            <v>42818</v>
          </cell>
          <cell r="F302" t="str">
            <v>Approved</v>
          </cell>
          <cell r="G302" t="str">
            <v>Giant Bicycles</v>
          </cell>
          <cell r="H302" t="str">
            <v>Standard</v>
          </cell>
          <cell r="I302" t="str">
            <v>medium</v>
          </cell>
          <cell r="J302" t="str">
            <v>large</v>
          </cell>
          <cell r="K302">
            <v>1765.3</v>
          </cell>
          <cell r="L302">
            <v>709.48</v>
          </cell>
          <cell r="M302">
            <v>1055.82</v>
          </cell>
          <cell r="N302">
            <v>35455</v>
          </cell>
          <cell r="O302" t="str">
            <v>Male</v>
          </cell>
          <cell r="P302">
            <v>48</v>
          </cell>
          <cell r="Q302">
            <v>61.668493150684931</v>
          </cell>
          <cell r="R302" t="str">
            <v>Business Systems Development Analyst</v>
          </cell>
          <cell r="S302" t="str">
            <v>Manufacturing</v>
          </cell>
          <cell r="T302" t="str">
            <v>High Net Worth</v>
          </cell>
          <cell r="U302" t="str">
            <v>Yes</v>
          </cell>
          <cell r="V302">
            <v>2567</v>
          </cell>
          <cell r="W302" t="str">
            <v>NSW</v>
          </cell>
          <cell r="X302">
            <v>8</v>
          </cell>
          <cell r="Y302">
            <v>281</v>
          </cell>
        </row>
        <row r="303">
          <cell r="A303">
            <v>302</v>
          </cell>
          <cell r="B303">
            <v>42</v>
          </cell>
          <cell r="C303">
            <v>2426</v>
          </cell>
          <cell r="D303">
            <v>42811</v>
          </cell>
          <cell r="E303" t="b">
            <v>1</v>
          </cell>
          <cell r="F303" t="str">
            <v>Approved</v>
          </cell>
          <cell r="G303" t="str">
            <v>OHM Cycles</v>
          </cell>
          <cell r="H303" t="str">
            <v>Road</v>
          </cell>
          <cell r="I303" t="str">
            <v>medium</v>
          </cell>
          <cell r="J303" t="str">
            <v>small</v>
          </cell>
          <cell r="K303">
            <v>1810</v>
          </cell>
          <cell r="L303">
            <v>1610.9</v>
          </cell>
          <cell r="M303">
            <v>199.09999999999991</v>
          </cell>
          <cell r="N303">
            <v>36498</v>
          </cell>
          <cell r="O303" t="str">
            <v>Female</v>
          </cell>
          <cell r="P303">
            <v>20</v>
          </cell>
          <cell r="Q303">
            <v>122.3013698630137</v>
          </cell>
          <cell r="R303">
            <v>0</v>
          </cell>
          <cell r="S303" t="str">
            <v>n/a</v>
          </cell>
          <cell r="T303" t="str">
            <v>Mass Customer</v>
          </cell>
          <cell r="U303" t="str">
            <v>Yes</v>
          </cell>
          <cell r="V303">
            <v>2145</v>
          </cell>
          <cell r="W303" t="str">
            <v>NSW</v>
          </cell>
          <cell r="X303">
            <v>10</v>
          </cell>
          <cell r="Y303">
            <v>288</v>
          </cell>
        </row>
        <row r="304">
          <cell r="A304">
            <v>303</v>
          </cell>
          <cell r="B304">
            <v>48</v>
          </cell>
          <cell r="C304">
            <v>1883</v>
          </cell>
          <cell r="D304">
            <v>43057</v>
          </cell>
          <cell r="E304" t="b">
            <v>0</v>
          </cell>
          <cell r="F304" t="str">
            <v>Approved</v>
          </cell>
          <cell r="G304" t="str">
            <v>WeareA2B</v>
          </cell>
          <cell r="H304" t="str">
            <v>Standard</v>
          </cell>
          <cell r="I304" t="str">
            <v>medium</v>
          </cell>
          <cell r="J304" t="str">
            <v>medium</v>
          </cell>
          <cell r="K304">
            <v>1762.96</v>
          </cell>
          <cell r="L304">
            <v>950.52</v>
          </cell>
          <cell r="M304">
            <v>812.44</v>
          </cell>
          <cell r="N304">
            <v>41848</v>
          </cell>
          <cell r="O304" t="str">
            <v>Female</v>
          </cell>
          <cell r="P304">
            <v>19</v>
          </cell>
          <cell r="Q304">
            <v>30.621917808219177</v>
          </cell>
          <cell r="R304">
            <v>0</v>
          </cell>
          <cell r="S304" t="str">
            <v>Manufacturing</v>
          </cell>
          <cell r="T304" t="str">
            <v>Affluent Customer</v>
          </cell>
          <cell r="U304" t="str">
            <v>No</v>
          </cell>
          <cell r="V304">
            <v>4120</v>
          </cell>
          <cell r="W304" t="str">
            <v>QLD</v>
          </cell>
          <cell r="X304">
            <v>6</v>
          </cell>
          <cell r="Y304">
            <v>42</v>
          </cell>
        </row>
        <row r="305">
          <cell r="A305">
            <v>304</v>
          </cell>
          <cell r="B305">
            <v>12</v>
          </cell>
          <cell r="C305">
            <v>2745</v>
          </cell>
          <cell r="D305">
            <v>42832</v>
          </cell>
          <cell r="E305" t="b">
            <v>0</v>
          </cell>
          <cell r="F305" t="str">
            <v>Approved</v>
          </cell>
          <cell r="G305" t="str">
            <v>WeareA2B</v>
          </cell>
          <cell r="H305" t="str">
            <v>Standard</v>
          </cell>
          <cell r="I305" t="str">
            <v>medium</v>
          </cell>
          <cell r="J305" t="str">
            <v>medium</v>
          </cell>
          <cell r="K305">
            <v>1231.1500000000001</v>
          </cell>
          <cell r="L305">
            <v>161.6</v>
          </cell>
          <cell r="M305">
            <v>1069.5500000000002</v>
          </cell>
          <cell r="N305">
            <v>42560</v>
          </cell>
          <cell r="O305" t="str">
            <v>Female</v>
          </cell>
          <cell r="P305">
            <v>97</v>
          </cell>
          <cell r="Q305">
            <v>45.230136986301368</v>
          </cell>
          <cell r="R305" t="str">
            <v>Chemical Engineer</v>
          </cell>
          <cell r="S305" t="str">
            <v>Financial Services</v>
          </cell>
          <cell r="T305" t="str">
            <v>Mass Customer</v>
          </cell>
          <cell r="U305" t="str">
            <v>No</v>
          </cell>
          <cell r="V305">
            <v>2767</v>
          </cell>
          <cell r="W305" t="str">
            <v>NSW</v>
          </cell>
          <cell r="X305">
            <v>8</v>
          </cell>
          <cell r="Y305">
            <v>267</v>
          </cell>
        </row>
        <row r="306">
          <cell r="A306">
            <v>305</v>
          </cell>
          <cell r="B306">
            <v>77</v>
          </cell>
          <cell r="C306">
            <v>2819</v>
          </cell>
          <cell r="D306">
            <v>42739</v>
          </cell>
          <cell r="E306" t="b">
            <v>0</v>
          </cell>
          <cell r="F306" t="str">
            <v>Approved</v>
          </cell>
          <cell r="G306" t="str">
            <v>Norco Bicycles</v>
          </cell>
          <cell r="H306" t="str">
            <v>Road</v>
          </cell>
          <cell r="I306" t="str">
            <v>medium</v>
          </cell>
          <cell r="J306" t="str">
            <v>large</v>
          </cell>
          <cell r="K306">
            <v>1240.31</v>
          </cell>
          <cell r="L306">
            <v>795.1</v>
          </cell>
          <cell r="M306">
            <v>445.20999999999992</v>
          </cell>
          <cell r="N306">
            <v>40553</v>
          </cell>
          <cell r="O306" t="str">
            <v>Male</v>
          </cell>
          <cell r="P306">
            <v>44</v>
          </cell>
          <cell r="Q306">
            <v>44.320547945205476</v>
          </cell>
          <cell r="R306" t="str">
            <v>Executive Secretary</v>
          </cell>
          <cell r="S306" t="str">
            <v>n/a</v>
          </cell>
          <cell r="T306" t="str">
            <v>Affluent Customer</v>
          </cell>
          <cell r="U306" t="str">
            <v>No</v>
          </cell>
          <cell r="V306">
            <v>2211</v>
          </cell>
          <cell r="W306" t="str">
            <v>NSW</v>
          </cell>
          <cell r="X306">
            <v>10</v>
          </cell>
          <cell r="Y306">
            <v>360</v>
          </cell>
        </row>
        <row r="307">
          <cell r="A307">
            <v>306</v>
          </cell>
          <cell r="B307">
            <v>25</v>
          </cell>
          <cell r="C307">
            <v>792</v>
          </cell>
          <cell r="D307">
            <v>43082</v>
          </cell>
          <cell r="E307" t="b">
            <v>0</v>
          </cell>
          <cell r="F307" t="str">
            <v>Approved</v>
          </cell>
          <cell r="G307" t="str">
            <v>OHM Cycles</v>
          </cell>
          <cell r="H307" t="str">
            <v>Standard</v>
          </cell>
          <cell r="I307" t="str">
            <v>high</v>
          </cell>
          <cell r="J307" t="str">
            <v>medium</v>
          </cell>
          <cell r="K307">
            <v>2005.66</v>
          </cell>
          <cell r="L307">
            <v>1203.4000000000001</v>
          </cell>
          <cell r="M307">
            <v>802.26</v>
          </cell>
          <cell r="N307">
            <v>42295</v>
          </cell>
          <cell r="O307" t="str">
            <v>Female</v>
          </cell>
          <cell r="P307">
            <v>97</v>
          </cell>
          <cell r="Q307">
            <v>46.364383561643834</v>
          </cell>
          <cell r="R307" t="str">
            <v>Structural Engineer</v>
          </cell>
          <cell r="S307" t="str">
            <v>Manufacturing</v>
          </cell>
          <cell r="T307" t="str">
            <v>Mass Customer</v>
          </cell>
          <cell r="U307" t="str">
            <v>Yes</v>
          </cell>
          <cell r="V307">
            <v>2830</v>
          </cell>
          <cell r="W307" t="str">
            <v>NSW</v>
          </cell>
          <cell r="X307">
            <v>7</v>
          </cell>
          <cell r="Y307">
            <v>17</v>
          </cell>
        </row>
        <row r="308">
          <cell r="A308">
            <v>307</v>
          </cell>
          <cell r="B308">
            <v>35</v>
          </cell>
          <cell r="C308">
            <v>923</v>
          </cell>
          <cell r="D308">
            <v>42845</v>
          </cell>
          <cell r="E308" t="b">
            <v>0</v>
          </cell>
          <cell r="F308" t="str">
            <v>Approved</v>
          </cell>
          <cell r="G308" t="str">
            <v>Giant Bicycles</v>
          </cell>
          <cell r="H308" t="str">
            <v>Standard</v>
          </cell>
          <cell r="I308" t="str">
            <v>medium</v>
          </cell>
          <cell r="J308" t="str">
            <v>medium</v>
          </cell>
          <cell r="K308">
            <v>1403.5</v>
          </cell>
          <cell r="L308">
            <v>954.82</v>
          </cell>
          <cell r="M308">
            <v>448.67999999999995</v>
          </cell>
          <cell r="N308">
            <v>42688</v>
          </cell>
          <cell r="O308" t="str">
            <v>Male</v>
          </cell>
          <cell r="P308">
            <v>33</v>
          </cell>
          <cell r="Q308">
            <v>44.761643835616439</v>
          </cell>
          <cell r="R308" t="str">
            <v>Senior Financial Analyst</v>
          </cell>
          <cell r="S308" t="str">
            <v>Financial Services</v>
          </cell>
          <cell r="T308" t="str">
            <v>Mass Customer</v>
          </cell>
          <cell r="U308" t="str">
            <v>No</v>
          </cell>
          <cell r="V308">
            <v>4131</v>
          </cell>
          <cell r="W308" t="str">
            <v>QLD</v>
          </cell>
          <cell r="X308">
            <v>4</v>
          </cell>
          <cell r="Y308">
            <v>254</v>
          </cell>
        </row>
        <row r="309">
          <cell r="A309">
            <v>308</v>
          </cell>
          <cell r="B309">
            <v>7</v>
          </cell>
          <cell r="C309">
            <v>3353</v>
          </cell>
          <cell r="D309">
            <v>42937</v>
          </cell>
          <cell r="E309" t="b">
            <v>0</v>
          </cell>
          <cell r="F309" t="str">
            <v>Approved</v>
          </cell>
          <cell r="G309" t="str">
            <v>Trek Bicycles</v>
          </cell>
          <cell r="H309" t="str">
            <v>Road</v>
          </cell>
          <cell r="I309" t="str">
            <v>low</v>
          </cell>
          <cell r="J309" t="str">
            <v>medium</v>
          </cell>
          <cell r="K309">
            <v>980.37</v>
          </cell>
          <cell r="L309">
            <v>234.43</v>
          </cell>
          <cell r="M309">
            <v>745.94</v>
          </cell>
          <cell r="N309">
            <v>38258</v>
          </cell>
          <cell r="O309" t="str">
            <v>Male</v>
          </cell>
          <cell r="P309">
            <v>18</v>
          </cell>
          <cell r="Q309">
            <v>27.931506849315067</v>
          </cell>
          <cell r="R309" t="str">
            <v>Software Test Engineer II</v>
          </cell>
          <cell r="S309" t="str">
            <v>Manufacturing</v>
          </cell>
          <cell r="T309" t="str">
            <v>Affluent Customer</v>
          </cell>
          <cell r="U309" t="str">
            <v>No</v>
          </cell>
          <cell r="V309">
            <v>2205</v>
          </cell>
          <cell r="W309" t="str">
            <v>NSW</v>
          </cell>
          <cell r="X309">
            <v>8</v>
          </cell>
          <cell r="Y309">
            <v>162</v>
          </cell>
        </row>
        <row r="310">
          <cell r="A310">
            <v>309</v>
          </cell>
          <cell r="B310">
            <v>68</v>
          </cell>
          <cell r="C310">
            <v>3394</v>
          </cell>
          <cell r="D310">
            <v>43066</v>
          </cell>
          <cell r="E310" t="b">
            <v>0</v>
          </cell>
          <cell r="F310" t="str">
            <v>Approved</v>
          </cell>
          <cell r="G310" t="str">
            <v>OHM Cycles</v>
          </cell>
          <cell r="H310" t="str">
            <v>Standard</v>
          </cell>
          <cell r="I310" t="str">
            <v>medium</v>
          </cell>
          <cell r="J310" t="str">
            <v>medium</v>
          </cell>
          <cell r="K310">
            <v>1636.9</v>
          </cell>
          <cell r="L310">
            <v>44.71</v>
          </cell>
          <cell r="M310">
            <v>1592.19</v>
          </cell>
          <cell r="N310">
            <v>40410</v>
          </cell>
          <cell r="O310" t="str">
            <v>Male</v>
          </cell>
          <cell r="P310">
            <v>76</v>
          </cell>
          <cell r="Q310">
            <v>47.764383561643832</v>
          </cell>
          <cell r="R310" t="str">
            <v>Environmental Specialist</v>
          </cell>
          <cell r="S310" t="str">
            <v>Retail</v>
          </cell>
          <cell r="T310" t="str">
            <v>Mass Customer</v>
          </cell>
          <cell r="U310" t="str">
            <v>Yes</v>
          </cell>
          <cell r="V310">
            <v>2019</v>
          </cell>
          <cell r="W310" t="str">
            <v>NSW</v>
          </cell>
          <cell r="X310">
            <v>10</v>
          </cell>
          <cell r="Y310">
            <v>33</v>
          </cell>
        </row>
        <row r="311">
          <cell r="A311">
            <v>310</v>
          </cell>
          <cell r="B311">
            <v>75</v>
          </cell>
          <cell r="C311">
            <v>3213</v>
          </cell>
          <cell r="D311">
            <v>43029</v>
          </cell>
          <cell r="E311" t="b">
            <v>0</v>
          </cell>
          <cell r="F311" t="str">
            <v>Approved</v>
          </cell>
          <cell r="G311" t="str">
            <v>Giant Bicycles</v>
          </cell>
          <cell r="H311" t="str">
            <v>Touring</v>
          </cell>
          <cell r="I311" t="str">
            <v>medium</v>
          </cell>
          <cell r="J311" t="str">
            <v>large</v>
          </cell>
          <cell r="K311">
            <v>1873.97</v>
          </cell>
          <cell r="L311">
            <v>863.95</v>
          </cell>
          <cell r="M311">
            <v>1010.02</v>
          </cell>
          <cell r="N311">
            <v>38193</v>
          </cell>
          <cell r="O311" t="str">
            <v>Female</v>
          </cell>
          <cell r="P311">
            <v>2</v>
          </cell>
          <cell r="Q311">
            <v>50.515068493150686</v>
          </cell>
          <cell r="R311">
            <v>0</v>
          </cell>
          <cell r="S311" t="str">
            <v>Financial Services</v>
          </cell>
          <cell r="T311" t="str">
            <v>Affluent Customer</v>
          </cell>
          <cell r="U311" t="str">
            <v>No</v>
          </cell>
          <cell r="V311">
            <v>3079</v>
          </cell>
          <cell r="W311" t="str">
            <v>VIC</v>
          </cell>
          <cell r="X311">
            <v>11</v>
          </cell>
          <cell r="Y311">
            <v>70</v>
          </cell>
        </row>
        <row r="312">
          <cell r="A312">
            <v>311</v>
          </cell>
          <cell r="B312">
            <v>77</v>
          </cell>
          <cell r="C312">
            <v>3260</v>
          </cell>
          <cell r="D312">
            <v>42801</v>
          </cell>
          <cell r="E312" t="b">
            <v>0</v>
          </cell>
          <cell r="F312" t="str">
            <v>Approved</v>
          </cell>
          <cell r="G312" t="str">
            <v>WeareA2B</v>
          </cell>
          <cell r="H312" t="str">
            <v>Standard</v>
          </cell>
          <cell r="I312" t="str">
            <v>medium</v>
          </cell>
          <cell r="J312" t="str">
            <v>medium</v>
          </cell>
          <cell r="K312">
            <v>1769.64</v>
          </cell>
          <cell r="L312">
            <v>108.76</v>
          </cell>
          <cell r="M312">
            <v>1660.88</v>
          </cell>
          <cell r="N312">
            <v>40672</v>
          </cell>
          <cell r="O312" t="str">
            <v>Male</v>
          </cell>
          <cell r="P312">
            <v>6</v>
          </cell>
          <cell r="Q312">
            <v>42.835616438356162</v>
          </cell>
          <cell r="R312" t="str">
            <v>Research Associate</v>
          </cell>
          <cell r="S312" t="str">
            <v>n/a</v>
          </cell>
          <cell r="T312" t="str">
            <v>High Net Worth</v>
          </cell>
          <cell r="U312" t="str">
            <v>No</v>
          </cell>
          <cell r="V312">
            <v>4075</v>
          </cell>
          <cell r="W312" t="str">
            <v>QLD</v>
          </cell>
          <cell r="X312">
            <v>4</v>
          </cell>
          <cell r="Y312">
            <v>298</v>
          </cell>
        </row>
        <row r="313">
          <cell r="A313">
            <v>312</v>
          </cell>
          <cell r="B313">
            <v>1</v>
          </cell>
          <cell r="C313">
            <v>1015</v>
          </cell>
          <cell r="D313">
            <v>43073</v>
          </cell>
          <cell r="E313" t="b">
            <v>0</v>
          </cell>
          <cell r="F313" t="str">
            <v>Approved</v>
          </cell>
          <cell r="G313" t="str">
            <v>Giant Bicycles</v>
          </cell>
          <cell r="H313" t="str">
            <v>Standard</v>
          </cell>
          <cell r="I313" t="str">
            <v>medium</v>
          </cell>
          <cell r="J313" t="str">
            <v>medium</v>
          </cell>
          <cell r="K313">
            <v>1403.5</v>
          </cell>
          <cell r="L313">
            <v>954.82</v>
          </cell>
          <cell r="M313">
            <v>448.67999999999995</v>
          </cell>
          <cell r="N313">
            <v>42688</v>
          </cell>
          <cell r="O313" t="str">
            <v>Male</v>
          </cell>
          <cell r="P313">
            <v>0</v>
          </cell>
          <cell r="Q313">
            <v>67.013698630136986</v>
          </cell>
          <cell r="R313" t="str">
            <v>Web Developer I</v>
          </cell>
          <cell r="S313" t="str">
            <v>Property</v>
          </cell>
          <cell r="T313" t="str">
            <v>Mass Customer</v>
          </cell>
          <cell r="U313" t="str">
            <v>Yes</v>
          </cell>
          <cell r="V313">
            <v>3024</v>
          </cell>
          <cell r="W313" t="str">
            <v>VIC</v>
          </cell>
          <cell r="X313">
            <v>8</v>
          </cell>
          <cell r="Y313">
            <v>26</v>
          </cell>
        </row>
        <row r="314">
          <cell r="A314">
            <v>313</v>
          </cell>
          <cell r="B314">
            <v>81</v>
          </cell>
          <cell r="C314">
            <v>2266</v>
          </cell>
          <cell r="D314">
            <v>42760</v>
          </cell>
          <cell r="E314" t="b">
            <v>0</v>
          </cell>
          <cell r="F314" t="str">
            <v>Approved</v>
          </cell>
          <cell r="G314" t="str">
            <v>Solex</v>
          </cell>
          <cell r="H314" t="str">
            <v>Standard</v>
          </cell>
          <cell r="I314" t="str">
            <v>medium</v>
          </cell>
          <cell r="J314" t="str">
            <v>medium</v>
          </cell>
          <cell r="K314">
            <v>1151.96</v>
          </cell>
          <cell r="L314">
            <v>649.49</v>
          </cell>
          <cell r="M314">
            <v>502.47</v>
          </cell>
          <cell r="N314">
            <v>36498</v>
          </cell>
          <cell r="O314" t="str">
            <v>Female</v>
          </cell>
          <cell r="P314">
            <v>78</v>
          </cell>
          <cell r="Q314">
            <v>23.454794520547946</v>
          </cell>
          <cell r="R314">
            <v>0</v>
          </cell>
          <cell r="S314" t="str">
            <v>Property</v>
          </cell>
          <cell r="T314" t="str">
            <v>Mass Customer</v>
          </cell>
          <cell r="U314" t="str">
            <v>Yes</v>
          </cell>
          <cell r="V314">
            <v>2484</v>
          </cell>
          <cell r="W314" t="str">
            <v>NSW</v>
          </cell>
          <cell r="X314">
            <v>6</v>
          </cell>
          <cell r="Y314">
            <v>339</v>
          </cell>
        </row>
        <row r="315">
          <cell r="A315">
            <v>314</v>
          </cell>
          <cell r="B315">
            <v>6</v>
          </cell>
          <cell r="C315">
            <v>58</v>
          </cell>
          <cell r="D315">
            <v>42967</v>
          </cell>
          <cell r="E315" t="b">
            <v>1</v>
          </cell>
          <cell r="F315" t="str">
            <v>Approved</v>
          </cell>
          <cell r="G315" t="str">
            <v>OHM Cycles</v>
          </cell>
          <cell r="H315" t="str">
            <v>Standard</v>
          </cell>
          <cell r="I315" t="str">
            <v>high</v>
          </cell>
          <cell r="J315" t="str">
            <v>medium</v>
          </cell>
          <cell r="K315">
            <v>227.88</v>
          </cell>
          <cell r="L315">
            <v>136.72999999999999</v>
          </cell>
          <cell r="M315">
            <v>91.15</v>
          </cell>
          <cell r="N315">
            <v>39298</v>
          </cell>
          <cell r="O315" t="e">
            <v>#N/A</v>
          </cell>
          <cell r="P315" t="e">
            <v>#N/A</v>
          </cell>
          <cell r="Q315" t="e">
            <v>#N/A</v>
          </cell>
          <cell r="R315" t="e">
            <v>#N/A</v>
          </cell>
          <cell r="S315" t="e">
            <v>#N/A</v>
          </cell>
          <cell r="T315" t="e">
            <v>#N/A</v>
          </cell>
          <cell r="U315" t="e">
            <v>#N/A</v>
          </cell>
          <cell r="V315" t="e">
            <v>#N/A</v>
          </cell>
          <cell r="W315" t="e">
            <v>#N/A</v>
          </cell>
          <cell r="X315" t="e">
            <v>#N/A</v>
          </cell>
          <cell r="Y315">
            <v>132</v>
          </cell>
        </row>
        <row r="316">
          <cell r="A316">
            <v>315</v>
          </cell>
          <cell r="B316">
            <v>40</v>
          </cell>
          <cell r="C316">
            <v>3118</v>
          </cell>
          <cell r="D316">
            <v>43087</v>
          </cell>
          <cell r="E316" t="b">
            <v>1</v>
          </cell>
          <cell r="F316" t="str">
            <v>Approved</v>
          </cell>
          <cell r="G316" t="str">
            <v>Trek Bicycles</v>
          </cell>
          <cell r="H316" t="str">
            <v>Road</v>
          </cell>
          <cell r="I316" t="str">
            <v>medium</v>
          </cell>
          <cell r="J316" t="str">
            <v>large</v>
          </cell>
          <cell r="K316">
            <v>1894.19</v>
          </cell>
          <cell r="L316">
            <v>598.76</v>
          </cell>
          <cell r="M316">
            <v>1295.43</v>
          </cell>
          <cell r="N316">
            <v>37823</v>
          </cell>
          <cell r="O316" t="str">
            <v>Male</v>
          </cell>
          <cell r="P316">
            <v>13</v>
          </cell>
          <cell r="Q316">
            <v>29.175342465753424</v>
          </cell>
          <cell r="R316" t="str">
            <v>Occupational Therapist</v>
          </cell>
          <cell r="S316" t="str">
            <v>Financial Services</v>
          </cell>
          <cell r="T316" t="str">
            <v>Affluent Customer</v>
          </cell>
          <cell r="U316" t="str">
            <v>Yes</v>
          </cell>
          <cell r="V316">
            <v>4152</v>
          </cell>
          <cell r="W316" t="str">
            <v>QLD</v>
          </cell>
          <cell r="X316">
            <v>8</v>
          </cell>
          <cell r="Y316">
            <v>12</v>
          </cell>
        </row>
        <row r="317">
          <cell r="A317">
            <v>316</v>
          </cell>
          <cell r="B317">
            <v>62</v>
          </cell>
          <cell r="C317">
            <v>1414</v>
          </cell>
          <cell r="D317">
            <v>42948</v>
          </cell>
          <cell r="E317" t="b">
            <v>0</v>
          </cell>
          <cell r="F317" t="str">
            <v>Approved</v>
          </cell>
          <cell r="G317" t="str">
            <v>Solex</v>
          </cell>
          <cell r="H317" t="str">
            <v>Standard</v>
          </cell>
          <cell r="I317" t="str">
            <v>medium</v>
          </cell>
          <cell r="J317" t="str">
            <v>medium</v>
          </cell>
          <cell r="K317">
            <v>478.16</v>
          </cell>
          <cell r="L317">
            <v>298.72000000000003</v>
          </cell>
          <cell r="M317">
            <v>179.44</v>
          </cell>
          <cell r="N317">
            <v>42105</v>
          </cell>
          <cell r="O317" t="str">
            <v>Female</v>
          </cell>
          <cell r="P317">
            <v>68</v>
          </cell>
          <cell r="Q317">
            <v>42.082191780821915</v>
          </cell>
          <cell r="R317" t="str">
            <v>Help Desk Technician</v>
          </cell>
          <cell r="S317" t="str">
            <v>Financial Services</v>
          </cell>
          <cell r="T317" t="str">
            <v>Mass Customer</v>
          </cell>
          <cell r="U317" t="str">
            <v>No</v>
          </cell>
          <cell r="V317">
            <v>2763</v>
          </cell>
          <cell r="W317" t="str">
            <v>NSW</v>
          </cell>
          <cell r="X317">
            <v>8</v>
          </cell>
          <cell r="Y317">
            <v>151</v>
          </cell>
        </row>
        <row r="318">
          <cell r="A318">
            <v>317</v>
          </cell>
          <cell r="B318">
            <v>90</v>
          </cell>
          <cell r="C318">
            <v>2202</v>
          </cell>
          <cell r="D318">
            <v>42905</v>
          </cell>
          <cell r="E318" t="b">
            <v>1</v>
          </cell>
          <cell r="F318" t="str">
            <v>Approved</v>
          </cell>
          <cell r="G318" t="str">
            <v>Norco Bicycles</v>
          </cell>
          <cell r="H318" t="str">
            <v>Standard</v>
          </cell>
          <cell r="I318" t="str">
            <v>low</v>
          </cell>
          <cell r="J318" t="str">
            <v>medium</v>
          </cell>
          <cell r="K318">
            <v>363.01</v>
          </cell>
          <cell r="L318">
            <v>290.41000000000003</v>
          </cell>
          <cell r="M318">
            <v>72.599999999999966</v>
          </cell>
          <cell r="N318">
            <v>36367</v>
          </cell>
          <cell r="O318" t="str">
            <v>Male</v>
          </cell>
          <cell r="P318">
            <v>13</v>
          </cell>
          <cell r="Q318">
            <v>44.613698630136987</v>
          </cell>
          <cell r="R318" t="str">
            <v>Physical Therapy Assistant</v>
          </cell>
          <cell r="S318" t="str">
            <v>Financial Services</v>
          </cell>
          <cell r="T318" t="str">
            <v>Affluent Customer</v>
          </cell>
          <cell r="U318" t="str">
            <v>Yes</v>
          </cell>
          <cell r="V318">
            <v>2099</v>
          </cell>
          <cell r="W318" t="str">
            <v>NSW</v>
          </cell>
          <cell r="X318">
            <v>11</v>
          </cell>
          <cell r="Y318">
            <v>194</v>
          </cell>
        </row>
        <row r="319">
          <cell r="A319">
            <v>318</v>
          </cell>
          <cell r="B319">
            <v>32</v>
          </cell>
          <cell r="C319">
            <v>2144</v>
          </cell>
          <cell r="D319">
            <v>42886</v>
          </cell>
          <cell r="E319" t="b">
            <v>1</v>
          </cell>
          <cell r="F319" t="str">
            <v>Approved</v>
          </cell>
          <cell r="G319" t="str">
            <v>Giant Bicycles</v>
          </cell>
          <cell r="H319" t="str">
            <v>Standard</v>
          </cell>
          <cell r="I319" t="str">
            <v>medium</v>
          </cell>
          <cell r="J319" t="str">
            <v>medium</v>
          </cell>
          <cell r="K319">
            <v>642.70000000000005</v>
          </cell>
          <cell r="L319">
            <v>211.37</v>
          </cell>
          <cell r="M319">
            <v>431.33000000000004</v>
          </cell>
          <cell r="N319">
            <v>33888</v>
          </cell>
          <cell r="O319" t="str">
            <v>Female</v>
          </cell>
          <cell r="P319">
            <v>44</v>
          </cell>
          <cell r="Q319">
            <v>43.969863013698628</v>
          </cell>
          <cell r="R319" t="str">
            <v>Office Assistant IV</v>
          </cell>
          <cell r="S319" t="str">
            <v>n/a</v>
          </cell>
          <cell r="T319" t="str">
            <v>High Net Worth</v>
          </cell>
          <cell r="U319" t="str">
            <v>Yes</v>
          </cell>
          <cell r="V319">
            <v>2650</v>
          </cell>
          <cell r="W319" t="str">
            <v>NSW</v>
          </cell>
          <cell r="X319">
            <v>4</v>
          </cell>
          <cell r="Y319">
            <v>213</v>
          </cell>
        </row>
        <row r="320">
          <cell r="A320">
            <v>319</v>
          </cell>
          <cell r="B320">
            <v>65</v>
          </cell>
          <cell r="C320">
            <v>1033</v>
          </cell>
          <cell r="D320">
            <v>43017</v>
          </cell>
          <cell r="E320" t="b">
            <v>1</v>
          </cell>
          <cell r="F320" t="str">
            <v>Approved</v>
          </cell>
          <cell r="G320" t="str">
            <v>WeareA2B</v>
          </cell>
          <cell r="H320" t="str">
            <v>Standard</v>
          </cell>
          <cell r="I320" t="str">
            <v>medium</v>
          </cell>
          <cell r="J320" t="str">
            <v>medium</v>
          </cell>
          <cell r="K320">
            <v>1807.45</v>
          </cell>
          <cell r="L320">
            <v>778.69</v>
          </cell>
          <cell r="M320">
            <v>1028.76</v>
          </cell>
          <cell r="N320">
            <v>37499</v>
          </cell>
          <cell r="O320" t="str">
            <v>Male</v>
          </cell>
          <cell r="P320">
            <v>16</v>
          </cell>
          <cell r="Q320">
            <v>27.219178082191782</v>
          </cell>
          <cell r="R320">
            <v>0</v>
          </cell>
          <cell r="S320" t="str">
            <v>n/a</v>
          </cell>
          <cell r="T320" t="str">
            <v>Mass Customer</v>
          </cell>
          <cell r="U320" t="str">
            <v>Yes</v>
          </cell>
          <cell r="V320">
            <v>4068</v>
          </cell>
          <cell r="W320" t="str">
            <v>QLD</v>
          </cell>
          <cell r="X320">
            <v>9</v>
          </cell>
          <cell r="Y320">
            <v>82</v>
          </cell>
        </row>
        <row r="321">
          <cell r="A321">
            <v>320</v>
          </cell>
          <cell r="B321">
            <v>15</v>
          </cell>
          <cell r="C321">
            <v>2157</v>
          </cell>
          <cell r="D321">
            <v>42906</v>
          </cell>
          <cell r="E321" t="b">
            <v>1</v>
          </cell>
          <cell r="F321" t="str">
            <v>Approved</v>
          </cell>
          <cell r="G321" t="str">
            <v>Norco Bicycles</v>
          </cell>
          <cell r="H321" t="str">
            <v>Standard</v>
          </cell>
          <cell r="I321" t="str">
            <v>low</v>
          </cell>
          <cell r="J321" t="str">
            <v>medium</v>
          </cell>
          <cell r="K321">
            <v>958.74</v>
          </cell>
          <cell r="L321">
            <v>748.9</v>
          </cell>
          <cell r="M321">
            <v>209.84000000000003</v>
          </cell>
          <cell r="N321">
            <v>38693</v>
          </cell>
          <cell r="O321" t="str">
            <v>Male</v>
          </cell>
          <cell r="P321">
            <v>11</v>
          </cell>
          <cell r="Q321">
            <v>44.164383561643838</v>
          </cell>
          <cell r="R321" t="str">
            <v>Community Outreach Specialist</v>
          </cell>
          <cell r="S321" t="str">
            <v>Retail</v>
          </cell>
          <cell r="T321" t="str">
            <v>Mass Customer</v>
          </cell>
          <cell r="U321" t="str">
            <v>Yes</v>
          </cell>
          <cell r="V321">
            <v>4160</v>
          </cell>
          <cell r="W321" t="str">
            <v>QLD</v>
          </cell>
          <cell r="X321">
            <v>8</v>
          </cell>
          <cell r="Y321">
            <v>193</v>
          </cell>
        </row>
        <row r="322">
          <cell r="A322">
            <v>321</v>
          </cell>
          <cell r="B322">
            <v>36</v>
          </cell>
          <cell r="C322">
            <v>1097</v>
          </cell>
          <cell r="D322">
            <v>42758</v>
          </cell>
          <cell r="E322" t="b">
            <v>0</v>
          </cell>
          <cell r="F322" t="str">
            <v>Approved</v>
          </cell>
          <cell r="G322" t="str">
            <v>Solex</v>
          </cell>
          <cell r="H322" t="str">
            <v>Standard</v>
          </cell>
          <cell r="I322" t="str">
            <v>low</v>
          </cell>
          <cell r="J322" t="str">
            <v>medium</v>
          </cell>
          <cell r="K322">
            <v>945.04</v>
          </cell>
          <cell r="L322">
            <v>507.58</v>
          </cell>
          <cell r="M322">
            <v>437.46</v>
          </cell>
          <cell r="N322">
            <v>39526</v>
          </cell>
          <cell r="O322" t="str">
            <v>Female</v>
          </cell>
          <cell r="P322">
            <v>99</v>
          </cell>
          <cell r="Q322">
            <v>54.169863013698631</v>
          </cell>
          <cell r="R322" t="str">
            <v>Engineer II</v>
          </cell>
          <cell r="S322" t="str">
            <v>Health</v>
          </cell>
          <cell r="T322" t="str">
            <v>High Net Worth</v>
          </cell>
          <cell r="U322" t="str">
            <v>No</v>
          </cell>
          <cell r="V322">
            <v>2164</v>
          </cell>
          <cell r="W322" t="str">
            <v>NSW</v>
          </cell>
          <cell r="X322">
            <v>8</v>
          </cell>
          <cell r="Y322">
            <v>341</v>
          </cell>
        </row>
        <row r="323">
          <cell r="A323">
            <v>322</v>
          </cell>
          <cell r="B323">
            <v>12</v>
          </cell>
          <cell r="C323">
            <v>2757</v>
          </cell>
          <cell r="D323">
            <v>42844</v>
          </cell>
          <cell r="E323" t="b">
            <v>0</v>
          </cell>
          <cell r="F323" t="str">
            <v>Approved</v>
          </cell>
          <cell r="G323" t="str">
            <v>WeareA2B</v>
          </cell>
          <cell r="H323" t="str">
            <v>Standard</v>
          </cell>
          <cell r="I323" t="str">
            <v>medium</v>
          </cell>
          <cell r="J323" t="str">
            <v>medium</v>
          </cell>
          <cell r="K323">
            <v>1231.1500000000001</v>
          </cell>
          <cell r="L323">
            <v>161.6</v>
          </cell>
          <cell r="M323">
            <v>1069.5500000000002</v>
          </cell>
          <cell r="N323">
            <v>38216</v>
          </cell>
          <cell r="O323" t="str">
            <v>Male</v>
          </cell>
          <cell r="P323">
            <v>17</v>
          </cell>
          <cell r="Q323">
            <v>61.123287671232873</v>
          </cell>
          <cell r="R323">
            <v>0</v>
          </cell>
          <cell r="S323" t="str">
            <v>Entertainment</v>
          </cell>
          <cell r="T323" t="str">
            <v>Mass Customer</v>
          </cell>
          <cell r="U323" t="str">
            <v>No</v>
          </cell>
          <cell r="V323">
            <v>3046</v>
          </cell>
          <cell r="W323" t="str">
            <v>VIC</v>
          </cell>
          <cell r="X323">
            <v>8</v>
          </cell>
          <cell r="Y323">
            <v>255</v>
          </cell>
        </row>
        <row r="324">
          <cell r="A324">
            <v>323</v>
          </cell>
          <cell r="B324">
            <v>67</v>
          </cell>
          <cell r="C324">
            <v>87</v>
          </cell>
          <cell r="D324">
            <v>43047</v>
          </cell>
          <cell r="E324" t="b">
            <v>1</v>
          </cell>
          <cell r="F324" t="str">
            <v>Approved</v>
          </cell>
          <cell r="G324" t="str">
            <v>Norco Bicycles</v>
          </cell>
          <cell r="H324" t="str">
            <v>Road</v>
          </cell>
          <cell r="I324" t="str">
            <v>medium</v>
          </cell>
          <cell r="J324" t="str">
            <v>medium</v>
          </cell>
          <cell r="K324">
            <v>544.04999999999995</v>
          </cell>
          <cell r="L324">
            <v>376.84</v>
          </cell>
          <cell r="M324">
            <v>167.20999999999998</v>
          </cell>
          <cell r="N324">
            <v>38647</v>
          </cell>
          <cell r="O324" t="e">
            <v>#N/A</v>
          </cell>
          <cell r="P324" t="e">
            <v>#N/A</v>
          </cell>
          <cell r="Q324" t="e">
            <v>#N/A</v>
          </cell>
          <cell r="R324" t="e">
            <v>#N/A</v>
          </cell>
          <cell r="S324" t="e">
            <v>#N/A</v>
          </cell>
          <cell r="T324" t="e">
            <v>#N/A</v>
          </cell>
          <cell r="U324" t="e">
            <v>#N/A</v>
          </cell>
          <cell r="V324" t="e">
            <v>#N/A</v>
          </cell>
          <cell r="W324" t="e">
            <v>#N/A</v>
          </cell>
          <cell r="X324" t="e">
            <v>#N/A</v>
          </cell>
          <cell r="Y324">
            <v>52</v>
          </cell>
        </row>
        <row r="325">
          <cell r="A325">
            <v>324</v>
          </cell>
          <cell r="B325">
            <v>87</v>
          </cell>
          <cell r="C325">
            <v>2049</v>
          </cell>
          <cell r="D325">
            <v>43019</v>
          </cell>
          <cell r="E325" t="b">
            <v>0</v>
          </cell>
          <cell r="F325" t="str">
            <v>Approved</v>
          </cell>
          <cell r="G325" t="str">
            <v>OHM Cycles</v>
          </cell>
          <cell r="H325" t="str">
            <v>Standard</v>
          </cell>
          <cell r="I325" t="str">
            <v>medium</v>
          </cell>
          <cell r="J325" t="str">
            <v>medium</v>
          </cell>
          <cell r="K325">
            <v>1636.9</v>
          </cell>
          <cell r="L325">
            <v>44.71</v>
          </cell>
          <cell r="M325">
            <v>1592.19</v>
          </cell>
          <cell r="N325">
            <v>40410</v>
          </cell>
          <cell r="O325" t="str">
            <v>Female</v>
          </cell>
          <cell r="P325">
            <v>22</v>
          </cell>
          <cell r="Q325">
            <v>60.139726027397259</v>
          </cell>
          <cell r="R325" t="str">
            <v>Assistant Professor</v>
          </cell>
          <cell r="S325" t="str">
            <v>Financial Services</v>
          </cell>
          <cell r="T325" t="str">
            <v>High Net Worth</v>
          </cell>
          <cell r="U325" t="str">
            <v>No</v>
          </cell>
          <cell r="V325">
            <v>2217</v>
          </cell>
          <cell r="W325" t="str">
            <v>NSW</v>
          </cell>
          <cell r="X325">
            <v>8</v>
          </cell>
          <cell r="Y325">
            <v>80</v>
          </cell>
        </row>
        <row r="326">
          <cell r="A326">
            <v>325</v>
          </cell>
          <cell r="B326">
            <v>62</v>
          </cell>
          <cell r="C326">
            <v>952</v>
          </cell>
          <cell r="D326">
            <v>43053</v>
          </cell>
          <cell r="E326" t="b">
            <v>1</v>
          </cell>
          <cell r="F326" t="str">
            <v>Approved</v>
          </cell>
          <cell r="G326" t="str">
            <v>Solex</v>
          </cell>
          <cell r="H326" t="str">
            <v>Standard</v>
          </cell>
          <cell r="I326" t="str">
            <v>medium</v>
          </cell>
          <cell r="J326" t="str">
            <v>medium</v>
          </cell>
          <cell r="K326">
            <v>478.16</v>
          </cell>
          <cell r="L326">
            <v>298.72000000000003</v>
          </cell>
          <cell r="M326">
            <v>179.44</v>
          </cell>
          <cell r="N326">
            <v>33879</v>
          </cell>
          <cell r="O326" t="str">
            <v>Female</v>
          </cell>
          <cell r="P326">
            <v>16</v>
          </cell>
          <cell r="Q326">
            <v>50.802739726027397</v>
          </cell>
          <cell r="R326" t="str">
            <v>VP Sales</v>
          </cell>
          <cell r="S326" t="str">
            <v>Entertainment</v>
          </cell>
          <cell r="T326" t="str">
            <v>Mass Customer</v>
          </cell>
          <cell r="U326" t="str">
            <v>No</v>
          </cell>
          <cell r="V326">
            <v>3752</v>
          </cell>
          <cell r="W326" t="str">
            <v>VIC</v>
          </cell>
          <cell r="X326">
            <v>7</v>
          </cell>
          <cell r="Y326">
            <v>46</v>
          </cell>
        </row>
        <row r="327">
          <cell r="A327">
            <v>326</v>
          </cell>
          <cell r="B327">
            <v>55</v>
          </cell>
          <cell r="C327">
            <v>1745</v>
          </cell>
          <cell r="D327">
            <v>42755</v>
          </cell>
          <cell r="E327" t="b">
            <v>0</v>
          </cell>
          <cell r="F327" t="str">
            <v>Approved</v>
          </cell>
          <cell r="G327" t="str">
            <v>Trek Bicycles</v>
          </cell>
          <cell r="H327" t="str">
            <v>Road</v>
          </cell>
          <cell r="I327" t="str">
            <v>medium</v>
          </cell>
          <cell r="J327" t="str">
            <v>large</v>
          </cell>
          <cell r="K327">
            <v>1894.19</v>
          </cell>
          <cell r="L327">
            <v>598.76</v>
          </cell>
          <cell r="M327">
            <v>1295.43</v>
          </cell>
          <cell r="N327">
            <v>34143</v>
          </cell>
          <cell r="O327" t="str">
            <v>Male</v>
          </cell>
          <cell r="P327">
            <v>58</v>
          </cell>
          <cell r="Q327">
            <v>66.61917808219178</v>
          </cell>
          <cell r="R327" t="str">
            <v>Chief Design Engineer</v>
          </cell>
          <cell r="S327" t="str">
            <v>Financial Services</v>
          </cell>
          <cell r="T327" t="str">
            <v>High Net Worth</v>
          </cell>
          <cell r="U327" t="str">
            <v>No</v>
          </cell>
          <cell r="V327">
            <v>4300</v>
          </cell>
          <cell r="W327" t="str">
            <v>QLD</v>
          </cell>
          <cell r="X327">
            <v>4</v>
          </cell>
          <cell r="Y327">
            <v>344</v>
          </cell>
        </row>
        <row r="328">
          <cell r="A328">
            <v>327</v>
          </cell>
          <cell r="B328">
            <v>1</v>
          </cell>
          <cell r="C328">
            <v>40</v>
          </cell>
          <cell r="D328">
            <v>42864</v>
          </cell>
          <cell r="E328" t="b">
            <v>1</v>
          </cell>
          <cell r="F328" t="str">
            <v>Approved</v>
          </cell>
          <cell r="G328" t="str">
            <v>Giant Bicycles</v>
          </cell>
          <cell r="H328" t="str">
            <v>Standard</v>
          </cell>
          <cell r="I328" t="str">
            <v>medium</v>
          </cell>
          <cell r="J328" t="str">
            <v>medium</v>
          </cell>
          <cell r="K328">
            <v>1403.5</v>
          </cell>
          <cell r="L328">
            <v>954.82</v>
          </cell>
          <cell r="M328">
            <v>448.67999999999995</v>
          </cell>
          <cell r="N328">
            <v>42688</v>
          </cell>
          <cell r="O328" t="e">
            <v>#N/A</v>
          </cell>
          <cell r="P328" t="e">
            <v>#N/A</v>
          </cell>
          <cell r="Q328" t="e">
            <v>#N/A</v>
          </cell>
          <cell r="R328" t="e">
            <v>#N/A</v>
          </cell>
          <cell r="S328" t="e">
            <v>#N/A</v>
          </cell>
          <cell r="T328" t="e">
            <v>#N/A</v>
          </cell>
          <cell r="U328" t="e">
            <v>#N/A</v>
          </cell>
          <cell r="V328" t="e">
            <v>#N/A</v>
          </cell>
          <cell r="W328" t="e">
            <v>#N/A</v>
          </cell>
          <cell r="X328" t="e">
            <v>#N/A</v>
          </cell>
          <cell r="Y328">
            <v>235</v>
          </cell>
        </row>
        <row r="329">
          <cell r="A329">
            <v>328</v>
          </cell>
          <cell r="B329">
            <v>98</v>
          </cell>
          <cell r="C329">
            <v>372</v>
          </cell>
          <cell r="D329">
            <v>43025</v>
          </cell>
          <cell r="E329" t="b">
            <v>1</v>
          </cell>
          <cell r="F329" t="str">
            <v>Approved</v>
          </cell>
          <cell r="G329" t="str">
            <v>Trek Bicycles</v>
          </cell>
          <cell r="H329" t="str">
            <v>Standard</v>
          </cell>
          <cell r="I329" t="str">
            <v>high</v>
          </cell>
          <cell r="J329" t="str">
            <v>medium</v>
          </cell>
          <cell r="K329">
            <v>358.39</v>
          </cell>
          <cell r="L329">
            <v>215.03</v>
          </cell>
          <cell r="M329">
            <v>143.35999999999999</v>
          </cell>
          <cell r="N329">
            <v>33364</v>
          </cell>
          <cell r="O329" t="str">
            <v>Female</v>
          </cell>
          <cell r="P329">
            <v>95</v>
          </cell>
          <cell r="Q329">
            <v>34.624657534246573</v>
          </cell>
          <cell r="R329" t="str">
            <v>Graphic Designer</v>
          </cell>
          <cell r="S329" t="str">
            <v>Financial Services</v>
          </cell>
          <cell r="T329" t="str">
            <v>Mass Customer</v>
          </cell>
          <cell r="U329" t="str">
            <v>No</v>
          </cell>
          <cell r="V329">
            <v>3101</v>
          </cell>
          <cell r="W329" t="str">
            <v>VIC</v>
          </cell>
          <cell r="X329">
            <v>8</v>
          </cell>
          <cell r="Y329">
            <v>74</v>
          </cell>
        </row>
        <row r="330">
          <cell r="A330">
            <v>329</v>
          </cell>
          <cell r="B330">
            <v>79</v>
          </cell>
          <cell r="C330">
            <v>1627</v>
          </cell>
          <cell r="D330">
            <v>42958</v>
          </cell>
          <cell r="E330" t="b">
            <v>1</v>
          </cell>
          <cell r="F330" t="str">
            <v>Approved</v>
          </cell>
          <cell r="G330" t="str">
            <v>Norco Bicycles</v>
          </cell>
          <cell r="H330" t="str">
            <v>Standard</v>
          </cell>
          <cell r="I330" t="str">
            <v>medium</v>
          </cell>
          <cell r="J330" t="str">
            <v>medium</v>
          </cell>
          <cell r="K330">
            <v>1555.58</v>
          </cell>
          <cell r="L330">
            <v>818.01</v>
          </cell>
          <cell r="M330">
            <v>737.56999999999994</v>
          </cell>
          <cell r="N330">
            <v>37873</v>
          </cell>
          <cell r="O330" t="str">
            <v>U</v>
          </cell>
          <cell r="P330">
            <v>13</v>
          </cell>
          <cell r="Q330">
            <v>60.372602739726027</v>
          </cell>
          <cell r="R330" t="str">
            <v>Librarian</v>
          </cell>
          <cell r="S330" t="str">
            <v>Financial Services</v>
          </cell>
          <cell r="T330" t="str">
            <v>Mass Customer</v>
          </cell>
          <cell r="U330" t="str">
            <v>No</v>
          </cell>
          <cell r="V330">
            <v>3150</v>
          </cell>
          <cell r="W330" t="str">
            <v>VIC</v>
          </cell>
          <cell r="X330">
            <v>9</v>
          </cell>
          <cell r="Y330">
            <v>141</v>
          </cell>
        </row>
        <row r="331">
          <cell r="A331">
            <v>330</v>
          </cell>
          <cell r="B331">
            <v>1</v>
          </cell>
          <cell r="C331">
            <v>444</v>
          </cell>
          <cell r="D331">
            <v>43054</v>
          </cell>
          <cell r="E331" t="b">
            <v>0</v>
          </cell>
          <cell r="F331" t="str">
            <v>Approved</v>
          </cell>
          <cell r="G331" t="str">
            <v>Giant Bicycles</v>
          </cell>
          <cell r="H331" t="str">
            <v>Standard</v>
          </cell>
          <cell r="I331" t="str">
            <v>medium</v>
          </cell>
          <cell r="J331" t="str">
            <v>medium</v>
          </cell>
          <cell r="K331">
            <v>1403.5</v>
          </cell>
          <cell r="L331">
            <v>954.82</v>
          </cell>
          <cell r="M331">
            <v>448.67999999999995</v>
          </cell>
          <cell r="N331">
            <v>41167</v>
          </cell>
          <cell r="O331" t="str">
            <v>Male</v>
          </cell>
          <cell r="P331">
            <v>91</v>
          </cell>
          <cell r="Q331">
            <v>55.104109589041094</v>
          </cell>
          <cell r="R331" t="str">
            <v>Staff Scientist</v>
          </cell>
          <cell r="S331" t="str">
            <v>Argiculture</v>
          </cell>
          <cell r="T331" t="str">
            <v>High Net Worth</v>
          </cell>
          <cell r="U331" t="str">
            <v>Yes</v>
          </cell>
          <cell r="V331">
            <v>2160</v>
          </cell>
          <cell r="W331" t="str">
            <v>NSW</v>
          </cell>
          <cell r="X331">
            <v>6</v>
          </cell>
          <cell r="Y331">
            <v>45</v>
          </cell>
        </row>
        <row r="332">
          <cell r="A332">
            <v>331</v>
          </cell>
          <cell r="B332">
            <v>61</v>
          </cell>
          <cell r="C332">
            <v>217</v>
          </cell>
          <cell r="D332">
            <v>42878</v>
          </cell>
          <cell r="E332" t="b">
            <v>0</v>
          </cell>
          <cell r="F332" t="str">
            <v>Approved</v>
          </cell>
          <cell r="G332" t="str">
            <v>Norco Bicycles</v>
          </cell>
          <cell r="H332" t="str">
            <v>Standard</v>
          </cell>
          <cell r="I332" t="str">
            <v>medium</v>
          </cell>
          <cell r="J332" t="str">
            <v>small</v>
          </cell>
          <cell r="K332">
            <v>586.45000000000005</v>
          </cell>
          <cell r="L332">
            <v>521.94000000000005</v>
          </cell>
          <cell r="M332">
            <v>64.509999999999991</v>
          </cell>
          <cell r="N332">
            <v>33429</v>
          </cell>
          <cell r="O332" t="e">
            <v>#N/A</v>
          </cell>
          <cell r="P332" t="e">
            <v>#N/A</v>
          </cell>
          <cell r="Q332" t="e">
            <v>#N/A</v>
          </cell>
          <cell r="R332" t="e">
            <v>#N/A</v>
          </cell>
          <cell r="S332" t="e">
            <v>#N/A</v>
          </cell>
          <cell r="T332" t="e">
            <v>#N/A</v>
          </cell>
          <cell r="U332" t="e">
            <v>#N/A</v>
          </cell>
          <cell r="V332" t="e">
            <v>#N/A</v>
          </cell>
          <cell r="W332" t="e">
            <v>#N/A</v>
          </cell>
          <cell r="X332" t="e">
            <v>#N/A</v>
          </cell>
          <cell r="Y332">
            <v>221</v>
          </cell>
        </row>
        <row r="333">
          <cell r="A333">
            <v>332</v>
          </cell>
          <cell r="B333">
            <v>71</v>
          </cell>
          <cell r="C333">
            <v>1656</v>
          </cell>
          <cell r="D333">
            <v>42949</v>
          </cell>
          <cell r="E333" t="b">
            <v>1</v>
          </cell>
          <cell r="F333" t="str">
            <v>Approved</v>
          </cell>
          <cell r="G333" t="str">
            <v>Solex</v>
          </cell>
          <cell r="H333" t="str">
            <v>Standard</v>
          </cell>
          <cell r="I333" t="str">
            <v>high</v>
          </cell>
          <cell r="J333" t="str">
            <v>large</v>
          </cell>
          <cell r="K333">
            <v>1842.92</v>
          </cell>
          <cell r="L333">
            <v>1105.75</v>
          </cell>
          <cell r="M333">
            <v>737.17000000000007</v>
          </cell>
          <cell r="N333">
            <v>38859</v>
          </cell>
          <cell r="O333" t="str">
            <v>Male</v>
          </cell>
          <cell r="P333">
            <v>11</v>
          </cell>
          <cell r="Q333">
            <v>44.69041095890411</v>
          </cell>
          <cell r="R333" t="str">
            <v>Chief Design Engineer</v>
          </cell>
          <cell r="S333" t="str">
            <v>Manufacturing</v>
          </cell>
          <cell r="T333" t="str">
            <v>Affluent Customer</v>
          </cell>
          <cell r="U333" t="str">
            <v>Yes</v>
          </cell>
          <cell r="V333">
            <v>4560</v>
          </cell>
          <cell r="W333" t="str">
            <v>QLD</v>
          </cell>
          <cell r="X333">
            <v>8</v>
          </cell>
          <cell r="Y333">
            <v>150</v>
          </cell>
        </row>
        <row r="334">
          <cell r="A334">
            <v>333</v>
          </cell>
          <cell r="B334">
            <v>58</v>
          </cell>
          <cell r="C334">
            <v>485</v>
          </cell>
          <cell r="D334">
            <v>43085</v>
          </cell>
          <cell r="E334" t="b">
            <v>1</v>
          </cell>
          <cell r="F334" t="str">
            <v>Approved</v>
          </cell>
          <cell r="G334" t="str">
            <v>OHM Cycles</v>
          </cell>
          <cell r="H334" t="str">
            <v>Road</v>
          </cell>
          <cell r="I334" t="str">
            <v>medium</v>
          </cell>
          <cell r="J334" t="str">
            <v>medium</v>
          </cell>
          <cell r="K334">
            <v>1280.28</v>
          </cell>
          <cell r="L334">
            <v>829.51</v>
          </cell>
          <cell r="M334">
            <v>450.77</v>
          </cell>
          <cell r="N334">
            <v>37220</v>
          </cell>
          <cell r="O334" t="str">
            <v>Female</v>
          </cell>
          <cell r="P334">
            <v>0</v>
          </cell>
          <cell r="Q334">
            <v>47.394520547945206</v>
          </cell>
          <cell r="R334" t="str">
            <v>Statistician III</v>
          </cell>
          <cell r="S334" t="str">
            <v>Manufacturing</v>
          </cell>
          <cell r="T334" t="str">
            <v>Mass Customer</v>
          </cell>
          <cell r="U334" t="str">
            <v>No</v>
          </cell>
          <cell r="V334">
            <v>2428</v>
          </cell>
          <cell r="W334" t="str">
            <v>NSW</v>
          </cell>
          <cell r="X334">
            <v>3</v>
          </cell>
          <cell r="Y334">
            <v>14</v>
          </cell>
        </row>
        <row r="335">
          <cell r="A335">
            <v>334</v>
          </cell>
          <cell r="B335">
            <v>86</v>
          </cell>
          <cell r="C335">
            <v>2252</v>
          </cell>
          <cell r="D335">
            <v>42787</v>
          </cell>
          <cell r="E335" t="b">
            <v>0</v>
          </cell>
          <cell r="F335" t="str">
            <v>Approved</v>
          </cell>
          <cell r="G335" t="str">
            <v>Norco Bicycles</v>
          </cell>
          <cell r="H335" t="str">
            <v>Road</v>
          </cell>
          <cell r="I335" t="str">
            <v>high</v>
          </cell>
          <cell r="J335" t="str">
            <v>large</v>
          </cell>
          <cell r="K335">
            <v>774.53</v>
          </cell>
          <cell r="L335">
            <v>464.72</v>
          </cell>
          <cell r="M335">
            <v>309.80999999999995</v>
          </cell>
          <cell r="N335">
            <v>36361</v>
          </cell>
          <cell r="O335" t="str">
            <v>Female</v>
          </cell>
          <cell r="P335">
            <v>28</v>
          </cell>
          <cell r="Q335">
            <v>122.3013698630137</v>
          </cell>
          <cell r="R335" t="str">
            <v>Teacher</v>
          </cell>
          <cell r="S335" t="str">
            <v>Property</v>
          </cell>
          <cell r="T335" t="str">
            <v>High Net Worth</v>
          </cell>
          <cell r="U335" t="str">
            <v>No</v>
          </cell>
          <cell r="V335">
            <v>3183</v>
          </cell>
          <cell r="W335" t="str">
            <v>VIC</v>
          </cell>
          <cell r="X335">
            <v>7</v>
          </cell>
          <cell r="Y335">
            <v>312</v>
          </cell>
        </row>
        <row r="336">
          <cell r="A336">
            <v>335</v>
          </cell>
          <cell r="B336">
            <v>95</v>
          </cell>
          <cell r="C336">
            <v>3103</v>
          </cell>
          <cell r="D336">
            <v>43040</v>
          </cell>
          <cell r="E336" t="b">
            <v>0</v>
          </cell>
          <cell r="F336" t="str">
            <v>Approved</v>
          </cell>
          <cell r="G336" t="str">
            <v>Giant Bicycles</v>
          </cell>
          <cell r="H336" t="str">
            <v>Standard</v>
          </cell>
          <cell r="I336" t="str">
            <v>medium</v>
          </cell>
          <cell r="J336" t="str">
            <v>large</v>
          </cell>
          <cell r="K336">
            <v>569.55999999999995</v>
          </cell>
          <cell r="L336">
            <v>528.42999999999995</v>
          </cell>
          <cell r="M336">
            <v>41.129999999999995</v>
          </cell>
          <cell r="N336">
            <v>37874</v>
          </cell>
          <cell r="O336" t="str">
            <v>Female</v>
          </cell>
          <cell r="P336">
            <v>19</v>
          </cell>
          <cell r="Q336">
            <v>68.457534246575349</v>
          </cell>
          <cell r="R336" t="str">
            <v>Safety Technician II</v>
          </cell>
          <cell r="S336" t="str">
            <v>Property</v>
          </cell>
          <cell r="T336" t="str">
            <v>Affluent Customer</v>
          </cell>
          <cell r="U336" t="str">
            <v>No</v>
          </cell>
          <cell r="V336">
            <v>4014</v>
          </cell>
          <cell r="W336" t="str">
            <v>QLD</v>
          </cell>
          <cell r="X336">
            <v>7</v>
          </cell>
          <cell r="Y336">
            <v>59</v>
          </cell>
        </row>
        <row r="337">
          <cell r="A337">
            <v>336</v>
          </cell>
          <cell r="B337">
            <v>55</v>
          </cell>
          <cell r="C337">
            <v>506</v>
          </cell>
          <cell r="D337">
            <v>43013</v>
          </cell>
          <cell r="E337" t="b">
            <v>1</v>
          </cell>
          <cell r="F337" t="str">
            <v>Approved</v>
          </cell>
          <cell r="G337" t="str">
            <v>Trek Bicycles</v>
          </cell>
          <cell r="H337" t="str">
            <v>Road</v>
          </cell>
          <cell r="I337" t="str">
            <v>medium</v>
          </cell>
          <cell r="J337" t="str">
            <v>large</v>
          </cell>
          <cell r="K337">
            <v>1894.19</v>
          </cell>
          <cell r="L337">
            <v>598.76</v>
          </cell>
          <cell r="M337">
            <v>1295.43</v>
          </cell>
          <cell r="N337">
            <v>37823</v>
          </cell>
          <cell r="O337" t="str">
            <v>Female</v>
          </cell>
          <cell r="P337">
            <v>98</v>
          </cell>
          <cell r="Q337">
            <v>37.11780821917808</v>
          </cell>
          <cell r="R337" t="str">
            <v>Health Coach II</v>
          </cell>
          <cell r="S337" t="str">
            <v>n/a</v>
          </cell>
          <cell r="T337" t="str">
            <v>High Net Worth</v>
          </cell>
          <cell r="U337" t="str">
            <v>Yes</v>
          </cell>
          <cell r="V337">
            <v>3911</v>
          </cell>
          <cell r="W337" t="str">
            <v>Victoria</v>
          </cell>
          <cell r="X337">
            <v>10</v>
          </cell>
          <cell r="Y337">
            <v>86</v>
          </cell>
        </row>
        <row r="338">
          <cell r="A338">
            <v>337</v>
          </cell>
          <cell r="B338">
            <v>82</v>
          </cell>
          <cell r="C338">
            <v>1615</v>
          </cell>
          <cell r="D338">
            <v>43038</v>
          </cell>
          <cell r="F338" t="str">
            <v>Approved</v>
          </cell>
          <cell r="G338" t="str">
            <v>Norco Bicycles</v>
          </cell>
          <cell r="H338" t="str">
            <v>Standard</v>
          </cell>
          <cell r="I338" t="str">
            <v>high</v>
          </cell>
          <cell r="J338" t="str">
            <v>medium</v>
          </cell>
          <cell r="K338">
            <v>1148.6400000000001</v>
          </cell>
          <cell r="L338">
            <v>689.18</v>
          </cell>
          <cell r="M338">
            <v>459.46000000000015</v>
          </cell>
          <cell r="N338">
            <v>41533</v>
          </cell>
          <cell r="O338" t="str">
            <v>Male</v>
          </cell>
          <cell r="P338">
            <v>75</v>
          </cell>
          <cell r="Q338">
            <v>51.156164383561645</v>
          </cell>
          <cell r="R338">
            <v>0</v>
          </cell>
          <cell r="S338" t="str">
            <v>n/a</v>
          </cell>
          <cell r="T338" t="str">
            <v>High Net Worth</v>
          </cell>
          <cell r="U338" t="str">
            <v>No</v>
          </cell>
          <cell r="V338">
            <v>3183</v>
          </cell>
          <cell r="W338" t="str">
            <v>VIC</v>
          </cell>
          <cell r="X338">
            <v>6</v>
          </cell>
          <cell r="Y338">
            <v>61</v>
          </cell>
        </row>
        <row r="339">
          <cell r="A339">
            <v>338</v>
          </cell>
          <cell r="B339">
            <v>32</v>
          </cell>
          <cell r="C339">
            <v>1881</v>
          </cell>
          <cell r="D339">
            <v>42737</v>
          </cell>
          <cell r="E339" t="b">
            <v>1</v>
          </cell>
          <cell r="F339" t="str">
            <v>Approved</v>
          </cell>
          <cell r="G339" t="str">
            <v>Giant Bicycles</v>
          </cell>
          <cell r="H339" t="str">
            <v>Standard</v>
          </cell>
          <cell r="I339" t="str">
            <v>medium</v>
          </cell>
          <cell r="J339" t="str">
            <v>medium</v>
          </cell>
          <cell r="K339">
            <v>642.70000000000005</v>
          </cell>
          <cell r="L339">
            <v>211.37</v>
          </cell>
          <cell r="M339">
            <v>431.33000000000004</v>
          </cell>
          <cell r="N339">
            <v>37698</v>
          </cell>
          <cell r="O339" t="str">
            <v>Male</v>
          </cell>
          <cell r="P339">
            <v>86</v>
          </cell>
          <cell r="Q339">
            <v>64.317808219178076</v>
          </cell>
          <cell r="R339" t="str">
            <v>Quality Control Specialist</v>
          </cell>
          <cell r="S339" t="str">
            <v>n/a</v>
          </cell>
          <cell r="T339" t="str">
            <v>High Net Worth</v>
          </cell>
          <cell r="U339" t="str">
            <v>No</v>
          </cell>
          <cell r="V339">
            <v>2050</v>
          </cell>
          <cell r="W339" t="str">
            <v>NSW</v>
          </cell>
          <cell r="X339">
            <v>8</v>
          </cell>
          <cell r="Y339">
            <v>362</v>
          </cell>
        </row>
        <row r="340">
          <cell r="A340">
            <v>339</v>
          </cell>
          <cell r="B340">
            <v>65</v>
          </cell>
          <cell r="C340">
            <v>2903</v>
          </cell>
          <cell r="D340">
            <v>43073</v>
          </cell>
          <cell r="E340" t="b">
            <v>1</v>
          </cell>
          <cell r="F340" t="str">
            <v>Approved</v>
          </cell>
          <cell r="G340" t="str">
            <v>WeareA2B</v>
          </cell>
          <cell r="H340" t="str">
            <v>Standard</v>
          </cell>
          <cell r="I340" t="str">
            <v>medium</v>
          </cell>
          <cell r="J340" t="str">
            <v>medium</v>
          </cell>
          <cell r="K340">
            <v>1807.45</v>
          </cell>
          <cell r="L340">
            <v>778.69</v>
          </cell>
          <cell r="M340">
            <v>1028.76</v>
          </cell>
          <cell r="N340">
            <v>37499</v>
          </cell>
          <cell r="O340" t="str">
            <v>Female</v>
          </cell>
          <cell r="P340">
            <v>26</v>
          </cell>
          <cell r="Q340">
            <v>44.526027397260272</v>
          </cell>
          <cell r="R340" t="str">
            <v>Operator</v>
          </cell>
          <cell r="S340" t="str">
            <v>Financial Services</v>
          </cell>
          <cell r="T340" t="str">
            <v>Mass Customer</v>
          </cell>
          <cell r="U340" t="str">
            <v>Yes</v>
          </cell>
          <cell r="V340">
            <v>2170</v>
          </cell>
          <cell r="W340" t="str">
            <v>NSW</v>
          </cell>
          <cell r="X340">
            <v>8</v>
          </cell>
          <cell r="Y340">
            <v>26</v>
          </cell>
        </row>
        <row r="341">
          <cell r="A341">
            <v>340</v>
          </cell>
          <cell r="B341">
            <v>49</v>
          </cell>
          <cell r="C341">
            <v>1274</v>
          </cell>
          <cell r="D341">
            <v>43085</v>
          </cell>
          <cell r="E341" t="b">
            <v>0</v>
          </cell>
          <cell r="F341" t="str">
            <v>Approved</v>
          </cell>
          <cell r="G341" t="str">
            <v>Trek Bicycles</v>
          </cell>
          <cell r="H341" t="str">
            <v>Road</v>
          </cell>
          <cell r="I341" t="str">
            <v>medium</v>
          </cell>
          <cell r="J341" t="str">
            <v>medium</v>
          </cell>
          <cell r="K341">
            <v>533.51</v>
          </cell>
          <cell r="L341">
            <v>400.13</v>
          </cell>
          <cell r="M341">
            <v>133.38</v>
          </cell>
          <cell r="N341">
            <v>41064</v>
          </cell>
          <cell r="O341" t="str">
            <v>Female</v>
          </cell>
          <cell r="P341">
            <v>70</v>
          </cell>
          <cell r="Q341">
            <v>44.369863013698627</v>
          </cell>
          <cell r="R341" t="str">
            <v>Mechanical Systems Engineer</v>
          </cell>
          <cell r="S341" t="str">
            <v>Financial Services</v>
          </cell>
          <cell r="T341" t="str">
            <v>Affluent Customer</v>
          </cell>
          <cell r="U341" t="str">
            <v>Yes</v>
          </cell>
          <cell r="V341">
            <v>4512</v>
          </cell>
          <cell r="W341" t="str">
            <v>QLD</v>
          </cell>
          <cell r="X341">
            <v>7</v>
          </cell>
          <cell r="Y341">
            <v>14</v>
          </cell>
        </row>
        <row r="342">
          <cell r="A342">
            <v>341</v>
          </cell>
          <cell r="B342">
            <v>1</v>
          </cell>
          <cell r="C342">
            <v>1443</v>
          </cell>
          <cell r="D342">
            <v>42974</v>
          </cell>
          <cell r="E342" t="b">
            <v>0</v>
          </cell>
          <cell r="F342" t="str">
            <v>Approved</v>
          </cell>
          <cell r="G342" t="str">
            <v>Giant Bicycles</v>
          </cell>
          <cell r="H342" t="str">
            <v>Standard</v>
          </cell>
          <cell r="I342" t="str">
            <v>medium</v>
          </cell>
          <cell r="J342" t="str">
            <v>medium</v>
          </cell>
          <cell r="K342">
            <v>1403.5</v>
          </cell>
          <cell r="L342">
            <v>954.82</v>
          </cell>
          <cell r="M342">
            <v>448.67999999999995</v>
          </cell>
          <cell r="N342">
            <v>38573</v>
          </cell>
          <cell r="O342" t="str">
            <v>Male</v>
          </cell>
          <cell r="P342">
            <v>97</v>
          </cell>
          <cell r="Q342">
            <v>35.676712328767124</v>
          </cell>
          <cell r="R342">
            <v>0</v>
          </cell>
          <cell r="S342" t="str">
            <v>Manufacturing</v>
          </cell>
          <cell r="T342" t="str">
            <v>Affluent Customer</v>
          </cell>
          <cell r="U342" t="str">
            <v>No</v>
          </cell>
          <cell r="V342">
            <v>2747</v>
          </cell>
          <cell r="W342" t="str">
            <v>NSW</v>
          </cell>
          <cell r="X342">
            <v>7</v>
          </cell>
          <cell r="Y342">
            <v>125</v>
          </cell>
        </row>
        <row r="343">
          <cell r="A343">
            <v>342</v>
          </cell>
          <cell r="B343">
            <v>24</v>
          </cell>
          <cell r="C343">
            <v>2091</v>
          </cell>
          <cell r="D343">
            <v>42808</v>
          </cell>
          <cell r="E343" t="b">
            <v>0</v>
          </cell>
          <cell r="F343" t="str">
            <v>Approved</v>
          </cell>
          <cell r="G343" t="str">
            <v>Solex</v>
          </cell>
          <cell r="H343" t="str">
            <v>Road</v>
          </cell>
          <cell r="I343" t="str">
            <v>medium</v>
          </cell>
          <cell r="J343" t="str">
            <v>large</v>
          </cell>
          <cell r="K343">
            <v>1777.8</v>
          </cell>
          <cell r="L343">
            <v>820.78</v>
          </cell>
          <cell r="M343">
            <v>957.02</v>
          </cell>
          <cell r="N343">
            <v>40670</v>
          </cell>
          <cell r="O343" t="str">
            <v>Male</v>
          </cell>
          <cell r="P343">
            <v>14</v>
          </cell>
          <cell r="Q343">
            <v>41.769863013698632</v>
          </cell>
          <cell r="R343" t="str">
            <v>Office Assistant II</v>
          </cell>
          <cell r="S343" t="str">
            <v>Financial Services</v>
          </cell>
          <cell r="T343" t="str">
            <v>Mass Customer</v>
          </cell>
          <cell r="U343" t="str">
            <v>Yes</v>
          </cell>
          <cell r="V343">
            <v>2320</v>
          </cell>
          <cell r="W343" t="str">
            <v>NSW</v>
          </cell>
          <cell r="X343">
            <v>3</v>
          </cell>
          <cell r="Y343">
            <v>291</v>
          </cell>
        </row>
        <row r="344">
          <cell r="A344">
            <v>343</v>
          </cell>
          <cell r="B344">
            <v>61</v>
          </cell>
          <cell r="C344">
            <v>1478</v>
          </cell>
          <cell r="D344">
            <v>42805</v>
          </cell>
          <cell r="F344" t="str">
            <v>Approved</v>
          </cell>
          <cell r="G344" t="str">
            <v>Norco Bicycles</v>
          </cell>
          <cell r="H344" t="str">
            <v>Standard</v>
          </cell>
          <cell r="I344" t="str">
            <v>medium</v>
          </cell>
          <cell r="J344" t="str">
            <v>small</v>
          </cell>
          <cell r="K344">
            <v>586.45000000000005</v>
          </cell>
          <cell r="L344">
            <v>521.94000000000005</v>
          </cell>
          <cell r="M344">
            <v>64.509999999999991</v>
          </cell>
          <cell r="N344">
            <v>33429</v>
          </cell>
          <cell r="O344" t="str">
            <v>Male</v>
          </cell>
          <cell r="P344">
            <v>25</v>
          </cell>
          <cell r="Q344">
            <v>29.306849315068494</v>
          </cell>
          <cell r="R344" t="str">
            <v>VP Quality Control</v>
          </cell>
          <cell r="S344" t="str">
            <v>Financial Services</v>
          </cell>
          <cell r="T344" t="str">
            <v>Mass Customer</v>
          </cell>
          <cell r="U344" t="str">
            <v>Yes</v>
          </cell>
          <cell r="V344">
            <v>2340</v>
          </cell>
          <cell r="W344" t="str">
            <v>NSW</v>
          </cell>
          <cell r="X344">
            <v>2</v>
          </cell>
          <cell r="Y344">
            <v>294</v>
          </cell>
        </row>
        <row r="345">
          <cell r="A345">
            <v>344</v>
          </cell>
          <cell r="B345">
            <v>7</v>
          </cell>
          <cell r="C345">
            <v>1493</v>
          </cell>
          <cell r="D345">
            <v>42925</v>
          </cell>
          <cell r="E345" t="b">
            <v>0</v>
          </cell>
          <cell r="F345" t="str">
            <v>Approved</v>
          </cell>
          <cell r="G345" t="str">
            <v>Giant Bicycles</v>
          </cell>
          <cell r="H345" t="str">
            <v>Standard</v>
          </cell>
          <cell r="I345" t="str">
            <v>medium</v>
          </cell>
          <cell r="J345" t="str">
            <v>small</v>
          </cell>
          <cell r="K345">
            <v>1311.44</v>
          </cell>
          <cell r="L345">
            <v>1167.18</v>
          </cell>
          <cell r="M345">
            <v>144.26</v>
          </cell>
          <cell r="N345">
            <v>33888</v>
          </cell>
          <cell r="O345" t="str">
            <v>Male</v>
          </cell>
          <cell r="P345">
            <v>46</v>
          </cell>
          <cell r="Q345">
            <v>34.627397260273973</v>
          </cell>
          <cell r="R345" t="str">
            <v>Engineer II</v>
          </cell>
          <cell r="S345" t="str">
            <v>n/a</v>
          </cell>
          <cell r="T345" t="str">
            <v>Mass Customer</v>
          </cell>
          <cell r="U345" t="str">
            <v>No</v>
          </cell>
          <cell r="V345">
            <v>2287</v>
          </cell>
          <cell r="W345" t="str">
            <v>NSW</v>
          </cell>
          <cell r="X345">
            <v>5</v>
          </cell>
          <cell r="Y345">
            <v>174</v>
          </cell>
        </row>
        <row r="346">
          <cell r="A346">
            <v>345</v>
          </cell>
          <cell r="B346">
            <v>84</v>
          </cell>
          <cell r="C346">
            <v>1614</v>
          </cell>
          <cell r="D346">
            <v>42815</v>
          </cell>
          <cell r="E346" t="b">
            <v>0</v>
          </cell>
          <cell r="F346" t="str">
            <v>Approved</v>
          </cell>
          <cell r="G346" t="str">
            <v>Giant Bicycles</v>
          </cell>
          <cell r="H346" t="str">
            <v>Road</v>
          </cell>
          <cell r="I346" t="str">
            <v>medium</v>
          </cell>
          <cell r="J346" t="str">
            <v>medium</v>
          </cell>
          <cell r="K346">
            <v>792.9</v>
          </cell>
          <cell r="L346">
            <v>594.67999999999995</v>
          </cell>
          <cell r="M346">
            <v>198.22000000000003</v>
          </cell>
          <cell r="N346">
            <v>33879</v>
          </cell>
          <cell r="O346" t="str">
            <v>Female</v>
          </cell>
          <cell r="P346">
            <v>75</v>
          </cell>
          <cell r="Q346">
            <v>37.627397260273973</v>
          </cell>
          <cell r="R346">
            <v>0</v>
          </cell>
          <cell r="S346" t="str">
            <v>Property</v>
          </cell>
          <cell r="T346" t="str">
            <v>Mass Customer</v>
          </cell>
          <cell r="U346" t="str">
            <v>No</v>
          </cell>
          <cell r="V346">
            <v>2261</v>
          </cell>
          <cell r="W346" t="str">
            <v>NSW</v>
          </cell>
          <cell r="X346">
            <v>6</v>
          </cell>
          <cell r="Y346">
            <v>284</v>
          </cell>
        </row>
        <row r="347">
          <cell r="A347">
            <v>346</v>
          </cell>
          <cell r="B347">
            <v>48</v>
          </cell>
          <cell r="C347">
            <v>476</v>
          </cell>
          <cell r="D347">
            <v>42935</v>
          </cell>
          <cell r="E347" t="b">
            <v>0</v>
          </cell>
          <cell r="F347" t="str">
            <v>Approved</v>
          </cell>
          <cell r="G347" t="str">
            <v>WeareA2B</v>
          </cell>
          <cell r="H347" t="str">
            <v>Standard</v>
          </cell>
          <cell r="I347" t="str">
            <v>medium</v>
          </cell>
          <cell r="J347" t="str">
            <v>medium</v>
          </cell>
          <cell r="K347">
            <v>1762.96</v>
          </cell>
          <cell r="L347">
            <v>950.52</v>
          </cell>
          <cell r="M347">
            <v>812.44</v>
          </cell>
          <cell r="N347">
            <v>41848</v>
          </cell>
          <cell r="O347" t="str">
            <v>Female</v>
          </cell>
          <cell r="P347">
            <v>32</v>
          </cell>
          <cell r="Q347">
            <v>32.934246575342463</v>
          </cell>
          <cell r="R347" t="str">
            <v>Computer Systems Analyst IV</v>
          </cell>
          <cell r="S347" t="str">
            <v>Manufacturing</v>
          </cell>
          <cell r="T347" t="str">
            <v>Affluent Customer</v>
          </cell>
          <cell r="U347" t="str">
            <v>No</v>
          </cell>
          <cell r="V347">
            <v>4217</v>
          </cell>
          <cell r="W347" t="str">
            <v>QLD</v>
          </cell>
          <cell r="X347">
            <v>8</v>
          </cell>
          <cell r="Y347">
            <v>164</v>
          </cell>
        </row>
        <row r="348">
          <cell r="A348">
            <v>347</v>
          </cell>
          <cell r="B348">
            <v>16</v>
          </cell>
          <cell r="C348">
            <v>1777</v>
          </cell>
          <cell r="D348">
            <v>42837</v>
          </cell>
          <cell r="E348" t="b">
            <v>1</v>
          </cell>
          <cell r="F348" t="str">
            <v>Approved</v>
          </cell>
          <cell r="G348" t="str">
            <v>Norco Bicycles</v>
          </cell>
          <cell r="H348" t="str">
            <v>Standard</v>
          </cell>
          <cell r="I348" t="str">
            <v>high</v>
          </cell>
          <cell r="J348" t="str">
            <v>small</v>
          </cell>
          <cell r="K348">
            <v>1661.92</v>
          </cell>
          <cell r="L348">
            <v>1479.11</v>
          </cell>
          <cell r="M348">
            <v>182.81000000000017</v>
          </cell>
          <cell r="N348">
            <v>34586</v>
          </cell>
          <cell r="O348" t="str">
            <v>Female</v>
          </cell>
          <cell r="P348">
            <v>72</v>
          </cell>
          <cell r="Q348">
            <v>27.901369863013699</v>
          </cell>
          <cell r="R348" t="str">
            <v>Sales Representative</v>
          </cell>
          <cell r="S348" t="str">
            <v>Financial Services</v>
          </cell>
          <cell r="T348" t="str">
            <v>Affluent Customer</v>
          </cell>
          <cell r="U348" t="str">
            <v>No</v>
          </cell>
          <cell r="V348">
            <v>2118</v>
          </cell>
          <cell r="W348" t="str">
            <v>NSW</v>
          </cell>
          <cell r="X348">
            <v>11</v>
          </cell>
          <cell r="Y348">
            <v>262</v>
          </cell>
        </row>
        <row r="349">
          <cell r="A349">
            <v>348</v>
          </cell>
          <cell r="B349">
            <v>40</v>
          </cell>
          <cell r="C349">
            <v>940</v>
          </cell>
          <cell r="D349">
            <v>42958</v>
          </cell>
          <cell r="E349" t="b">
            <v>0</v>
          </cell>
          <cell r="F349" t="str">
            <v>Approved</v>
          </cell>
          <cell r="G349" t="str">
            <v>OHM Cycles</v>
          </cell>
          <cell r="H349" t="str">
            <v>Standard</v>
          </cell>
          <cell r="I349" t="str">
            <v>high</v>
          </cell>
          <cell r="J349" t="str">
            <v>medium</v>
          </cell>
          <cell r="K349">
            <v>1458.17</v>
          </cell>
          <cell r="L349">
            <v>874.9</v>
          </cell>
          <cell r="M349">
            <v>583.2700000000001</v>
          </cell>
          <cell r="N349">
            <v>38750</v>
          </cell>
          <cell r="O349" t="str">
            <v>Male</v>
          </cell>
          <cell r="P349">
            <v>13</v>
          </cell>
          <cell r="Q349">
            <v>34.783561643835618</v>
          </cell>
          <cell r="R349" t="str">
            <v>Administrative Officer</v>
          </cell>
          <cell r="S349" t="str">
            <v>Manufacturing</v>
          </cell>
          <cell r="T349" t="str">
            <v>Mass Customer</v>
          </cell>
          <cell r="U349" t="str">
            <v>No</v>
          </cell>
          <cell r="V349">
            <v>4570</v>
          </cell>
          <cell r="W349" t="str">
            <v>QLD</v>
          </cell>
          <cell r="X349">
            <v>2</v>
          </cell>
          <cell r="Y349">
            <v>141</v>
          </cell>
        </row>
        <row r="350">
          <cell r="A350">
            <v>349</v>
          </cell>
          <cell r="B350">
            <v>100</v>
          </cell>
          <cell r="C350">
            <v>2930</v>
          </cell>
          <cell r="D350">
            <v>43028</v>
          </cell>
          <cell r="E350" t="b">
            <v>1</v>
          </cell>
          <cell r="F350" t="str">
            <v>Approved</v>
          </cell>
          <cell r="G350" t="str">
            <v>Norco Bicycles</v>
          </cell>
          <cell r="H350" t="str">
            <v>Road</v>
          </cell>
          <cell r="I350" t="str">
            <v>medium</v>
          </cell>
          <cell r="J350" t="str">
            <v>medium</v>
          </cell>
          <cell r="K350">
            <v>1036.5899999999999</v>
          </cell>
          <cell r="L350">
            <v>206.35</v>
          </cell>
          <cell r="M350">
            <v>830.2399999999999</v>
          </cell>
          <cell r="N350">
            <v>33364</v>
          </cell>
          <cell r="O350" t="str">
            <v>Male</v>
          </cell>
          <cell r="P350">
            <v>61</v>
          </cell>
          <cell r="Q350">
            <v>24.668493150684931</v>
          </cell>
          <cell r="R350" t="str">
            <v>Assistant Media Planner</v>
          </cell>
          <cell r="S350" t="str">
            <v>Retail</v>
          </cell>
          <cell r="T350" t="str">
            <v>Mass Customer</v>
          </cell>
          <cell r="U350" t="str">
            <v>No</v>
          </cell>
          <cell r="V350">
            <v>2081</v>
          </cell>
          <cell r="W350" t="str">
            <v>NSW</v>
          </cell>
          <cell r="X350">
            <v>10</v>
          </cell>
          <cell r="Y350">
            <v>71</v>
          </cell>
        </row>
        <row r="351">
          <cell r="A351">
            <v>350</v>
          </cell>
          <cell r="B351">
            <v>27</v>
          </cell>
          <cell r="C351">
            <v>2354</v>
          </cell>
          <cell r="D351">
            <v>43034</v>
          </cell>
          <cell r="E351" t="b">
            <v>1</v>
          </cell>
          <cell r="F351" t="str">
            <v>Approved</v>
          </cell>
          <cell r="G351" t="str">
            <v>Trek Bicycles</v>
          </cell>
          <cell r="H351" t="str">
            <v>Standard</v>
          </cell>
          <cell r="I351" t="str">
            <v>medium</v>
          </cell>
          <cell r="J351" t="str">
            <v>medium</v>
          </cell>
          <cell r="K351">
            <v>499.53</v>
          </cell>
          <cell r="L351">
            <v>388.72</v>
          </cell>
          <cell r="M351">
            <v>110.80999999999995</v>
          </cell>
          <cell r="N351">
            <v>36334</v>
          </cell>
          <cell r="O351" t="str">
            <v>Male</v>
          </cell>
          <cell r="P351">
            <v>87</v>
          </cell>
          <cell r="Q351">
            <v>63.293150684931504</v>
          </cell>
          <cell r="R351" t="str">
            <v>Product Engineer</v>
          </cell>
          <cell r="S351" t="str">
            <v>Health</v>
          </cell>
          <cell r="T351" t="str">
            <v>Affluent Customer</v>
          </cell>
          <cell r="U351" t="str">
            <v>Yes</v>
          </cell>
          <cell r="V351">
            <v>3138</v>
          </cell>
          <cell r="W351" t="str">
            <v>VIC</v>
          </cell>
          <cell r="X351">
            <v>8</v>
          </cell>
          <cell r="Y351">
            <v>65</v>
          </cell>
        </row>
        <row r="352">
          <cell r="A352">
            <v>351</v>
          </cell>
          <cell r="B352">
            <v>59</v>
          </cell>
          <cell r="C352">
            <v>1582</v>
          </cell>
          <cell r="D352">
            <v>42901</v>
          </cell>
          <cell r="E352" t="b">
            <v>0</v>
          </cell>
          <cell r="F352" t="str">
            <v>Approved</v>
          </cell>
          <cell r="G352" t="str">
            <v>Solex</v>
          </cell>
          <cell r="H352" t="str">
            <v>Standard</v>
          </cell>
          <cell r="I352" t="str">
            <v>medium</v>
          </cell>
          <cell r="J352" t="str">
            <v>large</v>
          </cell>
          <cell r="K352">
            <v>1061.56</v>
          </cell>
          <cell r="L352">
            <v>733.58</v>
          </cell>
          <cell r="M352">
            <v>327.9799999999999</v>
          </cell>
          <cell r="N352">
            <v>34170</v>
          </cell>
          <cell r="O352" t="str">
            <v>U</v>
          </cell>
          <cell r="P352">
            <v>18</v>
          </cell>
          <cell r="Q352">
            <v>44.208219178082189</v>
          </cell>
          <cell r="R352" t="str">
            <v>Office Assistant III</v>
          </cell>
          <cell r="S352" t="str">
            <v>Argiculture</v>
          </cell>
          <cell r="T352" t="str">
            <v>Mass Customer</v>
          </cell>
          <cell r="U352" t="str">
            <v>No</v>
          </cell>
          <cell r="V352">
            <v>2101</v>
          </cell>
          <cell r="W352" t="str">
            <v>NSW</v>
          </cell>
          <cell r="X352">
            <v>11</v>
          </cell>
          <cell r="Y352">
            <v>198</v>
          </cell>
        </row>
        <row r="353">
          <cell r="A353">
            <v>352</v>
          </cell>
          <cell r="B353">
            <v>34</v>
          </cell>
          <cell r="C353">
            <v>416</v>
          </cell>
          <cell r="D353">
            <v>42905</v>
          </cell>
          <cell r="E353" t="b">
            <v>0</v>
          </cell>
          <cell r="F353" t="str">
            <v>Approved</v>
          </cell>
          <cell r="G353" t="str">
            <v>Norco Bicycles</v>
          </cell>
          <cell r="H353" t="str">
            <v>Road</v>
          </cell>
          <cell r="I353" t="str">
            <v>high</v>
          </cell>
          <cell r="J353" t="str">
            <v>large</v>
          </cell>
          <cell r="K353">
            <v>774.53</v>
          </cell>
          <cell r="L353">
            <v>464.72</v>
          </cell>
          <cell r="M353">
            <v>309.80999999999995</v>
          </cell>
          <cell r="N353">
            <v>35052</v>
          </cell>
          <cell r="O353" t="str">
            <v>Female</v>
          </cell>
          <cell r="P353">
            <v>37</v>
          </cell>
          <cell r="Q353">
            <v>24.756164383561643</v>
          </cell>
          <cell r="R353" t="str">
            <v>Software Consultant</v>
          </cell>
          <cell r="S353" t="str">
            <v>Financial Services</v>
          </cell>
          <cell r="T353" t="str">
            <v>Affluent Customer</v>
          </cell>
          <cell r="U353" t="str">
            <v>Yes</v>
          </cell>
          <cell r="V353">
            <v>4552</v>
          </cell>
          <cell r="W353" t="str">
            <v>QLD</v>
          </cell>
          <cell r="X353">
            <v>4</v>
          </cell>
          <cell r="Y353">
            <v>194</v>
          </cell>
        </row>
        <row r="354">
          <cell r="A354">
            <v>353</v>
          </cell>
          <cell r="B354">
            <v>18</v>
          </cell>
          <cell r="C354">
            <v>1013</v>
          </cell>
          <cell r="D354">
            <v>42845</v>
          </cell>
          <cell r="E354" t="b">
            <v>1</v>
          </cell>
          <cell r="F354" t="str">
            <v>Approved</v>
          </cell>
          <cell r="G354" t="str">
            <v>Norco Bicycles</v>
          </cell>
          <cell r="H354" t="str">
            <v>Standard</v>
          </cell>
          <cell r="I354" t="str">
            <v>high</v>
          </cell>
          <cell r="J354" t="str">
            <v>medium</v>
          </cell>
          <cell r="K354">
            <v>1148.6400000000001</v>
          </cell>
          <cell r="L354">
            <v>689.18</v>
          </cell>
          <cell r="M354">
            <v>459.46000000000015</v>
          </cell>
          <cell r="N354">
            <v>42226</v>
          </cell>
          <cell r="O354" t="str">
            <v>Male</v>
          </cell>
          <cell r="P354">
            <v>60</v>
          </cell>
          <cell r="Q354">
            <v>45.564383561643837</v>
          </cell>
          <cell r="R354" t="str">
            <v>Physical Therapy Assistant</v>
          </cell>
          <cell r="S354" t="str">
            <v>n/a</v>
          </cell>
          <cell r="T354" t="str">
            <v>High Net Worth</v>
          </cell>
          <cell r="U354" t="str">
            <v>Yes</v>
          </cell>
          <cell r="V354">
            <v>2179</v>
          </cell>
          <cell r="W354" t="str">
            <v>NSW</v>
          </cell>
          <cell r="X354">
            <v>8</v>
          </cell>
          <cell r="Y354">
            <v>254</v>
          </cell>
        </row>
        <row r="355">
          <cell r="A355">
            <v>354</v>
          </cell>
          <cell r="B355">
            <v>83</v>
          </cell>
          <cell r="C355">
            <v>533</v>
          </cell>
          <cell r="D355">
            <v>43053</v>
          </cell>
          <cell r="E355" t="b">
            <v>0</v>
          </cell>
          <cell r="F355" t="str">
            <v>Approved</v>
          </cell>
          <cell r="G355" t="str">
            <v>Solex</v>
          </cell>
          <cell r="H355" t="str">
            <v>Touring</v>
          </cell>
          <cell r="I355" t="str">
            <v>medium</v>
          </cell>
          <cell r="J355" t="str">
            <v>large</v>
          </cell>
          <cell r="K355">
            <v>2083.94</v>
          </cell>
          <cell r="L355">
            <v>675.03</v>
          </cell>
          <cell r="M355">
            <v>1408.91</v>
          </cell>
          <cell r="N355">
            <v>41533</v>
          </cell>
          <cell r="O355" t="str">
            <v>Female</v>
          </cell>
          <cell r="P355">
            <v>2</v>
          </cell>
          <cell r="Q355">
            <v>40.290410958904111</v>
          </cell>
          <cell r="R355" t="str">
            <v>Database Administrator III</v>
          </cell>
          <cell r="S355" t="str">
            <v>Financial Services</v>
          </cell>
          <cell r="T355" t="str">
            <v>Affluent Customer</v>
          </cell>
          <cell r="U355" t="str">
            <v>No</v>
          </cell>
          <cell r="V355">
            <v>2021</v>
          </cell>
          <cell r="W355" t="str">
            <v>NSW</v>
          </cell>
          <cell r="X355">
            <v>7</v>
          </cell>
          <cell r="Y355">
            <v>46</v>
          </cell>
        </row>
        <row r="356">
          <cell r="A356">
            <v>355</v>
          </cell>
          <cell r="B356">
            <v>82</v>
          </cell>
          <cell r="C356">
            <v>968</v>
          </cell>
          <cell r="D356">
            <v>42816</v>
          </cell>
          <cell r="E356" t="b">
            <v>1</v>
          </cell>
          <cell r="F356" t="str">
            <v>Approved</v>
          </cell>
          <cell r="G356" t="str">
            <v>Giant Bicycles</v>
          </cell>
          <cell r="H356" t="str">
            <v>Road</v>
          </cell>
          <cell r="I356" t="str">
            <v>medium</v>
          </cell>
          <cell r="J356" t="str">
            <v>medium</v>
          </cell>
          <cell r="K356">
            <v>1538.99</v>
          </cell>
          <cell r="L356">
            <v>829.65</v>
          </cell>
          <cell r="M356">
            <v>709.34</v>
          </cell>
          <cell r="N356">
            <v>34115</v>
          </cell>
          <cell r="O356" t="str">
            <v>Female</v>
          </cell>
          <cell r="P356">
            <v>20</v>
          </cell>
          <cell r="Q356">
            <v>66.805479452054797</v>
          </cell>
          <cell r="R356" t="str">
            <v>Accountant IV</v>
          </cell>
          <cell r="S356" t="str">
            <v>Manufacturing</v>
          </cell>
          <cell r="T356" t="str">
            <v>Affluent Customer</v>
          </cell>
          <cell r="U356" t="str">
            <v>Yes</v>
          </cell>
          <cell r="V356">
            <v>2450</v>
          </cell>
          <cell r="W356" t="str">
            <v>NSW</v>
          </cell>
          <cell r="X356">
            <v>6</v>
          </cell>
          <cell r="Y356">
            <v>283</v>
          </cell>
        </row>
        <row r="357">
          <cell r="A357">
            <v>356</v>
          </cell>
          <cell r="B357">
            <v>88</v>
          </cell>
          <cell r="C357">
            <v>727</v>
          </cell>
          <cell r="D357">
            <v>42925</v>
          </cell>
          <cell r="E357" t="b">
            <v>1</v>
          </cell>
          <cell r="F357" t="str">
            <v>Approved</v>
          </cell>
          <cell r="G357" t="str">
            <v>Norco Bicycles</v>
          </cell>
          <cell r="H357" t="str">
            <v>Standard</v>
          </cell>
          <cell r="I357" t="str">
            <v>medium</v>
          </cell>
          <cell r="J357" t="str">
            <v>medium</v>
          </cell>
          <cell r="K357">
            <v>1198.46</v>
          </cell>
          <cell r="L357">
            <v>381.1</v>
          </cell>
          <cell r="M357">
            <v>817.36</v>
          </cell>
          <cell r="N357">
            <v>36145</v>
          </cell>
          <cell r="O357" t="str">
            <v>Male</v>
          </cell>
          <cell r="P357">
            <v>60</v>
          </cell>
          <cell r="Q357">
            <v>43.471232876712328</v>
          </cell>
          <cell r="R357" t="str">
            <v>Senior Editor</v>
          </cell>
          <cell r="S357" t="str">
            <v>Health</v>
          </cell>
          <cell r="T357" t="str">
            <v>Mass Customer</v>
          </cell>
          <cell r="U357" t="str">
            <v>Yes</v>
          </cell>
          <cell r="V357">
            <v>3551</v>
          </cell>
          <cell r="W357" t="str">
            <v>Victoria</v>
          </cell>
          <cell r="X357">
            <v>3</v>
          </cell>
          <cell r="Y357">
            <v>174</v>
          </cell>
        </row>
        <row r="358">
          <cell r="A358">
            <v>357</v>
          </cell>
          <cell r="B358">
            <v>77</v>
          </cell>
          <cell r="C358">
            <v>1160</v>
          </cell>
          <cell r="D358">
            <v>42838</v>
          </cell>
          <cell r="E358" t="b">
            <v>0</v>
          </cell>
          <cell r="F358" t="str">
            <v>Approved</v>
          </cell>
          <cell r="G358" t="str">
            <v>Norco Bicycles</v>
          </cell>
          <cell r="H358" t="str">
            <v>Road</v>
          </cell>
          <cell r="I358" t="str">
            <v>medium</v>
          </cell>
          <cell r="J358" t="str">
            <v>large</v>
          </cell>
          <cell r="K358">
            <v>1240.31</v>
          </cell>
          <cell r="L358">
            <v>795.1</v>
          </cell>
          <cell r="M358">
            <v>445.20999999999992</v>
          </cell>
          <cell r="N358">
            <v>40553</v>
          </cell>
          <cell r="O358" t="str">
            <v>Female</v>
          </cell>
          <cell r="P358">
            <v>86</v>
          </cell>
          <cell r="Q358">
            <v>56.986301369863014</v>
          </cell>
          <cell r="R358" t="str">
            <v>Speech Pathologist</v>
          </cell>
          <cell r="S358" t="str">
            <v>Entertainment</v>
          </cell>
          <cell r="T358" t="str">
            <v>Mass Customer</v>
          </cell>
          <cell r="U358" t="str">
            <v>No</v>
          </cell>
          <cell r="V358">
            <v>2250</v>
          </cell>
          <cell r="W358" t="str">
            <v>NSW</v>
          </cell>
          <cell r="X358">
            <v>7</v>
          </cell>
          <cell r="Y358">
            <v>261</v>
          </cell>
        </row>
        <row r="359">
          <cell r="A359">
            <v>358</v>
          </cell>
          <cell r="B359">
            <v>6</v>
          </cell>
          <cell r="C359">
            <v>3425</v>
          </cell>
          <cell r="D359">
            <v>43075</v>
          </cell>
          <cell r="E359" t="b">
            <v>1</v>
          </cell>
          <cell r="F359" t="str">
            <v>Approved</v>
          </cell>
          <cell r="G359" t="str">
            <v>OHM Cycles</v>
          </cell>
          <cell r="H359" t="str">
            <v>Standard</v>
          </cell>
          <cell r="I359" t="str">
            <v>high</v>
          </cell>
          <cell r="J359" t="str">
            <v>medium</v>
          </cell>
          <cell r="K359">
            <v>227.88</v>
          </cell>
          <cell r="L359">
            <v>136.72999999999999</v>
          </cell>
          <cell r="M359">
            <v>91.15</v>
          </cell>
          <cell r="N359">
            <v>33549</v>
          </cell>
          <cell r="O359" t="str">
            <v>Male</v>
          </cell>
          <cell r="P359">
            <v>40</v>
          </cell>
          <cell r="Q359">
            <v>35.980821917808221</v>
          </cell>
          <cell r="R359" t="str">
            <v>GIS Technical Architect</v>
          </cell>
          <cell r="S359" t="str">
            <v>Manufacturing</v>
          </cell>
          <cell r="T359" t="str">
            <v>Affluent Customer</v>
          </cell>
          <cell r="U359" t="str">
            <v>Yes</v>
          </cell>
          <cell r="V359">
            <v>3122</v>
          </cell>
          <cell r="W359" t="str">
            <v>VIC</v>
          </cell>
          <cell r="X359">
            <v>7</v>
          </cell>
          <cell r="Y359">
            <v>24</v>
          </cell>
        </row>
        <row r="360">
          <cell r="A360">
            <v>359</v>
          </cell>
          <cell r="B360">
            <v>10</v>
          </cell>
          <cell r="C360">
            <v>1614</v>
          </cell>
          <cell r="D360">
            <v>43049</v>
          </cell>
          <cell r="E360" t="b">
            <v>1</v>
          </cell>
          <cell r="F360" t="str">
            <v>Approved</v>
          </cell>
          <cell r="G360" t="str">
            <v>Solex</v>
          </cell>
          <cell r="H360" t="str">
            <v>Standard</v>
          </cell>
          <cell r="I360" t="str">
            <v>medium</v>
          </cell>
          <cell r="J360" t="str">
            <v>medium</v>
          </cell>
          <cell r="K360">
            <v>1945.43</v>
          </cell>
          <cell r="L360">
            <v>333.18</v>
          </cell>
          <cell r="M360">
            <v>1612.25</v>
          </cell>
          <cell r="N360">
            <v>37499</v>
          </cell>
          <cell r="O360" t="str">
            <v>Female</v>
          </cell>
          <cell r="P360">
            <v>75</v>
          </cell>
          <cell r="Q360">
            <v>37.627397260273973</v>
          </cell>
          <cell r="R360">
            <v>0</v>
          </cell>
          <cell r="S360" t="str">
            <v>Property</v>
          </cell>
          <cell r="T360" t="str">
            <v>Mass Customer</v>
          </cell>
          <cell r="U360" t="str">
            <v>No</v>
          </cell>
          <cell r="V360">
            <v>2261</v>
          </cell>
          <cell r="W360" t="str">
            <v>NSW</v>
          </cell>
          <cell r="X360">
            <v>6</v>
          </cell>
          <cell r="Y360">
            <v>50</v>
          </cell>
        </row>
        <row r="361">
          <cell r="A361">
            <v>360</v>
          </cell>
          <cell r="B361">
            <v>69</v>
          </cell>
          <cell r="C361">
            <v>2140</v>
          </cell>
          <cell r="D361">
            <v>42851</v>
          </cell>
          <cell r="E361" t="b">
            <v>1</v>
          </cell>
          <cell r="F361" t="str">
            <v>Approved</v>
          </cell>
          <cell r="G361" t="str">
            <v>Norco Bicycles</v>
          </cell>
          <cell r="H361" t="str">
            <v>Road</v>
          </cell>
          <cell r="I361" t="str">
            <v>medium</v>
          </cell>
          <cell r="J361" t="str">
            <v>large</v>
          </cell>
          <cell r="K361">
            <v>1240.31</v>
          </cell>
          <cell r="L361">
            <v>795.1</v>
          </cell>
          <cell r="M361">
            <v>445.20999999999992</v>
          </cell>
          <cell r="N361">
            <v>40553</v>
          </cell>
          <cell r="O361" t="str">
            <v>Female</v>
          </cell>
          <cell r="P361">
            <v>50</v>
          </cell>
          <cell r="Q361">
            <v>45.4986301369863</v>
          </cell>
          <cell r="R361" t="str">
            <v>Help Desk Operator</v>
          </cell>
          <cell r="S361" t="str">
            <v>IT</v>
          </cell>
          <cell r="T361" t="str">
            <v>Affluent Customer</v>
          </cell>
          <cell r="U361" t="str">
            <v>Yes</v>
          </cell>
          <cell r="V361">
            <v>4670</v>
          </cell>
          <cell r="W361" t="str">
            <v>QLD</v>
          </cell>
          <cell r="X361">
            <v>1</v>
          </cell>
          <cell r="Y361">
            <v>248</v>
          </cell>
        </row>
        <row r="362">
          <cell r="A362">
            <v>361</v>
          </cell>
          <cell r="B362">
            <v>15</v>
          </cell>
          <cell r="C362">
            <v>2589</v>
          </cell>
          <cell r="D362">
            <v>42766</v>
          </cell>
          <cell r="E362" t="b">
            <v>0</v>
          </cell>
          <cell r="F362" t="str">
            <v>Approved</v>
          </cell>
          <cell r="G362" t="str">
            <v>WeareA2B</v>
          </cell>
          <cell r="H362" t="str">
            <v>Standard</v>
          </cell>
          <cell r="I362" t="str">
            <v>medium</v>
          </cell>
          <cell r="J362" t="str">
            <v>medium</v>
          </cell>
          <cell r="K362">
            <v>1292.8399999999999</v>
          </cell>
          <cell r="L362">
            <v>13.44</v>
          </cell>
          <cell r="M362">
            <v>1279.3999999999999</v>
          </cell>
          <cell r="N362">
            <v>39915</v>
          </cell>
          <cell r="O362" t="str">
            <v>Female</v>
          </cell>
          <cell r="P362">
            <v>48</v>
          </cell>
          <cell r="Q362">
            <v>56.668493150684931</v>
          </cell>
          <cell r="R362">
            <v>0</v>
          </cell>
          <cell r="S362" t="str">
            <v>n/a</v>
          </cell>
          <cell r="T362" t="str">
            <v>High Net Worth</v>
          </cell>
          <cell r="U362" t="str">
            <v>No</v>
          </cell>
          <cell r="V362">
            <v>4218</v>
          </cell>
          <cell r="W362" t="str">
            <v>QLD</v>
          </cell>
          <cell r="X362">
            <v>10</v>
          </cell>
          <cell r="Y362">
            <v>333</v>
          </cell>
        </row>
        <row r="363">
          <cell r="A363">
            <v>362</v>
          </cell>
          <cell r="B363">
            <v>7</v>
          </cell>
          <cell r="C363">
            <v>2920</v>
          </cell>
          <cell r="D363">
            <v>43000</v>
          </cell>
          <cell r="E363" t="b">
            <v>1</v>
          </cell>
          <cell r="F363" t="str">
            <v>Approved</v>
          </cell>
          <cell r="G363" t="str">
            <v>Trek Bicycles</v>
          </cell>
          <cell r="H363" t="str">
            <v>Road</v>
          </cell>
          <cell r="I363" t="str">
            <v>low</v>
          </cell>
          <cell r="J363" t="str">
            <v>medium</v>
          </cell>
          <cell r="K363">
            <v>980.37</v>
          </cell>
          <cell r="L363">
            <v>234.43</v>
          </cell>
          <cell r="M363">
            <v>745.94</v>
          </cell>
          <cell r="N363">
            <v>41701</v>
          </cell>
          <cell r="O363" t="str">
            <v>Female</v>
          </cell>
          <cell r="P363">
            <v>15</v>
          </cell>
          <cell r="Q363">
            <v>122.3013698630137</v>
          </cell>
          <cell r="R363" t="str">
            <v>Business Systems Development Analyst</v>
          </cell>
          <cell r="S363" t="str">
            <v>Financial Services</v>
          </cell>
          <cell r="T363" t="str">
            <v>High Net Worth</v>
          </cell>
          <cell r="U363" t="str">
            <v>Yes</v>
          </cell>
          <cell r="V363">
            <v>2299</v>
          </cell>
          <cell r="W363" t="str">
            <v>NSW</v>
          </cell>
          <cell r="X363">
            <v>8</v>
          </cell>
          <cell r="Y363">
            <v>99</v>
          </cell>
        </row>
        <row r="364">
          <cell r="A364">
            <v>363</v>
          </cell>
          <cell r="B364">
            <v>73</v>
          </cell>
          <cell r="C364">
            <v>62</v>
          </cell>
          <cell r="D364">
            <v>42961</v>
          </cell>
          <cell r="E364" t="b">
            <v>1</v>
          </cell>
          <cell r="F364" t="str">
            <v>Approved</v>
          </cell>
          <cell r="G364" t="str">
            <v>Solex</v>
          </cell>
          <cell r="H364" t="str">
            <v>Standard</v>
          </cell>
          <cell r="I364" t="str">
            <v>medium</v>
          </cell>
          <cell r="J364" t="str">
            <v>medium</v>
          </cell>
          <cell r="K364">
            <v>1945.43</v>
          </cell>
          <cell r="L364">
            <v>333.18</v>
          </cell>
          <cell r="M364">
            <v>1612.25</v>
          </cell>
          <cell r="N364">
            <v>37499</v>
          </cell>
          <cell r="O364" t="e">
            <v>#N/A</v>
          </cell>
          <cell r="P364" t="e">
            <v>#N/A</v>
          </cell>
          <cell r="Q364" t="e">
            <v>#N/A</v>
          </cell>
          <cell r="R364" t="e">
            <v>#N/A</v>
          </cell>
          <cell r="S364" t="e">
            <v>#N/A</v>
          </cell>
          <cell r="T364" t="e">
            <v>#N/A</v>
          </cell>
          <cell r="U364" t="e">
            <v>#N/A</v>
          </cell>
          <cell r="V364" t="e">
            <v>#N/A</v>
          </cell>
          <cell r="W364" t="e">
            <v>#N/A</v>
          </cell>
          <cell r="X364" t="e">
            <v>#N/A</v>
          </cell>
          <cell r="Y364">
            <v>138</v>
          </cell>
        </row>
        <row r="365">
          <cell r="A365">
            <v>364</v>
          </cell>
          <cell r="B365">
            <v>32</v>
          </cell>
          <cell r="C365">
            <v>1112</v>
          </cell>
          <cell r="D365">
            <v>42991</v>
          </cell>
          <cell r="E365" t="b">
            <v>0</v>
          </cell>
          <cell r="F365" t="str">
            <v>Approved</v>
          </cell>
          <cell r="G365" t="str">
            <v>Giant Bicycles</v>
          </cell>
          <cell r="H365" t="str">
            <v>Standard</v>
          </cell>
          <cell r="I365" t="str">
            <v>medium</v>
          </cell>
          <cell r="J365" t="str">
            <v>medium</v>
          </cell>
          <cell r="K365">
            <v>642.70000000000005</v>
          </cell>
          <cell r="L365">
            <v>211.37</v>
          </cell>
          <cell r="M365">
            <v>431.33000000000004</v>
          </cell>
          <cell r="N365">
            <v>37337</v>
          </cell>
          <cell r="O365" t="str">
            <v>Male</v>
          </cell>
          <cell r="P365">
            <v>45</v>
          </cell>
          <cell r="Q365">
            <v>40.854794520547948</v>
          </cell>
          <cell r="R365">
            <v>0</v>
          </cell>
          <cell r="S365" t="str">
            <v>n/a</v>
          </cell>
          <cell r="T365" t="str">
            <v>High Net Worth</v>
          </cell>
          <cell r="U365" t="str">
            <v>Yes</v>
          </cell>
          <cell r="V365">
            <v>2204</v>
          </cell>
          <cell r="W365" t="str">
            <v>NSW</v>
          </cell>
          <cell r="X365">
            <v>11</v>
          </cell>
          <cell r="Y365">
            <v>108</v>
          </cell>
        </row>
        <row r="366">
          <cell r="A366">
            <v>365</v>
          </cell>
          <cell r="B366">
            <v>39</v>
          </cell>
          <cell r="C366">
            <v>1995</v>
          </cell>
          <cell r="D366">
            <v>42858</v>
          </cell>
          <cell r="E366" t="b">
            <v>1</v>
          </cell>
          <cell r="F366" t="str">
            <v>Approved</v>
          </cell>
          <cell r="G366" t="str">
            <v>Giant Bicycles</v>
          </cell>
          <cell r="H366" t="str">
            <v>Standard</v>
          </cell>
          <cell r="I366" t="str">
            <v>medium</v>
          </cell>
          <cell r="J366" t="str">
            <v>large</v>
          </cell>
          <cell r="K366">
            <v>1812.75</v>
          </cell>
          <cell r="L366">
            <v>582.48</v>
          </cell>
          <cell r="M366">
            <v>1230.27</v>
          </cell>
          <cell r="N366">
            <v>39427</v>
          </cell>
          <cell r="O366" t="str">
            <v>Male</v>
          </cell>
          <cell r="P366">
            <v>4</v>
          </cell>
          <cell r="Q366">
            <v>53.019178082191779</v>
          </cell>
          <cell r="R366" t="str">
            <v>Automation Specialist II</v>
          </cell>
          <cell r="S366" t="str">
            <v>Manufacturing</v>
          </cell>
          <cell r="T366" t="str">
            <v>High Net Worth</v>
          </cell>
          <cell r="U366" t="str">
            <v>No</v>
          </cell>
          <cell r="V366">
            <v>4109</v>
          </cell>
          <cell r="W366" t="str">
            <v>QLD</v>
          </cell>
          <cell r="X366">
            <v>9</v>
          </cell>
          <cell r="Y366">
            <v>241</v>
          </cell>
        </row>
        <row r="367">
          <cell r="A367">
            <v>366</v>
          </cell>
          <cell r="B367">
            <v>28</v>
          </cell>
          <cell r="C367">
            <v>1965</v>
          </cell>
          <cell r="D367">
            <v>42969</v>
          </cell>
          <cell r="E367" t="b">
            <v>0</v>
          </cell>
          <cell r="F367" t="str">
            <v>Approved</v>
          </cell>
          <cell r="G367" t="str">
            <v>Norco Bicycles</v>
          </cell>
          <cell r="H367" t="str">
            <v>Standard</v>
          </cell>
          <cell r="I367" t="str">
            <v>medium</v>
          </cell>
          <cell r="J367" t="str">
            <v>small</v>
          </cell>
          <cell r="K367">
            <v>1216.1400000000001</v>
          </cell>
          <cell r="L367">
            <v>1082.3599999999999</v>
          </cell>
          <cell r="M367">
            <v>133.7800000000002</v>
          </cell>
          <cell r="N367">
            <v>42696</v>
          </cell>
          <cell r="O367" t="str">
            <v>Male</v>
          </cell>
          <cell r="P367">
            <v>75</v>
          </cell>
          <cell r="Q367">
            <v>48.295890410958904</v>
          </cell>
          <cell r="R367" t="str">
            <v>Web Designer III</v>
          </cell>
          <cell r="S367" t="str">
            <v>Financial Services</v>
          </cell>
          <cell r="T367" t="str">
            <v>Affluent Customer</v>
          </cell>
          <cell r="U367" t="str">
            <v>Yes</v>
          </cell>
          <cell r="V367">
            <v>2250</v>
          </cell>
          <cell r="W367" t="str">
            <v>NSW</v>
          </cell>
          <cell r="X367">
            <v>9</v>
          </cell>
          <cell r="Y367">
            <v>130</v>
          </cell>
        </row>
        <row r="368">
          <cell r="A368">
            <v>367</v>
          </cell>
          <cell r="B368">
            <v>0</v>
          </cell>
          <cell r="C368">
            <v>1614</v>
          </cell>
          <cell r="D368">
            <v>42804</v>
          </cell>
          <cell r="E368" t="b">
            <v>0</v>
          </cell>
          <cell r="F368" t="str">
            <v>Approved</v>
          </cell>
          <cell r="K368">
            <v>850.89</v>
          </cell>
          <cell r="M368">
            <v>850.89</v>
          </cell>
          <cell r="O368" t="str">
            <v>Female</v>
          </cell>
          <cell r="P368">
            <v>75</v>
          </cell>
          <cell r="Q368">
            <v>37.627397260273973</v>
          </cell>
          <cell r="R368">
            <v>0</v>
          </cell>
          <cell r="S368" t="str">
            <v>Property</v>
          </cell>
          <cell r="T368" t="str">
            <v>Mass Customer</v>
          </cell>
          <cell r="U368" t="str">
            <v>No</v>
          </cell>
          <cell r="V368">
            <v>2261</v>
          </cell>
          <cell r="W368" t="str">
            <v>NSW</v>
          </cell>
          <cell r="X368">
            <v>6</v>
          </cell>
          <cell r="Y368">
            <v>295</v>
          </cell>
        </row>
        <row r="369">
          <cell r="A369">
            <v>368</v>
          </cell>
          <cell r="B369">
            <v>25</v>
          </cell>
          <cell r="C369">
            <v>366</v>
          </cell>
          <cell r="D369">
            <v>42759</v>
          </cell>
          <cell r="E369" t="b">
            <v>1</v>
          </cell>
          <cell r="F369" t="str">
            <v>Approved</v>
          </cell>
          <cell r="G369" t="str">
            <v>OHM Cycles</v>
          </cell>
          <cell r="H369" t="str">
            <v>Standard</v>
          </cell>
          <cell r="I369" t="str">
            <v>high</v>
          </cell>
          <cell r="J369" t="str">
            <v>medium</v>
          </cell>
          <cell r="K369">
            <v>2005.66</v>
          </cell>
          <cell r="L369">
            <v>1203.4000000000001</v>
          </cell>
          <cell r="M369">
            <v>802.26</v>
          </cell>
          <cell r="N369">
            <v>41009</v>
          </cell>
          <cell r="O369" t="e">
            <v>#N/A</v>
          </cell>
          <cell r="P369" t="e">
            <v>#N/A</v>
          </cell>
          <cell r="Q369" t="e">
            <v>#N/A</v>
          </cell>
          <cell r="R369" t="e">
            <v>#N/A</v>
          </cell>
          <cell r="S369" t="e">
            <v>#N/A</v>
          </cell>
          <cell r="T369" t="e">
            <v>#N/A</v>
          </cell>
          <cell r="U369" t="e">
            <v>#N/A</v>
          </cell>
          <cell r="V369" t="e">
            <v>#N/A</v>
          </cell>
          <cell r="W369" t="e">
            <v>#N/A</v>
          </cell>
          <cell r="X369" t="e">
            <v>#N/A</v>
          </cell>
          <cell r="Y369">
            <v>340</v>
          </cell>
        </row>
        <row r="370">
          <cell r="A370">
            <v>369</v>
          </cell>
          <cell r="B370">
            <v>32</v>
          </cell>
          <cell r="C370">
            <v>2682</v>
          </cell>
          <cell r="D370">
            <v>42945</v>
          </cell>
          <cell r="E370" t="b">
            <v>0</v>
          </cell>
          <cell r="F370" t="str">
            <v>Approved</v>
          </cell>
          <cell r="G370" t="str">
            <v>Giant Bicycles</v>
          </cell>
          <cell r="H370" t="str">
            <v>Standard</v>
          </cell>
          <cell r="I370" t="str">
            <v>high</v>
          </cell>
          <cell r="J370" t="str">
            <v>medium</v>
          </cell>
          <cell r="K370">
            <v>1179</v>
          </cell>
          <cell r="L370">
            <v>707.4</v>
          </cell>
          <cell r="M370">
            <v>471.6</v>
          </cell>
          <cell r="N370">
            <v>41434</v>
          </cell>
          <cell r="O370" t="str">
            <v>Female</v>
          </cell>
          <cell r="P370">
            <v>81</v>
          </cell>
          <cell r="Q370">
            <v>34.405479452054792</v>
          </cell>
          <cell r="R370" t="str">
            <v>Accountant III</v>
          </cell>
          <cell r="S370" t="str">
            <v>Manufacturing</v>
          </cell>
          <cell r="T370" t="str">
            <v>Affluent Customer</v>
          </cell>
          <cell r="U370" t="str">
            <v>Yes</v>
          </cell>
          <cell r="V370">
            <v>4740</v>
          </cell>
          <cell r="W370" t="str">
            <v>QLD</v>
          </cell>
          <cell r="X370">
            <v>5</v>
          </cell>
          <cell r="Y370">
            <v>154</v>
          </cell>
        </row>
        <row r="371">
          <cell r="A371">
            <v>370</v>
          </cell>
          <cell r="B371">
            <v>78</v>
          </cell>
          <cell r="C371">
            <v>2993</v>
          </cell>
          <cell r="D371">
            <v>42950</v>
          </cell>
          <cell r="E371" t="b">
            <v>1</v>
          </cell>
          <cell r="F371" t="str">
            <v>Approved</v>
          </cell>
          <cell r="G371" t="str">
            <v>Giant Bicycles</v>
          </cell>
          <cell r="H371" t="str">
            <v>Standard</v>
          </cell>
          <cell r="I371" t="str">
            <v>medium</v>
          </cell>
          <cell r="J371" t="str">
            <v>large</v>
          </cell>
          <cell r="K371">
            <v>1765.3</v>
          </cell>
          <cell r="L371">
            <v>709.48</v>
          </cell>
          <cell r="M371">
            <v>1055.82</v>
          </cell>
          <cell r="N371">
            <v>38193</v>
          </cell>
          <cell r="O371" t="str">
            <v>Female</v>
          </cell>
          <cell r="P371">
            <v>26</v>
          </cell>
          <cell r="Q371">
            <v>27.054794520547944</v>
          </cell>
          <cell r="R371" t="str">
            <v>Graphic Designer</v>
          </cell>
          <cell r="S371" t="str">
            <v>Health</v>
          </cell>
          <cell r="T371" t="str">
            <v>Mass Customer</v>
          </cell>
          <cell r="U371" t="str">
            <v>Yes</v>
          </cell>
          <cell r="V371">
            <v>2138</v>
          </cell>
          <cell r="W371" t="str">
            <v>NSW</v>
          </cell>
          <cell r="X371">
            <v>9</v>
          </cell>
          <cell r="Y371">
            <v>149</v>
          </cell>
        </row>
        <row r="372">
          <cell r="A372">
            <v>371</v>
          </cell>
          <cell r="B372">
            <v>44</v>
          </cell>
          <cell r="C372">
            <v>1887</v>
          </cell>
          <cell r="D372">
            <v>42975</v>
          </cell>
          <cell r="E372" t="b">
            <v>0</v>
          </cell>
          <cell r="F372" t="str">
            <v>Approved</v>
          </cell>
          <cell r="G372" t="str">
            <v>WeareA2B</v>
          </cell>
          <cell r="H372" t="str">
            <v>Standard</v>
          </cell>
          <cell r="I372" t="str">
            <v>medium</v>
          </cell>
          <cell r="J372" t="str">
            <v>medium</v>
          </cell>
          <cell r="K372">
            <v>1769.64</v>
          </cell>
          <cell r="L372">
            <v>108.76</v>
          </cell>
          <cell r="M372">
            <v>1660.88</v>
          </cell>
          <cell r="N372">
            <v>40672</v>
          </cell>
          <cell r="O372" t="str">
            <v>Female</v>
          </cell>
          <cell r="P372">
            <v>67</v>
          </cell>
          <cell r="Q372">
            <v>56.780821917808218</v>
          </cell>
          <cell r="R372" t="str">
            <v>Director of Sales</v>
          </cell>
          <cell r="S372" t="str">
            <v>IT</v>
          </cell>
          <cell r="T372" t="str">
            <v>Affluent Customer</v>
          </cell>
          <cell r="U372" t="str">
            <v>No</v>
          </cell>
          <cell r="V372">
            <v>3183</v>
          </cell>
          <cell r="W372" t="str">
            <v>VIC</v>
          </cell>
          <cell r="X372">
            <v>9</v>
          </cell>
          <cell r="Y372">
            <v>124</v>
          </cell>
        </row>
        <row r="373">
          <cell r="A373">
            <v>372</v>
          </cell>
          <cell r="B373">
            <v>56</v>
          </cell>
          <cell r="C373">
            <v>1692</v>
          </cell>
          <cell r="D373">
            <v>42963</v>
          </cell>
          <cell r="E373" t="b">
            <v>1</v>
          </cell>
          <cell r="F373" t="str">
            <v>Approved</v>
          </cell>
          <cell r="G373" t="str">
            <v>OHM Cycles</v>
          </cell>
          <cell r="H373" t="str">
            <v>Standard</v>
          </cell>
          <cell r="I373" t="str">
            <v>medium</v>
          </cell>
          <cell r="J373" t="str">
            <v>medium</v>
          </cell>
          <cell r="K373">
            <v>183.86</v>
          </cell>
          <cell r="L373">
            <v>137.9</v>
          </cell>
          <cell r="M373">
            <v>45.960000000000008</v>
          </cell>
          <cell r="N373">
            <v>41047</v>
          </cell>
          <cell r="O373" t="str">
            <v>Male</v>
          </cell>
          <cell r="P373">
            <v>79</v>
          </cell>
          <cell r="Q373">
            <v>54.989041095890414</v>
          </cell>
          <cell r="R373" t="str">
            <v>Senior Quality Engineer</v>
          </cell>
          <cell r="S373" t="str">
            <v>n/a</v>
          </cell>
          <cell r="T373" t="str">
            <v>High Net Worth</v>
          </cell>
          <cell r="U373" t="str">
            <v>Yes</v>
          </cell>
          <cell r="V373">
            <v>3087</v>
          </cell>
          <cell r="W373" t="str">
            <v>VIC</v>
          </cell>
          <cell r="X373">
            <v>9</v>
          </cell>
          <cell r="Y373">
            <v>136</v>
          </cell>
        </row>
        <row r="374">
          <cell r="A374">
            <v>373</v>
          </cell>
          <cell r="B374">
            <v>1</v>
          </cell>
          <cell r="C374">
            <v>1927</v>
          </cell>
          <cell r="D374">
            <v>42910</v>
          </cell>
          <cell r="E374" t="b">
            <v>0</v>
          </cell>
          <cell r="F374" t="str">
            <v>Approved</v>
          </cell>
          <cell r="G374" t="str">
            <v>Giant Bicycles</v>
          </cell>
          <cell r="H374" t="str">
            <v>Standard</v>
          </cell>
          <cell r="I374" t="str">
            <v>medium</v>
          </cell>
          <cell r="J374" t="str">
            <v>medium</v>
          </cell>
          <cell r="K374">
            <v>1403.5</v>
          </cell>
          <cell r="L374">
            <v>954.82</v>
          </cell>
          <cell r="M374">
            <v>448.67999999999995</v>
          </cell>
          <cell r="N374">
            <v>41167</v>
          </cell>
          <cell r="O374" t="str">
            <v>Male</v>
          </cell>
          <cell r="P374">
            <v>2</v>
          </cell>
          <cell r="Q374">
            <v>46.712328767123289</v>
          </cell>
          <cell r="R374" t="str">
            <v>Software Test Engineer I</v>
          </cell>
          <cell r="S374" t="str">
            <v>Financial Services</v>
          </cell>
          <cell r="T374" t="str">
            <v>High Net Worth</v>
          </cell>
          <cell r="U374" t="str">
            <v>Yes</v>
          </cell>
          <cell r="V374">
            <v>3166</v>
          </cell>
          <cell r="W374" t="str">
            <v>VIC</v>
          </cell>
          <cell r="X374">
            <v>10</v>
          </cell>
          <cell r="Y374">
            <v>189</v>
          </cell>
        </row>
        <row r="375">
          <cell r="A375">
            <v>374</v>
          </cell>
          <cell r="B375">
            <v>15</v>
          </cell>
          <cell r="C375">
            <v>2567</v>
          </cell>
          <cell r="D375">
            <v>42801</v>
          </cell>
          <cell r="E375" t="b">
            <v>0</v>
          </cell>
          <cell r="F375" t="str">
            <v>Approved</v>
          </cell>
          <cell r="G375" t="str">
            <v>Norco Bicycles</v>
          </cell>
          <cell r="H375" t="str">
            <v>Standard</v>
          </cell>
          <cell r="I375" t="str">
            <v>low</v>
          </cell>
          <cell r="J375" t="str">
            <v>medium</v>
          </cell>
          <cell r="K375">
            <v>958.74</v>
          </cell>
          <cell r="L375">
            <v>748.9</v>
          </cell>
          <cell r="M375">
            <v>209.84000000000003</v>
          </cell>
          <cell r="N375">
            <v>38693</v>
          </cell>
          <cell r="O375" t="str">
            <v>Female</v>
          </cell>
          <cell r="P375">
            <v>42</v>
          </cell>
          <cell r="Q375">
            <v>47.213698630136989</v>
          </cell>
          <cell r="R375" t="str">
            <v>Systems Administrator IV</v>
          </cell>
          <cell r="S375" t="str">
            <v>Entertainment</v>
          </cell>
          <cell r="T375" t="str">
            <v>Affluent Customer</v>
          </cell>
          <cell r="U375" t="str">
            <v>Yes</v>
          </cell>
          <cell r="V375">
            <v>2705</v>
          </cell>
          <cell r="W375" t="str">
            <v>NSW</v>
          </cell>
          <cell r="X375">
            <v>5</v>
          </cell>
          <cell r="Y375">
            <v>298</v>
          </cell>
        </row>
        <row r="376">
          <cell r="A376">
            <v>375</v>
          </cell>
          <cell r="B376">
            <v>17</v>
          </cell>
          <cell r="C376">
            <v>3276</v>
          </cell>
          <cell r="D376">
            <v>42921</v>
          </cell>
          <cell r="E376" t="b">
            <v>1</v>
          </cell>
          <cell r="F376" t="str">
            <v>Approved</v>
          </cell>
          <cell r="G376" t="str">
            <v>WeareA2B</v>
          </cell>
          <cell r="H376" t="str">
            <v>Touring</v>
          </cell>
          <cell r="I376" t="str">
            <v>medium</v>
          </cell>
          <cell r="J376" t="str">
            <v>large</v>
          </cell>
          <cell r="K376">
            <v>1362.99</v>
          </cell>
          <cell r="L376">
            <v>57.74</v>
          </cell>
          <cell r="M376">
            <v>1305.25</v>
          </cell>
          <cell r="N376">
            <v>34079</v>
          </cell>
          <cell r="O376" t="str">
            <v>Male</v>
          </cell>
          <cell r="P376">
            <v>92</v>
          </cell>
          <cell r="Q376">
            <v>42.950684931506849</v>
          </cell>
          <cell r="R376" t="str">
            <v>Legal Assistant</v>
          </cell>
          <cell r="S376" t="str">
            <v>Manufacturing</v>
          </cell>
          <cell r="T376" t="str">
            <v>Mass Customer</v>
          </cell>
          <cell r="U376" t="str">
            <v>No</v>
          </cell>
          <cell r="V376">
            <v>4750</v>
          </cell>
          <cell r="W376" t="str">
            <v>QLD</v>
          </cell>
          <cell r="X376">
            <v>2</v>
          </cell>
          <cell r="Y376">
            <v>178</v>
          </cell>
        </row>
        <row r="377">
          <cell r="A377">
            <v>376</v>
          </cell>
          <cell r="B377">
            <v>0</v>
          </cell>
          <cell r="C377">
            <v>1808</v>
          </cell>
          <cell r="D377">
            <v>42775</v>
          </cell>
          <cell r="E377" t="b">
            <v>0</v>
          </cell>
          <cell r="F377" t="str">
            <v>Approved</v>
          </cell>
          <cell r="G377" t="str">
            <v>Solex</v>
          </cell>
          <cell r="H377" t="str">
            <v>Standard</v>
          </cell>
          <cell r="I377" t="str">
            <v>medium</v>
          </cell>
          <cell r="J377" t="str">
            <v>medium</v>
          </cell>
          <cell r="K377">
            <v>478.16</v>
          </cell>
          <cell r="L377">
            <v>298.72000000000003</v>
          </cell>
          <cell r="M377">
            <v>179.44</v>
          </cell>
          <cell r="N377">
            <v>41245</v>
          </cell>
          <cell r="O377" t="str">
            <v>Female</v>
          </cell>
          <cell r="P377">
            <v>67</v>
          </cell>
          <cell r="Q377">
            <v>56.298630136986304</v>
          </cell>
          <cell r="R377" t="str">
            <v>Information Systems Manager</v>
          </cell>
          <cell r="S377" t="str">
            <v>n/a</v>
          </cell>
          <cell r="T377" t="str">
            <v>High Net Worth</v>
          </cell>
          <cell r="U377" t="str">
            <v>Yes</v>
          </cell>
          <cell r="V377">
            <v>2095</v>
          </cell>
          <cell r="W377" t="str">
            <v>NSW</v>
          </cell>
          <cell r="X377">
            <v>9</v>
          </cell>
          <cell r="Y377">
            <v>324</v>
          </cell>
        </row>
        <row r="378">
          <cell r="A378">
            <v>377</v>
          </cell>
          <cell r="B378">
            <v>7</v>
          </cell>
          <cell r="C378">
            <v>2368</v>
          </cell>
          <cell r="D378">
            <v>43025</v>
          </cell>
          <cell r="E378" t="b">
            <v>0</v>
          </cell>
          <cell r="F378" t="str">
            <v>Approved</v>
          </cell>
          <cell r="G378" t="str">
            <v>Trek Bicycles</v>
          </cell>
          <cell r="H378" t="str">
            <v>Road</v>
          </cell>
          <cell r="I378" t="str">
            <v>low</v>
          </cell>
          <cell r="J378" t="str">
            <v>medium</v>
          </cell>
          <cell r="K378">
            <v>980.37</v>
          </cell>
          <cell r="L378">
            <v>234.43</v>
          </cell>
          <cell r="M378">
            <v>745.94</v>
          </cell>
          <cell r="N378">
            <v>38258</v>
          </cell>
          <cell r="O378" t="str">
            <v>Female</v>
          </cell>
          <cell r="P378">
            <v>80</v>
          </cell>
          <cell r="Q378">
            <v>29.175342465753424</v>
          </cell>
          <cell r="R378" t="str">
            <v>Chemical Engineer</v>
          </cell>
          <cell r="S378" t="str">
            <v>Manufacturing</v>
          </cell>
          <cell r="T378" t="str">
            <v>Mass Customer</v>
          </cell>
          <cell r="U378" t="str">
            <v>Yes</v>
          </cell>
          <cell r="V378">
            <v>2284</v>
          </cell>
          <cell r="W378" t="str">
            <v>NSW</v>
          </cell>
          <cell r="X378">
            <v>5</v>
          </cell>
          <cell r="Y378">
            <v>74</v>
          </cell>
        </row>
        <row r="379">
          <cell r="A379">
            <v>378</v>
          </cell>
          <cell r="B379">
            <v>53</v>
          </cell>
          <cell r="C379">
            <v>470</v>
          </cell>
          <cell r="D379">
            <v>43035</v>
          </cell>
          <cell r="E379" t="b">
            <v>0</v>
          </cell>
          <cell r="F379" t="str">
            <v>Approved</v>
          </cell>
          <cell r="G379" t="str">
            <v>OHM Cycles</v>
          </cell>
          <cell r="H379" t="str">
            <v>Standard</v>
          </cell>
          <cell r="I379" t="str">
            <v>medium</v>
          </cell>
          <cell r="J379" t="str">
            <v>medium</v>
          </cell>
          <cell r="K379">
            <v>795.34</v>
          </cell>
          <cell r="L379">
            <v>101.58</v>
          </cell>
          <cell r="M379">
            <v>693.76</v>
          </cell>
          <cell r="N379">
            <v>35470</v>
          </cell>
          <cell r="O379" t="str">
            <v>Female</v>
          </cell>
          <cell r="P379">
            <v>82</v>
          </cell>
          <cell r="Q379">
            <v>20.263013698630136</v>
          </cell>
          <cell r="R379" t="str">
            <v>Internal Auditor</v>
          </cell>
          <cell r="S379" t="str">
            <v>Financial Services</v>
          </cell>
          <cell r="T379" t="str">
            <v>High Net Worth</v>
          </cell>
          <cell r="U379" t="str">
            <v>Yes</v>
          </cell>
          <cell r="V379">
            <v>2120</v>
          </cell>
          <cell r="W379" t="str">
            <v>NSW</v>
          </cell>
          <cell r="X379">
            <v>11</v>
          </cell>
          <cell r="Y379">
            <v>64</v>
          </cell>
        </row>
        <row r="380">
          <cell r="A380">
            <v>379</v>
          </cell>
          <cell r="B380">
            <v>20</v>
          </cell>
          <cell r="C380">
            <v>3270</v>
          </cell>
          <cell r="D380">
            <v>42797</v>
          </cell>
          <cell r="E380" t="b">
            <v>0</v>
          </cell>
          <cell r="F380" t="str">
            <v>Approved</v>
          </cell>
          <cell r="G380" t="str">
            <v>Trek Bicycles</v>
          </cell>
          <cell r="H380" t="str">
            <v>Standard</v>
          </cell>
          <cell r="I380" t="str">
            <v>medium</v>
          </cell>
          <cell r="J380" t="str">
            <v>small</v>
          </cell>
          <cell r="K380">
            <v>1775.81</v>
          </cell>
          <cell r="L380">
            <v>1580.47</v>
          </cell>
          <cell r="M380">
            <v>195.33999999999992</v>
          </cell>
          <cell r="N380">
            <v>42404</v>
          </cell>
          <cell r="O380" t="str">
            <v>Female</v>
          </cell>
          <cell r="P380">
            <v>21</v>
          </cell>
          <cell r="Q380">
            <v>64.980821917808214</v>
          </cell>
          <cell r="R380" t="str">
            <v>Administrative Officer</v>
          </cell>
          <cell r="S380" t="str">
            <v>n/a</v>
          </cell>
          <cell r="T380" t="str">
            <v>Mass Customer</v>
          </cell>
          <cell r="U380" t="str">
            <v>No</v>
          </cell>
          <cell r="V380">
            <v>3068</v>
          </cell>
          <cell r="W380" t="str">
            <v>VIC</v>
          </cell>
          <cell r="X380">
            <v>10</v>
          </cell>
          <cell r="Y380">
            <v>302</v>
          </cell>
        </row>
        <row r="381">
          <cell r="A381">
            <v>380</v>
          </cell>
          <cell r="B381">
            <v>3</v>
          </cell>
          <cell r="C381">
            <v>1683</v>
          </cell>
          <cell r="D381">
            <v>42967</v>
          </cell>
          <cell r="E381" t="b">
            <v>1</v>
          </cell>
          <cell r="F381" t="str">
            <v>Approved</v>
          </cell>
          <cell r="G381" t="str">
            <v>Trek Bicycles</v>
          </cell>
          <cell r="H381" t="str">
            <v>Standard</v>
          </cell>
          <cell r="I381" t="str">
            <v>medium</v>
          </cell>
          <cell r="J381" t="str">
            <v>large</v>
          </cell>
          <cell r="K381">
            <v>2091.4699999999998</v>
          </cell>
          <cell r="L381">
            <v>388.92</v>
          </cell>
          <cell r="M381">
            <v>1702.5499999999997</v>
          </cell>
          <cell r="N381">
            <v>41167</v>
          </cell>
          <cell r="O381" t="str">
            <v>Female</v>
          </cell>
          <cell r="P381">
            <v>96</v>
          </cell>
          <cell r="Q381">
            <v>122.3013698630137</v>
          </cell>
          <cell r="R381" t="str">
            <v>Budget/Accounting Analyst I</v>
          </cell>
          <cell r="S381" t="str">
            <v>Manufacturing</v>
          </cell>
          <cell r="T381" t="str">
            <v>Affluent Customer</v>
          </cell>
          <cell r="U381" t="str">
            <v>Yes</v>
          </cell>
          <cell r="V381">
            <v>2028</v>
          </cell>
          <cell r="W381" t="str">
            <v>NSW</v>
          </cell>
          <cell r="X381">
            <v>12</v>
          </cell>
          <cell r="Y381">
            <v>132</v>
          </cell>
        </row>
        <row r="382">
          <cell r="A382">
            <v>381</v>
          </cell>
          <cell r="B382">
            <v>14</v>
          </cell>
          <cell r="C382">
            <v>880</v>
          </cell>
          <cell r="D382">
            <v>42996</v>
          </cell>
          <cell r="E382" t="b">
            <v>1</v>
          </cell>
          <cell r="F382" t="str">
            <v>Approved</v>
          </cell>
          <cell r="G382" t="str">
            <v>Solex</v>
          </cell>
          <cell r="H382" t="str">
            <v>Standard</v>
          </cell>
          <cell r="I382" t="str">
            <v>high</v>
          </cell>
          <cell r="J382" t="str">
            <v>large</v>
          </cell>
          <cell r="K382">
            <v>1842.92</v>
          </cell>
          <cell r="L382">
            <v>1105.75</v>
          </cell>
          <cell r="M382">
            <v>737.17000000000007</v>
          </cell>
          <cell r="N382">
            <v>34996</v>
          </cell>
          <cell r="O382" t="str">
            <v>Female</v>
          </cell>
          <cell r="P382">
            <v>82</v>
          </cell>
          <cell r="Q382">
            <v>58.257534246575339</v>
          </cell>
          <cell r="R382" t="str">
            <v>Internal Auditor</v>
          </cell>
          <cell r="S382" t="str">
            <v>n/a</v>
          </cell>
          <cell r="T382" t="str">
            <v>Mass Customer</v>
          </cell>
          <cell r="U382" t="str">
            <v>No</v>
          </cell>
          <cell r="V382">
            <v>2234</v>
          </cell>
          <cell r="W382" t="str">
            <v>NSW</v>
          </cell>
          <cell r="X382">
            <v>10</v>
          </cell>
          <cell r="Y382">
            <v>103</v>
          </cell>
        </row>
        <row r="383">
          <cell r="A383">
            <v>382</v>
          </cell>
          <cell r="B383">
            <v>83</v>
          </cell>
          <cell r="C383">
            <v>309</v>
          </cell>
          <cell r="D383">
            <v>43071</v>
          </cell>
          <cell r="E383" t="b">
            <v>1</v>
          </cell>
          <cell r="F383" t="str">
            <v>Approved</v>
          </cell>
          <cell r="G383" t="str">
            <v>Solex</v>
          </cell>
          <cell r="H383" t="str">
            <v>Touring</v>
          </cell>
          <cell r="I383" t="str">
            <v>medium</v>
          </cell>
          <cell r="J383" t="str">
            <v>large</v>
          </cell>
          <cell r="K383">
            <v>2083.94</v>
          </cell>
          <cell r="L383">
            <v>675.03</v>
          </cell>
          <cell r="M383">
            <v>1408.91</v>
          </cell>
          <cell r="N383">
            <v>42218</v>
          </cell>
          <cell r="O383" t="e">
            <v>#N/A</v>
          </cell>
          <cell r="P383" t="e">
            <v>#N/A</v>
          </cell>
          <cell r="Q383" t="e">
            <v>#N/A</v>
          </cell>
          <cell r="R383" t="e">
            <v>#N/A</v>
          </cell>
          <cell r="S383" t="e">
            <v>#N/A</v>
          </cell>
          <cell r="T383" t="e">
            <v>#N/A</v>
          </cell>
          <cell r="U383" t="e">
            <v>#N/A</v>
          </cell>
          <cell r="V383" t="e">
            <v>#N/A</v>
          </cell>
          <cell r="W383" t="e">
            <v>#N/A</v>
          </cell>
          <cell r="X383" t="e">
            <v>#N/A</v>
          </cell>
          <cell r="Y383">
            <v>28</v>
          </cell>
        </row>
        <row r="384">
          <cell r="A384">
            <v>383</v>
          </cell>
          <cell r="B384">
            <v>39</v>
          </cell>
          <cell r="C384">
            <v>1698</v>
          </cell>
          <cell r="D384">
            <v>43067</v>
          </cell>
          <cell r="E384" t="b">
            <v>1</v>
          </cell>
          <cell r="F384" t="str">
            <v>Approved</v>
          </cell>
          <cell r="G384" t="str">
            <v>Giant Bicycles</v>
          </cell>
          <cell r="H384" t="str">
            <v>Standard</v>
          </cell>
          <cell r="I384" t="str">
            <v>medium</v>
          </cell>
          <cell r="J384" t="str">
            <v>large</v>
          </cell>
          <cell r="K384">
            <v>1812.75</v>
          </cell>
          <cell r="L384">
            <v>582.48</v>
          </cell>
          <cell r="M384">
            <v>1230.27</v>
          </cell>
          <cell r="N384">
            <v>40672</v>
          </cell>
          <cell r="O384" t="str">
            <v>Male</v>
          </cell>
          <cell r="P384">
            <v>33</v>
          </cell>
          <cell r="Q384">
            <v>50.605479452054794</v>
          </cell>
          <cell r="R384">
            <v>0</v>
          </cell>
          <cell r="S384" t="str">
            <v>Health</v>
          </cell>
          <cell r="T384" t="str">
            <v>Mass Customer</v>
          </cell>
          <cell r="U384" t="str">
            <v>Yes</v>
          </cell>
          <cell r="V384">
            <v>2117</v>
          </cell>
          <cell r="W384" t="str">
            <v>NSW</v>
          </cell>
          <cell r="X384">
            <v>9</v>
          </cell>
          <cell r="Y384">
            <v>32</v>
          </cell>
        </row>
        <row r="385">
          <cell r="A385">
            <v>384</v>
          </cell>
          <cell r="B385">
            <v>67</v>
          </cell>
          <cell r="C385">
            <v>1434</v>
          </cell>
          <cell r="D385">
            <v>42975</v>
          </cell>
          <cell r="E385" t="b">
            <v>0</v>
          </cell>
          <cell r="F385" t="str">
            <v>Approved</v>
          </cell>
          <cell r="G385" t="str">
            <v>Solex</v>
          </cell>
          <cell r="H385" t="str">
            <v>Standard</v>
          </cell>
          <cell r="I385" t="str">
            <v>medium</v>
          </cell>
          <cell r="J385" t="str">
            <v>large</v>
          </cell>
          <cell r="K385">
            <v>1071.23</v>
          </cell>
          <cell r="L385">
            <v>380.74</v>
          </cell>
          <cell r="M385">
            <v>690.49</v>
          </cell>
          <cell r="N385">
            <v>35160</v>
          </cell>
          <cell r="O385" t="str">
            <v>Male</v>
          </cell>
          <cell r="P385">
            <v>96</v>
          </cell>
          <cell r="Q385">
            <v>48.630136986301373</v>
          </cell>
          <cell r="R385" t="str">
            <v>Statistician I</v>
          </cell>
          <cell r="S385" t="str">
            <v>IT</v>
          </cell>
          <cell r="T385" t="str">
            <v>Mass Customer</v>
          </cell>
          <cell r="U385" t="str">
            <v>No</v>
          </cell>
          <cell r="V385">
            <v>2756</v>
          </cell>
          <cell r="W385" t="str">
            <v>NSW</v>
          </cell>
          <cell r="X385">
            <v>11</v>
          </cell>
          <cell r="Y385">
            <v>124</v>
          </cell>
        </row>
        <row r="386">
          <cell r="A386">
            <v>385</v>
          </cell>
          <cell r="B386">
            <v>40</v>
          </cell>
          <cell r="C386">
            <v>2712</v>
          </cell>
          <cell r="D386">
            <v>42869</v>
          </cell>
          <cell r="E386" t="b">
            <v>0</v>
          </cell>
          <cell r="F386" t="str">
            <v>Approved</v>
          </cell>
          <cell r="G386" t="str">
            <v>Trek Bicycles</v>
          </cell>
          <cell r="H386" t="str">
            <v>Road</v>
          </cell>
          <cell r="I386" t="str">
            <v>medium</v>
          </cell>
          <cell r="J386" t="str">
            <v>large</v>
          </cell>
          <cell r="K386">
            <v>1894.19</v>
          </cell>
          <cell r="L386">
            <v>598.76</v>
          </cell>
          <cell r="M386">
            <v>1295.43</v>
          </cell>
          <cell r="N386">
            <v>34143</v>
          </cell>
          <cell r="O386" t="str">
            <v>Male</v>
          </cell>
          <cell r="P386">
            <v>55</v>
          </cell>
          <cell r="Q386">
            <v>34.756164383561647</v>
          </cell>
          <cell r="R386" t="str">
            <v>Tax Accountant</v>
          </cell>
          <cell r="S386" t="str">
            <v>Health</v>
          </cell>
          <cell r="T386" t="str">
            <v>Affluent Customer</v>
          </cell>
          <cell r="U386" t="str">
            <v>No</v>
          </cell>
          <cell r="V386">
            <v>2259</v>
          </cell>
          <cell r="W386" t="str">
            <v>NSW</v>
          </cell>
          <cell r="X386">
            <v>7</v>
          </cell>
          <cell r="Y386">
            <v>230</v>
          </cell>
        </row>
        <row r="387">
          <cell r="A387">
            <v>386</v>
          </cell>
          <cell r="B387">
            <v>13</v>
          </cell>
          <cell r="C387">
            <v>892</v>
          </cell>
          <cell r="D387">
            <v>43009</v>
          </cell>
          <cell r="E387" t="b">
            <v>0</v>
          </cell>
          <cell r="F387" t="str">
            <v>Approved</v>
          </cell>
          <cell r="G387" t="str">
            <v>Solex</v>
          </cell>
          <cell r="H387" t="str">
            <v>Standard</v>
          </cell>
          <cell r="I387" t="str">
            <v>medium</v>
          </cell>
          <cell r="J387" t="str">
            <v>medium</v>
          </cell>
          <cell r="K387">
            <v>1163.8900000000001</v>
          </cell>
          <cell r="L387">
            <v>589.27</v>
          </cell>
          <cell r="M387">
            <v>574.62000000000012</v>
          </cell>
          <cell r="N387">
            <v>38693</v>
          </cell>
          <cell r="O387" t="str">
            <v>Male</v>
          </cell>
          <cell r="P387">
            <v>97</v>
          </cell>
          <cell r="Q387">
            <v>122.3013698630137</v>
          </cell>
          <cell r="R387" t="str">
            <v>Office Assistant II</v>
          </cell>
          <cell r="S387" t="str">
            <v>Health</v>
          </cell>
          <cell r="T387" t="str">
            <v>High Net Worth</v>
          </cell>
          <cell r="U387" t="str">
            <v>Yes</v>
          </cell>
          <cell r="V387">
            <v>3765</v>
          </cell>
          <cell r="W387" t="str">
            <v>VIC</v>
          </cell>
          <cell r="X387">
            <v>8</v>
          </cell>
          <cell r="Y387">
            <v>90</v>
          </cell>
        </row>
        <row r="388">
          <cell r="A388">
            <v>387</v>
          </cell>
          <cell r="B388">
            <v>100</v>
          </cell>
          <cell r="C388">
            <v>832</v>
          </cell>
          <cell r="D388">
            <v>43023</v>
          </cell>
          <cell r="E388" t="b">
            <v>1</v>
          </cell>
          <cell r="F388" t="str">
            <v>Approved</v>
          </cell>
          <cell r="G388" t="str">
            <v>Norco Bicycles</v>
          </cell>
          <cell r="H388" t="str">
            <v>Road</v>
          </cell>
          <cell r="I388" t="str">
            <v>medium</v>
          </cell>
          <cell r="J388" t="str">
            <v>medium</v>
          </cell>
          <cell r="K388">
            <v>1036.5899999999999</v>
          </cell>
          <cell r="L388">
            <v>206.35</v>
          </cell>
          <cell r="M388">
            <v>830.2399999999999</v>
          </cell>
          <cell r="N388">
            <v>33364</v>
          </cell>
          <cell r="O388" t="str">
            <v>Male</v>
          </cell>
          <cell r="P388">
            <v>9</v>
          </cell>
          <cell r="Q388">
            <v>44.331506849315069</v>
          </cell>
          <cell r="R388" t="str">
            <v>Research Assistant IV</v>
          </cell>
          <cell r="S388" t="str">
            <v>Financial Services</v>
          </cell>
          <cell r="T388" t="str">
            <v>Affluent Customer</v>
          </cell>
          <cell r="U388" t="str">
            <v>No</v>
          </cell>
          <cell r="V388">
            <v>4114</v>
          </cell>
          <cell r="W388" t="str">
            <v>QLD</v>
          </cell>
          <cell r="X388">
            <v>3</v>
          </cell>
          <cell r="Y388">
            <v>76</v>
          </cell>
        </row>
        <row r="389">
          <cell r="A389">
            <v>388</v>
          </cell>
          <cell r="B389">
            <v>35</v>
          </cell>
          <cell r="C389">
            <v>1033</v>
          </cell>
          <cell r="D389">
            <v>42858</v>
          </cell>
          <cell r="E389" t="b">
            <v>1</v>
          </cell>
          <cell r="F389" t="str">
            <v>Approved</v>
          </cell>
          <cell r="G389" t="str">
            <v>Trek Bicycles</v>
          </cell>
          <cell r="H389" t="str">
            <v>Standard</v>
          </cell>
          <cell r="I389" t="str">
            <v>low</v>
          </cell>
          <cell r="J389" t="str">
            <v>medium</v>
          </cell>
          <cell r="K389">
            <v>1057.51</v>
          </cell>
          <cell r="L389">
            <v>154.4</v>
          </cell>
          <cell r="M389">
            <v>903.11</v>
          </cell>
          <cell r="N389">
            <v>40336</v>
          </cell>
          <cell r="O389" t="str">
            <v>Male</v>
          </cell>
          <cell r="P389">
            <v>16</v>
          </cell>
          <cell r="Q389">
            <v>27.219178082191782</v>
          </cell>
          <cell r="R389">
            <v>0</v>
          </cell>
          <cell r="S389" t="str">
            <v>n/a</v>
          </cell>
          <cell r="T389" t="str">
            <v>Mass Customer</v>
          </cell>
          <cell r="U389" t="str">
            <v>Yes</v>
          </cell>
          <cell r="V389">
            <v>4068</v>
          </cell>
          <cell r="W389" t="str">
            <v>QLD</v>
          </cell>
          <cell r="X389">
            <v>9</v>
          </cell>
          <cell r="Y389">
            <v>241</v>
          </cell>
        </row>
        <row r="390">
          <cell r="A390">
            <v>389</v>
          </cell>
          <cell r="B390">
            <v>17</v>
          </cell>
          <cell r="C390">
            <v>2834</v>
          </cell>
          <cell r="D390">
            <v>42781</v>
          </cell>
          <cell r="E390" t="b">
            <v>1</v>
          </cell>
          <cell r="F390" t="str">
            <v>Approved</v>
          </cell>
          <cell r="G390" t="str">
            <v>Solex</v>
          </cell>
          <cell r="H390" t="str">
            <v>Standard</v>
          </cell>
          <cell r="I390" t="str">
            <v>high</v>
          </cell>
          <cell r="J390" t="str">
            <v>medium</v>
          </cell>
          <cell r="K390">
            <v>1024.6600000000001</v>
          </cell>
          <cell r="L390">
            <v>614.79999999999995</v>
          </cell>
          <cell r="M390">
            <v>409.86000000000013</v>
          </cell>
          <cell r="N390">
            <v>35378</v>
          </cell>
          <cell r="O390" t="str">
            <v>Female</v>
          </cell>
          <cell r="P390">
            <v>30</v>
          </cell>
          <cell r="Q390">
            <v>41.904109589041099</v>
          </cell>
          <cell r="R390">
            <v>0</v>
          </cell>
          <cell r="S390" t="str">
            <v>IT</v>
          </cell>
          <cell r="T390" t="str">
            <v>Mass Customer</v>
          </cell>
          <cell r="U390" t="str">
            <v>Yes</v>
          </cell>
          <cell r="V390">
            <v>2760</v>
          </cell>
          <cell r="W390" t="str">
            <v>NSW</v>
          </cell>
          <cell r="X390">
            <v>7</v>
          </cell>
          <cell r="Y390">
            <v>318</v>
          </cell>
        </row>
        <row r="391">
          <cell r="A391">
            <v>390</v>
          </cell>
          <cell r="B391">
            <v>79</v>
          </cell>
          <cell r="C391">
            <v>3015</v>
          </cell>
          <cell r="D391">
            <v>42739</v>
          </cell>
          <cell r="E391" t="b">
            <v>0</v>
          </cell>
          <cell r="F391" t="str">
            <v>Approved</v>
          </cell>
          <cell r="G391" t="str">
            <v>Norco Bicycles</v>
          </cell>
          <cell r="H391" t="str">
            <v>Standard</v>
          </cell>
          <cell r="I391" t="str">
            <v>medium</v>
          </cell>
          <cell r="J391" t="str">
            <v>medium</v>
          </cell>
          <cell r="K391">
            <v>1555.58</v>
          </cell>
          <cell r="L391">
            <v>818.01</v>
          </cell>
          <cell r="M391">
            <v>737.56999999999994</v>
          </cell>
          <cell r="N391">
            <v>39298</v>
          </cell>
          <cell r="O391" t="str">
            <v>Male</v>
          </cell>
          <cell r="P391">
            <v>25</v>
          </cell>
          <cell r="Q391">
            <v>21.55890410958904</v>
          </cell>
          <cell r="R391" t="str">
            <v>Assistant Manager</v>
          </cell>
          <cell r="S391" t="str">
            <v>n/a</v>
          </cell>
          <cell r="T391" t="str">
            <v>High Net Worth</v>
          </cell>
          <cell r="U391" t="str">
            <v>No</v>
          </cell>
          <cell r="V391">
            <v>4214</v>
          </cell>
          <cell r="W391" t="str">
            <v>QLD</v>
          </cell>
          <cell r="X391">
            <v>9</v>
          </cell>
          <cell r="Y391">
            <v>360</v>
          </cell>
        </row>
        <row r="392">
          <cell r="A392">
            <v>391</v>
          </cell>
          <cell r="B392">
            <v>86</v>
          </cell>
          <cell r="C392">
            <v>3484</v>
          </cell>
          <cell r="D392">
            <v>43020</v>
          </cell>
          <cell r="E392" t="b">
            <v>0</v>
          </cell>
          <cell r="F392" t="str">
            <v>Approved</v>
          </cell>
          <cell r="G392" t="str">
            <v>Norco Bicycles</v>
          </cell>
          <cell r="H392" t="str">
            <v>Road</v>
          </cell>
          <cell r="I392" t="str">
            <v>high</v>
          </cell>
          <cell r="J392" t="str">
            <v>large</v>
          </cell>
          <cell r="K392">
            <v>774.53</v>
          </cell>
          <cell r="L392">
            <v>464.72</v>
          </cell>
          <cell r="M392">
            <v>309.80999999999995</v>
          </cell>
          <cell r="N392">
            <v>35707</v>
          </cell>
          <cell r="O392" t="str">
            <v>Female</v>
          </cell>
          <cell r="P392">
            <v>11</v>
          </cell>
          <cell r="Q392">
            <v>45.43287671232877</v>
          </cell>
          <cell r="R392" t="str">
            <v>Information Systems Manager</v>
          </cell>
          <cell r="S392" t="str">
            <v>Health</v>
          </cell>
          <cell r="T392" t="str">
            <v>High Net Worth</v>
          </cell>
          <cell r="U392" t="str">
            <v>Yes</v>
          </cell>
          <cell r="V392">
            <v>4519</v>
          </cell>
          <cell r="W392" t="str">
            <v>QLD</v>
          </cell>
          <cell r="X392">
            <v>6</v>
          </cell>
          <cell r="Y392">
            <v>79</v>
          </cell>
        </row>
        <row r="393">
          <cell r="A393">
            <v>392</v>
          </cell>
          <cell r="B393">
            <v>9</v>
          </cell>
          <cell r="C393">
            <v>2775</v>
          </cell>
          <cell r="D393">
            <v>42813</v>
          </cell>
          <cell r="E393" t="b">
            <v>0</v>
          </cell>
          <cell r="F393" t="str">
            <v>Approved</v>
          </cell>
          <cell r="G393" t="str">
            <v>OHM Cycles</v>
          </cell>
          <cell r="H393" t="str">
            <v>Road</v>
          </cell>
          <cell r="I393" t="str">
            <v>medium</v>
          </cell>
          <cell r="J393" t="str">
            <v>medium</v>
          </cell>
          <cell r="K393">
            <v>742.54</v>
          </cell>
          <cell r="L393">
            <v>667.4</v>
          </cell>
          <cell r="M393">
            <v>75.139999999999986</v>
          </cell>
          <cell r="N393">
            <v>41701</v>
          </cell>
          <cell r="O393" t="str">
            <v>Male</v>
          </cell>
          <cell r="P393">
            <v>59</v>
          </cell>
          <cell r="Q393">
            <v>55.334246575342469</v>
          </cell>
          <cell r="R393" t="str">
            <v>Account Executive</v>
          </cell>
          <cell r="S393" t="str">
            <v>Manufacturing</v>
          </cell>
          <cell r="T393" t="str">
            <v>Mass Customer</v>
          </cell>
          <cell r="U393" t="str">
            <v>No</v>
          </cell>
          <cell r="V393">
            <v>4014</v>
          </cell>
          <cell r="W393" t="str">
            <v>QLD</v>
          </cell>
          <cell r="X393">
            <v>8</v>
          </cell>
          <cell r="Y393">
            <v>286</v>
          </cell>
        </row>
        <row r="394">
          <cell r="A394">
            <v>393</v>
          </cell>
          <cell r="B394">
            <v>58</v>
          </cell>
          <cell r="C394">
            <v>1208</v>
          </cell>
          <cell r="D394">
            <v>42977</v>
          </cell>
          <cell r="E394" t="b">
            <v>1</v>
          </cell>
          <cell r="F394" t="str">
            <v>Approved</v>
          </cell>
          <cell r="G394" t="str">
            <v>OHM Cycles</v>
          </cell>
          <cell r="H394" t="str">
            <v>Standard</v>
          </cell>
          <cell r="I394" t="str">
            <v>medium</v>
          </cell>
          <cell r="J394" t="str">
            <v>medium</v>
          </cell>
          <cell r="K394">
            <v>912.52</v>
          </cell>
          <cell r="L394">
            <v>141.4</v>
          </cell>
          <cell r="M394">
            <v>771.12</v>
          </cell>
          <cell r="N394">
            <v>42295</v>
          </cell>
          <cell r="O394" t="str">
            <v>Male</v>
          </cell>
          <cell r="P394">
            <v>40</v>
          </cell>
          <cell r="Q394">
            <v>38.257534246575339</v>
          </cell>
          <cell r="R394" t="str">
            <v>Budget/Accounting Analyst IV</v>
          </cell>
          <cell r="S394" t="str">
            <v>Health</v>
          </cell>
          <cell r="T394" t="str">
            <v>Mass Customer</v>
          </cell>
          <cell r="U394" t="str">
            <v>No</v>
          </cell>
          <cell r="V394">
            <v>2079</v>
          </cell>
          <cell r="W394" t="str">
            <v>NSW</v>
          </cell>
          <cell r="X394">
            <v>10</v>
          </cell>
          <cell r="Y394">
            <v>122</v>
          </cell>
        </row>
        <row r="395">
          <cell r="A395">
            <v>394</v>
          </cell>
          <cell r="B395">
            <v>58</v>
          </cell>
          <cell r="C395">
            <v>2109</v>
          </cell>
          <cell r="D395">
            <v>42915</v>
          </cell>
          <cell r="E395" t="b">
            <v>0</v>
          </cell>
          <cell r="F395" t="str">
            <v>Approved</v>
          </cell>
          <cell r="G395" t="str">
            <v>OHM Cycles</v>
          </cell>
          <cell r="H395" t="str">
            <v>Road</v>
          </cell>
          <cell r="I395" t="str">
            <v>medium</v>
          </cell>
          <cell r="J395" t="str">
            <v>medium</v>
          </cell>
          <cell r="K395">
            <v>1280.28</v>
          </cell>
          <cell r="L395">
            <v>829.51</v>
          </cell>
          <cell r="M395">
            <v>450.77</v>
          </cell>
          <cell r="N395">
            <v>35707</v>
          </cell>
          <cell r="O395" t="str">
            <v>Male</v>
          </cell>
          <cell r="P395">
            <v>29</v>
          </cell>
          <cell r="Q395">
            <v>56.972602739726028</v>
          </cell>
          <cell r="R395" t="str">
            <v>Account Representative II</v>
          </cell>
          <cell r="S395" t="str">
            <v>Property</v>
          </cell>
          <cell r="T395" t="str">
            <v>Mass Customer</v>
          </cell>
          <cell r="U395" t="str">
            <v>Yes</v>
          </cell>
          <cell r="V395">
            <v>2261</v>
          </cell>
          <cell r="W395" t="str">
            <v>NSW</v>
          </cell>
          <cell r="X395">
            <v>8</v>
          </cell>
          <cell r="Y395">
            <v>184</v>
          </cell>
        </row>
        <row r="396">
          <cell r="A396">
            <v>395</v>
          </cell>
          <cell r="B396">
            <v>43</v>
          </cell>
          <cell r="C396">
            <v>3195</v>
          </cell>
          <cell r="D396">
            <v>43020</v>
          </cell>
          <cell r="E396" t="b">
            <v>1</v>
          </cell>
          <cell r="F396" t="str">
            <v>Approved</v>
          </cell>
          <cell r="G396" t="str">
            <v>Solex</v>
          </cell>
          <cell r="H396" t="str">
            <v>Standard</v>
          </cell>
          <cell r="I396" t="str">
            <v>medium</v>
          </cell>
          <cell r="J396" t="str">
            <v>medium</v>
          </cell>
          <cell r="K396">
            <v>1151.96</v>
          </cell>
          <cell r="L396">
            <v>649.49</v>
          </cell>
          <cell r="M396">
            <v>502.47</v>
          </cell>
          <cell r="N396">
            <v>36498</v>
          </cell>
          <cell r="O396" t="str">
            <v>Female</v>
          </cell>
          <cell r="P396">
            <v>11</v>
          </cell>
          <cell r="Q396">
            <v>41</v>
          </cell>
          <cell r="R396" t="str">
            <v>Tax Accountant</v>
          </cell>
          <cell r="S396" t="str">
            <v>Manufacturing</v>
          </cell>
          <cell r="T396" t="str">
            <v>Mass Customer</v>
          </cell>
          <cell r="U396" t="str">
            <v>No</v>
          </cell>
          <cell r="V396">
            <v>2077</v>
          </cell>
          <cell r="W396" t="str">
            <v>NSW</v>
          </cell>
          <cell r="X396">
            <v>8</v>
          </cell>
          <cell r="Y396">
            <v>79</v>
          </cell>
        </row>
        <row r="397">
          <cell r="A397">
            <v>396</v>
          </cell>
          <cell r="B397">
            <v>88</v>
          </cell>
          <cell r="C397">
            <v>3366</v>
          </cell>
          <cell r="D397">
            <v>42913</v>
          </cell>
          <cell r="E397" t="b">
            <v>1</v>
          </cell>
          <cell r="F397" t="str">
            <v>Approved</v>
          </cell>
          <cell r="G397" t="str">
            <v>Norco Bicycles</v>
          </cell>
          <cell r="H397" t="str">
            <v>Standard</v>
          </cell>
          <cell r="I397" t="str">
            <v>medium</v>
          </cell>
          <cell r="J397" t="str">
            <v>medium</v>
          </cell>
          <cell r="K397">
            <v>1198.46</v>
          </cell>
          <cell r="L397">
            <v>381.1</v>
          </cell>
          <cell r="M397">
            <v>817.36</v>
          </cell>
          <cell r="N397">
            <v>36833</v>
          </cell>
          <cell r="O397" t="str">
            <v>Female</v>
          </cell>
          <cell r="P397">
            <v>75</v>
          </cell>
          <cell r="Q397">
            <v>47.093150684931508</v>
          </cell>
          <cell r="R397" t="str">
            <v>Technical Writer</v>
          </cell>
          <cell r="S397" t="str">
            <v>IT</v>
          </cell>
          <cell r="T397" t="str">
            <v>Mass Customer</v>
          </cell>
          <cell r="U397" t="str">
            <v>No</v>
          </cell>
          <cell r="V397">
            <v>2144</v>
          </cell>
          <cell r="W397" t="str">
            <v>NSW</v>
          </cell>
          <cell r="X397">
            <v>7</v>
          </cell>
          <cell r="Y397">
            <v>186</v>
          </cell>
        </row>
        <row r="398">
          <cell r="A398">
            <v>397</v>
          </cell>
          <cell r="B398">
            <v>15</v>
          </cell>
          <cell r="C398">
            <v>2492</v>
          </cell>
          <cell r="D398">
            <v>42793</v>
          </cell>
          <cell r="E398" t="b">
            <v>0</v>
          </cell>
          <cell r="F398" t="str">
            <v>Approved</v>
          </cell>
          <cell r="G398" t="str">
            <v>WeareA2B</v>
          </cell>
          <cell r="H398" t="str">
            <v>Standard</v>
          </cell>
          <cell r="I398" t="str">
            <v>medium</v>
          </cell>
          <cell r="J398" t="str">
            <v>medium</v>
          </cell>
          <cell r="K398">
            <v>1292.8399999999999</v>
          </cell>
          <cell r="L398">
            <v>13.44</v>
          </cell>
          <cell r="M398">
            <v>1279.3999999999999</v>
          </cell>
          <cell r="N398">
            <v>39915</v>
          </cell>
          <cell r="O398" t="str">
            <v>Male</v>
          </cell>
          <cell r="P398">
            <v>56</v>
          </cell>
          <cell r="Q398">
            <v>48.161643835616438</v>
          </cell>
          <cell r="R398" t="str">
            <v>Design Engineer</v>
          </cell>
          <cell r="S398" t="str">
            <v>Health</v>
          </cell>
          <cell r="T398" t="str">
            <v>Mass Customer</v>
          </cell>
          <cell r="U398" t="str">
            <v>No</v>
          </cell>
          <cell r="V398">
            <v>2770</v>
          </cell>
          <cell r="W398" t="str">
            <v>NSW</v>
          </cell>
          <cell r="X398">
            <v>9</v>
          </cell>
          <cell r="Y398">
            <v>306</v>
          </cell>
        </row>
        <row r="399">
          <cell r="A399">
            <v>398</v>
          </cell>
          <cell r="B399">
            <v>6</v>
          </cell>
          <cell r="C399">
            <v>389</v>
          </cell>
          <cell r="D399">
            <v>42806</v>
          </cell>
          <cell r="E399" t="b">
            <v>1</v>
          </cell>
          <cell r="F399" t="str">
            <v>Approved</v>
          </cell>
          <cell r="G399" t="str">
            <v>OHM Cycles</v>
          </cell>
          <cell r="H399" t="str">
            <v>Standard</v>
          </cell>
          <cell r="I399" t="str">
            <v>high</v>
          </cell>
          <cell r="J399" t="str">
            <v>medium</v>
          </cell>
          <cell r="K399">
            <v>227.88</v>
          </cell>
          <cell r="L399">
            <v>136.72999999999999</v>
          </cell>
          <cell r="M399">
            <v>91.15</v>
          </cell>
          <cell r="N399">
            <v>37838</v>
          </cell>
          <cell r="O399" t="e">
            <v>#N/A</v>
          </cell>
          <cell r="P399" t="e">
            <v>#N/A</v>
          </cell>
          <cell r="Q399" t="e">
            <v>#N/A</v>
          </cell>
          <cell r="R399" t="e">
            <v>#N/A</v>
          </cell>
          <cell r="S399" t="e">
            <v>#N/A</v>
          </cell>
          <cell r="T399" t="e">
            <v>#N/A</v>
          </cell>
          <cell r="U399" t="e">
            <v>#N/A</v>
          </cell>
          <cell r="V399" t="e">
            <v>#N/A</v>
          </cell>
          <cell r="W399" t="e">
            <v>#N/A</v>
          </cell>
          <cell r="X399" t="e">
            <v>#N/A</v>
          </cell>
          <cell r="Y399">
            <v>293</v>
          </cell>
        </row>
        <row r="400">
          <cell r="A400">
            <v>399</v>
          </cell>
          <cell r="B400">
            <v>83</v>
          </cell>
          <cell r="C400">
            <v>1306</v>
          </cell>
          <cell r="D400">
            <v>43087</v>
          </cell>
          <cell r="F400" t="str">
            <v>Approved</v>
          </cell>
          <cell r="G400" t="str">
            <v>Solex</v>
          </cell>
          <cell r="H400" t="str">
            <v>Touring</v>
          </cell>
          <cell r="I400" t="str">
            <v>medium</v>
          </cell>
          <cell r="J400" t="str">
            <v>large</v>
          </cell>
          <cell r="K400">
            <v>2083.94</v>
          </cell>
          <cell r="L400">
            <v>675.03</v>
          </cell>
          <cell r="M400">
            <v>1408.91</v>
          </cell>
          <cell r="N400">
            <v>38206</v>
          </cell>
          <cell r="O400" t="str">
            <v>Female</v>
          </cell>
          <cell r="P400">
            <v>73</v>
          </cell>
          <cell r="Q400">
            <v>65.980821917808214</v>
          </cell>
          <cell r="R400" t="str">
            <v>Occupational Therapist</v>
          </cell>
          <cell r="S400" t="str">
            <v>Financial Services</v>
          </cell>
          <cell r="T400" t="str">
            <v>High Net Worth</v>
          </cell>
          <cell r="U400" t="str">
            <v>Yes</v>
          </cell>
          <cell r="V400">
            <v>4208</v>
          </cell>
          <cell r="W400" t="str">
            <v>QLD</v>
          </cell>
          <cell r="X400">
            <v>7</v>
          </cell>
          <cell r="Y400">
            <v>12</v>
          </cell>
        </row>
        <row r="401">
          <cell r="A401">
            <v>400</v>
          </cell>
          <cell r="B401">
            <v>0</v>
          </cell>
          <cell r="C401">
            <v>552</v>
          </cell>
          <cell r="D401">
            <v>42940</v>
          </cell>
          <cell r="E401" t="b">
            <v>1</v>
          </cell>
          <cell r="F401" t="str">
            <v>Approved</v>
          </cell>
          <cell r="G401" t="str">
            <v>Solex</v>
          </cell>
          <cell r="H401" t="str">
            <v>Standard</v>
          </cell>
          <cell r="I401" t="str">
            <v>medium</v>
          </cell>
          <cell r="J401" t="str">
            <v>medium</v>
          </cell>
          <cell r="K401">
            <v>71.489999999999995</v>
          </cell>
          <cell r="L401">
            <v>53.62</v>
          </cell>
          <cell r="M401">
            <v>17.869999999999997</v>
          </cell>
          <cell r="N401">
            <v>37659</v>
          </cell>
          <cell r="O401" t="str">
            <v>Female</v>
          </cell>
          <cell r="P401">
            <v>62</v>
          </cell>
          <cell r="Q401">
            <v>43.556164383561644</v>
          </cell>
          <cell r="R401" t="str">
            <v>Geological Engineer</v>
          </cell>
          <cell r="S401" t="str">
            <v>Financial Services</v>
          </cell>
          <cell r="T401" t="str">
            <v>High Net Worth</v>
          </cell>
          <cell r="U401" t="str">
            <v>No</v>
          </cell>
          <cell r="V401">
            <v>2750</v>
          </cell>
          <cell r="W401" t="str">
            <v>NSW</v>
          </cell>
          <cell r="X401">
            <v>9</v>
          </cell>
          <cell r="Y401">
            <v>159</v>
          </cell>
        </row>
        <row r="402">
          <cell r="A402">
            <v>401</v>
          </cell>
          <cell r="B402">
            <v>82</v>
          </cell>
          <cell r="C402">
            <v>3009</v>
          </cell>
          <cell r="D402">
            <v>42860</v>
          </cell>
          <cell r="E402" t="b">
            <v>0</v>
          </cell>
          <cell r="F402" t="str">
            <v>Approved</v>
          </cell>
          <cell r="G402" t="str">
            <v>Giant Bicycles</v>
          </cell>
          <cell r="H402" t="str">
            <v>Road</v>
          </cell>
          <cell r="I402" t="str">
            <v>medium</v>
          </cell>
          <cell r="J402" t="str">
            <v>medium</v>
          </cell>
          <cell r="K402">
            <v>1538.99</v>
          </cell>
          <cell r="L402">
            <v>829.65</v>
          </cell>
          <cell r="M402">
            <v>709.34</v>
          </cell>
          <cell r="N402">
            <v>33455</v>
          </cell>
          <cell r="O402" t="str">
            <v>Female</v>
          </cell>
          <cell r="P402">
            <v>16</v>
          </cell>
          <cell r="Q402">
            <v>44.994520547945207</v>
          </cell>
          <cell r="R402">
            <v>0</v>
          </cell>
          <cell r="S402" t="str">
            <v>Health</v>
          </cell>
          <cell r="T402" t="str">
            <v>High Net Worth</v>
          </cell>
          <cell r="U402" t="str">
            <v>Yes</v>
          </cell>
          <cell r="V402">
            <v>3805</v>
          </cell>
          <cell r="W402" t="str">
            <v>VIC</v>
          </cell>
          <cell r="X402">
            <v>7</v>
          </cell>
          <cell r="Y402">
            <v>239</v>
          </cell>
        </row>
        <row r="403">
          <cell r="A403">
            <v>402</v>
          </cell>
          <cell r="B403">
            <v>88</v>
          </cell>
          <cell r="C403">
            <v>2925</v>
          </cell>
          <cell r="D403">
            <v>42900</v>
          </cell>
          <cell r="E403" t="b">
            <v>0</v>
          </cell>
          <cell r="F403" t="str">
            <v>Approved</v>
          </cell>
          <cell r="G403" t="str">
            <v>Norco Bicycles</v>
          </cell>
          <cell r="H403" t="str">
            <v>Standard</v>
          </cell>
          <cell r="I403" t="str">
            <v>medium</v>
          </cell>
          <cell r="J403" t="str">
            <v>medium</v>
          </cell>
          <cell r="K403">
            <v>1198.46</v>
          </cell>
          <cell r="L403">
            <v>381.1</v>
          </cell>
          <cell r="M403">
            <v>817.36</v>
          </cell>
          <cell r="N403">
            <v>34079</v>
          </cell>
          <cell r="O403" t="str">
            <v>Female</v>
          </cell>
          <cell r="P403">
            <v>27</v>
          </cell>
          <cell r="Q403">
            <v>43.912328767123284</v>
          </cell>
          <cell r="R403" t="str">
            <v>Business Systems Development Analyst</v>
          </cell>
          <cell r="S403" t="str">
            <v>Entertainment</v>
          </cell>
          <cell r="T403" t="str">
            <v>Mass Customer</v>
          </cell>
          <cell r="U403" t="str">
            <v>Yes</v>
          </cell>
          <cell r="V403">
            <v>2259</v>
          </cell>
          <cell r="W403" t="str">
            <v>NSW</v>
          </cell>
          <cell r="X403">
            <v>8</v>
          </cell>
          <cell r="Y403">
            <v>199</v>
          </cell>
        </row>
        <row r="404">
          <cell r="A404">
            <v>403</v>
          </cell>
          <cell r="B404">
            <v>14</v>
          </cell>
          <cell r="C404">
            <v>140</v>
          </cell>
          <cell r="D404">
            <v>42783</v>
          </cell>
          <cell r="E404" t="b">
            <v>0</v>
          </cell>
          <cell r="F404" t="str">
            <v>Approved</v>
          </cell>
          <cell r="G404" t="str">
            <v>Trek Bicycles</v>
          </cell>
          <cell r="H404" t="str">
            <v>Standard</v>
          </cell>
          <cell r="I404" t="str">
            <v>medium</v>
          </cell>
          <cell r="J404" t="str">
            <v>small</v>
          </cell>
          <cell r="K404">
            <v>1386.84</v>
          </cell>
          <cell r="L404">
            <v>1234.29</v>
          </cell>
          <cell r="M404">
            <v>152.54999999999995</v>
          </cell>
          <cell r="N404">
            <v>37838</v>
          </cell>
          <cell r="O404" t="e">
            <v>#N/A</v>
          </cell>
          <cell r="P404" t="e">
            <v>#N/A</v>
          </cell>
          <cell r="Q404" t="e">
            <v>#N/A</v>
          </cell>
          <cell r="R404" t="e">
            <v>#N/A</v>
          </cell>
          <cell r="S404" t="e">
            <v>#N/A</v>
          </cell>
          <cell r="T404" t="e">
            <v>#N/A</v>
          </cell>
          <cell r="U404" t="e">
            <v>#N/A</v>
          </cell>
          <cell r="V404" t="e">
            <v>#N/A</v>
          </cell>
          <cell r="W404" t="e">
            <v>#N/A</v>
          </cell>
          <cell r="X404" t="e">
            <v>#N/A</v>
          </cell>
          <cell r="Y404">
            <v>316</v>
          </cell>
        </row>
        <row r="405">
          <cell r="A405">
            <v>404</v>
          </cell>
          <cell r="B405">
            <v>67</v>
          </cell>
          <cell r="C405">
            <v>209</v>
          </cell>
          <cell r="D405">
            <v>42992</v>
          </cell>
          <cell r="E405" t="b">
            <v>1</v>
          </cell>
          <cell r="F405" t="str">
            <v>Approved</v>
          </cell>
          <cell r="G405" t="str">
            <v>Norco Bicycles</v>
          </cell>
          <cell r="H405" t="str">
            <v>Road</v>
          </cell>
          <cell r="I405" t="str">
            <v>medium</v>
          </cell>
          <cell r="J405" t="str">
            <v>medium</v>
          </cell>
          <cell r="K405">
            <v>544.04999999999995</v>
          </cell>
          <cell r="L405">
            <v>376.84</v>
          </cell>
          <cell r="M405">
            <v>167.20999999999998</v>
          </cell>
          <cell r="N405">
            <v>39298</v>
          </cell>
          <cell r="O405" t="e">
            <v>#N/A</v>
          </cell>
          <cell r="P405" t="e">
            <v>#N/A</v>
          </cell>
          <cell r="Q405" t="e">
            <v>#N/A</v>
          </cell>
          <cell r="R405" t="e">
            <v>#N/A</v>
          </cell>
          <cell r="S405" t="e">
            <v>#N/A</v>
          </cell>
          <cell r="T405" t="e">
            <v>#N/A</v>
          </cell>
          <cell r="U405" t="e">
            <v>#N/A</v>
          </cell>
          <cell r="V405" t="e">
            <v>#N/A</v>
          </cell>
          <cell r="W405" t="e">
            <v>#N/A</v>
          </cell>
          <cell r="X405" t="e">
            <v>#N/A</v>
          </cell>
          <cell r="Y405">
            <v>107</v>
          </cell>
        </row>
        <row r="406">
          <cell r="A406">
            <v>405</v>
          </cell>
          <cell r="B406">
            <v>76</v>
          </cell>
          <cell r="C406">
            <v>225</v>
          </cell>
          <cell r="D406">
            <v>42905</v>
          </cell>
          <cell r="E406" t="b">
            <v>0</v>
          </cell>
          <cell r="F406" t="str">
            <v>Approved</v>
          </cell>
          <cell r="G406" t="str">
            <v>WeareA2B</v>
          </cell>
          <cell r="H406" t="str">
            <v>Standard</v>
          </cell>
          <cell r="I406" t="str">
            <v>low</v>
          </cell>
          <cell r="J406" t="str">
            <v>medium</v>
          </cell>
          <cell r="K406">
            <v>642.30999999999995</v>
          </cell>
          <cell r="L406">
            <v>513.85</v>
          </cell>
          <cell r="M406">
            <v>128.45999999999992</v>
          </cell>
          <cell r="N406">
            <v>41922</v>
          </cell>
          <cell r="O406" t="e">
            <v>#N/A</v>
          </cell>
          <cell r="P406" t="e">
            <v>#N/A</v>
          </cell>
          <cell r="Q406" t="e">
            <v>#N/A</v>
          </cell>
          <cell r="R406" t="e">
            <v>#N/A</v>
          </cell>
          <cell r="S406" t="e">
            <v>#N/A</v>
          </cell>
          <cell r="T406" t="e">
            <v>#N/A</v>
          </cell>
          <cell r="U406" t="e">
            <v>#N/A</v>
          </cell>
          <cell r="V406" t="e">
            <v>#N/A</v>
          </cell>
          <cell r="W406" t="e">
            <v>#N/A</v>
          </cell>
          <cell r="X406" t="e">
            <v>#N/A</v>
          </cell>
          <cell r="Y406">
            <v>194</v>
          </cell>
        </row>
        <row r="407">
          <cell r="A407">
            <v>406</v>
          </cell>
          <cell r="B407">
            <v>0</v>
          </cell>
          <cell r="C407">
            <v>1595</v>
          </cell>
          <cell r="D407">
            <v>42842</v>
          </cell>
          <cell r="E407" t="b">
            <v>0</v>
          </cell>
          <cell r="F407" t="str">
            <v>Approved</v>
          </cell>
          <cell r="G407" t="str">
            <v>Trek Bicycles</v>
          </cell>
          <cell r="H407" t="str">
            <v>Standard</v>
          </cell>
          <cell r="I407" t="str">
            <v>high</v>
          </cell>
          <cell r="J407" t="str">
            <v>medium</v>
          </cell>
          <cell r="K407">
            <v>358.39</v>
          </cell>
          <cell r="L407">
            <v>215.03</v>
          </cell>
          <cell r="M407">
            <v>143.35999999999999</v>
          </cell>
          <cell r="N407">
            <v>38002</v>
          </cell>
          <cell r="O407" t="str">
            <v>Male</v>
          </cell>
          <cell r="P407">
            <v>2</v>
          </cell>
          <cell r="Q407">
            <v>46.106849315068494</v>
          </cell>
          <cell r="R407" t="str">
            <v>Senior Financial Analyst</v>
          </cell>
          <cell r="S407" t="str">
            <v>Property</v>
          </cell>
          <cell r="T407" t="str">
            <v>Mass Customer</v>
          </cell>
          <cell r="U407" t="str">
            <v>No</v>
          </cell>
          <cell r="V407">
            <v>3197</v>
          </cell>
          <cell r="W407" t="str">
            <v>VIC</v>
          </cell>
          <cell r="X407">
            <v>9</v>
          </cell>
          <cell r="Y407">
            <v>257</v>
          </cell>
        </row>
        <row r="408">
          <cell r="A408">
            <v>407</v>
          </cell>
          <cell r="B408">
            <v>0</v>
          </cell>
          <cell r="C408">
            <v>2559</v>
          </cell>
          <cell r="D408">
            <v>42900</v>
          </cell>
          <cell r="E408" t="b">
            <v>1</v>
          </cell>
          <cell r="F408" t="str">
            <v>Approved</v>
          </cell>
          <cell r="K408">
            <v>710.59</v>
          </cell>
          <cell r="M408">
            <v>710.59</v>
          </cell>
          <cell r="O408" t="str">
            <v>Male</v>
          </cell>
          <cell r="P408">
            <v>7</v>
          </cell>
          <cell r="Q408">
            <v>52.780821917808218</v>
          </cell>
          <cell r="R408" t="str">
            <v>Assistant Media Planner</v>
          </cell>
          <cell r="S408" t="str">
            <v>Health</v>
          </cell>
          <cell r="T408" t="str">
            <v>High Net Worth</v>
          </cell>
          <cell r="U408" t="str">
            <v>Yes</v>
          </cell>
          <cell r="V408">
            <v>2650</v>
          </cell>
          <cell r="W408" t="str">
            <v>NSW</v>
          </cell>
          <cell r="X408">
            <v>2</v>
          </cell>
          <cell r="Y408">
            <v>199</v>
          </cell>
        </row>
        <row r="409">
          <cell r="A409">
            <v>408</v>
          </cell>
          <cell r="B409">
            <v>18</v>
          </cell>
          <cell r="C409">
            <v>769</v>
          </cell>
          <cell r="D409">
            <v>43080</v>
          </cell>
          <cell r="E409" t="b">
            <v>0</v>
          </cell>
          <cell r="F409" t="str">
            <v>Approved</v>
          </cell>
          <cell r="G409" t="str">
            <v>Solex</v>
          </cell>
          <cell r="H409" t="str">
            <v>Standard</v>
          </cell>
          <cell r="I409" t="str">
            <v>medium</v>
          </cell>
          <cell r="J409" t="str">
            <v>medium</v>
          </cell>
          <cell r="K409">
            <v>575.27</v>
          </cell>
          <cell r="L409">
            <v>431.45</v>
          </cell>
          <cell r="M409">
            <v>143.82</v>
          </cell>
          <cell r="N409">
            <v>38339</v>
          </cell>
          <cell r="O409" t="str">
            <v>Female</v>
          </cell>
          <cell r="P409">
            <v>10</v>
          </cell>
          <cell r="Q409">
            <v>60.265753424657532</v>
          </cell>
          <cell r="R409" t="str">
            <v>Analog Circuit Design manager</v>
          </cell>
          <cell r="S409" t="str">
            <v>Argiculture</v>
          </cell>
          <cell r="T409" t="str">
            <v>Affluent Customer</v>
          </cell>
          <cell r="U409" t="str">
            <v>Yes</v>
          </cell>
          <cell r="V409">
            <v>2150</v>
          </cell>
          <cell r="W409" t="str">
            <v>NSW</v>
          </cell>
          <cell r="X409">
            <v>8</v>
          </cell>
          <cell r="Y409">
            <v>19</v>
          </cell>
        </row>
        <row r="410">
          <cell r="A410">
            <v>409</v>
          </cell>
          <cell r="B410">
            <v>23</v>
          </cell>
          <cell r="C410">
            <v>1282</v>
          </cell>
          <cell r="D410">
            <v>42863</v>
          </cell>
          <cell r="E410" t="b">
            <v>0</v>
          </cell>
          <cell r="F410" t="str">
            <v>Approved</v>
          </cell>
          <cell r="G410" t="str">
            <v>Norco Bicycles</v>
          </cell>
          <cell r="H410" t="str">
            <v>Mountain</v>
          </cell>
          <cell r="I410" t="str">
            <v>low</v>
          </cell>
          <cell r="J410" t="str">
            <v>small</v>
          </cell>
          <cell r="K410">
            <v>688.63</v>
          </cell>
          <cell r="L410">
            <v>612.88</v>
          </cell>
          <cell r="M410">
            <v>75.75</v>
          </cell>
          <cell r="N410">
            <v>40670</v>
          </cell>
          <cell r="O410" t="str">
            <v>Female</v>
          </cell>
          <cell r="P410">
            <v>43</v>
          </cell>
          <cell r="Q410">
            <v>41.369863013698627</v>
          </cell>
          <cell r="R410" t="str">
            <v>Programmer Analyst III</v>
          </cell>
          <cell r="S410" t="str">
            <v>Manufacturing</v>
          </cell>
          <cell r="T410" t="str">
            <v>Affluent Customer</v>
          </cell>
          <cell r="U410" t="str">
            <v>Yes</v>
          </cell>
          <cell r="V410">
            <v>4340</v>
          </cell>
          <cell r="W410" t="str">
            <v>QLD</v>
          </cell>
          <cell r="X410">
            <v>5</v>
          </cell>
          <cell r="Y410">
            <v>236</v>
          </cell>
        </row>
        <row r="411">
          <cell r="A411">
            <v>410</v>
          </cell>
          <cell r="B411">
            <v>82</v>
          </cell>
          <cell r="C411">
            <v>2377</v>
          </cell>
          <cell r="D411">
            <v>42801</v>
          </cell>
          <cell r="E411" t="b">
            <v>0</v>
          </cell>
          <cell r="F411" t="str">
            <v>Approved</v>
          </cell>
          <cell r="G411" t="str">
            <v>Giant Bicycles</v>
          </cell>
          <cell r="H411" t="str">
            <v>Road</v>
          </cell>
          <cell r="I411" t="str">
            <v>medium</v>
          </cell>
          <cell r="J411" t="str">
            <v>medium</v>
          </cell>
          <cell r="K411">
            <v>1538.99</v>
          </cell>
          <cell r="L411">
            <v>829.65</v>
          </cell>
          <cell r="M411">
            <v>709.34</v>
          </cell>
          <cell r="N411">
            <v>40553</v>
          </cell>
          <cell r="O411" t="str">
            <v>Female</v>
          </cell>
          <cell r="P411">
            <v>41</v>
          </cell>
          <cell r="Q411">
            <v>23.479452054794521</v>
          </cell>
          <cell r="R411" t="str">
            <v>Analog Circuit Design manager</v>
          </cell>
          <cell r="S411" t="str">
            <v>n/a</v>
          </cell>
          <cell r="T411" t="str">
            <v>High Net Worth</v>
          </cell>
          <cell r="U411" t="str">
            <v>Yes</v>
          </cell>
          <cell r="V411">
            <v>3147</v>
          </cell>
          <cell r="W411" t="str">
            <v>VIC</v>
          </cell>
          <cell r="X411">
            <v>11</v>
          </cell>
          <cell r="Y411">
            <v>298</v>
          </cell>
        </row>
        <row r="412">
          <cell r="A412">
            <v>411</v>
          </cell>
          <cell r="B412">
            <v>62</v>
          </cell>
          <cell r="C412">
            <v>3355</v>
          </cell>
          <cell r="D412">
            <v>43099</v>
          </cell>
          <cell r="E412" t="b">
            <v>0</v>
          </cell>
          <cell r="F412" t="str">
            <v>Approved</v>
          </cell>
          <cell r="G412" t="str">
            <v>Solex</v>
          </cell>
          <cell r="H412" t="str">
            <v>Standard</v>
          </cell>
          <cell r="I412" t="str">
            <v>medium</v>
          </cell>
          <cell r="J412" t="str">
            <v>medium</v>
          </cell>
          <cell r="K412">
            <v>478.16</v>
          </cell>
          <cell r="L412">
            <v>298.72000000000003</v>
          </cell>
          <cell r="M412">
            <v>179.44</v>
          </cell>
          <cell r="N412">
            <v>34143</v>
          </cell>
          <cell r="O412" t="str">
            <v>Male</v>
          </cell>
          <cell r="P412">
            <v>47</v>
          </cell>
          <cell r="Q412">
            <v>32.101369863013701</v>
          </cell>
          <cell r="R412" t="str">
            <v>Staff Accountant I</v>
          </cell>
          <cell r="S412" t="str">
            <v>Manufacturing</v>
          </cell>
          <cell r="T412" t="str">
            <v>Mass Customer</v>
          </cell>
          <cell r="U412" t="str">
            <v>Yes</v>
          </cell>
          <cell r="V412">
            <v>4102</v>
          </cell>
          <cell r="W412" t="str">
            <v>QLD</v>
          </cell>
          <cell r="X412">
            <v>4</v>
          </cell>
          <cell r="Y412">
            <v>0</v>
          </cell>
        </row>
        <row r="413">
          <cell r="A413">
            <v>412</v>
          </cell>
          <cell r="B413">
            <v>20</v>
          </cell>
          <cell r="C413">
            <v>2350</v>
          </cell>
          <cell r="D413">
            <v>42866</v>
          </cell>
          <cell r="E413" t="b">
            <v>1</v>
          </cell>
          <cell r="F413" t="str">
            <v>Approved</v>
          </cell>
          <cell r="G413" t="str">
            <v>Trek Bicycles</v>
          </cell>
          <cell r="H413" t="str">
            <v>Standard</v>
          </cell>
          <cell r="I413" t="str">
            <v>medium</v>
          </cell>
          <cell r="J413" t="str">
            <v>small</v>
          </cell>
          <cell r="K413">
            <v>1775.81</v>
          </cell>
          <cell r="L413">
            <v>1580.47</v>
          </cell>
          <cell r="M413">
            <v>195.33999999999992</v>
          </cell>
          <cell r="N413">
            <v>34115</v>
          </cell>
          <cell r="O413" t="str">
            <v>Female</v>
          </cell>
          <cell r="P413">
            <v>35</v>
          </cell>
          <cell r="Q413">
            <v>63.052054794520551</v>
          </cell>
          <cell r="R413" t="str">
            <v>Nurse Practicioner</v>
          </cell>
          <cell r="S413" t="str">
            <v>Telecommunications</v>
          </cell>
          <cell r="T413" t="str">
            <v>High Net Worth</v>
          </cell>
          <cell r="U413" t="str">
            <v>No</v>
          </cell>
          <cell r="V413">
            <v>2213</v>
          </cell>
          <cell r="W413" t="str">
            <v>NSW</v>
          </cell>
          <cell r="X413">
            <v>10</v>
          </cell>
          <cell r="Y413">
            <v>233</v>
          </cell>
        </row>
        <row r="414">
          <cell r="A414">
            <v>413</v>
          </cell>
          <cell r="B414">
            <v>60</v>
          </cell>
          <cell r="C414">
            <v>720</v>
          </cell>
          <cell r="D414">
            <v>42987</v>
          </cell>
          <cell r="E414" t="b">
            <v>0</v>
          </cell>
          <cell r="F414" t="str">
            <v>Approved</v>
          </cell>
          <cell r="G414" t="str">
            <v>Giant Bicycles</v>
          </cell>
          <cell r="H414" t="str">
            <v>Standard</v>
          </cell>
          <cell r="I414" t="str">
            <v>high</v>
          </cell>
          <cell r="J414" t="str">
            <v>small</v>
          </cell>
          <cell r="K414">
            <v>1977.36</v>
          </cell>
          <cell r="L414">
            <v>1759.85</v>
          </cell>
          <cell r="M414">
            <v>217.51</v>
          </cell>
          <cell r="N414">
            <v>41848</v>
          </cell>
          <cell r="O414" t="str">
            <v>Female</v>
          </cell>
          <cell r="P414">
            <v>84</v>
          </cell>
          <cell r="Q414">
            <v>90.468493150684935</v>
          </cell>
          <cell r="R414" t="str">
            <v>Recruiting Manager</v>
          </cell>
          <cell r="S414" t="str">
            <v>Retail</v>
          </cell>
          <cell r="T414" t="str">
            <v>Mass Customer</v>
          </cell>
          <cell r="U414" t="str">
            <v>No</v>
          </cell>
          <cell r="V414">
            <v>2026</v>
          </cell>
          <cell r="W414" t="str">
            <v>NSW</v>
          </cell>
          <cell r="X414">
            <v>10</v>
          </cell>
          <cell r="Y414">
            <v>112</v>
          </cell>
        </row>
        <row r="415">
          <cell r="A415">
            <v>414</v>
          </cell>
          <cell r="B415">
            <v>65</v>
          </cell>
          <cell r="C415">
            <v>3249</v>
          </cell>
          <cell r="D415">
            <v>42768</v>
          </cell>
          <cell r="E415" t="b">
            <v>1</v>
          </cell>
          <cell r="F415" t="str">
            <v>Approved</v>
          </cell>
          <cell r="G415" t="str">
            <v>WeareA2B</v>
          </cell>
          <cell r="H415" t="str">
            <v>Standard</v>
          </cell>
          <cell r="I415" t="str">
            <v>medium</v>
          </cell>
          <cell r="J415" t="str">
            <v>medium</v>
          </cell>
          <cell r="K415">
            <v>1807.45</v>
          </cell>
          <cell r="L415">
            <v>778.69</v>
          </cell>
          <cell r="M415">
            <v>1028.76</v>
          </cell>
          <cell r="N415">
            <v>34115</v>
          </cell>
          <cell r="O415" t="str">
            <v>Male</v>
          </cell>
          <cell r="P415">
            <v>27</v>
          </cell>
          <cell r="Q415">
            <v>40.6</v>
          </cell>
          <cell r="R415" t="str">
            <v>Analog Circuit Design manager</v>
          </cell>
          <cell r="S415" t="str">
            <v>n/a</v>
          </cell>
          <cell r="T415" t="str">
            <v>Affluent Customer</v>
          </cell>
          <cell r="U415" t="str">
            <v>No</v>
          </cell>
          <cell r="V415">
            <v>2325</v>
          </cell>
          <cell r="W415" t="str">
            <v>NSW</v>
          </cell>
          <cell r="X415">
            <v>4</v>
          </cell>
          <cell r="Y415">
            <v>331</v>
          </cell>
        </row>
        <row r="416">
          <cell r="A416">
            <v>415</v>
          </cell>
          <cell r="B416">
            <v>76</v>
          </cell>
          <cell r="C416">
            <v>2939</v>
          </cell>
          <cell r="D416">
            <v>43009</v>
          </cell>
          <cell r="E416" t="b">
            <v>1</v>
          </cell>
          <cell r="F416" t="str">
            <v>Approved</v>
          </cell>
          <cell r="G416" t="str">
            <v>WeareA2B</v>
          </cell>
          <cell r="H416" t="str">
            <v>Standard</v>
          </cell>
          <cell r="I416" t="str">
            <v>low</v>
          </cell>
          <cell r="J416" t="str">
            <v>medium</v>
          </cell>
          <cell r="K416">
            <v>642.30999999999995</v>
          </cell>
          <cell r="L416">
            <v>513.85</v>
          </cell>
          <cell r="M416">
            <v>128.45999999999992</v>
          </cell>
          <cell r="N416">
            <v>33429</v>
          </cell>
          <cell r="O416" t="str">
            <v>Male</v>
          </cell>
          <cell r="P416">
            <v>83</v>
          </cell>
          <cell r="Q416">
            <v>35.632876712328766</v>
          </cell>
          <cell r="R416" t="str">
            <v>GIS Technical Architect</v>
          </cell>
          <cell r="S416" t="str">
            <v>Argiculture</v>
          </cell>
          <cell r="T416" t="str">
            <v>Affluent Customer</v>
          </cell>
          <cell r="U416" t="str">
            <v>No</v>
          </cell>
          <cell r="V416">
            <v>2200</v>
          </cell>
          <cell r="W416" t="str">
            <v>NSW</v>
          </cell>
          <cell r="X416">
            <v>9</v>
          </cell>
          <cell r="Y416">
            <v>90</v>
          </cell>
        </row>
        <row r="417">
          <cell r="A417">
            <v>416</v>
          </cell>
          <cell r="B417">
            <v>17</v>
          </cell>
          <cell r="C417">
            <v>1035</v>
          </cell>
          <cell r="D417">
            <v>43042</v>
          </cell>
          <cell r="E417" t="b">
            <v>1</v>
          </cell>
          <cell r="F417" t="str">
            <v>Approved</v>
          </cell>
          <cell r="G417" t="str">
            <v>Solex</v>
          </cell>
          <cell r="H417" t="str">
            <v>Standard</v>
          </cell>
          <cell r="I417" t="str">
            <v>high</v>
          </cell>
          <cell r="J417" t="str">
            <v>medium</v>
          </cell>
          <cell r="K417">
            <v>1024.6600000000001</v>
          </cell>
          <cell r="L417">
            <v>614.79999999999995</v>
          </cell>
          <cell r="M417">
            <v>409.86000000000013</v>
          </cell>
          <cell r="N417">
            <v>42404</v>
          </cell>
          <cell r="O417" t="str">
            <v>Female</v>
          </cell>
          <cell r="P417">
            <v>6</v>
          </cell>
          <cell r="Q417">
            <v>45.408219178082192</v>
          </cell>
          <cell r="R417" t="str">
            <v>Operator</v>
          </cell>
          <cell r="S417" t="str">
            <v>n/a</v>
          </cell>
          <cell r="T417" t="str">
            <v>High Net Worth</v>
          </cell>
          <cell r="U417" t="str">
            <v>Yes</v>
          </cell>
          <cell r="V417">
            <v>2214</v>
          </cell>
          <cell r="W417" t="str">
            <v>NSW</v>
          </cell>
          <cell r="X417">
            <v>9</v>
          </cell>
          <cell r="Y417">
            <v>57</v>
          </cell>
        </row>
        <row r="418">
          <cell r="A418">
            <v>417</v>
          </cell>
          <cell r="B418">
            <v>73</v>
          </cell>
          <cell r="C418">
            <v>492</v>
          </cell>
          <cell r="D418">
            <v>43010</v>
          </cell>
          <cell r="E418" t="b">
            <v>0</v>
          </cell>
          <cell r="F418" t="str">
            <v>Approved</v>
          </cell>
          <cell r="G418" t="str">
            <v>Solex</v>
          </cell>
          <cell r="H418" t="str">
            <v>Standard</v>
          </cell>
          <cell r="I418" t="str">
            <v>medium</v>
          </cell>
          <cell r="J418" t="str">
            <v>medium</v>
          </cell>
          <cell r="K418">
            <v>1945.43</v>
          </cell>
          <cell r="L418">
            <v>333.18</v>
          </cell>
          <cell r="M418">
            <v>1612.25</v>
          </cell>
          <cell r="N418">
            <v>37499</v>
          </cell>
          <cell r="O418" t="str">
            <v>Female</v>
          </cell>
          <cell r="P418">
            <v>83</v>
          </cell>
          <cell r="Q418">
            <v>45.923287671232877</v>
          </cell>
          <cell r="R418" t="str">
            <v>Environmental Tech</v>
          </cell>
          <cell r="S418" t="str">
            <v>Property</v>
          </cell>
          <cell r="T418" t="str">
            <v>Affluent Customer</v>
          </cell>
          <cell r="U418" t="str">
            <v>Yes</v>
          </cell>
          <cell r="V418">
            <v>3004</v>
          </cell>
          <cell r="W418" t="str">
            <v>Victoria</v>
          </cell>
          <cell r="X418">
            <v>9</v>
          </cell>
          <cell r="Y418">
            <v>89</v>
          </cell>
        </row>
        <row r="419">
          <cell r="A419">
            <v>418</v>
          </cell>
          <cell r="B419">
            <v>39</v>
          </cell>
          <cell r="C419">
            <v>3100</v>
          </cell>
          <cell r="D419">
            <v>43079</v>
          </cell>
          <cell r="E419" t="b">
            <v>1</v>
          </cell>
          <cell r="F419" t="str">
            <v>Approved</v>
          </cell>
          <cell r="G419" t="str">
            <v>Giant Bicycles</v>
          </cell>
          <cell r="H419" t="str">
            <v>Standard</v>
          </cell>
          <cell r="I419" t="str">
            <v>medium</v>
          </cell>
          <cell r="J419" t="str">
            <v>large</v>
          </cell>
          <cell r="K419">
            <v>1812.75</v>
          </cell>
          <cell r="L419">
            <v>582.48</v>
          </cell>
          <cell r="M419">
            <v>1230.27</v>
          </cell>
          <cell r="N419">
            <v>40336</v>
          </cell>
          <cell r="O419" t="str">
            <v>Male</v>
          </cell>
          <cell r="P419">
            <v>68</v>
          </cell>
          <cell r="Q419">
            <v>68.153424657534245</v>
          </cell>
          <cell r="R419" t="str">
            <v>Recruiter</v>
          </cell>
          <cell r="S419" t="str">
            <v>Retail</v>
          </cell>
          <cell r="T419" t="str">
            <v>Mass Customer</v>
          </cell>
          <cell r="U419" t="str">
            <v>Yes</v>
          </cell>
          <cell r="V419">
            <v>2101</v>
          </cell>
          <cell r="W419" t="str">
            <v>NSW</v>
          </cell>
          <cell r="X419">
            <v>11</v>
          </cell>
          <cell r="Y419">
            <v>20</v>
          </cell>
        </row>
        <row r="420">
          <cell r="A420">
            <v>419</v>
          </cell>
          <cell r="B420">
            <v>34</v>
          </cell>
          <cell r="C420">
            <v>1586</v>
          </cell>
          <cell r="D420">
            <v>42844</v>
          </cell>
          <cell r="E420" t="b">
            <v>0</v>
          </cell>
          <cell r="F420" t="str">
            <v>Approved</v>
          </cell>
          <cell r="G420" t="str">
            <v>WeareA2B</v>
          </cell>
          <cell r="H420" t="str">
            <v>Standard</v>
          </cell>
          <cell r="I420" t="str">
            <v>medium</v>
          </cell>
          <cell r="J420" t="str">
            <v>medium</v>
          </cell>
          <cell r="K420">
            <v>1231.1500000000001</v>
          </cell>
          <cell r="L420">
            <v>161.6</v>
          </cell>
          <cell r="M420">
            <v>1069.5500000000002</v>
          </cell>
          <cell r="N420">
            <v>38216</v>
          </cell>
          <cell r="O420" t="str">
            <v>Male</v>
          </cell>
          <cell r="P420">
            <v>17</v>
          </cell>
          <cell r="Q420">
            <v>36.252054794520546</v>
          </cell>
          <cell r="R420" t="str">
            <v>Physical Therapy Assistant</v>
          </cell>
          <cell r="S420" t="str">
            <v>Health</v>
          </cell>
          <cell r="T420" t="str">
            <v>Mass Customer</v>
          </cell>
          <cell r="U420" t="str">
            <v>Yes</v>
          </cell>
          <cell r="V420">
            <v>2119</v>
          </cell>
          <cell r="W420" t="str">
            <v>NSW</v>
          </cell>
          <cell r="X420">
            <v>11</v>
          </cell>
          <cell r="Y420">
            <v>255</v>
          </cell>
        </row>
        <row r="421">
          <cell r="A421">
            <v>420</v>
          </cell>
          <cell r="B421">
            <v>97</v>
          </cell>
          <cell r="C421">
            <v>31</v>
          </cell>
          <cell r="D421">
            <v>42880</v>
          </cell>
          <cell r="E421" t="b">
            <v>1</v>
          </cell>
          <cell r="F421" t="str">
            <v>Approved</v>
          </cell>
          <cell r="G421" t="str">
            <v>OHM Cycles</v>
          </cell>
          <cell r="H421" t="str">
            <v>Road</v>
          </cell>
          <cell r="I421" t="str">
            <v>medium</v>
          </cell>
          <cell r="J421" t="str">
            <v>medium</v>
          </cell>
          <cell r="K421">
            <v>742.54</v>
          </cell>
          <cell r="L421">
            <v>667.4</v>
          </cell>
          <cell r="M421">
            <v>75.139999999999986</v>
          </cell>
          <cell r="N421">
            <v>41701</v>
          </cell>
          <cell r="O421" t="e">
            <v>#N/A</v>
          </cell>
          <cell r="P421" t="e">
            <v>#N/A</v>
          </cell>
          <cell r="Q421" t="e">
            <v>#N/A</v>
          </cell>
          <cell r="R421" t="e">
            <v>#N/A</v>
          </cell>
          <cell r="S421" t="e">
            <v>#N/A</v>
          </cell>
          <cell r="T421" t="e">
            <v>#N/A</v>
          </cell>
          <cell r="U421" t="e">
            <v>#N/A</v>
          </cell>
          <cell r="V421" t="e">
            <v>#N/A</v>
          </cell>
          <cell r="W421" t="e">
            <v>#N/A</v>
          </cell>
          <cell r="X421" t="e">
            <v>#N/A</v>
          </cell>
          <cell r="Y421">
            <v>219</v>
          </cell>
        </row>
        <row r="422">
          <cell r="A422">
            <v>421</v>
          </cell>
          <cell r="B422">
            <v>9</v>
          </cell>
          <cell r="C422">
            <v>887</v>
          </cell>
          <cell r="D422">
            <v>42853</v>
          </cell>
          <cell r="E422" t="b">
            <v>0</v>
          </cell>
          <cell r="F422" t="str">
            <v>Approved</v>
          </cell>
          <cell r="G422" t="str">
            <v>Norco Bicycles</v>
          </cell>
          <cell r="H422" t="str">
            <v>Standard</v>
          </cell>
          <cell r="I422" t="str">
            <v>medium</v>
          </cell>
          <cell r="J422" t="str">
            <v>small</v>
          </cell>
          <cell r="K422">
            <v>1216.1400000000001</v>
          </cell>
          <cell r="L422">
            <v>1082.3599999999999</v>
          </cell>
          <cell r="M422">
            <v>133.7800000000002</v>
          </cell>
          <cell r="N422">
            <v>33455</v>
          </cell>
          <cell r="O422" t="str">
            <v>Female</v>
          </cell>
          <cell r="P422">
            <v>62</v>
          </cell>
          <cell r="Q422">
            <v>24.353424657534248</v>
          </cell>
          <cell r="R422">
            <v>0</v>
          </cell>
          <cell r="S422" t="str">
            <v>Health</v>
          </cell>
          <cell r="T422" t="str">
            <v>Mass Customer</v>
          </cell>
          <cell r="U422" t="str">
            <v>No</v>
          </cell>
          <cell r="V422">
            <v>2830</v>
          </cell>
          <cell r="W422" t="str">
            <v>NSW</v>
          </cell>
          <cell r="X422">
            <v>4</v>
          </cell>
          <cell r="Y422">
            <v>246</v>
          </cell>
        </row>
        <row r="423">
          <cell r="A423">
            <v>422</v>
          </cell>
          <cell r="B423">
            <v>11</v>
          </cell>
          <cell r="C423">
            <v>3356</v>
          </cell>
          <cell r="D423">
            <v>42973</v>
          </cell>
          <cell r="E423" t="b">
            <v>0</v>
          </cell>
          <cell r="F423" t="str">
            <v>Approved</v>
          </cell>
          <cell r="G423" t="str">
            <v>Giant Bicycles</v>
          </cell>
          <cell r="H423" t="str">
            <v>Standard</v>
          </cell>
          <cell r="I423" t="str">
            <v>high</v>
          </cell>
          <cell r="J423" t="str">
            <v>medium</v>
          </cell>
          <cell r="K423">
            <v>1274.93</v>
          </cell>
          <cell r="L423">
            <v>764.96</v>
          </cell>
          <cell r="M423">
            <v>509.97</v>
          </cell>
          <cell r="N423">
            <v>35378</v>
          </cell>
          <cell r="O423" t="str">
            <v>Male</v>
          </cell>
          <cell r="P423">
            <v>25</v>
          </cell>
          <cell r="Q423">
            <v>63.035616438356165</v>
          </cell>
          <cell r="R423" t="str">
            <v>Safety Technician II</v>
          </cell>
          <cell r="S423" t="str">
            <v>Manufacturing</v>
          </cell>
          <cell r="T423" t="str">
            <v>Mass Customer</v>
          </cell>
          <cell r="U423" t="str">
            <v>No</v>
          </cell>
          <cell r="V423">
            <v>3121</v>
          </cell>
          <cell r="W423" t="str">
            <v>VIC</v>
          </cell>
          <cell r="X423">
            <v>8</v>
          </cell>
          <cell r="Y423">
            <v>126</v>
          </cell>
        </row>
        <row r="424">
          <cell r="A424">
            <v>423</v>
          </cell>
          <cell r="B424">
            <v>82</v>
          </cell>
          <cell r="C424">
            <v>2498</v>
          </cell>
          <cell r="D424">
            <v>42993</v>
          </cell>
          <cell r="E424" t="b">
            <v>1</v>
          </cell>
          <cell r="F424" t="str">
            <v>Approved</v>
          </cell>
          <cell r="G424" t="str">
            <v>Giant Bicycles</v>
          </cell>
          <cell r="H424" t="str">
            <v>Road</v>
          </cell>
          <cell r="I424" t="str">
            <v>medium</v>
          </cell>
          <cell r="J424" t="str">
            <v>medium</v>
          </cell>
          <cell r="K424">
            <v>1538.99</v>
          </cell>
          <cell r="L424">
            <v>829.65</v>
          </cell>
          <cell r="M424">
            <v>709.34</v>
          </cell>
          <cell r="N424">
            <v>42404</v>
          </cell>
          <cell r="O424" t="str">
            <v>Female</v>
          </cell>
          <cell r="P424">
            <v>77</v>
          </cell>
          <cell r="Q424">
            <v>44.156164383561645</v>
          </cell>
          <cell r="R424" t="str">
            <v>Software Test Engineer III</v>
          </cell>
          <cell r="S424" t="str">
            <v>Property</v>
          </cell>
          <cell r="T424" t="str">
            <v>Affluent Customer</v>
          </cell>
          <cell r="U424" t="str">
            <v>No</v>
          </cell>
          <cell r="V424">
            <v>2093</v>
          </cell>
          <cell r="W424" t="str">
            <v>NSW</v>
          </cell>
          <cell r="X424">
            <v>11</v>
          </cell>
          <cell r="Y424">
            <v>106</v>
          </cell>
        </row>
        <row r="425">
          <cell r="A425">
            <v>424</v>
          </cell>
          <cell r="B425">
            <v>96</v>
          </cell>
          <cell r="C425">
            <v>3415</v>
          </cell>
          <cell r="D425">
            <v>42797</v>
          </cell>
          <cell r="E425" t="b">
            <v>1</v>
          </cell>
          <cell r="F425" t="str">
            <v>Approved</v>
          </cell>
          <cell r="G425" t="str">
            <v>Giant Bicycles</v>
          </cell>
          <cell r="H425" t="str">
            <v>Standard</v>
          </cell>
          <cell r="I425" t="str">
            <v>medium</v>
          </cell>
          <cell r="J425" t="str">
            <v>large</v>
          </cell>
          <cell r="K425">
            <v>1635.3</v>
          </cell>
          <cell r="L425">
            <v>993.66</v>
          </cell>
          <cell r="M425">
            <v>641.64</v>
          </cell>
          <cell r="N425">
            <v>38002</v>
          </cell>
          <cell r="O425" t="str">
            <v>Female</v>
          </cell>
          <cell r="P425">
            <v>6</v>
          </cell>
          <cell r="Q425">
            <v>59.210958904109589</v>
          </cell>
          <cell r="R425" t="str">
            <v>Quality Engineer</v>
          </cell>
          <cell r="S425" t="str">
            <v>n/a</v>
          </cell>
          <cell r="T425" t="str">
            <v>Affluent Customer</v>
          </cell>
          <cell r="U425" t="str">
            <v>Yes</v>
          </cell>
          <cell r="V425">
            <v>2285</v>
          </cell>
          <cell r="W425" t="str">
            <v>NSW</v>
          </cell>
          <cell r="X425">
            <v>7</v>
          </cell>
          <cell r="Y425">
            <v>302</v>
          </cell>
        </row>
        <row r="426">
          <cell r="A426">
            <v>425</v>
          </cell>
          <cell r="B426">
            <v>28</v>
          </cell>
          <cell r="C426">
            <v>2828</v>
          </cell>
          <cell r="D426">
            <v>42984</v>
          </cell>
          <cell r="E426" t="b">
            <v>0</v>
          </cell>
          <cell r="F426" t="str">
            <v>Approved</v>
          </cell>
          <cell r="G426" t="str">
            <v>Solex</v>
          </cell>
          <cell r="H426" t="str">
            <v>Road</v>
          </cell>
          <cell r="I426" t="str">
            <v>medium</v>
          </cell>
          <cell r="J426" t="str">
            <v>small</v>
          </cell>
          <cell r="K426">
            <v>1703.52</v>
          </cell>
          <cell r="L426">
            <v>1516.13</v>
          </cell>
          <cell r="M426">
            <v>187.38999999999987</v>
          </cell>
          <cell r="N426">
            <v>41701</v>
          </cell>
          <cell r="O426" t="str">
            <v>Female</v>
          </cell>
          <cell r="P426">
            <v>2</v>
          </cell>
          <cell r="Q426">
            <v>23.279452054794522</v>
          </cell>
          <cell r="R426">
            <v>0</v>
          </cell>
          <cell r="S426" t="str">
            <v>Financial Services</v>
          </cell>
          <cell r="T426" t="str">
            <v>High Net Worth</v>
          </cell>
          <cell r="U426" t="str">
            <v>No</v>
          </cell>
          <cell r="V426">
            <v>3015</v>
          </cell>
          <cell r="W426" t="str">
            <v>VIC</v>
          </cell>
          <cell r="X426">
            <v>10</v>
          </cell>
          <cell r="Y426">
            <v>115</v>
          </cell>
        </row>
        <row r="427">
          <cell r="A427">
            <v>426</v>
          </cell>
          <cell r="B427">
            <v>39</v>
          </cell>
          <cell r="C427">
            <v>3117</v>
          </cell>
          <cell r="D427">
            <v>42849</v>
          </cell>
          <cell r="E427" t="b">
            <v>1</v>
          </cell>
          <cell r="F427" t="str">
            <v>Approved</v>
          </cell>
          <cell r="G427" t="str">
            <v>Giant Bicycles</v>
          </cell>
          <cell r="H427" t="str">
            <v>Standard</v>
          </cell>
          <cell r="I427" t="str">
            <v>medium</v>
          </cell>
          <cell r="J427" t="str">
            <v>large</v>
          </cell>
          <cell r="K427">
            <v>1812.75</v>
          </cell>
          <cell r="L427">
            <v>582.48</v>
          </cell>
          <cell r="M427">
            <v>1230.27</v>
          </cell>
          <cell r="N427">
            <v>40336</v>
          </cell>
          <cell r="O427" t="str">
            <v>Male</v>
          </cell>
          <cell r="P427">
            <v>54</v>
          </cell>
          <cell r="Q427">
            <v>26.791780821917808</v>
          </cell>
          <cell r="R427" t="str">
            <v>Cost Accountant</v>
          </cell>
          <cell r="S427" t="str">
            <v>Health</v>
          </cell>
          <cell r="T427" t="str">
            <v>Mass Customer</v>
          </cell>
          <cell r="U427" t="str">
            <v>No</v>
          </cell>
          <cell r="V427">
            <v>3805</v>
          </cell>
          <cell r="W427" t="str">
            <v>VIC</v>
          </cell>
          <cell r="X427">
            <v>7</v>
          </cell>
          <cell r="Y427">
            <v>250</v>
          </cell>
        </row>
        <row r="428">
          <cell r="A428">
            <v>427</v>
          </cell>
          <cell r="B428">
            <v>70</v>
          </cell>
          <cell r="C428">
            <v>2850</v>
          </cell>
          <cell r="D428">
            <v>43058</v>
          </cell>
          <cell r="E428" t="b">
            <v>0</v>
          </cell>
          <cell r="F428" t="str">
            <v>Approved</v>
          </cell>
          <cell r="G428" t="str">
            <v>Trek Bicycles</v>
          </cell>
          <cell r="H428" t="str">
            <v>Standard</v>
          </cell>
          <cell r="I428" t="str">
            <v>high</v>
          </cell>
          <cell r="J428" t="str">
            <v>medium</v>
          </cell>
          <cell r="K428">
            <v>495.72</v>
          </cell>
          <cell r="L428">
            <v>297.43</v>
          </cell>
          <cell r="M428">
            <v>198.29000000000002</v>
          </cell>
          <cell r="N428">
            <v>41922</v>
          </cell>
          <cell r="O428" t="str">
            <v>Male</v>
          </cell>
          <cell r="P428">
            <v>36</v>
          </cell>
          <cell r="Q428">
            <v>49.465753424657535</v>
          </cell>
          <cell r="R428" t="str">
            <v>Director of Sales</v>
          </cell>
          <cell r="S428" t="str">
            <v>n/a</v>
          </cell>
          <cell r="T428" t="str">
            <v>High Net Worth</v>
          </cell>
          <cell r="U428" t="str">
            <v>Yes</v>
          </cell>
          <cell r="V428">
            <v>2487</v>
          </cell>
          <cell r="W428" t="str">
            <v>NSW</v>
          </cell>
          <cell r="X428">
            <v>9</v>
          </cell>
          <cell r="Y428">
            <v>41</v>
          </cell>
        </row>
        <row r="429">
          <cell r="A429">
            <v>428</v>
          </cell>
          <cell r="B429">
            <v>62</v>
          </cell>
          <cell r="C429">
            <v>2779</v>
          </cell>
          <cell r="D429">
            <v>43069</v>
          </cell>
          <cell r="E429" t="b">
            <v>1</v>
          </cell>
          <cell r="F429" t="str">
            <v>Approved</v>
          </cell>
          <cell r="G429" t="str">
            <v>Solex</v>
          </cell>
          <cell r="H429" t="str">
            <v>Standard</v>
          </cell>
          <cell r="I429" t="str">
            <v>medium</v>
          </cell>
          <cell r="J429" t="str">
            <v>medium</v>
          </cell>
          <cell r="K429">
            <v>478.16</v>
          </cell>
          <cell r="L429">
            <v>298.72000000000003</v>
          </cell>
          <cell r="M429">
            <v>179.44</v>
          </cell>
          <cell r="N429">
            <v>36146</v>
          </cell>
          <cell r="O429" t="str">
            <v>Male</v>
          </cell>
          <cell r="P429">
            <v>77</v>
          </cell>
          <cell r="Q429">
            <v>37.090410958904108</v>
          </cell>
          <cell r="R429">
            <v>0</v>
          </cell>
          <cell r="S429" t="str">
            <v>Financial Services</v>
          </cell>
          <cell r="T429" t="str">
            <v>Mass Customer</v>
          </cell>
          <cell r="U429" t="str">
            <v>No</v>
          </cell>
          <cell r="V429">
            <v>2128</v>
          </cell>
          <cell r="W429" t="str">
            <v>NSW</v>
          </cell>
          <cell r="X429">
            <v>7</v>
          </cell>
          <cell r="Y429">
            <v>30</v>
          </cell>
        </row>
        <row r="430">
          <cell r="A430">
            <v>429</v>
          </cell>
          <cell r="B430">
            <v>84</v>
          </cell>
          <cell r="C430">
            <v>683</v>
          </cell>
          <cell r="D430">
            <v>43084</v>
          </cell>
          <cell r="E430" t="b">
            <v>0</v>
          </cell>
          <cell r="F430" t="str">
            <v>Approved</v>
          </cell>
          <cell r="G430" t="str">
            <v>Trek Bicycles</v>
          </cell>
          <cell r="H430" t="str">
            <v>Road</v>
          </cell>
          <cell r="I430" t="str">
            <v>medium</v>
          </cell>
          <cell r="J430" t="str">
            <v>medium</v>
          </cell>
          <cell r="K430">
            <v>290.62</v>
          </cell>
          <cell r="L430">
            <v>215.14</v>
          </cell>
          <cell r="M430">
            <v>75.480000000000018</v>
          </cell>
          <cell r="N430">
            <v>38339</v>
          </cell>
          <cell r="O430" t="str">
            <v>Male</v>
          </cell>
          <cell r="P430">
            <v>88</v>
          </cell>
          <cell r="Q430">
            <v>59.884931506849313</v>
          </cell>
          <cell r="R430">
            <v>0</v>
          </cell>
          <cell r="S430" t="str">
            <v>Health</v>
          </cell>
          <cell r="T430" t="str">
            <v>Affluent Customer</v>
          </cell>
          <cell r="U430" t="str">
            <v>Yes</v>
          </cell>
          <cell r="V430">
            <v>2262</v>
          </cell>
          <cell r="W430" t="str">
            <v>NSW</v>
          </cell>
          <cell r="X430">
            <v>7</v>
          </cell>
          <cell r="Y430">
            <v>15</v>
          </cell>
        </row>
        <row r="431">
          <cell r="A431">
            <v>430</v>
          </cell>
          <cell r="B431">
            <v>21</v>
          </cell>
          <cell r="C431">
            <v>2342</v>
          </cell>
          <cell r="D431">
            <v>43034</v>
          </cell>
          <cell r="E431" t="b">
            <v>0</v>
          </cell>
          <cell r="F431" t="str">
            <v>Approved</v>
          </cell>
          <cell r="G431" t="str">
            <v>Solex</v>
          </cell>
          <cell r="H431" t="str">
            <v>Standard</v>
          </cell>
          <cell r="I431" t="str">
            <v>medium</v>
          </cell>
          <cell r="J431" t="str">
            <v>large</v>
          </cell>
          <cell r="K431">
            <v>1071.23</v>
          </cell>
          <cell r="L431">
            <v>380.74</v>
          </cell>
          <cell r="M431">
            <v>690.49</v>
          </cell>
          <cell r="N431">
            <v>35160</v>
          </cell>
          <cell r="O431" t="str">
            <v>Male</v>
          </cell>
          <cell r="P431">
            <v>6</v>
          </cell>
          <cell r="Q431">
            <v>22.520547945205479</v>
          </cell>
          <cell r="R431">
            <v>0</v>
          </cell>
          <cell r="S431" t="str">
            <v>IT</v>
          </cell>
          <cell r="T431" t="str">
            <v>Mass Customer</v>
          </cell>
          <cell r="U431" t="str">
            <v>Yes</v>
          </cell>
          <cell r="V431">
            <v>2099</v>
          </cell>
          <cell r="W431" t="str">
            <v>NSW</v>
          </cell>
          <cell r="X431">
            <v>9</v>
          </cell>
          <cell r="Y431">
            <v>65</v>
          </cell>
        </row>
        <row r="432">
          <cell r="A432">
            <v>431</v>
          </cell>
          <cell r="B432">
            <v>7</v>
          </cell>
          <cell r="C432">
            <v>3388</v>
          </cell>
          <cell r="D432">
            <v>42778</v>
          </cell>
          <cell r="E432" t="b">
            <v>0</v>
          </cell>
          <cell r="F432" t="str">
            <v>Approved</v>
          </cell>
          <cell r="G432" t="str">
            <v>Trek Bicycles</v>
          </cell>
          <cell r="H432" t="str">
            <v>Road</v>
          </cell>
          <cell r="I432" t="str">
            <v>low</v>
          </cell>
          <cell r="J432" t="str">
            <v>medium</v>
          </cell>
          <cell r="K432">
            <v>980.37</v>
          </cell>
          <cell r="L432">
            <v>234.43</v>
          </cell>
          <cell r="M432">
            <v>745.94</v>
          </cell>
          <cell r="N432">
            <v>38258</v>
          </cell>
          <cell r="O432" t="str">
            <v>Female</v>
          </cell>
          <cell r="P432">
            <v>27</v>
          </cell>
          <cell r="Q432">
            <v>35.424657534246577</v>
          </cell>
          <cell r="R432" t="str">
            <v>VP Marketing</v>
          </cell>
          <cell r="S432" t="str">
            <v>Manufacturing</v>
          </cell>
          <cell r="T432" t="str">
            <v>Affluent Customer</v>
          </cell>
          <cell r="U432" t="str">
            <v>Yes</v>
          </cell>
          <cell r="V432">
            <v>2291</v>
          </cell>
          <cell r="W432" t="str">
            <v>NSW</v>
          </cell>
          <cell r="X432">
            <v>6</v>
          </cell>
          <cell r="Y432">
            <v>321</v>
          </cell>
        </row>
        <row r="433">
          <cell r="A433">
            <v>432</v>
          </cell>
          <cell r="B433">
            <v>79</v>
          </cell>
          <cell r="C433">
            <v>1968</v>
          </cell>
          <cell r="D433">
            <v>42905</v>
          </cell>
          <cell r="E433" t="b">
            <v>1</v>
          </cell>
          <cell r="F433" t="str">
            <v>Approved</v>
          </cell>
          <cell r="G433" t="str">
            <v>Norco Bicycles</v>
          </cell>
          <cell r="H433" t="str">
            <v>Standard</v>
          </cell>
          <cell r="I433" t="str">
            <v>medium</v>
          </cell>
          <cell r="J433" t="str">
            <v>medium</v>
          </cell>
          <cell r="K433">
            <v>1555.58</v>
          </cell>
          <cell r="L433">
            <v>818.01</v>
          </cell>
          <cell r="M433">
            <v>737.56999999999994</v>
          </cell>
          <cell r="N433">
            <v>37873</v>
          </cell>
          <cell r="O433" t="str">
            <v>Male</v>
          </cell>
          <cell r="P433">
            <v>54</v>
          </cell>
          <cell r="Q433">
            <v>27.789041095890411</v>
          </cell>
          <cell r="R433" t="str">
            <v>Librarian</v>
          </cell>
          <cell r="S433" t="str">
            <v>Manufacturing</v>
          </cell>
          <cell r="T433" t="str">
            <v>Affluent Customer</v>
          </cell>
          <cell r="U433" t="str">
            <v>Yes</v>
          </cell>
          <cell r="V433">
            <v>4815</v>
          </cell>
          <cell r="W433" t="str">
            <v>QLD</v>
          </cell>
          <cell r="X433">
            <v>3</v>
          </cell>
          <cell r="Y433">
            <v>194</v>
          </cell>
        </row>
        <row r="434">
          <cell r="A434">
            <v>433</v>
          </cell>
          <cell r="B434">
            <v>39</v>
          </cell>
          <cell r="C434">
            <v>2923</v>
          </cell>
          <cell r="D434">
            <v>43086</v>
          </cell>
          <cell r="E434" t="b">
            <v>1</v>
          </cell>
          <cell r="F434" t="str">
            <v>Approved</v>
          </cell>
          <cell r="G434" t="str">
            <v>Giant Bicycles</v>
          </cell>
          <cell r="H434" t="str">
            <v>Standard</v>
          </cell>
          <cell r="I434" t="str">
            <v>medium</v>
          </cell>
          <cell r="J434" t="str">
            <v>large</v>
          </cell>
          <cell r="K434">
            <v>1812.75</v>
          </cell>
          <cell r="L434">
            <v>582.48</v>
          </cell>
          <cell r="M434">
            <v>1230.27</v>
          </cell>
          <cell r="N434">
            <v>39427</v>
          </cell>
          <cell r="O434" t="str">
            <v>Female</v>
          </cell>
          <cell r="P434">
            <v>79</v>
          </cell>
          <cell r="Q434">
            <v>50.336986301369862</v>
          </cell>
          <cell r="R434" t="str">
            <v>Teacher</v>
          </cell>
          <cell r="S434" t="str">
            <v>Manufacturing</v>
          </cell>
          <cell r="T434" t="str">
            <v>Affluent Customer</v>
          </cell>
          <cell r="U434" t="str">
            <v>Yes</v>
          </cell>
          <cell r="V434">
            <v>2440</v>
          </cell>
          <cell r="W434" t="str">
            <v>NSW</v>
          </cell>
          <cell r="X434">
            <v>2</v>
          </cell>
          <cell r="Y434">
            <v>13</v>
          </cell>
        </row>
        <row r="435">
          <cell r="A435">
            <v>434</v>
          </cell>
          <cell r="B435">
            <v>67</v>
          </cell>
          <cell r="C435">
            <v>15</v>
          </cell>
          <cell r="D435">
            <v>42804</v>
          </cell>
          <cell r="E435" t="b">
            <v>0</v>
          </cell>
          <cell r="F435" t="str">
            <v>Approved</v>
          </cell>
          <cell r="G435" t="str">
            <v>Norco Bicycles</v>
          </cell>
          <cell r="H435" t="str">
            <v>Road</v>
          </cell>
          <cell r="I435" t="str">
            <v>medium</v>
          </cell>
          <cell r="J435" t="str">
            <v>medium</v>
          </cell>
          <cell r="K435">
            <v>544.04999999999995</v>
          </cell>
          <cell r="L435">
            <v>376.84</v>
          </cell>
          <cell r="M435">
            <v>167.20999999999998</v>
          </cell>
          <cell r="N435">
            <v>38647</v>
          </cell>
          <cell r="O435" t="e">
            <v>#N/A</v>
          </cell>
          <cell r="P435" t="e">
            <v>#N/A</v>
          </cell>
          <cell r="Q435" t="e">
            <v>#N/A</v>
          </cell>
          <cell r="R435" t="e">
            <v>#N/A</v>
          </cell>
          <cell r="S435" t="e">
            <v>#N/A</v>
          </cell>
          <cell r="T435" t="e">
            <v>#N/A</v>
          </cell>
          <cell r="U435" t="e">
            <v>#N/A</v>
          </cell>
          <cell r="V435" t="e">
            <v>#N/A</v>
          </cell>
          <cell r="W435" t="e">
            <v>#N/A</v>
          </cell>
          <cell r="X435" t="e">
            <v>#N/A</v>
          </cell>
          <cell r="Y435">
            <v>295</v>
          </cell>
        </row>
        <row r="436">
          <cell r="A436">
            <v>435</v>
          </cell>
          <cell r="B436">
            <v>4</v>
          </cell>
          <cell r="C436">
            <v>2659</v>
          </cell>
          <cell r="D436">
            <v>42938</v>
          </cell>
          <cell r="E436" t="b">
            <v>1</v>
          </cell>
          <cell r="F436" t="str">
            <v>Approved</v>
          </cell>
          <cell r="G436" t="str">
            <v>Solex</v>
          </cell>
          <cell r="H436" t="str">
            <v>Standard</v>
          </cell>
          <cell r="I436" t="str">
            <v>medium</v>
          </cell>
          <cell r="J436" t="str">
            <v>medium</v>
          </cell>
          <cell r="K436">
            <v>1483.2</v>
          </cell>
          <cell r="L436">
            <v>99.59</v>
          </cell>
          <cell r="M436">
            <v>1383.6100000000001</v>
          </cell>
          <cell r="N436">
            <v>36146</v>
          </cell>
          <cell r="O436" t="str">
            <v>Male</v>
          </cell>
          <cell r="P436">
            <v>44</v>
          </cell>
          <cell r="Q436">
            <v>47.797260273972604</v>
          </cell>
          <cell r="R436" t="str">
            <v>Professor</v>
          </cell>
          <cell r="S436" t="str">
            <v>Manufacturing</v>
          </cell>
          <cell r="T436" t="str">
            <v>Mass Customer</v>
          </cell>
          <cell r="U436" t="str">
            <v>Yes</v>
          </cell>
          <cell r="V436">
            <v>4151</v>
          </cell>
          <cell r="W436" t="str">
            <v>QLD</v>
          </cell>
          <cell r="X436">
            <v>4</v>
          </cell>
          <cell r="Y436">
            <v>161</v>
          </cell>
        </row>
        <row r="437">
          <cell r="A437">
            <v>436</v>
          </cell>
          <cell r="B437">
            <v>96</v>
          </cell>
          <cell r="C437">
            <v>3417</v>
          </cell>
          <cell r="D437">
            <v>43004</v>
          </cell>
          <cell r="E437" t="b">
            <v>1</v>
          </cell>
          <cell r="F437" t="str">
            <v>Approved</v>
          </cell>
          <cell r="G437" t="str">
            <v>WeareA2B</v>
          </cell>
          <cell r="H437" t="str">
            <v>Road</v>
          </cell>
          <cell r="I437" t="str">
            <v>low</v>
          </cell>
          <cell r="J437" t="str">
            <v>small</v>
          </cell>
          <cell r="K437">
            <v>1172.78</v>
          </cell>
          <cell r="L437">
            <v>1043.77</v>
          </cell>
          <cell r="M437">
            <v>129.01</v>
          </cell>
          <cell r="N437">
            <v>37539</v>
          </cell>
          <cell r="O437" t="str">
            <v>Female</v>
          </cell>
          <cell r="P437">
            <v>18</v>
          </cell>
          <cell r="Q437">
            <v>49.115068493150687</v>
          </cell>
          <cell r="R437" t="str">
            <v>Social Worker</v>
          </cell>
          <cell r="S437" t="str">
            <v>Manufacturing</v>
          </cell>
          <cell r="T437" t="str">
            <v>Mass Customer</v>
          </cell>
          <cell r="U437" t="str">
            <v>Yes</v>
          </cell>
          <cell r="V437">
            <v>3131</v>
          </cell>
          <cell r="W437" t="str">
            <v>VIC</v>
          </cell>
          <cell r="X437">
            <v>12</v>
          </cell>
          <cell r="Y437">
            <v>95</v>
          </cell>
        </row>
        <row r="438">
          <cell r="A438">
            <v>437</v>
          </cell>
          <cell r="B438">
            <v>13</v>
          </cell>
          <cell r="C438">
            <v>1862</v>
          </cell>
          <cell r="D438">
            <v>42974</v>
          </cell>
          <cell r="E438" t="b">
            <v>1</v>
          </cell>
          <cell r="F438" t="str">
            <v>Approved</v>
          </cell>
          <cell r="G438" t="str">
            <v>Solex</v>
          </cell>
          <cell r="H438" t="str">
            <v>Standard</v>
          </cell>
          <cell r="I438" t="str">
            <v>medium</v>
          </cell>
          <cell r="J438" t="str">
            <v>medium</v>
          </cell>
          <cell r="K438">
            <v>1577.53</v>
          </cell>
          <cell r="L438">
            <v>826.51</v>
          </cell>
          <cell r="M438">
            <v>751.02</v>
          </cell>
          <cell r="N438">
            <v>39526</v>
          </cell>
          <cell r="O438" t="str">
            <v>Male</v>
          </cell>
          <cell r="P438">
            <v>10</v>
          </cell>
          <cell r="Q438">
            <v>41.750684931506846</v>
          </cell>
          <cell r="R438">
            <v>0</v>
          </cell>
          <cell r="S438" t="str">
            <v>Manufacturing</v>
          </cell>
          <cell r="T438" t="str">
            <v>Mass Customer</v>
          </cell>
          <cell r="U438" t="str">
            <v>Yes</v>
          </cell>
          <cell r="V438">
            <v>2153</v>
          </cell>
          <cell r="W438" t="str">
            <v>NSW</v>
          </cell>
          <cell r="X438">
            <v>10</v>
          </cell>
          <cell r="Y438">
            <v>125</v>
          </cell>
        </row>
        <row r="439">
          <cell r="A439">
            <v>438</v>
          </cell>
          <cell r="B439">
            <v>76</v>
          </cell>
          <cell r="C439">
            <v>1670</v>
          </cell>
          <cell r="D439">
            <v>42842</v>
          </cell>
          <cell r="E439" t="b">
            <v>0</v>
          </cell>
          <cell r="F439" t="str">
            <v>Approved</v>
          </cell>
          <cell r="G439" t="str">
            <v>WeareA2B</v>
          </cell>
          <cell r="H439" t="str">
            <v>Standard</v>
          </cell>
          <cell r="I439" t="str">
            <v>low</v>
          </cell>
          <cell r="J439" t="str">
            <v>medium</v>
          </cell>
          <cell r="K439">
            <v>642.30999999999995</v>
          </cell>
          <cell r="L439">
            <v>513.85</v>
          </cell>
          <cell r="M439">
            <v>128.45999999999992</v>
          </cell>
          <cell r="N439">
            <v>41922</v>
          </cell>
          <cell r="O439" t="str">
            <v>Female</v>
          </cell>
          <cell r="P439">
            <v>69</v>
          </cell>
          <cell r="Q439">
            <v>43.632876712328766</v>
          </cell>
          <cell r="R439" t="str">
            <v>Web Designer II</v>
          </cell>
          <cell r="S439" t="str">
            <v>Financial Services</v>
          </cell>
          <cell r="T439" t="str">
            <v>High Net Worth</v>
          </cell>
          <cell r="U439" t="str">
            <v>Yes</v>
          </cell>
          <cell r="V439">
            <v>2018</v>
          </cell>
          <cell r="W439" t="str">
            <v>NSW</v>
          </cell>
          <cell r="X439">
            <v>11</v>
          </cell>
          <cell r="Y439">
            <v>257</v>
          </cell>
        </row>
        <row r="440">
          <cell r="A440">
            <v>439</v>
          </cell>
          <cell r="B440">
            <v>33</v>
          </cell>
          <cell r="C440">
            <v>2126</v>
          </cell>
          <cell r="D440">
            <v>43074</v>
          </cell>
          <cell r="E440" t="b">
            <v>1</v>
          </cell>
          <cell r="F440" t="str">
            <v>Approved</v>
          </cell>
          <cell r="G440" t="str">
            <v>Giant Bicycles</v>
          </cell>
          <cell r="H440" t="str">
            <v>Standard</v>
          </cell>
          <cell r="I440" t="str">
            <v>medium</v>
          </cell>
          <cell r="J440" t="str">
            <v>small</v>
          </cell>
          <cell r="K440">
            <v>1311.44</v>
          </cell>
          <cell r="L440">
            <v>1167.18</v>
          </cell>
          <cell r="M440">
            <v>144.26</v>
          </cell>
          <cell r="N440">
            <v>37698</v>
          </cell>
          <cell r="O440" t="str">
            <v>Female</v>
          </cell>
          <cell r="P440">
            <v>66</v>
          </cell>
          <cell r="Q440">
            <v>64.019178082191786</v>
          </cell>
          <cell r="R440" t="str">
            <v>Product Engineer</v>
          </cell>
          <cell r="S440" t="str">
            <v>Financial Services</v>
          </cell>
          <cell r="T440" t="str">
            <v>High Net Worth</v>
          </cell>
          <cell r="U440" t="str">
            <v>No</v>
          </cell>
          <cell r="V440">
            <v>2810</v>
          </cell>
          <cell r="W440" t="str">
            <v>NSW</v>
          </cell>
          <cell r="X440">
            <v>1</v>
          </cell>
          <cell r="Y440">
            <v>25</v>
          </cell>
        </row>
        <row r="441">
          <cell r="A441">
            <v>440</v>
          </cell>
          <cell r="B441">
            <v>54</v>
          </cell>
          <cell r="C441">
            <v>2702</v>
          </cell>
          <cell r="D441">
            <v>43028</v>
          </cell>
          <cell r="E441" t="b">
            <v>1</v>
          </cell>
          <cell r="F441" t="str">
            <v>Approved</v>
          </cell>
          <cell r="G441" t="str">
            <v>WeareA2B</v>
          </cell>
          <cell r="H441" t="str">
            <v>Standard</v>
          </cell>
          <cell r="I441" t="str">
            <v>medium</v>
          </cell>
          <cell r="J441" t="str">
            <v>medium</v>
          </cell>
          <cell r="K441">
            <v>1292.8399999999999</v>
          </cell>
          <cell r="L441">
            <v>13.44</v>
          </cell>
          <cell r="M441">
            <v>1279.3999999999999</v>
          </cell>
          <cell r="N441">
            <v>42295</v>
          </cell>
          <cell r="O441" t="str">
            <v>Female</v>
          </cell>
          <cell r="P441">
            <v>37</v>
          </cell>
          <cell r="Q441">
            <v>45.331506849315069</v>
          </cell>
          <cell r="R441" t="str">
            <v>Electrical Engineer</v>
          </cell>
          <cell r="S441" t="str">
            <v>Health</v>
          </cell>
          <cell r="T441" t="str">
            <v>Affluent Customer</v>
          </cell>
          <cell r="U441" t="str">
            <v>Yes</v>
          </cell>
          <cell r="V441">
            <v>2758</v>
          </cell>
          <cell r="W441" t="str">
            <v>NSW</v>
          </cell>
          <cell r="X441">
            <v>9</v>
          </cell>
          <cell r="Y441">
            <v>71</v>
          </cell>
        </row>
        <row r="442">
          <cell r="A442">
            <v>441</v>
          </cell>
          <cell r="B442">
            <v>93</v>
          </cell>
          <cell r="C442">
            <v>125</v>
          </cell>
          <cell r="D442">
            <v>42791</v>
          </cell>
          <cell r="E442" t="b">
            <v>1</v>
          </cell>
          <cell r="F442" t="str">
            <v>Approved</v>
          </cell>
          <cell r="G442" t="str">
            <v>WeareA2B</v>
          </cell>
          <cell r="H442" t="str">
            <v>Standard</v>
          </cell>
          <cell r="I442" t="str">
            <v>medium</v>
          </cell>
          <cell r="J442" t="str">
            <v>medium</v>
          </cell>
          <cell r="K442">
            <v>1065.03</v>
          </cell>
          <cell r="L442">
            <v>230.09</v>
          </cell>
          <cell r="M442">
            <v>834.93999999999994</v>
          </cell>
          <cell r="N442">
            <v>36833</v>
          </cell>
          <cell r="O442" t="e">
            <v>#N/A</v>
          </cell>
          <cell r="P442" t="e">
            <v>#N/A</v>
          </cell>
          <cell r="Q442" t="e">
            <v>#N/A</v>
          </cell>
          <cell r="R442" t="e">
            <v>#N/A</v>
          </cell>
          <cell r="S442" t="e">
            <v>#N/A</v>
          </cell>
          <cell r="T442" t="e">
            <v>#N/A</v>
          </cell>
          <cell r="U442" t="e">
            <v>#N/A</v>
          </cell>
          <cell r="V442" t="e">
            <v>#N/A</v>
          </cell>
          <cell r="W442" t="e">
            <v>#N/A</v>
          </cell>
          <cell r="X442" t="e">
            <v>#N/A</v>
          </cell>
          <cell r="Y442">
            <v>308</v>
          </cell>
        </row>
        <row r="443">
          <cell r="A443">
            <v>442</v>
          </cell>
          <cell r="B443">
            <v>63</v>
          </cell>
          <cell r="C443">
            <v>750</v>
          </cell>
          <cell r="D443">
            <v>42849</v>
          </cell>
          <cell r="E443" t="b">
            <v>1</v>
          </cell>
          <cell r="F443" t="str">
            <v>Approved</v>
          </cell>
          <cell r="G443" t="str">
            <v>Solex</v>
          </cell>
          <cell r="H443" t="str">
            <v>Standard</v>
          </cell>
          <cell r="I443" t="str">
            <v>medium</v>
          </cell>
          <cell r="J443" t="str">
            <v>medium</v>
          </cell>
          <cell r="K443">
            <v>1483.2</v>
          </cell>
          <cell r="L443">
            <v>99.59</v>
          </cell>
          <cell r="M443">
            <v>1383.6100000000001</v>
          </cell>
          <cell r="N443">
            <v>38647</v>
          </cell>
          <cell r="O443" t="str">
            <v>Female</v>
          </cell>
          <cell r="P443">
            <v>41</v>
          </cell>
          <cell r="Q443">
            <v>26.967123287671232</v>
          </cell>
          <cell r="R443" t="str">
            <v>Analyst Programmer</v>
          </cell>
          <cell r="S443" t="str">
            <v>Argiculture</v>
          </cell>
          <cell r="T443" t="str">
            <v>Mass Customer</v>
          </cell>
          <cell r="U443" t="str">
            <v>No</v>
          </cell>
          <cell r="V443">
            <v>2263</v>
          </cell>
          <cell r="W443" t="str">
            <v>NSW</v>
          </cell>
          <cell r="X443">
            <v>8</v>
          </cell>
          <cell r="Y443">
            <v>250</v>
          </cell>
        </row>
        <row r="444">
          <cell r="A444">
            <v>443</v>
          </cell>
          <cell r="B444">
            <v>52</v>
          </cell>
          <cell r="C444">
            <v>359</v>
          </cell>
          <cell r="D444">
            <v>42760</v>
          </cell>
          <cell r="E444" t="b">
            <v>0</v>
          </cell>
          <cell r="F444" t="str">
            <v>Approved</v>
          </cell>
          <cell r="G444" t="str">
            <v>OHM Cycles</v>
          </cell>
          <cell r="H444" t="str">
            <v>Road</v>
          </cell>
          <cell r="I444" t="str">
            <v>medium</v>
          </cell>
          <cell r="J444" t="str">
            <v>medium</v>
          </cell>
          <cell r="K444">
            <v>1280.28</v>
          </cell>
          <cell r="L444">
            <v>829.51</v>
          </cell>
          <cell r="M444">
            <v>450.77</v>
          </cell>
          <cell r="N444">
            <v>42295</v>
          </cell>
          <cell r="O444" t="e">
            <v>#N/A</v>
          </cell>
          <cell r="P444" t="e">
            <v>#N/A</v>
          </cell>
          <cell r="Q444" t="e">
            <v>#N/A</v>
          </cell>
          <cell r="R444" t="e">
            <v>#N/A</v>
          </cell>
          <cell r="S444" t="e">
            <v>#N/A</v>
          </cell>
          <cell r="T444" t="e">
            <v>#N/A</v>
          </cell>
          <cell r="U444" t="e">
            <v>#N/A</v>
          </cell>
          <cell r="V444" t="e">
            <v>#N/A</v>
          </cell>
          <cell r="W444" t="e">
            <v>#N/A</v>
          </cell>
          <cell r="X444" t="e">
            <v>#N/A</v>
          </cell>
          <cell r="Y444">
            <v>339</v>
          </cell>
        </row>
        <row r="445">
          <cell r="A445">
            <v>444</v>
          </cell>
          <cell r="B445">
            <v>33</v>
          </cell>
          <cell r="C445">
            <v>2820</v>
          </cell>
          <cell r="D445">
            <v>42988</v>
          </cell>
          <cell r="E445" t="b">
            <v>0</v>
          </cell>
          <cell r="F445" t="str">
            <v>Approved</v>
          </cell>
          <cell r="G445" t="str">
            <v>Giant Bicycles</v>
          </cell>
          <cell r="H445" t="str">
            <v>Standard</v>
          </cell>
          <cell r="I445" t="str">
            <v>medium</v>
          </cell>
          <cell r="J445" t="str">
            <v>small</v>
          </cell>
          <cell r="K445">
            <v>1311.44</v>
          </cell>
          <cell r="L445">
            <v>1167.18</v>
          </cell>
          <cell r="M445">
            <v>144.26</v>
          </cell>
          <cell r="N445">
            <v>35560</v>
          </cell>
          <cell r="O445" t="str">
            <v>Male</v>
          </cell>
          <cell r="P445">
            <v>13</v>
          </cell>
          <cell r="Q445">
            <v>43.082191780821915</v>
          </cell>
          <cell r="R445" t="str">
            <v>Engineer I</v>
          </cell>
          <cell r="S445" t="str">
            <v>Manufacturing</v>
          </cell>
          <cell r="T445" t="str">
            <v>Affluent Customer</v>
          </cell>
          <cell r="U445" t="str">
            <v>No</v>
          </cell>
          <cell r="V445">
            <v>2295</v>
          </cell>
          <cell r="W445" t="str">
            <v>NSW</v>
          </cell>
          <cell r="X445">
            <v>8</v>
          </cell>
          <cell r="Y445">
            <v>111</v>
          </cell>
        </row>
        <row r="446">
          <cell r="A446">
            <v>445</v>
          </cell>
          <cell r="B446">
            <v>65</v>
          </cell>
          <cell r="C446">
            <v>850</v>
          </cell>
          <cell r="D446">
            <v>43064</v>
          </cell>
          <cell r="E446" t="b">
            <v>1</v>
          </cell>
          <cell r="F446" t="str">
            <v>Approved</v>
          </cell>
          <cell r="G446" t="str">
            <v>WeareA2B</v>
          </cell>
          <cell r="H446" t="str">
            <v>Standard</v>
          </cell>
          <cell r="I446" t="str">
            <v>medium</v>
          </cell>
          <cell r="J446" t="str">
            <v>medium</v>
          </cell>
          <cell r="K446">
            <v>1807.45</v>
          </cell>
          <cell r="L446">
            <v>778.69</v>
          </cell>
          <cell r="M446">
            <v>1028.76</v>
          </cell>
          <cell r="N446">
            <v>42145</v>
          </cell>
          <cell r="O446" t="str">
            <v>Female</v>
          </cell>
          <cell r="P446">
            <v>19</v>
          </cell>
          <cell r="Q446">
            <v>21.4986301369863</v>
          </cell>
          <cell r="R446" t="str">
            <v>Clinical Specialist</v>
          </cell>
          <cell r="S446" t="str">
            <v>Entertainment</v>
          </cell>
          <cell r="T446" t="str">
            <v>Mass Customer</v>
          </cell>
          <cell r="U446" t="str">
            <v>No</v>
          </cell>
          <cell r="V446">
            <v>2163</v>
          </cell>
          <cell r="W446" t="str">
            <v>NSW</v>
          </cell>
          <cell r="X446">
            <v>9</v>
          </cell>
          <cell r="Y446">
            <v>35</v>
          </cell>
        </row>
        <row r="447">
          <cell r="A447">
            <v>446</v>
          </cell>
          <cell r="B447">
            <v>50</v>
          </cell>
          <cell r="C447">
            <v>3072</v>
          </cell>
          <cell r="D447">
            <v>42878</v>
          </cell>
          <cell r="E447" t="b">
            <v>0</v>
          </cell>
          <cell r="F447" t="str">
            <v>Approved</v>
          </cell>
          <cell r="G447" t="str">
            <v>WeareA2B</v>
          </cell>
          <cell r="H447" t="str">
            <v>Standard</v>
          </cell>
          <cell r="I447" t="str">
            <v>medium</v>
          </cell>
          <cell r="J447" t="str">
            <v>small</v>
          </cell>
          <cell r="K447">
            <v>175.89</v>
          </cell>
          <cell r="L447">
            <v>131.91999999999999</v>
          </cell>
          <cell r="M447">
            <v>43.97</v>
          </cell>
          <cell r="N447">
            <v>39915</v>
          </cell>
          <cell r="O447" t="str">
            <v>Male</v>
          </cell>
          <cell r="P447">
            <v>16</v>
          </cell>
          <cell r="Q447">
            <v>42.967123287671235</v>
          </cell>
          <cell r="R447" t="str">
            <v>Chemical Engineer</v>
          </cell>
          <cell r="S447" t="str">
            <v>Entertainment</v>
          </cell>
          <cell r="T447" t="str">
            <v>Mass Customer</v>
          </cell>
          <cell r="U447" t="str">
            <v>Yes</v>
          </cell>
          <cell r="V447">
            <v>2323</v>
          </cell>
          <cell r="W447" t="str">
            <v>NSW</v>
          </cell>
          <cell r="X447">
            <v>5</v>
          </cell>
          <cell r="Y447">
            <v>221</v>
          </cell>
        </row>
        <row r="448">
          <cell r="A448">
            <v>447</v>
          </cell>
          <cell r="B448">
            <v>0</v>
          </cell>
          <cell r="C448">
            <v>820</v>
          </cell>
          <cell r="D448">
            <v>42909</v>
          </cell>
          <cell r="E448" t="b">
            <v>0</v>
          </cell>
          <cell r="F448" t="str">
            <v>Approved</v>
          </cell>
          <cell r="G448" t="str">
            <v>Solex</v>
          </cell>
          <cell r="H448" t="str">
            <v>Standard</v>
          </cell>
          <cell r="I448" t="str">
            <v>medium</v>
          </cell>
          <cell r="J448" t="str">
            <v>medium</v>
          </cell>
          <cell r="K448">
            <v>71.489999999999995</v>
          </cell>
          <cell r="L448">
            <v>53.62</v>
          </cell>
          <cell r="M448">
            <v>17.869999999999997</v>
          </cell>
          <cell r="N448">
            <v>41245</v>
          </cell>
          <cell r="O448" t="str">
            <v>Male</v>
          </cell>
          <cell r="P448">
            <v>41</v>
          </cell>
          <cell r="Q448">
            <v>45.230136986301368</v>
          </cell>
          <cell r="R448">
            <v>0</v>
          </cell>
          <cell r="S448" t="str">
            <v>Manufacturing</v>
          </cell>
          <cell r="T448" t="str">
            <v>Affluent Customer</v>
          </cell>
          <cell r="U448" t="str">
            <v>Yes</v>
          </cell>
          <cell r="V448">
            <v>2040</v>
          </cell>
          <cell r="W448" t="str">
            <v>NSW</v>
          </cell>
          <cell r="X448">
            <v>12</v>
          </cell>
          <cell r="Y448">
            <v>190</v>
          </cell>
        </row>
        <row r="449">
          <cell r="A449">
            <v>448</v>
          </cell>
          <cell r="B449">
            <v>4</v>
          </cell>
          <cell r="C449">
            <v>919</v>
          </cell>
          <cell r="D449">
            <v>43006</v>
          </cell>
          <cell r="E449" t="b">
            <v>1</v>
          </cell>
          <cell r="F449" t="str">
            <v>Approved</v>
          </cell>
          <cell r="G449" t="str">
            <v>Giant Bicycles</v>
          </cell>
          <cell r="H449" t="str">
            <v>Standard</v>
          </cell>
          <cell r="I449" t="str">
            <v>high</v>
          </cell>
          <cell r="J449" t="str">
            <v>medium</v>
          </cell>
          <cell r="K449">
            <v>1129.1300000000001</v>
          </cell>
          <cell r="L449">
            <v>677.48</v>
          </cell>
          <cell r="M449">
            <v>451.65000000000009</v>
          </cell>
          <cell r="N449">
            <v>38258</v>
          </cell>
          <cell r="O449" t="str">
            <v>Male</v>
          </cell>
          <cell r="P449">
            <v>89</v>
          </cell>
          <cell r="Q449">
            <v>34.698630136986303</v>
          </cell>
          <cell r="R449" t="str">
            <v>Registered Nurse</v>
          </cell>
          <cell r="S449" t="str">
            <v>Health</v>
          </cell>
          <cell r="T449" t="str">
            <v>High Net Worth</v>
          </cell>
          <cell r="U449" t="str">
            <v>No</v>
          </cell>
          <cell r="V449">
            <v>2234</v>
          </cell>
          <cell r="W449" t="str">
            <v>NSW</v>
          </cell>
          <cell r="X449">
            <v>10</v>
          </cell>
          <cell r="Y449">
            <v>93</v>
          </cell>
        </row>
        <row r="450">
          <cell r="A450">
            <v>449</v>
          </cell>
          <cell r="B450">
            <v>26</v>
          </cell>
          <cell r="C450">
            <v>1250</v>
          </cell>
          <cell r="D450">
            <v>42825</v>
          </cell>
          <cell r="E450" t="b">
            <v>0</v>
          </cell>
          <cell r="F450" t="str">
            <v>Approved</v>
          </cell>
          <cell r="G450" t="str">
            <v>WeareA2B</v>
          </cell>
          <cell r="H450" t="str">
            <v>Standard</v>
          </cell>
          <cell r="I450" t="str">
            <v>medium</v>
          </cell>
          <cell r="J450" t="str">
            <v>medium</v>
          </cell>
          <cell r="K450">
            <v>1992.93</v>
          </cell>
          <cell r="L450">
            <v>762.63</v>
          </cell>
          <cell r="M450">
            <v>1230.3000000000002</v>
          </cell>
          <cell r="N450">
            <v>34115</v>
          </cell>
          <cell r="O450" t="str">
            <v>Male</v>
          </cell>
          <cell r="P450">
            <v>63</v>
          </cell>
          <cell r="Q450">
            <v>20.391780821917809</v>
          </cell>
          <cell r="R450" t="str">
            <v>Help Desk Technician</v>
          </cell>
          <cell r="S450" t="str">
            <v>Telecommunications</v>
          </cell>
          <cell r="T450" t="str">
            <v>Mass Customer</v>
          </cell>
          <cell r="U450" t="str">
            <v>No</v>
          </cell>
          <cell r="V450">
            <v>4818</v>
          </cell>
          <cell r="W450" t="str">
            <v>QLD</v>
          </cell>
          <cell r="X450">
            <v>7</v>
          </cell>
          <cell r="Y450">
            <v>274</v>
          </cell>
        </row>
        <row r="451">
          <cell r="A451">
            <v>450</v>
          </cell>
          <cell r="B451">
            <v>5</v>
          </cell>
          <cell r="C451">
            <v>1655</v>
          </cell>
          <cell r="D451">
            <v>42856</v>
          </cell>
          <cell r="E451" t="b">
            <v>0</v>
          </cell>
          <cell r="F451" t="str">
            <v>Approved</v>
          </cell>
          <cell r="G451" t="str">
            <v>Trek Bicycles</v>
          </cell>
          <cell r="H451" t="str">
            <v>Mountain</v>
          </cell>
          <cell r="I451" t="str">
            <v>low</v>
          </cell>
          <cell r="J451" t="str">
            <v>medium</v>
          </cell>
          <cell r="K451">
            <v>574.64</v>
          </cell>
          <cell r="L451">
            <v>459.71</v>
          </cell>
          <cell r="M451">
            <v>114.93</v>
          </cell>
          <cell r="N451">
            <v>39298</v>
          </cell>
          <cell r="O451" t="str">
            <v>Male</v>
          </cell>
          <cell r="P451">
            <v>59</v>
          </cell>
          <cell r="Q451">
            <v>39.11780821917808</v>
          </cell>
          <cell r="R451" t="str">
            <v>Electrical Engineer</v>
          </cell>
          <cell r="S451" t="str">
            <v>IT</v>
          </cell>
          <cell r="T451" t="str">
            <v>High Net Worth</v>
          </cell>
          <cell r="U451" t="str">
            <v>Yes</v>
          </cell>
          <cell r="V451">
            <v>3161</v>
          </cell>
          <cell r="W451" t="str">
            <v>VIC</v>
          </cell>
          <cell r="X451">
            <v>11</v>
          </cell>
          <cell r="Y451">
            <v>243</v>
          </cell>
        </row>
        <row r="452">
          <cell r="A452">
            <v>451</v>
          </cell>
          <cell r="B452">
            <v>29</v>
          </cell>
          <cell r="C452">
            <v>1194</v>
          </cell>
          <cell r="D452">
            <v>43071</v>
          </cell>
          <cell r="E452" t="b">
            <v>1</v>
          </cell>
          <cell r="F452" t="str">
            <v>Approved</v>
          </cell>
          <cell r="G452" t="str">
            <v>Norco Bicycles</v>
          </cell>
          <cell r="H452" t="str">
            <v>Road</v>
          </cell>
          <cell r="I452" t="str">
            <v>medium</v>
          </cell>
          <cell r="J452" t="str">
            <v>medium</v>
          </cell>
          <cell r="K452">
            <v>543.39</v>
          </cell>
          <cell r="L452">
            <v>407.54</v>
          </cell>
          <cell r="M452">
            <v>135.84999999999997</v>
          </cell>
          <cell r="N452">
            <v>42696</v>
          </cell>
          <cell r="O452" t="str">
            <v>Female</v>
          </cell>
          <cell r="P452">
            <v>0</v>
          </cell>
          <cell r="Q452">
            <v>30.005479452054793</v>
          </cell>
          <cell r="R452" t="str">
            <v>Junior Executive</v>
          </cell>
          <cell r="S452" t="str">
            <v>Retail</v>
          </cell>
          <cell r="T452" t="str">
            <v>High Net Worth</v>
          </cell>
          <cell r="U452" t="str">
            <v>No</v>
          </cell>
          <cell r="V452">
            <v>4118</v>
          </cell>
          <cell r="W452" t="str">
            <v>QLD</v>
          </cell>
          <cell r="X452">
            <v>4</v>
          </cell>
          <cell r="Y452">
            <v>28</v>
          </cell>
        </row>
        <row r="453">
          <cell r="A453">
            <v>452</v>
          </cell>
          <cell r="B453">
            <v>80</v>
          </cell>
          <cell r="C453">
            <v>234</v>
          </cell>
          <cell r="D453">
            <v>42814</v>
          </cell>
          <cell r="E453" t="b">
            <v>0</v>
          </cell>
          <cell r="F453" t="str">
            <v>Approved</v>
          </cell>
          <cell r="G453" t="str">
            <v>Trek Bicycles</v>
          </cell>
          <cell r="H453" t="str">
            <v>Standard</v>
          </cell>
          <cell r="I453" t="str">
            <v>medium</v>
          </cell>
          <cell r="J453" t="str">
            <v>large</v>
          </cell>
          <cell r="K453">
            <v>1469.44</v>
          </cell>
          <cell r="L453">
            <v>596.54999999999995</v>
          </cell>
          <cell r="M453">
            <v>872.8900000000001</v>
          </cell>
          <cell r="N453">
            <v>41047</v>
          </cell>
          <cell r="O453" t="e">
            <v>#N/A</v>
          </cell>
          <cell r="P453" t="e">
            <v>#N/A</v>
          </cell>
          <cell r="Q453" t="e">
            <v>#N/A</v>
          </cell>
          <cell r="R453" t="e">
            <v>#N/A</v>
          </cell>
          <cell r="S453" t="e">
            <v>#N/A</v>
          </cell>
          <cell r="T453" t="e">
            <v>#N/A</v>
          </cell>
          <cell r="U453" t="e">
            <v>#N/A</v>
          </cell>
          <cell r="V453" t="e">
            <v>#N/A</v>
          </cell>
          <cell r="W453" t="e">
            <v>#N/A</v>
          </cell>
          <cell r="X453" t="e">
            <v>#N/A</v>
          </cell>
          <cell r="Y453">
            <v>285</v>
          </cell>
        </row>
        <row r="454">
          <cell r="A454">
            <v>453</v>
          </cell>
          <cell r="B454">
            <v>9</v>
          </cell>
          <cell r="C454">
            <v>724</v>
          </cell>
          <cell r="D454">
            <v>43061</v>
          </cell>
          <cell r="E454" t="b">
            <v>0</v>
          </cell>
          <cell r="F454" t="str">
            <v>Approved</v>
          </cell>
          <cell r="G454" t="str">
            <v>OHM Cycles</v>
          </cell>
          <cell r="H454" t="str">
            <v>Road</v>
          </cell>
          <cell r="I454" t="str">
            <v>medium</v>
          </cell>
          <cell r="J454" t="str">
            <v>medium</v>
          </cell>
          <cell r="K454">
            <v>742.54</v>
          </cell>
          <cell r="L454">
            <v>667.4</v>
          </cell>
          <cell r="M454">
            <v>75.139999999999986</v>
          </cell>
          <cell r="N454">
            <v>34143</v>
          </cell>
          <cell r="O454" t="str">
            <v>Male</v>
          </cell>
          <cell r="P454">
            <v>61</v>
          </cell>
          <cell r="Q454">
            <v>46.654794520547945</v>
          </cell>
          <cell r="R454" t="str">
            <v>Analog Circuit Design manager</v>
          </cell>
          <cell r="S454" t="str">
            <v>Health</v>
          </cell>
          <cell r="T454" t="str">
            <v>Mass Customer</v>
          </cell>
          <cell r="U454" t="str">
            <v>Yes</v>
          </cell>
          <cell r="V454">
            <v>2190</v>
          </cell>
          <cell r="W454" t="str">
            <v>NSW</v>
          </cell>
          <cell r="X454">
            <v>8</v>
          </cell>
          <cell r="Y454">
            <v>38</v>
          </cell>
        </row>
        <row r="455">
          <cell r="A455">
            <v>454</v>
          </cell>
          <cell r="B455">
            <v>9</v>
          </cell>
          <cell r="C455">
            <v>1976</v>
          </cell>
          <cell r="D455">
            <v>42858</v>
          </cell>
          <cell r="E455" t="b">
            <v>0</v>
          </cell>
          <cell r="F455" t="str">
            <v>Approved</v>
          </cell>
          <cell r="G455" t="str">
            <v>OHM Cycles</v>
          </cell>
          <cell r="H455" t="str">
            <v>Road</v>
          </cell>
          <cell r="I455" t="str">
            <v>medium</v>
          </cell>
          <cell r="J455" t="str">
            <v>medium</v>
          </cell>
          <cell r="K455">
            <v>742.54</v>
          </cell>
          <cell r="L455">
            <v>667.4</v>
          </cell>
          <cell r="M455">
            <v>75.139999999999986</v>
          </cell>
          <cell r="N455">
            <v>33549</v>
          </cell>
          <cell r="O455" t="str">
            <v>Female</v>
          </cell>
          <cell r="P455">
            <v>28</v>
          </cell>
          <cell r="Q455">
            <v>46.624657534246573</v>
          </cell>
          <cell r="R455" t="str">
            <v>Product Engineer</v>
          </cell>
          <cell r="S455" t="str">
            <v>Health</v>
          </cell>
          <cell r="T455" t="str">
            <v>Affluent Customer</v>
          </cell>
          <cell r="U455" t="str">
            <v>No</v>
          </cell>
          <cell r="V455">
            <v>3821</v>
          </cell>
          <cell r="W455" t="str">
            <v>VIC</v>
          </cell>
          <cell r="X455">
            <v>7</v>
          </cell>
          <cell r="Y455">
            <v>241</v>
          </cell>
        </row>
        <row r="456">
          <cell r="A456">
            <v>455</v>
          </cell>
          <cell r="B456">
            <v>24</v>
          </cell>
          <cell r="C456">
            <v>193</v>
          </cell>
          <cell r="D456">
            <v>42963</v>
          </cell>
          <cell r="E456" t="b">
            <v>1</v>
          </cell>
          <cell r="F456" t="str">
            <v>Approved</v>
          </cell>
          <cell r="G456" t="str">
            <v>Solex</v>
          </cell>
          <cell r="H456" t="str">
            <v>Road</v>
          </cell>
          <cell r="I456" t="str">
            <v>medium</v>
          </cell>
          <cell r="J456" t="str">
            <v>large</v>
          </cell>
          <cell r="K456">
            <v>1777.8</v>
          </cell>
          <cell r="L456">
            <v>820.78</v>
          </cell>
          <cell r="M456">
            <v>957.02</v>
          </cell>
          <cell r="N456">
            <v>42710</v>
          </cell>
          <cell r="O456" t="e">
            <v>#N/A</v>
          </cell>
          <cell r="P456" t="e">
            <v>#N/A</v>
          </cell>
          <cell r="Q456" t="e">
            <v>#N/A</v>
          </cell>
          <cell r="R456" t="e">
            <v>#N/A</v>
          </cell>
          <cell r="S456" t="e">
            <v>#N/A</v>
          </cell>
          <cell r="T456" t="e">
            <v>#N/A</v>
          </cell>
          <cell r="U456" t="e">
            <v>#N/A</v>
          </cell>
          <cell r="V456" t="e">
            <v>#N/A</v>
          </cell>
          <cell r="W456" t="e">
            <v>#N/A</v>
          </cell>
          <cell r="X456" t="e">
            <v>#N/A</v>
          </cell>
          <cell r="Y456">
            <v>136</v>
          </cell>
        </row>
        <row r="457">
          <cell r="A457">
            <v>456</v>
          </cell>
          <cell r="B457">
            <v>84</v>
          </cell>
          <cell r="C457">
            <v>1588</v>
          </cell>
          <cell r="D457">
            <v>42765</v>
          </cell>
          <cell r="E457" t="b">
            <v>1</v>
          </cell>
          <cell r="F457" t="str">
            <v>Approved</v>
          </cell>
          <cell r="G457" t="str">
            <v>Giant Bicycles</v>
          </cell>
          <cell r="H457" t="str">
            <v>Road</v>
          </cell>
          <cell r="I457" t="str">
            <v>medium</v>
          </cell>
          <cell r="J457" t="str">
            <v>medium</v>
          </cell>
          <cell r="K457">
            <v>792.9</v>
          </cell>
          <cell r="L457">
            <v>594.67999999999995</v>
          </cell>
          <cell r="M457">
            <v>198.22000000000003</v>
          </cell>
          <cell r="N457">
            <v>42105</v>
          </cell>
          <cell r="O457" t="str">
            <v>Male</v>
          </cell>
          <cell r="P457">
            <v>83</v>
          </cell>
          <cell r="Q457">
            <v>39.167123287671231</v>
          </cell>
          <cell r="R457" t="str">
            <v>Administrative Officer</v>
          </cell>
          <cell r="S457" t="str">
            <v>Entertainment</v>
          </cell>
          <cell r="T457" t="str">
            <v>Affluent Customer</v>
          </cell>
          <cell r="U457" t="str">
            <v>Yes</v>
          </cell>
          <cell r="V457">
            <v>2126</v>
          </cell>
          <cell r="W457" t="str">
            <v>NSW</v>
          </cell>
          <cell r="X457">
            <v>11</v>
          </cell>
          <cell r="Y457">
            <v>334</v>
          </cell>
        </row>
        <row r="458">
          <cell r="A458">
            <v>457</v>
          </cell>
          <cell r="B458">
            <v>100</v>
          </cell>
          <cell r="C458">
            <v>290</v>
          </cell>
          <cell r="D458">
            <v>43018</v>
          </cell>
          <cell r="E458" t="b">
            <v>0</v>
          </cell>
          <cell r="F458" t="str">
            <v>Approved</v>
          </cell>
          <cell r="G458" t="str">
            <v>Norco Bicycles</v>
          </cell>
          <cell r="H458" t="str">
            <v>Road</v>
          </cell>
          <cell r="I458" t="str">
            <v>medium</v>
          </cell>
          <cell r="J458" t="str">
            <v>medium</v>
          </cell>
          <cell r="K458">
            <v>1036.5899999999999</v>
          </cell>
          <cell r="L458">
            <v>206.35</v>
          </cell>
          <cell r="M458">
            <v>830.2399999999999</v>
          </cell>
          <cell r="N458">
            <v>33364</v>
          </cell>
          <cell r="O458" t="e">
            <v>#N/A</v>
          </cell>
          <cell r="P458" t="e">
            <v>#N/A</v>
          </cell>
          <cell r="Q458" t="e">
            <v>#N/A</v>
          </cell>
          <cell r="R458" t="e">
            <v>#N/A</v>
          </cell>
          <cell r="S458" t="e">
            <v>#N/A</v>
          </cell>
          <cell r="T458" t="e">
            <v>#N/A</v>
          </cell>
          <cell r="U458" t="e">
            <v>#N/A</v>
          </cell>
          <cell r="V458" t="e">
            <v>#N/A</v>
          </cell>
          <cell r="W458" t="e">
            <v>#N/A</v>
          </cell>
          <cell r="X458" t="e">
            <v>#N/A</v>
          </cell>
          <cell r="Y458">
            <v>81</v>
          </cell>
        </row>
        <row r="459">
          <cell r="A459">
            <v>458</v>
          </cell>
          <cell r="B459">
            <v>7</v>
          </cell>
          <cell r="C459">
            <v>167</v>
          </cell>
          <cell r="D459">
            <v>42819</v>
          </cell>
          <cell r="E459" t="b">
            <v>0</v>
          </cell>
          <cell r="F459" t="str">
            <v>Approved</v>
          </cell>
          <cell r="G459" t="str">
            <v>Giant Bicycles</v>
          </cell>
          <cell r="H459" t="str">
            <v>Standard</v>
          </cell>
          <cell r="I459" t="str">
            <v>medium</v>
          </cell>
          <cell r="J459" t="str">
            <v>small</v>
          </cell>
          <cell r="K459">
            <v>1311.44</v>
          </cell>
          <cell r="L459">
            <v>1167.18</v>
          </cell>
          <cell r="M459">
            <v>144.26</v>
          </cell>
          <cell r="N459">
            <v>40336</v>
          </cell>
          <cell r="O459" t="e">
            <v>#N/A</v>
          </cell>
          <cell r="P459" t="e">
            <v>#N/A</v>
          </cell>
          <cell r="Q459" t="e">
            <v>#N/A</v>
          </cell>
          <cell r="R459" t="e">
            <v>#N/A</v>
          </cell>
          <cell r="S459" t="e">
            <v>#N/A</v>
          </cell>
          <cell r="T459" t="e">
            <v>#N/A</v>
          </cell>
          <cell r="U459" t="e">
            <v>#N/A</v>
          </cell>
          <cell r="V459" t="e">
            <v>#N/A</v>
          </cell>
          <cell r="W459" t="e">
            <v>#N/A</v>
          </cell>
          <cell r="X459" t="e">
            <v>#N/A</v>
          </cell>
          <cell r="Y459">
            <v>280</v>
          </cell>
        </row>
        <row r="460">
          <cell r="A460">
            <v>459</v>
          </cell>
          <cell r="B460">
            <v>51</v>
          </cell>
          <cell r="C460">
            <v>2821</v>
          </cell>
          <cell r="D460">
            <v>42854</v>
          </cell>
          <cell r="E460" t="b">
            <v>1</v>
          </cell>
          <cell r="F460" t="str">
            <v>Approved</v>
          </cell>
          <cell r="G460" t="str">
            <v>OHM Cycles</v>
          </cell>
          <cell r="H460" t="str">
            <v>Standard</v>
          </cell>
          <cell r="I460" t="str">
            <v>high</v>
          </cell>
          <cell r="J460" t="str">
            <v>medium</v>
          </cell>
          <cell r="K460">
            <v>2005.66</v>
          </cell>
          <cell r="L460">
            <v>1203.4000000000001</v>
          </cell>
          <cell r="M460">
            <v>802.26</v>
          </cell>
          <cell r="N460">
            <v>41009</v>
          </cell>
          <cell r="O460" t="str">
            <v>Female</v>
          </cell>
          <cell r="P460">
            <v>83</v>
          </cell>
          <cell r="Q460">
            <v>37.178082191780824</v>
          </cell>
          <cell r="R460" t="str">
            <v>Human Resources Assistant III</v>
          </cell>
          <cell r="S460" t="str">
            <v>Manufacturing</v>
          </cell>
          <cell r="T460" t="str">
            <v>Affluent Customer</v>
          </cell>
          <cell r="U460" t="str">
            <v>Yes</v>
          </cell>
          <cell r="V460">
            <v>2099</v>
          </cell>
          <cell r="W460" t="str">
            <v>NSW</v>
          </cell>
          <cell r="X460">
            <v>11</v>
          </cell>
          <cell r="Y460">
            <v>245</v>
          </cell>
        </row>
        <row r="461">
          <cell r="A461">
            <v>460</v>
          </cell>
          <cell r="B461">
            <v>21</v>
          </cell>
          <cell r="C461">
            <v>1201</v>
          </cell>
          <cell r="D461">
            <v>42954</v>
          </cell>
          <cell r="E461" t="b">
            <v>0</v>
          </cell>
          <cell r="F461" t="str">
            <v>Approved</v>
          </cell>
          <cell r="G461" t="str">
            <v>Solex</v>
          </cell>
          <cell r="H461" t="str">
            <v>Standard</v>
          </cell>
          <cell r="I461" t="str">
            <v>medium</v>
          </cell>
          <cell r="J461" t="str">
            <v>large</v>
          </cell>
          <cell r="K461">
            <v>1071.23</v>
          </cell>
          <cell r="L461">
            <v>380.74</v>
          </cell>
          <cell r="M461">
            <v>690.49</v>
          </cell>
          <cell r="N461">
            <v>35160</v>
          </cell>
          <cell r="O461" t="str">
            <v>Male</v>
          </cell>
          <cell r="P461">
            <v>90</v>
          </cell>
          <cell r="Q461">
            <v>66.353424657534248</v>
          </cell>
          <cell r="R461">
            <v>0</v>
          </cell>
          <cell r="S461" t="str">
            <v>Entertainment</v>
          </cell>
          <cell r="T461" t="str">
            <v>High Net Worth</v>
          </cell>
          <cell r="U461" t="str">
            <v>No</v>
          </cell>
          <cell r="V461">
            <v>2761</v>
          </cell>
          <cell r="W461" t="str">
            <v>NSW</v>
          </cell>
          <cell r="X461">
            <v>9</v>
          </cell>
          <cell r="Y461">
            <v>145</v>
          </cell>
        </row>
        <row r="462">
          <cell r="A462">
            <v>461</v>
          </cell>
          <cell r="B462">
            <v>46</v>
          </cell>
          <cell r="C462">
            <v>893</v>
          </cell>
          <cell r="D462">
            <v>42925</v>
          </cell>
          <cell r="E462" t="b">
            <v>0</v>
          </cell>
          <cell r="F462" t="str">
            <v>Approved</v>
          </cell>
          <cell r="G462" t="str">
            <v>Solex</v>
          </cell>
          <cell r="H462" t="str">
            <v>Standard</v>
          </cell>
          <cell r="I462" t="str">
            <v>low</v>
          </cell>
          <cell r="J462" t="str">
            <v>medium</v>
          </cell>
          <cell r="K462">
            <v>1289.8499999999999</v>
          </cell>
          <cell r="L462">
            <v>74.510000000000005</v>
          </cell>
          <cell r="M462">
            <v>1215.3399999999999</v>
          </cell>
          <cell r="N462">
            <v>39427</v>
          </cell>
          <cell r="O462" t="str">
            <v>Female</v>
          </cell>
          <cell r="P462">
            <v>13</v>
          </cell>
          <cell r="Q462">
            <v>38.547945205479451</v>
          </cell>
          <cell r="R462" t="str">
            <v>Geologist I</v>
          </cell>
          <cell r="S462" t="str">
            <v>IT</v>
          </cell>
          <cell r="T462" t="str">
            <v>Mass Customer</v>
          </cell>
          <cell r="U462" t="str">
            <v>Yes</v>
          </cell>
          <cell r="V462">
            <v>2148</v>
          </cell>
          <cell r="W462" t="str">
            <v>NSW</v>
          </cell>
          <cell r="X462">
            <v>8</v>
          </cell>
          <cell r="Y462">
            <v>174</v>
          </cell>
        </row>
        <row r="463">
          <cell r="A463">
            <v>462</v>
          </cell>
          <cell r="B463">
            <v>62</v>
          </cell>
          <cell r="C463">
            <v>2794</v>
          </cell>
          <cell r="D463">
            <v>42983</v>
          </cell>
          <cell r="E463" t="b">
            <v>1</v>
          </cell>
          <cell r="F463" t="str">
            <v>Approved</v>
          </cell>
          <cell r="G463" t="str">
            <v>Solex</v>
          </cell>
          <cell r="H463" t="str">
            <v>Standard</v>
          </cell>
          <cell r="I463" t="str">
            <v>medium</v>
          </cell>
          <cell r="J463" t="str">
            <v>medium</v>
          </cell>
          <cell r="K463">
            <v>478.16</v>
          </cell>
          <cell r="L463">
            <v>298.72000000000003</v>
          </cell>
          <cell r="M463">
            <v>179.44</v>
          </cell>
          <cell r="N463">
            <v>41047</v>
          </cell>
          <cell r="O463" t="str">
            <v>Female</v>
          </cell>
          <cell r="P463">
            <v>9</v>
          </cell>
          <cell r="Q463">
            <v>46.4</v>
          </cell>
          <cell r="R463" t="str">
            <v>Social Worker</v>
          </cell>
          <cell r="S463" t="str">
            <v>Health</v>
          </cell>
          <cell r="T463" t="str">
            <v>Affluent Customer</v>
          </cell>
          <cell r="U463" t="str">
            <v>Yes</v>
          </cell>
          <cell r="V463">
            <v>2216</v>
          </cell>
          <cell r="W463" t="str">
            <v>NSW</v>
          </cell>
          <cell r="X463">
            <v>8</v>
          </cell>
          <cell r="Y463">
            <v>116</v>
          </cell>
        </row>
        <row r="464">
          <cell r="A464">
            <v>463</v>
          </cell>
          <cell r="B464">
            <v>96</v>
          </cell>
          <cell r="C464">
            <v>3166</v>
          </cell>
          <cell r="D464">
            <v>42930</v>
          </cell>
          <cell r="E464" t="b">
            <v>1</v>
          </cell>
          <cell r="F464" t="str">
            <v>Approved</v>
          </cell>
          <cell r="G464" t="str">
            <v>WeareA2B</v>
          </cell>
          <cell r="H464" t="str">
            <v>Road</v>
          </cell>
          <cell r="I464" t="str">
            <v>low</v>
          </cell>
          <cell r="J464" t="str">
            <v>small</v>
          </cell>
          <cell r="K464">
            <v>1172.78</v>
          </cell>
          <cell r="L464">
            <v>1043.77</v>
          </cell>
          <cell r="M464">
            <v>129.01</v>
          </cell>
          <cell r="N464">
            <v>37539</v>
          </cell>
          <cell r="O464" t="str">
            <v>Male</v>
          </cell>
          <cell r="P464">
            <v>36</v>
          </cell>
          <cell r="Q464">
            <v>66.904109589041099</v>
          </cell>
          <cell r="R464" t="str">
            <v>Social Worker</v>
          </cell>
          <cell r="S464" t="str">
            <v>Manufacturing</v>
          </cell>
          <cell r="T464" t="str">
            <v>Affluent Customer</v>
          </cell>
          <cell r="U464" t="str">
            <v>Yes</v>
          </cell>
          <cell r="V464">
            <v>2017</v>
          </cell>
          <cell r="W464" t="str">
            <v>NSW</v>
          </cell>
          <cell r="X464">
            <v>8</v>
          </cell>
          <cell r="Y464">
            <v>169</v>
          </cell>
        </row>
        <row r="465">
          <cell r="A465">
            <v>464</v>
          </cell>
          <cell r="B465">
            <v>81</v>
          </cell>
          <cell r="C465">
            <v>1422</v>
          </cell>
          <cell r="D465">
            <v>43021</v>
          </cell>
          <cell r="E465" t="b">
            <v>0</v>
          </cell>
          <cell r="F465" t="str">
            <v>Approved</v>
          </cell>
          <cell r="G465" t="str">
            <v>Norco Bicycles</v>
          </cell>
          <cell r="H465" t="str">
            <v>Standard</v>
          </cell>
          <cell r="I465" t="str">
            <v>medium</v>
          </cell>
          <cell r="J465" t="str">
            <v>small</v>
          </cell>
          <cell r="K465">
            <v>586.45000000000005</v>
          </cell>
          <cell r="L465">
            <v>521.94000000000005</v>
          </cell>
          <cell r="M465">
            <v>64.509999999999991</v>
          </cell>
          <cell r="N465">
            <v>38206</v>
          </cell>
          <cell r="O465" t="str">
            <v>Female</v>
          </cell>
          <cell r="P465">
            <v>51</v>
          </cell>
          <cell r="Q465">
            <v>50.052054794520551</v>
          </cell>
          <cell r="R465" t="str">
            <v>Nuclear Power Engineer</v>
          </cell>
          <cell r="S465" t="str">
            <v>Property</v>
          </cell>
          <cell r="T465" t="str">
            <v>Mass Customer</v>
          </cell>
          <cell r="U465" t="str">
            <v>No</v>
          </cell>
          <cell r="V465">
            <v>2769</v>
          </cell>
          <cell r="W465" t="str">
            <v>NSW</v>
          </cell>
          <cell r="X465">
            <v>10</v>
          </cell>
          <cell r="Y465">
            <v>78</v>
          </cell>
        </row>
        <row r="466">
          <cell r="A466">
            <v>465</v>
          </cell>
          <cell r="B466">
            <v>31</v>
          </cell>
          <cell r="C466">
            <v>3476</v>
          </cell>
          <cell r="D466">
            <v>42842</v>
          </cell>
          <cell r="E466" t="b">
            <v>0</v>
          </cell>
          <cell r="F466" t="str">
            <v>Approved</v>
          </cell>
          <cell r="G466" t="str">
            <v>Giant Bicycles</v>
          </cell>
          <cell r="H466" t="str">
            <v>Standard</v>
          </cell>
          <cell r="I466" t="str">
            <v>medium</v>
          </cell>
          <cell r="J466" t="str">
            <v>medium</v>
          </cell>
          <cell r="K466">
            <v>230.91</v>
          </cell>
          <cell r="L466">
            <v>173.18</v>
          </cell>
          <cell r="M466">
            <v>57.72999999999999</v>
          </cell>
          <cell r="N466">
            <v>39031</v>
          </cell>
          <cell r="O466" t="str">
            <v>Female</v>
          </cell>
          <cell r="P466">
            <v>90</v>
          </cell>
          <cell r="Q466">
            <v>32.553424657534244</v>
          </cell>
          <cell r="R466">
            <v>0</v>
          </cell>
          <cell r="S466" t="str">
            <v>Retail</v>
          </cell>
          <cell r="T466" t="str">
            <v>Affluent Customer</v>
          </cell>
          <cell r="U466" t="str">
            <v>No</v>
          </cell>
          <cell r="V466">
            <v>2101</v>
          </cell>
          <cell r="W466" t="str">
            <v>NSW</v>
          </cell>
          <cell r="X466">
            <v>11</v>
          </cell>
          <cell r="Y466">
            <v>257</v>
          </cell>
        </row>
        <row r="467">
          <cell r="A467">
            <v>466</v>
          </cell>
          <cell r="B467">
            <v>13</v>
          </cell>
          <cell r="C467">
            <v>505</v>
          </cell>
          <cell r="D467">
            <v>42910</v>
          </cell>
          <cell r="E467" t="b">
            <v>1</v>
          </cell>
          <cell r="F467" t="str">
            <v>Approved</v>
          </cell>
          <cell r="G467" t="str">
            <v>Solex</v>
          </cell>
          <cell r="H467" t="str">
            <v>Standard</v>
          </cell>
          <cell r="I467" t="str">
            <v>medium</v>
          </cell>
          <cell r="J467" t="str">
            <v>medium</v>
          </cell>
          <cell r="K467">
            <v>1577.53</v>
          </cell>
          <cell r="L467">
            <v>826.51</v>
          </cell>
          <cell r="M467">
            <v>751.02</v>
          </cell>
          <cell r="N467">
            <v>35560</v>
          </cell>
          <cell r="O467" t="str">
            <v>Female</v>
          </cell>
          <cell r="P467">
            <v>43</v>
          </cell>
          <cell r="Q467">
            <v>55.336986301369862</v>
          </cell>
          <cell r="R467">
            <v>0</v>
          </cell>
          <cell r="S467" t="str">
            <v>Manufacturing</v>
          </cell>
          <cell r="T467" t="str">
            <v>High Net Worth</v>
          </cell>
          <cell r="U467" t="str">
            <v>Yes</v>
          </cell>
          <cell r="V467">
            <v>2069</v>
          </cell>
          <cell r="W467" t="str">
            <v>NSW</v>
          </cell>
          <cell r="X467">
            <v>9</v>
          </cell>
          <cell r="Y467">
            <v>189</v>
          </cell>
        </row>
        <row r="468">
          <cell r="A468">
            <v>467</v>
          </cell>
          <cell r="B468">
            <v>59</v>
          </cell>
          <cell r="C468">
            <v>1132</v>
          </cell>
          <cell r="D468">
            <v>43023</v>
          </cell>
          <cell r="E468" t="b">
            <v>0</v>
          </cell>
          <cell r="F468" t="str">
            <v>Approved</v>
          </cell>
          <cell r="G468" t="str">
            <v>Solex</v>
          </cell>
          <cell r="H468" t="str">
            <v>Standard</v>
          </cell>
          <cell r="I468" t="str">
            <v>medium</v>
          </cell>
          <cell r="J468" t="str">
            <v>large</v>
          </cell>
          <cell r="K468">
            <v>1061.56</v>
          </cell>
          <cell r="L468">
            <v>733.58</v>
          </cell>
          <cell r="M468">
            <v>327.9799999999999</v>
          </cell>
          <cell r="N468">
            <v>34143</v>
          </cell>
          <cell r="O468" t="str">
            <v>Male</v>
          </cell>
          <cell r="P468">
            <v>88</v>
          </cell>
          <cell r="Q468">
            <v>36.657534246575345</v>
          </cell>
          <cell r="R468" t="str">
            <v>Actuary</v>
          </cell>
          <cell r="S468" t="str">
            <v>n/a</v>
          </cell>
          <cell r="T468" t="str">
            <v>Mass Customer</v>
          </cell>
          <cell r="U468" t="str">
            <v>No</v>
          </cell>
          <cell r="V468">
            <v>3076</v>
          </cell>
          <cell r="W468" t="str">
            <v>VIC</v>
          </cell>
          <cell r="X468">
            <v>7</v>
          </cell>
          <cell r="Y468">
            <v>76</v>
          </cell>
        </row>
        <row r="469">
          <cell r="A469">
            <v>468</v>
          </cell>
          <cell r="B469">
            <v>53</v>
          </cell>
          <cell r="C469">
            <v>2363</v>
          </cell>
          <cell r="D469">
            <v>43041</v>
          </cell>
          <cell r="E469" t="b">
            <v>1</v>
          </cell>
          <cell r="F469" t="str">
            <v>Approved</v>
          </cell>
          <cell r="G469" t="str">
            <v>OHM Cycles</v>
          </cell>
          <cell r="H469" t="str">
            <v>Standard</v>
          </cell>
          <cell r="I469" t="str">
            <v>medium</v>
          </cell>
          <cell r="J469" t="str">
            <v>medium</v>
          </cell>
          <cell r="K469">
            <v>795.34</v>
          </cell>
          <cell r="L469">
            <v>101.58</v>
          </cell>
          <cell r="M469">
            <v>693.76</v>
          </cell>
          <cell r="N469">
            <v>34170</v>
          </cell>
          <cell r="O469" t="str">
            <v>Male</v>
          </cell>
          <cell r="P469">
            <v>19</v>
          </cell>
          <cell r="Q469">
            <v>38.246575342465754</v>
          </cell>
          <cell r="R469" t="str">
            <v>Nurse</v>
          </cell>
          <cell r="S469" t="str">
            <v>Financial Services</v>
          </cell>
          <cell r="T469" t="str">
            <v>Affluent Customer</v>
          </cell>
          <cell r="U469" t="str">
            <v>Yes</v>
          </cell>
          <cell r="V469">
            <v>4223</v>
          </cell>
          <cell r="W469" t="str">
            <v>QLD</v>
          </cell>
          <cell r="X469">
            <v>9</v>
          </cell>
          <cell r="Y469">
            <v>58</v>
          </cell>
        </row>
        <row r="470">
          <cell r="A470">
            <v>469</v>
          </cell>
          <cell r="B470">
            <v>12</v>
          </cell>
          <cell r="C470">
            <v>1816</v>
          </cell>
          <cell r="D470">
            <v>43019</v>
          </cell>
          <cell r="E470" t="b">
            <v>0</v>
          </cell>
          <cell r="F470" t="str">
            <v>Approved</v>
          </cell>
          <cell r="G470" t="str">
            <v>WeareA2B</v>
          </cell>
          <cell r="H470" t="str">
            <v>Standard</v>
          </cell>
          <cell r="I470" t="str">
            <v>medium</v>
          </cell>
          <cell r="J470" t="str">
            <v>medium</v>
          </cell>
          <cell r="K470">
            <v>1231.1500000000001</v>
          </cell>
          <cell r="L470">
            <v>161.6</v>
          </cell>
          <cell r="M470">
            <v>1069.5500000000002</v>
          </cell>
          <cell r="N470">
            <v>38216</v>
          </cell>
          <cell r="O470" t="str">
            <v>Male</v>
          </cell>
          <cell r="P470">
            <v>32</v>
          </cell>
          <cell r="Q470">
            <v>45.093150684931508</v>
          </cell>
          <cell r="R470">
            <v>0</v>
          </cell>
          <cell r="S470" t="str">
            <v>Argiculture</v>
          </cell>
          <cell r="T470" t="str">
            <v>Mass Customer</v>
          </cell>
          <cell r="U470" t="str">
            <v>Yes</v>
          </cell>
          <cell r="V470">
            <v>4121</v>
          </cell>
          <cell r="W470" t="str">
            <v>QLD</v>
          </cell>
          <cell r="X470">
            <v>9</v>
          </cell>
          <cell r="Y470">
            <v>80</v>
          </cell>
        </row>
        <row r="471">
          <cell r="A471">
            <v>470</v>
          </cell>
          <cell r="B471">
            <v>18</v>
          </cell>
          <cell r="C471">
            <v>73</v>
          </cell>
          <cell r="D471">
            <v>42855</v>
          </cell>
          <cell r="E471" t="b">
            <v>0</v>
          </cell>
          <cell r="F471" t="str">
            <v>Approved</v>
          </cell>
          <cell r="G471" t="str">
            <v>Solex</v>
          </cell>
          <cell r="H471" t="str">
            <v>Standard</v>
          </cell>
          <cell r="I471" t="str">
            <v>medium</v>
          </cell>
          <cell r="J471" t="str">
            <v>medium</v>
          </cell>
          <cell r="K471">
            <v>575.27</v>
          </cell>
          <cell r="L471">
            <v>431.45</v>
          </cell>
          <cell r="M471">
            <v>143.82</v>
          </cell>
          <cell r="N471">
            <v>34165</v>
          </cell>
          <cell r="O471" t="e">
            <v>#N/A</v>
          </cell>
          <cell r="P471" t="e">
            <v>#N/A</v>
          </cell>
          <cell r="Q471" t="e">
            <v>#N/A</v>
          </cell>
          <cell r="R471" t="e">
            <v>#N/A</v>
          </cell>
          <cell r="S471" t="e">
            <v>#N/A</v>
          </cell>
          <cell r="T471" t="e">
            <v>#N/A</v>
          </cell>
          <cell r="U471" t="e">
            <v>#N/A</v>
          </cell>
          <cell r="V471" t="e">
            <v>#N/A</v>
          </cell>
          <cell r="W471" t="e">
            <v>#N/A</v>
          </cell>
          <cell r="X471" t="e">
            <v>#N/A</v>
          </cell>
          <cell r="Y471">
            <v>244</v>
          </cell>
        </row>
        <row r="472">
          <cell r="A472">
            <v>471</v>
          </cell>
          <cell r="B472">
            <v>18</v>
          </cell>
          <cell r="C472">
            <v>647</v>
          </cell>
          <cell r="D472">
            <v>42756</v>
          </cell>
          <cell r="E472" t="b">
            <v>1</v>
          </cell>
          <cell r="F472" t="str">
            <v>Approved</v>
          </cell>
          <cell r="G472" t="str">
            <v>Solex</v>
          </cell>
          <cell r="H472" t="str">
            <v>Standard</v>
          </cell>
          <cell r="I472" t="str">
            <v>medium</v>
          </cell>
          <cell r="J472" t="str">
            <v>medium</v>
          </cell>
          <cell r="K472">
            <v>575.27</v>
          </cell>
          <cell r="L472">
            <v>431.45</v>
          </cell>
          <cell r="M472">
            <v>143.82</v>
          </cell>
          <cell r="N472">
            <v>36367</v>
          </cell>
          <cell r="O472" t="str">
            <v>Male</v>
          </cell>
          <cell r="P472">
            <v>86</v>
          </cell>
          <cell r="Q472">
            <v>65.197260273972603</v>
          </cell>
          <cell r="R472" t="str">
            <v>Assistant Manager</v>
          </cell>
          <cell r="S472" t="str">
            <v>Manufacturing</v>
          </cell>
          <cell r="T472" t="str">
            <v>Affluent Customer</v>
          </cell>
          <cell r="U472" t="str">
            <v>No</v>
          </cell>
          <cell r="V472">
            <v>3171</v>
          </cell>
          <cell r="W472" t="str">
            <v>Victoria</v>
          </cell>
          <cell r="X472">
            <v>9</v>
          </cell>
          <cell r="Y472">
            <v>343</v>
          </cell>
        </row>
        <row r="473">
          <cell r="A473">
            <v>472</v>
          </cell>
          <cell r="B473">
            <v>2</v>
          </cell>
          <cell r="C473">
            <v>1304</v>
          </cell>
          <cell r="D473">
            <v>42775</v>
          </cell>
          <cell r="E473" t="b">
            <v>1</v>
          </cell>
          <cell r="F473" t="str">
            <v>Approved</v>
          </cell>
          <cell r="G473" t="str">
            <v>Giant Bicycles</v>
          </cell>
          <cell r="H473" t="str">
            <v>Road</v>
          </cell>
          <cell r="I473" t="str">
            <v>low</v>
          </cell>
          <cell r="J473" t="str">
            <v>small</v>
          </cell>
          <cell r="K473">
            <v>590.26</v>
          </cell>
          <cell r="L473">
            <v>525.33000000000004</v>
          </cell>
          <cell r="M473">
            <v>64.92999999999995</v>
          </cell>
          <cell r="N473">
            <v>40487</v>
          </cell>
          <cell r="O473" t="str">
            <v>Male</v>
          </cell>
          <cell r="P473">
            <v>97</v>
          </cell>
          <cell r="Q473">
            <v>44.369863013698627</v>
          </cell>
          <cell r="R473" t="str">
            <v>Administrative Assistant III</v>
          </cell>
          <cell r="S473" t="str">
            <v>Argiculture</v>
          </cell>
          <cell r="T473" t="str">
            <v>Mass Customer</v>
          </cell>
          <cell r="U473" t="str">
            <v>No</v>
          </cell>
          <cell r="V473">
            <v>4130</v>
          </cell>
          <cell r="W473" t="str">
            <v>QLD</v>
          </cell>
          <cell r="X473">
            <v>7</v>
          </cell>
          <cell r="Y473">
            <v>324</v>
          </cell>
        </row>
        <row r="474">
          <cell r="A474">
            <v>473</v>
          </cell>
          <cell r="B474">
            <v>25</v>
          </cell>
          <cell r="C474">
            <v>344</v>
          </cell>
          <cell r="D474">
            <v>43050</v>
          </cell>
          <cell r="E474" t="b">
            <v>0</v>
          </cell>
          <cell r="F474" t="str">
            <v>Approved</v>
          </cell>
          <cell r="G474" t="str">
            <v>OHM Cycles</v>
          </cell>
          <cell r="H474" t="str">
            <v>Standard</v>
          </cell>
          <cell r="I474" t="str">
            <v>high</v>
          </cell>
          <cell r="J474" t="str">
            <v>medium</v>
          </cell>
          <cell r="K474">
            <v>2005.66</v>
          </cell>
          <cell r="L474">
            <v>1203.4000000000001</v>
          </cell>
          <cell r="M474">
            <v>802.26</v>
          </cell>
          <cell r="N474">
            <v>34170</v>
          </cell>
          <cell r="O474" t="e">
            <v>#N/A</v>
          </cell>
          <cell r="P474" t="e">
            <v>#N/A</v>
          </cell>
          <cell r="Q474" t="e">
            <v>#N/A</v>
          </cell>
          <cell r="R474" t="e">
            <v>#N/A</v>
          </cell>
          <cell r="S474" t="e">
            <v>#N/A</v>
          </cell>
          <cell r="T474" t="e">
            <v>#N/A</v>
          </cell>
          <cell r="U474" t="e">
            <v>#N/A</v>
          </cell>
          <cell r="V474" t="e">
            <v>#N/A</v>
          </cell>
          <cell r="W474" t="e">
            <v>#N/A</v>
          </cell>
          <cell r="X474" t="e">
            <v>#N/A</v>
          </cell>
          <cell r="Y474">
            <v>49</v>
          </cell>
        </row>
        <row r="475">
          <cell r="A475">
            <v>474</v>
          </cell>
          <cell r="B475">
            <v>18</v>
          </cell>
          <cell r="C475">
            <v>1001</v>
          </cell>
          <cell r="D475">
            <v>43015</v>
          </cell>
          <cell r="E475" t="b">
            <v>1</v>
          </cell>
          <cell r="F475" t="str">
            <v>Approved</v>
          </cell>
          <cell r="G475" t="str">
            <v>Solex</v>
          </cell>
          <cell r="H475" t="str">
            <v>Standard</v>
          </cell>
          <cell r="I475" t="str">
            <v>medium</v>
          </cell>
          <cell r="J475" t="str">
            <v>medium</v>
          </cell>
          <cell r="K475">
            <v>575.27</v>
          </cell>
          <cell r="L475">
            <v>431.45</v>
          </cell>
          <cell r="M475">
            <v>143.82</v>
          </cell>
          <cell r="N475">
            <v>41345</v>
          </cell>
          <cell r="O475" t="str">
            <v>Male</v>
          </cell>
          <cell r="P475">
            <v>65</v>
          </cell>
          <cell r="Q475">
            <v>42.591780821917808</v>
          </cell>
          <cell r="R475" t="str">
            <v>Recruiter</v>
          </cell>
          <cell r="S475" t="str">
            <v>Financial Services</v>
          </cell>
          <cell r="T475" t="str">
            <v>Mass Customer</v>
          </cell>
          <cell r="U475" t="str">
            <v>No</v>
          </cell>
          <cell r="V475">
            <v>4869</v>
          </cell>
          <cell r="W475" t="str">
            <v>QLD</v>
          </cell>
          <cell r="X475">
            <v>3</v>
          </cell>
          <cell r="Y475">
            <v>84</v>
          </cell>
        </row>
        <row r="476">
          <cell r="A476">
            <v>475</v>
          </cell>
          <cell r="B476">
            <v>16</v>
          </cell>
          <cell r="C476">
            <v>2724</v>
          </cell>
          <cell r="D476">
            <v>42957</v>
          </cell>
          <cell r="E476" t="b">
            <v>0</v>
          </cell>
          <cell r="F476" t="str">
            <v>Approved</v>
          </cell>
          <cell r="G476" t="str">
            <v>Norco Bicycles</v>
          </cell>
          <cell r="H476" t="str">
            <v>Standard</v>
          </cell>
          <cell r="I476" t="str">
            <v>high</v>
          </cell>
          <cell r="J476" t="str">
            <v>small</v>
          </cell>
          <cell r="K476">
            <v>1661.92</v>
          </cell>
          <cell r="L476">
            <v>1479.11</v>
          </cell>
          <cell r="M476">
            <v>182.81000000000017</v>
          </cell>
          <cell r="N476">
            <v>34586</v>
          </cell>
          <cell r="O476" t="str">
            <v>Female</v>
          </cell>
          <cell r="P476">
            <v>20</v>
          </cell>
          <cell r="Q476">
            <v>28.208219178082192</v>
          </cell>
          <cell r="R476" t="str">
            <v>Mechanical Systems Engineer</v>
          </cell>
          <cell r="S476" t="str">
            <v>Manufacturing</v>
          </cell>
          <cell r="T476" t="str">
            <v>Mass Customer</v>
          </cell>
          <cell r="U476" t="str">
            <v>Yes</v>
          </cell>
          <cell r="V476">
            <v>4073</v>
          </cell>
          <cell r="W476" t="str">
            <v>QLD</v>
          </cell>
          <cell r="X476">
            <v>6</v>
          </cell>
          <cell r="Y476">
            <v>142</v>
          </cell>
        </row>
        <row r="477">
          <cell r="A477">
            <v>476</v>
          </cell>
          <cell r="B477">
            <v>21</v>
          </cell>
          <cell r="C477">
            <v>1787</v>
          </cell>
          <cell r="D477">
            <v>42966</v>
          </cell>
          <cell r="E477" t="b">
            <v>1</v>
          </cell>
          <cell r="F477" t="str">
            <v>Approved</v>
          </cell>
          <cell r="G477" t="str">
            <v>WeareA2B</v>
          </cell>
          <cell r="H477" t="str">
            <v>Touring</v>
          </cell>
          <cell r="I477" t="str">
            <v>medium</v>
          </cell>
          <cell r="J477" t="str">
            <v>medium</v>
          </cell>
          <cell r="K477">
            <v>1466.68</v>
          </cell>
          <cell r="L477">
            <v>363.25</v>
          </cell>
          <cell r="M477">
            <v>1103.43</v>
          </cell>
          <cell r="N477">
            <v>37838</v>
          </cell>
          <cell r="O477" t="str">
            <v>Female</v>
          </cell>
          <cell r="P477">
            <v>79</v>
          </cell>
          <cell r="Q477">
            <v>45.356164383561641</v>
          </cell>
          <cell r="R477" t="str">
            <v>Executive Secretary</v>
          </cell>
          <cell r="S477" t="str">
            <v>Argiculture</v>
          </cell>
          <cell r="T477" t="str">
            <v>High Net Worth</v>
          </cell>
          <cell r="U477" t="str">
            <v>Yes</v>
          </cell>
          <cell r="V477">
            <v>3677</v>
          </cell>
          <cell r="W477" t="str">
            <v>VIC</v>
          </cell>
          <cell r="X477">
            <v>1</v>
          </cell>
          <cell r="Y477">
            <v>133</v>
          </cell>
        </row>
        <row r="478">
          <cell r="A478">
            <v>477</v>
          </cell>
          <cell r="B478">
            <v>73</v>
          </cell>
          <cell r="C478">
            <v>367</v>
          </cell>
          <cell r="D478">
            <v>42778</v>
          </cell>
          <cell r="F478" t="str">
            <v>Approved</v>
          </cell>
          <cell r="G478" t="str">
            <v>Solex</v>
          </cell>
          <cell r="H478" t="str">
            <v>Standard</v>
          </cell>
          <cell r="I478" t="str">
            <v>medium</v>
          </cell>
          <cell r="J478" t="str">
            <v>medium</v>
          </cell>
          <cell r="K478">
            <v>1945.43</v>
          </cell>
          <cell r="L478">
            <v>333.18</v>
          </cell>
          <cell r="M478">
            <v>1612.25</v>
          </cell>
          <cell r="N478">
            <v>38859</v>
          </cell>
          <cell r="O478" t="e">
            <v>#N/A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 t="e">
            <v>#N/A</v>
          </cell>
          <cell r="V478" t="e">
            <v>#N/A</v>
          </cell>
          <cell r="W478" t="e">
            <v>#N/A</v>
          </cell>
          <cell r="X478" t="e">
            <v>#N/A</v>
          </cell>
          <cell r="Y478">
            <v>321</v>
          </cell>
        </row>
        <row r="479">
          <cell r="A479">
            <v>478</v>
          </cell>
          <cell r="B479">
            <v>98</v>
          </cell>
          <cell r="C479">
            <v>524</v>
          </cell>
          <cell r="D479">
            <v>42753</v>
          </cell>
          <cell r="E479" t="b">
            <v>1</v>
          </cell>
          <cell r="F479" t="str">
            <v>Approved</v>
          </cell>
          <cell r="G479" t="str">
            <v>Trek Bicycles</v>
          </cell>
          <cell r="H479" t="str">
            <v>Standard</v>
          </cell>
          <cell r="I479" t="str">
            <v>high</v>
          </cell>
          <cell r="J479" t="str">
            <v>medium</v>
          </cell>
          <cell r="K479">
            <v>358.39</v>
          </cell>
          <cell r="L479">
            <v>215.03</v>
          </cell>
          <cell r="M479">
            <v>143.35999999999999</v>
          </cell>
          <cell r="N479">
            <v>38002</v>
          </cell>
          <cell r="O479" t="str">
            <v>Male</v>
          </cell>
          <cell r="P479">
            <v>64</v>
          </cell>
          <cell r="Q479">
            <v>59.56712328767123</v>
          </cell>
          <cell r="R479" t="str">
            <v>Nurse</v>
          </cell>
          <cell r="S479" t="str">
            <v>Financial Services</v>
          </cell>
          <cell r="T479" t="str">
            <v>Affluent Customer</v>
          </cell>
          <cell r="U479" t="str">
            <v>Yes</v>
          </cell>
          <cell r="V479">
            <v>3690</v>
          </cell>
          <cell r="W479" t="str">
            <v>Victoria</v>
          </cell>
          <cell r="X479">
            <v>5</v>
          </cell>
          <cell r="Y479">
            <v>346</v>
          </cell>
        </row>
        <row r="480">
          <cell r="A480">
            <v>479</v>
          </cell>
          <cell r="B480">
            <v>69</v>
          </cell>
          <cell r="C480">
            <v>479</v>
          </cell>
          <cell r="D480">
            <v>42986</v>
          </cell>
          <cell r="E480" t="b">
            <v>1</v>
          </cell>
          <cell r="F480" t="str">
            <v>Approved</v>
          </cell>
          <cell r="G480" t="str">
            <v>Giant Bicycles</v>
          </cell>
          <cell r="H480" t="str">
            <v>Road</v>
          </cell>
          <cell r="I480" t="str">
            <v>medium</v>
          </cell>
          <cell r="J480" t="str">
            <v>medium</v>
          </cell>
          <cell r="K480">
            <v>792.9</v>
          </cell>
          <cell r="L480">
            <v>594.67999999999995</v>
          </cell>
          <cell r="M480">
            <v>198.22000000000003</v>
          </cell>
          <cell r="N480">
            <v>42105</v>
          </cell>
          <cell r="O480" t="str">
            <v>U</v>
          </cell>
          <cell r="P480">
            <v>67</v>
          </cell>
          <cell r="Q480">
            <v>27.643835616438356</v>
          </cell>
          <cell r="R480">
            <v>0</v>
          </cell>
          <cell r="S480" t="str">
            <v>n/a</v>
          </cell>
          <cell r="T480" t="str">
            <v>Affluent Customer</v>
          </cell>
          <cell r="U480" t="str">
            <v>Yes</v>
          </cell>
          <cell r="V480" t="e">
            <v>#N/A</v>
          </cell>
          <cell r="W480" t="e">
            <v>#N/A</v>
          </cell>
          <cell r="X480" t="e">
            <v>#N/A</v>
          </cell>
          <cell r="Y480">
            <v>113</v>
          </cell>
        </row>
        <row r="481">
          <cell r="A481">
            <v>480</v>
          </cell>
          <cell r="B481">
            <v>52</v>
          </cell>
          <cell r="C481">
            <v>1782</v>
          </cell>
          <cell r="D481">
            <v>42842</v>
          </cell>
          <cell r="E481" t="b">
            <v>1</v>
          </cell>
          <cell r="F481" t="str">
            <v>Approved</v>
          </cell>
          <cell r="G481" t="str">
            <v>OHM Cycles</v>
          </cell>
          <cell r="H481" t="str">
            <v>Road</v>
          </cell>
          <cell r="I481" t="str">
            <v>medium</v>
          </cell>
          <cell r="J481" t="str">
            <v>medium</v>
          </cell>
          <cell r="K481">
            <v>1280.28</v>
          </cell>
          <cell r="L481">
            <v>829.51</v>
          </cell>
          <cell r="M481">
            <v>450.77</v>
          </cell>
          <cell r="N481">
            <v>37220</v>
          </cell>
          <cell r="O481" t="str">
            <v>Male</v>
          </cell>
          <cell r="P481">
            <v>55</v>
          </cell>
          <cell r="Q481">
            <v>55.279452054794518</v>
          </cell>
          <cell r="R481" t="str">
            <v>Pharmacist</v>
          </cell>
          <cell r="S481" t="str">
            <v>n/a</v>
          </cell>
          <cell r="T481" t="str">
            <v>Affluent Customer</v>
          </cell>
          <cell r="U481" t="str">
            <v>No</v>
          </cell>
          <cell r="V481">
            <v>2011</v>
          </cell>
          <cell r="W481" t="str">
            <v>NSW</v>
          </cell>
          <cell r="X481">
            <v>6</v>
          </cell>
          <cell r="Y481">
            <v>257</v>
          </cell>
        </row>
        <row r="482">
          <cell r="A482">
            <v>481</v>
          </cell>
          <cell r="B482">
            <v>16</v>
          </cell>
          <cell r="C482">
            <v>361</v>
          </cell>
          <cell r="D482">
            <v>42809</v>
          </cell>
          <cell r="E482" t="b">
            <v>1</v>
          </cell>
          <cell r="F482" t="str">
            <v>Approved</v>
          </cell>
          <cell r="G482" t="str">
            <v>Norco Bicycles</v>
          </cell>
          <cell r="H482" t="str">
            <v>Standard</v>
          </cell>
          <cell r="I482" t="str">
            <v>high</v>
          </cell>
          <cell r="J482" t="str">
            <v>small</v>
          </cell>
          <cell r="K482">
            <v>1661.92</v>
          </cell>
          <cell r="L482">
            <v>1479.11</v>
          </cell>
          <cell r="M482">
            <v>182.81000000000017</v>
          </cell>
          <cell r="N482">
            <v>34586</v>
          </cell>
          <cell r="O482" t="e">
            <v>#N/A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 t="e">
            <v>#N/A</v>
          </cell>
          <cell r="V482" t="e">
            <v>#N/A</v>
          </cell>
          <cell r="W482" t="e">
            <v>#N/A</v>
          </cell>
          <cell r="X482" t="e">
            <v>#N/A</v>
          </cell>
          <cell r="Y482">
            <v>290</v>
          </cell>
        </row>
        <row r="483">
          <cell r="A483">
            <v>482</v>
          </cell>
          <cell r="B483">
            <v>17</v>
          </cell>
          <cell r="C483">
            <v>1135</v>
          </cell>
          <cell r="D483">
            <v>42847</v>
          </cell>
          <cell r="E483" t="b">
            <v>0</v>
          </cell>
          <cell r="F483" t="str">
            <v>Approved</v>
          </cell>
          <cell r="G483" t="str">
            <v>Solex</v>
          </cell>
          <cell r="H483" t="str">
            <v>Standard</v>
          </cell>
          <cell r="I483" t="str">
            <v>high</v>
          </cell>
          <cell r="J483" t="str">
            <v>medium</v>
          </cell>
          <cell r="K483">
            <v>1024.6600000000001</v>
          </cell>
          <cell r="L483">
            <v>614.79999999999995</v>
          </cell>
          <cell r="M483">
            <v>409.86000000000013</v>
          </cell>
          <cell r="N483">
            <v>35160</v>
          </cell>
          <cell r="O483" t="str">
            <v>Male</v>
          </cell>
          <cell r="P483">
            <v>72</v>
          </cell>
          <cell r="Q483">
            <v>41.906849315068492</v>
          </cell>
          <cell r="R483" t="str">
            <v>Software Engineer IV</v>
          </cell>
          <cell r="S483" t="str">
            <v>Financial Services</v>
          </cell>
          <cell r="T483" t="str">
            <v>Affluent Customer</v>
          </cell>
          <cell r="U483" t="str">
            <v>No</v>
          </cell>
          <cell r="V483">
            <v>2539</v>
          </cell>
          <cell r="W483" t="str">
            <v>NSW</v>
          </cell>
          <cell r="X483">
            <v>6</v>
          </cell>
          <cell r="Y483">
            <v>252</v>
          </cell>
        </row>
        <row r="484">
          <cell r="A484">
            <v>483</v>
          </cell>
          <cell r="B484">
            <v>59</v>
          </cell>
          <cell r="C484">
            <v>1591</v>
          </cell>
          <cell r="D484">
            <v>42781</v>
          </cell>
          <cell r="E484" t="b">
            <v>1</v>
          </cell>
          <cell r="F484" t="str">
            <v>Approved</v>
          </cell>
          <cell r="G484" t="str">
            <v>Solex</v>
          </cell>
          <cell r="H484" t="str">
            <v>Standard</v>
          </cell>
          <cell r="I484" t="str">
            <v>medium</v>
          </cell>
          <cell r="J484" t="str">
            <v>large</v>
          </cell>
          <cell r="K484">
            <v>1061.56</v>
          </cell>
          <cell r="L484">
            <v>733.58</v>
          </cell>
          <cell r="M484">
            <v>327.9799999999999</v>
          </cell>
          <cell r="N484">
            <v>34170</v>
          </cell>
          <cell r="O484" t="str">
            <v>Male</v>
          </cell>
          <cell r="P484">
            <v>21</v>
          </cell>
          <cell r="Q484">
            <v>45.542465753424658</v>
          </cell>
          <cell r="R484" t="str">
            <v>Operator</v>
          </cell>
          <cell r="S484" t="str">
            <v>Retail</v>
          </cell>
          <cell r="T484" t="str">
            <v>Mass Customer</v>
          </cell>
          <cell r="U484" t="str">
            <v>No</v>
          </cell>
          <cell r="V484">
            <v>2073</v>
          </cell>
          <cell r="W484" t="str">
            <v>NSW</v>
          </cell>
          <cell r="X484">
            <v>12</v>
          </cell>
          <cell r="Y484">
            <v>318</v>
          </cell>
        </row>
        <row r="485">
          <cell r="A485">
            <v>484</v>
          </cell>
          <cell r="B485">
            <v>3</v>
          </cell>
          <cell r="C485">
            <v>941</v>
          </cell>
          <cell r="D485">
            <v>42859</v>
          </cell>
          <cell r="E485" t="b">
            <v>1</v>
          </cell>
          <cell r="F485" t="str">
            <v>Approved</v>
          </cell>
          <cell r="G485" t="str">
            <v>Trek Bicycles</v>
          </cell>
          <cell r="H485" t="str">
            <v>Standard</v>
          </cell>
          <cell r="I485" t="str">
            <v>medium</v>
          </cell>
          <cell r="J485" t="str">
            <v>large</v>
          </cell>
          <cell r="K485">
            <v>2091.4699999999998</v>
          </cell>
          <cell r="L485">
            <v>388.92</v>
          </cell>
          <cell r="M485">
            <v>1702.5499999999997</v>
          </cell>
          <cell r="N485">
            <v>37823</v>
          </cell>
          <cell r="O485" t="str">
            <v>Female</v>
          </cell>
          <cell r="P485">
            <v>31</v>
          </cell>
          <cell r="Q485">
            <v>27.145205479452056</v>
          </cell>
          <cell r="R485" t="str">
            <v>Recruiting Manager</v>
          </cell>
          <cell r="S485" t="str">
            <v>Manufacturing</v>
          </cell>
          <cell r="T485" t="str">
            <v>Mass Customer</v>
          </cell>
          <cell r="U485" t="str">
            <v>No</v>
          </cell>
          <cell r="V485">
            <v>4507</v>
          </cell>
          <cell r="W485" t="str">
            <v>QLD</v>
          </cell>
          <cell r="X485">
            <v>8</v>
          </cell>
          <cell r="Y485">
            <v>240</v>
          </cell>
        </row>
        <row r="486">
          <cell r="A486">
            <v>485</v>
          </cell>
          <cell r="B486">
            <v>87</v>
          </cell>
          <cell r="C486">
            <v>804</v>
          </cell>
          <cell r="D486">
            <v>42811</v>
          </cell>
          <cell r="E486" t="b">
            <v>0</v>
          </cell>
          <cell r="F486" t="str">
            <v>Approved</v>
          </cell>
          <cell r="G486" t="str">
            <v>OHM Cycles</v>
          </cell>
          <cell r="H486" t="str">
            <v>Standard</v>
          </cell>
          <cell r="I486" t="str">
            <v>medium</v>
          </cell>
          <cell r="J486" t="str">
            <v>medium</v>
          </cell>
          <cell r="K486">
            <v>1636.9</v>
          </cell>
          <cell r="L486">
            <v>44.71</v>
          </cell>
          <cell r="M486">
            <v>1592.19</v>
          </cell>
          <cell r="N486">
            <v>37499</v>
          </cell>
          <cell r="O486" t="str">
            <v>Female</v>
          </cell>
          <cell r="P486">
            <v>48</v>
          </cell>
          <cell r="Q486">
            <v>22.772602739726029</v>
          </cell>
          <cell r="R486" t="str">
            <v>Technical Writer</v>
          </cell>
          <cell r="S486" t="str">
            <v>Manufacturing</v>
          </cell>
          <cell r="T486" t="str">
            <v>High Net Worth</v>
          </cell>
          <cell r="U486" t="str">
            <v>No</v>
          </cell>
          <cell r="V486">
            <v>4006</v>
          </cell>
          <cell r="W486" t="str">
            <v>QLD</v>
          </cell>
          <cell r="X486">
            <v>7</v>
          </cell>
          <cell r="Y486">
            <v>288</v>
          </cell>
        </row>
        <row r="487">
          <cell r="A487">
            <v>486</v>
          </cell>
          <cell r="B487">
            <v>25</v>
          </cell>
          <cell r="C487">
            <v>2729</v>
          </cell>
          <cell r="D487">
            <v>42940</v>
          </cell>
          <cell r="E487" t="b">
            <v>1</v>
          </cell>
          <cell r="F487" t="str">
            <v>Approved</v>
          </cell>
          <cell r="G487" t="str">
            <v>Giant Bicycles</v>
          </cell>
          <cell r="H487" t="str">
            <v>Road</v>
          </cell>
          <cell r="I487" t="str">
            <v>medium</v>
          </cell>
          <cell r="J487" t="str">
            <v>medium</v>
          </cell>
          <cell r="K487">
            <v>1538.99</v>
          </cell>
          <cell r="L487">
            <v>829.65</v>
          </cell>
          <cell r="M487">
            <v>709.34</v>
          </cell>
          <cell r="N487">
            <v>38339</v>
          </cell>
          <cell r="O487" t="str">
            <v>Male</v>
          </cell>
          <cell r="P487">
            <v>15</v>
          </cell>
          <cell r="Q487">
            <v>21.873972602739727</v>
          </cell>
          <cell r="R487" t="str">
            <v>General Manager</v>
          </cell>
          <cell r="S487" t="str">
            <v>IT</v>
          </cell>
          <cell r="T487" t="str">
            <v>High Net Worth</v>
          </cell>
          <cell r="U487" t="str">
            <v>No</v>
          </cell>
          <cell r="V487">
            <v>3810</v>
          </cell>
          <cell r="W487" t="str">
            <v>VIC</v>
          </cell>
          <cell r="X487">
            <v>5</v>
          </cell>
          <cell r="Y487">
            <v>159</v>
          </cell>
        </row>
        <row r="488">
          <cell r="A488">
            <v>487</v>
          </cell>
          <cell r="B488">
            <v>27</v>
          </cell>
          <cell r="C488">
            <v>223</v>
          </cell>
          <cell r="D488">
            <v>42781</v>
          </cell>
          <cell r="E488" t="b">
            <v>1</v>
          </cell>
          <cell r="F488" t="str">
            <v>Approved</v>
          </cell>
          <cell r="G488" t="str">
            <v>Trek Bicycles</v>
          </cell>
          <cell r="H488" t="str">
            <v>Standard</v>
          </cell>
          <cell r="I488" t="str">
            <v>medium</v>
          </cell>
          <cell r="J488" t="str">
            <v>medium</v>
          </cell>
          <cell r="K488">
            <v>499.53</v>
          </cell>
          <cell r="L488">
            <v>388.72</v>
          </cell>
          <cell r="M488">
            <v>110.80999999999995</v>
          </cell>
          <cell r="N488">
            <v>34527</v>
          </cell>
          <cell r="O488" t="e">
            <v>#N/A</v>
          </cell>
          <cell r="P488" t="e">
            <v>#N/A</v>
          </cell>
          <cell r="Q488" t="e">
            <v>#N/A</v>
          </cell>
          <cell r="R488" t="e">
            <v>#N/A</v>
          </cell>
          <cell r="S488" t="e">
            <v>#N/A</v>
          </cell>
          <cell r="T488" t="e">
            <v>#N/A</v>
          </cell>
          <cell r="U488" t="e">
            <v>#N/A</v>
          </cell>
          <cell r="V488" t="e">
            <v>#N/A</v>
          </cell>
          <cell r="W488" t="e">
            <v>#N/A</v>
          </cell>
          <cell r="X488" t="e">
            <v>#N/A</v>
          </cell>
          <cell r="Y488">
            <v>318</v>
          </cell>
        </row>
        <row r="489">
          <cell r="A489">
            <v>488</v>
          </cell>
          <cell r="B489">
            <v>10</v>
          </cell>
          <cell r="C489">
            <v>1571</v>
          </cell>
          <cell r="D489">
            <v>42987</v>
          </cell>
          <cell r="E489" t="b">
            <v>1</v>
          </cell>
          <cell r="F489" t="str">
            <v>Approved</v>
          </cell>
          <cell r="G489" t="str">
            <v>WeareA2B</v>
          </cell>
          <cell r="H489" t="str">
            <v>Touring</v>
          </cell>
          <cell r="I489" t="str">
            <v>medium</v>
          </cell>
          <cell r="J489" t="str">
            <v>medium</v>
          </cell>
          <cell r="K489">
            <v>1466.68</v>
          </cell>
          <cell r="L489">
            <v>363.25</v>
          </cell>
          <cell r="M489">
            <v>1103.43</v>
          </cell>
          <cell r="N489">
            <v>34586</v>
          </cell>
          <cell r="O489" t="str">
            <v>Male</v>
          </cell>
          <cell r="P489">
            <v>51</v>
          </cell>
          <cell r="Q489">
            <v>41.556164383561644</v>
          </cell>
          <cell r="R489" t="str">
            <v>Clinical Specialist</v>
          </cell>
          <cell r="S489" t="str">
            <v>Entertainment</v>
          </cell>
          <cell r="T489" t="str">
            <v>Mass Customer</v>
          </cell>
          <cell r="U489" t="str">
            <v>No</v>
          </cell>
          <cell r="V489">
            <v>2121</v>
          </cell>
          <cell r="W489" t="str">
            <v>NSW</v>
          </cell>
          <cell r="X489">
            <v>11</v>
          </cell>
          <cell r="Y489">
            <v>112</v>
          </cell>
        </row>
        <row r="490">
          <cell r="A490">
            <v>489</v>
          </cell>
          <cell r="B490">
            <v>82</v>
          </cell>
          <cell r="C490">
            <v>2747</v>
          </cell>
          <cell r="D490">
            <v>42760</v>
          </cell>
          <cell r="E490" t="b">
            <v>0</v>
          </cell>
          <cell r="F490" t="str">
            <v>Approved</v>
          </cell>
          <cell r="G490" t="str">
            <v>Norco Bicycles</v>
          </cell>
          <cell r="H490" t="str">
            <v>Standard</v>
          </cell>
          <cell r="I490" t="str">
            <v>high</v>
          </cell>
          <cell r="J490" t="str">
            <v>medium</v>
          </cell>
          <cell r="K490">
            <v>1148.6400000000001</v>
          </cell>
          <cell r="L490">
            <v>689.18</v>
          </cell>
          <cell r="M490">
            <v>459.46000000000015</v>
          </cell>
          <cell r="N490">
            <v>42226</v>
          </cell>
          <cell r="O490" t="str">
            <v>Female</v>
          </cell>
          <cell r="P490">
            <v>96</v>
          </cell>
          <cell r="Q490">
            <v>66.534246575342465</v>
          </cell>
          <cell r="R490" t="str">
            <v>Software Test Engineer III</v>
          </cell>
          <cell r="S490" t="str">
            <v>Financial Services</v>
          </cell>
          <cell r="T490" t="str">
            <v>High Net Worth</v>
          </cell>
          <cell r="U490" t="str">
            <v>Yes</v>
          </cell>
          <cell r="V490">
            <v>2118</v>
          </cell>
          <cell r="W490" t="str">
            <v>NSW</v>
          </cell>
          <cell r="X490">
            <v>9</v>
          </cell>
          <cell r="Y490">
            <v>339</v>
          </cell>
        </row>
        <row r="491">
          <cell r="A491">
            <v>490</v>
          </cell>
          <cell r="B491">
            <v>11</v>
          </cell>
          <cell r="C491">
            <v>506</v>
          </cell>
          <cell r="D491">
            <v>42837</v>
          </cell>
          <cell r="E491" t="b">
            <v>1</v>
          </cell>
          <cell r="F491" t="str">
            <v>Approved</v>
          </cell>
          <cell r="G491" t="str">
            <v>Giant Bicycles</v>
          </cell>
          <cell r="H491" t="str">
            <v>Standard</v>
          </cell>
          <cell r="I491" t="str">
            <v>high</v>
          </cell>
          <cell r="J491" t="str">
            <v>medium</v>
          </cell>
          <cell r="K491">
            <v>1274.93</v>
          </cell>
          <cell r="L491">
            <v>764.96</v>
          </cell>
          <cell r="M491">
            <v>509.97</v>
          </cell>
          <cell r="N491">
            <v>39298</v>
          </cell>
          <cell r="O491" t="str">
            <v>Female</v>
          </cell>
          <cell r="P491">
            <v>98</v>
          </cell>
          <cell r="Q491">
            <v>37.11780821917808</v>
          </cell>
          <cell r="R491" t="str">
            <v>Health Coach II</v>
          </cell>
          <cell r="S491" t="str">
            <v>n/a</v>
          </cell>
          <cell r="T491" t="str">
            <v>High Net Worth</v>
          </cell>
          <cell r="U491" t="str">
            <v>Yes</v>
          </cell>
          <cell r="V491">
            <v>3911</v>
          </cell>
          <cell r="W491" t="str">
            <v>Victoria</v>
          </cell>
          <cell r="X491">
            <v>10</v>
          </cell>
          <cell r="Y491">
            <v>262</v>
          </cell>
        </row>
        <row r="492">
          <cell r="A492">
            <v>491</v>
          </cell>
          <cell r="B492">
            <v>32</v>
          </cell>
          <cell r="C492">
            <v>2676</v>
          </cell>
          <cell r="D492">
            <v>43079</v>
          </cell>
          <cell r="E492" t="b">
            <v>1</v>
          </cell>
          <cell r="F492" t="str">
            <v>Approved</v>
          </cell>
          <cell r="G492" t="str">
            <v>Giant Bicycles</v>
          </cell>
          <cell r="H492" t="str">
            <v>Standard</v>
          </cell>
          <cell r="I492" t="str">
            <v>medium</v>
          </cell>
          <cell r="J492" t="str">
            <v>medium</v>
          </cell>
          <cell r="K492">
            <v>642.70000000000005</v>
          </cell>
          <cell r="L492">
            <v>211.37</v>
          </cell>
          <cell r="M492">
            <v>431.33000000000004</v>
          </cell>
          <cell r="N492">
            <v>34527</v>
          </cell>
          <cell r="O492" t="str">
            <v>Male</v>
          </cell>
          <cell r="P492">
            <v>34</v>
          </cell>
          <cell r="Q492">
            <v>65.202739726027403</v>
          </cell>
          <cell r="R492" t="str">
            <v>Product Engineer</v>
          </cell>
          <cell r="S492" t="str">
            <v>Retail</v>
          </cell>
          <cell r="T492" t="str">
            <v>Mass Customer</v>
          </cell>
          <cell r="U492" t="str">
            <v>No</v>
          </cell>
          <cell r="V492">
            <v>4670</v>
          </cell>
          <cell r="W492" t="str">
            <v>QLD</v>
          </cell>
          <cell r="X492">
            <v>3</v>
          </cell>
          <cell r="Y492">
            <v>20</v>
          </cell>
        </row>
        <row r="493">
          <cell r="A493">
            <v>492</v>
          </cell>
          <cell r="B493">
            <v>90</v>
          </cell>
          <cell r="C493">
            <v>547</v>
          </cell>
          <cell r="D493">
            <v>42746</v>
          </cell>
          <cell r="E493" t="b">
            <v>1</v>
          </cell>
          <cell r="F493" t="str">
            <v>Approved</v>
          </cell>
          <cell r="G493" t="str">
            <v>Norco Bicycles</v>
          </cell>
          <cell r="H493" t="str">
            <v>Standard</v>
          </cell>
          <cell r="I493" t="str">
            <v>low</v>
          </cell>
          <cell r="J493" t="str">
            <v>medium</v>
          </cell>
          <cell r="K493">
            <v>363.01</v>
          </cell>
          <cell r="L493">
            <v>290.41000000000003</v>
          </cell>
          <cell r="M493">
            <v>72.599999999999966</v>
          </cell>
          <cell r="N493">
            <v>38482</v>
          </cell>
          <cell r="O493" t="str">
            <v>U</v>
          </cell>
          <cell r="P493">
            <v>84</v>
          </cell>
          <cell r="Q493">
            <v>25.865753424657534</v>
          </cell>
          <cell r="R493" t="str">
            <v>Sales Associate</v>
          </cell>
          <cell r="S493" t="str">
            <v>Health</v>
          </cell>
          <cell r="T493" t="str">
            <v>Mass Customer</v>
          </cell>
          <cell r="U493" t="str">
            <v>Yes</v>
          </cell>
          <cell r="V493">
            <v>2745</v>
          </cell>
          <cell r="W493" t="str">
            <v>NSW</v>
          </cell>
          <cell r="X493">
            <v>9</v>
          </cell>
          <cell r="Y493">
            <v>353</v>
          </cell>
        </row>
        <row r="494">
          <cell r="A494">
            <v>493</v>
          </cell>
          <cell r="B494">
            <v>44</v>
          </cell>
          <cell r="C494">
            <v>2623</v>
          </cell>
          <cell r="D494">
            <v>43072</v>
          </cell>
          <cell r="E494" t="b">
            <v>1</v>
          </cell>
          <cell r="F494" t="str">
            <v>Approved</v>
          </cell>
          <cell r="G494" t="str">
            <v>WeareA2B</v>
          </cell>
          <cell r="H494" t="str">
            <v>Standard</v>
          </cell>
          <cell r="I494" t="str">
            <v>medium</v>
          </cell>
          <cell r="J494" t="str">
            <v>medium</v>
          </cell>
          <cell r="K494">
            <v>1769.64</v>
          </cell>
          <cell r="L494">
            <v>108.76</v>
          </cell>
          <cell r="M494">
            <v>1660.88</v>
          </cell>
          <cell r="N494">
            <v>38750</v>
          </cell>
          <cell r="O494" t="str">
            <v>Male</v>
          </cell>
          <cell r="P494">
            <v>37</v>
          </cell>
          <cell r="Q494">
            <v>39.671232876712331</v>
          </cell>
          <cell r="R494" t="str">
            <v>Media Manager III</v>
          </cell>
          <cell r="S494" t="str">
            <v>Financial Services</v>
          </cell>
          <cell r="T494" t="str">
            <v>Mass Customer</v>
          </cell>
          <cell r="U494" t="str">
            <v>No</v>
          </cell>
          <cell r="V494">
            <v>2445</v>
          </cell>
          <cell r="W494" t="str">
            <v>NSW</v>
          </cell>
          <cell r="X494">
            <v>7</v>
          </cell>
          <cell r="Y494">
            <v>27</v>
          </cell>
        </row>
        <row r="495">
          <cell r="A495">
            <v>494</v>
          </cell>
          <cell r="B495">
            <v>92</v>
          </cell>
          <cell r="C495">
            <v>1509</v>
          </cell>
          <cell r="D495">
            <v>43055</v>
          </cell>
          <cell r="E495" t="b">
            <v>1</v>
          </cell>
          <cell r="F495" t="str">
            <v>Approved</v>
          </cell>
          <cell r="G495" t="str">
            <v>WeareA2B</v>
          </cell>
          <cell r="H495" t="str">
            <v>Touring</v>
          </cell>
          <cell r="I495" t="str">
            <v>medium</v>
          </cell>
          <cell r="J495" t="str">
            <v>large</v>
          </cell>
          <cell r="K495">
            <v>1890.39</v>
          </cell>
          <cell r="L495">
            <v>260.14</v>
          </cell>
          <cell r="M495">
            <v>1630.25</v>
          </cell>
          <cell r="N495">
            <v>42172</v>
          </cell>
          <cell r="O495" t="str">
            <v>Male</v>
          </cell>
          <cell r="P495">
            <v>94</v>
          </cell>
          <cell r="Q495">
            <v>122.3013698630137</v>
          </cell>
          <cell r="R495" t="str">
            <v>Computer Systems Analyst I</v>
          </cell>
          <cell r="S495" t="str">
            <v>Health</v>
          </cell>
          <cell r="T495" t="str">
            <v>Affluent Customer</v>
          </cell>
          <cell r="U495" t="str">
            <v>Yes</v>
          </cell>
          <cell r="V495">
            <v>2227</v>
          </cell>
          <cell r="W495" t="str">
            <v>NSW</v>
          </cell>
          <cell r="X495">
            <v>10</v>
          </cell>
          <cell r="Y495">
            <v>44</v>
          </cell>
        </row>
        <row r="496">
          <cell r="A496">
            <v>495</v>
          </cell>
          <cell r="B496">
            <v>21</v>
          </cell>
          <cell r="C496">
            <v>479</v>
          </cell>
          <cell r="D496">
            <v>42956</v>
          </cell>
          <cell r="E496" t="b">
            <v>1</v>
          </cell>
          <cell r="F496" t="str">
            <v>Approved</v>
          </cell>
          <cell r="G496" t="str">
            <v>Solex</v>
          </cell>
          <cell r="H496" t="str">
            <v>Standard</v>
          </cell>
          <cell r="I496" t="str">
            <v>medium</v>
          </cell>
          <cell r="J496" t="str">
            <v>large</v>
          </cell>
          <cell r="K496">
            <v>1071.23</v>
          </cell>
          <cell r="L496">
            <v>380.74</v>
          </cell>
          <cell r="M496">
            <v>690.49</v>
          </cell>
          <cell r="N496">
            <v>33455</v>
          </cell>
          <cell r="O496" t="e">
            <v>#N/A</v>
          </cell>
          <cell r="P496" t="e">
            <v>#N/A</v>
          </cell>
          <cell r="Q496" t="e">
            <v>#N/A</v>
          </cell>
          <cell r="R496" t="e">
            <v>#N/A</v>
          </cell>
          <cell r="S496" t="e">
            <v>#N/A</v>
          </cell>
          <cell r="T496" t="e">
            <v>#N/A</v>
          </cell>
          <cell r="U496" t="e">
            <v>#N/A</v>
          </cell>
          <cell r="V496" t="e">
            <v>#N/A</v>
          </cell>
          <cell r="W496" t="e">
            <v>#N/A</v>
          </cell>
          <cell r="X496" t="e">
            <v>#N/A</v>
          </cell>
          <cell r="Y496">
            <v>143</v>
          </cell>
        </row>
        <row r="497">
          <cell r="A497">
            <v>496</v>
          </cell>
          <cell r="B497">
            <v>0</v>
          </cell>
          <cell r="C497">
            <v>661</v>
          </cell>
          <cell r="D497">
            <v>43047</v>
          </cell>
          <cell r="E497" t="b">
            <v>0</v>
          </cell>
          <cell r="F497" t="str">
            <v>Approved</v>
          </cell>
          <cell r="G497" t="str">
            <v>Norco Bicycles</v>
          </cell>
          <cell r="H497" t="str">
            <v>Standard</v>
          </cell>
          <cell r="I497" t="str">
            <v>low</v>
          </cell>
          <cell r="J497" t="str">
            <v>medium</v>
          </cell>
          <cell r="K497">
            <v>363.01</v>
          </cell>
          <cell r="L497">
            <v>290.41000000000003</v>
          </cell>
          <cell r="M497">
            <v>72.599999999999966</v>
          </cell>
          <cell r="N497">
            <v>38482</v>
          </cell>
          <cell r="O497" t="str">
            <v>Female</v>
          </cell>
          <cell r="P497">
            <v>41</v>
          </cell>
          <cell r="Q497">
            <v>33.890410958904113</v>
          </cell>
          <cell r="R497" t="str">
            <v>Sales Associate</v>
          </cell>
          <cell r="S497" t="str">
            <v>Manufacturing</v>
          </cell>
          <cell r="T497" t="str">
            <v>High Net Worth</v>
          </cell>
          <cell r="U497" t="str">
            <v>No</v>
          </cell>
          <cell r="V497">
            <v>2577</v>
          </cell>
          <cell r="W497" t="str">
            <v>NSW</v>
          </cell>
          <cell r="X497">
            <v>7</v>
          </cell>
          <cell r="Y497">
            <v>52</v>
          </cell>
        </row>
        <row r="498">
          <cell r="A498">
            <v>497</v>
          </cell>
          <cell r="B498">
            <v>62</v>
          </cell>
          <cell r="C498">
            <v>1854</v>
          </cell>
          <cell r="D498">
            <v>43099</v>
          </cell>
          <cell r="E498" t="b">
            <v>1</v>
          </cell>
          <cell r="F498" t="str">
            <v>Approved</v>
          </cell>
          <cell r="G498" t="str">
            <v>Solex</v>
          </cell>
          <cell r="H498" t="str">
            <v>Standard</v>
          </cell>
          <cell r="I498" t="str">
            <v>high</v>
          </cell>
          <cell r="J498" t="str">
            <v>medium</v>
          </cell>
          <cell r="K498">
            <v>1024.6600000000001</v>
          </cell>
          <cell r="L498">
            <v>614.79999999999995</v>
          </cell>
          <cell r="M498">
            <v>409.86000000000013</v>
          </cell>
          <cell r="N498">
            <v>34244</v>
          </cell>
          <cell r="O498" t="str">
            <v>Male</v>
          </cell>
          <cell r="P498">
            <v>2</v>
          </cell>
          <cell r="Q498">
            <v>43.547945205479451</v>
          </cell>
          <cell r="R498" t="str">
            <v>Community Outreach Specialist</v>
          </cell>
          <cell r="S498" t="str">
            <v>n/a</v>
          </cell>
          <cell r="T498" t="str">
            <v>Mass Customer</v>
          </cell>
          <cell r="U498" t="str">
            <v>Yes</v>
          </cell>
          <cell r="V498">
            <v>3630</v>
          </cell>
          <cell r="W498" t="str">
            <v>VIC</v>
          </cell>
          <cell r="X498">
            <v>1</v>
          </cell>
          <cell r="Y498">
            <v>0</v>
          </cell>
        </row>
        <row r="499">
          <cell r="A499">
            <v>498</v>
          </cell>
          <cell r="B499">
            <v>72</v>
          </cell>
          <cell r="C499">
            <v>125</v>
          </cell>
          <cell r="D499">
            <v>42884</v>
          </cell>
          <cell r="E499" t="b">
            <v>0</v>
          </cell>
          <cell r="F499" t="str">
            <v>Approved</v>
          </cell>
          <cell r="G499" t="str">
            <v>Norco Bicycles</v>
          </cell>
          <cell r="H499" t="str">
            <v>Standard</v>
          </cell>
          <cell r="I499" t="str">
            <v>medium</v>
          </cell>
          <cell r="J499" t="str">
            <v>medium</v>
          </cell>
          <cell r="K499">
            <v>360.4</v>
          </cell>
          <cell r="L499">
            <v>270.3</v>
          </cell>
          <cell r="M499">
            <v>90.099999999999966</v>
          </cell>
          <cell r="N499">
            <v>42710</v>
          </cell>
          <cell r="O499" t="e">
            <v>#N/A</v>
          </cell>
          <cell r="P499" t="e">
            <v>#N/A</v>
          </cell>
          <cell r="Q499" t="e">
            <v>#N/A</v>
          </cell>
          <cell r="R499" t="e">
            <v>#N/A</v>
          </cell>
          <cell r="S499" t="e">
            <v>#N/A</v>
          </cell>
          <cell r="T499" t="e">
            <v>#N/A</v>
          </cell>
          <cell r="U499" t="e">
            <v>#N/A</v>
          </cell>
          <cell r="V499" t="e">
            <v>#N/A</v>
          </cell>
          <cell r="W499" t="e">
            <v>#N/A</v>
          </cell>
          <cell r="X499" t="e">
            <v>#N/A</v>
          </cell>
          <cell r="Y499">
            <v>215</v>
          </cell>
        </row>
        <row r="500">
          <cell r="A500">
            <v>499</v>
          </cell>
          <cell r="B500">
            <v>22</v>
          </cell>
          <cell r="C500">
            <v>1037</v>
          </cell>
          <cell r="D500">
            <v>42935</v>
          </cell>
          <cell r="E500" t="b">
            <v>0</v>
          </cell>
          <cell r="F500" t="str">
            <v>Approved</v>
          </cell>
          <cell r="G500" t="str">
            <v>WeareA2B</v>
          </cell>
          <cell r="H500" t="str">
            <v>Standard</v>
          </cell>
          <cell r="I500" t="str">
            <v>medium</v>
          </cell>
          <cell r="J500" t="str">
            <v>medium</v>
          </cell>
          <cell r="K500">
            <v>60.34</v>
          </cell>
          <cell r="L500">
            <v>45.26</v>
          </cell>
          <cell r="M500">
            <v>15.080000000000005</v>
          </cell>
          <cell r="N500">
            <v>34165</v>
          </cell>
          <cell r="O500" t="str">
            <v>U</v>
          </cell>
          <cell r="P500">
            <v>57</v>
          </cell>
          <cell r="Q500">
            <v>65.657534246575338</v>
          </cell>
          <cell r="R500" t="str">
            <v>Human Resources Assistant II</v>
          </cell>
          <cell r="S500" t="str">
            <v>Financial Services</v>
          </cell>
          <cell r="T500" t="str">
            <v>Mass Customer</v>
          </cell>
          <cell r="U500" t="str">
            <v>Yes</v>
          </cell>
          <cell r="V500">
            <v>2031</v>
          </cell>
          <cell r="W500" t="str">
            <v>NSW</v>
          </cell>
          <cell r="X500">
            <v>11</v>
          </cell>
          <cell r="Y500">
            <v>164</v>
          </cell>
        </row>
        <row r="501">
          <cell r="A501">
            <v>500</v>
          </cell>
          <cell r="B501">
            <v>79</v>
          </cell>
          <cell r="C501">
            <v>1446</v>
          </cell>
          <cell r="D501">
            <v>42768</v>
          </cell>
          <cell r="E501" t="b">
            <v>1</v>
          </cell>
          <cell r="F501" t="str">
            <v>Approved</v>
          </cell>
          <cell r="G501" t="str">
            <v>Norco Bicycles</v>
          </cell>
          <cell r="H501" t="str">
            <v>Standard</v>
          </cell>
          <cell r="I501" t="str">
            <v>medium</v>
          </cell>
          <cell r="J501" t="str">
            <v>medium</v>
          </cell>
          <cell r="K501">
            <v>1555.58</v>
          </cell>
          <cell r="L501">
            <v>818.01</v>
          </cell>
          <cell r="M501">
            <v>737.56999999999994</v>
          </cell>
          <cell r="N501">
            <v>37873</v>
          </cell>
          <cell r="O501" t="str">
            <v>Male</v>
          </cell>
          <cell r="P501">
            <v>29</v>
          </cell>
          <cell r="Q501">
            <v>34.953424657534249</v>
          </cell>
          <cell r="R501" t="str">
            <v>Engineer I</v>
          </cell>
          <cell r="S501" t="str">
            <v>IT</v>
          </cell>
          <cell r="T501" t="str">
            <v>Affluent Customer</v>
          </cell>
          <cell r="U501" t="str">
            <v>No</v>
          </cell>
          <cell r="V501">
            <v>3690</v>
          </cell>
          <cell r="W501" t="str">
            <v>VIC</v>
          </cell>
          <cell r="X501">
            <v>2</v>
          </cell>
          <cell r="Y501">
            <v>331</v>
          </cell>
        </row>
        <row r="502">
          <cell r="A502">
            <v>501</v>
          </cell>
          <cell r="B502">
            <v>28</v>
          </cell>
          <cell r="C502">
            <v>2810</v>
          </cell>
          <cell r="D502">
            <v>42941</v>
          </cell>
          <cell r="E502" t="b">
            <v>1</v>
          </cell>
          <cell r="F502" t="str">
            <v>Approved</v>
          </cell>
          <cell r="G502" t="str">
            <v>Norco Bicycles</v>
          </cell>
          <cell r="H502" t="str">
            <v>Standard</v>
          </cell>
          <cell r="I502" t="str">
            <v>medium</v>
          </cell>
          <cell r="J502" t="str">
            <v>small</v>
          </cell>
          <cell r="K502">
            <v>1216.1400000000001</v>
          </cell>
          <cell r="L502">
            <v>1082.3599999999999</v>
          </cell>
          <cell r="M502">
            <v>133.7800000000002</v>
          </cell>
          <cell r="N502">
            <v>35052</v>
          </cell>
          <cell r="O502" t="str">
            <v>Female</v>
          </cell>
          <cell r="P502">
            <v>29</v>
          </cell>
          <cell r="Q502">
            <v>60.605479452054794</v>
          </cell>
          <cell r="R502">
            <v>0</v>
          </cell>
          <cell r="S502" t="str">
            <v>Retail</v>
          </cell>
          <cell r="T502" t="str">
            <v>Mass Customer</v>
          </cell>
          <cell r="U502" t="str">
            <v>No</v>
          </cell>
          <cell r="V502">
            <v>3141</v>
          </cell>
          <cell r="W502" t="str">
            <v>VIC</v>
          </cell>
          <cell r="X502">
            <v>8</v>
          </cell>
          <cell r="Y502">
            <v>158</v>
          </cell>
        </row>
        <row r="503">
          <cell r="A503">
            <v>502</v>
          </cell>
          <cell r="B503">
            <v>77</v>
          </cell>
          <cell r="C503">
            <v>500</v>
          </cell>
          <cell r="D503">
            <v>42899</v>
          </cell>
          <cell r="E503" t="b">
            <v>1</v>
          </cell>
          <cell r="F503" t="str">
            <v>Approved</v>
          </cell>
          <cell r="G503" t="str">
            <v>Norco Bicycles</v>
          </cell>
          <cell r="H503" t="str">
            <v>Road</v>
          </cell>
          <cell r="I503" t="str">
            <v>medium</v>
          </cell>
          <cell r="J503" t="str">
            <v>large</v>
          </cell>
          <cell r="K503">
            <v>1240.31</v>
          </cell>
          <cell r="L503">
            <v>795.1</v>
          </cell>
          <cell r="M503">
            <v>445.20999999999992</v>
          </cell>
          <cell r="N503">
            <v>41434</v>
          </cell>
          <cell r="O503" t="e">
            <v>#N/A</v>
          </cell>
          <cell r="P503" t="e">
            <v>#N/A</v>
          </cell>
          <cell r="Q503" t="e">
            <v>#N/A</v>
          </cell>
          <cell r="R503" t="e">
            <v>#N/A</v>
          </cell>
          <cell r="S503" t="e">
            <v>#N/A</v>
          </cell>
          <cell r="T503" t="e">
            <v>#N/A</v>
          </cell>
          <cell r="U503" t="e">
            <v>#N/A</v>
          </cell>
          <cell r="V503" t="e">
            <v>#N/A</v>
          </cell>
          <cell r="W503" t="e">
            <v>#N/A</v>
          </cell>
          <cell r="X503" t="e">
            <v>#N/A</v>
          </cell>
          <cell r="Y503">
            <v>200</v>
          </cell>
        </row>
        <row r="504">
          <cell r="A504">
            <v>503</v>
          </cell>
          <cell r="B504">
            <v>87</v>
          </cell>
          <cell r="C504">
            <v>2468</v>
          </cell>
          <cell r="D504">
            <v>42954</v>
          </cell>
          <cell r="E504" t="b">
            <v>1</v>
          </cell>
          <cell r="F504" t="str">
            <v>Approved</v>
          </cell>
          <cell r="G504" t="str">
            <v>OHM Cycles</v>
          </cell>
          <cell r="H504" t="str">
            <v>Standard</v>
          </cell>
          <cell r="I504" t="str">
            <v>medium</v>
          </cell>
          <cell r="J504" t="str">
            <v>medium</v>
          </cell>
          <cell r="K504">
            <v>1636.9</v>
          </cell>
          <cell r="L504">
            <v>44.71</v>
          </cell>
          <cell r="M504">
            <v>1592.19</v>
          </cell>
          <cell r="N504">
            <v>40410</v>
          </cell>
          <cell r="O504" t="str">
            <v>U</v>
          </cell>
          <cell r="P504">
            <v>18</v>
          </cell>
          <cell r="Q504">
            <v>26.287671232876711</v>
          </cell>
          <cell r="R504" t="str">
            <v>Marketing Assistant</v>
          </cell>
          <cell r="S504" t="str">
            <v>Manufacturing</v>
          </cell>
          <cell r="T504" t="str">
            <v>Affluent Customer</v>
          </cell>
          <cell r="U504" t="str">
            <v>Yes</v>
          </cell>
          <cell r="V504">
            <v>4014</v>
          </cell>
          <cell r="W504" t="str">
            <v>QLD</v>
          </cell>
          <cell r="X504">
            <v>8</v>
          </cell>
          <cell r="Y504">
            <v>145</v>
          </cell>
        </row>
        <row r="505">
          <cell r="A505">
            <v>504</v>
          </cell>
          <cell r="B505">
            <v>5</v>
          </cell>
          <cell r="C505">
            <v>1785</v>
          </cell>
          <cell r="D505">
            <v>42804</v>
          </cell>
          <cell r="E505" t="b">
            <v>0</v>
          </cell>
          <cell r="F505" t="str">
            <v>Approved</v>
          </cell>
          <cell r="G505" t="str">
            <v>Trek Bicycles</v>
          </cell>
          <cell r="H505" t="str">
            <v>Mountain</v>
          </cell>
          <cell r="I505" t="str">
            <v>low</v>
          </cell>
          <cell r="J505" t="str">
            <v>medium</v>
          </cell>
          <cell r="K505">
            <v>574.64</v>
          </cell>
          <cell r="L505">
            <v>459.71</v>
          </cell>
          <cell r="M505">
            <v>114.93</v>
          </cell>
          <cell r="N505">
            <v>40784</v>
          </cell>
          <cell r="O505" t="str">
            <v>Female</v>
          </cell>
          <cell r="P505">
            <v>70</v>
          </cell>
          <cell r="Q505">
            <v>61.315068493150683</v>
          </cell>
          <cell r="R505" t="str">
            <v>Clinical Specialist</v>
          </cell>
          <cell r="S505" t="str">
            <v>Manufacturing</v>
          </cell>
          <cell r="T505" t="str">
            <v>Mass Customer</v>
          </cell>
          <cell r="U505" t="str">
            <v>Yes</v>
          </cell>
          <cell r="V505">
            <v>3046</v>
          </cell>
          <cell r="W505" t="str">
            <v>VIC</v>
          </cell>
          <cell r="X505">
            <v>8</v>
          </cell>
          <cell r="Y505">
            <v>295</v>
          </cell>
        </row>
        <row r="506">
          <cell r="A506">
            <v>505</v>
          </cell>
          <cell r="B506">
            <v>66</v>
          </cell>
          <cell r="C506">
            <v>2560</v>
          </cell>
          <cell r="D506">
            <v>42925</v>
          </cell>
          <cell r="E506" t="b">
            <v>0</v>
          </cell>
          <cell r="F506" t="str">
            <v>Approved</v>
          </cell>
          <cell r="G506" t="str">
            <v>Giant Bicycles</v>
          </cell>
          <cell r="H506" t="str">
            <v>Road</v>
          </cell>
          <cell r="I506" t="str">
            <v>low</v>
          </cell>
          <cell r="J506" t="str">
            <v>small</v>
          </cell>
          <cell r="K506">
            <v>590.26</v>
          </cell>
          <cell r="L506">
            <v>525.33000000000004</v>
          </cell>
          <cell r="M506">
            <v>64.92999999999995</v>
          </cell>
          <cell r="N506">
            <v>40487</v>
          </cell>
          <cell r="O506" t="str">
            <v>Female</v>
          </cell>
          <cell r="P506">
            <v>44</v>
          </cell>
          <cell r="Q506">
            <v>41.493150684931507</v>
          </cell>
          <cell r="R506" t="str">
            <v>Developer IV</v>
          </cell>
          <cell r="S506" t="str">
            <v>Entertainment</v>
          </cell>
          <cell r="T506" t="str">
            <v>High Net Worth</v>
          </cell>
          <cell r="U506" t="str">
            <v>No</v>
          </cell>
          <cell r="V506">
            <v>2000</v>
          </cell>
          <cell r="W506" t="str">
            <v>NSW</v>
          </cell>
          <cell r="X506">
            <v>8</v>
          </cell>
          <cell r="Y506">
            <v>174</v>
          </cell>
        </row>
        <row r="507">
          <cell r="A507">
            <v>506</v>
          </cell>
          <cell r="B507">
            <v>66</v>
          </cell>
          <cell r="C507">
            <v>1853</v>
          </cell>
          <cell r="D507">
            <v>43073</v>
          </cell>
          <cell r="E507" t="b">
            <v>0</v>
          </cell>
          <cell r="F507" t="str">
            <v>Approved</v>
          </cell>
          <cell r="G507" t="str">
            <v>Giant Bicycles</v>
          </cell>
          <cell r="H507" t="str">
            <v>Road</v>
          </cell>
          <cell r="I507" t="str">
            <v>low</v>
          </cell>
          <cell r="J507" t="str">
            <v>small</v>
          </cell>
          <cell r="K507">
            <v>590.26</v>
          </cell>
          <cell r="L507">
            <v>525.33000000000004</v>
          </cell>
          <cell r="M507">
            <v>64.92999999999995</v>
          </cell>
          <cell r="N507">
            <v>34996</v>
          </cell>
          <cell r="O507" t="str">
            <v>Female</v>
          </cell>
          <cell r="P507">
            <v>11</v>
          </cell>
          <cell r="Q507">
            <v>34.772602739726025</v>
          </cell>
          <cell r="R507" t="str">
            <v>Recruiter</v>
          </cell>
          <cell r="S507" t="str">
            <v>Manufacturing</v>
          </cell>
          <cell r="T507" t="str">
            <v>Affluent Customer</v>
          </cell>
          <cell r="U507" t="str">
            <v>No</v>
          </cell>
          <cell r="V507">
            <v>3754</v>
          </cell>
          <cell r="W507" t="str">
            <v>VIC</v>
          </cell>
          <cell r="X507">
            <v>6</v>
          </cell>
          <cell r="Y507">
            <v>26</v>
          </cell>
        </row>
        <row r="508">
          <cell r="A508">
            <v>507</v>
          </cell>
          <cell r="B508">
            <v>71</v>
          </cell>
          <cell r="C508">
            <v>3468</v>
          </cell>
          <cell r="D508">
            <v>42980</v>
          </cell>
          <cell r="E508" t="b">
            <v>1</v>
          </cell>
          <cell r="F508" t="str">
            <v>Approved</v>
          </cell>
          <cell r="G508" t="str">
            <v>Solex</v>
          </cell>
          <cell r="H508" t="str">
            <v>Standard</v>
          </cell>
          <cell r="I508" t="str">
            <v>high</v>
          </cell>
          <cell r="J508" t="str">
            <v>large</v>
          </cell>
          <cell r="K508">
            <v>1842.92</v>
          </cell>
          <cell r="L508">
            <v>1105.75</v>
          </cell>
          <cell r="M508">
            <v>737.17000000000007</v>
          </cell>
          <cell r="N508">
            <v>34996</v>
          </cell>
          <cell r="O508" t="str">
            <v>Female</v>
          </cell>
          <cell r="P508">
            <v>90</v>
          </cell>
          <cell r="Q508">
            <v>35.42739726027397</v>
          </cell>
          <cell r="R508" t="str">
            <v>Associate Professor</v>
          </cell>
          <cell r="S508" t="str">
            <v>IT</v>
          </cell>
          <cell r="T508" t="str">
            <v>Mass Customer</v>
          </cell>
          <cell r="U508" t="str">
            <v>No</v>
          </cell>
          <cell r="V508">
            <v>2230</v>
          </cell>
          <cell r="W508" t="str">
            <v>NSW</v>
          </cell>
          <cell r="X508">
            <v>12</v>
          </cell>
          <cell r="Y508">
            <v>119</v>
          </cell>
        </row>
        <row r="509">
          <cell r="A509">
            <v>508</v>
          </cell>
          <cell r="B509">
            <v>91</v>
          </cell>
          <cell r="C509">
            <v>3389</v>
          </cell>
          <cell r="D509">
            <v>42818</v>
          </cell>
          <cell r="E509" t="b">
            <v>0</v>
          </cell>
          <cell r="F509" t="str">
            <v>Approved</v>
          </cell>
          <cell r="G509" t="str">
            <v>Solex</v>
          </cell>
          <cell r="H509" t="str">
            <v>Standard</v>
          </cell>
          <cell r="I509" t="str">
            <v>medium</v>
          </cell>
          <cell r="J509" t="str">
            <v>medium</v>
          </cell>
          <cell r="K509">
            <v>100.35</v>
          </cell>
          <cell r="L509">
            <v>75.260000000000005</v>
          </cell>
          <cell r="M509">
            <v>25.089999999999989</v>
          </cell>
          <cell r="N509">
            <v>36367</v>
          </cell>
          <cell r="O509" t="str">
            <v>Female</v>
          </cell>
          <cell r="P509">
            <v>20</v>
          </cell>
          <cell r="Q509">
            <v>49.832876712328769</v>
          </cell>
          <cell r="R509" t="str">
            <v>Programmer II</v>
          </cell>
          <cell r="S509" t="str">
            <v>Retail</v>
          </cell>
          <cell r="T509" t="str">
            <v>Mass Customer</v>
          </cell>
          <cell r="U509" t="str">
            <v>No</v>
          </cell>
          <cell r="V509">
            <v>3134</v>
          </cell>
          <cell r="W509" t="str">
            <v>VIC</v>
          </cell>
          <cell r="X509">
            <v>9</v>
          </cell>
          <cell r="Y509">
            <v>281</v>
          </cell>
        </row>
        <row r="510">
          <cell r="A510">
            <v>509</v>
          </cell>
          <cell r="B510">
            <v>17</v>
          </cell>
          <cell r="C510">
            <v>3015</v>
          </cell>
          <cell r="D510">
            <v>42944</v>
          </cell>
          <cell r="E510" t="b">
            <v>0</v>
          </cell>
          <cell r="F510" t="str">
            <v>Approved</v>
          </cell>
          <cell r="G510" t="str">
            <v>Solex</v>
          </cell>
          <cell r="H510" t="str">
            <v>Standard</v>
          </cell>
          <cell r="I510" t="str">
            <v>high</v>
          </cell>
          <cell r="J510" t="str">
            <v>medium</v>
          </cell>
          <cell r="K510">
            <v>1024.6600000000001</v>
          </cell>
          <cell r="L510">
            <v>614.79999999999995</v>
          </cell>
          <cell r="M510">
            <v>409.86000000000013</v>
          </cell>
          <cell r="N510">
            <v>40487</v>
          </cell>
          <cell r="O510" t="str">
            <v>Male</v>
          </cell>
          <cell r="P510">
            <v>25</v>
          </cell>
          <cell r="Q510">
            <v>21.55890410958904</v>
          </cell>
          <cell r="R510" t="str">
            <v>Assistant Manager</v>
          </cell>
          <cell r="S510" t="str">
            <v>n/a</v>
          </cell>
          <cell r="T510" t="str">
            <v>High Net Worth</v>
          </cell>
          <cell r="U510" t="str">
            <v>No</v>
          </cell>
          <cell r="V510">
            <v>4214</v>
          </cell>
          <cell r="W510" t="str">
            <v>QLD</v>
          </cell>
          <cell r="X510">
            <v>9</v>
          </cell>
          <cell r="Y510">
            <v>155</v>
          </cell>
        </row>
        <row r="511">
          <cell r="A511">
            <v>510</v>
          </cell>
          <cell r="B511">
            <v>85</v>
          </cell>
          <cell r="C511">
            <v>3073</v>
          </cell>
          <cell r="D511">
            <v>42848</v>
          </cell>
          <cell r="E511" t="b">
            <v>1</v>
          </cell>
          <cell r="F511" t="str">
            <v>Approved</v>
          </cell>
          <cell r="G511" t="str">
            <v>WeareA2B</v>
          </cell>
          <cell r="H511" t="str">
            <v>Standard</v>
          </cell>
          <cell r="I511" t="str">
            <v>medium</v>
          </cell>
          <cell r="J511" t="str">
            <v>medium</v>
          </cell>
          <cell r="K511">
            <v>752.64</v>
          </cell>
          <cell r="L511">
            <v>205.36</v>
          </cell>
          <cell r="M511">
            <v>547.28</v>
          </cell>
          <cell r="N511">
            <v>42218</v>
          </cell>
          <cell r="O511" t="str">
            <v>Male</v>
          </cell>
          <cell r="P511">
            <v>31</v>
          </cell>
          <cell r="Q511">
            <v>54.975342465753428</v>
          </cell>
          <cell r="R511" t="str">
            <v>Nurse</v>
          </cell>
          <cell r="S511" t="str">
            <v>Manufacturing</v>
          </cell>
          <cell r="T511" t="str">
            <v>Mass Customer</v>
          </cell>
          <cell r="U511" t="str">
            <v>Yes</v>
          </cell>
          <cell r="V511">
            <v>3132</v>
          </cell>
          <cell r="W511" t="str">
            <v>VIC</v>
          </cell>
          <cell r="X511">
            <v>10</v>
          </cell>
          <cell r="Y511">
            <v>251</v>
          </cell>
        </row>
        <row r="512">
          <cell r="A512">
            <v>511</v>
          </cell>
          <cell r="B512">
            <v>24</v>
          </cell>
          <cell r="C512">
            <v>683</v>
          </cell>
          <cell r="D512">
            <v>42920</v>
          </cell>
          <cell r="E512" t="b">
            <v>1</v>
          </cell>
          <cell r="F512" t="str">
            <v>Approved</v>
          </cell>
          <cell r="G512" t="str">
            <v>Solex</v>
          </cell>
          <cell r="H512" t="str">
            <v>Road</v>
          </cell>
          <cell r="I512" t="str">
            <v>medium</v>
          </cell>
          <cell r="J512" t="str">
            <v>large</v>
          </cell>
          <cell r="K512">
            <v>1777.8</v>
          </cell>
          <cell r="L512">
            <v>820.78</v>
          </cell>
          <cell r="M512">
            <v>957.02</v>
          </cell>
          <cell r="N512">
            <v>33552</v>
          </cell>
          <cell r="O512" t="str">
            <v>Male</v>
          </cell>
          <cell r="P512">
            <v>88</v>
          </cell>
          <cell r="Q512">
            <v>59.884931506849313</v>
          </cell>
          <cell r="R512">
            <v>0</v>
          </cell>
          <cell r="S512" t="str">
            <v>Health</v>
          </cell>
          <cell r="T512" t="str">
            <v>Affluent Customer</v>
          </cell>
          <cell r="U512" t="str">
            <v>Yes</v>
          </cell>
          <cell r="V512">
            <v>2262</v>
          </cell>
          <cell r="W512" t="str">
            <v>NSW</v>
          </cell>
          <cell r="X512">
            <v>7</v>
          </cell>
          <cell r="Y512">
            <v>179</v>
          </cell>
        </row>
        <row r="513">
          <cell r="A513">
            <v>512</v>
          </cell>
          <cell r="B513">
            <v>62</v>
          </cell>
          <cell r="C513">
            <v>1020</v>
          </cell>
          <cell r="D513">
            <v>43010</v>
          </cell>
          <cell r="E513" t="b">
            <v>1</v>
          </cell>
          <cell r="F513" t="str">
            <v>Approved</v>
          </cell>
          <cell r="G513" t="str">
            <v>Solex</v>
          </cell>
          <cell r="H513" t="str">
            <v>Standard</v>
          </cell>
          <cell r="I513" t="str">
            <v>medium</v>
          </cell>
          <cell r="J513" t="str">
            <v>medium</v>
          </cell>
          <cell r="K513">
            <v>478.16</v>
          </cell>
          <cell r="L513">
            <v>298.72000000000003</v>
          </cell>
          <cell r="M513">
            <v>179.44</v>
          </cell>
          <cell r="N513">
            <v>34143</v>
          </cell>
          <cell r="O513" t="str">
            <v>Male</v>
          </cell>
          <cell r="P513">
            <v>16</v>
          </cell>
          <cell r="Q513">
            <v>46.389041095890413</v>
          </cell>
          <cell r="R513">
            <v>0</v>
          </cell>
          <cell r="S513" t="str">
            <v>Manufacturing</v>
          </cell>
          <cell r="T513" t="str">
            <v>Mass Customer</v>
          </cell>
          <cell r="U513" t="str">
            <v>Yes</v>
          </cell>
          <cell r="V513">
            <v>2145</v>
          </cell>
          <cell r="W513" t="str">
            <v>NSW</v>
          </cell>
          <cell r="X513">
            <v>10</v>
          </cell>
          <cell r="Y513">
            <v>89</v>
          </cell>
        </row>
        <row r="514">
          <cell r="A514">
            <v>513</v>
          </cell>
          <cell r="B514">
            <v>0</v>
          </cell>
          <cell r="C514">
            <v>1052</v>
          </cell>
          <cell r="D514">
            <v>43068</v>
          </cell>
          <cell r="E514" t="b">
            <v>0</v>
          </cell>
          <cell r="F514" t="str">
            <v>Approved</v>
          </cell>
          <cell r="G514" t="str">
            <v>Trek Bicycles</v>
          </cell>
          <cell r="H514" t="str">
            <v>Road</v>
          </cell>
          <cell r="I514" t="str">
            <v>medium</v>
          </cell>
          <cell r="J514" t="str">
            <v>medium</v>
          </cell>
          <cell r="K514">
            <v>533.51</v>
          </cell>
          <cell r="L514">
            <v>400.13</v>
          </cell>
          <cell r="M514">
            <v>133.38</v>
          </cell>
          <cell r="N514">
            <v>41064</v>
          </cell>
          <cell r="O514" t="str">
            <v>Male</v>
          </cell>
          <cell r="P514">
            <v>98</v>
          </cell>
          <cell r="Q514">
            <v>36.150684931506852</v>
          </cell>
          <cell r="R514" t="str">
            <v>Junior Executive</v>
          </cell>
          <cell r="S514" t="str">
            <v>Property</v>
          </cell>
          <cell r="T514" t="str">
            <v>High Net Worth</v>
          </cell>
          <cell r="U514" t="str">
            <v>Yes</v>
          </cell>
          <cell r="V514">
            <v>3184</v>
          </cell>
          <cell r="W514" t="str">
            <v>VIC</v>
          </cell>
          <cell r="X514">
            <v>11</v>
          </cell>
          <cell r="Y514">
            <v>31</v>
          </cell>
        </row>
        <row r="515">
          <cell r="A515">
            <v>514</v>
          </cell>
          <cell r="B515">
            <v>57</v>
          </cell>
          <cell r="C515">
            <v>1679</v>
          </cell>
          <cell r="D515">
            <v>42737</v>
          </cell>
          <cell r="E515" t="b">
            <v>1</v>
          </cell>
          <cell r="F515" t="str">
            <v>Approved</v>
          </cell>
          <cell r="G515" t="str">
            <v>WeareA2B</v>
          </cell>
          <cell r="H515" t="str">
            <v>Touring</v>
          </cell>
          <cell r="I515" t="str">
            <v>medium</v>
          </cell>
          <cell r="J515" t="str">
            <v>large</v>
          </cell>
          <cell r="K515">
            <v>1890.39</v>
          </cell>
          <cell r="L515">
            <v>260.14</v>
          </cell>
          <cell r="M515">
            <v>1630.25</v>
          </cell>
          <cell r="N515">
            <v>41047</v>
          </cell>
          <cell r="O515" t="str">
            <v>Female</v>
          </cell>
          <cell r="P515">
            <v>5</v>
          </cell>
          <cell r="Q515">
            <v>46.408219178082192</v>
          </cell>
          <cell r="R515" t="str">
            <v>Programmer II</v>
          </cell>
          <cell r="S515" t="str">
            <v>Financial Services</v>
          </cell>
          <cell r="T515" t="str">
            <v>High Net Worth</v>
          </cell>
          <cell r="U515" t="str">
            <v>Yes</v>
          </cell>
          <cell r="V515">
            <v>2063</v>
          </cell>
          <cell r="W515" t="str">
            <v>NSW</v>
          </cell>
          <cell r="X515">
            <v>11</v>
          </cell>
          <cell r="Y515">
            <v>362</v>
          </cell>
        </row>
        <row r="516">
          <cell r="A516">
            <v>515</v>
          </cell>
          <cell r="B516">
            <v>53</v>
          </cell>
          <cell r="C516">
            <v>3330</v>
          </cell>
          <cell r="D516">
            <v>43057</v>
          </cell>
          <cell r="E516" t="b">
            <v>0</v>
          </cell>
          <cell r="F516" t="str">
            <v>Approved</v>
          </cell>
          <cell r="G516" t="str">
            <v>OHM Cycles</v>
          </cell>
          <cell r="H516" t="str">
            <v>Standard</v>
          </cell>
          <cell r="I516" t="str">
            <v>medium</v>
          </cell>
          <cell r="J516" t="str">
            <v>medium</v>
          </cell>
          <cell r="K516">
            <v>795.34</v>
          </cell>
          <cell r="L516">
            <v>101.58</v>
          </cell>
          <cell r="M516">
            <v>693.76</v>
          </cell>
          <cell r="N516">
            <v>40779</v>
          </cell>
          <cell r="O516" t="str">
            <v>Female</v>
          </cell>
          <cell r="P516">
            <v>18</v>
          </cell>
          <cell r="Q516">
            <v>66.413698630136992</v>
          </cell>
          <cell r="R516">
            <v>0</v>
          </cell>
          <cell r="S516" t="str">
            <v>n/a</v>
          </cell>
          <cell r="T516" t="str">
            <v>High Net Worth</v>
          </cell>
          <cell r="U516" t="str">
            <v>No</v>
          </cell>
          <cell r="V516">
            <v>2030</v>
          </cell>
          <cell r="W516" t="str">
            <v>NSW</v>
          </cell>
          <cell r="X516">
            <v>12</v>
          </cell>
          <cell r="Y516">
            <v>42</v>
          </cell>
        </row>
        <row r="517">
          <cell r="A517">
            <v>516</v>
          </cell>
          <cell r="B517">
            <v>43</v>
          </cell>
          <cell r="C517">
            <v>1591</v>
          </cell>
          <cell r="D517">
            <v>42858</v>
          </cell>
          <cell r="E517" t="b">
            <v>0</v>
          </cell>
          <cell r="F517" t="str">
            <v>Approved</v>
          </cell>
          <cell r="G517" t="str">
            <v>Solex</v>
          </cell>
          <cell r="H517" t="str">
            <v>Standard</v>
          </cell>
          <cell r="I517" t="str">
            <v>medium</v>
          </cell>
          <cell r="J517" t="str">
            <v>medium</v>
          </cell>
          <cell r="K517">
            <v>1151.96</v>
          </cell>
          <cell r="L517">
            <v>649.49</v>
          </cell>
          <cell r="M517">
            <v>502.47</v>
          </cell>
          <cell r="N517">
            <v>40672</v>
          </cell>
          <cell r="O517" t="str">
            <v>Male</v>
          </cell>
          <cell r="P517">
            <v>21</v>
          </cell>
          <cell r="Q517">
            <v>45.542465753424658</v>
          </cell>
          <cell r="R517" t="str">
            <v>Operator</v>
          </cell>
          <cell r="S517" t="str">
            <v>Retail</v>
          </cell>
          <cell r="T517" t="str">
            <v>Mass Customer</v>
          </cell>
          <cell r="U517" t="str">
            <v>No</v>
          </cell>
          <cell r="V517">
            <v>2073</v>
          </cell>
          <cell r="W517" t="str">
            <v>NSW</v>
          </cell>
          <cell r="X517">
            <v>12</v>
          </cell>
          <cell r="Y517">
            <v>241</v>
          </cell>
        </row>
        <row r="518">
          <cell r="A518">
            <v>517</v>
          </cell>
          <cell r="B518">
            <v>77</v>
          </cell>
          <cell r="C518">
            <v>311</v>
          </cell>
          <cell r="D518">
            <v>42736</v>
          </cell>
          <cell r="E518" t="b">
            <v>1</v>
          </cell>
          <cell r="F518" t="str">
            <v>Approved</v>
          </cell>
          <cell r="G518" t="str">
            <v>WeareA2B</v>
          </cell>
          <cell r="H518" t="str">
            <v>Standard</v>
          </cell>
          <cell r="I518" t="str">
            <v>medium</v>
          </cell>
          <cell r="J518" t="str">
            <v>medium</v>
          </cell>
          <cell r="K518">
            <v>1769.64</v>
          </cell>
          <cell r="L518">
            <v>108.76</v>
          </cell>
          <cell r="M518">
            <v>1660.88</v>
          </cell>
          <cell r="N518">
            <v>40672</v>
          </cell>
          <cell r="O518" t="e">
            <v>#N/A</v>
          </cell>
          <cell r="P518" t="e">
            <v>#N/A</v>
          </cell>
          <cell r="Q518" t="e">
            <v>#N/A</v>
          </cell>
          <cell r="R518" t="e">
            <v>#N/A</v>
          </cell>
          <cell r="S518" t="e">
            <v>#N/A</v>
          </cell>
          <cell r="T518" t="e">
            <v>#N/A</v>
          </cell>
          <cell r="U518" t="e">
            <v>#N/A</v>
          </cell>
          <cell r="V518" t="e">
            <v>#N/A</v>
          </cell>
          <cell r="W518" t="e">
            <v>#N/A</v>
          </cell>
          <cell r="X518" t="e">
            <v>#N/A</v>
          </cell>
          <cell r="Y518">
            <v>363</v>
          </cell>
        </row>
        <row r="519">
          <cell r="A519">
            <v>518</v>
          </cell>
          <cell r="B519">
            <v>84</v>
          </cell>
          <cell r="C519">
            <v>1996</v>
          </cell>
          <cell r="D519">
            <v>43064</v>
          </cell>
          <cell r="E519" t="b">
            <v>0</v>
          </cell>
          <cell r="F519" t="str">
            <v>Approved</v>
          </cell>
          <cell r="G519" t="str">
            <v>Trek Bicycles</v>
          </cell>
          <cell r="H519" t="str">
            <v>Road</v>
          </cell>
          <cell r="I519" t="str">
            <v>medium</v>
          </cell>
          <cell r="J519" t="str">
            <v>medium</v>
          </cell>
          <cell r="K519">
            <v>290.62</v>
          </cell>
          <cell r="L519">
            <v>215.14</v>
          </cell>
          <cell r="M519">
            <v>75.480000000000018</v>
          </cell>
          <cell r="N519">
            <v>38339</v>
          </cell>
          <cell r="O519" t="str">
            <v>Male</v>
          </cell>
          <cell r="P519">
            <v>57</v>
          </cell>
          <cell r="Q519">
            <v>36.246575342465754</v>
          </cell>
          <cell r="R519" t="str">
            <v>Structural Engineer</v>
          </cell>
          <cell r="S519" t="str">
            <v>n/a</v>
          </cell>
          <cell r="T519" t="str">
            <v>Mass Customer</v>
          </cell>
          <cell r="U519" t="str">
            <v>Yes</v>
          </cell>
          <cell r="V519">
            <v>4556</v>
          </cell>
          <cell r="W519" t="str">
            <v>QLD</v>
          </cell>
          <cell r="X519">
            <v>8</v>
          </cell>
          <cell r="Y519">
            <v>35</v>
          </cell>
        </row>
        <row r="520">
          <cell r="A520">
            <v>519</v>
          </cell>
          <cell r="B520">
            <v>77</v>
          </cell>
          <cell r="C520">
            <v>997</v>
          </cell>
          <cell r="D520">
            <v>43027</v>
          </cell>
          <cell r="E520" t="b">
            <v>1</v>
          </cell>
          <cell r="F520" t="str">
            <v>Approved</v>
          </cell>
          <cell r="G520" t="str">
            <v>Norco Bicycles</v>
          </cell>
          <cell r="H520" t="str">
            <v>Road</v>
          </cell>
          <cell r="I520" t="str">
            <v>medium</v>
          </cell>
          <cell r="J520" t="str">
            <v>large</v>
          </cell>
          <cell r="K520">
            <v>1240.31</v>
          </cell>
          <cell r="L520">
            <v>795.1</v>
          </cell>
          <cell r="M520">
            <v>445.20999999999992</v>
          </cell>
          <cell r="N520">
            <v>42226</v>
          </cell>
          <cell r="O520" t="str">
            <v>Female</v>
          </cell>
          <cell r="P520">
            <v>66</v>
          </cell>
          <cell r="Q520">
            <v>40.739726027397261</v>
          </cell>
          <cell r="R520" t="str">
            <v>Teacher</v>
          </cell>
          <cell r="S520" t="str">
            <v>IT</v>
          </cell>
          <cell r="T520" t="str">
            <v>Mass Customer</v>
          </cell>
          <cell r="U520" t="str">
            <v>Yes</v>
          </cell>
          <cell r="V520">
            <v>2146</v>
          </cell>
          <cell r="W520" t="str">
            <v>NSW</v>
          </cell>
          <cell r="X520">
            <v>9</v>
          </cell>
          <cell r="Y520">
            <v>72</v>
          </cell>
        </row>
        <row r="521">
          <cell r="A521">
            <v>520</v>
          </cell>
          <cell r="B521">
            <v>88</v>
          </cell>
          <cell r="C521">
            <v>1276</v>
          </cell>
          <cell r="D521">
            <v>42999</v>
          </cell>
          <cell r="E521" t="b">
            <v>0</v>
          </cell>
          <cell r="F521" t="str">
            <v>Approved</v>
          </cell>
          <cell r="G521" t="str">
            <v>Norco Bicycles</v>
          </cell>
          <cell r="H521" t="str">
            <v>Standard</v>
          </cell>
          <cell r="I521" t="str">
            <v>medium</v>
          </cell>
          <cell r="J521" t="str">
            <v>medium</v>
          </cell>
          <cell r="K521">
            <v>1198.46</v>
          </cell>
          <cell r="L521">
            <v>381.1</v>
          </cell>
          <cell r="M521">
            <v>817.36</v>
          </cell>
          <cell r="N521">
            <v>36145</v>
          </cell>
          <cell r="O521" t="str">
            <v>Male</v>
          </cell>
          <cell r="P521">
            <v>26</v>
          </cell>
          <cell r="Q521">
            <v>57.821917808219176</v>
          </cell>
          <cell r="R521" t="str">
            <v>Dental Hygienist</v>
          </cell>
          <cell r="S521" t="str">
            <v>Health</v>
          </cell>
          <cell r="T521" t="str">
            <v>Mass Customer</v>
          </cell>
          <cell r="U521" t="str">
            <v>Yes</v>
          </cell>
          <cell r="V521">
            <v>4500</v>
          </cell>
          <cell r="W521" t="str">
            <v>QLD</v>
          </cell>
          <cell r="X521">
            <v>8</v>
          </cell>
          <cell r="Y521">
            <v>100</v>
          </cell>
        </row>
        <row r="522">
          <cell r="A522">
            <v>521</v>
          </cell>
          <cell r="B522">
            <v>92</v>
          </cell>
          <cell r="C522">
            <v>693</v>
          </cell>
          <cell r="D522">
            <v>42784</v>
          </cell>
          <cell r="E522" t="b">
            <v>0</v>
          </cell>
          <cell r="F522" t="str">
            <v>Approved</v>
          </cell>
          <cell r="G522" t="str">
            <v>WeareA2B</v>
          </cell>
          <cell r="H522" t="str">
            <v>Standard</v>
          </cell>
          <cell r="I522" t="str">
            <v>medium</v>
          </cell>
          <cell r="J522" t="str">
            <v>small</v>
          </cell>
          <cell r="K522">
            <v>1415.01</v>
          </cell>
          <cell r="L522">
            <v>1259.3599999999999</v>
          </cell>
          <cell r="M522">
            <v>155.65000000000009</v>
          </cell>
          <cell r="N522">
            <v>38002</v>
          </cell>
          <cell r="O522" t="str">
            <v>Female</v>
          </cell>
          <cell r="P522">
            <v>66</v>
          </cell>
          <cell r="Q522">
            <v>51.43013698630137</v>
          </cell>
          <cell r="R522">
            <v>0</v>
          </cell>
          <cell r="S522" t="str">
            <v>Property</v>
          </cell>
          <cell r="T522" t="str">
            <v>Mass Customer</v>
          </cell>
          <cell r="U522" t="str">
            <v>No</v>
          </cell>
          <cell r="V522">
            <v>4110</v>
          </cell>
          <cell r="W522" t="str">
            <v>QLD</v>
          </cell>
          <cell r="X522">
            <v>4</v>
          </cell>
          <cell r="Y522">
            <v>315</v>
          </cell>
        </row>
        <row r="523">
          <cell r="A523">
            <v>522</v>
          </cell>
          <cell r="B523">
            <v>7</v>
          </cell>
          <cell r="C523">
            <v>3013</v>
          </cell>
          <cell r="D523">
            <v>42761</v>
          </cell>
          <cell r="E523" t="b">
            <v>0</v>
          </cell>
          <cell r="F523" t="str">
            <v>Approved</v>
          </cell>
          <cell r="G523" t="str">
            <v>Giant Bicycles</v>
          </cell>
          <cell r="H523" t="str">
            <v>Standard</v>
          </cell>
          <cell r="I523" t="str">
            <v>medium</v>
          </cell>
          <cell r="J523" t="str">
            <v>small</v>
          </cell>
          <cell r="K523">
            <v>1311.44</v>
          </cell>
          <cell r="L523">
            <v>1167.18</v>
          </cell>
          <cell r="M523">
            <v>144.26</v>
          </cell>
          <cell r="N523">
            <v>33888</v>
          </cell>
          <cell r="O523" t="str">
            <v>Female</v>
          </cell>
          <cell r="P523">
            <v>59</v>
          </cell>
          <cell r="Q523">
            <v>53.679452054794524</v>
          </cell>
          <cell r="R523" t="str">
            <v>Office Assistant III</v>
          </cell>
          <cell r="S523" t="str">
            <v>IT</v>
          </cell>
          <cell r="T523" t="str">
            <v>Mass Customer</v>
          </cell>
          <cell r="U523" t="str">
            <v>Yes</v>
          </cell>
          <cell r="V523">
            <v>4115</v>
          </cell>
          <cell r="W523" t="str">
            <v>QLD</v>
          </cell>
          <cell r="X523">
            <v>7</v>
          </cell>
          <cell r="Y523">
            <v>338</v>
          </cell>
        </row>
        <row r="524">
          <cell r="A524">
            <v>523</v>
          </cell>
          <cell r="B524">
            <v>84</v>
          </cell>
          <cell r="C524">
            <v>2234</v>
          </cell>
          <cell r="D524">
            <v>42742</v>
          </cell>
          <cell r="E524" t="b">
            <v>1</v>
          </cell>
          <cell r="F524" t="str">
            <v>Approved</v>
          </cell>
          <cell r="G524" t="str">
            <v>Trek Bicycles</v>
          </cell>
          <cell r="H524" t="str">
            <v>Road</v>
          </cell>
          <cell r="I524" t="str">
            <v>medium</v>
          </cell>
          <cell r="J524" t="str">
            <v>medium</v>
          </cell>
          <cell r="K524">
            <v>290.62</v>
          </cell>
          <cell r="L524">
            <v>215.14</v>
          </cell>
          <cell r="M524">
            <v>75.480000000000018</v>
          </cell>
          <cell r="N524">
            <v>38339</v>
          </cell>
          <cell r="O524" t="str">
            <v>Female</v>
          </cell>
          <cell r="P524">
            <v>75</v>
          </cell>
          <cell r="Q524">
            <v>35.550684931506851</v>
          </cell>
          <cell r="R524" t="str">
            <v>Electrical Engineer</v>
          </cell>
          <cell r="S524" t="str">
            <v>n/a</v>
          </cell>
          <cell r="T524" t="str">
            <v>Mass Customer</v>
          </cell>
          <cell r="U524" t="str">
            <v>Yes</v>
          </cell>
          <cell r="V524">
            <v>2069</v>
          </cell>
          <cell r="W524" t="str">
            <v>NSW</v>
          </cell>
          <cell r="X524">
            <v>12</v>
          </cell>
          <cell r="Y524">
            <v>357</v>
          </cell>
        </row>
        <row r="525">
          <cell r="A525">
            <v>524</v>
          </cell>
          <cell r="B525">
            <v>99</v>
          </cell>
          <cell r="C525">
            <v>1171</v>
          </cell>
          <cell r="D525">
            <v>42776</v>
          </cell>
          <cell r="E525" t="b">
            <v>1</v>
          </cell>
          <cell r="F525" t="str">
            <v>Approved</v>
          </cell>
          <cell r="G525" t="str">
            <v>OHM Cycles</v>
          </cell>
          <cell r="H525" t="str">
            <v>Standard</v>
          </cell>
          <cell r="I525" t="str">
            <v>medium</v>
          </cell>
          <cell r="J525" t="str">
            <v>medium</v>
          </cell>
          <cell r="K525">
            <v>1227.3399999999999</v>
          </cell>
          <cell r="L525">
            <v>770.89</v>
          </cell>
          <cell r="M525">
            <v>456.44999999999993</v>
          </cell>
          <cell r="N525">
            <v>33364</v>
          </cell>
          <cell r="O525" t="str">
            <v>Male</v>
          </cell>
          <cell r="P525">
            <v>48</v>
          </cell>
          <cell r="Q525">
            <v>50.630136986301373</v>
          </cell>
          <cell r="R525" t="str">
            <v>Human Resources Manager</v>
          </cell>
          <cell r="S525" t="str">
            <v>IT</v>
          </cell>
          <cell r="T525" t="str">
            <v>Mass Customer</v>
          </cell>
          <cell r="U525" t="str">
            <v>Yes</v>
          </cell>
          <cell r="V525">
            <v>4152</v>
          </cell>
          <cell r="W525" t="str">
            <v>QLD</v>
          </cell>
          <cell r="X525">
            <v>8</v>
          </cell>
          <cell r="Y525">
            <v>323</v>
          </cell>
        </row>
        <row r="526">
          <cell r="A526">
            <v>525</v>
          </cell>
          <cell r="B526">
            <v>37</v>
          </cell>
          <cell r="C526">
            <v>1849</v>
          </cell>
          <cell r="D526">
            <v>42852</v>
          </cell>
          <cell r="E526" t="b">
            <v>0</v>
          </cell>
          <cell r="F526" t="str">
            <v>Approved</v>
          </cell>
          <cell r="G526" t="str">
            <v>OHM Cycles</v>
          </cell>
          <cell r="H526" t="str">
            <v>Standard</v>
          </cell>
          <cell r="I526" t="str">
            <v>low</v>
          </cell>
          <cell r="J526" t="str">
            <v>medium</v>
          </cell>
          <cell r="K526">
            <v>1793.43</v>
          </cell>
          <cell r="L526">
            <v>248.82</v>
          </cell>
          <cell r="M526">
            <v>1544.6100000000001</v>
          </cell>
          <cell r="N526">
            <v>40618</v>
          </cell>
          <cell r="O526" t="str">
            <v>Male</v>
          </cell>
          <cell r="P526">
            <v>4</v>
          </cell>
          <cell r="Q526">
            <v>63.761643835616439</v>
          </cell>
          <cell r="R526">
            <v>0</v>
          </cell>
          <cell r="S526" t="str">
            <v>Manufacturing</v>
          </cell>
          <cell r="T526" t="str">
            <v>Mass Customer</v>
          </cell>
          <cell r="U526" t="str">
            <v>No</v>
          </cell>
          <cell r="V526">
            <v>3023</v>
          </cell>
          <cell r="W526" t="str">
            <v>VIC</v>
          </cell>
          <cell r="X526">
            <v>8</v>
          </cell>
          <cell r="Y526">
            <v>247</v>
          </cell>
        </row>
        <row r="527">
          <cell r="A527">
            <v>526</v>
          </cell>
          <cell r="B527">
            <v>20</v>
          </cell>
          <cell r="C527">
            <v>827</v>
          </cell>
          <cell r="D527">
            <v>42827</v>
          </cell>
          <cell r="E527" t="b">
            <v>1</v>
          </cell>
          <cell r="F527" t="str">
            <v>Approved</v>
          </cell>
          <cell r="G527" t="str">
            <v>Trek Bicycles</v>
          </cell>
          <cell r="H527" t="str">
            <v>Standard</v>
          </cell>
          <cell r="I527" t="str">
            <v>medium</v>
          </cell>
          <cell r="J527" t="str">
            <v>small</v>
          </cell>
          <cell r="K527">
            <v>1775.81</v>
          </cell>
          <cell r="L527">
            <v>1580.47</v>
          </cell>
          <cell r="M527">
            <v>195.33999999999992</v>
          </cell>
          <cell r="N527">
            <v>40303</v>
          </cell>
          <cell r="O527" t="str">
            <v>Female</v>
          </cell>
          <cell r="P527">
            <v>93</v>
          </cell>
          <cell r="Q527">
            <v>25.884931506849316</v>
          </cell>
          <cell r="R527">
            <v>0</v>
          </cell>
          <cell r="S527" t="str">
            <v>Financial Services</v>
          </cell>
          <cell r="T527" t="str">
            <v>Mass Customer</v>
          </cell>
          <cell r="U527" t="str">
            <v>Yes</v>
          </cell>
          <cell r="V527">
            <v>4171</v>
          </cell>
          <cell r="W527" t="str">
            <v>QLD</v>
          </cell>
          <cell r="X527">
            <v>11</v>
          </cell>
          <cell r="Y527">
            <v>272</v>
          </cell>
        </row>
        <row r="528">
          <cell r="A528">
            <v>527</v>
          </cell>
          <cell r="B528">
            <v>14</v>
          </cell>
          <cell r="C528">
            <v>1499</v>
          </cell>
          <cell r="D528">
            <v>42974</v>
          </cell>
          <cell r="E528" t="b">
            <v>1</v>
          </cell>
          <cell r="F528" t="str">
            <v>Approved</v>
          </cell>
          <cell r="G528" t="str">
            <v>Trek Bicycles</v>
          </cell>
          <cell r="H528" t="str">
            <v>Standard</v>
          </cell>
          <cell r="I528" t="str">
            <v>medium</v>
          </cell>
          <cell r="J528" t="str">
            <v>small</v>
          </cell>
          <cell r="K528">
            <v>1386.84</v>
          </cell>
          <cell r="L528">
            <v>1234.29</v>
          </cell>
          <cell r="M528">
            <v>152.54999999999995</v>
          </cell>
          <cell r="N528">
            <v>34165</v>
          </cell>
          <cell r="O528" t="str">
            <v>Female</v>
          </cell>
          <cell r="P528">
            <v>82</v>
          </cell>
          <cell r="Q528">
            <v>48.61917808219178</v>
          </cell>
          <cell r="R528" t="str">
            <v>Design Engineer</v>
          </cell>
          <cell r="S528" t="str">
            <v>n/a</v>
          </cell>
          <cell r="T528" t="str">
            <v>Affluent Customer</v>
          </cell>
          <cell r="U528" t="str">
            <v>Yes</v>
          </cell>
          <cell r="V528">
            <v>2261</v>
          </cell>
          <cell r="W528" t="str">
            <v>NSW</v>
          </cell>
          <cell r="X528">
            <v>8</v>
          </cell>
          <cell r="Y528">
            <v>125</v>
          </cell>
        </row>
        <row r="529">
          <cell r="A529">
            <v>528</v>
          </cell>
          <cell r="B529">
            <v>42</v>
          </cell>
          <cell r="C529">
            <v>2233</v>
          </cell>
          <cell r="D529">
            <v>42859</v>
          </cell>
          <cell r="E529" t="b">
            <v>1</v>
          </cell>
          <cell r="F529" t="str">
            <v>Approved</v>
          </cell>
          <cell r="G529" t="str">
            <v>OHM Cycles</v>
          </cell>
          <cell r="H529" t="str">
            <v>Road</v>
          </cell>
          <cell r="I529" t="str">
            <v>medium</v>
          </cell>
          <cell r="J529" t="str">
            <v>small</v>
          </cell>
          <cell r="K529">
            <v>1810</v>
          </cell>
          <cell r="L529">
            <v>1610.9</v>
          </cell>
          <cell r="M529">
            <v>199.09999999999991</v>
          </cell>
          <cell r="N529">
            <v>40672</v>
          </cell>
          <cell r="O529" t="str">
            <v>Male</v>
          </cell>
          <cell r="P529">
            <v>48</v>
          </cell>
          <cell r="Q529">
            <v>48.57260273972603</v>
          </cell>
          <cell r="R529" t="str">
            <v>Sales Associate</v>
          </cell>
          <cell r="S529" t="str">
            <v>n/a</v>
          </cell>
          <cell r="T529" t="str">
            <v>Mass Customer</v>
          </cell>
          <cell r="U529" t="str">
            <v>Yes</v>
          </cell>
          <cell r="V529">
            <v>2560</v>
          </cell>
          <cell r="W529" t="str">
            <v>NSW</v>
          </cell>
          <cell r="X529">
            <v>9</v>
          </cell>
          <cell r="Y529">
            <v>240</v>
          </cell>
        </row>
        <row r="530">
          <cell r="A530">
            <v>529</v>
          </cell>
          <cell r="B530">
            <v>6</v>
          </cell>
          <cell r="C530">
            <v>103</v>
          </cell>
          <cell r="D530">
            <v>42889</v>
          </cell>
          <cell r="E530" t="b">
            <v>1</v>
          </cell>
          <cell r="F530" t="str">
            <v>Approved</v>
          </cell>
          <cell r="G530" t="str">
            <v>OHM Cycles</v>
          </cell>
          <cell r="H530" t="str">
            <v>Standard</v>
          </cell>
          <cell r="I530" t="str">
            <v>high</v>
          </cell>
          <cell r="J530" t="str">
            <v>medium</v>
          </cell>
          <cell r="K530">
            <v>227.88</v>
          </cell>
          <cell r="L530">
            <v>136.72999999999999</v>
          </cell>
          <cell r="M530">
            <v>91.15</v>
          </cell>
          <cell r="N530">
            <v>37838</v>
          </cell>
          <cell r="O530" t="e">
            <v>#N/A</v>
          </cell>
          <cell r="P530" t="e">
            <v>#N/A</v>
          </cell>
          <cell r="Q530" t="e">
            <v>#N/A</v>
          </cell>
          <cell r="R530" t="e">
            <v>#N/A</v>
          </cell>
          <cell r="S530" t="e">
            <v>#N/A</v>
          </cell>
          <cell r="T530" t="e">
            <v>#N/A</v>
          </cell>
          <cell r="U530" t="e">
            <v>#N/A</v>
          </cell>
          <cell r="V530" t="e">
            <v>#N/A</v>
          </cell>
          <cell r="W530" t="e">
            <v>#N/A</v>
          </cell>
          <cell r="X530" t="e">
            <v>#N/A</v>
          </cell>
          <cell r="Y530">
            <v>210</v>
          </cell>
        </row>
        <row r="531">
          <cell r="A531">
            <v>530</v>
          </cell>
          <cell r="B531">
            <v>62</v>
          </cell>
          <cell r="C531">
            <v>1202</v>
          </cell>
          <cell r="D531">
            <v>42825</v>
          </cell>
          <cell r="F531" t="str">
            <v>Approved</v>
          </cell>
          <cell r="G531" t="str">
            <v>Solex</v>
          </cell>
          <cell r="H531" t="str">
            <v>Standard</v>
          </cell>
          <cell r="I531" t="str">
            <v>medium</v>
          </cell>
          <cell r="J531" t="str">
            <v>medium</v>
          </cell>
          <cell r="K531">
            <v>478.16</v>
          </cell>
          <cell r="L531">
            <v>298.72000000000003</v>
          </cell>
          <cell r="M531">
            <v>179.44</v>
          </cell>
          <cell r="N531">
            <v>34143</v>
          </cell>
          <cell r="O531" t="str">
            <v>Female</v>
          </cell>
          <cell r="P531">
            <v>38</v>
          </cell>
          <cell r="Q531">
            <v>30.082191780821919</v>
          </cell>
          <cell r="R531" t="str">
            <v>Sales Representative</v>
          </cell>
          <cell r="S531" t="str">
            <v>Manufacturing</v>
          </cell>
          <cell r="T531" t="str">
            <v>Mass Customer</v>
          </cell>
          <cell r="U531" t="str">
            <v>No</v>
          </cell>
          <cell r="V531">
            <v>2155</v>
          </cell>
          <cell r="W531" t="str">
            <v>NSW</v>
          </cell>
          <cell r="X531">
            <v>10</v>
          </cell>
          <cell r="Y531">
            <v>274</v>
          </cell>
        </row>
        <row r="532">
          <cell r="A532">
            <v>531</v>
          </cell>
          <cell r="B532">
            <v>22</v>
          </cell>
          <cell r="C532">
            <v>1494</v>
          </cell>
          <cell r="D532">
            <v>42896</v>
          </cell>
          <cell r="E532" t="b">
            <v>1</v>
          </cell>
          <cell r="F532" t="str">
            <v>Approved</v>
          </cell>
          <cell r="G532" t="str">
            <v>WeareA2B</v>
          </cell>
          <cell r="H532" t="str">
            <v>Standard</v>
          </cell>
          <cell r="I532" t="str">
            <v>medium</v>
          </cell>
          <cell r="J532" t="str">
            <v>medium</v>
          </cell>
          <cell r="K532">
            <v>60.34</v>
          </cell>
          <cell r="L532">
            <v>45.26</v>
          </cell>
          <cell r="M532">
            <v>15.080000000000005</v>
          </cell>
          <cell r="N532">
            <v>34165</v>
          </cell>
          <cell r="O532" t="str">
            <v>Female</v>
          </cell>
          <cell r="P532">
            <v>4</v>
          </cell>
          <cell r="Q532">
            <v>35.4</v>
          </cell>
          <cell r="R532" t="str">
            <v>Geologist I</v>
          </cell>
          <cell r="S532" t="str">
            <v>Argiculture</v>
          </cell>
          <cell r="T532" t="str">
            <v>High Net Worth</v>
          </cell>
          <cell r="U532" t="str">
            <v>No</v>
          </cell>
          <cell r="V532">
            <v>2307</v>
          </cell>
          <cell r="W532" t="str">
            <v>NSW</v>
          </cell>
          <cell r="X532">
            <v>5</v>
          </cell>
          <cell r="Y532">
            <v>203</v>
          </cell>
        </row>
        <row r="533">
          <cell r="A533">
            <v>532</v>
          </cell>
          <cell r="B533">
            <v>77</v>
          </cell>
          <cell r="C533">
            <v>1559</v>
          </cell>
          <cell r="D533">
            <v>43023</v>
          </cell>
          <cell r="E533" t="b">
            <v>1</v>
          </cell>
          <cell r="F533" t="str">
            <v>Approved</v>
          </cell>
          <cell r="G533" t="str">
            <v>WeareA2B</v>
          </cell>
          <cell r="H533" t="str">
            <v>Standard</v>
          </cell>
          <cell r="I533" t="str">
            <v>medium</v>
          </cell>
          <cell r="J533" t="str">
            <v>medium</v>
          </cell>
          <cell r="K533">
            <v>1769.64</v>
          </cell>
          <cell r="L533">
            <v>108.76</v>
          </cell>
          <cell r="M533">
            <v>1660.88</v>
          </cell>
          <cell r="N533">
            <v>39427</v>
          </cell>
          <cell r="O533" t="str">
            <v>Male</v>
          </cell>
          <cell r="P533">
            <v>14</v>
          </cell>
          <cell r="Q533">
            <v>46.463013698630135</v>
          </cell>
          <cell r="R533">
            <v>0</v>
          </cell>
          <cell r="S533" t="str">
            <v>Financial Services</v>
          </cell>
          <cell r="T533" t="str">
            <v>Affluent Customer</v>
          </cell>
          <cell r="U533" t="str">
            <v>No</v>
          </cell>
          <cell r="V533">
            <v>2118</v>
          </cell>
          <cell r="W533" t="str">
            <v>NSW</v>
          </cell>
          <cell r="X533">
            <v>9</v>
          </cell>
          <cell r="Y533">
            <v>76</v>
          </cell>
        </row>
        <row r="534">
          <cell r="A534">
            <v>533</v>
          </cell>
          <cell r="B534">
            <v>57</v>
          </cell>
          <cell r="C534">
            <v>3381</v>
          </cell>
          <cell r="D534">
            <v>42775</v>
          </cell>
          <cell r="E534" t="b">
            <v>0</v>
          </cell>
          <cell r="F534" t="str">
            <v>Approved</v>
          </cell>
          <cell r="G534" t="str">
            <v>WeareA2B</v>
          </cell>
          <cell r="H534" t="str">
            <v>Touring</v>
          </cell>
          <cell r="I534" t="str">
            <v>medium</v>
          </cell>
          <cell r="J534" t="str">
            <v>large</v>
          </cell>
          <cell r="K534">
            <v>1890.39</v>
          </cell>
          <cell r="L534">
            <v>260.14</v>
          </cell>
          <cell r="M534">
            <v>1630.25</v>
          </cell>
          <cell r="N534">
            <v>33259</v>
          </cell>
          <cell r="O534" t="str">
            <v>Male</v>
          </cell>
          <cell r="P534">
            <v>90</v>
          </cell>
          <cell r="Q534">
            <v>28.347945205479451</v>
          </cell>
          <cell r="R534" t="str">
            <v>Computer Systems Analyst IV</v>
          </cell>
          <cell r="S534" t="str">
            <v>Manufacturing</v>
          </cell>
          <cell r="T534" t="str">
            <v>High Net Worth</v>
          </cell>
          <cell r="U534" t="str">
            <v>Yes</v>
          </cell>
          <cell r="V534">
            <v>3799</v>
          </cell>
          <cell r="W534" t="str">
            <v>VIC</v>
          </cell>
          <cell r="X534">
            <v>3</v>
          </cell>
          <cell r="Y534">
            <v>324</v>
          </cell>
        </row>
        <row r="535">
          <cell r="A535">
            <v>534</v>
          </cell>
          <cell r="B535">
            <v>14</v>
          </cell>
          <cell r="C535">
            <v>1517</v>
          </cell>
          <cell r="D535">
            <v>42833</v>
          </cell>
          <cell r="E535" t="b">
            <v>0</v>
          </cell>
          <cell r="F535" t="str">
            <v>Approved</v>
          </cell>
          <cell r="G535" t="str">
            <v>Trek Bicycles</v>
          </cell>
          <cell r="H535" t="str">
            <v>Standard</v>
          </cell>
          <cell r="I535" t="str">
            <v>medium</v>
          </cell>
          <cell r="J535" t="str">
            <v>small</v>
          </cell>
          <cell r="K535">
            <v>1386.84</v>
          </cell>
          <cell r="L535">
            <v>1234.29</v>
          </cell>
          <cell r="M535">
            <v>152.54999999999995</v>
          </cell>
          <cell r="N535">
            <v>37838</v>
          </cell>
          <cell r="O535" t="str">
            <v>Male</v>
          </cell>
          <cell r="P535">
            <v>66</v>
          </cell>
          <cell r="Q535">
            <v>34.534246575342465</v>
          </cell>
          <cell r="R535" t="str">
            <v>Operator</v>
          </cell>
          <cell r="S535" t="str">
            <v>IT</v>
          </cell>
          <cell r="T535" t="str">
            <v>Affluent Customer</v>
          </cell>
          <cell r="U535" t="str">
            <v>No</v>
          </cell>
          <cell r="V535">
            <v>2210</v>
          </cell>
          <cell r="W535" t="str">
            <v>NSW</v>
          </cell>
          <cell r="X535">
            <v>10</v>
          </cell>
          <cell r="Y535">
            <v>266</v>
          </cell>
        </row>
        <row r="536">
          <cell r="A536">
            <v>535</v>
          </cell>
          <cell r="B536">
            <v>30</v>
          </cell>
          <cell r="C536">
            <v>776</v>
          </cell>
          <cell r="D536">
            <v>43036</v>
          </cell>
          <cell r="E536" t="b">
            <v>1</v>
          </cell>
          <cell r="F536" t="str">
            <v>Approved</v>
          </cell>
          <cell r="G536" t="str">
            <v>OHM Cycles</v>
          </cell>
          <cell r="H536" t="str">
            <v>Standard</v>
          </cell>
          <cell r="I536" t="str">
            <v>medium</v>
          </cell>
          <cell r="J536" t="str">
            <v>medium</v>
          </cell>
          <cell r="K536">
            <v>1227.3399999999999</v>
          </cell>
          <cell r="L536">
            <v>770.89</v>
          </cell>
          <cell r="M536">
            <v>456.44999999999993</v>
          </cell>
          <cell r="N536">
            <v>34556</v>
          </cell>
          <cell r="O536" t="str">
            <v>Male</v>
          </cell>
          <cell r="P536">
            <v>2</v>
          </cell>
          <cell r="Q536">
            <v>41.512328767123286</v>
          </cell>
          <cell r="R536" t="str">
            <v>Financial Analyst</v>
          </cell>
          <cell r="S536" t="str">
            <v>Manufacturing</v>
          </cell>
          <cell r="T536" t="str">
            <v>Affluent Customer</v>
          </cell>
          <cell r="U536" t="str">
            <v>No</v>
          </cell>
          <cell r="V536">
            <v>4869</v>
          </cell>
          <cell r="W536" t="str">
            <v>QLD</v>
          </cell>
          <cell r="X536">
            <v>4</v>
          </cell>
          <cell r="Y536">
            <v>63</v>
          </cell>
        </row>
        <row r="537">
          <cell r="A537">
            <v>536</v>
          </cell>
          <cell r="B537">
            <v>36</v>
          </cell>
          <cell r="C537">
            <v>1018</v>
          </cell>
          <cell r="D537">
            <v>43072</v>
          </cell>
          <cell r="E537" t="b">
            <v>1</v>
          </cell>
          <cell r="F537" t="str">
            <v>Approved</v>
          </cell>
          <cell r="G537" t="str">
            <v>Solex</v>
          </cell>
          <cell r="H537" t="str">
            <v>Standard</v>
          </cell>
          <cell r="I537" t="str">
            <v>low</v>
          </cell>
          <cell r="J537" t="str">
            <v>medium</v>
          </cell>
          <cell r="K537">
            <v>945.04</v>
          </cell>
          <cell r="L537">
            <v>507.58</v>
          </cell>
          <cell r="M537">
            <v>437.46</v>
          </cell>
          <cell r="N537">
            <v>39526</v>
          </cell>
          <cell r="O537" t="str">
            <v>Male</v>
          </cell>
          <cell r="P537">
            <v>42</v>
          </cell>
          <cell r="Q537">
            <v>27.328767123287673</v>
          </cell>
          <cell r="R537" t="str">
            <v>Help Desk Operator</v>
          </cell>
          <cell r="S537" t="str">
            <v>Entertainment</v>
          </cell>
          <cell r="T537" t="str">
            <v>High Net Worth</v>
          </cell>
          <cell r="U537" t="str">
            <v>No</v>
          </cell>
          <cell r="V537">
            <v>3109</v>
          </cell>
          <cell r="W537" t="str">
            <v>VIC</v>
          </cell>
          <cell r="X537">
            <v>10</v>
          </cell>
          <cell r="Y537">
            <v>27</v>
          </cell>
        </row>
        <row r="538">
          <cell r="A538">
            <v>537</v>
          </cell>
          <cell r="B538">
            <v>4</v>
          </cell>
          <cell r="C538">
            <v>3280</v>
          </cell>
          <cell r="D538">
            <v>42965</v>
          </cell>
          <cell r="E538" t="b">
            <v>1</v>
          </cell>
          <cell r="F538" t="str">
            <v>Approved</v>
          </cell>
          <cell r="G538" t="str">
            <v>Giant Bicycles</v>
          </cell>
          <cell r="H538" t="str">
            <v>Standard</v>
          </cell>
          <cell r="I538" t="str">
            <v>high</v>
          </cell>
          <cell r="J538" t="str">
            <v>medium</v>
          </cell>
          <cell r="K538">
            <v>1129.1300000000001</v>
          </cell>
          <cell r="L538">
            <v>677.48</v>
          </cell>
          <cell r="M538">
            <v>451.65000000000009</v>
          </cell>
          <cell r="N538">
            <v>36361</v>
          </cell>
          <cell r="O538" t="str">
            <v>Female</v>
          </cell>
          <cell r="P538">
            <v>67</v>
          </cell>
          <cell r="Q538">
            <v>34.906849315068492</v>
          </cell>
          <cell r="R538" t="str">
            <v>General Manager</v>
          </cell>
          <cell r="S538" t="str">
            <v>Financial Services</v>
          </cell>
          <cell r="T538" t="str">
            <v>Mass Customer</v>
          </cell>
          <cell r="U538" t="str">
            <v>No</v>
          </cell>
          <cell r="V538">
            <v>2113</v>
          </cell>
          <cell r="W538" t="str">
            <v>NSW</v>
          </cell>
          <cell r="X538">
            <v>11</v>
          </cell>
          <cell r="Y538">
            <v>134</v>
          </cell>
        </row>
        <row r="539">
          <cell r="A539">
            <v>538</v>
          </cell>
          <cell r="B539">
            <v>74</v>
          </cell>
          <cell r="C539">
            <v>1042</v>
          </cell>
          <cell r="D539">
            <v>42817</v>
          </cell>
          <cell r="E539" t="b">
            <v>0</v>
          </cell>
          <cell r="F539" t="str">
            <v>Approved</v>
          </cell>
          <cell r="G539" t="str">
            <v>WeareA2B</v>
          </cell>
          <cell r="H539" t="str">
            <v>Standard</v>
          </cell>
          <cell r="I539" t="str">
            <v>medium</v>
          </cell>
          <cell r="J539" t="str">
            <v>medium</v>
          </cell>
          <cell r="K539">
            <v>1762.96</v>
          </cell>
          <cell r="L539">
            <v>950.52</v>
          </cell>
          <cell r="M539">
            <v>812.44</v>
          </cell>
          <cell r="N539">
            <v>35470</v>
          </cell>
          <cell r="O539" t="str">
            <v>Male</v>
          </cell>
          <cell r="P539">
            <v>34</v>
          </cell>
          <cell r="Q539">
            <v>46.210958904109589</v>
          </cell>
          <cell r="R539" t="str">
            <v>Nuclear Power Engineer</v>
          </cell>
          <cell r="S539" t="str">
            <v>Property</v>
          </cell>
          <cell r="T539" t="str">
            <v>Affluent Customer</v>
          </cell>
          <cell r="U539" t="str">
            <v>No</v>
          </cell>
          <cell r="V539">
            <v>2216</v>
          </cell>
          <cell r="W539" t="str">
            <v>NSW</v>
          </cell>
          <cell r="X539">
            <v>11</v>
          </cell>
          <cell r="Y539">
            <v>282</v>
          </cell>
        </row>
        <row r="540">
          <cell r="A540">
            <v>539</v>
          </cell>
          <cell r="B540">
            <v>38</v>
          </cell>
          <cell r="C540">
            <v>1312</v>
          </cell>
          <cell r="D540">
            <v>42982</v>
          </cell>
          <cell r="E540" t="b">
            <v>1</v>
          </cell>
          <cell r="F540" t="str">
            <v>Approved</v>
          </cell>
          <cell r="G540" t="str">
            <v>Solex</v>
          </cell>
          <cell r="H540" t="str">
            <v>Standard</v>
          </cell>
          <cell r="I540" t="str">
            <v>medium</v>
          </cell>
          <cell r="J540" t="str">
            <v>medium</v>
          </cell>
          <cell r="K540">
            <v>1577.53</v>
          </cell>
          <cell r="L540">
            <v>826.51</v>
          </cell>
          <cell r="M540">
            <v>751.02</v>
          </cell>
          <cell r="N540">
            <v>40618</v>
          </cell>
          <cell r="O540" t="str">
            <v>Male</v>
          </cell>
          <cell r="P540">
            <v>59</v>
          </cell>
          <cell r="Q540">
            <v>27.695890410958903</v>
          </cell>
          <cell r="R540" t="str">
            <v>Food Chemist</v>
          </cell>
          <cell r="S540" t="str">
            <v>Financial Services</v>
          </cell>
          <cell r="T540" t="str">
            <v>Mass Customer</v>
          </cell>
          <cell r="U540" t="str">
            <v>Yes</v>
          </cell>
          <cell r="V540">
            <v>4115</v>
          </cell>
          <cell r="W540" t="str">
            <v>QLD</v>
          </cell>
          <cell r="X540">
            <v>8</v>
          </cell>
          <cell r="Y540">
            <v>117</v>
          </cell>
        </row>
        <row r="541">
          <cell r="A541">
            <v>540</v>
          </cell>
          <cell r="B541">
            <v>40</v>
          </cell>
          <cell r="C541">
            <v>682</v>
          </cell>
          <cell r="D541">
            <v>42980</v>
          </cell>
          <cell r="E541" t="b">
            <v>1</v>
          </cell>
          <cell r="F541" t="str">
            <v>Approved</v>
          </cell>
          <cell r="G541" t="str">
            <v>OHM Cycles</v>
          </cell>
          <cell r="H541" t="str">
            <v>Standard</v>
          </cell>
          <cell r="I541" t="str">
            <v>high</v>
          </cell>
          <cell r="J541" t="str">
            <v>medium</v>
          </cell>
          <cell r="K541">
            <v>1458.17</v>
          </cell>
          <cell r="L541">
            <v>874.9</v>
          </cell>
          <cell r="M541">
            <v>583.2700000000001</v>
          </cell>
          <cell r="N541">
            <v>34071</v>
          </cell>
          <cell r="O541" t="str">
            <v>Male</v>
          </cell>
          <cell r="P541">
            <v>60</v>
          </cell>
          <cell r="Q541">
            <v>51.046575342465751</v>
          </cell>
          <cell r="R541" t="str">
            <v>Health Coach IV</v>
          </cell>
          <cell r="S541" t="str">
            <v>Manufacturing</v>
          </cell>
          <cell r="T541" t="str">
            <v>Mass Customer</v>
          </cell>
          <cell r="U541" t="str">
            <v>Yes</v>
          </cell>
          <cell r="V541">
            <v>2548</v>
          </cell>
          <cell r="W541" t="str">
            <v>NSW</v>
          </cell>
          <cell r="X541">
            <v>8</v>
          </cell>
          <cell r="Y541">
            <v>119</v>
          </cell>
        </row>
        <row r="542">
          <cell r="A542">
            <v>541</v>
          </cell>
          <cell r="B542">
            <v>80</v>
          </cell>
          <cell r="C542">
            <v>1499</v>
          </cell>
          <cell r="D542">
            <v>42838</v>
          </cell>
          <cell r="E542" t="b">
            <v>1</v>
          </cell>
          <cell r="F542" t="str">
            <v>Approved</v>
          </cell>
          <cell r="G542" t="str">
            <v>OHM Cycles</v>
          </cell>
          <cell r="H542" t="str">
            <v>Touring</v>
          </cell>
          <cell r="I542" t="str">
            <v>low</v>
          </cell>
          <cell r="J542" t="str">
            <v>medium</v>
          </cell>
          <cell r="K542">
            <v>1073.07</v>
          </cell>
          <cell r="L542">
            <v>933.84</v>
          </cell>
          <cell r="M542">
            <v>139.2299999999999</v>
          </cell>
          <cell r="N542">
            <v>35455</v>
          </cell>
          <cell r="O542" t="str">
            <v>Female</v>
          </cell>
          <cell r="P542">
            <v>82</v>
          </cell>
          <cell r="Q542">
            <v>48.61917808219178</v>
          </cell>
          <cell r="R542" t="str">
            <v>Design Engineer</v>
          </cell>
          <cell r="S542" t="str">
            <v>n/a</v>
          </cell>
          <cell r="T542" t="str">
            <v>Affluent Customer</v>
          </cell>
          <cell r="U542" t="str">
            <v>Yes</v>
          </cell>
          <cell r="V542">
            <v>2261</v>
          </cell>
          <cell r="W542" t="str">
            <v>NSW</v>
          </cell>
          <cell r="X542">
            <v>8</v>
          </cell>
          <cell r="Y542">
            <v>261</v>
          </cell>
        </row>
        <row r="543">
          <cell r="A543">
            <v>542</v>
          </cell>
          <cell r="B543">
            <v>96</v>
          </cell>
          <cell r="C543">
            <v>1555</v>
          </cell>
          <cell r="D543">
            <v>42924</v>
          </cell>
          <cell r="E543" t="b">
            <v>0</v>
          </cell>
          <cell r="F543" t="str">
            <v>Approved</v>
          </cell>
          <cell r="G543" t="str">
            <v>Giant Bicycles</v>
          </cell>
          <cell r="H543" t="str">
            <v>Standard</v>
          </cell>
          <cell r="I543" t="str">
            <v>medium</v>
          </cell>
          <cell r="J543" t="str">
            <v>large</v>
          </cell>
          <cell r="K543">
            <v>1635.3</v>
          </cell>
          <cell r="L543">
            <v>993.66</v>
          </cell>
          <cell r="M543">
            <v>641.64</v>
          </cell>
          <cell r="N543">
            <v>41434</v>
          </cell>
          <cell r="O543" t="str">
            <v>Male</v>
          </cell>
          <cell r="P543">
            <v>30</v>
          </cell>
          <cell r="Q543">
            <v>59.624657534246573</v>
          </cell>
          <cell r="R543" t="str">
            <v>Tax Accountant</v>
          </cell>
          <cell r="S543" t="str">
            <v>Retail</v>
          </cell>
          <cell r="T543" t="str">
            <v>Affluent Customer</v>
          </cell>
          <cell r="U543" t="str">
            <v>No</v>
          </cell>
          <cell r="V543">
            <v>2148</v>
          </cell>
          <cell r="W543" t="str">
            <v>NSW</v>
          </cell>
          <cell r="X543">
            <v>8</v>
          </cell>
          <cell r="Y543">
            <v>175</v>
          </cell>
        </row>
        <row r="544">
          <cell r="A544">
            <v>543</v>
          </cell>
          <cell r="B544">
            <v>45</v>
          </cell>
          <cell r="C544">
            <v>246</v>
          </cell>
          <cell r="D544">
            <v>43072</v>
          </cell>
          <cell r="E544" t="b">
            <v>0</v>
          </cell>
          <cell r="F544" t="str">
            <v>Approved</v>
          </cell>
          <cell r="G544" t="str">
            <v>Trek Bicycles</v>
          </cell>
          <cell r="H544" t="str">
            <v>Road</v>
          </cell>
          <cell r="I544" t="str">
            <v>low</v>
          </cell>
          <cell r="J544" t="str">
            <v>medium</v>
          </cell>
          <cell r="K544">
            <v>980.37</v>
          </cell>
          <cell r="L544">
            <v>234.43</v>
          </cell>
          <cell r="M544">
            <v>745.94</v>
          </cell>
          <cell r="N544">
            <v>38258</v>
          </cell>
          <cell r="O544" t="e">
            <v>#N/A</v>
          </cell>
          <cell r="P544" t="e">
            <v>#N/A</v>
          </cell>
          <cell r="Q544" t="e">
            <v>#N/A</v>
          </cell>
          <cell r="R544" t="e">
            <v>#N/A</v>
          </cell>
          <cell r="S544" t="e">
            <v>#N/A</v>
          </cell>
          <cell r="T544" t="e">
            <v>#N/A</v>
          </cell>
          <cell r="U544" t="e">
            <v>#N/A</v>
          </cell>
          <cell r="V544" t="e">
            <v>#N/A</v>
          </cell>
          <cell r="W544" t="e">
            <v>#N/A</v>
          </cell>
          <cell r="X544" t="e">
            <v>#N/A</v>
          </cell>
          <cell r="Y544">
            <v>27</v>
          </cell>
        </row>
        <row r="545">
          <cell r="A545">
            <v>544</v>
          </cell>
          <cell r="B545">
            <v>0</v>
          </cell>
          <cell r="C545">
            <v>2734</v>
          </cell>
          <cell r="D545">
            <v>42874</v>
          </cell>
          <cell r="E545" t="b">
            <v>1</v>
          </cell>
          <cell r="F545" t="str">
            <v>Approved</v>
          </cell>
          <cell r="G545" t="str">
            <v>Giant Bicycles</v>
          </cell>
          <cell r="H545" t="str">
            <v>Standard</v>
          </cell>
          <cell r="I545" t="str">
            <v>medium</v>
          </cell>
          <cell r="J545" t="str">
            <v>medium</v>
          </cell>
          <cell r="K545">
            <v>230.91</v>
          </cell>
          <cell r="L545">
            <v>173.18</v>
          </cell>
          <cell r="M545">
            <v>57.72999999999999</v>
          </cell>
          <cell r="N545">
            <v>39031</v>
          </cell>
          <cell r="O545" t="str">
            <v>Male</v>
          </cell>
          <cell r="P545">
            <v>18</v>
          </cell>
          <cell r="Q545">
            <v>65.079452054794515</v>
          </cell>
          <cell r="R545">
            <v>0</v>
          </cell>
          <cell r="S545" t="str">
            <v>Manufacturing</v>
          </cell>
          <cell r="T545" t="str">
            <v>Mass Customer</v>
          </cell>
          <cell r="U545" t="str">
            <v>Yes</v>
          </cell>
          <cell r="V545">
            <v>2233</v>
          </cell>
          <cell r="W545" t="str">
            <v>NSW</v>
          </cell>
          <cell r="X545">
            <v>8</v>
          </cell>
          <cell r="Y545">
            <v>225</v>
          </cell>
        </row>
        <row r="546">
          <cell r="A546">
            <v>545</v>
          </cell>
          <cell r="B546">
            <v>45</v>
          </cell>
          <cell r="C546">
            <v>2336</v>
          </cell>
          <cell r="D546">
            <v>42874</v>
          </cell>
          <cell r="E546" t="b">
            <v>0</v>
          </cell>
          <cell r="F546" t="str">
            <v>Approved</v>
          </cell>
          <cell r="G546" t="str">
            <v>Solex</v>
          </cell>
          <cell r="H546" t="str">
            <v>Standard</v>
          </cell>
          <cell r="I546" t="str">
            <v>medium</v>
          </cell>
          <cell r="J546" t="str">
            <v>medium</v>
          </cell>
          <cell r="K546">
            <v>441.49</v>
          </cell>
          <cell r="L546">
            <v>84.99</v>
          </cell>
          <cell r="M546">
            <v>356.5</v>
          </cell>
          <cell r="N546">
            <v>34071</v>
          </cell>
          <cell r="O546" t="str">
            <v>Female</v>
          </cell>
          <cell r="P546">
            <v>47</v>
          </cell>
          <cell r="Q546">
            <v>44.194520547945203</v>
          </cell>
          <cell r="R546" t="str">
            <v>Dental Hygienist</v>
          </cell>
          <cell r="S546" t="str">
            <v>IT</v>
          </cell>
          <cell r="T546" t="str">
            <v>Mass Customer</v>
          </cell>
          <cell r="U546" t="str">
            <v>No</v>
          </cell>
          <cell r="V546">
            <v>2566</v>
          </cell>
          <cell r="W546" t="str">
            <v>NSW</v>
          </cell>
          <cell r="X546">
            <v>8</v>
          </cell>
          <cell r="Y546">
            <v>225</v>
          </cell>
        </row>
        <row r="547">
          <cell r="A547">
            <v>546</v>
          </cell>
          <cell r="B547">
            <v>73</v>
          </cell>
          <cell r="C547">
            <v>2391</v>
          </cell>
          <cell r="D547">
            <v>42968</v>
          </cell>
          <cell r="E547" t="b">
            <v>1</v>
          </cell>
          <cell r="F547" t="str">
            <v>Approved</v>
          </cell>
          <cell r="G547" t="str">
            <v>Solex</v>
          </cell>
          <cell r="H547" t="str">
            <v>Standard</v>
          </cell>
          <cell r="I547" t="str">
            <v>medium</v>
          </cell>
          <cell r="J547" t="str">
            <v>medium</v>
          </cell>
          <cell r="K547">
            <v>1945.43</v>
          </cell>
          <cell r="L547">
            <v>333.18</v>
          </cell>
          <cell r="M547">
            <v>1612.25</v>
          </cell>
          <cell r="N547">
            <v>37499</v>
          </cell>
          <cell r="O547" t="str">
            <v>Female</v>
          </cell>
          <cell r="P547">
            <v>48</v>
          </cell>
          <cell r="Q547">
            <v>60.950684931506849</v>
          </cell>
          <cell r="R547" t="str">
            <v>Nurse Practicioner</v>
          </cell>
          <cell r="S547" t="str">
            <v>Property</v>
          </cell>
          <cell r="T547" t="str">
            <v>Mass Customer</v>
          </cell>
          <cell r="U547" t="str">
            <v>No</v>
          </cell>
          <cell r="V547">
            <v>4178</v>
          </cell>
          <cell r="W547" t="str">
            <v>QLD</v>
          </cell>
          <cell r="X547">
            <v>7</v>
          </cell>
          <cell r="Y547">
            <v>131</v>
          </cell>
        </row>
        <row r="548">
          <cell r="A548">
            <v>547</v>
          </cell>
          <cell r="B548">
            <v>94</v>
          </cell>
          <cell r="C548">
            <v>2139</v>
          </cell>
          <cell r="D548">
            <v>42912</v>
          </cell>
          <cell r="E548" t="b">
            <v>1</v>
          </cell>
          <cell r="F548" t="str">
            <v>Approved</v>
          </cell>
          <cell r="G548" t="str">
            <v>Giant Bicycles</v>
          </cell>
          <cell r="H548" t="str">
            <v>Standard</v>
          </cell>
          <cell r="I548" t="str">
            <v>medium</v>
          </cell>
          <cell r="J548" t="str">
            <v>large</v>
          </cell>
          <cell r="K548">
            <v>1635.3</v>
          </cell>
          <cell r="L548">
            <v>993.66</v>
          </cell>
          <cell r="M548">
            <v>641.64</v>
          </cell>
          <cell r="N548">
            <v>41434</v>
          </cell>
          <cell r="O548" t="str">
            <v>Male</v>
          </cell>
          <cell r="P548">
            <v>59</v>
          </cell>
          <cell r="Q548">
            <v>40.142465753424659</v>
          </cell>
          <cell r="R548" t="str">
            <v>Accountant II</v>
          </cell>
          <cell r="S548" t="str">
            <v>Manufacturing</v>
          </cell>
          <cell r="T548" t="str">
            <v>High Net Worth</v>
          </cell>
          <cell r="U548" t="str">
            <v>No</v>
          </cell>
          <cell r="V548">
            <v>3756</v>
          </cell>
          <cell r="W548" t="str">
            <v>VIC</v>
          </cell>
          <cell r="X548">
            <v>7</v>
          </cell>
          <cell r="Y548">
            <v>187</v>
          </cell>
        </row>
        <row r="549">
          <cell r="A549">
            <v>548</v>
          </cell>
          <cell r="B549">
            <v>89</v>
          </cell>
          <cell r="C549">
            <v>867</v>
          </cell>
          <cell r="D549">
            <v>42800</v>
          </cell>
          <cell r="E549" t="b">
            <v>1</v>
          </cell>
          <cell r="F549" t="str">
            <v>Approved</v>
          </cell>
          <cell r="G549" t="str">
            <v>WeareA2B</v>
          </cell>
          <cell r="H549" t="str">
            <v>Touring</v>
          </cell>
          <cell r="I549" t="str">
            <v>medium</v>
          </cell>
          <cell r="J549" t="str">
            <v>large</v>
          </cell>
          <cell r="K549">
            <v>1362.99</v>
          </cell>
          <cell r="L549">
            <v>57.74</v>
          </cell>
          <cell r="M549">
            <v>1305.25</v>
          </cell>
          <cell r="N549">
            <v>34079</v>
          </cell>
          <cell r="O549" t="str">
            <v>Female</v>
          </cell>
          <cell r="P549">
            <v>84</v>
          </cell>
          <cell r="Q549">
            <v>48.893150684931506</v>
          </cell>
          <cell r="R549" t="str">
            <v>VP Marketing</v>
          </cell>
          <cell r="S549" t="str">
            <v>n/a</v>
          </cell>
          <cell r="T549" t="str">
            <v>Affluent Customer</v>
          </cell>
          <cell r="U549" t="str">
            <v>Yes</v>
          </cell>
          <cell r="V549">
            <v>3124</v>
          </cell>
          <cell r="W549" t="str">
            <v>VIC</v>
          </cell>
          <cell r="X549">
            <v>12</v>
          </cell>
          <cell r="Y549">
            <v>299</v>
          </cell>
        </row>
        <row r="550">
          <cell r="A550">
            <v>549</v>
          </cell>
          <cell r="B550">
            <v>1</v>
          </cell>
          <cell r="C550">
            <v>543</v>
          </cell>
          <cell r="D550">
            <v>42760</v>
          </cell>
          <cell r="E550" t="b">
            <v>0</v>
          </cell>
          <cell r="F550" t="str">
            <v>Approved</v>
          </cell>
          <cell r="G550" t="str">
            <v>Giant Bicycles</v>
          </cell>
          <cell r="H550" t="str">
            <v>Standard</v>
          </cell>
          <cell r="I550" t="str">
            <v>medium</v>
          </cell>
          <cell r="J550" t="str">
            <v>medium</v>
          </cell>
          <cell r="K550">
            <v>1403.5</v>
          </cell>
          <cell r="L550">
            <v>954.82</v>
          </cell>
          <cell r="M550">
            <v>448.67999999999995</v>
          </cell>
          <cell r="N550">
            <v>42688</v>
          </cell>
          <cell r="O550" t="e">
            <v>#N/A</v>
          </cell>
          <cell r="P550" t="e">
            <v>#N/A</v>
          </cell>
          <cell r="Q550" t="e">
            <v>#N/A</v>
          </cell>
          <cell r="R550" t="e">
            <v>#N/A</v>
          </cell>
          <cell r="S550" t="e">
            <v>#N/A</v>
          </cell>
          <cell r="T550" t="e">
            <v>#N/A</v>
          </cell>
          <cell r="U550" t="e">
            <v>#N/A</v>
          </cell>
          <cell r="V550" t="e">
            <v>#N/A</v>
          </cell>
          <cell r="W550" t="e">
            <v>#N/A</v>
          </cell>
          <cell r="X550" t="e">
            <v>#N/A</v>
          </cell>
          <cell r="Y550">
            <v>339</v>
          </cell>
        </row>
        <row r="551">
          <cell r="A551">
            <v>550</v>
          </cell>
          <cell r="B551">
            <v>77</v>
          </cell>
          <cell r="C551">
            <v>2839</v>
          </cell>
          <cell r="D551">
            <v>42983</v>
          </cell>
          <cell r="E551" t="b">
            <v>0</v>
          </cell>
          <cell r="F551" t="str">
            <v>Approved</v>
          </cell>
          <cell r="G551" t="str">
            <v>Norco Bicycles</v>
          </cell>
          <cell r="H551" t="str">
            <v>Road</v>
          </cell>
          <cell r="I551" t="str">
            <v>medium</v>
          </cell>
          <cell r="J551" t="str">
            <v>large</v>
          </cell>
          <cell r="K551">
            <v>1240.31</v>
          </cell>
          <cell r="L551">
            <v>795.1</v>
          </cell>
          <cell r="M551">
            <v>445.20999999999992</v>
          </cell>
          <cell r="N551">
            <v>40553</v>
          </cell>
          <cell r="O551" t="str">
            <v>Male</v>
          </cell>
          <cell r="P551">
            <v>63</v>
          </cell>
          <cell r="Q551">
            <v>44.813698630136983</v>
          </cell>
          <cell r="R551" t="str">
            <v>Assistant Media Planner</v>
          </cell>
          <cell r="S551" t="str">
            <v>Retail</v>
          </cell>
          <cell r="T551" t="str">
            <v>High Net Worth</v>
          </cell>
          <cell r="U551" t="str">
            <v>No</v>
          </cell>
          <cell r="V551">
            <v>2450</v>
          </cell>
          <cell r="W551" t="str">
            <v>NSW</v>
          </cell>
          <cell r="X551">
            <v>7</v>
          </cell>
          <cell r="Y551">
            <v>116</v>
          </cell>
        </row>
        <row r="552">
          <cell r="A552">
            <v>551</v>
          </cell>
          <cell r="B552">
            <v>0</v>
          </cell>
          <cell r="C552">
            <v>3382</v>
          </cell>
          <cell r="D552">
            <v>43023</v>
          </cell>
          <cell r="E552" t="b">
            <v>1</v>
          </cell>
          <cell r="F552" t="str">
            <v>Approved</v>
          </cell>
          <cell r="G552" t="str">
            <v>OHM Cycles</v>
          </cell>
          <cell r="H552" t="str">
            <v>Standard</v>
          </cell>
          <cell r="I552" t="str">
            <v>high</v>
          </cell>
          <cell r="J552" t="str">
            <v>medium</v>
          </cell>
          <cell r="K552">
            <v>227.88</v>
          </cell>
          <cell r="L552">
            <v>136.72999999999999</v>
          </cell>
          <cell r="M552">
            <v>91.15</v>
          </cell>
          <cell r="N552">
            <v>37659</v>
          </cell>
          <cell r="O552" t="str">
            <v>Male</v>
          </cell>
          <cell r="P552">
            <v>47</v>
          </cell>
          <cell r="Q552">
            <v>44.284931506849318</v>
          </cell>
          <cell r="R552" t="str">
            <v>Business Systems Development Analyst</v>
          </cell>
          <cell r="S552" t="str">
            <v>n/a</v>
          </cell>
          <cell r="T552" t="str">
            <v>Mass Customer</v>
          </cell>
          <cell r="U552" t="str">
            <v>No</v>
          </cell>
          <cell r="V552">
            <v>3129</v>
          </cell>
          <cell r="W552" t="str">
            <v>VIC</v>
          </cell>
          <cell r="X552">
            <v>10</v>
          </cell>
          <cell r="Y552">
            <v>76</v>
          </cell>
        </row>
        <row r="553">
          <cell r="A553">
            <v>552</v>
          </cell>
          <cell r="B553">
            <v>21</v>
          </cell>
          <cell r="C553">
            <v>333</v>
          </cell>
          <cell r="D553">
            <v>43069</v>
          </cell>
          <cell r="E553" t="b">
            <v>1</v>
          </cell>
          <cell r="F553" t="str">
            <v>Approved</v>
          </cell>
          <cell r="G553" t="str">
            <v>Solex</v>
          </cell>
          <cell r="H553" t="str">
            <v>Standard</v>
          </cell>
          <cell r="I553" t="str">
            <v>medium</v>
          </cell>
          <cell r="J553" t="str">
            <v>large</v>
          </cell>
          <cell r="K553">
            <v>1071.23</v>
          </cell>
          <cell r="L553">
            <v>380.74</v>
          </cell>
          <cell r="M553">
            <v>690.49</v>
          </cell>
          <cell r="N553">
            <v>34244</v>
          </cell>
          <cell r="O553" t="e">
            <v>#N/A</v>
          </cell>
          <cell r="P553" t="e">
            <v>#N/A</v>
          </cell>
          <cell r="Q553" t="e">
            <v>#N/A</v>
          </cell>
          <cell r="R553" t="e">
            <v>#N/A</v>
          </cell>
          <cell r="S553" t="e">
            <v>#N/A</v>
          </cell>
          <cell r="T553" t="e">
            <v>#N/A</v>
          </cell>
          <cell r="U553" t="e">
            <v>#N/A</v>
          </cell>
          <cell r="V553" t="e">
            <v>#N/A</v>
          </cell>
          <cell r="W553" t="e">
            <v>#N/A</v>
          </cell>
          <cell r="X553" t="e">
            <v>#N/A</v>
          </cell>
          <cell r="Y553">
            <v>30</v>
          </cell>
        </row>
        <row r="554">
          <cell r="A554">
            <v>553</v>
          </cell>
          <cell r="B554">
            <v>96</v>
          </cell>
          <cell r="C554">
            <v>2826</v>
          </cell>
          <cell r="D554">
            <v>43030</v>
          </cell>
          <cell r="E554" t="b">
            <v>0</v>
          </cell>
          <cell r="F554" t="str">
            <v>Approved</v>
          </cell>
          <cell r="G554" t="str">
            <v>WeareA2B</v>
          </cell>
          <cell r="H554" t="str">
            <v>Road</v>
          </cell>
          <cell r="I554" t="str">
            <v>low</v>
          </cell>
          <cell r="J554" t="str">
            <v>small</v>
          </cell>
          <cell r="K554">
            <v>1172.78</v>
          </cell>
          <cell r="L554">
            <v>1043.77</v>
          </cell>
          <cell r="M554">
            <v>129.01</v>
          </cell>
          <cell r="N554">
            <v>37539</v>
          </cell>
          <cell r="O554" t="str">
            <v>Female</v>
          </cell>
          <cell r="P554">
            <v>17</v>
          </cell>
          <cell r="Q554">
            <v>59.92876712328767</v>
          </cell>
          <cell r="R554" t="str">
            <v>Web Developer II</v>
          </cell>
          <cell r="S554" t="str">
            <v>Manufacturing</v>
          </cell>
          <cell r="T554" t="str">
            <v>Affluent Customer</v>
          </cell>
          <cell r="U554" t="str">
            <v>Yes</v>
          </cell>
          <cell r="V554">
            <v>3121</v>
          </cell>
          <cell r="W554" t="str">
            <v>VIC</v>
          </cell>
          <cell r="X554">
            <v>10</v>
          </cell>
          <cell r="Y554">
            <v>69</v>
          </cell>
        </row>
        <row r="555">
          <cell r="A555">
            <v>554</v>
          </cell>
          <cell r="B555">
            <v>12</v>
          </cell>
          <cell r="C555">
            <v>1707</v>
          </cell>
          <cell r="D555">
            <v>42766</v>
          </cell>
          <cell r="E555" t="b">
            <v>0</v>
          </cell>
          <cell r="F555" t="str">
            <v>Approved</v>
          </cell>
          <cell r="G555" t="str">
            <v>Giant Bicycles</v>
          </cell>
          <cell r="H555" t="str">
            <v>Standard</v>
          </cell>
          <cell r="I555" t="str">
            <v>medium</v>
          </cell>
          <cell r="J555" t="str">
            <v>large</v>
          </cell>
          <cell r="K555">
            <v>1765.3</v>
          </cell>
          <cell r="L555">
            <v>709.48</v>
          </cell>
          <cell r="M555">
            <v>1055.82</v>
          </cell>
          <cell r="N555">
            <v>38193</v>
          </cell>
          <cell r="O555" t="str">
            <v>Female</v>
          </cell>
          <cell r="P555">
            <v>39</v>
          </cell>
          <cell r="Q555">
            <v>28.230136986301371</v>
          </cell>
          <cell r="R555" t="str">
            <v>Cost Accountant</v>
          </cell>
          <cell r="S555" t="str">
            <v>Financial Services</v>
          </cell>
          <cell r="T555" t="str">
            <v>High Net Worth</v>
          </cell>
          <cell r="U555" t="str">
            <v>Yes</v>
          </cell>
          <cell r="V555">
            <v>4105</v>
          </cell>
          <cell r="W555" t="str">
            <v>QLD</v>
          </cell>
          <cell r="X555">
            <v>8</v>
          </cell>
          <cell r="Y555">
            <v>333</v>
          </cell>
        </row>
        <row r="556">
          <cell r="A556">
            <v>555</v>
          </cell>
          <cell r="B556">
            <v>90</v>
          </cell>
          <cell r="C556">
            <v>1198</v>
          </cell>
          <cell r="D556">
            <v>42863</v>
          </cell>
          <cell r="E556" t="b">
            <v>1</v>
          </cell>
          <cell r="F556" t="str">
            <v>Approved</v>
          </cell>
          <cell r="G556" t="str">
            <v>Solex</v>
          </cell>
          <cell r="H556" t="str">
            <v>Standard</v>
          </cell>
          <cell r="I556" t="str">
            <v>low</v>
          </cell>
          <cell r="J556" t="str">
            <v>medium</v>
          </cell>
          <cell r="K556">
            <v>945.04</v>
          </cell>
          <cell r="L556">
            <v>507.58</v>
          </cell>
          <cell r="M556">
            <v>437.46</v>
          </cell>
          <cell r="N556">
            <v>35052</v>
          </cell>
          <cell r="O556" t="str">
            <v>Male</v>
          </cell>
          <cell r="P556">
            <v>7</v>
          </cell>
          <cell r="Q556">
            <v>48.5013698630137</v>
          </cell>
          <cell r="R556" t="str">
            <v>Sales Representative</v>
          </cell>
          <cell r="S556" t="str">
            <v>Financial Services</v>
          </cell>
          <cell r="T556" t="str">
            <v>High Net Worth</v>
          </cell>
          <cell r="U556" t="str">
            <v>Yes</v>
          </cell>
          <cell r="V556">
            <v>2873</v>
          </cell>
          <cell r="W556" t="str">
            <v>NSW</v>
          </cell>
          <cell r="X556">
            <v>1</v>
          </cell>
          <cell r="Y556">
            <v>236</v>
          </cell>
        </row>
        <row r="557">
          <cell r="A557">
            <v>556</v>
          </cell>
          <cell r="B557">
            <v>91</v>
          </cell>
          <cell r="C557">
            <v>359</v>
          </cell>
          <cell r="D557">
            <v>42982</v>
          </cell>
          <cell r="E557" t="b">
            <v>0</v>
          </cell>
          <cell r="F557" t="str">
            <v>Approved</v>
          </cell>
          <cell r="G557" t="str">
            <v>Solex</v>
          </cell>
          <cell r="H557" t="str">
            <v>Standard</v>
          </cell>
          <cell r="I557" t="str">
            <v>medium</v>
          </cell>
          <cell r="J557" t="str">
            <v>medium</v>
          </cell>
          <cell r="K557">
            <v>100.35</v>
          </cell>
          <cell r="L557">
            <v>75.260000000000005</v>
          </cell>
          <cell r="M557">
            <v>25.089999999999989</v>
          </cell>
          <cell r="N557">
            <v>34556</v>
          </cell>
          <cell r="O557" t="e">
            <v>#N/A</v>
          </cell>
          <cell r="P557" t="e">
            <v>#N/A</v>
          </cell>
          <cell r="Q557" t="e">
            <v>#N/A</v>
          </cell>
          <cell r="R557" t="e">
            <v>#N/A</v>
          </cell>
          <cell r="S557" t="e">
            <v>#N/A</v>
          </cell>
          <cell r="T557" t="e">
            <v>#N/A</v>
          </cell>
          <cell r="U557" t="e">
            <v>#N/A</v>
          </cell>
          <cell r="V557" t="e">
            <v>#N/A</v>
          </cell>
          <cell r="W557" t="e">
            <v>#N/A</v>
          </cell>
          <cell r="X557" t="e">
            <v>#N/A</v>
          </cell>
          <cell r="Y557">
            <v>117</v>
          </cell>
        </row>
        <row r="558">
          <cell r="A558">
            <v>557</v>
          </cell>
          <cell r="B558">
            <v>54</v>
          </cell>
          <cell r="C558">
            <v>170</v>
          </cell>
          <cell r="D558">
            <v>42751</v>
          </cell>
          <cell r="E558" t="b">
            <v>1</v>
          </cell>
          <cell r="F558" t="str">
            <v>Approved</v>
          </cell>
          <cell r="G558" t="str">
            <v>WeareA2B</v>
          </cell>
          <cell r="H558" t="str">
            <v>Standard</v>
          </cell>
          <cell r="I558" t="str">
            <v>medium</v>
          </cell>
          <cell r="J558" t="str">
            <v>medium</v>
          </cell>
          <cell r="K558">
            <v>1807.45</v>
          </cell>
          <cell r="L558">
            <v>778.69</v>
          </cell>
          <cell r="M558">
            <v>1028.76</v>
          </cell>
          <cell r="N558">
            <v>42145</v>
          </cell>
          <cell r="O558" t="e">
            <v>#N/A</v>
          </cell>
          <cell r="P558" t="e">
            <v>#N/A</v>
          </cell>
          <cell r="Q558" t="e">
            <v>#N/A</v>
          </cell>
          <cell r="R558" t="e">
            <v>#N/A</v>
          </cell>
          <cell r="S558" t="e">
            <v>#N/A</v>
          </cell>
          <cell r="T558" t="e">
            <v>#N/A</v>
          </cell>
          <cell r="U558" t="e">
            <v>#N/A</v>
          </cell>
          <cell r="V558" t="e">
            <v>#N/A</v>
          </cell>
          <cell r="W558" t="e">
            <v>#N/A</v>
          </cell>
          <cell r="X558" t="e">
            <v>#N/A</v>
          </cell>
          <cell r="Y558">
            <v>348</v>
          </cell>
        </row>
        <row r="559">
          <cell r="A559">
            <v>558</v>
          </cell>
          <cell r="B559">
            <v>0</v>
          </cell>
          <cell r="C559">
            <v>3481</v>
          </cell>
          <cell r="D559">
            <v>42788</v>
          </cell>
          <cell r="E559" t="b">
            <v>0</v>
          </cell>
          <cell r="F559" t="str">
            <v>Approved</v>
          </cell>
          <cell r="G559" t="str">
            <v>Trek Bicycles</v>
          </cell>
          <cell r="H559" t="str">
            <v>Standard</v>
          </cell>
          <cell r="I559" t="str">
            <v>high</v>
          </cell>
          <cell r="J559" t="str">
            <v>medium</v>
          </cell>
          <cell r="K559">
            <v>495.72</v>
          </cell>
          <cell r="L559">
            <v>297.43</v>
          </cell>
          <cell r="M559">
            <v>198.29000000000002</v>
          </cell>
          <cell r="N559">
            <v>42105</v>
          </cell>
          <cell r="O559" t="str">
            <v>Female</v>
          </cell>
          <cell r="P559">
            <v>71</v>
          </cell>
          <cell r="Q559">
            <v>24.452054794520549</v>
          </cell>
          <cell r="R559" t="str">
            <v>Systems Administrator IV</v>
          </cell>
          <cell r="S559" t="str">
            <v>n/a</v>
          </cell>
          <cell r="T559" t="str">
            <v>Mass Customer</v>
          </cell>
          <cell r="U559" t="str">
            <v>No</v>
          </cell>
          <cell r="V559">
            <v>3223</v>
          </cell>
          <cell r="W559" t="str">
            <v>VIC</v>
          </cell>
          <cell r="X559">
            <v>7</v>
          </cell>
          <cell r="Y559">
            <v>311</v>
          </cell>
        </row>
        <row r="560">
          <cell r="A560">
            <v>559</v>
          </cell>
          <cell r="B560">
            <v>20</v>
          </cell>
          <cell r="C560">
            <v>3104</v>
          </cell>
          <cell r="D560">
            <v>42815</v>
          </cell>
          <cell r="F560" t="str">
            <v>Approved</v>
          </cell>
          <cell r="G560" t="str">
            <v>Trek Bicycles</v>
          </cell>
          <cell r="H560" t="str">
            <v>Standard</v>
          </cell>
          <cell r="I560" t="str">
            <v>medium</v>
          </cell>
          <cell r="J560" t="str">
            <v>small</v>
          </cell>
          <cell r="K560">
            <v>1775.81</v>
          </cell>
          <cell r="L560">
            <v>1580.47</v>
          </cell>
          <cell r="M560">
            <v>195.33999999999992</v>
          </cell>
          <cell r="N560">
            <v>33455</v>
          </cell>
          <cell r="O560" t="str">
            <v>Male</v>
          </cell>
          <cell r="P560">
            <v>88</v>
          </cell>
          <cell r="Q560">
            <v>27.32054794520548</v>
          </cell>
          <cell r="R560" t="str">
            <v>Business Systems Development Analyst</v>
          </cell>
          <cell r="S560" t="str">
            <v>Retail</v>
          </cell>
          <cell r="T560" t="str">
            <v>Mass Customer</v>
          </cell>
          <cell r="U560" t="str">
            <v>No</v>
          </cell>
          <cell r="V560">
            <v>4118</v>
          </cell>
          <cell r="W560" t="str">
            <v>QLD</v>
          </cell>
          <cell r="X560">
            <v>3</v>
          </cell>
          <cell r="Y560">
            <v>284</v>
          </cell>
        </row>
        <row r="561">
          <cell r="A561">
            <v>560</v>
          </cell>
          <cell r="B561">
            <v>7</v>
          </cell>
          <cell r="C561">
            <v>695</v>
          </cell>
          <cell r="D561">
            <v>42745</v>
          </cell>
          <cell r="E561" t="b">
            <v>0</v>
          </cell>
          <cell r="F561" t="str">
            <v>Approved</v>
          </cell>
          <cell r="G561" t="str">
            <v>Giant Bicycles</v>
          </cell>
          <cell r="H561" t="str">
            <v>Standard</v>
          </cell>
          <cell r="I561" t="str">
            <v>medium</v>
          </cell>
          <cell r="J561" t="str">
            <v>small</v>
          </cell>
          <cell r="K561">
            <v>1311.44</v>
          </cell>
          <cell r="L561">
            <v>1167.18</v>
          </cell>
          <cell r="M561">
            <v>144.26</v>
          </cell>
          <cell r="N561">
            <v>33888</v>
          </cell>
          <cell r="O561" t="str">
            <v>Male</v>
          </cell>
          <cell r="P561">
            <v>57</v>
          </cell>
          <cell r="Q561">
            <v>44.331506849315069</v>
          </cell>
          <cell r="R561" t="str">
            <v>Engineer II</v>
          </cell>
          <cell r="S561" t="str">
            <v>Health</v>
          </cell>
          <cell r="T561" t="str">
            <v>Mass Customer</v>
          </cell>
          <cell r="U561" t="str">
            <v>No</v>
          </cell>
          <cell r="V561">
            <v>2745</v>
          </cell>
          <cell r="W561" t="str">
            <v>NSW</v>
          </cell>
          <cell r="X561">
            <v>8</v>
          </cell>
          <cell r="Y561">
            <v>354</v>
          </cell>
        </row>
        <row r="562">
          <cell r="A562">
            <v>561</v>
          </cell>
          <cell r="B562">
            <v>65</v>
          </cell>
          <cell r="C562">
            <v>2298</v>
          </cell>
          <cell r="D562">
            <v>42736</v>
          </cell>
          <cell r="E562" t="b">
            <v>0</v>
          </cell>
          <cell r="F562" t="str">
            <v>Approved</v>
          </cell>
          <cell r="G562" t="str">
            <v>WeareA2B</v>
          </cell>
          <cell r="H562" t="str">
            <v>Standard</v>
          </cell>
          <cell r="I562" t="str">
            <v>medium</v>
          </cell>
          <cell r="J562" t="str">
            <v>medium</v>
          </cell>
          <cell r="K562">
            <v>1807.45</v>
          </cell>
          <cell r="L562">
            <v>778.69</v>
          </cell>
          <cell r="M562">
            <v>1028.76</v>
          </cell>
          <cell r="N562">
            <v>40410</v>
          </cell>
          <cell r="O562" t="str">
            <v>Male</v>
          </cell>
          <cell r="P562">
            <v>11</v>
          </cell>
          <cell r="Q562">
            <v>24.408219178082192</v>
          </cell>
          <cell r="R562" t="str">
            <v>Environmental Tech</v>
          </cell>
          <cell r="S562" t="str">
            <v>Manufacturing</v>
          </cell>
          <cell r="T562" t="str">
            <v>Affluent Customer</v>
          </cell>
          <cell r="U562" t="str">
            <v>Yes</v>
          </cell>
          <cell r="V562">
            <v>3977</v>
          </cell>
          <cell r="W562" t="str">
            <v>VIC</v>
          </cell>
          <cell r="X562">
            <v>4</v>
          </cell>
          <cell r="Y562">
            <v>363</v>
          </cell>
        </row>
        <row r="563">
          <cell r="A563">
            <v>562</v>
          </cell>
          <cell r="B563">
            <v>53</v>
          </cell>
          <cell r="C563">
            <v>753</v>
          </cell>
          <cell r="D563">
            <v>43001</v>
          </cell>
          <cell r="E563" t="b">
            <v>0</v>
          </cell>
          <cell r="F563" t="str">
            <v>Approved</v>
          </cell>
          <cell r="G563" t="str">
            <v>OHM Cycles</v>
          </cell>
          <cell r="H563" t="str">
            <v>Standard</v>
          </cell>
          <cell r="I563" t="str">
            <v>medium</v>
          </cell>
          <cell r="J563" t="str">
            <v>medium</v>
          </cell>
          <cell r="K563">
            <v>795.34</v>
          </cell>
          <cell r="L563">
            <v>101.58</v>
          </cell>
          <cell r="M563">
            <v>693.76</v>
          </cell>
          <cell r="N563">
            <v>37823</v>
          </cell>
          <cell r="O563" t="str">
            <v>Female</v>
          </cell>
          <cell r="P563">
            <v>15</v>
          </cell>
          <cell r="Q563">
            <v>52.07123287671233</v>
          </cell>
          <cell r="R563" t="str">
            <v>Food Chemist</v>
          </cell>
          <cell r="S563" t="str">
            <v>Financial Services</v>
          </cell>
          <cell r="T563" t="str">
            <v>High Net Worth</v>
          </cell>
          <cell r="U563" t="str">
            <v>No</v>
          </cell>
          <cell r="V563">
            <v>2594</v>
          </cell>
          <cell r="W563" t="str">
            <v>NSW</v>
          </cell>
          <cell r="X563">
            <v>3</v>
          </cell>
          <cell r="Y563">
            <v>98</v>
          </cell>
        </row>
        <row r="564">
          <cell r="A564">
            <v>563</v>
          </cell>
          <cell r="B564">
            <v>97</v>
          </cell>
          <cell r="C564">
            <v>3071</v>
          </cell>
          <cell r="D564">
            <v>42830</v>
          </cell>
          <cell r="E564" t="b">
            <v>0</v>
          </cell>
          <cell r="F564" t="str">
            <v>Approved</v>
          </cell>
          <cell r="G564" t="str">
            <v>Solex</v>
          </cell>
          <cell r="H564" t="str">
            <v>Standard</v>
          </cell>
          <cell r="I564" t="str">
            <v>medium</v>
          </cell>
          <cell r="J564" t="str">
            <v>large</v>
          </cell>
          <cell r="K564">
            <v>202.62</v>
          </cell>
          <cell r="L564">
            <v>151.96</v>
          </cell>
          <cell r="M564">
            <v>50.66</v>
          </cell>
          <cell r="N564">
            <v>33364</v>
          </cell>
          <cell r="O564" t="str">
            <v>Male</v>
          </cell>
          <cell r="P564">
            <v>87</v>
          </cell>
          <cell r="Q564">
            <v>32.254794520547946</v>
          </cell>
          <cell r="R564" t="str">
            <v>Assistant Media Planner</v>
          </cell>
          <cell r="S564" t="str">
            <v>Health</v>
          </cell>
          <cell r="T564" t="str">
            <v>Affluent Customer</v>
          </cell>
          <cell r="U564" t="str">
            <v>Yes</v>
          </cell>
          <cell r="V564">
            <v>2261</v>
          </cell>
          <cell r="W564" t="str">
            <v>NSW</v>
          </cell>
          <cell r="X564">
            <v>9</v>
          </cell>
          <cell r="Y564">
            <v>269</v>
          </cell>
        </row>
        <row r="565">
          <cell r="A565">
            <v>564</v>
          </cell>
          <cell r="B565">
            <v>45</v>
          </cell>
          <cell r="C565">
            <v>1913</v>
          </cell>
          <cell r="D565">
            <v>43057</v>
          </cell>
          <cell r="E565" t="b">
            <v>1</v>
          </cell>
          <cell r="F565" t="str">
            <v>Approved</v>
          </cell>
          <cell r="G565" t="str">
            <v>Solex</v>
          </cell>
          <cell r="H565" t="str">
            <v>Standard</v>
          </cell>
          <cell r="I565" t="str">
            <v>medium</v>
          </cell>
          <cell r="J565" t="str">
            <v>medium</v>
          </cell>
          <cell r="K565">
            <v>441.49</v>
          </cell>
          <cell r="L565">
            <v>84.99</v>
          </cell>
          <cell r="M565">
            <v>356.5</v>
          </cell>
          <cell r="N565">
            <v>41064</v>
          </cell>
          <cell r="O565" t="str">
            <v>Male</v>
          </cell>
          <cell r="P565">
            <v>72</v>
          </cell>
          <cell r="Q565">
            <v>48.410958904109592</v>
          </cell>
          <cell r="R565" t="str">
            <v>Dental Hygienist</v>
          </cell>
          <cell r="S565" t="str">
            <v>Manufacturing</v>
          </cell>
          <cell r="T565" t="str">
            <v>High Net Worth</v>
          </cell>
          <cell r="U565" t="str">
            <v>No</v>
          </cell>
          <cell r="V565">
            <v>2299</v>
          </cell>
          <cell r="W565" t="str">
            <v>NSW</v>
          </cell>
          <cell r="X565">
            <v>6</v>
          </cell>
          <cell r="Y565">
            <v>42</v>
          </cell>
        </row>
        <row r="566">
          <cell r="A566">
            <v>565</v>
          </cell>
          <cell r="B566">
            <v>65</v>
          </cell>
          <cell r="C566">
            <v>2633</v>
          </cell>
          <cell r="D566">
            <v>43001</v>
          </cell>
          <cell r="E566" t="b">
            <v>0</v>
          </cell>
          <cell r="F566" t="str">
            <v>Approved</v>
          </cell>
          <cell r="G566" t="str">
            <v>WeareA2B</v>
          </cell>
          <cell r="H566" t="str">
            <v>Standard</v>
          </cell>
          <cell r="I566" t="str">
            <v>medium</v>
          </cell>
          <cell r="J566" t="str">
            <v>medium</v>
          </cell>
          <cell r="K566">
            <v>1807.45</v>
          </cell>
          <cell r="L566">
            <v>778.69</v>
          </cell>
          <cell r="M566">
            <v>1028.76</v>
          </cell>
          <cell r="N566">
            <v>33879</v>
          </cell>
          <cell r="O566" t="str">
            <v>Male</v>
          </cell>
          <cell r="P566">
            <v>85</v>
          </cell>
          <cell r="Q566">
            <v>53.202739726027396</v>
          </cell>
          <cell r="R566">
            <v>0</v>
          </cell>
          <cell r="S566" t="str">
            <v>Argiculture</v>
          </cell>
          <cell r="T566" t="str">
            <v>Mass Customer</v>
          </cell>
          <cell r="U566" t="str">
            <v>No</v>
          </cell>
          <cell r="V566">
            <v>2871</v>
          </cell>
          <cell r="W566" t="str">
            <v>NSW</v>
          </cell>
          <cell r="X566">
            <v>1</v>
          </cell>
          <cell r="Y566">
            <v>98</v>
          </cell>
        </row>
        <row r="567">
          <cell r="A567">
            <v>566</v>
          </cell>
          <cell r="B567">
            <v>90</v>
          </cell>
          <cell r="C567">
            <v>178</v>
          </cell>
          <cell r="D567">
            <v>43067</v>
          </cell>
          <cell r="E567" t="b">
            <v>0</v>
          </cell>
          <cell r="F567" t="str">
            <v>Approved</v>
          </cell>
          <cell r="G567" t="str">
            <v>Norco Bicycles</v>
          </cell>
          <cell r="H567" t="str">
            <v>Standard</v>
          </cell>
          <cell r="I567" t="str">
            <v>low</v>
          </cell>
          <cell r="J567" t="str">
            <v>medium</v>
          </cell>
          <cell r="K567">
            <v>363.01</v>
          </cell>
          <cell r="L567">
            <v>290.41000000000003</v>
          </cell>
          <cell r="M567">
            <v>72.599999999999966</v>
          </cell>
          <cell r="N567">
            <v>38482</v>
          </cell>
          <cell r="O567" t="e">
            <v>#N/A</v>
          </cell>
          <cell r="P567" t="e">
            <v>#N/A</v>
          </cell>
          <cell r="Q567" t="e">
            <v>#N/A</v>
          </cell>
          <cell r="R567" t="e">
            <v>#N/A</v>
          </cell>
          <cell r="S567" t="e">
            <v>#N/A</v>
          </cell>
          <cell r="T567" t="e">
            <v>#N/A</v>
          </cell>
          <cell r="U567" t="e">
            <v>#N/A</v>
          </cell>
          <cell r="V567" t="e">
            <v>#N/A</v>
          </cell>
          <cell r="W567" t="e">
            <v>#N/A</v>
          </cell>
          <cell r="X567" t="e">
            <v>#N/A</v>
          </cell>
          <cell r="Y567">
            <v>32</v>
          </cell>
        </row>
        <row r="568">
          <cell r="A568">
            <v>567</v>
          </cell>
          <cell r="B568">
            <v>12</v>
          </cell>
          <cell r="C568">
            <v>252</v>
          </cell>
          <cell r="D568">
            <v>42803</v>
          </cell>
          <cell r="E568" t="b">
            <v>0</v>
          </cell>
          <cell r="F568" t="str">
            <v>Approved</v>
          </cell>
          <cell r="G568" t="str">
            <v>WeareA2B</v>
          </cell>
          <cell r="H568" t="str">
            <v>Standard</v>
          </cell>
          <cell r="I568" t="str">
            <v>medium</v>
          </cell>
          <cell r="J568" t="str">
            <v>medium</v>
          </cell>
          <cell r="K568">
            <v>1231.1500000000001</v>
          </cell>
          <cell r="L568">
            <v>161.6</v>
          </cell>
          <cell r="M568">
            <v>1069.5500000000002</v>
          </cell>
          <cell r="N568">
            <v>34586</v>
          </cell>
          <cell r="O568" t="e">
            <v>#N/A</v>
          </cell>
          <cell r="P568" t="e">
            <v>#N/A</v>
          </cell>
          <cell r="Q568" t="e">
            <v>#N/A</v>
          </cell>
          <cell r="R568" t="e">
            <v>#N/A</v>
          </cell>
          <cell r="S568" t="e">
            <v>#N/A</v>
          </cell>
          <cell r="T568" t="e">
            <v>#N/A</v>
          </cell>
          <cell r="U568" t="e">
            <v>#N/A</v>
          </cell>
          <cell r="V568" t="e">
            <v>#N/A</v>
          </cell>
          <cell r="W568" t="e">
            <v>#N/A</v>
          </cell>
          <cell r="X568" t="e">
            <v>#N/A</v>
          </cell>
          <cell r="Y568">
            <v>296</v>
          </cell>
        </row>
        <row r="569">
          <cell r="A569">
            <v>568</v>
          </cell>
          <cell r="B569">
            <v>10</v>
          </cell>
          <cell r="C569">
            <v>1032</v>
          </cell>
          <cell r="D569">
            <v>42951</v>
          </cell>
          <cell r="E569" t="b">
            <v>1</v>
          </cell>
          <cell r="F569" t="str">
            <v>Approved</v>
          </cell>
          <cell r="G569" t="str">
            <v>WeareA2B</v>
          </cell>
          <cell r="H569" t="str">
            <v>Touring</v>
          </cell>
          <cell r="I569" t="str">
            <v>medium</v>
          </cell>
          <cell r="J569" t="str">
            <v>medium</v>
          </cell>
          <cell r="K569">
            <v>1466.68</v>
          </cell>
          <cell r="L569">
            <v>363.25</v>
          </cell>
          <cell r="M569">
            <v>1103.43</v>
          </cell>
          <cell r="N569">
            <v>38693</v>
          </cell>
          <cell r="O569" t="str">
            <v>Male</v>
          </cell>
          <cell r="P569">
            <v>70</v>
          </cell>
          <cell r="Q569">
            <v>43.701369863013696</v>
          </cell>
          <cell r="R569" t="str">
            <v>Executive Secretary</v>
          </cell>
          <cell r="S569" t="str">
            <v>Manufacturing</v>
          </cell>
          <cell r="T569" t="str">
            <v>Mass Customer</v>
          </cell>
          <cell r="U569" t="str">
            <v>No</v>
          </cell>
          <cell r="V569">
            <v>3145</v>
          </cell>
          <cell r="W569" t="str">
            <v>VIC</v>
          </cell>
          <cell r="X569">
            <v>11</v>
          </cell>
          <cell r="Y569">
            <v>148</v>
          </cell>
        </row>
        <row r="570">
          <cell r="A570">
            <v>569</v>
          </cell>
          <cell r="B570">
            <v>76</v>
          </cell>
          <cell r="C570">
            <v>1094</v>
          </cell>
          <cell r="D570">
            <v>42863</v>
          </cell>
          <cell r="E570" t="b">
            <v>0</v>
          </cell>
          <cell r="F570" t="str">
            <v>Approved</v>
          </cell>
          <cell r="G570" t="str">
            <v>WeareA2B</v>
          </cell>
          <cell r="H570" t="str">
            <v>Road</v>
          </cell>
          <cell r="I570" t="str">
            <v>low</v>
          </cell>
          <cell r="J570" t="str">
            <v>small</v>
          </cell>
          <cell r="K570">
            <v>1172.78</v>
          </cell>
          <cell r="L570">
            <v>1043.77</v>
          </cell>
          <cell r="M570">
            <v>129.01</v>
          </cell>
          <cell r="N570">
            <v>37539</v>
          </cell>
          <cell r="O570" t="str">
            <v>Female</v>
          </cell>
          <cell r="P570">
            <v>2</v>
          </cell>
          <cell r="Q570">
            <v>46.260273972602739</v>
          </cell>
          <cell r="R570" t="str">
            <v>Dental Hygienist</v>
          </cell>
          <cell r="S570" t="str">
            <v>n/a</v>
          </cell>
          <cell r="T570" t="str">
            <v>Affluent Customer</v>
          </cell>
          <cell r="U570" t="str">
            <v>No</v>
          </cell>
          <cell r="V570">
            <v>4074</v>
          </cell>
          <cell r="W570" t="str">
            <v>QLD</v>
          </cell>
          <cell r="X570">
            <v>7</v>
          </cell>
          <cell r="Y570">
            <v>236</v>
          </cell>
        </row>
        <row r="571">
          <cell r="A571">
            <v>570</v>
          </cell>
          <cell r="B571">
            <v>68</v>
          </cell>
          <cell r="C571">
            <v>1396</v>
          </cell>
          <cell r="D571">
            <v>43090</v>
          </cell>
          <cell r="E571" t="b">
            <v>1</v>
          </cell>
          <cell r="F571" t="str">
            <v>Approved</v>
          </cell>
          <cell r="G571" t="str">
            <v>OHM Cycles</v>
          </cell>
          <cell r="H571" t="str">
            <v>Standard</v>
          </cell>
          <cell r="I571" t="str">
            <v>medium</v>
          </cell>
          <cell r="J571" t="str">
            <v>medium</v>
          </cell>
          <cell r="K571">
            <v>1636.9</v>
          </cell>
          <cell r="L571">
            <v>44.71</v>
          </cell>
          <cell r="M571">
            <v>1592.19</v>
          </cell>
          <cell r="N571">
            <v>40410</v>
          </cell>
          <cell r="O571" t="str">
            <v>Male</v>
          </cell>
          <cell r="P571">
            <v>29</v>
          </cell>
          <cell r="Q571">
            <v>34.473972602739728</v>
          </cell>
          <cell r="R571" t="str">
            <v>Cost Accountant</v>
          </cell>
          <cell r="S571" t="str">
            <v>n/a</v>
          </cell>
          <cell r="T571" t="str">
            <v>High Net Worth</v>
          </cell>
          <cell r="U571" t="str">
            <v>Yes</v>
          </cell>
          <cell r="V571">
            <v>3756</v>
          </cell>
          <cell r="W571" t="str">
            <v>VIC</v>
          </cell>
          <cell r="X571">
            <v>4</v>
          </cell>
          <cell r="Y571">
            <v>9</v>
          </cell>
        </row>
        <row r="572">
          <cell r="A572">
            <v>571</v>
          </cell>
          <cell r="B572">
            <v>2</v>
          </cell>
          <cell r="C572">
            <v>1186</v>
          </cell>
          <cell r="D572">
            <v>42967</v>
          </cell>
          <cell r="E572" t="b">
            <v>0</v>
          </cell>
          <cell r="F572" t="str">
            <v>Approved</v>
          </cell>
          <cell r="G572" t="str">
            <v>Solex</v>
          </cell>
          <cell r="H572" t="str">
            <v>Standard</v>
          </cell>
          <cell r="I572" t="str">
            <v>medium</v>
          </cell>
          <cell r="J572" t="str">
            <v>medium</v>
          </cell>
          <cell r="K572">
            <v>71.489999999999995</v>
          </cell>
          <cell r="L572">
            <v>53.62</v>
          </cell>
          <cell r="M572">
            <v>17.869999999999997</v>
          </cell>
          <cell r="N572">
            <v>38573</v>
          </cell>
          <cell r="O572" t="str">
            <v>Male</v>
          </cell>
          <cell r="P572">
            <v>65</v>
          </cell>
          <cell r="Q572">
            <v>44.841095890410962</v>
          </cell>
          <cell r="R572" t="str">
            <v>Help Desk Operator</v>
          </cell>
          <cell r="S572" t="str">
            <v>n/a</v>
          </cell>
          <cell r="T572" t="str">
            <v>Mass Customer</v>
          </cell>
          <cell r="U572" t="str">
            <v>Yes</v>
          </cell>
          <cell r="V572">
            <v>2061</v>
          </cell>
          <cell r="W572" t="str">
            <v>NSW</v>
          </cell>
          <cell r="X572">
            <v>10</v>
          </cell>
          <cell r="Y572">
            <v>132</v>
          </cell>
        </row>
        <row r="573">
          <cell r="A573">
            <v>572</v>
          </cell>
          <cell r="B573">
            <v>4</v>
          </cell>
          <cell r="C573">
            <v>2770</v>
          </cell>
          <cell r="D573">
            <v>42762</v>
          </cell>
          <cell r="E573" t="b">
            <v>1</v>
          </cell>
          <cell r="F573" t="str">
            <v>Approved</v>
          </cell>
          <cell r="G573" t="str">
            <v>Solex</v>
          </cell>
          <cell r="H573" t="str">
            <v>Standard</v>
          </cell>
          <cell r="I573" t="str">
            <v>medium</v>
          </cell>
          <cell r="J573" t="str">
            <v>medium</v>
          </cell>
          <cell r="K573">
            <v>1483.2</v>
          </cell>
          <cell r="L573">
            <v>99.59</v>
          </cell>
          <cell r="M573">
            <v>1383.6100000000001</v>
          </cell>
          <cell r="N573">
            <v>38647</v>
          </cell>
          <cell r="O573" t="str">
            <v>Female</v>
          </cell>
          <cell r="P573">
            <v>6</v>
          </cell>
          <cell r="Q573">
            <v>45.164383561643838</v>
          </cell>
          <cell r="R573" t="str">
            <v>VP Quality Control</v>
          </cell>
          <cell r="S573" t="str">
            <v>Manufacturing</v>
          </cell>
          <cell r="T573" t="str">
            <v>Affluent Customer</v>
          </cell>
          <cell r="U573" t="str">
            <v>Yes</v>
          </cell>
          <cell r="V573">
            <v>2444</v>
          </cell>
          <cell r="W573" t="str">
            <v>NSW</v>
          </cell>
          <cell r="X573">
            <v>6</v>
          </cell>
          <cell r="Y573">
            <v>337</v>
          </cell>
        </row>
        <row r="574">
          <cell r="A574">
            <v>573</v>
          </cell>
          <cell r="B574">
            <v>89</v>
          </cell>
          <cell r="C574">
            <v>2271</v>
          </cell>
          <cell r="D574">
            <v>42922</v>
          </cell>
          <cell r="E574" t="b">
            <v>0</v>
          </cell>
          <cell r="F574" t="str">
            <v>Approved</v>
          </cell>
          <cell r="G574" t="str">
            <v>WeareA2B</v>
          </cell>
          <cell r="H574" t="str">
            <v>Touring</v>
          </cell>
          <cell r="I574" t="str">
            <v>medium</v>
          </cell>
          <cell r="J574" t="str">
            <v>large</v>
          </cell>
          <cell r="K574">
            <v>1362.99</v>
          </cell>
          <cell r="L574">
            <v>57.74</v>
          </cell>
          <cell r="M574">
            <v>1305.25</v>
          </cell>
          <cell r="N574">
            <v>36833</v>
          </cell>
          <cell r="O574" t="str">
            <v>Female</v>
          </cell>
          <cell r="P574">
            <v>82</v>
          </cell>
          <cell r="Q574">
            <v>48.016438356164386</v>
          </cell>
          <cell r="R574">
            <v>0</v>
          </cell>
          <cell r="S574" t="str">
            <v>Retail</v>
          </cell>
          <cell r="T574" t="str">
            <v>Affluent Customer</v>
          </cell>
          <cell r="U574" t="str">
            <v>No</v>
          </cell>
          <cell r="V574">
            <v>2619</v>
          </cell>
          <cell r="W574" t="str">
            <v>NSW</v>
          </cell>
          <cell r="X574">
            <v>8</v>
          </cell>
          <cell r="Y574">
            <v>177</v>
          </cell>
        </row>
        <row r="575">
          <cell r="A575">
            <v>574</v>
          </cell>
          <cell r="B575">
            <v>89</v>
          </cell>
          <cell r="C575">
            <v>2518</v>
          </cell>
          <cell r="D575">
            <v>42760</v>
          </cell>
          <cell r="E575" t="b">
            <v>1</v>
          </cell>
          <cell r="F575" t="str">
            <v>Approved</v>
          </cell>
          <cell r="G575" t="str">
            <v>WeareA2B</v>
          </cell>
          <cell r="H575" t="str">
            <v>Touring</v>
          </cell>
          <cell r="I575" t="str">
            <v>medium</v>
          </cell>
          <cell r="J575" t="str">
            <v>large</v>
          </cell>
          <cell r="K575">
            <v>1362.99</v>
          </cell>
          <cell r="L575">
            <v>57.74</v>
          </cell>
          <cell r="M575">
            <v>1305.25</v>
          </cell>
          <cell r="N575">
            <v>42560</v>
          </cell>
          <cell r="O575" t="str">
            <v>Male</v>
          </cell>
          <cell r="P575">
            <v>76</v>
          </cell>
          <cell r="Q575">
            <v>67.62191780821918</v>
          </cell>
          <cell r="R575" t="str">
            <v>Recruiting Manager</v>
          </cell>
          <cell r="S575" t="str">
            <v>Health</v>
          </cell>
          <cell r="T575" t="str">
            <v>Mass Customer</v>
          </cell>
          <cell r="U575" t="str">
            <v>Yes</v>
          </cell>
          <cell r="V575">
            <v>3071</v>
          </cell>
          <cell r="W575" t="str">
            <v>VIC</v>
          </cell>
          <cell r="X575">
            <v>10</v>
          </cell>
          <cell r="Y575">
            <v>339</v>
          </cell>
        </row>
        <row r="576">
          <cell r="A576">
            <v>575</v>
          </cell>
          <cell r="B576">
            <v>18</v>
          </cell>
          <cell r="C576">
            <v>3197</v>
          </cell>
          <cell r="D576">
            <v>42912</v>
          </cell>
          <cell r="E576" t="b">
            <v>1</v>
          </cell>
          <cell r="F576" t="str">
            <v>Approved</v>
          </cell>
          <cell r="G576" t="str">
            <v>Norco Bicycles</v>
          </cell>
          <cell r="H576" t="str">
            <v>Standard</v>
          </cell>
          <cell r="I576" t="str">
            <v>high</v>
          </cell>
          <cell r="J576" t="str">
            <v>medium</v>
          </cell>
          <cell r="K576">
            <v>1148.6400000000001</v>
          </cell>
          <cell r="L576">
            <v>689.18</v>
          </cell>
          <cell r="M576">
            <v>459.46000000000015</v>
          </cell>
          <cell r="N576">
            <v>42226</v>
          </cell>
          <cell r="O576" t="str">
            <v>Male</v>
          </cell>
          <cell r="P576">
            <v>66</v>
          </cell>
          <cell r="Q576">
            <v>46.115068493150687</v>
          </cell>
          <cell r="R576" t="str">
            <v>Environmental Specialist</v>
          </cell>
          <cell r="S576" t="str">
            <v>Health</v>
          </cell>
          <cell r="T576" t="str">
            <v>Mass Customer</v>
          </cell>
          <cell r="U576" t="str">
            <v>No</v>
          </cell>
          <cell r="V576">
            <v>2031</v>
          </cell>
          <cell r="W576" t="str">
            <v>NSW</v>
          </cell>
          <cell r="X576">
            <v>8</v>
          </cell>
          <cell r="Y576">
            <v>187</v>
          </cell>
        </row>
        <row r="577">
          <cell r="A577">
            <v>576</v>
          </cell>
          <cell r="B577">
            <v>66</v>
          </cell>
          <cell r="C577">
            <v>2538</v>
          </cell>
          <cell r="D577">
            <v>42792</v>
          </cell>
          <cell r="E577" t="b">
            <v>0</v>
          </cell>
          <cell r="F577" t="str">
            <v>Approved</v>
          </cell>
          <cell r="G577" t="str">
            <v>Solex</v>
          </cell>
          <cell r="H577" t="str">
            <v>Standard</v>
          </cell>
          <cell r="I577" t="str">
            <v>medium</v>
          </cell>
          <cell r="J577" t="str">
            <v>medium</v>
          </cell>
          <cell r="K577">
            <v>1163.8900000000001</v>
          </cell>
          <cell r="L577">
            <v>589.27</v>
          </cell>
          <cell r="M577">
            <v>574.62000000000012</v>
          </cell>
          <cell r="N577">
            <v>37838</v>
          </cell>
          <cell r="O577" t="str">
            <v>Male</v>
          </cell>
          <cell r="P577">
            <v>68</v>
          </cell>
          <cell r="Q577">
            <v>63.2</v>
          </cell>
          <cell r="R577">
            <v>0</v>
          </cell>
          <cell r="S577" t="str">
            <v>n/a</v>
          </cell>
          <cell r="T577" t="str">
            <v>Affluent Customer</v>
          </cell>
          <cell r="U577" t="str">
            <v>Yes</v>
          </cell>
          <cell r="V577">
            <v>2009</v>
          </cell>
          <cell r="W577" t="str">
            <v>NSW</v>
          </cell>
          <cell r="X577">
            <v>10</v>
          </cell>
          <cell r="Y577">
            <v>307</v>
          </cell>
        </row>
        <row r="578">
          <cell r="A578">
            <v>577</v>
          </cell>
          <cell r="B578">
            <v>1</v>
          </cell>
          <cell r="C578">
            <v>149</v>
          </cell>
          <cell r="D578">
            <v>42859</v>
          </cell>
          <cell r="F578" t="str">
            <v>Approved</v>
          </cell>
          <cell r="G578" t="str">
            <v>Giant Bicycles</v>
          </cell>
          <cell r="H578" t="str">
            <v>Standard</v>
          </cell>
          <cell r="I578" t="str">
            <v>medium</v>
          </cell>
          <cell r="J578" t="str">
            <v>medium</v>
          </cell>
          <cell r="K578">
            <v>1403.5</v>
          </cell>
          <cell r="L578">
            <v>954.82</v>
          </cell>
          <cell r="M578">
            <v>448.67999999999995</v>
          </cell>
          <cell r="N578">
            <v>40649</v>
          </cell>
          <cell r="O578" t="e">
            <v>#N/A</v>
          </cell>
          <cell r="P578" t="e">
            <v>#N/A</v>
          </cell>
          <cell r="Q578" t="e">
            <v>#N/A</v>
          </cell>
          <cell r="R578" t="e">
            <v>#N/A</v>
          </cell>
          <cell r="S578" t="e">
            <v>#N/A</v>
          </cell>
          <cell r="T578" t="e">
            <v>#N/A</v>
          </cell>
          <cell r="U578" t="e">
            <v>#N/A</v>
          </cell>
          <cell r="V578" t="e">
            <v>#N/A</v>
          </cell>
          <cell r="W578" t="e">
            <v>#N/A</v>
          </cell>
          <cell r="X578" t="e">
            <v>#N/A</v>
          </cell>
          <cell r="Y578">
            <v>240</v>
          </cell>
        </row>
        <row r="579">
          <cell r="A579">
            <v>578</v>
          </cell>
          <cell r="B579">
            <v>63</v>
          </cell>
          <cell r="C579">
            <v>1579</v>
          </cell>
          <cell r="D579">
            <v>43021</v>
          </cell>
          <cell r="E579" t="b">
            <v>1</v>
          </cell>
          <cell r="F579" t="str">
            <v>Approved</v>
          </cell>
          <cell r="G579" t="str">
            <v>Solex</v>
          </cell>
          <cell r="H579" t="str">
            <v>Standard</v>
          </cell>
          <cell r="I579" t="str">
            <v>medium</v>
          </cell>
          <cell r="J579" t="str">
            <v>medium</v>
          </cell>
          <cell r="K579">
            <v>1483.2</v>
          </cell>
          <cell r="L579">
            <v>99.59</v>
          </cell>
          <cell r="M579">
            <v>1383.6100000000001</v>
          </cell>
          <cell r="N579">
            <v>38647</v>
          </cell>
          <cell r="O579" t="str">
            <v>Male</v>
          </cell>
          <cell r="P579">
            <v>23</v>
          </cell>
          <cell r="Q579">
            <v>44.172602739726024</v>
          </cell>
          <cell r="R579" t="str">
            <v>Desktop Support Technician</v>
          </cell>
          <cell r="S579" t="str">
            <v>Health</v>
          </cell>
          <cell r="T579" t="str">
            <v>High Net Worth</v>
          </cell>
          <cell r="U579" t="str">
            <v>Yes</v>
          </cell>
          <cell r="V579">
            <v>2101</v>
          </cell>
          <cell r="W579" t="str">
            <v>NSW</v>
          </cell>
          <cell r="X579">
            <v>10</v>
          </cell>
          <cell r="Y579">
            <v>78</v>
          </cell>
        </row>
        <row r="580">
          <cell r="A580">
            <v>579</v>
          </cell>
          <cell r="B580">
            <v>51</v>
          </cell>
          <cell r="C580">
            <v>1979</v>
          </cell>
          <cell r="D580">
            <v>42886</v>
          </cell>
          <cell r="E580" t="b">
            <v>1</v>
          </cell>
          <cell r="F580" t="str">
            <v>Approved</v>
          </cell>
          <cell r="G580" t="str">
            <v>OHM Cycles</v>
          </cell>
          <cell r="H580" t="str">
            <v>Standard</v>
          </cell>
          <cell r="I580" t="str">
            <v>high</v>
          </cell>
          <cell r="J580" t="str">
            <v>medium</v>
          </cell>
          <cell r="K580">
            <v>2005.66</v>
          </cell>
          <cell r="L580">
            <v>1203.4000000000001</v>
          </cell>
          <cell r="M580">
            <v>802.26</v>
          </cell>
          <cell r="N580">
            <v>39915</v>
          </cell>
          <cell r="O580" t="str">
            <v>Male</v>
          </cell>
          <cell r="P580">
            <v>97</v>
          </cell>
          <cell r="Q580">
            <v>61.887671232876713</v>
          </cell>
          <cell r="R580" t="str">
            <v>Statistician III</v>
          </cell>
          <cell r="S580" t="str">
            <v>Health</v>
          </cell>
          <cell r="T580" t="str">
            <v>Mass Customer</v>
          </cell>
          <cell r="U580" t="str">
            <v>No</v>
          </cell>
          <cell r="V580">
            <v>4305</v>
          </cell>
          <cell r="W580" t="str">
            <v>QLD</v>
          </cell>
          <cell r="X580">
            <v>2</v>
          </cell>
          <cell r="Y580">
            <v>213</v>
          </cell>
        </row>
        <row r="581">
          <cell r="A581">
            <v>580</v>
          </cell>
          <cell r="B581">
            <v>66</v>
          </cell>
          <cell r="C581">
            <v>1447</v>
          </cell>
          <cell r="D581">
            <v>42838</v>
          </cell>
          <cell r="E581" t="b">
            <v>1</v>
          </cell>
          <cell r="F581" t="str">
            <v>Approved</v>
          </cell>
          <cell r="G581" t="str">
            <v>Giant Bicycles</v>
          </cell>
          <cell r="H581" t="str">
            <v>Road</v>
          </cell>
          <cell r="I581" t="str">
            <v>low</v>
          </cell>
          <cell r="J581" t="str">
            <v>small</v>
          </cell>
          <cell r="K581">
            <v>590.26</v>
          </cell>
          <cell r="L581">
            <v>525.33000000000004</v>
          </cell>
          <cell r="M581">
            <v>64.92999999999995</v>
          </cell>
          <cell r="N581">
            <v>40487</v>
          </cell>
          <cell r="O581" t="str">
            <v>Male</v>
          </cell>
          <cell r="P581">
            <v>40</v>
          </cell>
          <cell r="Q581">
            <v>25.775342465753425</v>
          </cell>
          <cell r="R581" t="str">
            <v>Civil Engineer</v>
          </cell>
          <cell r="S581" t="str">
            <v>Manufacturing</v>
          </cell>
          <cell r="T581" t="str">
            <v>Mass Customer</v>
          </cell>
          <cell r="U581" t="str">
            <v>No</v>
          </cell>
          <cell r="V581">
            <v>2630</v>
          </cell>
          <cell r="W581" t="str">
            <v>NSW</v>
          </cell>
          <cell r="X581">
            <v>1</v>
          </cell>
          <cell r="Y581">
            <v>261</v>
          </cell>
        </row>
        <row r="582">
          <cell r="A582">
            <v>581</v>
          </cell>
          <cell r="B582">
            <v>52</v>
          </cell>
          <cell r="C582">
            <v>2618</v>
          </cell>
          <cell r="D582">
            <v>43088</v>
          </cell>
          <cell r="E582" t="b">
            <v>0</v>
          </cell>
          <cell r="F582" t="str">
            <v>Approved</v>
          </cell>
          <cell r="G582" t="str">
            <v>OHM Cycles</v>
          </cell>
          <cell r="H582" t="str">
            <v>Road</v>
          </cell>
          <cell r="I582" t="str">
            <v>medium</v>
          </cell>
          <cell r="J582" t="str">
            <v>medium</v>
          </cell>
          <cell r="K582">
            <v>1280.28</v>
          </cell>
          <cell r="L582">
            <v>829.51</v>
          </cell>
          <cell r="M582">
            <v>450.77</v>
          </cell>
          <cell r="N582">
            <v>37220</v>
          </cell>
          <cell r="O582" t="str">
            <v>Female</v>
          </cell>
          <cell r="P582">
            <v>62</v>
          </cell>
          <cell r="Q582">
            <v>44.293150684931504</v>
          </cell>
          <cell r="R582" t="str">
            <v>Administrative Assistant IV</v>
          </cell>
          <cell r="S582" t="str">
            <v>Health</v>
          </cell>
          <cell r="T582" t="str">
            <v>High Net Worth</v>
          </cell>
          <cell r="U582" t="str">
            <v>No</v>
          </cell>
          <cell r="V582">
            <v>2780</v>
          </cell>
          <cell r="W582" t="str">
            <v>NSW</v>
          </cell>
          <cell r="X582">
            <v>8</v>
          </cell>
          <cell r="Y582">
            <v>11</v>
          </cell>
        </row>
        <row r="583">
          <cell r="A583">
            <v>582</v>
          </cell>
          <cell r="B583">
            <v>9</v>
          </cell>
          <cell r="C583">
            <v>1224</v>
          </cell>
          <cell r="D583">
            <v>42950</v>
          </cell>
          <cell r="E583" t="b">
            <v>1</v>
          </cell>
          <cell r="F583" t="str">
            <v>Approved</v>
          </cell>
          <cell r="G583" t="str">
            <v>OHM Cycles</v>
          </cell>
          <cell r="H583" t="str">
            <v>Road</v>
          </cell>
          <cell r="I583" t="str">
            <v>medium</v>
          </cell>
          <cell r="J583" t="str">
            <v>medium</v>
          </cell>
          <cell r="K583">
            <v>742.54</v>
          </cell>
          <cell r="L583">
            <v>667.4</v>
          </cell>
          <cell r="M583">
            <v>75.139999999999986</v>
          </cell>
          <cell r="N583">
            <v>33549</v>
          </cell>
          <cell r="O583" t="str">
            <v>Male</v>
          </cell>
          <cell r="P583">
            <v>5</v>
          </cell>
          <cell r="Q583">
            <v>44.989041095890414</v>
          </cell>
          <cell r="R583" t="str">
            <v>Junior Executive</v>
          </cell>
          <cell r="S583" t="str">
            <v>Manufacturing</v>
          </cell>
          <cell r="T583" t="str">
            <v>Mass Customer</v>
          </cell>
          <cell r="U583" t="str">
            <v>Yes</v>
          </cell>
          <cell r="V583">
            <v>2259</v>
          </cell>
          <cell r="W583" t="str">
            <v>NSW</v>
          </cell>
          <cell r="X583">
            <v>6</v>
          </cell>
          <cell r="Y583">
            <v>149</v>
          </cell>
        </row>
        <row r="584">
          <cell r="A584">
            <v>583</v>
          </cell>
          <cell r="B584">
            <v>0</v>
          </cell>
          <cell r="C584">
            <v>3053</v>
          </cell>
          <cell r="D584">
            <v>42841</v>
          </cell>
          <cell r="E584" t="b">
            <v>0</v>
          </cell>
          <cell r="F584" t="str">
            <v>Approved</v>
          </cell>
          <cell r="G584" t="str">
            <v>Trek Bicycles</v>
          </cell>
          <cell r="H584" t="str">
            <v>Road</v>
          </cell>
          <cell r="I584" t="str">
            <v>medium</v>
          </cell>
          <cell r="J584" t="str">
            <v>medium</v>
          </cell>
          <cell r="K584">
            <v>290.62</v>
          </cell>
          <cell r="L584">
            <v>215.14</v>
          </cell>
          <cell r="M584">
            <v>75.480000000000018</v>
          </cell>
          <cell r="N584">
            <v>38339</v>
          </cell>
          <cell r="O584" t="str">
            <v>Female</v>
          </cell>
          <cell r="P584">
            <v>94</v>
          </cell>
          <cell r="Q584">
            <v>37.542465753424658</v>
          </cell>
          <cell r="R584" t="str">
            <v>Account Coordinator</v>
          </cell>
          <cell r="S584" t="str">
            <v>n/a</v>
          </cell>
          <cell r="T584" t="str">
            <v>Mass Customer</v>
          </cell>
          <cell r="U584" t="str">
            <v>No</v>
          </cell>
          <cell r="V584">
            <v>2428</v>
          </cell>
          <cell r="W584" t="str">
            <v>NSW</v>
          </cell>
          <cell r="X584">
            <v>5</v>
          </cell>
          <cell r="Y584">
            <v>258</v>
          </cell>
        </row>
        <row r="585">
          <cell r="A585">
            <v>584</v>
          </cell>
          <cell r="B585">
            <v>43</v>
          </cell>
          <cell r="C585">
            <v>1019</v>
          </cell>
          <cell r="D585">
            <v>42991</v>
          </cell>
          <cell r="E585" t="b">
            <v>1</v>
          </cell>
          <cell r="F585" t="str">
            <v>Cancelled</v>
          </cell>
          <cell r="G585" t="str">
            <v>Solex</v>
          </cell>
          <cell r="H585" t="str">
            <v>Standard</v>
          </cell>
          <cell r="I585" t="str">
            <v>medium</v>
          </cell>
          <cell r="J585" t="str">
            <v>medium</v>
          </cell>
          <cell r="K585">
            <v>1151.96</v>
          </cell>
          <cell r="L585">
            <v>649.49</v>
          </cell>
          <cell r="M585">
            <v>502.47</v>
          </cell>
          <cell r="N585">
            <v>34071</v>
          </cell>
          <cell r="O585" t="str">
            <v>Female</v>
          </cell>
          <cell r="P585">
            <v>29</v>
          </cell>
          <cell r="Q585">
            <v>48.364383561643834</v>
          </cell>
          <cell r="R585" t="str">
            <v>Human Resources Assistant II</v>
          </cell>
          <cell r="S585" t="str">
            <v>Manufacturing</v>
          </cell>
          <cell r="T585" t="str">
            <v>Mass Customer</v>
          </cell>
          <cell r="U585" t="str">
            <v>Yes</v>
          </cell>
          <cell r="V585">
            <v>2540</v>
          </cell>
          <cell r="W585" t="str">
            <v>NSW</v>
          </cell>
          <cell r="X585">
            <v>8</v>
          </cell>
          <cell r="Y585">
            <v>108</v>
          </cell>
        </row>
        <row r="586">
          <cell r="A586">
            <v>585</v>
          </cell>
          <cell r="B586">
            <v>56</v>
          </cell>
          <cell r="C586">
            <v>1677</v>
          </cell>
          <cell r="D586">
            <v>42816</v>
          </cell>
          <cell r="E586" t="b">
            <v>0</v>
          </cell>
          <cell r="F586" t="str">
            <v>Approved</v>
          </cell>
          <cell r="G586" t="str">
            <v>OHM Cycles</v>
          </cell>
          <cell r="H586" t="str">
            <v>Standard</v>
          </cell>
          <cell r="I586" t="str">
            <v>medium</v>
          </cell>
          <cell r="J586" t="str">
            <v>medium</v>
          </cell>
          <cell r="K586">
            <v>183.86</v>
          </cell>
          <cell r="L586">
            <v>137.9</v>
          </cell>
          <cell r="M586">
            <v>45.960000000000008</v>
          </cell>
          <cell r="N586">
            <v>42172</v>
          </cell>
          <cell r="O586" t="str">
            <v>Female</v>
          </cell>
          <cell r="P586">
            <v>20</v>
          </cell>
          <cell r="Q586">
            <v>63.854794520547948</v>
          </cell>
          <cell r="R586" t="str">
            <v>Editor</v>
          </cell>
          <cell r="S586" t="str">
            <v>Health</v>
          </cell>
          <cell r="T586" t="str">
            <v>Mass Customer</v>
          </cell>
          <cell r="U586" t="str">
            <v>No</v>
          </cell>
          <cell r="V586">
            <v>2230</v>
          </cell>
          <cell r="W586" t="str">
            <v>NSW</v>
          </cell>
          <cell r="X586">
            <v>12</v>
          </cell>
          <cell r="Y586">
            <v>283</v>
          </cell>
        </row>
        <row r="587">
          <cell r="A587">
            <v>586</v>
          </cell>
          <cell r="B587">
            <v>95</v>
          </cell>
          <cell r="C587">
            <v>1047</v>
          </cell>
          <cell r="D587">
            <v>42839</v>
          </cell>
          <cell r="E587" t="b">
            <v>1</v>
          </cell>
          <cell r="F587" t="str">
            <v>Approved</v>
          </cell>
          <cell r="G587" t="str">
            <v>Giant Bicycles</v>
          </cell>
          <cell r="H587" t="str">
            <v>Standard</v>
          </cell>
          <cell r="I587" t="str">
            <v>medium</v>
          </cell>
          <cell r="J587" t="str">
            <v>large</v>
          </cell>
          <cell r="K587">
            <v>569.55999999999995</v>
          </cell>
          <cell r="L587">
            <v>528.42999999999995</v>
          </cell>
          <cell r="M587">
            <v>41.129999999999995</v>
          </cell>
          <cell r="N587">
            <v>37874</v>
          </cell>
          <cell r="O587" t="str">
            <v>Male</v>
          </cell>
          <cell r="P587">
            <v>99</v>
          </cell>
          <cell r="Q587">
            <v>43.57260273972603</v>
          </cell>
          <cell r="R587" t="str">
            <v>VP Accounting</v>
          </cell>
          <cell r="S587" t="str">
            <v>n/a</v>
          </cell>
          <cell r="T587" t="str">
            <v>Affluent Customer</v>
          </cell>
          <cell r="U587" t="str">
            <v>No</v>
          </cell>
          <cell r="V587">
            <v>2871</v>
          </cell>
          <cell r="W587" t="str">
            <v>NSW</v>
          </cell>
          <cell r="X587">
            <v>7</v>
          </cell>
          <cell r="Y587">
            <v>260</v>
          </cell>
        </row>
        <row r="588">
          <cell r="A588">
            <v>587</v>
          </cell>
          <cell r="B588">
            <v>82</v>
          </cell>
          <cell r="C588">
            <v>1320</v>
          </cell>
          <cell r="D588">
            <v>42961</v>
          </cell>
          <cell r="E588" t="b">
            <v>0</v>
          </cell>
          <cell r="F588" t="str">
            <v>Approved</v>
          </cell>
          <cell r="G588" t="str">
            <v>Giant Bicycles</v>
          </cell>
          <cell r="H588" t="str">
            <v>Road</v>
          </cell>
          <cell r="I588" t="str">
            <v>medium</v>
          </cell>
          <cell r="J588" t="str">
            <v>medium</v>
          </cell>
          <cell r="K588">
            <v>1538.99</v>
          </cell>
          <cell r="L588">
            <v>829.65</v>
          </cell>
          <cell r="M588">
            <v>709.34</v>
          </cell>
          <cell r="N588">
            <v>37337</v>
          </cell>
          <cell r="O588" t="str">
            <v>Female</v>
          </cell>
          <cell r="P588">
            <v>29</v>
          </cell>
          <cell r="Q588">
            <v>38.416438356164385</v>
          </cell>
          <cell r="R588">
            <v>0</v>
          </cell>
          <cell r="S588" t="str">
            <v>Entertainment</v>
          </cell>
          <cell r="T588" t="str">
            <v>Mass Customer</v>
          </cell>
          <cell r="U588" t="str">
            <v>Yes</v>
          </cell>
          <cell r="V588">
            <v>4500</v>
          </cell>
          <cell r="W588" t="str">
            <v>QLD</v>
          </cell>
          <cell r="X588">
            <v>3</v>
          </cell>
          <cell r="Y588">
            <v>138</v>
          </cell>
        </row>
        <row r="589">
          <cell r="A589">
            <v>588</v>
          </cell>
          <cell r="B589">
            <v>44</v>
          </cell>
          <cell r="C589">
            <v>823</v>
          </cell>
          <cell r="D589">
            <v>42977</v>
          </cell>
          <cell r="E589" t="b">
            <v>1</v>
          </cell>
          <cell r="F589" t="str">
            <v>Approved</v>
          </cell>
          <cell r="G589" t="str">
            <v>WeareA2B</v>
          </cell>
          <cell r="H589" t="str">
            <v>Standard</v>
          </cell>
          <cell r="I589" t="str">
            <v>medium</v>
          </cell>
          <cell r="J589" t="str">
            <v>medium</v>
          </cell>
          <cell r="K589">
            <v>1769.64</v>
          </cell>
          <cell r="L589">
            <v>108.76</v>
          </cell>
          <cell r="M589">
            <v>1660.88</v>
          </cell>
          <cell r="N589">
            <v>40672</v>
          </cell>
          <cell r="O589" t="str">
            <v>Female</v>
          </cell>
          <cell r="P589">
            <v>97</v>
          </cell>
          <cell r="Q589">
            <v>32.106849315068494</v>
          </cell>
          <cell r="R589" t="str">
            <v>Internal Auditor</v>
          </cell>
          <cell r="S589" t="str">
            <v>Health</v>
          </cell>
          <cell r="T589" t="str">
            <v>High Net Worth</v>
          </cell>
          <cell r="U589" t="str">
            <v>No</v>
          </cell>
          <cell r="V589">
            <v>2156</v>
          </cell>
          <cell r="W589" t="str">
            <v>NSW</v>
          </cell>
          <cell r="X589">
            <v>11</v>
          </cell>
          <cell r="Y589">
            <v>122</v>
          </cell>
        </row>
        <row r="590">
          <cell r="A590">
            <v>589</v>
          </cell>
          <cell r="B590">
            <v>7</v>
          </cell>
          <cell r="C590">
            <v>854</v>
          </cell>
          <cell r="D590">
            <v>43012</v>
          </cell>
          <cell r="E590" t="b">
            <v>0</v>
          </cell>
          <cell r="F590" t="str">
            <v>Approved</v>
          </cell>
          <cell r="G590" t="str">
            <v>Trek Bicycles</v>
          </cell>
          <cell r="H590" t="str">
            <v>Road</v>
          </cell>
          <cell r="I590" t="str">
            <v>low</v>
          </cell>
          <cell r="J590" t="str">
            <v>medium</v>
          </cell>
          <cell r="K590">
            <v>980.37</v>
          </cell>
          <cell r="L590">
            <v>234.43</v>
          </cell>
          <cell r="M590">
            <v>745.94</v>
          </cell>
          <cell r="N590">
            <v>33429</v>
          </cell>
          <cell r="O590" t="str">
            <v>Female</v>
          </cell>
          <cell r="P590">
            <v>74</v>
          </cell>
          <cell r="Q590">
            <v>21.416438356164385</v>
          </cell>
          <cell r="R590" t="str">
            <v>Marketing Manager</v>
          </cell>
          <cell r="S590" t="str">
            <v>Retail</v>
          </cell>
          <cell r="T590" t="str">
            <v>Mass Customer</v>
          </cell>
          <cell r="U590" t="str">
            <v>Yes</v>
          </cell>
          <cell r="V590">
            <v>3031</v>
          </cell>
          <cell r="W590" t="str">
            <v>VIC</v>
          </cell>
          <cell r="X590">
            <v>7</v>
          </cell>
          <cell r="Y590">
            <v>87</v>
          </cell>
        </row>
        <row r="591">
          <cell r="A591">
            <v>590</v>
          </cell>
          <cell r="B591">
            <v>0</v>
          </cell>
          <cell r="C591">
            <v>1141</v>
          </cell>
          <cell r="D591">
            <v>42782</v>
          </cell>
          <cell r="E591" t="b">
            <v>1</v>
          </cell>
          <cell r="F591" t="str">
            <v>Approved</v>
          </cell>
          <cell r="G591" t="str">
            <v>Giant Bicycles</v>
          </cell>
          <cell r="H591" t="str">
            <v>Standard</v>
          </cell>
          <cell r="I591" t="str">
            <v>medium</v>
          </cell>
          <cell r="J591" t="str">
            <v>large</v>
          </cell>
          <cell r="K591">
            <v>569.55999999999995</v>
          </cell>
          <cell r="L591">
            <v>528.42999999999995</v>
          </cell>
          <cell r="M591">
            <v>41.129999999999995</v>
          </cell>
          <cell r="N591">
            <v>33364</v>
          </cell>
          <cell r="O591" t="str">
            <v>Male</v>
          </cell>
          <cell r="P591">
            <v>95</v>
          </cell>
          <cell r="Q591">
            <v>40.526027397260272</v>
          </cell>
          <cell r="R591">
            <v>0</v>
          </cell>
          <cell r="S591" t="str">
            <v>n/a</v>
          </cell>
          <cell r="T591" t="str">
            <v>Mass Customer</v>
          </cell>
          <cell r="U591" t="str">
            <v>Yes</v>
          </cell>
          <cell r="V591">
            <v>3162</v>
          </cell>
          <cell r="W591" t="str">
            <v>VIC</v>
          </cell>
          <cell r="X591">
            <v>11</v>
          </cell>
          <cell r="Y591">
            <v>317</v>
          </cell>
        </row>
        <row r="592">
          <cell r="A592">
            <v>591</v>
          </cell>
          <cell r="B592">
            <v>87</v>
          </cell>
          <cell r="C592">
            <v>1574</v>
          </cell>
          <cell r="D592">
            <v>42939</v>
          </cell>
          <cell r="E592" t="b">
            <v>0</v>
          </cell>
          <cell r="F592" t="str">
            <v>Approved</v>
          </cell>
          <cell r="G592" t="str">
            <v>Giant Bicycles</v>
          </cell>
          <cell r="H592" t="str">
            <v>Standard</v>
          </cell>
          <cell r="I592" t="str">
            <v>high</v>
          </cell>
          <cell r="J592" t="str">
            <v>medium</v>
          </cell>
          <cell r="K592">
            <v>1179</v>
          </cell>
          <cell r="L592">
            <v>707.4</v>
          </cell>
          <cell r="M592">
            <v>471.6</v>
          </cell>
          <cell r="N592">
            <v>35667</v>
          </cell>
          <cell r="O592" t="str">
            <v>Female</v>
          </cell>
          <cell r="P592">
            <v>82</v>
          </cell>
          <cell r="Q592">
            <v>26.361643835616437</v>
          </cell>
          <cell r="R592" t="str">
            <v>Database Administrator I</v>
          </cell>
          <cell r="S592" t="str">
            <v>Property</v>
          </cell>
          <cell r="T592" t="str">
            <v>Mass Customer</v>
          </cell>
          <cell r="U592" t="str">
            <v>Yes</v>
          </cell>
          <cell r="V592">
            <v>2119</v>
          </cell>
          <cell r="W592" t="str">
            <v>NSW</v>
          </cell>
          <cell r="X592">
            <v>11</v>
          </cell>
          <cell r="Y592">
            <v>160</v>
          </cell>
        </row>
        <row r="593">
          <cell r="A593">
            <v>592</v>
          </cell>
          <cell r="B593">
            <v>31</v>
          </cell>
          <cell r="C593">
            <v>132</v>
          </cell>
          <cell r="D593">
            <v>42815</v>
          </cell>
          <cell r="E593" t="b">
            <v>0</v>
          </cell>
          <cell r="F593" t="str">
            <v>Approved</v>
          </cell>
          <cell r="G593" t="str">
            <v>Giant Bicycles</v>
          </cell>
          <cell r="H593" t="str">
            <v>Standard</v>
          </cell>
          <cell r="I593" t="str">
            <v>medium</v>
          </cell>
          <cell r="J593" t="str">
            <v>medium</v>
          </cell>
          <cell r="K593">
            <v>230.91</v>
          </cell>
          <cell r="L593">
            <v>173.18</v>
          </cell>
          <cell r="M593">
            <v>57.72999999999999</v>
          </cell>
          <cell r="N593">
            <v>33888</v>
          </cell>
          <cell r="O593" t="e">
            <v>#N/A</v>
          </cell>
          <cell r="P593" t="e">
            <v>#N/A</v>
          </cell>
          <cell r="Q593" t="e">
            <v>#N/A</v>
          </cell>
          <cell r="R593" t="e">
            <v>#N/A</v>
          </cell>
          <cell r="S593" t="e">
            <v>#N/A</v>
          </cell>
          <cell r="T593" t="e">
            <v>#N/A</v>
          </cell>
          <cell r="U593" t="e">
            <v>#N/A</v>
          </cell>
          <cell r="V593" t="e">
            <v>#N/A</v>
          </cell>
          <cell r="W593" t="e">
            <v>#N/A</v>
          </cell>
          <cell r="X593" t="e">
            <v>#N/A</v>
          </cell>
          <cell r="Y593">
            <v>284</v>
          </cell>
        </row>
        <row r="594">
          <cell r="A594">
            <v>593</v>
          </cell>
          <cell r="B594">
            <v>20</v>
          </cell>
          <cell r="C594">
            <v>1399</v>
          </cell>
          <cell r="D594">
            <v>43083</v>
          </cell>
          <cell r="E594" t="b">
            <v>1</v>
          </cell>
          <cell r="F594" t="str">
            <v>Approved</v>
          </cell>
          <cell r="G594" t="str">
            <v>Trek Bicycles</v>
          </cell>
          <cell r="H594" t="str">
            <v>Standard</v>
          </cell>
          <cell r="I594" t="str">
            <v>medium</v>
          </cell>
          <cell r="J594" t="str">
            <v>small</v>
          </cell>
          <cell r="K594">
            <v>1775.81</v>
          </cell>
          <cell r="L594">
            <v>1580.47</v>
          </cell>
          <cell r="M594">
            <v>195.33999999999992</v>
          </cell>
          <cell r="N594">
            <v>40303</v>
          </cell>
          <cell r="O594" t="str">
            <v>Female</v>
          </cell>
          <cell r="P594">
            <v>51</v>
          </cell>
          <cell r="Q594">
            <v>54.56712328767123</v>
          </cell>
          <cell r="R594" t="str">
            <v>Staff Scientist</v>
          </cell>
          <cell r="S594" t="str">
            <v>Manufacturing</v>
          </cell>
          <cell r="T594" t="str">
            <v>Mass Customer</v>
          </cell>
          <cell r="U594" t="str">
            <v>No</v>
          </cell>
          <cell r="V594">
            <v>3046</v>
          </cell>
          <cell r="W594" t="str">
            <v>VIC</v>
          </cell>
          <cell r="X594">
            <v>9</v>
          </cell>
          <cell r="Y594">
            <v>16</v>
          </cell>
        </row>
        <row r="595">
          <cell r="A595">
            <v>594</v>
          </cell>
          <cell r="B595">
            <v>2</v>
          </cell>
          <cell r="C595">
            <v>2118</v>
          </cell>
          <cell r="D595">
            <v>42964</v>
          </cell>
          <cell r="E595" t="b">
            <v>0</v>
          </cell>
          <cell r="F595" t="str">
            <v>Approved</v>
          </cell>
          <cell r="G595" t="str">
            <v>Giant Bicycles</v>
          </cell>
          <cell r="H595" t="str">
            <v>Road</v>
          </cell>
          <cell r="I595" t="str">
            <v>low</v>
          </cell>
          <cell r="J595" t="str">
            <v>small</v>
          </cell>
          <cell r="K595">
            <v>590.26</v>
          </cell>
          <cell r="L595">
            <v>525.33000000000004</v>
          </cell>
          <cell r="M595">
            <v>64.92999999999995</v>
          </cell>
          <cell r="N595">
            <v>40487</v>
          </cell>
          <cell r="O595" t="str">
            <v>Female</v>
          </cell>
          <cell r="P595">
            <v>51</v>
          </cell>
          <cell r="Q595">
            <v>43.69041095890411</v>
          </cell>
          <cell r="R595" t="str">
            <v>Developer III</v>
          </cell>
          <cell r="S595" t="str">
            <v>Health</v>
          </cell>
          <cell r="T595" t="str">
            <v>Affluent Customer</v>
          </cell>
          <cell r="U595" t="str">
            <v>No</v>
          </cell>
          <cell r="V595">
            <v>2747</v>
          </cell>
          <cell r="W595" t="str">
            <v>NSW</v>
          </cell>
          <cell r="X595">
            <v>8</v>
          </cell>
          <cell r="Y595">
            <v>135</v>
          </cell>
        </row>
        <row r="596">
          <cell r="A596">
            <v>595</v>
          </cell>
          <cell r="B596">
            <v>84</v>
          </cell>
          <cell r="C596">
            <v>825</v>
          </cell>
          <cell r="D596">
            <v>42747</v>
          </cell>
          <cell r="E596" t="b">
            <v>0</v>
          </cell>
          <cell r="F596" t="str">
            <v>Approved</v>
          </cell>
          <cell r="G596" t="str">
            <v>Trek Bicycles</v>
          </cell>
          <cell r="H596" t="str">
            <v>Road</v>
          </cell>
          <cell r="I596" t="str">
            <v>medium</v>
          </cell>
          <cell r="J596" t="str">
            <v>medium</v>
          </cell>
          <cell r="K596">
            <v>290.62</v>
          </cell>
          <cell r="L596">
            <v>215.14</v>
          </cell>
          <cell r="M596">
            <v>75.480000000000018</v>
          </cell>
          <cell r="N596">
            <v>34079</v>
          </cell>
          <cell r="O596" t="str">
            <v>Male</v>
          </cell>
          <cell r="P596">
            <v>92</v>
          </cell>
          <cell r="Q596">
            <v>46.627397260273973</v>
          </cell>
          <cell r="R596" t="str">
            <v>Computer Systems Analyst IV</v>
          </cell>
          <cell r="S596" t="str">
            <v>Financial Services</v>
          </cell>
          <cell r="T596" t="str">
            <v>Affluent Customer</v>
          </cell>
          <cell r="U596" t="str">
            <v>Yes</v>
          </cell>
          <cell r="V596">
            <v>2066</v>
          </cell>
          <cell r="W596" t="str">
            <v>NSW</v>
          </cell>
          <cell r="X596">
            <v>12</v>
          </cell>
          <cell r="Y596">
            <v>352</v>
          </cell>
        </row>
        <row r="597">
          <cell r="A597">
            <v>596</v>
          </cell>
          <cell r="B597">
            <v>86</v>
          </cell>
          <cell r="C597">
            <v>1691</v>
          </cell>
          <cell r="D597">
            <v>42767</v>
          </cell>
          <cell r="E597" t="b">
            <v>0</v>
          </cell>
          <cell r="F597" t="str">
            <v>Approved</v>
          </cell>
          <cell r="G597" t="str">
            <v>Norco Bicycles</v>
          </cell>
          <cell r="H597" t="str">
            <v>Road</v>
          </cell>
          <cell r="I597" t="str">
            <v>high</v>
          </cell>
          <cell r="J597" t="str">
            <v>large</v>
          </cell>
          <cell r="K597">
            <v>774.53</v>
          </cell>
          <cell r="L597">
            <v>464.72</v>
          </cell>
          <cell r="M597">
            <v>309.80999999999995</v>
          </cell>
          <cell r="N597">
            <v>37698</v>
          </cell>
          <cell r="O597" t="str">
            <v>Female</v>
          </cell>
          <cell r="P597">
            <v>85</v>
          </cell>
          <cell r="Q597">
            <v>42.369863013698627</v>
          </cell>
          <cell r="R597" t="str">
            <v>Account Coordinator</v>
          </cell>
          <cell r="S597" t="str">
            <v>Health</v>
          </cell>
          <cell r="T597" t="str">
            <v>Affluent Customer</v>
          </cell>
          <cell r="U597" t="str">
            <v>Yes</v>
          </cell>
          <cell r="V597">
            <v>2229</v>
          </cell>
          <cell r="W597" t="str">
            <v>NSW</v>
          </cell>
          <cell r="X597">
            <v>12</v>
          </cell>
          <cell r="Y597">
            <v>332</v>
          </cell>
        </row>
        <row r="598">
          <cell r="A598">
            <v>597</v>
          </cell>
          <cell r="B598">
            <v>12</v>
          </cell>
          <cell r="C598">
            <v>345</v>
          </cell>
          <cell r="D598">
            <v>42960</v>
          </cell>
          <cell r="E598" t="b">
            <v>0</v>
          </cell>
          <cell r="F598" t="str">
            <v>Approved</v>
          </cell>
          <cell r="G598" t="str">
            <v>Giant Bicycles</v>
          </cell>
          <cell r="H598" t="str">
            <v>Standard</v>
          </cell>
          <cell r="I598" t="str">
            <v>medium</v>
          </cell>
          <cell r="J598" t="str">
            <v>large</v>
          </cell>
          <cell r="K598">
            <v>1765.3</v>
          </cell>
          <cell r="L598">
            <v>709.48</v>
          </cell>
          <cell r="M598">
            <v>1055.82</v>
          </cell>
          <cell r="N598">
            <v>42218</v>
          </cell>
          <cell r="O598" t="e">
            <v>#N/A</v>
          </cell>
          <cell r="P598" t="e">
            <v>#N/A</v>
          </cell>
          <cell r="Q598" t="e">
            <v>#N/A</v>
          </cell>
          <cell r="R598" t="e">
            <v>#N/A</v>
          </cell>
          <cell r="S598" t="e">
            <v>#N/A</v>
          </cell>
          <cell r="T598" t="e">
            <v>#N/A</v>
          </cell>
          <cell r="U598" t="e">
            <v>#N/A</v>
          </cell>
          <cell r="V598" t="e">
            <v>#N/A</v>
          </cell>
          <cell r="W598" t="e">
            <v>#N/A</v>
          </cell>
          <cell r="X598" t="e">
            <v>#N/A</v>
          </cell>
          <cell r="Y598">
            <v>139</v>
          </cell>
        </row>
        <row r="599">
          <cell r="A599">
            <v>598</v>
          </cell>
          <cell r="B599">
            <v>15</v>
          </cell>
          <cell r="C599">
            <v>1665</v>
          </cell>
          <cell r="D599">
            <v>42738</v>
          </cell>
          <cell r="E599" t="b">
            <v>1</v>
          </cell>
          <cell r="F599" t="str">
            <v>Approved</v>
          </cell>
          <cell r="G599" t="str">
            <v>Norco Bicycles</v>
          </cell>
          <cell r="H599" t="str">
            <v>Standard</v>
          </cell>
          <cell r="I599" t="str">
            <v>low</v>
          </cell>
          <cell r="J599" t="str">
            <v>medium</v>
          </cell>
          <cell r="K599">
            <v>958.74</v>
          </cell>
          <cell r="L599">
            <v>748.9</v>
          </cell>
          <cell r="M599">
            <v>209.84000000000003</v>
          </cell>
          <cell r="N599">
            <v>38693</v>
          </cell>
          <cell r="O599" t="str">
            <v>Male</v>
          </cell>
          <cell r="P599">
            <v>73</v>
          </cell>
          <cell r="Q599">
            <v>44.364383561643834</v>
          </cell>
          <cell r="R599" t="str">
            <v>Quality Engineer</v>
          </cell>
          <cell r="S599" t="str">
            <v>Manufacturing</v>
          </cell>
          <cell r="T599" t="str">
            <v>Affluent Customer</v>
          </cell>
          <cell r="U599" t="str">
            <v>Yes</v>
          </cell>
          <cell r="V599">
            <v>2261</v>
          </cell>
          <cell r="W599" t="str">
            <v>NSW</v>
          </cell>
          <cell r="X599">
            <v>7</v>
          </cell>
          <cell r="Y599">
            <v>361</v>
          </cell>
        </row>
        <row r="600">
          <cell r="A600">
            <v>599</v>
          </cell>
          <cell r="B600">
            <v>45</v>
          </cell>
          <cell r="C600">
            <v>1059</v>
          </cell>
          <cell r="D600">
            <v>43077</v>
          </cell>
          <cell r="E600" t="b">
            <v>1</v>
          </cell>
          <cell r="F600" t="str">
            <v>Approved</v>
          </cell>
          <cell r="G600" t="str">
            <v>Trek Bicycles</v>
          </cell>
          <cell r="H600" t="str">
            <v>Road</v>
          </cell>
          <cell r="I600" t="str">
            <v>low</v>
          </cell>
          <cell r="J600" t="str">
            <v>medium</v>
          </cell>
          <cell r="K600">
            <v>980.37</v>
          </cell>
          <cell r="L600">
            <v>234.43</v>
          </cell>
          <cell r="M600">
            <v>745.94</v>
          </cell>
          <cell r="N600">
            <v>38216</v>
          </cell>
          <cell r="O600" t="str">
            <v>Female</v>
          </cell>
          <cell r="P600">
            <v>88</v>
          </cell>
          <cell r="Q600">
            <v>54.126027397260273</v>
          </cell>
          <cell r="R600" t="str">
            <v>Account Representative III</v>
          </cell>
          <cell r="S600" t="str">
            <v>Retail</v>
          </cell>
          <cell r="T600" t="str">
            <v>Affluent Customer</v>
          </cell>
          <cell r="U600" t="str">
            <v>Yes</v>
          </cell>
          <cell r="V600">
            <v>2016</v>
          </cell>
          <cell r="W600" t="str">
            <v>NSW</v>
          </cell>
          <cell r="X600">
            <v>11</v>
          </cell>
          <cell r="Y600">
            <v>22</v>
          </cell>
        </row>
        <row r="601">
          <cell r="A601">
            <v>600</v>
          </cell>
          <cell r="B601">
            <v>0</v>
          </cell>
          <cell r="C601">
            <v>964</v>
          </cell>
          <cell r="D601">
            <v>42910</v>
          </cell>
          <cell r="E601" t="b">
            <v>0</v>
          </cell>
          <cell r="F601" t="str">
            <v>Approved</v>
          </cell>
          <cell r="G601" t="str">
            <v>Norco Bicycles</v>
          </cell>
          <cell r="H601" t="str">
            <v>Standard</v>
          </cell>
          <cell r="I601" t="str">
            <v>low</v>
          </cell>
          <cell r="J601" t="str">
            <v>medium</v>
          </cell>
          <cell r="K601">
            <v>363.01</v>
          </cell>
          <cell r="L601">
            <v>290.41000000000003</v>
          </cell>
          <cell r="M601">
            <v>72.599999999999966</v>
          </cell>
          <cell r="N601">
            <v>38482</v>
          </cell>
          <cell r="O601" t="str">
            <v>Female</v>
          </cell>
          <cell r="P601">
            <v>86</v>
          </cell>
          <cell r="Q601">
            <v>28.169863013698631</v>
          </cell>
          <cell r="R601" t="str">
            <v>Assistant Professor</v>
          </cell>
          <cell r="S601" t="str">
            <v>n/a</v>
          </cell>
          <cell r="T601" t="str">
            <v>High Net Worth</v>
          </cell>
          <cell r="U601" t="str">
            <v>Yes</v>
          </cell>
          <cell r="V601">
            <v>2089</v>
          </cell>
          <cell r="W601" t="str">
            <v>NSW</v>
          </cell>
          <cell r="X601">
            <v>12</v>
          </cell>
          <cell r="Y601">
            <v>189</v>
          </cell>
        </row>
        <row r="602">
          <cell r="A602">
            <v>601</v>
          </cell>
          <cell r="B602">
            <v>76</v>
          </cell>
          <cell r="C602">
            <v>1466</v>
          </cell>
          <cell r="D602">
            <v>43066</v>
          </cell>
          <cell r="E602" t="b">
            <v>1</v>
          </cell>
          <cell r="F602" t="str">
            <v>Approved</v>
          </cell>
          <cell r="G602" t="str">
            <v>WeareA2B</v>
          </cell>
          <cell r="H602" t="str">
            <v>Road</v>
          </cell>
          <cell r="I602" t="str">
            <v>low</v>
          </cell>
          <cell r="J602" t="str">
            <v>small</v>
          </cell>
          <cell r="K602">
            <v>1172.78</v>
          </cell>
          <cell r="L602">
            <v>1043.77</v>
          </cell>
          <cell r="M602">
            <v>129.01</v>
          </cell>
          <cell r="N602">
            <v>34556</v>
          </cell>
          <cell r="O602" t="str">
            <v>Female</v>
          </cell>
          <cell r="P602">
            <v>1</v>
          </cell>
          <cell r="Q602">
            <v>24.219178082191782</v>
          </cell>
          <cell r="R602" t="str">
            <v>Cost Accountant</v>
          </cell>
          <cell r="S602" t="str">
            <v>Financial Services</v>
          </cell>
          <cell r="T602" t="str">
            <v>Mass Customer</v>
          </cell>
          <cell r="U602" t="str">
            <v>Yes</v>
          </cell>
          <cell r="V602">
            <v>2530</v>
          </cell>
          <cell r="W602" t="str">
            <v>NSW</v>
          </cell>
          <cell r="X602">
            <v>8</v>
          </cell>
          <cell r="Y602">
            <v>33</v>
          </cell>
        </row>
        <row r="603">
          <cell r="A603">
            <v>602</v>
          </cell>
          <cell r="B603">
            <v>89</v>
          </cell>
          <cell r="C603">
            <v>3477</v>
          </cell>
          <cell r="D603">
            <v>42970</v>
          </cell>
          <cell r="E603" t="b">
            <v>1</v>
          </cell>
          <cell r="F603" t="str">
            <v>Approved</v>
          </cell>
          <cell r="G603" t="str">
            <v>WeareA2B</v>
          </cell>
          <cell r="H603" t="str">
            <v>Touring</v>
          </cell>
          <cell r="I603" t="str">
            <v>medium</v>
          </cell>
          <cell r="J603" t="str">
            <v>large</v>
          </cell>
          <cell r="K603">
            <v>1362.99</v>
          </cell>
          <cell r="L603">
            <v>57.74</v>
          </cell>
          <cell r="M603">
            <v>1305.25</v>
          </cell>
          <cell r="N603">
            <v>37874</v>
          </cell>
          <cell r="O603" t="str">
            <v>Male</v>
          </cell>
          <cell r="P603">
            <v>54</v>
          </cell>
          <cell r="Q603">
            <v>26.169863013698631</v>
          </cell>
          <cell r="R603" t="str">
            <v>Senior Developer</v>
          </cell>
          <cell r="S603" t="str">
            <v>Manufacturing</v>
          </cell>
          <cell r="T603" t="str">
            <v>Affluent Customer</v>
          </cell>
          <cell r="U603" t="str">
            <v>No</v>
          </cell>
          <cell r="V603">
            <v>2261</v>
          </cell>
          <cell r="W603" t="str">
            <v>NSW</v>
          </cell>
          <cell r="X603">
            <v>7</v>
          </cell>
          <cell r="Y603">
            <v>129</v>
          </cell>
        </row>
        <row r="604">
          <cell r="A604">
            <v>603</v>
          </cell>
          <cell r="B604">
            <v>52</v>
          </cell>
          <cell r="C604">
            <v>3318</v>
          </cell>
          <cell r="D604">
            <v>42867</v>
          </cell>
          <cell r="E604" t="b">
            <v>1</v>
          </cell>
          <cell r="F604" t="str">
            <v>Approved</v>
          </cell>
          <cell r="G604" t="str">
            <v>Solex</v>
          </cell>
          <cell r="H604" t="str">
            <v>Road</v>
          </cell>
          <cell r="I604" t="str">
            <v>medium</v>
          </cell>
          <cell r="J604" t="str">
            <v>large</v>
          </cell>
          <cell r="K604">
            <v>1777.8</v>
          </cell>
          <cell r="L604">
            <v>820.78</v>
          </cell>
          <cell r="M604">
            <v>957.02</v>
          </cell>
          <cell r="N604">
            <v>40670</v>
          </cell>
          <cell r="O604" t="str">
            <v>Female</v>
          </cell>
          <cell r="P604">
            <v>67</v>
          </cell>
          <cell r="Q604">
            <v>60.153424657534245</v>
          </cell>
          <cell r="R604">
            <v>0</v>
          </cell>
          <cell r="S604" t="str">
            <v>Financial Services</v>
          </cell>
          <cell r="T604" t="str">
            <v>Mass Customer</v>
          </cell>
          <cell r="U604" t="str">
            <v>Yes</v>
          </cell>
          <cell r="V604">
            <v>2880</v>
          </cell>
          <cell r="W604" t="str">
            <v>NSW</v>
          </cell>
          <cell r="X604">
            <v>1</v>
          </cell>
          <cell r="Y604">
            <v>232</v>
          </cell>
        </row>
        <row r="605">
          <cell r="A605">
            <v>604</v>
          </cell>
          <cell r="B605">
            <v>96</v>
          </cell>
          <cell r="C605">
            <v>2490</v>
          </cell>
          <cell r="D605">
            <v>42798</v>
          </cell>
          <cell r="E605" t="b">
            <v>1</v>
          </cell>
          <cell r="F605" t="str">
            <v>Approved</v>
          </cell>
          <cell r="G605" t="str">
            <v>WeareA2B</v>
          </cell>
          <cell r="H605" t="str">
            <v>Road</v>
          </cell>
          <cell r="I605" t="str">
            <v>low</v>
          </cell>
          <cell r="J605" t="str">
            <v>small</v>
          </cell>
          <cell r="K605">
            <v>1172.78</v>
          </cell>
          <cell r="L605">
            <v>1043.77</v>
          </cell>
          <cell r="M605">
            <v>129.01</v>
          </cell>
          <cell r="N605">
            <v>33364</v>
          </cell>
          <cell r="O605" t="str">
            <v>Male</v>
          </cell>
          <cell r="P605">
            <v>74</v>
          </cell>
          <cell r="Q605">
            <v>34.490410958904107</v>
          </cell>
          <cell r="R605">
            <v>0</v>
          </cell>
          <cell r="S605" t="str">
            <v>Retail</v>
          </cell>
          <cell r="T605" t="str">
            <v>Mass Customer</v>
          </cell>
          <cell r="U605" t="str">
            <v>No</v>
          </cell>
          <cell r="V605">
            <v>2120</v>
          </cell>
          <cell r="W605" t="str">
            <v>NSW</v>
          </cell>
          <cell r="X605">
            <v>10</v>
          </cell>
          <cell r="Y605">
            <v>301</v>
          </cell>
        </row>
        <row r="606">
          <cell r="A606">
            <v>605</v>
          </cell>
          <cell r="B606">
            <v>0</v>
          </cell>
          <cell r="C606">
            <v>3023</v>
          </cell>
          <cell r="D606">
            <v>42817</v>
          </cell>
          <cell r="E606" t="b">
            <v>0</v>
          </cell>
          <cell r="F606" t="str">
            <v>Approved</v>
          </cell>
          <cell r="G606" t="str">
            <v>OHM Cycles</v>
          </cell>
          <cell r="H606" t="str">
            <v>Standard</v>
          </cell>
          <cell r="I606" t="str">
            <v>high</v>
          </cell>
          <cell r="J606" t="str">
            <v>medium</v>
          </cell>
          <cell r="K606">
            <v>227.88</v>
          </cell>
          <cell r="L606">
            <v>136.72999999999999</v>
          </cell>
          <cell r="M606">
            <v>91.15</v>
          </cell>
          <cell r="N606">
            <v>40649</v>
          </cell>
          <cell r="O606" t="str">
            <v>Male</v>
          </cell>
          <cell r="P606">
            <v>86</v>
          </cell>
          <cell r="Q606">
            <v>27.295890410958904</v>
          </cell>
          <cell r="R606" t="str">
            <v>Accountant I</v>
          </cell>
          <cell r="S606" t="str">
            <v>n/a</v>
          </cell>
          <cell r="T606" t="str">
            <v>High Net Worth</v>
          </cell>
          <cell r="U606" t="str">
            <v>No</v>
          </cell>
          <cell r="V606">
            <v>2166</v>
          </cell>
          <cell r="W606" t="str">
            <v>NSW</v>
          </cell>
          <cell r="X606">
            <v>9</v>
          </cell>
          <cell r="Y606">
            <v>282</v>
          </cell>
        </row>
        <row r="607">
          <cell r="A607">
            <v>606</v>
          </cell>
          <cell r="B607">
            <v>70</v>
          </cell>
          <cell r="C607">
            <v>2878</v>
          </cell>
          <cell r="D607">
            <v>43099</v>
          </cell>
          <cell r="E607" t="b">
            <v>0</v>
          </cell>
          <cell r="F607" t="str">
            <v>Approved</v>
          </cell>
          <cell r="G607" t="str">
            <v>Trek Bicycles</v>
          </cell>
          <cell r="H607" t="str">
            <v>Standard</v>
          </cell>
          <cell r="I607" t="str">
            <v>high</v>
          </cell>
          <cell r="J607" t="str">
            <v>medium</v>
          </cell>
          <cell r="K607">
            <v>495.72</v>
          </cell>
          <cell r="L607">
            <v>297.43</v>
          </cell>
          <cell r="M607">
            <v>198.29000000000002</v>
          </cell>
          <cell r="N607">
            <v>36367</v>
          </cell>
          <cell r="O607" t="str">
            <v>Female</v>
          </cell>
          <cell r="P607">
            <v>62</v>
          </cell>
          <cell r="Q607">
            <v>36.408219178082192</v>
          </cell>
          <cell r="R607" t="str">
            <v>Analog Circuit Design manager</v>
          </cell>
          <cell r="S607" t="str">
            <v>Property</v>
          </cell>
          <cell r="T607" t="str">
            <v>Affluent Customer</v>
          </cell>
          <cell r="U607" t="str">
            <v>Yes</v>
          </cell>
          <cell r="V607">
            <v>2316</v>
          </cell>
          <cell r="W607" t="str">
            <v>NSW</v>
          </cell>
          <cell r="X607">
            <v>6</v>
          </cell>
          <cell r="Y607">
            <v>0</v>
          </cell>
        </row>
        <row r="608">
          <cell r="A608">
            <v>607</v>
          </cell>
          <cell r="B608">
            <v>48</v>
          </cell>
          <cell r="C608">
            <v>2754</v>
          </cell>
          <cell r="D608">
            <v>42883</v>
          </cell>
          <cell r="E608" t="b">
            <v>1</v>
          </cell>
          <cell r="F608" t="str">
            <v>Approved</v>
          </cell>
          <cell r="G608" t="str">
            <v>WeareA2B</v>
          </cell>
          <cell r="H608" t="str">
            <v>Standard</v>
          </cell>
          <cell r="I608" t="str">
            <v>medium</v>
          </cell>
          <cell r="J608" t="str">
            <v>medium</v>
          </cell>
          <cell r="K608">
            <v>1762.96</v>
          </cell>
          <cell r="L608">
            <v>950.52</v>
          </cell>
          <cell r="M608">
            <v>812.44</v>
          </cell>
          <cell r="N608">
            <v>41848</v>
          </cell>
          <cell r="O608" t="str">
            <v>Female</v>
          </cell>
          <cell r="P608">
            <v>66</v>
          </cell>
          <cell r="Q608">
            <v>58.780821917808218</v>
          </cell>
          <cell r="R608" t="str">
            <v>Chief Design Engineer</v>
          </cell>
          <cell r="S608" t="str">
            <v>Manufacturing</v>
          </cell>
          <cell r="T608" t="str">
            <v>Mass Customer</v>
          </cell>
          <cell r="U608" t="str">
            <v>Yes</v>
          </cell>
          <cell r="V608">
            <v>2287</v>
          </cell>
          <cell r="W608" t="str">
            <v>NSW</v>
          </cell>
          <cell r="X608">
            <v>7</v>
          </cell>
          <cell r="Y608">
            <v>216</v>
          </cell>
        </row>
        <row r="609">
          <cell r="A609">
            <v>608</v>
          </cell>
          <cell r="B609">
            <v>65</v>
          </cell>
          <cell r="C609">
            <v>266</v>
          </cell>
          <cell r="D609">
            <v>42992</v>
          </cell>
          <cell r="E609" t="b">
            <v>0</v>
          </cell>
          <cell r="F609" t="str">
            <v>Approved</v>
          </cell>
          <cell r="G609" t="str">
            <v>WeareA2B</v>
          </cell>
          <cell r="H609" t="str">
            <v>Standard</v>
          </cell>
          <cell r="I609" t="str">
            <v>medium</v>
          </cell>
          <cell r="J609" t="str">
            <v>medium</v>
          </cell>
          <cell r="K609">
            <v>1807.45</v>
          </cell>
          <cell r="L609">
            <v>778.69</v>
          </cell>
          <cell r="M609">
            <v>1028.76</v>
          </cell>
          <cell r="N609">
            <v>42145</v>
          </cell>
          <cell r="O609" t="e">
            <v>#N/A</v>
          </cell>
          <cell r="P609" t="e">
            <v>#N/A</v>
          </cell>
          <cell r="Q609" t="e">
            <v>#N/A</v>
          </cell>
          <cell r="R609" t="e">
            <v>#N/A</v>
          </cell>
          <cell r="S609" t="e">
            <v>#N/A</v>
          </cell>
          <cell r="T609" t="e">
            <v>#N/A</v>
          </cell>
          <cell r="U609" t="e">
            <v>#N/A</v>
          </cell>
          <cell r="V609" t="e">
            <v>#N/A</v>
          </cell>
          <cell r="W609" t="e">
            <v>#N/A</v>
          </cell>
          <cell r="X609" t="e">
            <v>#N/A</v>
          </cell>
          <cell r="Y609">
            <v>107</v>
          </cell>
        </row>
        <row r="610">
          <cell r="A610">
            <v>609</v>
          </cell>
          <cell r="B610">
            <v>74</v>
          </cell>
          <cell r="C610">
            <v>1409</v>
          </cell>
          <cell r="D610">
            <v>42823</v>
          </cell>
          <cell r="E610" t="b">
            <v>0</v>
          </cell>
          <cell r="F610" t="str">
            <v>Approved</v>
          </cell>
          <cell r="G610" t="str">
            <v>WeareA2B</v>
          </cell>
          <cell r="H610" t="str">
            <v>Standard</v>
          </cell>
          <cell r="I610" t="str">
            <v>medium</v>
          </cell>
          <cell r="J610" t="str">
            <v>medium</v>
          </cell>
          <cell r="K610">
            <v>1228.07</v>
          </cell>
          <cell r="L610">
            <v>400.91</v>
          </cell>
          <cell r="M610">
            <v>827.15999999999985</v>
          </cell>
          <cell r="N610">
            <v>36668</v>
          </cell>
          <cell r="O610" t="str">
            <v>Female</v>
          </cell>
          <cell r="P610">
            <v>10</v>
          </cell>
          <cell r="Q610">
            <v>25.884931506849316</v>
          </cell>
          <cell r="R610" t="str">
            <v>Help Desk Technician</v>
          </cell>
          <cell r="S610" t="str">
            <v>Health</v>
          </cell>
          <cell r="T610" t="str">
            <v>High Net Worth</v>
          </cell>
          <cell r="U610" t="str">
            <v>No</v>
          </cell>
          <cell r="V610">
            <v>3500</v>
          </cell>
          <cell r="W610" t="str">
            <v>VIC</v>
          </cell>
          <cell r="X610">
            <v>2</v>
          </cell>
          <cell r="Y610">
            <v>276</v>
          </cell>
        </row>
        <row r="611">
          <cell r="A611">
            <v>610</v>
          </cell>
          <cell r="B611">
            <v>85</v>
          </cell>
          <cell r="C611">
            <v>3482</v>
          </cell>
          <cell r="D611">
            <v>43028</v>
          </cell>
          <cell r="E611" t="b">
            <v>0</v>
          </cell>
          <cell r="F611" t="str">
            <v>Approved</v>
          </cell>
          <cell r="G611" t="str">
            <v>WeareA2B</v>
          </cell>
          <cell r="H611" t="str">
            <v>Standard</v>
          </cell>
          <cell r="I611" t="str">
            <v>medium</v>
          </cell>
          <cell r="J611" t="str">
            <v>medium</v>
          </cell>
          <cell r="K611">
            <v>752.64</v>
          </cell>
          <cell r="L611">
            <v>205.36</v>
          </cell>
          <cell r="M611">
            <v>547.28</v>
          </cell>
          <cell r="N611">
            <v>36833</v>
          </cell>
          <cell r="O611" t="str">
            <v>Male</v>
          </cell>
          <cell r="P611">
            <v>19</v>
          </cell>
          <cell r="Q611">
            <v>21.852054794520548</v>
          </cell>
          <cell r="R611" t="str">
            <v>Clinical Specialist</v>
          </cell>
          <cell r="S611" t="str">
            <v>Manufacturing</v>
          </cell>
          <cell r="T611" t="str">
            <v>High Net Worth</v>
          </cell>
          <cell r="U611" t="str">
            <v>No</v>
          </cell>
          <cell r="V611">
            <v>4069</v>
          </cell>
          <cell r="W611" t="str">
            <v>QLD</v>
          </cell>
          <cell r="X611">
            <v>8</v>
          </cell>
          <cell r="Y611">
            <v>71</v>
          </cell>
        </row>
        <row r="612">
          <cell r="A612">
            <v>611</v>
          </cell>
          <cell r="B612">
            <v>85</v>
          </cell>
          <cell r="C612">
            <v>368</v>
          </cell>
          <cell r="D612">
            <v>43075</v>
          </cell>
          <cell r="E612" t="b">
            <v>1</v>
          </cell>
          <cell r="F612" t="str">
            <v>Approved</v>
          </cell>
          <cell r="G612" t="str">
            <v>WeareA2B</v>
          </cell>
          <cell r="H612" t="str">
            <v>Standard</v>
          </cell>
          <cell r="I612" t="str">
            <v>medium</v>
          </cell>
          <cell r="J612" t="str">
            <v>medium</v>
          </cell>
          <cell r="K612">
            <v>1228.07</v>
          </cell>
          <cell r="L612">
            <v>400.91</v>
          </cell>
          <cell r="M612">
            <v>827.15999999999985</v>
          </cell>
          <cell r="N612">
            <v>36668</v>
          </cell>
          <cell r="O612" t="e">
            <v>#N/A</v>
          </cell>
          <cell r="P612" t="e">
            <v>#N/A</v>
          </cell>
          <cell r="Q612" t="e">
            <v>#N/A</v>
          </cell>
          <cell r="R612" t="e">
            <v>#N/A</v>
          </cell>
          <cell r="S612" t="e">
            <v>#N/A</v>
          </cell>
          <cell r="T612" t="e">
            <v>#N/A</v>
          </cell>
          <cell r="U612" t="e">
            <v>#N/A</v>
          </cell>
          <cell r="V612" t="e">
            <v>#N/A</v>
          </cell>
          <cell r="W612" t="e">
            <v>#N/A</v>
          </cell>
          <cell r="X612" t="e">
            <v>#N/A</v>
          </cell>
          <cell r="Y612">
            <v>24</v>
          </cell>
        </row>
        <row r="613">
          <cell r="A613">
            <v>612</v>
          </cell>
          <cell r="B613">
            <v>2</v>
          </cell>
          <cell r="C613">
            <v>3275</v>
          </cell>
          <cell r="D613">
            <v>42936</v>
          </cell>
          <cell r="E613" t="b">
            <v>0</v>
          </cell>
          <cell r="F613" t="str">
            <v>Approved</v>
          </cell>
          <cell r="G613" t="str">
            <v>Solex</v>
          </cell>
          <cell r="H613" t="str">
            <v>Standard</v>
          </cell>
          <cell r="I613" t="str">
            <v>medium</v>
          </cell>
          <cell r="J613" t="str">
            <v>medium</v>
          </cell>
          <cell r="K613">
            <v>71.489999999999995</v>
          </cell>
          <cell r="L613">
            <v>53.62</v>
          </cell>
          <cell r="M613">
            <v>17.869999999999997</v>
          </cell>
          <cell r="N613">
            <v>41245</v>
          </cell>
          <cell r="O613" t="str">
            <v>Male</v>
          </cell>
          <cell r="P613">
            <v>10</v>
          </cell>
          <cell r="Q613">
            <v>46.441095890410956</v>
          </cell>
          <cell r="R613" t="str">
            <v>Computer Systems Analyst IV</v>
          </cell>
          <cell r="S613" t="str">
            <v>Financial Services</v>
          </cell>
          <cell r="T613" t="str">
            <v>Mass Customer</v>
          </cell>
          <cell r="U613" t="str">
            <v>Yes</v>
          </cell>
          <cell r="V613">
            <v>2074</v>
          </cell>
          <cell r="W613" t="str">
            <v>NSW</v>
          </cell>
          <cell r="X613">
            <v>11</v>
          </cell>
          <cell r="Y613">
            <v>163</v>
          </cell>
        </row>
        <row r="614">
          <cell r="A614">
            <v>613</v>
          </cell>
          <cell r="B614">
            <v>91</v>
          </cell>
          <cell r="C614">
            <v>904</v>
          </cell>
          <cell r="D614">
            <v>42797</v>
          </cell>
          <cell r="E614" t="b">
            <v>0</v>
          </cell>
          <cell r="F614" t="str">
            <v>Approved</v>
          </cell>
          <cell r="G614" t="str">
            <v>WeareA2B</v>
          </cell>
          <cell r="H614" t="str">
            <v>Standard</v>
          </cell>
          <cell r="I614" t="str">
            <v>low</v>
          </cell>
          <cell r="J614" t="str">
            <v>medium</v>
          </cell>
          <cell r="K614">
            <v>642.30999999999995</v>
          </cell>
          <cell r="L614">
            <v>513.85</v>
          </cell>
          <cell r="M614">
            <v>128.45999999999992</v>
          </cell>
          <cell r="N614">
            <v>40553</v>
          </cell>
          <cell r="O614" t="str">
            <v>Female</v>
          </cell>
          <cell r="P614">
            <v>41</v>
          </cell>
          <cell r="Q614">
            <v>47.904109589041099</v>
          </cell>
          <cell r="R614" t="str">
            <v>Database Administrator II</v>
          </cell>
          <cell r="S614" t="str">
            <v>Financial Services</v>
          </cell>
          <cell r="T614" t="str">
            <v>Mass Customer</v>
          </cell>
          <cell r="U614" t="str">
            <v>No</v>
          </cell>
          <cell r="V614">
            <v>4226</v>
          </cell>
          <cell r="W614" t="str">
            <v>QLD</v>
          </cell>
          <cell r="X614">
            <v>7</v>
          </cell>
          <cell r="Y614">
            <v>302</v>
          </cell>
        </row>
        <row r="615">
          <cell r="A615">
            <v>614</v>
          </cell>
          <cell r="B615">
            <v>24</v>
          </cell>
          <cell r="C615">
            <v>2536</v>
          </cell>
          <cell r="D615">
            <v>42802</v>
          </cell>
          <cell r="E615" t="b">
            <v>1</v>
          </cell>
          <cell r="F615" t="str">
            <v>Approved</v>
          </cell>
          <cell r="G615" t="str">
            <v>Solex</v>
          </cell>
          <cell r="H615" t="str">
            <v>Road</v>
          </cell>
          <cell r="I615" t="str">
            <v>medium</v>
          </cell>
          <cell r="J615" t="str">
            <v>large</v>
          </cell>
          <cell r="K615">
            <v>1777.8</v>
          </cell>
          <cell r="L615">
            <v>820.78</v>
          </cell>
          <cell r="M615">
            <v>957.02</v>
          </cell>
          <cell r="N615">
            <v>42696</v>
          </cell>
          <cell r="O615" t="str">
            <v>Female</v>
          </cell>
          <cell r="P615">
            <v>8</v>
          </cell>
          <cell r="Q615">
            <v>57.813698630136983</v>
          </cell>
          <cell r="R615" t="str">
            <v>Associate Professor</v>
          </cell>
          <cell r="S615" t="str">
            <v>Financial Services</v>
          </cell>
          <cell r="T615" t="str">
            <v>Affluent Customer</v>
          </cell>
          <cell r="U615" t="str">
            <v>No</v>
          </cell>
          <cell r="V615">
            <v>2264</v>
          </cell>
          <cell r="W615" t="str">
            <v>NSW</v>
          </cell>
          <cell r="X615">
            <v>7</v>
          </cell>
          <cell r="Y615">
            <v>297</v>
          </cell>
        </row>
        <row r="616">
          <cell r="A616">
            <v>615</v>
          </cell>
          <cell r="B616">
            <v>81</v>
          </cell>
          <cell r="C616">
            <v>375</v>
          </cell>
          <cell r="D616">
            <v>42938</v>
          </cell>
          <cell r="E616" t="b">
            <v>1</v>
          </cell>
          <cell r="F616" t="str">
            <v>Approved</v>
          </cell>
          <cell r="G616" t="str">
            <v>Norco Bicycles</v>
          </cell>
          <cell r="H616" t="str">
            <v>Standard</v>
          </cell>
          <cell r="I616" t="str">
            <v>medium</v>
          </cell>
          <cell r="J616" t="str">
            <v>small</v>
          </cell>
          <cell r="K616">
            <v>586.45000000000005</v>
          </cell>
          <cell r="L616">
            <v>521.94000000000005</v>
          </cell>
          <cell r="M616">
            <v>64.509999999999991</v>
          </cell>
          <cell r="N616">
            <v>36145</v>
          </cell>
          <cell r="O616" t="e">
            <v>#N/A</v>
          </cell>
          <cell r="P616" t="e">
            <v>#N/A</v>
          </cell>
          <cell r="Q616" t="e">
            <v>#N/A</v>
          </cell>
          <cell r="R616" t="e">
            <v>#N/A</v>
          </cell>
          <cell r="S616" t="e">
            <v>#N/A</v>
          </cell>
          <cell r="T616" t="e">
            <v>#N/A</v>
          </cell>
          <cell r="U616" t="e">
            <v>#N/A</v>
          </cell>
          <cell r="V616" t="e">
            <v>#N/A</v>
          </cell>
          <cell r="W616" t="e">
            <v>#N/A</v>
          </cell>
          <cell r="X616" t="e">
            <v>#N/A</v>
          </cell>
          <cell r="Y616">
            <v>161</v>
          </cell>
        </row>
        <row r="617">
          <cell r="A617">
            <v>616</v>
          </cell>
          <cell r="B617">
            <v>9</v>
          </cell>
          <cell r="C617">
            <v>2694</v>
          </cell>
          <cell r="D617">
            <v>42929</v>
          </cell>
          <cell r="E617" t="b">
            <v>1</v>
          </cell>
          <cell r="F617" t="str">
            <v>Approved</v>
          </cell>
          <cell r="G617" t="str">
            <v>OHM Cycles</v>
          </cell>
          <cell r="H617" t="str">
            <v>Road</v>
          </cell>
          <cell r="I617" t="str">
            <v>medium</v>
          </cell>
          <cell r="J617" t="str">
            <v>medium</v>
          </cell>
          <cell r="K617">
            <v>742.54</v>
          </cell>
          <cell r="L617">
            <v>667.4</v>
          </cell>
          <cell r="M617">
            <v>75.139999999999986</v>
          </cell>
          <cell r="N617">
            <v>33549</v>
          </cell>
          <cell r="O617" t="str">
            <v>Female</v>
          </cell>
          <cell r="P617">
            <v>88</v>
          </cell>
          <cell r="Q617">
            <v>36.249315068493154</v>
          </cell>
          <cell r="R617" t="str">
            <v>Quality Engineer</v>
          </cell>
          <cell r="S617" t="str">
            <v>Health</v>
          </cell>
          <cell r="T617" t="str">
            <v>High Net Worth</v>
          </cell>
          <cell r="U617" t="str">
            <v>Yes</v>
          </cell>
          <cell r="V617">
            <v>4510</v>
          </cell>
          <cell r="W617" t="str">
            <v>QLD</v>
          </cell>
          <cell r="X617">
            <v>3</v>
          </cell>
          <cell r="Y617">
            <v>170</v>
          </cell>
        </row>
        <row r="618">
          <cell r="A618">
            <v>617</v>
          </cell>
          <cell r="B618">
            <v>12</v>
          </cell>
          <cell r="C618">
            <v>3285</v>
          </cell>
          <cell r="D618">
            <v>42959</v>
          </cell>
          <cell r="E618" t="b">
            <v>0</v>
          </cell>
          <cell r="F618" t="str">
            <v>Approved</v>
          </cell>
          <cell r="G618" t="str">
            <v>WeareA2B</v>
          </cell>
          <cell r="H618" t="str">
            <v>Standard</v>
          </cell>
          <cell r="I618" t="str">
            <v>medium</v>
          </cell>
          <cell r="J618" t="str">
            <v>medium</v>
          </cell>
          <cell r="K618">
            <v>1231.1500000000001</v>
          </cell>
          <cell r="L618">
            <v>161.6</v>
          </cell>
          <cell r="M618">
            <v>1069.5500000000002</v>
          </cell>
          <cell r="N618">
            <v>35378</v>
          </cell>
          <cell r="O618" t="str">
            <v>Male</v>
          </cell>
          <cell r="P618">
            <v>23</v>
          </cell>
          <cell r="Q618">
            <v>35.243835616438353</v>
          </cell>
          <cell r="R618" t="str">
            <v>Recruiter</v>
          </cell>
          <cell r="S618" t="str">
            <v>Retail</v>
          </cell>
          <cell r="T618" t="str">
            <v>Affluent Customer</v>
          </cell>
          <cell r="U618" t="str">
            <v>No</v>
          </cell>
          <cell r="V618">
            <v>3059</v>
          </cell>
          <cell r="W618" t="str">
            <v>VIC</v>
          </cell>
          <cell r="X618">
            <v>9</v>
          </cell>
          <cell r="Y618">
            <v>140</v>
          </cell>
        </row>
        <row r="619">
          <cell r="A619">
            <v>618</v>
          </cell>
          <cell r="B619">
            <v>79</v>
          </cell>
          <cell r="C619">
            <v>3016</v>
          </cell>
          <cell r="D619">
            <v>42913</v>
          </cell>
          <cell r="E619" t="b">
            <v>1</v>
          </cell>
          <cell r="F619" t="str">
            <v>Approved</v>
          </cell>
          <cell r="G619" t="str">
            <v>Solex</v>
          </cell>
          <cell r="H619" t="str">
            <v>Touring</v>
          </cell>
          <cell r="I619" t="str">
            <v>medium</v>
          </cell>
          <cell r="J619" t="str">
            <v>large</v>
          </cell>
          <cell r="K619">
            <v>2083.94</v>
          </cell>
          <cell r="L619">
            <v>675.03</v>
          </cell>
          <cell r="M619">
            <v>1408.91</v>
          </cell>
          <cell r="N619">
            <v>40303</v>
          </cell>
          <cell r="O619" t="str">
            <v>Male</v>
          </cell>
          <cell r="P619">
            <v>88</v>
          </cell>
          <cell r="Q619">
            <v>36.630136986301373</v>
          </cell>
          <cell r="R619" t="str">
            <v>Analog Circuit Design manager</v>
          </cell>
          <cell r="S619" t="str">
            <v>Retail</v>
          </cell>
          <cell r="T619" t="str">
            <v>Affluent Customer</v>
          </cell>
          <cell r="U619" t="str">
            <v>No</v>
          </cell>
          <cell r="V619">
            <v>2745</v>
          </cell>
          <cell r="W619" t="str">
            <v>NSW</v>
          </cell>
          <cell r="X619">
            <v>10</v>
          </cell>
          <cell r="Y619">
            <v>186</v>
          </cell>
        </row>
        <row r="620">
          <cell r="A620">
            <v>619</v>
          </cell>
          <cell r="B620">
            <v>12</v>
          </cell>
          <cell r="C620">
            <v>3493</v>
          </cell>
          <cell r="D620">
            <v>42810</v>
          </cell>
          <cell r="E620" t="b">
            <v>0</v>
          </cell>
          <cell r="F620" t="str">
            <v>Approved</v>
          </cell>
          <cell r="G620" t="str">
            <v>Giant Bicycles</v>
          </cell>
          <cell r="H620" t="str">
            <v>Standard</v>
          </cell>
          <cell r="I620" t="str">
            <v>medium</v>
          </cell>
          <cell r="J620" t="str">
            <v>large</v>
          </cell>
          <cell r="K620">
            <v>1765.3</v>
          </cell>
          <cell r="L620">
            <v>709.48</v>
          </cell>
          <cell r="M620">
            <v>1055.82</v>
          </cell>
          <cell r="N620">
            <v>38193</v>
          </cell>
          <cell r="O620" t="str">
            <v>Male</v>
          </cell>
          <cell r="P620">
            <v>72</v>
          </cell>
          <cell r="Q620">
            <v>58.093150684931508</v>
          </cell>
          <cell r="R620" t="str">
            <v>Research Assistant I</v>
          </cell>
          <cell r="S620" t="str">
            <v>Manufacturing</v>
          </cell>
          <cell r="T620" t="str">
            <v>Mass Customer</v>
          </cell>
          <cell r="U620" t="str">
            <v>No</v>
          </cell>
          <cell r="V620">
            <v>2090</v>
          </cell>
          <cell r="W620" t="str">
            <v>NSW</v>
          </cell>
          <cell r="X620">
            <v>10</v>
          </cell>
          <cell r="Y620">
            <v>289</v>
          </cell>
        </row>
        <row r="621">
          <cell r="A621">
            <v>620</v>
          </cell>
          <cell r="B621">
            <v>89</v>
          </cell>
          <cell r="C621">
            <v>864</v>
          </cell>
          <cell r="D621">
            <v>42908</v>
          </cell>
          <cell r="E621" t="b">
            <v>0</v>
          </cell>
          <cell r="F621" t="str">
            <v>Approved</v>
          </cell>
          <cell r="G621" t="str">
            <v>Giant Bicycles</v>
          </cell>
          <cell r="H621" t="str">
            <v>Standard</v>
          </cell>
          <cell r="I621" t="str">
            <v>medium</v>
          </cell>
          <cell r="J621" t="str">
            <v>large</v>
          </cell>
          <cell r="K621">
            <v>1812.75</v>
          </cell>
          <cell r="L621">
            <v>582.48</v>
          </cell>
          <cell r="M621">
            <v>1230.27</v>
          </cell>
          <cell r="N621">
            <v>40336</v>
          </cell>
          <cell r="O621" t="str">
            <v>Female</v>
          </cell>
          <cell r="P621">
            <v>73</v>
          </cell>
          <cell r="Q621">
            <v>52.073972602739723</v>
          </cell>
          <cell r="R621">
            <v>0</v>
          </cell>
          <cell r="S621" t="str">
            <v>Financial Services</v>
          </cell>
          <cell r="T621" t="str">
            <v>Affluent Customer</v>
          </cell>
          <cell r="U621" t="str">
            <v>No</v>
          </cell>
          <cell r="V621">
            <v>4122</v>
          </cell>
          <cell r="W621" t="str">
            <v>QLD</v>
          </cell>
          <cell r="X621">
            <v>8</v>
          </cell>
          <cell r="Y621">
            <v>191</v>
          </cell>
        </row>
        <row r="622">
          <cell r="A622">
            <v>621</v>
          </cell>
          <cell r="B622">
            <v>62</v>
          </cell>
          <cell r="C622">
            <v>2510</v>
          </cell>
          <cell r="D622">
            <v>42821</v>
          </cell>
          <cell r="E622" t="b">
            <v>0</v>
          </cell>
          <cell r="F622" t="str">
            <v>Approved</v>
          </cell>
          <cell r="G622" t="str">
            <v>Solex</v>
          </cell>
          <cell r="H622" t="str">
            <v>Standard</v>
          </cell>
          <cell r="I622" t="str">
            <v>medium</v>
          </cell>
          <cell r="J622" t="str">
            <v>medium</v>
          </cell>
          <cell r="K622">
            <v>478.16</v>
          </cell>
          <cell r="L622">
            <v>298.72000000000003</v>
          </cell>
          <cell r="M622">
            <v>179.44</v>
          </cell>
          <cell r="N622">
            <v>41245</v>
          </cell>
          <cell r="O622" t="str">
            <v>Male</v>
          </cell>
          <cell r="P622">
            <v>20</v>
          </cell>
          <cell r="Q622">
            <v>48.975342465753428</v>
          </cell>
          <cell r="R622" t="str">
            <v>Human Resources Manager</v>
          </cell>
          <cell r="S622" t="str">
            <v>Financial Services</v>
          </cell>
          <cell r="T622" t="str">
            <v>Mass Customer</v>
          </cell>
          <cell r="U622" t="str">
            <v>No</v>
          </cell>
          <cell r="V622">
            <v>3250</v>
          </cell>
          <cell r="W622" t="str">
            <v>VIC</v>
          </cell>
          <cell r="X622">
            <v>4</v>
          </cell>
          <cell r="Y622">
            <v>278</v>
          </cell>
        </row>
        <row r="623">
          <cell r="A623">
            <v>622</v>
          </cell>
          <cell r="B623">
            <v>89</v>
          </cell>
          <cell r="C623">
            <v>3097</v>
          </cell>
          <cell r="D623">
            <v>43022</v>
          </cell>
          <cell r="E623" t="b">
            <v>0</v>
          </cell>
          <cell r="F623" t="str">
            <v>Approved</v>
          </cell>
          <cell r="G623" t="str">
            <v>WeareA2B</v>
          </cell>
          <cell r="H623" t="str">
            <v>Touring</v>
          </cell>
          <cell r="I623" t="str">
            <v>medium</v>
          </cell>
          <cell r="J623" t="str">
            <v>large</v>
          </cell>
          <cell r="K623">
            <v>1362.99</v>
          </cell>
          <cell r="L623">
            <v>57.74</v>
          </cell>
          <cell r="M623">
            <v>1305.25</v>
          </cell>
          <cell r="N623">
            <v>38482</v>
          </cell>
          <cell r="O623" t="str">
            <v>Female</v>
          </cell>
          <cell r="P623">
            <v>77</v>
          </cell>
          <cell r="Q623">
            <v>43.893150684931506</v>
          </cell>
          <cell r="R623" t="str">
            <v>Actuary</v>
          </cell>
          <cell r="S623" t="str">
            <v>Financial Services</v>
          </cell>
          <cell r="T623" t="str">
            <v>Mass Customer</v>
          </cell>
          <cell r="U623" t="str">
            <v>No</v>
          </cell>
          <cell r="V623">
            <v>2170</v>
          </cell>
          <cell r="W623" t="str">
            <v>NSW</v>
          </cell>
          <cell r="X623">
            <v>5</v>
          </cell>
          <cell r="Y623">
            <v>77</v>
          </cell>
        </row>
        <row r="624">
          <cell r="A624">
            <v>623</v>
          </cell>
          <cell r="B624">
            <v>94</v>
          </cell>
          <cell r="C624">
            <v>2156</v>
          </cell>
          <cell r="D624">
            <v>42795</v>
          </cell>
          <cell r="E624" t="b">
            <v>0</v>
          </cell>
          <cell r="F624" t="str">
            <v>Approved</v>
          </cell>
          <cell r="G624" t="str">
            <v>Giant Bicycles</v>
          </cell>
          <cell r="H624" t="str">
            <v>Standard</v>
          </cell>
          <cell r="I624" t="str">
            <v>medium</v>
          </cell>
          <cell r="J624" t="str">
            <v>large</v>
          </cell>
          <cell r="K624">
            <v>1635.3</v>
          </cell>
          <cell r="L624">
            <v>993.66</v>
          </cell>
          <cell r="M624">
            <v>641.64</v>
          </cell>
          <cell r="N624">
            <v>34556</v>
          </cell>
          <cell r="O624" t="str">
            <v>Female</v>
          </cell>
          <cell r="P624">
            <v>52</v>
          </cell>
          <cell r="Q624">
            <v>44.978082191780821</v>
          </cell>
          <cell r="R624" t="str">
            <v>Desktop Support Technician</v>
          </cell>
          <cell r="S624" t="str">
            <v>n/a</v>
          </cell>
          <cell r="T624" t="str">
            <v>Mass Customer</v>
          </cell>
          <cell r="U624" t="str">
            <v>No</v>
          </cell>
          <cell r="V624">
            <v>2199</v>
          </cell>
          <cell r="W624" t="str">
            <v>NSW</v>
          </cell>
          <cell r="X624">
            <v>1</v>
          </cell>
          <cell r="Y624">
            <v>304</v>
          </cell>
        </row>
        <row r="625">
          <cell r="A625">
            <v>624</v>
          </cell>
          <cell r="B625">
            <v>0</v>
          </cell>
          <cell r="C625">
            <v>1600</v>
          </cell>
          <cell r="D625">
            <v>42959</v>
          </cell>
          <cell r="E625" t="b">
            <v>0</v>
          </cell>
          <cell r="F625" t="str">
            <v>Approved</v>
          </cell>
          <cell r="G625" t="str">
            <v>Norco Bicycles</v>
          </cell>
          <cell r="H625" t="str">
            <v>Road</v>
          </cell>
          <cell r="I625" t="str">
            <v>medium</v>
          </cell>
          <cell r="J625" t="str">
            <v>medium</v>
          </cell>
          <cell r="K625">
            <v>543.39</v>
          </cell>
          <cell r="L625">
            <v>407.54</v>
          </cell>
          <cell r="M625">
            <v>135.84999999999997</v>
          </cell>
          <cell r="N625">
            <v>42696</v>
          </cell>
          <cell r="O625" t="str">
            <v>Female</v>
          </cell>
          <cell r="P625">
            <v>45</v>
          </cell>
          <cell r="Q625">
            <v>36.854794520547948</v>
          </cell>
          <cell r="R625" t="str">
            <v>Senior Financial Analyst</v>
          </cell>
          <cell r="S625" t="str">
            <v>n/a</v>
          </cell>
          <cell r="T625" t="str">
            <v>Affluent Customer</v>
          </cell>
          <cell r="U625" t="str">
            <v>No</v>
          </cell>
          <cell r="V625">
            <v>4220</v>
          </cell>
          <cell r="W625" t="str">
            <v>QLD</v>
          </cell>
          <cell r="X625">
            <v>9</v>
          </cell>
          <cell r="Y625">
            <v>140</v>
          </cell>
        </row>
        <row r="626">
          <cell r="A626">
            <v>625</v>
          </cell>
          <cell r="B626">
            <v>82</v>
          </cell>
          <cell r="C626">
            <v>2033</v>
          </cell>
          <cell r="D626">
            <v>42993</v>
          </cell>
          <cell r="E626" t="b">
            <v>0</v>
          </cell>
          <cell r="F626" t="str">
            <v>Approved</v>
          </cell>
          <cell r="G626" t="str">
            <v>Giant Bicycles</v>
          </cell>
          <cell r="H626" t="str">
            <v>Road</v>
          </cell>
          <cell r="I626" t="str">
            <v>medium</v>
          </cell>
          <cell r="J626" t="str">
            <v>medium</v>
          </cell>
          <cell r="K626">
            <v>1538.99</v>
          </cell>
          <cell r="L626">
            <v>829.65</v>
          </cell>
          <cell r="M626">
            <v>709.34</v>
          </cell>
          <cell r="N626">
            <v>42404</v>
          </cell>
          <cell r="O626" t="str">
            <v>Female</v>
          </cell>
          <cell r="P626">
            <v>87</v>
          </cell>
          <cell r="Q626">
            <v>50.586301369863016</v>
          </cell>
          <cell r="R626" t="str">
            <v>Dental Hygienist</v>
          </cell>
          <cell r="S626" t="str">
            <v>Property</v>
          </cell>
          <cell r="T626" t="str">
            <v>Mass Customer</v>
          </cell>
          <cell r="U626" t="str">
            <v>Yes</v>
          </cell>
          <cell r="V626">
            <v>2176</v>
          </cell>
          <cell r="W626" t="str">
            <v>NSW</v>
          </cell>
          <cell r="X626">
            <v>10</v>
          </cell>
          <cell r="Y626">
            <v>106</v>
          </cell>
        </row>
        <row r="627">
          <cell r="A627">
            <v>626</v>
          </cell>
          <cell r="B627">
            <v>34</v>
          </cell>
          <cell r="C627">
            <v>1999</v>
          </cell>
          <cell r="D627">
            <v>42898</v>
          </cell>
          <cell r="E627" t="b">
            <v>0</v>
          </cell>
          <cell r="F627" t="str">
            <v>Approved</v>
          </cell>
          <cell r="G627" t="str">
            <v>Norco Bicycles</v>
          </cell>
          <cell r="H627" t="str">
            <v>Road</v>
          </cell>
          <cell r="I627" t="str">
            <v>high</v>
          </cell>
          <cell r="J627" t="str">
            <v>large</v>
          </cell>
          <cell r="K627">
            <v>774.53</v>
          </cell>
          <cell r="L627">
            <v>464.72</v>
          </cell>
          <cell r="M627">
            <v>309.80999999999995</v>
          </cell>
          <cell r="N627">
            <v>39526</v>
          </cell>
          <cell r="O627" t="str">
            <v>U</v>
          </cell>
          <cell r="P627">
            <v>68</v>
          </cell>
          <cell r="Q627">
            <v>59.632876712328766</v>
          </cell>
          <cell r="R627" t="str">
            <v>Nuclear Power Engineer</v>
          </cell>
          <cell r="S627" t="str">
            <v>Manufacturing</v>
          </cell>
          <cell r="T627" t="str">
            <v>High Net Worth</v>
          </cell>
          <cell r="U627" t="str">
            <v>No</v>
          </cell>
          <cell r="V627">
            <v>4216</v>
          </cell>
          <cell r="W627" t="str">
            <v>QLD</v>
          </cell>
          <cell r="X627">
            <v>10</v>
          </cell>
          <cell r="Y627">
            <v>201</v>
          </cell>
        </row>
        <row r="628">
          <cell r="A628">
            <v>627</v>
          </cell>
          <cell r="B628">
            <v>90</v>
          </cell>
          <cell r="C628">
            <v>968</v>
          </cell>
          <cell r="D628">
            <v>42755</v>
          </cell>
          <cell r="E628" t="b">
            <v>0</v>
          </cell>
          <cell r="F628" t="str">
            <v>Approved</v>
          </cell>
          <cell r="G628" t="str">
            <v>Solex</v>
          </cell>
          <cell r="H628" t="str">
            <v>Standard</v>
          </cell>
          <cell r="I628" t="str">
            <v>low</v>
          </cell>
          <cell r="J628" t="str">
            <v>medium</v>
          </cell>
          <cell r="K628">
            <v>945.04</v>
          </cell>
          <cell r="L628">
            <v>507.58</v>
          </cell>
          <cell r="M628">
            <v>437.46</v>
          </cell>
          <cell r="N628">
            <v>40672</v>
          </cell>
          <cell r="O628" t="str">
            <v>Female</v>
          </cell>
          <cell r="P628">
            <v>20</v>
          </cell>
          <cell r="Q628">
            <v>66.805479452054797</v>
          </cell>
          <cell r="R628" t="str">
            <v>Accountant IV</v>
          </cell>
          <cell r="S628" t="str">
            <v>Manufacturing</v>
          </cell>
          <cell r="T628" t="str">
            <v>Affluent Customer</v>
          </cell>
          <cell r="U628" t="str">
            <v>Yes</v>
          </cell>
          <cell r="V628">
            <v>2450</v>
          </cell>
          <cell r="W628" t="str">
            <v>NSW</v>
          </cell>
          <cell r="X628">
            <v>6</v>
          </cell>
          <cell r="Y628">
            <v>344</v>
          </cell>
        </row>
        <row r="629">
          <cell r="A629">
            <v>628</v>
          </cell>
          <cell r="B629">
            <v>3</v>
          </cell>
          <cell r="C629">
            <v>2060</v>
          </cell>
          <cell r="D629">
            <v>42783</v>
          </cell>
          <cell r="E629" t="b">
            <v>1</v>
          </cell>
          <cell r="F629" t="str">
            <v>Approved</v>
          </cell>
          <cell r="G629" t="str">
            <v>Trek Bicycles</v>
          </cell>
          <cell r="H629" t="str">
            <v>Standard</v>
          </cell>
          <cell r="I629" t="str">
            <v>medium</v>
          </cell>
          <cell r="J629" t="str">
            <v>large</v>
          </cell>
          <cell r="K629">
            <v>2091.4699999999998</v>
          </cell>
          <cell r="L629">
            <v>388.92</v>
          </cell>
          <cell r="M629">
            <v>1702.5499999999997</v>
          </cell>
          <cell r="N629">
            <v>41167</v>
          </cell>
          <cell r="O629" t="str">
            <v>Female</v>
          </cell>
          <cell r="P629">
            <v>71</v>
          </cell>
          <cell r="Q629">
            <v>63.197260273972603</v>
          </cell>
          <cell r="R629" t="str">
            <v>Statistician II</v>
          </cell>
          <cell r="S629" t="str">
            <v>n/a</v>
          </cell>
          <cell r="T629" t="str">
            <v>High Net Worth</v>
          </cell>
          <cell r="U629" t="str">
            <v>No</v>
          </cell>
          <cell r="V629">
            <v>3037</v>
          </cell>
          <cell r="W629" t="str">
            <v>VIC</v>
          </cell>
          <cell r="X629">
            <v>9</v>
          </cell>
          <cell r="Y629">
            <v>316</v>
          </cell>
        </row>
        <row r="630">
          <cell r="A630">
            <v>629</v>
          </cell>
          <cell r="B630">
            <v>100</v>
          </cell>
          <cell r="C630">
            <v>2569</v>
          </cell>
          <cell r="D630">
            <v>42805</v>
          </cell>
          <cell r="E630" t="b">
            <v>0</v>
          </cell>
          <cell r="F630" t="str">
            <v>Approved</v>
          </cell>
          <cell r="G630" t="str">
            <v>Norco Bicycles</v>
          </cell>
          <cell r="H630" t="str">
            <v>Road</v>
          </cell>
          <cell r="I630" t="str">
            <v>medium</v>
          </cell>
          <cell r="J630" t="str">
            <v>medium</v>
          </cell>
          <cell r="K630">
            <v>1036.5899999999999</v>
          </cell>
          <cell r="L630">
            <v>206.35</v>
          </cell>
          <cell r="M630">
            <v>830.2399999999999</v>
          </cell>
          <cell r="N630">
            <v>33364</v>
          </cell>
          <cell r="O630" t="str">
            <v>Male</v>
          </cell>
          <cell r="P630">
            <v>13</v>
          </cell>
          <cell r="Q630">
            <v>36.904109589041099</v>
          </cell>
          <cell r="R630" t="str">
            <v>VP Quality Control</v>
          </cell>
          <cell r="S630" t="str">
            <v>Manufacturing</v>
          </cell>
          <cell r="T630" t="str">
            <v>Mass Customer</v>
          </cell>
          <cell r="U630" t="str">
            <v>No</v>
          </cell>
          <cell r="V630">
            <v>2061</v>
          </cell>
          <cell r="W630" t="str">
            <v>NSW</v>
          </cell>
          <cell r="X630">
            <v>10</v>
          </cell>
          <cell r="Y630">
            <v>294</v>
          </cell>
        </row>
        <row r="631">
          <cell r="A631">
            <v>630</v>
          </cell>
          <cell r="B631">
            <v>92</v>
          </cell>
          <cell r="C631">
            <v>2853</v>
          </cell>
          <cell r="D631">
            <v>43018</v>
          </cell>
          <cell r="E631" t="b">
            <v>1</v>
          </cell>
          <cell r="F631" t="str">
            <v>Approved</v>
          </cell>
          <cell r="G631" t="str">
            <v>WeareA2B</v>
          </cell>
          <cell r="H631" t="str">
            <v>Touring</v>
          </cell>
          <cell r="I631" t="str">
            <v>medium</v>
          </cell>
          <cell r="J631" t="str">
            <v>large</v>
          </cell>
          <cell r="K631">
            <v>1890.39</v>
          </cell>
          <cell r="L631">
            <v>260.14</v>
          </cell>
          <cell r="M631">
            <v>1630.25</v>
          </cell>
          <cell r="N631">
            <v>33259</v>
          </cell>
          <cell r="O631" t="str">
            <v>U</v>
          </cell>
          <cell r="P631">
            <v>49</v>
          </cell>
          <cell r="Q631">
            <v>36.435616438356163</v>
          </cell>
          <cell r="R631" t="str">
            <v>Executive Secretary</v>
          </cell>
          <cell r="S631" t="str">
            <v>Property</v>
          </cell>
          <cell r="T631" t="str">
            <v>High Net Worth</v>
          </cell>
          <cell r="U631" t="str">
            <v>Yes</v>
          </cell>
          <cell r="V631">
            <v>2089</v>
          </cell>
          <cell r="W631" t="str">
            <v>NSW</v>
          </cell>
          <cell r="X631">
            <v>10</v>
          </cell>
          <cell r="Y631">
            <v>81</v>
          </cell>
        </row>
        <row r="632">
          <cell r="A632">
            <v>631</v>
          </cell>
          <cell r="B632">
            <v>3</v>
          </cell>
          <cell r="C632">
            <v>818</v>
          </cell>
          <cell r="D632">
            <v>43059</v>
          </cell>
          <cell r="E632" t="b">
            <v>0</v>
          </cell>
          <cell r="F632" t="str">
            <v>Approved</v>
          </cell>
          <cell r="G632" t="str">
            <v>Trek Bicycles</v>
          </cell>
          <cell r="H632" t="str">
            <v>Standard</v>
          </cell>
          <cell r="I632" t="str">
            <v>medium</v>
          </cell>
          <cell r="J632" t="str">
            <v>large</v>
          </cell>
          <cell r="K632">
            <v>2091.4699999999998</v>
          </cell>
          <cell r="L632">
            <v>388.92</v>
          </cell>
          <cell r="M632">
            <v>1702.5499999999997</v>
          </cell>
          <cell r="N632">
            <v>41167</v>
          </cell>
          <cell r="O632" t="str">
            <v>Male</v>
          </cell>
          <cell r="P632">
            <v>7</v>
          </cell>
          <cell r="Q632">
            <v>48.276712328767125</v>
          </cell>
          <cell r="R632" t="str">
            <v>Chemical Engineer</v>
          </cell>
          <cell r="S632" t="str">
            <v>Financial Services</v>
          </cell>
          <cell r="T632" t="str">
            <v>Mass Customer</v>
          </cell>
          <cell r="U632" t="str">
            <v>Yes</v>
          </cell>
          <cell r="V632">
            <v>2067</v>
          </cell>
          <cell r="W632" t="str">
            <v>NSW</v>
          </cell>
          <cell r="X632">
            <v>11</v>
          </cell>
          <cell r="Y632">
            <v>40</v>
          </cell>
        </row>
        <row r="633">
          <cell r="A633">
            <v>632</v>
          </cell>
          <cell r="B633">
            <v>62</v>
          </cell>
          <cell r="C633">
            <v>3164</v>
          </cell>
          <cell r="D633">
            <v>42988</v>
          </cell>
          <cell r="E633" t="b">
            <v>1</v>
          </cell>
          <cell r="F633" t="str">
            <v>Approved</v>
          </cell>
          <cell r="G633" t="str">
            <v>Solex</v>
          </cell>
          <cell r="H633" t="str">
            <v>Standard</v>
          </cell>
          <cell r="I633" t="str">
            <v>medium</v>
          </cell>
          <cell r="J633" t="str">
            <v>medium</v>
          </cell>
          <cell r="K633">
            <v>478.16</v>
          </cell>
          <cell r="L633">
            <v>298.72000000000003</v>
          </cell>
          <cell r="M633">
            <v>179.44</v>
          </cell>
          <cell r="N633">
            <v>33879</v>
          </cell>
          <cell r="O633" t="str">
            <v>Female</v>
          </cell>
          <cell r="P633">
            <v>56</v>
          </cell>
          <cell r="Q633">
            <v>36.202739726027396</v>
          </cell>
          <cell r="R633" t="str">
            <v>Human Resources Assistant II</v>
          </cell>
          <cell r="S633" t="str">
            <v>Argiculture</v>
          </cell>
          <cell r="T633" t="str">
            <v>Affluent Customer</v>
          </cell>
          <cell r="U633" t="str">
            <v>No</v>
          </cell>
          <cell r="V633">
            <v>2166</v>
          </cell>
          <cell r="W633" t="str">
            <v>NSW</v>
          </cell>
          <cell r="X633">
            <v>9</v>
          </cell>
          <cell r="Y633">
            <v>111</v>
          </cell>
        </row>
        <row r="634">
          <cell r="A634">
            <v>633</v>
          </cell>
          <cell r="B634">
            <v>49</v>
          </cell>
          <cell r="C634">
            <v>2211</v>
          </cell>
          <cell r="D634">
            <v>42988</v>
          </cell>
          <cell r="E634" t="b">
            <v>1</v>
          </cell>
          <cell r="F634" t="str">
            <v>Approved</v>
          </cell>
          <cell r="G634" t="str">
            <v>Trek Bicycles</v>
          </cell>
          <cell r="H634" t="str">
            <v>Road</v>
          </cell>
          <cell r="I634" t="str">
            <v>medium</v>
          </cell>
          <cell r="J634" t="str">
            <v>medium</v>
          </cell>
          <cell r="K634">
            <v>533.51</v>
          </cell>
          <cell r="L634">
            <v>400.13</v>
          </cell>
          <cell r="M634">
            <v>133.38</v>
          </cell>
          <cell r="N634">
            <v>33259</v>
          </cell>
          <cell r="O634" t="str">
            <v>Female</v>
          </cell>
          <cell r="P634">
            <v>22</v>
          </cell>
          <cell r="Q634">
            <v>46.594520547945208</v>
          </cell>
          <cell r="R634">
            <v>0</v>
          </cell>
          <cell r="S634" t="str">
            <v>Health</v>
          </cell>
          <cell r="T634" t="str">
            <v>High Net Worth</v>
          </cell>
          <cell r="U634" t="str">
            <v>No</v>
          </cell>
          <cell r="V634">
            <v>2232</v>
          </cell>
          <cell r="W634" t="str">
            <v>NSW</v>
          </cell>
          <cell r="X634">
            <v>10</v>
          </cell>
          <cell r="Y634">
            <v>111</v>
          </cell>
        </row>
        <row r="635">
          <cell r="A635">
            <v>634</v>
          </cell>
          <cell r="B635">
            <v>83</v>
          </cell>
          <cell r="C635">
            <v>2069</v>
          </cell>
          <cell r="D635">
            <v>42854</v>
          </cell>
          <cell r="E635" t="b">
            <v>0</v>
          </cell>
          <cell r="F635" t="str">
            <v>Approved</v>
          </cell>
          <cell r="G635" t="str">
            <v>Solex</v>
          </cell>
          <cell r="H635" t="str">
            <v>Touring</v>
          </cell>
          <cell r="I635" t="str">
            <v>medium</v>
          </cell>
          <cell r="J635" t="str">
            <v>large</v>
          </cell>
          <cell r="K635">
            <v>2083.94</v>
          </cell>
          <cell r="L635">
            <v>675.03</v>
          </cell>
          <cell r="M635">
            <v>1408.91</v>
          </cell>
          <cell r="N635">
            <v>38482</v>
          </cell>
          <cell r="O635" t="str">
            <v>Female</v>
          </cell>
          <cell r="P635">
            <v>0</v>
          </cell>
          <cell r="Q635">
            <v>122.3013698630137</v>
          </cell>
          <cell r="R635" t="str">
            <v>Software Test Engineer IV</v>
          </cell>
          <cell r="S635" t="str">
            <v>n/a</v>
          </cell>
          <cell r="T635" t="str">
            <v>High Net Worth</v>
          </cell>
          <cell r="U635" t="str">
            <v>No</v>
          </cell>
          <cell r="V635">
            <v>4509</v>
          </cell>
          <cell r="W635" t="str">
            <v>QLD</v>
          </cell>
          <cell r="X635">
            <v>7</v>
          </cell>
          <cell r="Y635">
            <v>245</v>
          </cell>
        </row>
        <row r="636">
          <cell r="A636">
            <v>635</v>
          </cell>
          <cell r="B636">
            <v>41</v>
          </cell>
          <cell r="C636">
            <v>2296</v>
          </cell>
          <cell r="D636">
            <v>42978</v>
          </cell>
          <cell r="E636" t="b">
            <v>1</v>
          </cell>
          <cell r="F636" t="str">
            <v>Approved</v>
          </cell>
          <cell r="G636" t="str">
            <v>Solex</v>
          </cell>
          <cell r="H636" t="str">
            <v>Road</v>
          </cell>
          <cell r="I636" t="str">
            <v>medium</v>
          </cell>
          <cell r="J636" t="str">
            <v>medium</v>
          </cell>
          <cell r="K636">
            <v>416.98</v>
          </cell>
          <cell r="L636">
            <v>312.74</v>
          </cell>
          <cell r="M636">
            <v>104.24000000000001</v>
          </cell>
          <cell r="N636">
            <v>35560</v>
          </cell>
          <cell r="O636" t="str">
            <v>Female</v>
          </cell>
          <cell r="P636">
            <v>16</v>
          </cell>
          <cell r="Q636">
            <v>20.227397260273971</v>
          </cell>
          <cell r="R636" t="str">
            <v>Geologist IV</v>
          </cell>
          <cell r="S636" t="str">
            <v>IT</v>
          </cell>
          <cell r="T636" t="str">
            <v>Mass Customer</v>
          </cell>
          <cell r="U636" t="str">
            <v>Yes</v>
          </cell>
          <cell r="V636">
            <v>4215</v>
          </cell>
          <cell r="W636" t="str">
            <v>QLD</v>
          </cell>
          <cell r="X636">
            <v>9</v>
          </cell>
          <cell r="Y636">
            <v>121</v>
          </cell>
        </row>
        <row r="637">
          <cell r="A637">
            <v>636</v>
          </cell>
          <cell r="B637">
            <v>35</v>
          </cell>
          <cell r="C637">
            <v>2836</v>
          </cell>
          <cell r="D637">
            <v>42918</v>
          </cell>
          <cell r="E637" t="b">
            <v>0</v>
          </cell>
          <cell r="F637" t="str">
            <v>Approved</v>
          </cell>
          <cell r="G637" t="str">
            <v>Trek Bicycles</v>
          </cell>
          <cell r="H637" t="str">
            <v>Standard</v>
          </cell>
          <cell r="I637" t="str">
            <v>low</v>
          </cell>
          <cell r="J637" t="str">
            <v>medium</v>
          </cell>
          <cell r="K637">
            <v>1057.51</v>
          </cell>
          <cell r="L637">
            <v>154.4</v>
          </cell>
          <cell r="M637">
            <v>903.11</v>
          </cell>
          <cell r="N637">
            <v>34527</v>
          </cell>
          <cell r="O637" t="str">
            <v>Female</v>
          </cell>
          <cell r="P637">
            <v>81</v>
          </cell>
          <cell r="Q637">
            <v>58.386301369863013</v>
          </cell>
          <cell r="R637" t="str">
            <v>Clinical Specialist</v>
          </cell>
          <cell r="S637" t="str">
            <v>Manufacturing</v>
          </cell>
          <cell r="T637" t="str">
            <v>Affluent Customer</v>
          </cell>
          <cell r="U637" t="str">
            <v>No</v>
          </cell>
          <cell r="V637">
            <v>2093</v>
          </cell>
          <cell r="W637" t="str">
            <v>NSW</v>
          </cell>
          <cell r="X637">
            <v>9</v>
          </cell>
          <cell r="Y637">
            <v>181</v>
          </cell>
        </row>
        <row r="638">
          <cell r="A638">
            <v>637</v>
          </cell>
          <cell r="B638">
            <v>96</v>
          </cell>
          <cell r="C638">
            <v>524</v>
          </cell>
          <cell r="D638">
            <v>42780</v>
          </cell>
          <cell r="E638" t="b">
            <v>0</v>
          </cell>
          <cell r="F638" t="str">
            <v>Approved</v>
          </cell>
          <cell r="G638" t="str">
            <v>WeareA2B</v>
          </cell>
          <cell r="H638" t="str">
            <v>Road</v>
          </cell>
          <cell r="I638" t="str">
            <v>low</v>
          </cell>
          <cell r="J638" t="str">
            <v>small</v>
          </cell>
          <cell r="K638">
            <v>1172.78</v>
          </cell>
          <cell r="L638">
            <v>1043.77</v>
          </cell>
          <cell r="M638">
            <v>129.01</v>
          </cell>
          <cell r="N638">
            <v>37539</v>
          </cell>
          <cell r="O638" t="e">
            <v>#N/A</v>
          </cell>
          <cell r="P638" t="e">
            <v>#N/A</v>
          </cell>
          <cell r="Q638" t="e">
            <v>#N/A</v>
          </cell>
          <cell r="R638" t="e">
            <v>#N/A</v>
          </cell>
          <cell r="S638" t="e">
            <v>#N/A</v>
          </cell>
          <cell r="T638" t="e">
            <v>#N/A</v>
          </cell>
          <cell r="U638" t="e">
            <v>#N/A</v>
          </cell>
          <cell r="V638" t="e">
            <v>#N/A</v>
          </cell>
          <cell r="W638" t="e">
            <v>#N/A</v>
          </cell>
          <cell r="X638" t="e">
            <v>#N/A</v>
          </cell>
          <cell r="Y638">
            <v>319</v>
          </cell>
        </row>
        <row r="639">
          <cell r="A639">
            <v>638</v>
          </cell>
          <cell r="B639">
            <v>95</v>
          </cell>
          <cell r="C639">
            <v>1436</v>
          </cell>
          <cell r="D639">
            <v>42777</v>
          </cell>
          <cell r="E639" t="b">
            <v>0</v>
          </cell>
          <cell r="F639" t="str">
            <v>Approved</v>
          </cell>
          <cell r="G639" t="str">
            <v>Giant Bicycles</v>
          </cell>
          <cell r="H639" t="str">
            <v>Standard</v>
          </cell>
          <cell r="I639" t="str">
            <v>medium</v>
          </cell>
          <cell r="J639" t="str">
            <v>large</v>
          </cell>
          <cell r="K639">
            <v>569.55999999999995</v>
          </cell>
          <cell r="L639">
            <v>528.42999999999995</v>
          </cell>
          <cell r="M639">
            <v>41.129999999999995</v>
          </cell>
          <cell r="N639">
            <v>39031</v>
          </cell>
          <cell r="O639" t="str">
            <v>Male</v>
          </cell>
          <cell r="P639">
            <v>35</v>
          </cell>
          <cell r="Q639">
            <v>22.405479452054795</v>
          </cell>
          <cell r="R639" t="str">
            <v>General Manager</v>
          </cell>
          <cell r="S639" t="str">
            <v>Telecommunications</v>
          </cell>
          <cell r="T639" t="str">
            <v>Affluent Customer</v>
          </cell>
          <cell r="U639" t="str">
            <v>Yes</v>
          </cell>
          <cell r="V639">
            <v>2756</v>
          </cell>
          <cell r="W639" t="str">
            <v>NSW</v>
          </cell>
          <cell r="X639">
            <v>8</v>
          </cell>
          <cell r="Y639">
            <v>322</v>
          </cell>
        </row>
        <row r="640">
          <cell r="A640">
            <v>639</v>
          </cell>
          <cell r="B640">
            <v>21</v>
          </cell>
          <cell r="C640">
            <v>482</v>
          </cell>
          <cell r="D640">
            <v>42842</v>
          </cell>
          <cell r="E640" t="b">
            <v>0</v>
          </cell>
          <cell r="F640" t="str">
            <v>Approved</v>
          </cell>
          <cell r="G640" t="str">
            <v>Solex</v>
          </cell>
          <cell r="H640" t="str">
            <v>Standard</v>
          </cell>
          <cell r="I640" t="str">
            <v>medium</v>
          </cell>
          <cell r="J640" t="str">
            <v>large</v>
          </cell>
          <cell r="K640">
            <v>1071.23</v>
          </cell>
          <cell r="L640">
            <v>380.74</v>
          </cell>
          <cell r="M640">
            <v>690.49</v>
          </cell>
          <cell r="N640">
            <v>35160</v>
          </cell>
          <cell r="O640" t="e">
            <v>#N/A</v>
          </cell>
          <cell r="P640" t="e">
            <v>#N/A</v>
          </cell>
          <cell r="Q640" t="e">
            <v>#N/A</v>
          </cell>
          <cell r="R640" t="e">
            <v>#N/A</v>
          </cell>
          <cell r="S640" t="e">
            <v>#N/A</v>
          </cell>
          <cell r="T640" t="e">
            <v>#N/A</v>
          </cell>
          <cell r="U640" t="e">
            <v>#N/A</v>
          </cell>
          <cell r="V640" t="e">
            <v>#N/A</v>
          </cell>
          <cell r="W640" t="e">
            <v>#N/A</v>
          </cell>
          <cell r="X640" t="e">
            <v>#N/A</v>
          </cell>
          <cell r="Y640">
            <v>257</v>
          </cell>
        </row>
        <row r="641">
          <cell r="A641">
            <v>640</v>
          </cell>
          <cell r="B641">
            <v>95</v>
          </cell>
          <cell r="C641">
            <v>760</v>
          </cell>
          <cell r="D641">
            <v>42983</v>
          </cell>
          <cell r="E641" t="b">
            <v>0</v>
          </cell>
          <cell r="F641" t="str">
            <v>Approved</v>
          </cell>
          <cell r="G641" t="str">
            <v>Giant Bicycles</v>
          </cell>
          <cell r="H641" t="str">
            <v>Standard</v>
          </cell>
          <cell r="I641" t="str">
            <v>medium</v>
          </cell>
          <cell r="J641" t="str">
            <v>large</v>
          </cell>
          <cell r="K641">
            <v>569.55999999999995</v>
          </cell>
          <cell r="L641">
            <v>528.42999999999995</v>
          </cell>
          <cell r="M641">
            <v>41.129999999999995</v>
          </cell>
          <cell r="N641">
            <v>42458</v>
          </cell>
          <cell r="O641" t="str">
            <v>Male</v>
          </cell>
          <cell r="P641">
            <v>12</v>
          </cell>
          <cell r="Q641">
            <v>44.079452054794523</v>
          </cell>
          <cell r="R641" t="str">
            <v>Assistant Professor</v>
          </cell>
          <cell r="S641" t="str">
            <v>Health</v>
          </cell>
          <cell r="T641" t="str">
            <v>High Net Worth</v>
          </cell>
          <cell r="U641" t="str">
            <v>No</v>
          </cell>
          <cell r="V641">
            <v>2540</v>
          </cell>
          <cell r="W641" t="str">
            <v>NSW</v>
          </cell>
          <cell r="X641">
            <v>9</v>
          </cell>
          <cell r="Y641">
            <v>116</v>
          </cell>
        </row>
        <row r="642">
          <cell r="A642">
            <v>641</v>
          </cell>
          <cell r="B642">
            <v>93</v>
          </cell>
          <cell r="C642">
            <v>757</v>
          </cell>
          <cell r="D642">
            <v>43027</v>
          </cell>
          <cell r="E642" t="b">
            <v>0</v>
          </cell>
          <cell r="F642" t="str">
            <v>Approved</v>
          </cell>
          <cell r="G642" t="str">
            <v>WeareA2B</v>
          </cell>
          <cell r="H642" t="str">
            <v>Standard</v>
          </cell>
          <cell r="I642" t="str">
            <v>medium</v>
          </cell>
          <cell r="J642" t="str">
            <v>medium</v>
          </cell>
          <cell r="K642">
            <v>1065.03</v>
          </cell>
          <cell r="L642">
            <v>230.09</v>
          </cell>
          <cell r="M642">
            <v>834.93999999999994</v>
          </cell>
          <cell r="N642">
            <v>36833</v>
          </cell>
          <cell r="O642" t="str">
            <v>Female</v>
          </cell>
          <cell r="P642">
            <v>99</v>
          </cell>
          <cell r="Q642">
            <v>44.88219178082192</v>
          </cell>
          <cell r="R642" t="str">
            <v>Environmental Tech</v>
          </cell>
          <cell r="S642" t="str">
            <v>Manufacturing</v>
          </cell>
          <cell r="T642" t="str">
            <v>Mass Customer</v>
          </cell>
          <cell r="U642" t="str">
            <v>Yes</v>
          </cell>
          <cell r="V642">
            <v>4019</v>
          </cell>
          <cell r="W642" t="str">
            <v>QLD</v>
          </cell>
          <cell r="X642">
            <v>8</v>
          </cell>
          <cell r="Y642">
            <v>72</v>
          </cell>
        </row>
        <row r="643">
          <cell r="A643">
            <v>642</v>
          </cell>
          <cell r="B643">
            <v>30</v>
          </cell>
          <cell r="C643">
            <v>1570</v>
          </cell>
          <cell r="D643">
            <v>42983</v>
          </cell>
          <cell r="E643" t="b">
            <v>0</v>
          </cell>
          <cell r="F643" t="str">
            <v>Approved</v>
          </cell>
          <cell r="G643" t="str">
            <v>Solex</v>
          </cell>
          <cell r="H643" t="str">
            <v>Standard</v>
          </cell>
          <cell r="I643" t="str">
            <v>high</v>
          </cell>
          <cell r="J643" t="str">
            <v>medium</v>
          </cell>
          <cell r="K643">
            <v>748.17</v>
          </cell>
          <cell r="L643">
            <v>448.9</v>
          </cell>
          <cell r="M643">
            <v>299.27</v>
          </cell>
          <cell r="N643">
            <v>33552</v>
          </cell>
          <cell r="O643" t="str">
            <v>Male</v>
          </cell>
          <cell r="P643">
            <v>19</v>
          </cell>
          <cell r="Q643">
            <v>26.347945205479451</v>
          </cell>
          <cell r="R643" t="str">
            <v>Staff Accountant III</v>
          </cell>
          <cell r="S643" t="str">
            <v>n/a</v>
          </cell>
          <cell r="T643" t="str">
            <v>Mass Customer</v>
          </cell>
          <cell r="U643" t="str">
            <v>No</v>
          </cell>
          <cell r="V643">
            <v>2073</v>
          </cell>
          <cell r="W643" t="str">
            <v>NSW</v>
          </cell>
          <cell r="X643">
            <v>12</v>
          </cell>
          <cell r="Y643">
            <v>116</v>
          </cell>
        </row>
        <row r="644">
          <cell r="A644">
            <v>643</v>
          </cell>
          <cell r="B644">
            <v>0</v>
          </cell>
          <cell r="C644">
            <v>3245</v>
          </cell>
          <cell r="D644">
            <v>43006</v>
          </cell>
          <cell r="E644" t="b">
            <v>0</v>
          </cell>
          <cell r="F644" t="str">
            <v>Approved</v>
          </cell>
          <cell r="G644" t="str">
            <v>OHM Cycles</v>
          </cell>
          <cell r="H644" t="str">
            <v>Standard</v>
          </cell>
          <cell r="I644" t="str">
            <v>low</v>
          </cell>
          <cell r="J644" t="str">
            <v>medium</v>
          </cell>
          <cell r="K644">
            <v>71.16</v>
          </cell>
          <cell r="L644">
            <v>56.93</v>
          </cell>
          <cell r="M644">
            <v>14.229999999999997</v>
          </cell>
          <cell r="N644">
            <v>42172</v>
          </cell>
          <cell r="O644" t="str">
            <v>Female</v>
          </cell>
          <cell r="P644">
            <v>73</v>
          </cell>
          <cell r="Q644">
            <v>63.024657534246572</v>
          </cell>
          <cell r="R644" t="str">
            <v>Graphic Designer</v>
          </cell>
          <cell r="S644" t="str">
            <v>Financial Services</v>
          </cell>
          <cell r="T644" t="str">
            <v>Mass Customer</v>
          </cell>
          <cell r="U644" t="str">
            <v>No</v>
          </cell>
          <cell r="V644">
            <v>2145</v>
          </cell>
          <cell r="W644" t="str">
            <v>NSW</v>
          </cell>
          <cell r="X644">
            <v>8</v>
          </cell>
          <cell r="Y644">
            <v>93</v>
          </cell>
        </row>
        <row r="645">
          <cell r="A645">
            <v>644</v>
          </cell>
          <cell r="B645">
            <v>97</v>
          </cell>
          <cell r="C645">
            <v>1841</v>
          </cell>
          <cell r="D645">
            <v>42967</v>
          </cell>
          <cell r="E645" t="b">
            <v>0</v>
          </cell>
          <cell r="F645" t="str">
            <v>Approved</v>
          </cell>
          <cell r="G645" t="str">
            <v>Solex</v>
          </cell>
          <cell r="H645" t="str">
            <v>Standard</v>
          </cell>
          <cell r="I645" t="str">
            <v>medium</v>
          </cell>
          <cell r="J645" t="str">
            <v>large</v>
          </cell>
          <cell r="K645">
            <v>202.62</v>
          </cell>
          <cell r="L645">
            <v>151.96</v>
          </cell>
          <cell r="M645">
            <v>50.66</v>
          </cell>
          <cell r="N645">
            <v>42458</v>
          </cell>
          <cell r="O645" t="str">
            <v>Male</v>
          </cell>
          <cell r="P645">
            <v>89</v>
          </cell>
          <cell r="Q645">
            <v>26.427397260273974</v>
          </cell>
          <cell r="R645" t="str">
            <v>Administrative Assistant III</v>
          </cell>
          <cell r="S645" t="str">
            <v>Argiculture</v>
          </cell>
          <cell r="T645" t="str">
            <v>High Net Worth</v>
          </cell>
          <cell r="U645" t="str">
            <v>Yes</v>
          </cell>
          <cell r="V645">
            <v>2070</v>
          </cell>
          <cell r="W645" t="str">
            <v>NSW</v>
          </cell>
          <cell r="X645">
            <v>11</v>
          </cell>
          <cell r="Y645">
            <v>132</v>
          </cell>
        </row>
        <row r="646">
          <cell r="A646">
            <v>645</v>
          </cell>
          <cell r="B646">
            <v>99</v>
          </cell>
          <cell r="C646">
            <v>3039</v>
          </cell>
          <cell r="D646">
            <v>42852</v>
          </cell>
          <cell r="E646" t="b">
            <v>0</v>
          </cell>
          <cell r="F646" t="str">
            <v>Approved</v>
          </cell>
          <cell r="G646" t="str">
            <v>OHM Cycles</v>
          </cell>
          <cell r="H646" t="str">
            <v>Standard</v>
          </cell>
          <cell r="I646" t="str">
            <v>medium</v>
          </cell>
          <cell r="J646" t="str">
            <v>medium</v>
          </cell>
          <cell r="K646">
            <v>1227.3399999999999</v>
          </cell>
          <cell r="L646">
            <v>770.89</v>
          </cell>
          <cell r="M646">
            <v>456.44999999999993</v>
          </cell>
          <cell r="N646">
            <v>34556</v>
          </cell>
          <cell r="O646" t="str">
            <v>Female</v>
          </cell>
          <cell r="P646">
            <v>87</v>
          </cell>
          <cell r="Q646">
            <v>53.679452054794524</v>
          </cell>
          <cell r="R646">
            <v>0</v>
          </cell>
          <cell r="S646" t="str">
            <v>n/a</v>
          </cell>
          <cell r="T646" t="str">
            <v>High Net Worth</v>
          </cell>
          <cell r="U646" t="str">
            <v>No</v>
          </cell>
          <cell r="V646">
            <v>2763</v>
          </cell>
          <cell r="W646" t="str">
            <v>NSW</v>
          </cell>
          <cell r="X646">
            <v>8</v>
          </cell>
          <cell r="Y646">
            <v>247</v>
          </cell>
        </row>
        <row r="647">
          <cell r="A647">
            <v>646</v>
          </cell>
          <cell r="B647">
            <v>3</v>
          </cell>
          <cell r="C647">
            <v>2590</v>
          </cell>
          <cell r="D647">
            <v>43020</v>
          </cell>
          <cell r="E647" t="b">
            <v>0</v>
          </cell>
          <cell r="F647" t="str">
            <v>Approved</v>
          </cell>
          <cell r="G647" t="str">
            <v>Trek Bicycles</v>
          </cell>
          <cell r="H647" t="str">
            <v>Standard</v>
          </cell>
          <cell r="I647" t="str">
            <v>medium</v>
          </cell>
          <cell r="J647" t="str">
            <v>large</v>
          </cell>
          <cell r="K647">
            <v>2091.4699999999998</v>
          </cell>
          <cell r="L647">
            <v>388.92</v>
          </cell>
          <cell r="M647">
            <v>1702.5499999999997</v>
          </cell>
          <cell r="N647">
            <v>36498</v>
          </cell>
          <cell r="O647" t="str">
            <v>Male</v>
          </cell>
          <cell r="P647">
            <v>50</v>
          </cell>
          <cell r="Q647">
            <v>57.528767123287672</v>
          </cell>
          <cell r="R647" t="str">
            <v>General Manager</v>
          </cell>
          <cell r="S647" t="str">
            <v>n/a</v>
          </cell>
          <cell r="T647" t="str">
            <v>High Net Worth</v>
          </cell>
          <cell r="U647" t="str">
            <v>No</v>
          </cell>
          <cell r="V647">
            <v>2102</v>
          </cell>
          <cell r="W647" t="str">
            <v>NSW</v>
          </cell>
          <cell r="X647">
            <v>11</v>
          </cell>
          <cell r="Y647">
            <v>79</v>
          </cell>
        </row>
        <row r="648">
          <cell r="A648">
            <v>647</v>
          </cell>
          <cell r="B648">
            <v>54</v>
          </cell>
          <cell r="C648">
            <v>2175</v>
          </cell>
          <cell r="D648">
            <v>42799</v>
          </cell>
          <cell r="E648" t="b">
            <v>1</v>
          </cell>
          <cell r="F648" t="str">
            <v>Approved</v>
          </cell>
          <cell r="G648" t="str">
            <v>WeareA2B</v>
          </cell>
          <cell r="H648" t="str">
            <v>Standard</v>
          </cell>
          <cell r="I648" t="str">
            <v>medium</v>
          </cell>
          <cell r="J648" t="str">
            <v>medium</v>
          </cell>
          <cell r="K648">
            <v>1292.8399999999999</v>
          </cell>
          <cell r="L648">
            <v>13.44</v>
          </cell>
          <cell r="M648">
            <v>1279.3999999999999</v>
          </cell>
          <cell r="N648">
            <v>39915</v>
          </cell>
          <cell r="O648" t="str">
            <v>Female</v>
          </cell>
          <cell r="P648">
            <v>79</v>
          </cell>
          <cell r="Q648">
            <v>36.405479452054792</v>
          </cell>
          <cell r="R648" t="str">
            <v>Web Developer III</v>
          </cell>
          <cell r="S648" t="str">
            <v>Argiculture</v>
          </cell>
          <cell r="T648" t="str">
            <v>High Net Worth</v>
          </cell>
          <cell r="U648" t="str">
            <v>No</v>
          </cell>
          <cell r="V648">
            <v>3083</v>
          </cell>
          <cell r="W648" t="str">
            <v>VIC</v>
          </cell>
          <cell r="X648">
            <v>8</v>
          </cell>
          <cell r="Y648">
            <v>300</v>
          </cell>
        </row>
        <row r="649">
          <cell r="A649">
            <v>648</v>
          </cell>
          <cell r="B649">
            <v>84</v>
          </cell>
          <cell r="C649">
            <v>485</v>
          </cell>
          <cell r="D649">
            <v>43024</v>
          </cell>
          <cell r="E649" t="b">
            <v>1</v>
          </cell>
          <cell r="F649" t="str">
            <v>Approved</v>
          </cell>
          <cell r="G649" t="str">
            <v>Giant Bicycles</v>
          </cell>
          <cell r="H649" t="str">
            <v>Road</v>
          </cell>
          <cell r="I649" t="str">
            <v>medium</v>
          </cell>
          <cell r="J649" t="str">
            <v>medium</v>
          </cell>
          <cell r="K649">
            <v>792.9</v>
          </cell>
          <cell r="L649">
            <v>594.67999999999995</v>
          </cell>
          <cell r="M649">
            <v>198.22000000000003</v>
          </cell>
          <cell r="N649">
            <v>33879</v>
          </cell>
          <cell r="O649" t="e">
            <v>#N/A</v>
          </cell>
          <cell r="P649" t="e">
            <v>#N/A</v>
          </cell>
          <cell r="Q649" t="e">
            <v>#N/A</v>
          </cell>
          <cell r="R649" t="e">
            <v>#N/A</v>
          </cell>
          <cell r="S649" t="e">
            <v>#N/A</v>
          </cell>
          <cell r="T649" t="e">
            <v>#N/A</v>
          </cell>
          <cell r="U649" t="e">
            <v>#N/A</v>
          </cell>
          <cell r="V649" t="e">
            <v>#N/A</v>
          </cell>
          <cell r="W649" t="e">
            <v>#N/A</v>
          </cell>
          <cell r="X649" t="e">
            <v>#N/A</v>
          </cell>
          <cell r="Y649">
            <v>75</v>
          </cell>
        </row>
        <row r="650">
          <cell r="A650">
            <v>649</v>
          </cell>
          <cell r="B650">
            <v>53</v>
          </cell>
          <cell r="C650">
            <v>606</v>
          </cell>
          <cell r="D650">
            <v>43040</v>
          </cell>
          <cell r="E650" t="b">
            <v>0</v>
          </cell>
          <cell r="F650" t="str">
            <v>Approved</v>
          </cell>
          <cell r="G650" t="str">
            <v>OHM Cycles</v>
          </cell>
          <cell r="H650" t="str">
            <v>Standard</v>
          </cell>
          <cell r="I650" t="str">
            <v>medium</v>
          </cell>
          <cell r="J650" t="str">
            <v>medium</v>
          </cell>
          <cell r="K650">
            <v>795.34</v>
          </cell>
          <cell r="L650">
            <v>101.58</v>
          </cell>
          <cell r="M650">
            <v>693.76</v>
          </cell>
          <cell r="N650">
            <v>35470</v>
          </cell>
          <cell r="O650" t="e">
            <v>#N/A</v>
          </cell>
          <cell r="P650" t="e">
            <v>#N/A</v>
          </cell>
          <cell r="Q650" t="e">
            <v>#N/A</v>
          </cell>
          <cell r="R650" t="e">
            <v>#N/A</v>
          </cell>
          <cell r="S650" t="e">
            <v>#N/A</v>
          </cell>
          <cell r="T650" t="e">
            <v>#N/A</v>
          </cell>
          <cell r="U650" t="e">
            <v>#N/A</v>
          </cell>
          <cell r="V650" t="e">
            <v>#N/A</v>
          </cell>
          <cell r="W650" t="e">
            <v>#N/A</v>
          </cell>
          <cell r="X650" t="e">
            <v>#N/A</v>
          </cell>
          <cell r="Y650">
            <v>59</v>
          </cell>
        </row>
        <row r="651">
          <cell r="A651">
            <v>650</v>
          </cell>
          <cell r="B651">
            <v>42</v>
          </cell>
          <cell r="C651">
            <v>761</v>
          </cell>
          <cell r="D651">
            <v>42851</v>
          </cell>
          <cell r="E651" t="b">
            <v>0</v>
          </cell>
          <cell r="F651" t="str">
            <v>Approved</v>
          </cell>
          <cell r="G651" t="str">
            <v>OHM Cycles</v>
          </cell>
          <cell r="H651" t="str">
            <v>Road</v>
          </cell>
          <cell r="I651" t="str">
            <v>medium</v>
          </cell>
          <cell r="J651" t="str">
            <v>small</v>
          </cell>
          <cell r="K651">
            <v>1810</v>
          </cell>
          <cell r="L651">
            <v>1610.9</v>
          </cell>
          <cell r="M651">
            <v>199.09999999999991</v>
          </cell>
          <cell r="N651">
            <v>35455</v>
          </cell>
          <cell r="O651" t="str">
            <v>Male</v>
          </cell>
          <cell r="P651">
            <v>91</v>
          </cell>
          <cell r="Q651">
            <v>44.339726027397262</v>
          </cell>
          <cell r="R651" t="str">
            <v>Media Manager II</v>
          </cell>
          <cell r="S651" t="str">
            <v>n/a</v>
          </cell>
          <cell r="T651" t="str">
            <v>Mass Customer</v>
          </cell>
          <cell r="U651" t="str">
            <v>Yes</v>
          </cell>
          <cell r="V651">
            <v>2293</v>
          </cell>
          <cell r="W651" t="str">
            <v>NSW</v>
          </cell>
          <cell r="X651">
            <v>9</v>
          </cell>
          <cell r="Y651">
            <v>248</v>
          </cell>
        </row>
        <row r="652">
          <cell r="A652">
            <v>651</v>
          </cell>
          <cell r="B652">
            <v>64</v>
          </cell>
          <cell r="C652">
            <v>3154</v>
          </cell>
          <cell r="D652">
            <v>42805</v>
          </cell>
          <cell r="E652" t="b">
            <v>0</v>
          </cell>
          <cell r="F652" t="str">
            <v>Approved</v>
          </cell>
          <cell r="G652" t="str">
            <v>Trek Bicycles</v>
          </cell>
          <cell r="H652" t="str">
            <v>Standard</v>
          </cell>
          <cell r="I652" t="str">
            <v>medium</v>
          </cell>
          <cell r="J652" t="str">
            <v>large</v>
          </cell>
          <cell r="K652">
            <v>1469.44</v>
          </cell>
          <cell r="L652">
            <v>596.54999999999995</v>
          </cell>
          <cell r="M652">
            <v>872.8900000000001</v>
          </cell>
          <cell r="N652">
            <v>42710</v>
          </cell>
          <cell r="O652" t="str">
            <v>Female</v>
          </cell>
          <cell r="P652">
            <v>88</v>
          </cell>
          <cell r="Q652">
            <v>64.369863013698634</v>
          </cell>
          <cell r="R652" t="str">
            <v>Desktop Support Technician</v>
          </cell>
          <cell r="S652" t="str">
            <v>Financial Services</v>
          </cell>
          <cell r="T652" t="str">
            <v>High Net Worth</v>
          </cell>
          <cell r="U652" t="str">
            <v>No</v>
          </cell>
          <cell r="V652">
            <v>2021</v>
          </cell>
          <cell r="W652" t="str">
            <v>NSW</v>
          </cell>
          <cell r="X652">
            <v>10</v>
          </cell>
          <cell r="Y652">
            <v>294</v>
          </cell>
        </row>
        <row r="653">
          <cell r="A653">
            <v>652</v>
          </cell>
          <cell r="B653">
            <v>4</v>
          </cell>
          <cell r="C653">
            <v>1739</v>
          </cell>
          <cell r="D653">
            <v>43031</v>
          </cell>
          <cell r="E653" t="b">
            <v>1</v>
          </cell>
          <cell r="F653" t="str">
            <v>Approved</v>
          </cell>
          <cell r="G653" t="str">
            <v>Giant Bicycles</v>
          </cell>
          <cell r="H653" t="str">
            <v>Standard</v>
          </cell>
          <cell r="I653" t="str">
            <v>high</v>
          </cell>
          <cell r="J653" t="str">
            <v>medium</v>
          </cell>
          <cell r="K653">
            <v>1129.1300000000001</v>
          </cell>
          <cell r="L653">
            <v>677.48</v>
          </cell>
          <cell r="M653">
            <v>451.65000000000009</v>
          </cell>
          <cell r="N653">
            <v>38573</v>
          </cell>
          <cell r="O653" t="str">
            <v>U</v>
          </cell>
          <cell r="P653">
            <v>83</v>
          </cell>
          <cell r="Q653">
            <v>67.498630136986307</v>
          </cell>
          <cell r="R653" t="str">
            <v>Software Consultant</v>
          </cell>
          <cell r="S653" t="str">
            <v>Argiculture</v>
          </cell>
          <cell r="T653" t="str">
            <v>High Net Worth</v>
          </cell>
          <cell r="U653" t="str">
            <v>Yes</v>
          </cell>
          <cell r="V653">
            <v>2680</v>
          </cell>
          <cell r="W653" t="str">
            <v>NSW</v>
          </cell>
          <cell r="X653">
            <v>4</v>
          </cell>
          <cell r="Y653">
            <v>68</v>
          </cell>
        </row>
        <row r="654">
          <cell r="A654">
            <v>653</v>
          </cell>
          <cell r="B654">
            <v>26</v>
          </cell>
          <cell r="C654">
            <v>2700</v>
          </cell>
          <cell r="D654">
            <v>42914</v>
          </cell>
          <cell r="E654" t="b">
            <v>1</v>
          </cell>
          <cell r="F654" t="str">
            <v>Approved</v>
          </cell>
          <cell r="G654" t="str">
            <v>WeareA2B</v>
          </cell>
          <cell r="H654" t="str">
            <v>Standard</v>
          </cell>
          <cell r="I654" t="str">
            <v>medium</v>
          </cell>
          <cell r="J654" t="str">
            <v>medium</v>
          </cell>
          <cell r="K654">
            <v>1992.93</v>
          </cell>
          <cell r="L654">
            <v>762.63</v>
          </cell>
          <cell r="M654">
            <v>1230.3000000000002</v>
          </cell>
          <cell r="N654">
            <v>34115</v>
          </cell>
          <cell r="O654" t="str">
            <v>Female</v>
          </cell>
          <cell r="P654">
            <v>13</v>
          </cell>
          <cell r="Q654">
            <v>27.336986301369862</v>
          </cell>
          <cell r="R654" t="str">
            <v>GIS Technical Architect</v>
          </cell>
          <cell r="S654" t="str">
            <v>Manufacturing</v>
          </cell>
          <cell r="T654" t="str">
            <v>Affluent Customer</v>
          </cell>
          <cell r="U654" t="str">
            <v>Yes</v>
          </cell>
          <cell r="V654">
            <v>2570</v>
          </cell>
          <cell r="W654" t="str">
            <v>NSW</v>
          </cell>
          <cell r="X654">
            <v>8</v>
          </cell>
          <cell r="Y654">
            <v>185</v>
          </cell>
        </row>
        <row r="655">
          <cell r="A655">
            <v>654</v>
          </cell>
          <cell r="B655">
            <v>56</v>
          </cell>
          <cell r="C655">
            <v>1775</v>
          </cell>
          <cell r="D655">
            <v>42903</v>
          </cell>
          <cell r="E655" t="b">
            <v>0</v>
          </cell>
          <cell r="F655" t="str">
            <v>Approved</v>
          </cell>
          <cell r="G655" t="str">
            <v>OHM Cycles</v>
          </cell>
          <cell r="H655" t="str">
            <v>Standard</v>
          </cell>
          <cell r="I655" t="str">
            <v>medium</v>
          </cell>
          <cell r="J655" t="str">
            <v>medium</v>
          </cell>
          <cell r="K655">
            <v>183.86</v>
          </cell>
          <cell r="L655">
            <v>137.9</v>
          </cell>
          <cell r="M655">
            <v>45.960000000000008</v>
          </cell>
          <cell r="N655">
            <v>35707</v>
          </cell>
          <cell r="O655" t="str">
            <v>Male</v>
          </cell>
          <cell r="P655">
            <v>77</v>
          </cell>
          <cell r="Q655">
            <v>26.484931506849314</v>
          </cell>
          <cell r="R655" t="str">
            <v>Actuary</v>
          </cell>
          <cell r="S655" t="str">
            <v>Financial Services</v>
          </cell>
          <cell r="T655" t="str">
            <v>Mass Customer</v>
          </cell>
          <cell r="U655" t="str">
            <v>Yes</v>
          </cell>
          <cell r="V655">
            <v>3149</v>
          </cell>
          <cell r="W655" t="str">
            <v>VIC</v>
          </cell>
          <cell r="X655">
            <v>11</v>
          </cell>
          <cell r="Y655">
            <v>196</v>
          </cell>
        </row>
        <row r="656">
          <cell r="A656">
            <v>655</v>
          </cell>
          <cell r="B656">
            <v>8</v>
          </cell>
          <cell r="C656">
            <v>46</v>
          </cell>
          <cell r="D656">
            <v>42867</v>
          </cell>
          <cell r="E656" t="b">
            <v>0</v>
          </cell>
          <cell r="F656" t="str">
            <v>Approved</v>
          </cell>
          <cell r="G656" t="str">
            <v>Solex</v>
          </cell>
          <cell r="H656" t="str">
            <v>Road</v>
          </cell>
          <cell r="I656" t="str">
            <v>medium</v>
          </cell>
          <cell r="J656" t="str">
            <v>small</v>
          </cell>
          <cell r="K656">
            <v>1703.52</v>
          </cell>
          <cell r="L656">
            <v>1516.13</v>
          </cell>
          <cell r="M656">
            <v>187.38999999999987</v>
          </cell>
          <cell r="N656">
            <v>38693</v>
          </cell>
          <cell r="O656" t="e">
            <v>#N/A</v>
          </cell>
          <cell r="P656" t="e">
            <v>#N/A</v>
          </cell>
          <cell r="Q656" t="e">
            <v>#N/A</v>
          </cell>
          <cell r="R656" t="e">
            <v>#N/A</v>
          </cell>
          <cell r="S656" t="e">
            <v>#N/A</v>
          </cell>
          <cell r="T656" t="e">
            <v>#N/A</v>
          </cell>
          <cell r="U656" t="e">
            <v>#N/A</v>
          </cell>
          <cell r="V656" t="e">
            <v>#N/A</v>
          </cell>
          <cell r="W656" t="e">
            <v>#N/A</v>
          </cell>
          <cell r="X656" t="e">
            <v>#N/A</v>
          </cell>
          <cell r="Y656">
            <v>232</v>
          </cell>
        </row>
        <row r="657">
          <cell r="A657">
            <v>656</v>
          </cell>
          <cell r="B657">
            <v>26</v>
          </cell>
          <cell r="C657">
            <v>3470</v>
          </cell>
          <cell r="D657">
            <v>43097</v>
          </cell>
          <cell r="E657" t="b">
            <v>0</v>
          </cell>
          <cell r="F657" t="str">
            <v>Approved</v>
          </cell>
          <cell r="G657" t="str">
            <v>WeareA2B</v>
          </cell>
          <cell r="H657" t="str">
            <v>Standard</v>
          </cell>
          <cell r="I657" t="str">
            <v>medium</v>
          </cell>
          <cell r="J657" t="str">
            <v>medium</v>
          </cell>
          <cell r="K657">
            <v>1992.93</v>
          </cell>
          <cell r="L657">
            <v>762.63</v>
          </cell>
          <cell r="M657">
            <v>1230.3000000000002</v>
          </cell>
          <cell r="N657">
            <v>42218</v>
          </cell>
          <cell r="O657" t="str">
            <v>Female</v>
          </cell>
          <cell r="P657">
            <v>95</v>
          </cell>
          <cell r="Q657">
            <v>54.504109589041093</v>
          </cell>
          <cell r="R657" t="str">
            <v>Recruiting Manager</v>
          </cell>
          <cell r="S657" t="str">
            <v>Health</v>
          </cell>
          <cell r="T657" t="str">
            <v>Mass Customer</v>
          </cell>
          <cell r="U657" t="str">
            <v>Yes</v>
          </cell>
          <cell r="V657">
            <v>3121</v>
          </cell>
          <cell r="W657" t="str">
            <v>VIC</v>
          </cell>
          <cell r="X657">
            <v>11</v>
          </cell>
          <cell r="Y657">
            <v>2</v>
          </cell>
        </row>
        <row r="658">
          <cell r="A658">
            <v>657</v>
          </cell>
          <cell r="B658">
            <v>22</v>
          </cell>
          <cell r="C658">
            <v>3190</v>
          </cell>
          <cell r="D658">
            <v>42787</v>
          </cell>
          <cell r="E658" t="b">
            <v>1</v>
          </cell>
          <cell r="F658" t="str">
            <v>Approved</v>
          </cell>
          <cell r="G658" t="str">
            <v>WeareA2B</v>
          </cell>
          <cell r="H658" t="str">
            <v>Standard</v>
          </cell>
          <cell r="I658" t="str">
            <v>medium</v>
          </cell>
          <cell r="J658" t="str">
            <v>medium</v>
          </cell>
          <cell r="K658">
            <v>60.34</v>
          </cell>
          <cell r="L658">
            <v>45.26</v>
          </cell>
          <cell r="M658">
            <v>15.080000000000005</v>
          </cell>
          <cell r="N658">
            <v>34165</v>
          </cell>
          <cell r="O658" t="str">
            <v>Female</v>
          </cell>
          <cell r="P658">
            <v>29</v>
          </cell>
          <cell r="Q658">
            <v>37.142465753424659</v>
          </cell>
          <cell r="R658">
            <v>0</v>
          </cell>
          <cell r="S658" t="str">
            <v>Financial Services</v>
          </cell>
          <cell r="T658" t="str">
            <v>Mass Customer</v>
          </cell>
          <cell r="U658" t="str">
            <v>No</v>
          </cell>
          <cell r="V658">
            <v>3936</v>
          </cell>
          <cell r="W658" t="str">
            <v>VIC</v>
          </cell>
          <cell r="X658">
            <v>9</v>
          </cell>
          <cell r="Y658">
            <v>312</v>
          </cell>
        </row>
        <row r="659">
          <cell r="A659">
            <v>658</v>
          </cell>
          <cell r="B659">
            <v>30</v>
          </cell>
          <cell r="C659">
            <v>3076</v>
          </cell>
          <cell r="D659">
            <v>42890</v>
          </cell>
          <cell r="E659" t="b">
            <v>0</v>
          </cell>
          <cell r="F659" t="str">
            <v>Approved</v>
          </cell>
          <cell r="G659" t="str">
            <v>Solex</v>
          </cell>
          <cell r="H659" t="str">
            <v>Standard</v>
          </cell>
          <cell r="I659" t="str">
            <v>high</v>
          </cell>
          <cell r="J659" t="str">
            <v>medium</v>
          </cell>
          <cell r="K659">
            <v>748.17</v>
          </cell>
          <cell r="L659">
            <v>448.9</v>
          </cell>
          <cell r="M659">
            <v>299.27</v>
          </cell>
          <cell r="N659">
            <v>33552</v>
          </cell>
          <cell r="O659" t="str">
            <v>Male</v>
          </cell>
          <cell r="P659">
            <v>19</v>
          </cell>
          <cell r="Q659">
            <v>30.487671232876714</v>
          </cell>
          <cell r="R659" t="str">
            <v>Professor</v>
          </cell>
          <cell r="S659" t="str">
            <v>Entertainment</v>
          </cell>
          <cell r="T659" t="str">
            <v>Mass Customer</v>
          </cell>
          <cell r="U659" t="str">
            <v>Yes</v>
          </cell>
          <cell r="V659">
            <v>2126</v>
          </cell>
          <cell r="W659" t="str">
            <v>NSW</v>
          </cell>
          <cell r="X659">
            <v>10</v>
          </cell>
          <cell r="Y659">
            <v>209</v>
          </cell>
        </row>
        <row r="660">
          <cell r="A660">
            <v>659</v>
          </cell>
          <cell r="B660">
            <v>0</v>
          </cell>
          <cell r="C660">
            <v>2240</v>
          </cell>
          <cell r="D660">
            <v>42843</v>
          </cell>
          <cell r="E660" t="b">
            <v>1</v>
          </cell>
          <cell r="F660" t="str">
            <v>Approved</v>
          </cell>
          <cell r="G660" t="str">
            <v>WeareA2B</v>
          </cell>
          <cell r="H660" t="str">
            <v>Standard</v>
          </cell>
          <cell r="I660" t="str">
            <v>medium</v>
          </cell>
          <cell r="J660" t="str">
            <v>medium</v>
          </cell>
          <cell r="K660">
            <v>60.34</v>
          </cell>
          <cell r="L660">
            <v>45.26</v>
          </cell>
          <cell r="M660">
            <v>15.080000000000005</v>
          </cell>
          <cell r="N660">
            <v>33552</v>
          </cell>
          <cell r="O660" t="str">
            <v>Male</v>
          </cell>
          <cell r="P660">
            <v>45</v>
          </cell>
          <cell r="Q660">
            <v>52.68767123287671</v>
          </cell>
          <cell r="R660" t="str">
            <v>Automation Specialist III</v>
          </cell>
          <cell r="S660" t="str">
            <v>Property</v>
          </cell>
          <cell r="T660" t="str">
            <v>High Net Worth</v>
          </cell>
          <cell r="U660" t="str">
            <v>Yes</v>
          </cell>
          <cell r="V660">
            <v>3043</v>
          </cell>
          <cell r="W660" t="str">
            <v>VIC</v>
          </cell>
          <cell r="X660">
            <v>7</v>
          </cell>
          <cell r="Y660">
            <v>256</v>
          </cell>
        </row>
        <row r="661">
          <cell r="A661">
            <v>660</v>
          </cell>
          <cell r="B661">
            <v>87</v>
          </cell>
          <cell r="C661">
            <v>2814</v>
          </cell>
          <cell r="D661">
            <v>43086</v>
          </cell>
          <cell r="E661" t="b">
            <v>0</v>
          </cell>
          <cell r="F661" t="str">
            <v>Approved</v>
          </cell>
          <cell r="G661" t="str">
            <v>OHM Cycles</v>
          </cell>
          <cell r="H661" t="str">
            <v>Standard</v>
          </cell>
          <cell r="I661" t="str">
            <v>medium</v>
          </cell>
          <cell r="J661" t="str">
            <v>medium</v>
          </cell>
          <cell r="K661">
            <v>1636.9</v>
          </cell>
          <cell r="L661">
            <v>44.71</v>
          </cell>
          <cell r="M661">
            <v>1592.19</v>
          </cell>
          <cell r="N661">
            <v>40410</v>
          </cell>
          <cell r="O661" t="str">
            <v>Male</v>
          </cell>
          <cell r="P661">
            <v>50</v>
          </cell>
          <cell r="Q661">
            <v>36.19178082191781</v>
          </cell>
          <cell r="R661" t="str">
            <v>Junior Executive</v>
          </cell>
          <cell r="S661" t="str">
            <v>Manufacturing</v>
          </cell>
          <cell r="T661" t="str">
            <v>Mass Customer</v>
          </cell>
          <cell r="U661" t="str">
            <v>Yes</v>
          </cell>
          <cell r="V661">
            <v>4075</v>
          </cell>
          <cell r="W661" t="str">
            <v>QLD</v>
          </cell>
          <cell r="X661">
            <v>6</v>
          </cell>
          <cell r="Y661">
            <v>13</v>
          </cell>
        </row>
        <row r="662">
          <cell r="A662">
            <v>661</v>
          </cell>
          <cell r="B662">
            <v>87</v>
          </cell>
          <cell r="C662">
            <v>29</v>
          </cell>
          <cell r="D662">
            <v>42994</v>
          </cell>
          <cell r="E662" t="b">
            <v>0</v>
          </cell>
          <cell r="F662" t="str">
            <v>Approved</v>
          </cell>
          <cell r="G662" t="str">
            <v>Giant Bicycles</v>
          </cell>
          <cell r="H662" t="str">
            <v>Standard</v>
          </cell>
          <cell r="I662" t="str">
            <v>high</v>
          </cell>
          <cell r="J662" t="str">
            <v>medium</v>
          </cell>
          <cell r="K662">
            <v>1179</v>
          </cell>
          <cell r="L662">
            <v>707.4</v>
          </cell>
          <cell r="M662">
            <v>471.6</v>
          </cell>
          <cell r="N662">
            <v>35667</v>
          </cell>
          <cell r="O662" t="e">
            <v>#N/A</v>
          </cell>
          <cell r="P662" t="e">
            <v>#N/A</v>
          </cell>
          <cell r="Q662" t="e">
            <v>#N/A</v>
          </cell>
          <cell r="R662" t="e">
            <v>#N/A</v>
          </cell>
          <cell r="S662" t="e">
            <v>#N/A</v>
          </cell>
          <cell r="T662" t="e">
            <v>#N/A</v>
          </cell>
          <cell r="U662" t="e">
            <v>#N/A</v>
          </cell>
          <cell r="V662" t="e">
            <v>#N/A</v>
          </cell>
          <cell r="W662" t="e">
            <v>#N/A</v>
          </cell>
          <cell r="X662" t="e">
            <v>#N/A</v>
          </cell>
          <cell r="Y662">
            <v>105</v>
          </cell>
        </row>
        <row r="663">
          <cell r="A663">
            <v>662</v>
          </cell>
          <cell r="B663">
            <v>41</v>
          </cell>
          <cell r="C663">
            <v>2072</v>
          </cell>
          <cell r="D663">
            <v>42942</v>
          </cell>
          <cell r="E663" t="b">
            <v>0</v>
          </cell>
          <cell r="F663" t="str">
            <v>Approved</v>
          </cell>
          <cell r="G663" t="str">
            <v>Solex</v>
          </cell>
          <cell r="H663" t="str">
            <v>Road</v>
          </cell>
          <cell r="I663" t="str">
            <v>medium</v>
          </cell>
          <cell r="J663" t="str">
            <v>medium</v>
          </cell>
          <cell r="K663">
            <v>416.98</v>
          </cell>
          <cell r="L663">
            <v>312.74</v>
          </cell>
          <cell r="M663">
            <v>104.24000000000001</v>
          </cell>
          <cell r="N663">
            <v>36498</v>
          </cell>
          <cell r="O663" t="str">
            <v>Female</v>
          </cell>
          <cell r="P663">
            <v>87</v>
          </cell>
          <cell r="Q663">
            <v>61.956164383561642</v>
          </cell>
          <cell r="R663" t="str">
            <v>Environmental Specialist</v>
          </cell>
          <cell r="S663" t="str">
            <v>n/a</v>
          </cell>
          <cell r="T663" t="str">
            <v>Mass Customer</v>
          </cell>
          <cell r="U663" t="str">
            <v>No</v>
          </cell>
          <cell r="V663">
            <v>3043</v>
          </cell>
          <cell r="W663" t="str">
            <v>VIC</v>
          </cell>
          <cell r="X663">
            <v>9</v>
          </cell>
          <cell r="Y663">
            <v>157</v>
          </cell>
        </row>
        <row r="664">
          <cell r="A664">
            <v>663</v>
          </cell>
          <cell r="B664">
            <v>71</v>
          </cell>
          <cell r="C664">
            <v>2486</v>
          </cell>
          <cell r="D664">
            <v>42870</v>
          </cell>
          <cell r="E664" t="b">
            <v>1</v>
          </cell>
          <cell r="F664" t="str">
            <v>Approved</v>
          </cell>
          <cell r="G664" t="str">
            <v>Solex</v>
          </cell>
          <cell r="H664" t="str">
            <v>Standard</v>
          </cell>
          <cell r="I664" t="str">
            <v>high</v>
          </cell>
          <cell r="J664" t="str">
            <v>large</v>
          </cell>
          <cell r="K664">
            <v>1842.92</v>
          </cell>
          <cell r="L664">
            <v>1105.75</v>
          </cell>
          <cell r="M664">
            <v>737.17000000000007</v>
          </cell>
          <cell r="N664">
            <v>34996</v>
          </cell>
          <cell r="O664" t="str">
            <v>Male</v>
          </cell>
          <cell r="P664">
            <v>92</v>
          </cell>
          <cell r="Q664">
            <v>68.07671232876713</v>
          </cell>
          <cell r="R664" t="str">
            <v>Structural Engineer</v>
          </cell>
          <cell r="S664" t="str">
            <v>n/a</v>
          </cell>
          <cell r="T664" t="str">
            <v>Mass Customer</v>
          </cell>
          <cell r="U664" t="str">
            <v>Yes</v>
          </cell>
          <cell r="V664">
            <v>2063</v>
          </cell>
          <cell r="W664" t="str">
            <v>NSW</v>
          </cell>
          <cell r="X664">
            <v>12</v>
          </cell>
          <cell r="Y664">
            <v>229</v>
          </cell>
        </row>
        <row r="665">
          <cell r="A665">
            <v>664</v>
          </cell>
          <cell r="B665">
            <v>100</v>
          </cell>
          <cell r="C665">
            <v>2383</v>
          </cell>
          <cell r="D665">
            <v>42756</v>
          </cell>
          <cell r="E665" t="b">
            <v>1</v>
          </cell>
          <cell r="F665" t="str">
            <v>Approved</v>
          </cell>
          <cell r="G665" t="str">
            <v>Norco Bicycles</v>
          </cell>
          <cell r="H665" t="str">
            <v>Road</v>
          </cell>
          <cell r="I665" t="str">
            <v>medium</v>
          </cell>
          <cell r="J665" t="str">
            <v>medium</v>
          </cell>
          <cell r="K665">
            <v>1036.5899999999999</v>
          </cell>
          <cell r="L665">
            <v>206.35</v>
          </cell>
          <cell r="M665">
            <v>830.2399999999999</v>
          </cell>
          <cell r="N665">
            <v>33364</v>
          </cell>
          <cell r="O665" t="str">
            <v>Male</v>
          </cell>
          <cell r="P665">
            <v>96</v>
          </cell>
          <cell r="Q665">
            <v>43.539726027397258</v>
          </cell>
          <cell r="R665" t="str">
            <v>Compensation Analyst</v>
          </cell>
          <cell r="S665" t="str">
            <v>Retail</v>
          </cell>
          <cell r="T665" t="str">
            <v>Mass Customer</v>
          </cell>
          <cell r="U665" t="str">
            <v>Yes</v>
          </cell>
          <cell r="V665">
            <v>2147</v>
          </cell>
          <cell r="W665" t="str">
            <v>NSW</v>
          </cell>
          <cell r="X665">
            <v>9</v>
          </cell>
          <cell r="Y665">
            <v>343</v>
          </cell>
        </row>
        <row r="666">
          <cell r="A666">
            <v>665</v>
          </cell>
          <cell r="B666">
            <v>35</v>
          </cell>
          <cell r="C666">
            <v>759</v>
          </cell>
          <cell r="D666">
            <v>43017</v>
          </cell>
          <cell r="E666" t="b">
            <v>1</v>
          </cell>
          <cell r="F666" t="str">
            <v>Approved</v>
          </cell>
          <cell r="G666" t="str">
            <v>Giant Bicycles</v>
          </cell>
          <cell r="H666" t="str">
            <v>Standard</v>
          </cell>
          <cell r="I666" t="str">
            <v>medium</v>
          </cell>
          <cell r="J666" t="str">
            <v>medium</v>
          </cell>
          <cell r="K666">
            <v>1403.5</v>
          </cell>
          <cell r="L666">
            <v>954.82</v>
          </cell>
          <cell r="M666">
            <v>448.67999999999995</v>
          </cell>
          <cell r="N666">
            <v>42688</v>
          </cell>
          <cell r="O666" t="str">
            <v>Male</v>
          </cell>
          <cell r="P666">
            <v>46</v>
          </cell>
          <cell r="Q666">
            <v>58.961643835616435</v>
          </cell>
          <cell r="R666" t="str">
            <v>Clinical Specialist</v>
          </cell>
          <cell r="S666" t="str">
            <v>Manufacturing</v>
          </cell>
          <cell r="T666" t="str">
            <v>High Net Worth</v>
          </cell>
          <cell r="U666" t="str">
            <v>Yes</v>
          </cell>
          <cell r="V666">
            <v>2227</v>
          </cell>
          <cell r="W666" t="str">
            <v>NSW</v>
          </cell>
          <cell r="X666">
            <v>10</v>
          </cell>
          <cell r="Y666">
            <v>82</v>
          </cell>
        </row>
        <row r="667">
          <cell r="A667">
            <v>666</v>
          </cell>
          <cell r="B667">
            <v>62</v>
          </cell>
          <cell r="C667">
            <v>2777</v>
          </cell>
          <cell r="D667">
            <v>42782</v>
          </cell>
          <cell r="E667" t="b">
            <v>1</v>
          </cell>
          <cell r="F667" t="str">
            <v>Approved</v>
          </cell>
          <cell r="G667" t="str">
            <v>Solex</v>
          </cell>
          <cell r="H667" t="str">
            <v>Standard</v>
          </cell>
          <cell r="I667" t="str">
            <v>medium</v>
          </cell>
          <cell r="J667" t="str">
            <v>medium</v>
          </cell>
          <cell r="K667">
            <v>478.16</v>
          </cell>
          <cell r="L667">
            <v>298.72000000000003</v>
          </cell>
          <cell r="M667">
            <v>179.44</v>
          </cell>
          <cell r="N667">
            <v>40410</v>
          </cell>
          <cell r="O667" t="str">
            <v>Male</v>
          </cell>
          <cell r="P667">
            <v>50</v>
          </cell>
          <cell r="Q667">
            <v>25.076712328767123</v>
          </cell>
          <cell r="R667" t="str">
            <v>Safety Technician III</v>
          </cell>
          <cell r="S667" t="str">
            <v>n/a</v>
          </cell>
          <cell r="T667" t="str">
            <v>Mass Customer</v>
          </cell>
          <cell r="U667" t="str">
            <v>No</v>
          </cell>
          <cell r="V667">
            <v>2572</v>
          </cell>
          <cell r="W667" t="str">
            <v>NSW</v>
          </cell>
          <cell r="X667">
            <v>8</v>
          </cell>
          <cell r="Y667">
            <v>317</v>
          </cell>
        </row>
        <row r="668">
          <cell r="A668">
            <v>667</v>
          </cell>
          <cell r="B668">
            <v>72</v>
          </cell>
          <cell r="C668">
            <v>3109</v>
          </cell>
          <cell r="D668">
            <v>42900</v>
          </cell>
          <cell r="E668" t="b">
            <v>0</v>
          </cell>
          <cell r="F668" t="str">
            <v>Approved</v>
          </cell>
          <cell r="G668" t="str">
            <v>Norco Bicycles</v>
          </cell>
          <cell r="H668" t="str">
            <v>Standard</v>
          </cell>
          <cell r="I668" t="str">
            <v>medium</v>
          </cell>
          <cell r="J668" t="str">
            <v>medium</v>
          </cell>
          <cell r="K668">
            <v>360.4</v>
          </cell>
          <cell r="L668">
            <v>270.3</v>
          </cell>
          <cell r="M668">
            <v>90.099999999999966</v>
          </cell>
          <cell r="N668">
            <v>37873</v>
          </cell>
          <cell r="O668" t="str">
            <v>Male</v>
          </cell>
          <cell r="P668">
            <v>14</v>
          </cell>
          <cell r="Q668">
            <v>63.783561643835618</v>
          </cell>
          <cell r="R668" t="str">
            <v>Automation Specialist II</v>
          </cell>
          <cell r="S668" t="str">
            <v>Entertainment</v>
          </cell>
          <cell r="T668" t="str">
            <v>Mass Customer</v>
          </cell>
          <cell r="U668" t="str">
            <v>No</v>
          </cell>
          <cell r="V668">
            <v>2170</v>
          </cell>
          <cell r="W668" t="str">
            <v>NSW</v>
          </cell>
          <cell r="X668">
            <v>9</v>
          </cell>
          <cell r="Y668">
            <v>199</v>
          </cell>
        </row>
        <row r="669">
          <cell r="A669">
            <v>668</v>
          </cell>
          <cell r="B669">
            <v>69</v>
          </cell>
          <cell r="C669">
            <v>3190</v>
          </cell>
          <cell r="D669">
            <v>42797</v>
          </cell>
          <cell r="E669" t="b">
            <v>0</v>
          </cell>
          <cell r="F669" t="str">
            <v>Approved</v>
          </cell>
          <cell r="G669" t="str">
            <v>Giant Bicycles</v>
          </cell>
          <cell r="H669" t="str">
            <v>Road</v>
          </cell>
          <cell r="I669" t="str">
            <v>medium</v>
          </cell>
          <cell r="J669" t="str">
            <v>medium</v>
          </cell>
          <cell r="K669">
            <v>792.9</v>
          </cell>
          <cell r="L669">
            <v>594.67999999999995</v>
          </cell>
          <cell r="M669">
            <v>198.22000000000003</v>
          </cell>
          <cell r="N669">
            <v>33879</v>
          </cell>
          <cell r="O669" t="str">
            <v>Female</v>
          </cell>
          <cell r="P669">
            <v>29</v>
          </cell>
          <cell r="Q669">
            <v>37.142465753424659</v>
          </cell>
          <cell r="R669">
            <v>0</v>
          </cell>
          <cell r="S669" t="str">
            <v>Financial Services</v>
          </cell>
          <cell r="T669" t="str">
            <v>Mass Customer</v>
          </cell>
          <cell r="U669" t="str">
            <v>No</v>
          </cell>
          <cell r="V669">
            <v>3936</v>
          </cell>
          <cell r="W669" t="str">
            <v>VIC</v>
          </cell>
          <cell r="X669">
            <v>9</v>
          </cell>
          <cell r="Y669">
            <v>302</v>
          </cell>
        </row>
        <row r="670">
          <cell r="A670">
            <v>669</v>
          </cell>
          <cell r="B670">
            <v>68</v>
          </cell>
          <cell r="C670">
            <v>3420</v>
          </cell>
          <cell r="D670">
            <v>42832</v>
          </cell>
          <cell r="E670" t="b">
            <v>0</v>
          </cell>
          <cell r="F670" t="str">
            <v>Approved</v>
          </cell>
          <cell r="G670" t="str">
            <v>OHM Cycles</v>
          </cell>
          <cell r="H670" t="str">
            <v>Standard</v>
          </cell>
          <cell r="I670" t="str">
            <v>medium</v>
          </cell>
          <cell r="J670" t="str">
            <v>medium</v>
          </cell>
          <cell r="K670">
            <v>1636.9</v>
          </cell>
          <cell r="L670">
            <v>44.71</v>
          </cell>
          <cell r="M670">
            <v>1592.19</v>
          </cell>
          <cell r="N670">
            <v>36668</v>
          </cell>
          <cell r="O670" t="str">
            <v>Female</v>
          </cell>
          <cell r="P670">
            <v>60</v>
          </cell>
          <cell r="Q670">
            <v>41.550684931506851</v>
          </cell>
          <cell r="R670" t="str">
            <v>Financial Advisor</v>
          </cell>
          <cell r="S670" t="str">
            <v>n/a</v>
          </cell>
          <cell r="T670" t="str">
            <v>Mass Customer</v>
          </cell>
          <cell r="U670" t="str">
            <v>Yes</v>
          </cell>
          <cell r="V670">
            <v>4118</v>
          </cell>
          <cell r="W670" t="str">
            <v>QLD</v>
          </cell>
          <cell r="X670">
            <v>5</v>
          </cell>
          <cell r="Y670">
            <v>267</v>
          </cell>
        </row>
        <row r="671">
          <cell r="A671">
            <v>670</v>
          </cell>
          <cell r="B671">
            <v>5</v>
          </cell>
          <cell r="C671">
            <v>112</v>
          </cell>
          <cell r="D671">
            <v>42764</v>
          </cell>
          <cell r="E671" t="b">
            <v>0</v>
          </cell>
          <cell r="F671" t="str">
            <v>Approved</v>
          </cell>
          <cell r="G671" t="str">
            <v>Giant Bicycles</v>
          </cell>
          <cell r="H671" t="str">
            <v>Standard</v>
          </cell>
          <cell r="I671" t="str">
            <v>high</v>
          </cell>
          <cell r="J671" t="str">
            <v>medium</v>
          </cell>
          <cell r="K671">
            <v>1129.1300000000001</v>
          </cell>
          <cell r="L671">
            <v>677.48</v>
          </cell>
          <cell r="M671">
            <v>451.65000000000009</v>
          </cell>
          <cell r="N671">
            <v>37698</v>
          </cell>
          <cell r="O671" t="e">
            <v>#N/A</v>
          </cell>
          <cell r="P671" t="e">
            <v>#N/A</v>
          </cell>
          <cell r="Q671" t="e">
            <v>#N/A</v>
          </cell>
          <cell r="R671" t="e">
            <v>#N/A</v>
          </cell>
          <cell r="S671" t="e">
            <v>#N/A</v>
          </cell>
          <cell r="T671" t="e">
            <v>#N/A</v>
          </cell>
          <cell r="U671" t="e">
            <v>#N/A</v>
          </cell>
          <cell r="V671" t="e">
            <v>#N/A</v>
          </cell>
          <cell r="W671" t="e">
            <v>#N/A</v>
          </cell>
          <cell r="X671" t="e">
            <v>#N/A</v>
          </cell>
          <cell r="Y671">
            <v>335</v>
          </cell>
        </row>
        <row r="672">
          <cell r="A672">
            <v>671</v>
          </cell>
          <cell r="B672">
            <v>67</v>
          </cell>
          <cell r="C672">
            <v>2874</v>
          </cell>
          <cell r="D672">
            <v>42834</v>
          </cell>
          <cell r="E672" t="b">
            <v>0</v>
          </cell>
          <cell r="F672" t="str">
            <v>Approved</v>
          </cell>
          <cell r="G672" t="str">
            <v>Norco Bicycles</v>
          </cell>
          <cell r="H672" t="str">
            <v>Road</v>
          </cell>
          <cell r="I672" t="str">
            <v>medium</v>
          </cell>
          <cell r="J672" t="str">
            <v>medium</v>
          </cell>
          <cell r="K672">
            <v>544.04999999999995</v>
          </cell>
          <cell r="L672">
            <v>376.84</v>
          </cell>
          <cell r="M672">
            <v>167.20999999999998</v>
          </cell>
          <cell r="N672">
            <v>38647</v>
          </cell>
          <cell r="O672" t="str">
            <v>Male</v>
          </cell>
          <cell r="P672">
            <v>71</v>
          </cell>
          <cell r="Q672">
            <v>44.254794520547946</v>
          </cell>
          <cell r="R672" t="str">
            <v>Nuclear Power Engineer</v>
          </cell>
          <cell r="S672" t="str">
            <v>Financial Services</v>
          </cell>
          <cell r="T672" t="str">
            <v>Mass Customer</v>
          </cell>
          <cell r="U672" t="str">
            <v>No</v>
          </cell>
          <cell r="V672">
            <v>3043</v>
          </cell>
          <cell r="W672" t="str">
            <v>VIC</v>
          </cell>
          <cell r="X672">
            <v>7</v>
          </cell>
          <cell r="Y672">
            <v>265</v>
          </cell>
        </row>
        <row r="673">
          <cell r="A673">
            <v>672</v>
          </cell>
          <cell r="B673">
            <v>32</v>
          </cell>
          <cell r="C673">
            <v>940</v>
          </cell>
          <cell r="D673">
            <v>42877</v>
          </cell>
          <cell r="E673" t="b">
            <v>1</v>
          </cell>
          <cell r="F673" t="str">
            <v>Approved</v>
          </cell>
          <cell r="G673" t="str">
            <v>Giant Bicycles</v>
          </cell>
          <cell r="H673" t="str">
            <v>Standard</v>
          </cell>
          <cell r="I673" t="str">
            <v>medium</v>
          </cell>
          <cell r="J673" t="str">
            <v>medium</v>
          </cell>
          <cell r="K673">
            <v>642.70000000000005</v>
          </cell>
          <cell r="L673">
            <v>211.37</v>
          </cell>
          <cell r="M673">
            <v>431.33000000000004</v>
          </cell>
          <cell r="N673">
            <v>37337</v>
          </cell>
          <cell r="O673" t="str">
            <v>Male</v>
          </cell>
          <cell r="P673">
            <v>13</v>
          </cell>
          <cell r="Q673">
            <v>34.783561643835618</v>
          </cell>
          <cell r="R673" t="str">
            <v>Administrative Officer</v>
          </cell>
          <cell r="S673" t="str">
            <v>Manufacturing</v>
          </cell>
          <cell r="T673" t="str">
            <v>Mass Customer</v>
          </cell>
          <cell r="U673" t="str">
            <v>No</v>
          </cell>
          <cell r="V673">
            <v>4570</v>
          </cell>
          <cell r="W673" t="str">
            <v>QLD</v>
          </cell>
          <cell r="X673">
            <v>2</v>
          </cell>
          <cell r="Y673">
            <v>222</v>
          </cell>
        </row>
        <row r="674">
          <cell r="A674">
            <v>673</v>
          </cell>
          <cell r="B674">
            <v>61</v>
          </cell>
          <cell r="C674">
            <v>1952</v>
          </cell>
          <cell r="D674">
            <v>42924</v>
          </cell>
          <cell r="E674" t="b">
            <v>1</v>
          </cell>
          <cell r="F674" t="str">
            <v>Approved</v>
          </cell>
          <cell r="G674" t="str">
            <v>OHM Cycles</v>
          </cell>
          <cell r="H674" t="str">
            <v>Standard</v>
          </cell>
          <cell r="I674" t="str">
            <v>low</v>
          </cell>
          <cell r="J674" t="str">
            <v>medium</v>
          </cell>
          <cell r="K674">
            <v>71.16</v>
          </cell>
          <cell r="L674">
            <v>56.93</v>
          </cell>
          <cell r="M674">
            <v>14.229999999999997</v>
          </cell>
          <cell r="N674">
            <v>34143</v>
          </cell>
          <cell r="O674" t="str">
            <v>Female</v>
          </cell>
          <cell r="P674">
            <v>23</v>
          </cell>
          <cell r="Q674">
            <v>48.169863013698631</v>
          </cell>
          <cell r="R674" t="str">
            <v>Payment Adjustment Coordinator</v>
          </cell>
          <cell r="S674" t="str">
            <v>Manufacturing</v>
          </cell>
          <cell r="T674" t="str">
            <v>Mass Customer</v>
          </cell>
          <cell r="U674" t="str">
            <v>Yes</v>
          </cell>
          <cell r="V674">
            <v>4035</v>
          </cell>
          <cell r="W674" t="str">
            <v>QLD</v>
          </cell>
          <cell r="X674">
            <v>8</v>
          </cell>
          <cell r="Y674">
            <v>175</v>
          </cell>
        </row>
        <row r="675">
          <cell r="A675">
            <v>674</v>
          </cell>
          <cell r="B675">
            <v>69</v>
          </cell>
          <cell r="C675">
            <v>1618</v>
          </cell>
          <cell r="D675">
            <v>43071</v>
          </cell>
          <cell r="E675" t="b">
            <v>1</v>
          </cell>
          <cell r="F675" t="str">
            <v>Approved</v>
          </cell>
          <cell r="G675" t="str">
            <v>Giant Bicycles</v>
          </cell>
          <cell r="H675" t="str">
            <v>Road</v>
          </cell>
          <cell r="I675" t="str">
            <v>medium</v>
          </cell>
          <cell r="J675" t="str">
            <v>medium</v>
          </cell>
          <cell r="K675">
            <v>792.9</v>
          </cell>
          <cell r="L675">
            <v>594.67999999999995</v>
          </cell>
          <cell r="M675">
            <v>198.22000000000003</v>
          </cell>
          <cell r="N675">
            <v>33879</v>
          </cell>
          <cell r="O675" t="str">
            <v>Male</v>
          </cell>
          <cell r="P675">
            <v>83</v>
          </cell>
          <cell r="Q675">
            <v>56.090410958904108</v>
          </cell>
          <cell r="R675" t="str">
            <v>Senior Developer</v>
          </cell>
          <cell r="S675" t="str">
            <v>Financial Services</v>
          </cell>
          <cell r="T675" t="str">
            <v>Affluent Customer</v>
          </cell>
          <cell r="U675" t="str">
            <v>No</v>
          </cell>
          <cell r="V675">
            <v>3199</v>
          </cell>
          <cell r="W675" t="str">
            <v>VIC</v>
          </cell>
          <cell r="X675">
            <v>9</v>
          </cell>
          <cell r="Y675">
            <v>28</v>
          </cell>
        </row>
        <row r="676">
          <cell r="A676">
            <v>675</v>
          </cell>
          <cell r="B676">
            <v>0</v>
          </cell>
          <cell r="C676">
            <v>1817</v>
          </cell>
          <cell r="D676">
            <v>42921</v>
          </cell>
          <cell r="E676" t="b">
            <v>1</v>
          </cell>
          <cell r="F676" t="str">
            <v>Approved</v>
          </cell>
          <cell r="G676" t="str">
            <v>OHM Cycles</v>
          </cell>
          <cell r="H676" t="str">
            <v>Standard</v>
          </cell>
          <cell r="I676" t="str">
            <v>medium</v>
          </cell>
          <cell r="J676" t="str">
            <v>medium</v>
          </cell>
          <cell r="K676">
            <v>183.86</v>
          </cell>
          <cell r="L676">
            <v>137.9</v>
          </cell>
          <cell r="M676">
            <v>45.960000000000008</v>
          </cell>
          <cell r="N676">
            <v>35707</v>
          </cell>
          <cell r="O676" t="str">
            <v>Female</v>
          </cell>
          <cell r="P676">
            <v>64</v>
          </cell>
          <cell r="Q676">
            <v>47.052054794520551</v>
          </cell>
          <cell r="R676" t="str">
            <v>Graphic Designer</v>
          </cell>
          <cell r="S676" t="str">
            <v>Argiculture</v>
          </cell>
          <cell r="T676" t="str">
            <v>Mass Customer</v>
          </cell>
          <cell r="U676" t="str">
            <v>No</v>
          </cell>
          <cell r="V676">
            <v>3429</v>
          </cell>
          <cell r="W676" t="str">
            <v>VIC</v>
          </cell>
          <cell r="X676">
            <v>6</v>
          </cell>
          <cell r="Y676">
            <v>178</v>
          </cell>
        </row>
        <row r="677">
          <cell r="A677">
            <v>676</v>
          </cell>
          <cell r="B677">
            <v>30</v>
          </cell>
          <cell r="C677">
            <v>1665</v>
          </cell>
          <cell r="D677">
            <v>42912</v>
          </cell>
          <cell r="E677" t="b">
            <v>0</v>
          </cell>
          <cell r="F677" t="str">
            <v>Approved</v>
          </cell>
          <cell r="G677" t="str">
            <v>Solex</v>
          </cell>
          <cell r="H677" t="str">
            <v>Standard</v>
          </cell>
          <cell r="I677" t="str">
            <v>high</v>
          </cell>
          <cell r="J677" t="str">
            <v>medium</v>
          </cell>
          <cell r="K677">
            <v>748.17</v>
          </cell>
          <cell r="L677">
            <v>448.9</v>
          </cell>
          <cell r="M677">
            <v>299.27</v>
          </cell>
          <cell r="N677">
            <v>33552</v>
          </cell>
          <cell r="O677" t="str">
            <v>Male</v>
          </cell>
          <cell r="P677">
            <v>73</v>
          </cell>
          <cell r="Q677">
            <v>44.364383561643834</v>
          </cell>
          <cell r="R677" t="str">
            <v>Quality Engineer</v>
          </cell>
          <cell r="S677" t="str">
            <v>Manufacturing</v>
          </cell>
          <cell r="T677" t="str">
            <v>Affluent Customer</v>
          </cell>
          <cell r="U677" t="str">
            <v>Yes</v>
          </cell>
          <cell r="V677">
            <v>2261</v>
          </cell>
          <cell r="W677" t="str">
            <v>NSW</v>
          </cell>
          <cell r="X677">
            <v>7</v>
          </cell>
          <cell r="Y677">
            <v>187</v>
          </cell>
        </row>
        <row r="678">
          <cell r="A678">
            <v>677</v>
          </cell>
          <cell r="B678">
            <v>0</v>
          </cell>
          <cell r="C678">
            <v>2609</v>
          </cell>
          <cell r="D678">
            <v>42918</v>
          </cell>
          <cell r="E678" t="b">
            <v>0</v>
          </cell>
          <cell r="F678" t="str">
            <v>Approved</v>
          </cell>
          <cell r="K678">
            <v>1972.01</v>
          </cell>
          <cell r="M678">
            <v>1972.01</v>
          </cell>
          <cell r="O678" t="str">
            <v>Female</v>
          </cell>
          <cell r="P678">
            <v>41</v>
          </cell>
          <cell r="Q678">
            <v>57.290410958904111</v>
          </cell>
          <cell r="R678" t="str">
            <v>Compensation Analyst</v>
          </cell>
          <cell r="S678" t="str">
            <v>Health</v>
          </cell>
          <cell r="T678" t="str">
            <v>Affluent Customer</v>
          </cell>
          <cell r="U678" t="str">
            <v>Yes</v>
          </cell>
          <cell r="V678">
            <v>2287</v>
          </cell>
          <cell r="W678" t="str">
            <v>NSW</v>
          </cell>
          <cell r="X678">
            <v>6</v>
          </cell>
          <cell r="Y678">
            <v>181</v>
          </cell>
        </row>
        <row r="679">
          <cell r="A679">
            <v>678</v>
          </cell>
          <cell r="B679">
            <v>61</v>
          </cell>
          <cell r="C679">
            <v>626</v>
          </cell>
          <cell r="D679">
            <v>42953</v>
          </cell>
          <cell r="E679" t="b">
            <v>0</v>
          </cell>
          <cell r="F679" t="str">
            <v>Approved</v>
          </cell>
          <cell r="G679" t="str">
            <v>OHM Cycles</v>
          </cell>
          <cell r="H679" t="str">
            <v>Standard</v>
          </cell>
          <cell r="I679" t="str">
            <v>low</v>
          </cell>
          <cell r="J679" t="str">
            <v>medium</v>
          </cell>
          <cell r="K679">
            <v>71.16</v>
          </cell>
          <cell r="L679">
            <v>56.93</v>
          </cell>
          <cell r="M679">
            <v>14.229999999999997</v>
          </cell>
          <cell r="N679">
            <v>42172</v>
          </cell>
          <cell r="O679" t="e">
            <v>#N/A</v>
          </cell>
          <cell r="P679" t="e">
            <v>#N/A</v>
          </cell>
          <cell r="Q679" t="e">
            <v>#N/A</v>
          </cell>
          <cell r="R679" t="e">
            <v>#N/A</v>
          </cell>
          <cell r="S679" t="e">
            <v>#N/A</v>
          </cell>
          <cell r="T679" t="e">
            <v>#N/A</v>
          </cell>
          <cell r="U679" t="e">
            <v>#N/A</v>
          </cell>
          <cell r="V679" t="e">
            <v>#N/A</v>
          </cell>
          <cell r="W679" t="e">
            <v>#N/A</v>
          </cell>
          <cell r="X679" t="e">
            <v>#N/A</v>
          </cell>
          <cell r="Y679">
            <v>146</v>
          </cell>
        </row>
        <row r="680">
          <cell r="A680">
            <v>679</v>
          </cell>
          <cell r="B680">
            <v>74</v>
          </cell>
          <cell r="C680">
            <v>693</v>
          </cell>
          <cell r="D680">
            <v>43089</v>
          </cell>
          <cell r="E680" t="b">
            <v>1</v>
          </cell>
          <cell r="F680" t="str">
            <v>Approved</v>
          </cell>
          <cell r="G680" t="str">
            <v>WeareA2B</v>
          </cell>
          <cell r="H680" t="str">
            <v>Standard</v>
          </cell>
          <cell r="I680" t="str">
            <v>medium</v>
          </cell>
          <cell r="J680" t="str">
            <v>medium</v>
          </cell>
          <cell r="K680">
            <v>1228.07</v>
          </cell>
          <cell r="L680">
            <v>400.91</v>
          </cell>
          <cell r="M680">
            <v>827.15999999999985</v>
          </cell>
          <cell r="N680">
            <v>38193</v>
          </cell>
          <cell r="O680" t="str">
            <v>Female</v>
          </cell>
          <cell r="P680">
            <v>66</v>
          </cell>
          <cell r="Q680">
            <v>51.43013698630137</v>
          </cell>
          <cell r="R680">
            <v>0</v>
          </cell>
          <cell r="S680" t="str">
            <v>Property</v>
          </cell>
          <cell r="T680" t="str">
            <v>Mass Customer</v>
          </cell>
          <cell r="U680" t="str">
            <v>No</v>
          </cell>
          <cell r="V680">
            <v>4110</v>
          </cell>
          <cell r="W680" t="str">
            <v>QLD</v>
          </cell>
          <cell r="X680">
            <v>4</v>
          </cell>
          <cell r="Y680">
            <v>10</v>
          </cell>
        </row>
        <row r="681">
          <cell r="A681">
            <v>680</v>
          </cell>
          <cell r="B681">
            <v>32</v>
          </cell>
          <cell r="C681">
            <v>2151</v>
          </cell>
          <cell r="D681">
            <v>42766</v>
          </cell>
          <cell r="E681" t="b">
            <v>1</v>
          </cell>
          <cell r="F681" t="str">
            <v>Approved</v>
          </cell>
          <cell r="G681" t="str">
            <v>Giant Bicycles</v>
          </cell>
          <cell r="H681" t="str">
            <v>Standard</v>
          </cell>
          <cell r="I681" t="str">
            <v>medium</v>
          </cell>
          <cell r="J681" t="str">
            <v>medium</v>
          </cell>
          <cell r="K681">
            <v>642.70000000000005</v>
          </cell>
          <cell r="L681">
            <v>211.37</v>
          </cell>
          <cell r="M681">
            <v>431.33000000000004</v>
          </cell>
          <cell r="N681">
            <v>37337</v>
          </cell>
          <cell r="O681" t="str">
            <v>Female</v>
          </cell>
          <cell r="P681">
            <v>40</v>
          </cell>
          <cell r="Q681">
            <v>35.43013698630137</v>
          </cell>
          <cell r="R681">
            <v>0</v>
          </cell>
          <cell r="S681" t="str">
            <v>Retail</v>
          </cell>
          <cell r="T681" t="str">
            <v>Affluent Customer</v>
          </cell>
          <cell r="U681" t="str">
            <v>Yes</v>
          </cell>
          <cell r="V681">
            <v>4680</v>
          </cell>
          <cell r="W681" t="str">
            <v>QLD</v>
          </cell>
          <cell r="X681">
            <v>3</v>
          </cell>
          <cell r="Y681">
            <v>333</v>
          </cell>
        </row>
        <row r="682">
          <cell r="A682">
            <v>681</v>
          </cell>
          <cell r="B682">
            <v>75</v>
          </cell>
          <cell r="C682">
            <v>3085</v>
          </cell>
          <cell r="D682">
            <v>43074</v>
          </cell>
          <cell r="E682" t="b">
            <v>1</v>
          </cell>
          <cell r="F682" t="str">
            <v>Approved</v>
          </cell>
          <cell r="G682" t="str">
            <v>Giant Bicycles</v>
          </cell>
          <cell r="H682" t="str">
            <v>Touring</v>
          </cell>
          <cell r="I682" t="str">
            <v>medium</v>
          </cell>
          <cell r="J682" t="str">
            <v>large</v>
          </cell>
          <cell r="K682">
            <v>1873.97</v>
          </cell>
          <cell r="L682">
            <v>863.95</v>
          </cell>
          <cell r="M682">
            <v>1010.02</v>
          </cell>
          <cell r="N682">
            <v>38859</v>
          </cell>
          <cell r="O682" t="str">
            <v>U</v>
          </cell>
          <cell r="P682">
            <v>18</v>
          </cell>
          <cell r="Q682">
            <v>44.18904109589041</v>
          </cell>
          <cell r="R682" t="str">
            <v>Accountant IV</v>
          </cell>
          <cell r="S682" t="str">
            <v>Financial Services</v>
          </cell>
          <cell r="T682" t="str">
            <v>Affluent Customer</v>
          </cell>
          <cell r="U682" t="str">
            <v>Yes</v>
          </cell>
          <cell r="V682">
            <v>3910</v>
          </cell>
          <cell r="W682" t="str">
            <v>VIC</v>
          </cell>
          <cell r="X682">
            <v>8</v>
          </cell>
          <cell r="Y682">
            <v>25</v>
          </cell>
        </row>
        <row r="683">
          <cell r="A683">
            <v>682</v>
          </cell>
          <cell r="B683">
            <v>34</v>
          </cell>
          <cell r="C683">
            <v>1747</v>
          </cell>
          <cell r="D683">
            <v>42909</v>
          </cell>
          <cell r="E683" t="b">
            <v>0</v>
          </cell>
          <cell r="F683" t="str">
            <v>Approved</v>
          </cell>
          <cell r="G683" t="str">
            <v>Norco Bicycles</v>
          </cell>
          <cell r="H683" t="str">
            <v>Road</v>
          </cell>
          <cell r="I683" t="str">
            <v>high</v>
          </cell>
          <cell r="J683" t="str">
            <v>large</v>
          </cell>
          <cell r="K683">
            <v>774.53</v>
          </cell>
          <cell r="L683">
            <v>464.72</v>
          </cell>
          <cell r="M683">
            <v>309.80999999999995</v>
          </cell>
          <cell r="N683">
            <v>37698</v>
          </cell>
          <cell r="O683" t="str">
            <v>Male</v>
          </cell>
          <cell r="P683">
            <v>83</v>
          </cell>
          <cell r="Q683">
            <v>35.041095890410958</v>
          </cell>
          <cell r="R683" t="str">
            <v>Research Assistant II</v>
          </cell>
          <cell r="S683" t="str">
            <v>IT</v>
          </cell>
          <cell r="T683" t="str">
            <v>High Net Worth</v>
          </cell>
          <cell r="U683" t="str">
            <v>No</v>
          </cell>
          <cell r="V683">
            <v>4075</v>
          </cell>
          <cell r="W683" t="str">
            <v>QLD</v>
          </cell>
          <cell r="X683">
            <v>5</v>
          </cell>
          <cell r="Y683">
            <v>190</v>
          </cell>
        </row>
        <row r="684">
          <cell r="A684">
            <v>683</v>
          </cell>
          <cell r="B684">
            <v>73</v>
          </cell>
          <cell r="C684">
            <v>2095</v>
          </cell>
          <cell r="D684">
            <v>43079</v>
          </cell>
          <cell r="E684" t="b">
            <v>0</v>
          </cell>
          <cell r="F684" t="str">
            <v>Approved</v>
          </cell>
          <cell r="G684" t="str">
            <v>Solex</v>
          </cell>
          <cell r="H684" t="str">
            <v>Standard</v>
          </cell>
          <cell r="I684" t="str">
            <v>medium</v>
          </cell>
          <cell r="J684" t="str">
            <v>medium</v>
          </cell>
          <cell r="K684">
            <v>1945.43</v>
          </cell>
          <cell r="L684">
            <v>333.18</v>
          </cell>
          <cell r="M684">
            <v>1612.25</v>
          </cell>
          <cell r="N684">
            <v>37499</v>
          </cell>
          <cell r="O684" t="str">
            <v>Female</v>
          </cell>
          <cell r="P684">
            <v>74</v>
          </cell>
          <cell r="Q684">
            <v>32.369863013698627</v>
          </cell>
          <cell r="R684" t="str">
            <v>Account Executive</v>
          </cell>
          <cell r="S684" t="str">
            <v>n/a</v>
          </cell>
          <cell r="T684" t="str">
            <v>Mass Customer</v>
          </cell>
          <cell r="U684" t="str">
            <v>No</v>
          </cell>
          <cell r="V684">
            <v>3136</v>
          </cell>
          <cell r="W684" t="str">
            <v>VIC</v>
          </cell>
          <cell r="X684">
            <v>9</v>
          </cell>
          <cell r="Y684">
            <v>20</v>
          </cell>
        </row>
        <row r="685">
          <cell r="A685">
            <v>684</v>
          </cell>
          <cell r="B685">
            <v>99</v>
          </cell>
          <cell r="C685">
            <v>1289</v>
          </cell>
          <cell r="D685">
            <v>43088</v>
          </cell>
          <cell r="E685" t="b">
            <v>0</v>
          </cell>
          <cell r="F685" t="str">
            <v>Approved</v>
          </cell>
          <cell r="G685" t="str">
            <v>OHM Cycles</v>
          </cell>
          <cell r="H685" t="str">
            <v>Standard</v>
          </cell>
          <cell r="I685" t="str">
            <v>medium</v>
          </cell>
          <cell r="J685" t="str">
            <v>medium</v>
          </cell>
          <cell r="K685">
            <v>1227.3399999999999</v>
          </cell>
          <cell r="L685">
            <v>770.89</v>
          </cell>
          <cell r="M685">
            <v>456.44999999999993</v>
          </cell>
          <cell r="N685">
            <v>34556</v>
          </cell>
          <cell r="O685" t="str">
            <v>Male</v>
          </cell>
          <cell r="P685">
            <v>49</v>
          </cell>
          <cell r="Q685">
            <v>48.709589041095889</v>
          </cell>
          <cell r="R685">
            <v>0</v>
          </cell>
          <cell r="S685" t="str">
            <v>Financial Services</v>
          </cell>
          <cell r="T685" t="str">
            <v>Affluent Customer</v>
          </cell>
          <cell r="U685" t="str">
            <v>Yes</v>
          </cell>
          <cell r="V685">
            <v>4306</v>
          </cell>
          <cell r="W685" t="str">
            <v>QLD</v>
          </cell>
          <cell r="X685">
            <v>1</v>
          </cell>
          <cell r="Y685">
            <v>11</v>
          </cell>
        </row>
        <row r="686">
          <cell r="A686">
            <v>685</v>
          </cell>
          <cell r="B686">
            <v>34</v>
          </cell>
          <cell r="C686">
            <v>2347</v>
          </cell>
          <cell r="D686">
            <v>42967</v>
          </cell>
          <cell r="E686" t="b">
            <v>0</v>
          </cell>
          <cell r="F686" t="str">
            <v>Approved</v>
          </cell>
          <cell r="G686" t="str">
            <v>WeareA2B</v>
          </cell>
          <cell r="H686" t="str">
            <v>Standard</v>
          </cell>
          <cell r="I686" t="str">
            <v>medium</v>
          </cell>
          <cell r="J686" t="str">
            <v>medium</v>
          </cell>
          <cell r="K686">
            <v>1231.1500000000001</v>
          </cell>
          <cell r="L686">
            <v>161.6</v>
          </cell>
          <cell r="M686">
            <v>1069.5500000000002</v>
          </cell>
          <cell r="N686">
            <v>38216</v>
          </cell>
          <cell r="O686" t="str">
            <v>Female</v>
          </cell>
          <cell r="P686">
            <v>2</v>
          </cell>
          <cell r="Q686">
            <v>65.087671232876716</v>
          </cell>
          <cell r="R686" t="str">
            <v>Programmer Analyst I</v>
          </cell>
          <cell r="S686" t="str">
            <v>n/a</v>
          </cell>
          <cell r="T686" t="str">
            <v>Mass Customer</v>
          </cell>
          <cell r="U686" t="str">
            <v>Yes</v>
          </cell>
          <cell r="V686">
            <v>2049</v>
          </cell>
          <cell r="W686" t="str">
            <v>NSW</v>
          </cell>
          <cell r="X686">
            <v>12</v>
          </cell>
          <cell r="Y686">
            <v>132</v>
          </cell>
        </row>
        <row r="687">
          <cell r="A687">
            <v>686</v>
          </cell>
          <cell r="B687">
            <v>54</v>
          </cell>
          <cell r="C687">
            <v>1762</v>
          </cell>
          <cell r="D687">
            <v>42905</v>
          </cell>
          <cell r="E687" t="b">
            <v>0</v>
          </cell>
          <cell r="F687" t="str">
            <v>Approved</v>
          </cell>
          <cell r="G687" t="str">
            <v>WeareA2B</v>
          </cell>
          <cell r="H687" t="str">
            <v>Standard</v>
          </cell>
          <cell r="I687" t="str">
            <v>medium</v>
          </cell>
          <cell r="J687" t="str">
            <v>medium</v>
          </cell>
          <cell r="K687">
            <v>1292.8399999999999</v>
          </cell>
          <cell r="L687">
            <v>13.44</v>
          </cell>
          <cell r="M687">
            <v>1279.3999999999999</v>
          </cell>
          <cell r="N687">
            <v>42172</v>
          </cell>
          <cell r="O687" t="str">
            <v>Female</v>
          </cell>
          <cell r="P687">
            <v>96</v>
          </cell>
          <cell r="Q687">
            <v>43.917808219178085</v>
          </cell>
          <cell r="R687" t="str">
            <v>Research Assistant II</v>
          </cell>
          <cell r="S687" t="str">
            <v>Manufacturing</v>
          </cell>
          <cell r="T687" t="str">
            <v>Mass Customer</v>
          </cell>
          <cell r="U687" t="str">
            <v>Yes</v>
          </cell>
          <cell r="V687">
            <v>3039</v>
          </cell>
          <cell r="W687" t="str">
            <v>VIC</v>
          </cell>
          <cell r="X687">
            <v>9</v>
          </cell>
          <cell r="Y687">
            <v>194</v>
          </cell>
        </row>
        <row r="688">
          <cell r="A688">
            <v>687</v>
          </cell>
          <cell r="B688">
            <v>66</v>
          </cell>
          <cell r="C688">
            <v>1374</v>
          </cell>
          <cell r="D688">
            <v>42871</v>
          </cell>
          <cell r="E688" t="b">
            <v>0</v>
          </cell>
          <cell r="F688" t="str">
            <v>Approved</v>
          </cell>
          <cell r="G688" t="str">
            <v>Giant Bicycles</v>
          </cell>
          <cell r="H688" t="str">
            <v>Road</v>
          </cell>
          <cell r="I688" t="str">
            <v>low</v>
          </cell>
          <cell r="J688" t="str">
            <v>small</v>
          </cell>
          <cell r="K688">
            <v>590.26</v>
          </cell>
          <cell r="L688">
            <v>525.33000000000004</v>
          </cell>
          <cell r="M688">
            <v>64.92999999999995</v>
          </cell>
          <cell r="N688">
            <v>40487</v>
          </cell>
          <cell r="O688" t="str">
            <v>Male</v>
          </cell>
          <cell r="P688">
            <v>36</v>
          </cell>
          <cell r="Q688">
            <v>46.213698630136989</v>
          </cell>
          <cell r="R688">
            <v>0</v>
          </cell>
          <cell r="S688" t="str">
            <v>Financial Services</v>
          </cell>
          <cell r="T688" t="str">
            <v>Mass Customer</v>
          </cell>
          <cell r="U688" t="str">
            <v>Yes</v>
          </cell>
          <cell r="V688">
            <v>3190</v>
          </cell>
          <cell r="W688" t="str">
            <v>VIC</v>
          </cell>
          <cell r="X688">
            <v>10</v>
          </cell>
          <cell r="Y688">
            <v>228</v>
          </cell>
        </row>
        <row r="689">
          <cell r="A689">
            <v>688</v>
          </cell>
          <cell r="B689">
            <v>40</v>
          </cell>
          <cell r="C689">
            <v>836</v>
          </cell>
          <cell r="D689">
            <v>42948</v>
          </cell>
          <cell r="E689" t="b">
            <v>0</v>
          </cell>
          <cell r="F689" t="str">
            <v>Approved</v>
          </cell>
          <cell r="G689" t="str">
            <v>OHM Cycles</v>
          </cell>
          <cell r="H689" t="str">
            <v>Standard</v>
          </cell>
          <cell r="I689" t="str">
            <v>high</v>
          </cell>
          <cell r="J689" t="str">
            <v>medium</v>
          </cell>
          <cell r="K689">
            <v>1458.17</v>
          </cell>
          <cell r="L689">
            <v>874.9</v>
          </cell>
          <cell r="M689">
            <v>583.2700000000001</v>
          </cell>
          <cell r="N689">
            <v>38750</v>
          </cell>
          <cell r="O689" t="str">
            <v>Male</v>
          </cell>
          <cell r="P689">
            <v>4</v>
          </cell>
          <cell r="Q689">
            <v>31.986301369863014</v>
          </cell>
          <cell r="R689" t="str">
            <v>Actuary</v>
          </cell>
          <cell r="S689" t="str">
            <v>Manufacturing</v>
          </cell>
          <cell r="T689" t="str">
            <v>Mass Customer</v>
          </cell>
          <cell r="U689" t="str">
            <v>Yes</v>
          </cell>
          <cell r="V689">
            <v>4210</v>
          </cell>
          <cell r="W689" t="str">
            <v>QLD</v>
          </cell>
          <cell r="X689">
            <v>10</v>
          </cell>
          <cell r="Y689">
            <v>151</v>
          </cell>
        </row>
        <row r="690">
          <cell r="A690">
            <v>689</v>
          </cell>
          <cell r="B690">
            <v>88</v>
          </cell>
          <cell r="C690">
            <v>2310</v>
          </cell>
          <cell r="D690">
            <v>43082</v>
          </cell>
          <cell r="E690" t="b">
            <v>1</v>
          </cell>
          <cell r="F690" t="str">
            <v>Approved</v>
          </cell>
          <cell r="G690" t="str">
            <v>Norco Bicycles</v>
          </cell>
          <cell r="H690" t="str">
            <v>Standard</v>
          </cell>
          <cell r="I690" t="str">
            <v>high</v>
          </cell>
          <cell r="J690" t="str">
            <v>small</v>
          </cell>
          <cell r="K690">
            <v>1661.92</v>
          </cell>
          <cell r="L690">
            <v>1479.11</v>
          </cell>
          <cell r="M690">
            <v>182.81000000000017</v>
          </cell>
          <cell r="N690">
            <v>40303</v>
          </cell>
          <cell r="O690" t="str">
            <v>Female</v>
          </cell>
          <cell r="P690">
            <v>49</v>
          </cell>
          <cell r="Q690">
            <v>52.139726027397259</v>
          </cell>
          <cell r="R690" t="str">
            <v>Executive Secretary</v>
          </cell>
          <cell r="S690" t="str">
            <v>Manufacturing</v>
          </cell>
          <cell r="T690" t="str">
            <v>Affluent Customer</v>
          </cell>
          <cell r="U690" t="str">
            <v>No</v>
          </cell>
          <cell r="V690">
            <v>2021</v>
          </cell>
          <cell r="W690" t="str">
            <v>NSW</v>
          </cell>
          <cell r="X690">
            <v>12</v>
          </cell>
          <cell r="Y690">
            <v>17</v>
          </cell>
        </row>
        <row r="691">
          <cell r="A691">
            <v>690</v>
          </cell>
          <cell r="B691">
            <v>15</v>
          </cell>
          <cell r="C691">
            <v>1371</v>
          </cell>
          <cell r="D691">
            <v>43057</v>
          </cell>
          <cell r="E691" t="b">
            <v>0</v>
          </cell>
          <cell r="F691" t="str">
            <v>Approved</v>
          </cell>
          <cell r="G691" t="str">
            <v>Norco Bicycles</v>
          </cell>
          <cell r="H691" t="str">
            <v>Standard</v>
          </cell>
          <cell r="I691" t="str">
            <v>low</v>
          </cell>
          <cell r="J691" t="str">
            <v>medium</v>
          </cell>
          <cell r="K691">
            <v>958.74</v>
          </cell>
          <cell r="L691">
            <v>748.9</v>
          </cell>
          <cell r="M691">
            <v>209.84000000000003</v>
          </cell>
          <cell r="N691">
            <v>34165</v>
          </cell>
          <cell r="O691" t="str">
            <v>Male</v>
          </cell>
          <cell r="P691">
            <v>44</v>
          </cell>
          <cell r="Q691">
            <v>62.673972602739724</v>
          </cell>
          <cell r="R691" t="str">
            <v>Design Engineer</v>
          </cell>
          <cell r="S691" t="str">
            <v>Property</v>
          </cell>
          <cell r="T691" t="str">
            <v>Mass Customer</v>
          </cell>
          <cell r="U691" t="str">
            <v>No</v>
          </cell>
          <cell r="V691">
            <v>3840</v>
          </cell>
          <cell r="W691" t="str">
            <v>VIC</v>
          </cell>
          <cell r="X691">
            <v>1</v>
          </cell>
          <cell r="Y691">
            <v>42</v>
          </cell>
        </row>
        <row r="692">
          <cell r="A692">
            <v>691</v>
          </cell>
          <cell r="B692">
            <v>8</v>
          </cell>
          <cell r="C692">
            <v>1385</v>
          </cell>
          <cell r="D692">
            <v>42815</v>
          </cell>
          <cell r="E692" t="b">
            <v>0</v>
          </cell>
          <cell r="F692" t="str">
            <v>Approved</v>
          </cell>
          <cell r="G692" t="str">
            <v>Solex</v>
          </cell>
          <cell r="H692" t="str">
            <v>Road</v>
          </cell>
          <cell r="I692" t="str">
            <v>medium</v>
          </cell>
          <cell r="J692" t="str">
            <v>small</v>
          </cell>
          <cell r="K692">
            <v>1703.52</v>
          </cell>
          <cell r="L692">
            <v>1516.13</v>
          </cell>
          <cell r="M692">
            <v>187.38999999999987</v>
          </cell>
          <cell r="N692">
            <v>40649</v>
          </cell>
          <cell r="O692" t="str">
            <v>Female</v>
          </cell>
          <cell r="P692">
            <v>71</v>
          </cell>
          <cell r="Q692">
            <v>64.632876712328766</v>
          </cell>
          <cell r="R692" t="str">
            <v>Cost Accountant</v>
          </cell>
          <cell r="S692" t="str">
            <v>Manufacturing</v>
          </cell>
          <cell r="T692" t="str">
            <v>Mass Customer</v>
          </cell>
          <cell r="U692" t="str">
            <v>No</v>
          </cell>
          <cell r="V692">
            <v>3140</v>
          </cell>
          <cell r="W692" t="str">
            <v>VIC</v>
          </cell>
          <cell r="X692">
            <v>10</v>
          </cell>
          <cell r="Y692">
            <v>284</v>
          </cell>
        </row>
        <row r="693">
          <cell r="A693">
            <v>692</v>
          </cell>
          <cell r="B693">
            <v>36</v>
          </cell>
          <cell r="C693">
            <v>2744</v>
          </cell>
          <cell r="D693">
            <v>42927</v>
          </cell>
          <cell r="E693" t="b">
            <v>0</v>
          </cell>
          <cell r="F693" t="str">
            <v>Approved</v>
          </cell>
          <cell r="G693" t="str">
            <v>Solex</v>
          </cell>
          <cell r="H693" t="str">
            <v>Standard</v>
          </cell>
          <cell r="I693" t="str">
            <v>low</v>
          </cell>
          <cell r="J693" t="str">
            <v>medium</v>
          </cell>
          <cell r="K693">
            <v>945.04</v>
          </cell>
          <cell r="L693">
            <v>507.58</v>
          </cell>
          <cell r="M693">
            <v>437.46</v>
          </cell>
          <cell r="N693">
            <v>35052</v>
          </cell>
          <cell r="O693" t="str">
            <v>Female</v>
          </cell>
          <cell r="P693">
            <v>8</v>
          </cell>
          <cell r="Q693">
            <v>23.164383561643834</v>
          </cell>
          <cell r="R693" t="str">
            <v>Senior Financial Analyst</v>
          </cell>
          <cell r="S693" t="str">
            <v>Health</v>
          </cell>
          <cell r="T693" t="str">
            <v>High Net Worth</v>
          </cell>
          <cell r="U693" t="str">
            <v>Yes</v>
          </cell>
          <cell r="V693">
            <v>2843</v>
          </cell>
          <cell r="W693" t="str">
            <v>NSW</v>
          </cell>
          <cell r="X693">
            <v>1</v>
          </cell>
          <cell r="Y693">
            <v>172</v>
          </cell>
        </row>
        <row r="694">
          <cell r="A694">
            <v>693</v>
          </cell>
          <cell r="B694">
            <v>8</v>
          </cell>
          <cell r="C694">
            <v>2999</v>
          </cell>
          <cell r="D694">
            <v>42759</v>
          </cell>
          <cell r="E694" t="b">
            <v>1</v>
          </cell>
          <cell r="F694" t="str">
            <v>Approved</v>
          </cell>
          <cell r="G694" t="str">
            <v>Solex</v>
          </cell>
          <cell r="H694" t="str">
            <v>Road</v>
          </cell>
          <cell r="I694" t="str">
            <v>medium</v>
          </cell>
          <cell r="J694" t="str">
            <v>small</v>
          </cell>
          <cell r="K694">
            <v>1703.52</v>
          </cell>
          <cell r="L694">
            <v>1516.13</v>
          </cell>
          <cell r="M694">
            <v>187.38999999999987</v>
          </cell>
          <cell r="N694">
            <v>33549</v>
          </cell>
          <cell r="O694" t="str">
            <v>Male</v>
          </cell>
          <cell r="P694">
            <v>28</v>
          </cell>
          <cell r="Q694">
            <v>122.3013698630137</v>
          </cell>
          <cell r="R694" t="str">
            <v>Business Systems Development Analyst</v>
          </cell>
          <cell r="S694" t="str">
            <v>Manufacturing</v>
          </cell>
          <cell r="T694" t="str">
            <v>High Net Worth</v>
          </cell>
          <cell r="U694" t="str">
            <v>Yes</v>
          </cell>
          <cell r="V694">
            <v>3023</v>
          </cell>
          <cell r="W694" t="str">
            <v>VIC</v>
          </cell>
          <cell r="X694">
            <v>8</v>
          </cell>
          <cell r="Y694">
            <v>340</v>
          </cell>
        </row>
        <row r="695">
          <cell r="A695">
            <v>694</v>
          </cell>
          <cell r="B695">
            <v>0</v>
          </cell>
          <cell r="C695">
            <v>294</v>
          </cell>
          <cell r="D695">
            <v>42901</v>
          </cell>
          <cell r="E695" t="b">
            <v>1</v>
          </cell>
          <cell r="F695" t="str">
            <v>Approved</v>
          </cell>
          <cell r="G695" t="str">
            <v>Solex</v>
          </cell>
          <cell r="H695" t="str">
            <v>Road</v>
          </cell>
          <cell r="I695" t="str">
            <v>medium</v>
          </cell>
          <cell r="J695" t="str">
            <v>medium</v>
          </cell>
          <cell r="K695">
            <v>416.98</v>
          </cell>
          <cell r="L695">
            <v>312.74</v>
          </cell>
          <cell r="M695">
            <v>104.24000000000001</v>
          </cell>
          <cell r="N695">
            <v>34165</v>
          </cell>
          <cell r="O695" t="e">
            <v>#N/A</v>
          </cell>
          <cell r="P695" t="e">
            <v>#N/A</v>
          </cell>
          <cell r="Q695" t="e">
            <v>#N/A</v>
          </cell>
          <cell r="R695" t="e">
            <v>#N/A</v>
          </cell>
          <cell r="S695" t="e">
            <v>#N/A</v>
          </cell>
          <cell r="T695" t="e">
            <v>#N/A</v>
          </cell>
          <cell r="U695" t="e">
            <v>#N/A</v>
          </cell>
          <cell r="V695" t="e">
            <v>#N/A</v>
          </cell>
          <cell r="W695" t="e">
            <v>#N/A</v>
          </cell>
          <cell r="X695" t="e">
            <v>#N/A</v>
          </cell>
          <cell r="Y695">
            <v>198</v>
          </cell>
        </row>
        <row r="696">
          <cell r="A696">
            <v>695</v>
          </cell>
          <cell r="B696">
            <v>78</v>
          </cell>
          <cell r="C696">
            <v>1282</v>
          </cell>
          <cell r="D696">
            <v>43061</v>
          </cell>
          <cell r="E696" t="b">
            <v>0</v>
          </cell>
          <cell r="F696" t="str">
            <v>Approved</v>
          </cell>
          <cell r="G696" t="str">
            <v>Giant Bicycles</v>
          </cell>
          <cell r="H696" t="str">
            <v>Standard</v>
          </cell>
          <cell r="I696" t="str">
            <v>medium</v>
          </cell>
          <cell r="J696" t="str">
            <v>large</v>
          </cell>
          <cell r="K696">
            <v>1765.3</v>
          </cell>
          <cell r="L696">
            <v>709.48</v>
          </cell>
          <cell r="M696">
            <v>1055.82</v>
          </cell>
          <cell r="N696">
            <v>33429</v>
          </cell>
          <cell r="O696" t="str">
            <v>Female</v>
          </cell>
          <cell r="P696">
            <v>43</v>
          </cell>
          <cell r="Q696">
            <v>41.369863013698627</v>
          </cell>
          <cell r="R696" t="str">
            <v>Programmer Analyst III</v>
          </cell>
          <cell r="S696" t="str">
            <v>Manufacturing</v>
          </cell>
          <cell r="T696" t="str">
            <v>Affluent Customer</v>
          </cell>
          <cell r="U696" t="str">
            <v>Yes</v>
          </cell>
          <cell r="V696">
            <v>4340</v>
          </cell>
          <cell r="W696" t="str">
            <v>QLD</v>
          </cell>
          <cell r="X696">
            <v>5</v>
          </cell>
          <cell r="Y696">
            <v>38</v>
          </cell>
        </row>
        <row r="697">
          <cell r="A697">
            <v>696</v>
          </cell>
          <cell r="B697">
            <v>64</v>
          </cell>
          <cell r="C697">
            <v>1400</v>
          </cell>
          <cell r="D697">
            <v>42922</v>
          </cell>
          <cell r="E697" t="b">
            <v>0</v>
          </cell>
          <cell r="F697" t="str">
            <v>Approved</v>
          </cell>
          <cell r="G697" t="str">
            <v>Trek Bicycles</v>
          </cell>
          <cell r="H697" t="str">
            <v>Standard</v>
          </cell>
          <cell r="I697" t="str">
            <v>medium</v>
          </cell>
          <cell r="J697" t="str">
            <v>large</v>
          </cell>
          <cell r="K697">
            <v>1469.44</v>
          </cell>
          <cell r="L697">
            <v>596.54999999999995</v>
          </cell>
          <cell r="M697">
            <v>872.8900000000001</v>
          </cell>
          <cell r="N697">
            <v>40410</v>
          </cell>
          <cell r="O697" t="str">
            <v>Female</v>
          </cell>
          <cell r="P697">
            <v>68</v>
          </cell>
          <cell r="Q697">
            <v>39.852054794520548</v>
          </cell>
          <cell r="R697" t="str">
            <v>Senior Developer</v>
          </cell>
          <cell r="S697" t="str">
            <v>Manufacturing</v>
          </cell>
          <cell r="T697" t="str">
            <v>Mass Customer</v>
          </cell>
          <cell r="U697" t="str">
            <v>No</v>
          </cell>
          <cell r="V697">
            <v>4217</v>
          </cell>
          <cell r="W697" t="str">
            <v>QLD</v>
          </cell>
          <cell r="X697">
            <v>4</v>
          </cell>
          <cell r="Y697">
            <v>177</v>
          </cell>
        </row>
        <row r="698">
          <cell r="A698">
            <v>697</v>
          </cell>
          <cell r="B698">
            <v>29</v>
          </cell>
          <cell r="C698">
            <v>2285</v>
          </cell>
          <cell r="D698">
            <v>43060</v>
          </cell>
          <cell r="E698" t="b">
            <v>0</v>
          </cell>
          <cell r="F698" t="str">
            <v>Approved</v>
          </cell>
          <cell r="G698" t="str">
            <v>WeareA2B</v>
          </cell>
          <cell r="H698" t="str">
            <v>Standard</v>
          </cell>
          <cell r="I698" t="str">
            <v>medium</v>
          </cell>
          <cell r="J698" t="str">
            <v>medium</v>
          </cell>
          <cell r="K698">
            <v>1065.03</v>
          </cell>
          <cell r="L698">
            <v>230.09</v>
          </cell>
          <cell r="M698">
            <v>834.93999999999994</v>
          </cell>
          <cell r="N698">
            <v>36833</v>
          </cell>
          <cell r="O698" t="str">
            <v>Female</v>
          </cell>
          <cell r="P698">
            <v>20</v>
          </cell>
          <cell r="Q698">
            <v>48.42739726027397</v>
          </cell>
          <cell r="R698" t="str">
            <v>Quality Control Specialist</v>
          </cell>
          <cell r="S698" t="str">
            <v>Telecommunications</v>
          </cell>
          <cell r="T698" t="str">
            <v>High Net Worth</v>
          </cell>
          <cell r="U698" t="str">
            <v>No</v>
          </cell>
          <cell r="V698">
            <v>3631</v>
          </cell>
          <cell r="W698" t="str">
            <v>VIC</v>
          </cell>
          <cell r="X698">
            <v>6</v>
          </cell>
          <cell r="Y698">
            <v>39</v>
          </cell>
        </row>
        <row r="699">
          <cell r="A699">
            <v>698</v>
          </cell>
          <cell r="B699">
            <v>88</v>
          </cell>
          <cell r="C699">
            <v>623</v>
          </cell>
          <cell r="D699">
            <v>42918</v>
          </cell>
          <cell r="E699" t="b">
            <v>1</v>
          </cell>
          <cell r="F699" t="str">
            <v>Approved</v>
          </cell>
          <cell r="G699" t="str">
            <v>Norco Bicycles</v>
          </cell>
          <cell r="H699" t="str">
            <v>Standard</v>
          </cell>
          <cell r="I699" t="str">
            <v>high</v>
          </cell>
          <cell r="J699" t="str">
            <v>small</v>
          </cell>
          <cell r="K699">
            <v>1661.92</v>
          </cell>
          <cell r="L699">
            <v>1479.11</v>
          </cell>
          <cell r="M699">
            <v>182.81000000000017</v>
          </cell>
          <cell r="N699">
            <v>34586</v>
          </cell>
          <cell r="O699" t="e">
            <v>#N/A</v>
          </cell>
          <cell r="P699" t="e">
            <v>#N/A</v>
          </cell>
          <cell r="Q699" t="e">
            <v>#N/A</v>
          </cell>
          <cell r="R699" t="e">
            <v>#N/A</v>
          </cell>
          <cell r="S699" t="e">
            <v>#N/A</v>
          </cell>
          <cell r="T699" t="e">
            <v>#N/A</v>
          </cell>
          <cell r="U699" t="e">
            <v>#N/A</v>
          </cell>
          <cell r="V699" t="e">
            <v>#N/A</v>
          </cell>
          <cell r="W699" t="e">
            <v>#N/A</v>
          </cell>
          <cell r="X699" t="e">
            <v>#N/A</v>
          </cell>
          <cell r="Y699">
            <v>181</v>
          </cell>
        </row>
        <row r="700">
          <cell r="A700">
            <v>699</v>
          </cell>
          <cell r="B700">
            <v>60</v>
          </cell>
          <cell r="C700">
            <v>1535</v>
          </cell>
          <cell r="D700">
            <v>42960</v>
          </cell>
          <cell r="E700" t="b">
            <v>0</v>
          </cell>
          <cell r="F700" t="str">
            <v>Approved</v>
          </cell>
          <cell r="G700" t="str">
            <v>Giant Bicycles</v>
          </cell>
          <cell r="H700" t="str">
            <v>Standard</v>
          </cell>
          <cell r="I700" t="str">
            <v>high</v>
          </cell>
          <cell r="J700" t="str">
            <v>small</v>
          </cell>
          <cell r="K700">
            <v>1977.36</v>
          </cell>
          <cell r="L700">
            <v>1759.85</v>
          </cell>
          <cell r="M700">
            <v>217.51</v>
          </cell>
          <cell r="N700">
            <v>40779</v>
          </cell>
          <cell r="O700" t="str">
            <v>Female</v>
          </cell>
          <cell r="P700">
            <v>28</v>
          </cell>
          <cell r="Q700">
            <v>24.964383561643835</v>
          </cell>
          <cell r="R700" t="str">
            <v>Cost Accountant</v>
          </cell>
          <cell r="S700" t="str">
            <v>Manufacturing</v>
          </cell>
          <cell r="T700" t="str">
            <v>Mass Customer</v>
          </cell>
          <cell r="U700" t="str">
            <v>No</v>
          </cell>
          <cell r="V700">
            <v>2040</v>
          </cell>
          <cell r="W700" t="str">
            <v>NSW</v>
          </cell>
          <cell r="X700">
            <v>12</v>
          </cell>
          <cell r="Y700">
            <v>139</v>
          </cell>
        </row>
        <row r="701">
          <cell r="A701">
            <v>700</v>
          </cell>
          <cell r="B701">
            <v>58</v>
          </cell>
          <cell r="C701">
            <v>2153</v>
          </cell>
          <cell r="D701">
            <v>42949</v>
          </cell>
          <cell r="E701" t="b">
            <v>1</v>
          </cell>
          <cell r="F701" t="str">
            <v>Approved</v>
          </cell>
          <cell r="G701" t="str">
            <v>OHM Cycles</v>
          </cell>
          <cell r="H701" t="str">
            <v>Standard</v>
          </cell>
          <cell r="I701" t="str">
            <v>medium</v>
          </cell>
          <cell r="J701" t="str">
            <v>medium</v>
          </cell>
          <cell r="K701">
            <v>912.52</v>
          </cell>
          <cell r="L701">
            <v>141.4</v>
          </cell>
          <cell r="M701">
            <v>771.12</v>
          </cell>
          <cell r="N701">
            <v>42295</v>
          </cell>
          <cell r="O701" t="str">
            <v>Female</v>
          </cell>
          <cell r="P701">
            <v>86</v>
          </cell>
          <cell r="Q701">
            <v>35.457534246575342</v>
          </cell>
          <cell r="R701" t="str">
            <v>Financial Analyst</v>
          </cell>
          <cell r="S701" t="str">
            <v>Manufacturing</v>
          </cell>
          <cell r="T701" t="str">
            <v>Mass Customer</v>
          </cell>
          <cell r="U701" t="str">
            <v>Yes</v>
          </cell>
          <cell r="V701">
            <v>4165</v>
          </cell>
          <cell r="W701" t="str">
            <v>QLD</v>
          </cell>
          <cell r="X701">
            <v>5</v>
          </cell>
          <cell r="Y701">
            <v>150</v>
          </cell>
        </row>
        <row r="702">
          <cell r="A702">
            <v>701</v>
          </cell>
          <cell r="B702">
            <v>51</v>
          </cell>
          <cell r="C702">
            <v>2477</v>
          </cell>
          <cell r="D702">
            <v>43059</v>
          </cell>
          <cell r="E702" t="b">
            <v>0</v>
          </cell>
          <cell r="F702" t="str">
            <v>Approved</v>
          </cell>
          <cell r="G702" t="str">
            <v>OHM Cycles</v>
          </cell>
          <cell r="H702" t="str">
            <v>Standard</v>
          </cell>
          <cell r="I702" t="str">
            <v>high</v>
          </cell>
          <cell r="J702" t="str">
            <v>medium</v>
          </cell>
          <cell r="K702">
            <v>2005.66</v>
          </cell>
          <cell r="L702">
            <v>1203.4000000000001</v>
          </cell>
          <cell r="M702">
            <v>802.26</v>
          </cell>
          <cell r="N702">
            <v>35707</v>
          </cell>
          <cell r="O702" t="str">
            <v>Male</v>
          </cell>
          <cell r="P702">
            <v>85</v>
          </cell>
          <cell r="Q702">
            <v>45.021917808219179</v>
          </cell>
          <cell r="R702" t="str">
            <v>Electrical Engineer</v>
          </cell>
          <cell r="S702" t="str">
            <v>Property</v>
          </cell>
          <cell r="T702" t="str">
            <v>High Net Worth</v>
          </cell>
          <cell r="U702" t="str">
            <v>No</v>
          </cell>
          <cell r="V702">
            <v>2530</v>
          </cell>
          <cell r="W702" t="str">
            <v>NSW</v>
          </cell>
          <cell r="X702">
            <v>9</v>
          </cell>
          <cell r="Y702">
            <v>40</v>
          </cell>
        </row>
        <row r="703">
          <cell r="A703">
            <v>702</v>
          </cell>
          <cell r="B703">
            <v>54</v>
          </cell>
          <cell r="C703">
            <v>2368</v>
          </cell>
          <cell r="D703">
            <v>42740</v>
          </cell>
          <cell r="E703" t="b">
            <v>1</v>
          </cell>
          <cell r="F703" t="str">
            <v>Approved</v>
          </cell>
          <cell r="G703" t="str">
            <v>WeareA2B</v>
          </cell>
          <cell r="H703" t="str">
            <v>Standard</v>
          </cell>
          <cell r="I703" t="str">
            <v>medium</v>
          </cell>
          <cell r="J703" t="str">
            <v>medium</v>
          </cell>
          <cell r="K703">
            <v>1292.8399999999999</v>
          </cell>
          <cell r="L703">
            <v>13.44</v>
          </cell>
          <cell r="M703">
            <v>1279.3999999999999</v>
          </cell>
          <cell r="N703">
            <v>39915</v>
          </cell>
          <cell r="O703" t="str">
            <v>Female</v>
          </cell>
          <cell r="P703">
            <v>80</v>
          </cell>
          <cell r="Q703">
            <v>29.175342465753424</v>
          </cell>
          <cell r="R703" t="str">
            <v>Chemical Engineer</v>
          </cell>
          <cell r="S703" t="str">
            <v>Manufacturing</v>
          </cell>
          <cell r="T703" t="str">
            <v>Mass Customer</v>
          </cell>
          <cell r="U703" t="str">
            <v>Yes</v>
          </cell>
          <cell r="V703">
            <v>2284</v>
          </cell>
          <cell r="W703" t="str">
            <v>NSW</v>
          </cell>
          <cell r="X703">
            <v>5</v>
          </cell>
          <cell r="Y703">
            <v>359</v>
          </cell>
        </row>
        <row r="704">
          <cell r="A704">
            <v>703</v>
          </cell>
          <cell r="B704">
            <v>24</v>
          </cell>
          <cell r="C704">
            <v>211</v>
          </cell>
          <cell r="D704">
            <v>43010</v>
          </cell>
          <cell r="E704" t="b">
            <v>1</v>
          </cell>
          <cell r="F704" t="str">
            <v>Approved</v>
          </cell>
          <cell r="G704" t="str">
            <v>Solex</v>
          </cell>
          <cell r="H704" t="str">
            <v>Road</v>
          </cell>
          <cell r="I704" t="str">
            <v>medium</v>
          </cell>
          <cell r="J704" t="str">
            <v>large</v>
          </cell>
          <cell r="K704">
            <v>1777.8</v>
          </cell>
          <cell r="L704">
            <v>820.78</v>
          </cell>
          <cell r="M704">
            <v>957.02</v>
          </cell>
          <cell r="N704">
            <v>33455</v>
          </cell>
          <cell r="O704" t="e">
            <v>#N/A</v>
          </cell>
          <cell r="P704" t="e">
            <v>#N/A</v>
          </cell>
          <cell r="Q704" t="e">
            <v>#N/A</v>
          </cell>
          <cell r="R704" t="e">
            <v>#N/A</v>
          </cell>
          <cell r="S704" t="e">
            <v>#N/A</v>
          </cell>
          <cell r="T704" t="e">
            <v>#N/A</v>
          </cell>
          <cell r="U704" t="e">
            <v>#N/A</v>
          </cell>
          <cell r="V704" t="e">
            <v>#N/A</v>
          </cell>
          <cell r="W704" t="e">
            <v>#N/A</v>
          </cell>
          <cell r="X704" t="e">
            <v>#N/A</v>
          </cell>
          <cell r="Y704">
            <v>89</v>
          </cell>
        </row>
        <row r="705">
          <cell r="A705">
            <v>704</v>
          </cell>
          <cell r="B705">
            <v>0</v>
          </cell>
          <cell r="C705">
            <v>1874</v>
          </cell>
          <cell r="D705">
            <v>42948</v>
          </cell>
          <cell r="E705" t="b">
            <v>0</v>
          </cell>
          <cell r="F705" t="str">
            <v>Approved</v>
          </cell>
          <cell r="G705" t="str">
            <v>Trek Bicycles</v>
          </cell>
          <cell r="H705" t="str">
            <v>Road</v>
          </cell>
          <cell r="I705" t="str">
            <v>medium</v>
          </cell>
          <cell r="J705" t="str">
            <v>medium</v>
          </cell>
          <cell r="K705">
            <v>533.51</v>
          </cell>
          <cell r="L705">
            <v>400.13</v>
          </cell>
          <cell r="M705">
            <v>133.38</v>
          </cell>
          <cell r="N705">
            <v>35470</v>
          </cell>
          <cell r="O705" t="str">
            <v>Male</v>
          </cell>
          <cell r="P705">
            <v>4</v>
          </cell>
          <cell r="Q705">
            <v>64.515068493150679</v>
          </cell>
          <cell r="R705">
            <v>0</v>
          </cell>
          <cell r="S705" t="str">
            <v>Manufacturing</v>
          </cell>
          <cell r="T705" t="str">
            <v>Affluent Customer</v>
          </cell>
          <cell r="U705" t="str">
            <v>Yes</v>
          </cell>
          <cell r="V705">
            <v>2582</v>
          </cell>
          <cell r="W705" t="str">
            <v>NSW</v>
          </cell>
          <cell r="X705">
            <v>9</v>
          </cell>
          <cell r="Y705">
            <v>151</v>
          </cell>
        </row>
        <row r="706">
          <cell r="A706">
            <v>705</v>
          </cell>
          <cell r="B706">
            <v>50</v>
          </cell>
          <cell r="C706">
            <v>2243</v>
          </cell>
          <cell r="D706">
            <v>42820</v>
          </cell>
          <cell r="E706" t="b">
            <v>0</v>
          </cell>
          <cell r="F706" t="str">
            <v>Approved</v>
          </cell>
          <cell r="G706" t="str">
            <v>WeareA2B</v>
          </cell>
          <cell r="H706" t="str">
            <v>Standard</v>
          </cell>
          <cell r="I706" t="str">
            <v>medium</v>
          </cell>
          <cell r="J706" t="str">
            <v>small</v>
          </cell>
          <cell r="K706">
            <v>175.89</v>
          </cell>
          <cell r="L706">
            <v>131.91999999999999</v>
          </cell>
          <cell r="M706">
            <v>43.97</v>
          </cell>
          <cell r="N706">
            <v>42295</v>
          </cell>
          <cell r="O706" t="str">
            <v>Male</v>
          </cell>
          <cell r="P706">
            <v>97</v>
          </cell>
          <cell r="Q706">
            <v>45.589041095890408</v>
          </cell>
          <cell r="R706" t="str">
            <v>Business Systems Development Analyst</v>
          </cell>
          <cell r="S706" t="str">
            <v>n/a</v>
          </cell>
          <cell r="T706" t="str">
            <v>Mass Customer</v>
          </cell>
          <cell r="U706" t="str">
            <v>Yes</v>
          </cell>
          <cell r="V706">
            <v>2036</v>
          </cell>
          <cell r="W706" t="str">
            <v>NSW</v>
          </cell>
          <cell r="X706">
            <v>8</v>
          </cell>
          <cell r="Y706">
            <v>279</v>
          </cell>
        </row>
        <row r="707">
          <cell r="A707">
            <v>706</v>
          </cell>
          <cell r="B707">
            <v>54</v>
          </cell>
          <cell r="C707">
            <v>1329</v>
          </cell>
          <cell r="D707">
            <v>42740</v>
          </cell>
          <cell r="E707" t="b">
            <v>1</v>
          </cell>
          <cell r="F707" t="str">
            <v>Approved</v>
          </cell>
          <cell r="G707" t="str">
            <v>WeareA2B</v>
          </cell>
          <cell r="H707" t="str">
            <v>Standard</v>
          </cell>
          <cell r="I707" t="str">
            <v>medium</v>
          </cell>
          <cell r="J707" t="str">
            <v>medium</v>
          </cell>
          <cell r="K707">
            <v>1292.8399999999999</v>
          </cell>
          <cell r="L707">
            <v>13.44</v>
          </cell>
          <cell r="M707">
            <v>1279.3999999999999</v>
          </cell>
          <cell r="N707">
            <v>39915</v>
          </cell>
          <cell r="O707" t="str">
            <v>Male</v>
          </cell>
          <cell r="P707">
            <v>20</v>
          </cell>
          <cell r="Q707">
            <v>32.701369863013696</v>
          </cell>
          <cell r="R707" t="str">
            <v>Database Administrator IV</v>
          </cell>
          <cell r="S707" t="str">
            <v>IT</v>
          </cell>
          <cell r="T707" t="str">
            <v>Mass Customer</v>
          </cell>
          <cell r="U707" t="str">
            <v>Yes</v>
          </cell>
          <cell r="V707">
            <v>3940</v>
          </cell>
          <cell r="W707" t="str">
            <v>VIC</v>
          </cell>
          <cell r="X707">
            <v>7</v>
          </cell>
          <cell r="Y707">
            <v>359</v>
          </cell>
        </row>
        <row r="708">
          <cell r="A708">
            <v>707</v>
          </cell>
          <cell r="B708">
            <v>86</v>
          </cell>
          <cell r="C708">
            <v>260</v>
          </cell>
          <cell r="D708">
            <v>42965</v>
          </cell>
          <cell r="E708" t="b">
            <v>0</v>
          </cell>
          <cell r="F708" t="str">
            <v>Approved</v>
          </cell>
          <cell r="G708" t="str">
            <v>Norco Bicycles</v>
          </cell>
          <cell r="H708" t="str">
            <v>Road</v>
          </cell>
          <cell r="I708" t="str">
            <v>high</v>
          </cell>
          <cell r="J708" t="str">
            <v>large</v>
          </cell>
          <cell r="K708">
            <v>774.53</v>
          </cell>
          <cell r="L708">
            <v>464.72</v>
          </cell>
          <cell r="M708">
            <v>309.80999999999995</v>
          </cell>
          <cell r="N708">
            <v>36361</v>
          </cell>
          <cell r="O708" t="e">
            <v>#N/A</v>
          </cell>
          <cell r="P708" t="e">
            <v>#N/A</v>
          </cell>
          <cell r="Q708" t="e">
            <v>#N/A</v>
          </cell>
          <cell r="R708" t="e">
            <v>#N/A</v>
          </cell>
          <cell r="S708" t="e">
            <v>#N/A</v>
          </cell>
          <cell r="T708" t="e">
            <v>#N/A</v>
          </cell>
          <cell r="U708" t="e">
            <v>#N/A</v>
          </cell>
          <cell r="V708" t="e">
            <v>#N/A</v>
          </cell>
          <cell r="W708" t="e">
            <v>#N/A</v>
          </cell>
          <cell r="X708" t="e">
            <v>#N/A</v>
          </cell>
          <cell r="Y708">
            <v>134</v>
          </cell>
        </row>
        <row r="709">
          <cell r="A709">
            <v>708</v>
          </cell>
          <cell r="B709">
            <v>80</v>
          </cell>
          <cell r="C709">
            <v>2587</v>
          </cell>
          <cell r="D709">
            <v>42888</v>
          </cell>
          <cell r="E709" t="b">
            <v>1</v>
          </cell>
          <cell r="F709" t="str">
            <v>Approved</v>
          </cell>
          <cell r="G709" t="str">
            <v>OHM Cycles</v>
          </cell>
          <cell r="H709" t="str">
            <v>Touring</v>
          </cell>
          <cell r="I709" t="str">
            <v>low</v>
          </cell>
          <cell r="J709" t="str">
            <v>medium</v>
          </cell>
          <cell r="K709">
            <v>1073.07</v>
          </cell>
          <cell r="L709">
            <v>933.84</v>
          </cell>
          <cell r="M709">
            <v>139.2299999999999</v>
          </cell>
          <cell r="N709">
            <v>35455</v>
          </cell>
          <cell r="O709" t="str">
            <v>Male</v>
          </cell>
          <cell r="P709">
            <v>37</v>
          </cell>
          <cell r="Q709">
            <v>43.0027397260274</v>
          </cell>
          <cell r="R709" t="str">
            <v>Data Coordiator</v>
          </cell>
          <cell r="S709" t="str">
            <v>Financial Services</v>
          </cell>
          <cell r="T709" t="str">
            <v>Mass Customer</v>
          </cell>
          <cell r="U709" t="str">
            <v>Yes</v>
          </cell>
          <cell r="V709">
            <v>4812</v>
          </cell>
          <cell r="W709" t="str">
            <v>QLD</v>
          </cell>
          <cell r="X709">
            <v>5</v>
          </cell>
          <cell r="Y709">
            <v>211</v>
          </cell>
        </row>
        <row r="710">
          <cell r="A710">
            <v>709</v>
          </cell>
          <cell r="B710">
            <v>41</v>
          </cell>
          <cell r="C710">
            <v>2606</v>
          </cell>
          <cell r="D710">
            <v>42750</v>
          </cell>
          <cell r="E710" t="b">
            <v>0</v>
          </cell>
          <cell r="F710" t="str">
            <v>Approved</v>
          </cell>
          <cell r="G710" t="str">
            <v>Norco Bicycles</v>
          </cell>
          <cell r="H710" t="str">
            <v>Standard</v>
          </cell>
          <cell r="I710" t="str">
            <v>low</v>
          </cell>
          <cell r="J710" t="str">
            <v>medium</v>
          </cell>
          <cell r="K710">
            <v>958.74</v>
          </cell>
          <cell r="L710">
            <v>748.9</v>
          </cell>
          <cell r="M710">
            <v>209.84000000000003</v>
          </cell>
          <cell r="N710">
            <v>38693</v>
          </cell>
          <cell r="O710" t="str">
            <v>Male</v>
          </cell>
          <cell r="P710">
            <v>90</v>
          </cell>
          <cell r="Q710">
            <v>43.613698630136987</v>
          </cell>
          <cell r="R710" t="str">
            <v>Electrical Engineer</v>
          </cell>
          <cell r="S710" t="str">
            <v>Health</v>
          </cell>
          <cell r="T710" t="str">
            <v>High Net Worth</v>
          </cell>
          <cell r="U710" t="str">
            <v>Yes</v>
          </cell>
          <cell r="V710">
            <v>2093</v>
          </cell>
          <cell r="W710" t="str">
            <v>NSW</v>
          </cell>
          <cell r="X710">
            <v>10</v>
          </cell>
          <cell r="Y710">
            <v>349</v>
          </cell>
        </row>
        <row r="711">
          <cell r="A711">
            <v>710</v>
          </cell>
          <cell r="B711">
            <v>5</v>
          </cell>
          <cell r="C711">
            <v>437</v>
          </cell>
          <cell r="D711">
            <v>42945</v>
          </cell>
          <cell r="E711" t="b">
            <v>0</v>
          </cell>
          <cell r="F711" t="str">
            <v>Approved</v>
          </cell>
          <cell r="G711" t="str">
            <v>Trek Bicycles</v>
          </cell>
          <cell r="H711" t="str">
            <v>Mountain</v>
          </cell>
          <cell r="I711" t="str">
            <v>low</v>
          </cell>
          <cell r="J711" t="str">
            <v>medium</v>
          </cell>
          <cell r="K711">
            <v>574.64</v>
          </cell>
          <cell r="L711">
            <v>459.71</v>
          </cell>
          <cell r="M711">
            <v>114.93</v>
          </cell>
          <cell r="N711">
            <v>39298</v>
          </cell>
          <cell r="O711" t="e">
            <v>#N/A</v>
          </cell>
          <cell r="P711" t="e">
            <v>#N/A</v>
          </cell>
          <cell r="Q711" t="e">
            <v>#N/A</v>
          </cell>
          <cell r="R711" t="e">
            <v>#N/A</v>
          </cell>
          <cell r="S711" t="e">
            <v>#N/A</v>
          </cell>
          <cell r="T711" t="e">
            <v>#N/A</v>
          </cell>
          <cell r="U711" t="e">
            <v>#N/A</v>
          </cell>
          <cell r="V711" t="e">
            <v>#N/A</v>
          </cell>
          <cell r="W711" t="e">
            <v>#N/A</v>
          </cell>
          <cell r="X711" t="e">
            <v>#N/A</v>
          </cell>
          <cell r="Y711">
            <v>154</v>
          </cell>
        </row>
        <row r="712">
          <cell r="A712">
            <v>711</v>
          </cell>
          <cell r="B712">
            <v>35</v>
          </cell>
          <cell r="C712">
            <v>1117</v>
          </cell>
          <cell r="D712">
            <v>42860</v>
          </cell>
          <cell r="E712" t="b">
            <v>1</v>
          </cell>
          <cell r="F712" t="str">
            <v>Approved</v>
          </cell>
          <cell r="G712" t="str">
            <v>Trek Bicycles</v>
          </cell>
          <cell r="H712" t="str">
            <v>Standard</v>
          </cell>
          <cell r="I712" t="str">
            <v>low</v>
          </cell>
          <cell r="J712" t="str">
            <v>medium</v>
          </cell>
          <cell r="K712">
            <v>1057.51</v>
          </cell>
          <cell r="L712">
            <v>154.4</v>
          </cell>
          <cell r="M712">
            <v>903.11</v>
          </cell>
          <cell r="N712">
            <v>34527</v>
          </cell>
          <cell r="O712" t="str">
            <v>Female</v>
          </cell>
          <cell r="P712">
            <v>95</v>
          </cell>
          <cell r="Q712">
            <v>46.331506849315069</v>
          </cell>
          <cell r="R712" t="str">
            <v>Quality Engineer</v>
          </cell>
          <cell r="S712" t="str">
            <v>Health</v>
          </cell>
          <cell r="T712" t="str">
            <v>Mass Customer</v>
          </cell>
          <cell r="U712" t="str">
            <v>Yes</v>
          </cell>
          <cell r="V712">
            <v>2747</v>
          </cell>
          <cell r="W712" t="str">
            <v>NSW</v>
          </cell>
          <cell r="X712">
            <v>9</v>
          </cell>
          <cell r="Y712">
            <v>239</v>
          </cell>
        </row>
        <row r="713">
          <cell r="A713">
            <v>712</v>
          </cell>
          <cell r="B713">
            <v>82</v>
          </cell>
          <cell r="C713">
            <v>2101</v>
          </cell>
          <cell r="D713">
            <v>42753</v>
          </cell>
          <cell r="E713" t="b">
            <v>0</v>
          </cell>
          <cell r="F713" t="str">
            <v>Approved</v>
          </cell>
          <cell r="G713" t="str">
            <v>Norco Bicycles</v>
          </cell>
          <cell r="H713" t="str">
            <v>Standard</v>
          </cell>
          <cell r="I713" t="str">
            <v>high</v>
          </cell>
          <cell r="J713" t="str">
            <v>medium</v>
          </cell>
          <cell r="K713">
            <v>1148.6400000000001</v>
          </cell>
          <cell r="L713">
            <v>689.18</v>
          </cell>
          <cell r="M713">
            <v>459.46000000000015</v>
          </cell>
          <cell r="N713">
            <v>38859</v>
          </cell>
          <cell r="O713" t="str">
            <v>Male</v>
          </cell>
          <cell r="P713">
            <v>80</v>
          </cell>
          <cell r="Q713">
            <v>24.049315068493151</v>
          </cell>
          <cell r="R713" t="str">
            <v>General Manager</v>
          </cell>
          <cell r="S713" t="str">
            <v>IT</v>
          </cell>
          <cell r="T713" t="str">
            <v>Mass Customer</v>
          </cell>
          <cell r="U713" t="str">
            <v>No</v>
          </cell>
          <cell r="V713">
            <v>3966</v>
          </cell>
          <cell r="W713" t="str">
            <v>VIC</v>
          </cell>
          <cell r="X713">
            <v>2</v>
          </cell>
          <cell r="Y713">
            <v>346</v>
          </cell>
        </row>
        <row r="714">
          <cell r="A714">
            <v>713</v>
          </cell>
          <cell r="B714">
            <v>47</v>
          </cell>
          <cell r="C714">
            <v>2638</v>
          </cell>
          <cell r="D714">
            <v>42892</v>
          </cell>
          <cell r="E714" t="b">
            <v>1</v>
          </cell>
          <cell r="F714" t="str">
            <v>Approved</v>
          </cell>
          <cell r="G714" t="str">
            <v>Trek Bicycles</v>
          </cell>
          <cell r="H714" t="str">
            <v>Road</v>
          </cell>
          <cell r="I714" t="str">
            <v>low</v>
          </cell>
          <cell r="J714" t="str">
            <v>small</v>
          </cell>
          <cell r="K714">
            <v>1720.7</v>
          </cell>
          <cell r="L714">
            <v>1531.42</v>
          </cell>
          <cell r="M714">
            <v>189.27999999999997</v>
          </cell>
          <cell r="N714">
            <v>37823</v>
          </cell>
          <cell r="O714" t="str">
            <v>Female</v>
          </cell>
          <cell r="P714">
            <v>70</v>
          </cell>
          <cell r="Q714">
            <v>45.134246575342466</v>
          </cell>
          <cell r="R714" t="str">
            <v>Budget/Accounting Analyst III</v>
          </cell>
          <cell r="S714" t="str">
            <v>Retail</v>
          </cell>
          <cell r="T714" t="str">
            <v>Mass Customer</v>
          </cell>
          <cell r="U714" t="str">
            <v>Yes</v>
          </cell>
          <cell r="V714">
            <v>2100</v>
          </cell>
          <cell r="W714" t="str">
            <v>NSW</v>
          </cell>
          <cell r="X714">
            <v>11</v>
          </cell>
          <cell r="Y714">
            <v>207</v>
          </cell>
        </row>
        <row r="715">
          <cell r="A715">
            <v>714</v>
          </cell>
          <cell r="B715">
            <v>0</v>
          </cell>
          <cell r="C715">
            <v>2554</v>
          </cell>
          <cell r="D715">
            <v>42814</v>
          </cell>
          <cell r="E715" t="b">
            <v>1</v>
          </cell>
          <cell r="F715" t="str">
            <v>Approved</v>
          </cell>
          <cell r="G715" t="str">
            <v>Solex</v>
          </cell>
          <cell r="H715" t="str">
            <v>Standard</v>
          </cell>
          <cell r="I715" t="str">
            <v>medium</v>
          </cell>
          <cell r="J715" t="str">
            <v>medium</v>
          </cell>
          <cell r="K715">
            <v>100.35</v>
          </cell>
          <cell r="L715">
            <v>75.260000000000005</v>
          </cell>
          <cell r="M715">
            <v>25.089999999999989</v>
          </cell>
          <cell r="N715">
            <v>36367</v>
          </cell>
          <cell r="O715" t="str">
            <v>Male</v>
          </cell>
          <cell r="P715">
            <v>43</v>
          </cell>
          <cell r="Q715">
            <v>39.605479452054794</v>
          </cell>
          <cell r="R715" t="str">
            <v>Software Engineer III</v>
          </cell>
          <cell r="S715" t="str">
            <v>n/a</v>
          </cell>
          <cell r="T715" t="str">
            <v>High Net Worth</v>
          </cell>
          <cell r="U715" t="str">
            <v>Yes</v>
          </cell>
          <cell r="V715">
            <v>2380</v>
          </cell>
          <cell r="W715" t="str">
            <v>NSW</v>
          </cell>
          <cell r="X715">
            <v>3</v>
          </cell>
          <cell r="Y715">
            <v>285</v>
          </cell>
        </row>
        <row r="716">
          <cell r="A716">
            <v>715</v>
          </cell>
          <cell r="B716">
            <v>65</v>
          </cell>
          <cell r="C716">
            <v>3393</v>
          </cell>
          <cell r="D716">
            <v>42915</v>
          </cell>
          <cell r="E716" t="b">
            <v>0</v>
          </cell>
          <cell r="F716" t="str">
            <v>Approved</v>
          </cell>
          <cell r="G716" t="str">
            <v>WeareA2B</v>
          </cell>
          <cell r="H716" t="str">
            <v>Standard</v>
          </cell>
          <cell r="I716" t="str">
            <v>medium</v>
          </cell>
          <cell r="J716" t="str">
            <v>medium</v>
          </cell>
          <cell r="K716">
            <v>1807.45</v>
          </cell>
          <cell r="L716">
            <v>778.69</v>
          </cell>
          <cell r="M716">
            <v>1028.76</v>
          </cell>
          <cell r="N716">
            <v>42710</v>
          </cell>
          <cell r="O716" t="str">
            <v>Male</v>
          </cell>
          <cell r="P716">
            <v>39</v>
          </cell>
          <cell r="Q716">
            <v>68.120547945205473</v>
          </cell>
          <cell r="R716" t="str">
            <v>Technical Writer</v>
          </cell>
          <cell r="S716" t="str">
            <v>Financial Services</v>
          </cell>
          <cell r="T716" t="str">
            <v>Mass Customer</v>
          </cell>
          <cell r="U716" t="str">
            <v>No</v>
          </cell>
          <cell r="V716">
            <v>2093</v>
          </cell>
          <cell r="W716" t="str">
            <v>NSW</v>
          </cell>
          <cell r="X716">
            <v>12</v>
          </cell>
          <cell r="Y716">
            <v>184</v>
          </cell>
        </row>
        <row r="717">
          <cell r="A717">
            <v>716</v>
          </cell>
          <cell r="B717">
            <v>91</v>
          </cell>
          <cell r="C717">
            <v>1929</v>
          </cell>
          <cell r="D717">
            <v>42986</v>
          </cell>
          <cell r="E717" t="b">
            <v>1</v>
          </cell>
          <cell r="F717" t="str">
            <v>Approved</v>
          </cell>
          <cell r="G717" t="str">
            <v>Solex</v>
          </cell>
          <cell r="H717" t="str">
            <v>Standard</v>
          </cell>
          <cell r="I717" t="str">
            <v>medium</v>
          </cell>
          <cell r="J717" t="str">
            <v>medium</v>
          </cell>
          <cell r="K717">
            <v>100.35</v>
          </cell>
          <cell r="L717">
            <v>75.260000000000005</v>
          </cell>
          <cell r="M717">
            <v>25.089999999999989</v>
          </cell>
          <cell r="N717">
            <v>36367</v>
          </cell>
          <cell r="O717" t="str">
            <v>Male</v>
          </cell>
          <cell r="P717">
            <v>27</v>
          </cell>
          <cell r="Q717">
            <v>35.460273972602742</v>
          </cell>
          <cell r="R717" t="str">
            <v>Food Chemist</v>
          </cell>
          <cell r="S717" t="str">
            <v>Manufacturing</v>
          </cell>
          <cell r="T717" t="str">
            <v>High Net Worth</v>
          </cell>
          <cell r="U717" t="str">
            <v>Yes</v>
          </cell>
          <cell r="V717">
            <v>3976</v>
          </cell>
          <cell r="W717" t="str">
            <v>VIC</v>
          </cell>
          <cell r="X717">
            <v>7</v>
          </cell>
          <cell r="Y717">
            <v>113</v>
          </cell>
        </row>
        <row r="718">
          <cell r="A718">
            <v>717</v>
          </cell>
          <cell r="B718">
            <v>5</v>
          </cell>
          <cell r="C718">
            <v>2167</v>
          </cell>
          <cell r="D718">
            <v>42789</v>
          </cell>
          <cell r="E718" t="b">
            <v>0</v>
          </cell>
          <cell r="F718" t="str">
            <v>Approved</v>
          </cell>
          <cell r="G718" t="str">
            <v>Trek Bicycles</v>
          </cell>
          <cell r="H718" t="str">
            <v>Mountain</v>
          </cell>
          <cell r="I718" t="str">
            <v>low</v>
          </cell>
          <cell r="J718" t="str">
            <v>medium</v>
          </cell>
          <cell r="K718">
            <v>574.64</v>
          </cell>
          <cell r="L718">
            <v>459.71</v>
          </cell>
          <cell r="M718">
            <v>114.93</v>
          </cell>
          <cell r="N718">
            <v>40784</v>
          </cell>
          <cell r="O718" t="str">
            <v>Male</v>
          </cell>
          <cell r="P718">
            <v>83</v>
          </cell>
          <cell r="Q718">
            <v>24.706849315068492</v>
          </cell>
          <cell r="R718" t="str">
            <v>Librarian</v>
          </cell>
          <cell r="S718" t="str">
            <v>Property</v>
          </cell>
          <cell r="T718" t="str">
            <v>Mass Customer</v>
          </cell>
          <cell r="U718" t="str">
            <v>No</v>
          </cell>
          <cell r="V718">
            <v>2750</v>
          </cell>
          <cell r="W718" t="str">
            <v>NSW</v>
          </cell>
          <cell r="X718">
            <v>8</v>
          </cell>
          <cell r="Y718">
            <v>310</v>
          </cell>
        </row>
        <row r="719">
          <cell r="A719">
            <v>718</v>
          </cell>
          <cell r="B719">
            <v>13</v>
          </cell>
          <cell r="C719">
            <v>2618</v>
          </cell>
          <cell r="D719">
            <v>43055</v>
          </cell>
          <cell r="E719" t="b">
            <v>0</v>
          </cell>
          <cell r="F719" t="str">
            <v>Approved</v>
          </cell>
          <cell r="G719" t="str">
            <v>Solex</v>
          </cell>
          <cell r="H719" t="str">
            <v>Standard</v>
          </cell>
          <cell r="I719" t="str">
            <v>medium</v>
          </cell>
          <cell r="J719" t="str">
            <v>medium</v>
          </cell>
          <cell r="K719">
            <v>1163.8900000000001</v>
          </cell>
          <cell r="L719">
            <v>589.27</v>
          </cell>
          <cell r="M719">
            <v>574.62000000000012</v>
          </cell>
          <cell r="N719">
            <v>42560</v>
          </cell>
          <cell r="O719" t="str">
            <v>Female</v>
          </cell>
          <cell r="P719">
            <v>62</v>
          </cell>
          <cell r="Q719">
            <v>44.293150684931504</v>
          </cell>
          <cell r="R719" t="str">
            <v>Administrative Assistant IV</v>
          </cell>
          <cell r="S719" t="str">
            <v>Health</v>
          </cell>
          <cell r="T719" t="str">
            <v>High Net Worth</v>
          </cell>
          <cell r="U719" t="str">
            <v>No</v>
          </cell>
          <cell r="V719">
            <v>2780</v>
          </cell>
          <cell r="W719" t="str">
            <v>NSW</v>
          </cell>
          <cell r="X719">
            <v>8</v>
          </cell>
          <cell r="Y719">
            <v>44</v>
          </cell>
        </row>
        <row r="720">
          <cell r="A720">
            <v>719</v>
          </cell>
          <cell r="B720">
            <v>95</v>
          </cell>
          <cell r="C720">
            <v>1753</v>
          </cell>
          <cell r="D720">
            <v>43072</v>
          </cell>
          <cell r="E720" t="b">
            <v>0</v>
          </cell>
          <cell r="F720" t="str">
            <v>Approved</v>
          </cell>
          <cell r="G720" t="str">
            <v>OHM Cycles</v>
          </cell>
          <cell r="H720" t="str">
            <v>Touring</v>
          </cell>
          <cell r="I720" t="str">
            <v>low</v>
          </cell>
          <cell r="J720" t="str">
            <v>medium</v>
          </cell>
          <cell r="K720">
            <v>1073.07</v>
          </cell>
          <cell r="L720">
            <v>933.84</v>
          </cell>
          <cell r="M720">
            <v>139.2299999999999</v>
          </cell>
          <cell r="N720">
            <v>42226</v>
          </cell>
          <cell r="O720" t="str">
            <v>Female</v>
          </cell>
          <cell r="P720">
            <v>24</v>
          </cell>
          <cell r="Q720">
            <v>24.452054794520549</v>
          </cell>
          <cell r="R720" t="str">
            <v>VP Product Management</v>
          </cell>
          <cell r="S720" t="str">
            <v>n/a</v>
          </cell>
          <cell r="T720" t="str">
            <v>Mass Customer</v>
          </cell>
          <cell r="U720" t="str">
            <v>No</v>
          </cell>
          <cell r="V720">
            <v>2137</v>
          </cell>
          <cell r="W720" t="str">
            <v>NSW</v>
          </cell>
          <cell r="X720">
            <v>11</v>
          </cell>
          <cell r="Y720">
            <v>27</v>
          </cell>
        </row>
        <row r="721">
          <cell r="A721">
            <v>720</v>
          </cell>
          <cell r="B721">
            <v>0</v>
          </cell>
          <cell r="C721">
            <v>1480</v>
          </cell>
          <cell r="D721">
            <v>43024</v>
          </cell>
          <cell r="E721" t="b">
            <v>1</v>
          </cell>
          <cell r="F721" t="str">
            <v>Approved</v>
          </cell>
          <cell r="G721" t="str">
            <v>Trek Bicycles</v>
          </cell>
          <cell r="H721" t="str">
            <v>Standard</v>
          </cell>
          <cell r="I721" t="str">
            <v>high</v>
          </cell>
          <cell r="J721" t="str">
            <v>medium</v>
          </cell>
          <cell r="K721">
            <v>495.72</v>
          </cell>
          <cell r="L721">
            <v>297.43</v>
          </cell>
          <cell r="M721">
            <v>198.29000000000002</v>
          </cell>
          <cell r="N721">
            <v>38859</v>
          </cell>
          <cell r="O721" t="str">
            <v>Female</v>
          </cell>
          <cell r="P721">
            <v>93</v>
          </cell>
          <cell r="Q721">
            <v>26.849315068493151</v>
          </cell>
          <cell r="R721" t="str">
            <v>Legal Assistant</v>
          </cell>
          <cell r="S721" t="str">
            <v>Argiculture</v>
          </cell>
          <cell r="T721" t="str">
            <v>Mass Customer</v>
          </cell>
          <cell r="U721" t="str">
            <v>No</v>
          </cell>
          <cell r="V721">
            <v>2340</v>
          </cell>
          <cell r="W721" t="str">
            <v>NSW</v>
          </cell>
          <cell r="X721">
            <v>7</v>
          </cell>
          <cell r="Y721">
            <v>75</v>
          </cell>
        </row>
        <row r="722">
          <cell r="A722">
            <v>721</v>
          </cell>
          <cell r="B722">
            <v>5</v>
          </cell>
          <cell r="C722">
            <v>364</v>
          </cell>
          <cell r="D722">
            <v>43088</v>
          </cell>
          <cell r="E722" t="b">
            <v>0</v>
          </cell>
          <cell r="F722" t="str">
            <v>Approved</v>
          </cell>
          <cell r="G722" t="str">
            <v>Trek Bicycles</v>
          </cell>
          <cell r="H722" t="str">
            <v>Mountain</v>
          </cell>
          <cell r="I722" t="str">
            <v>low</v>
          </cell>
          <cell r="J722" t="str">
            <v>medium</v>
          </cell>
          <cell r="K722">
            <v>574.64</v>
          </cell>
          <cell r="L722">
            <v>459.71</v>
          </cell>
          <cell r="M722">
            <v>114.93</v>
          </cell>
          <cell r="N722">
            <v>40784</v>
          </cell>
          <cell r="O722" t="e">
            <v>#N/A</v>
          </cell>
          <cell r="P722" t="e">
            <v>#N/A</v>
          </cell>
          <cell r="Q722" t="e">
            <v>#N/A</v>
          </cell>
          <cell r="R722" t="e">
            <v>#N/A</v>
          </cell>
          <cell r="S722" t="e">
            <v>#N/A</v>
          </cell>
          <cell r="T722" t="e">
            <v>#N/A</v>
          </cell>
          <cell r="U722" t="e">
            <v>#N/A</v>
          </cell>
          <cell r="V722" t="e">
            <v>#N/A</v>
          </cell>
          <cell r="W722" t="e">
            <v>#N/A</v>
          </cell>
          <cell r="X722" t="e">
            <v>#N/A</v>
          </cell>
          <cell r="Y722">
            <v>11</v>
          </cell>
        </row>
        <row r="723">
          <cell r="A723">
            <v>722</v>
          </cell>
          <cell r="B723">
            <v>27</v>
          </cell>
          <cell r="C723">
            <v>633</v>
          </cell>
          <cell r="D723">
            <v>42739</v>
          </cell>
          <cell r="E723" t="b">
            <v>0</v>
          </cell>
          <cell r="F723" t="str">
            <v>Approved</v>
          </cell>
          <cell r="G723" t="str">
            <v>Trek Bicycles</v>
          </cell>
          <cell r="H723" t="str">
            <v>Standard</v>
          </cell>
          <cell r="I723" t="str">
            <v>low</v>
          </cell>
          <cell r="J723" t="str">
            <v>medium</v>
          </cell>
          <cell r="K723">
            <v>1057.51</v>
          </cell>
          <cell r="L723">
            <v>154.4</v>
          </cell>
          <cell r="M723">
            <v>903.11</v>
          </cell>
          <cell r="N723">
            <v>40336</v>
          </cell>
          <cell r="O723" t="e">
            <v>#N/A</v>
          </cell>
          <cell r="P723" t="e">
            <v>#N/A</v>
          </cell>
          <cell r="Q723" t="e">
            <v>#N/A</v>
          </cell>
          <cell r="R723" t="e">
            <v>#N/A</v>
          </cell>
          <cell r="S723" t="e">
            <v>#N/A</v>
          </cell>
          <cell r="T723" t="e">
            <v>#N/A</v>
          </cell>
          <cell r="U723" t="e">
            <v>#N/A</v>
          </cell>
          <cell r="V723" t="e">
            <v>#N/A</v>
          </cell>
          <cell r="W723" t="e">
            <v>#N/A</v>
          </cell>
          <cell r="X723" t="e">
            <v>#N/A</v>
          </cell>
          <cell r="Y723">
            <v>360</v>
          </cell>
        </row>
        <row r="724">
          <cell r="A724">
            <v>723</v>
          </cell>
          <cell r="B724">
            <v>19</v>
          </cell>
          <cell r="C724">
            <v>1284</v>
          </cell>
          <cell r="D724">
            <v>42944</v>
          </cell>
          <cell r="E724" t="b">
            <v>0</v>
          </cell>
          <cell r="F724" t="str">
            <v>Approved</v>
          </cell>
          <cell r="G724" t="str">
            <v>OHM Cycles</v>
          </cell>
          <cell r="H724" t="str">
            <v>Road</v>
          </cell>
          <cell r="I724" t="str">
            <v>high</v>
          </cell>
          <cell r="J724" t="str">
            <v>large</v>
          </cell>
          <cell r="K724">
            <v>12.01</v>
          </cell>
          <cell r="L724">
            <v>7.21</v>
          </cell>
          <cell r="M724">
            <v>4.8</v>
          </cell>
          <cell r="N724">
            <v>39880</v>
          </cell>
          <cell r="O724" t="str">
            <v>Male</v>
          </cell>
          <cell r="P724">
            <v>44</v>
          </cell>
          <cell r="Q724">
            <v>46.172602739726024</v>
          </cell>
          <cell r="R724" t="str">
            <v>Junior Executive</v>
          </cell>
          <cell r="S724" t="str">
            <v>Health</v>
          </cell>
          <cell r="T724" t="str">
            <v>Mass Customer</v>
          </cell>
          <cell r="U724" t="str">
            <v>No</v>
          </cell>
          <cell r="V724">
            <v>4306</v>
          </cell>
          <cell r="W724" t="str">
            <v>QLD</v>
          </cell>
          <cell r="X724">
            <v>8</v>
          </cell>
          <cell r="Y724">
            <v>155</v>
          </cell>
        </row>
        <row r="725">
          <cell r="A725">
            <v>724</v>
          </cell>
          <cell r="B725">
            <v>53</v>
          </cell>
          <cell r="C725">
            <v>521</v>
          </cell>
          <cell r="D725">
            <v>42945</v>
          </cell>
          <cell r="E725" t="b">
            <v>1</v>
          </cell>
          <cell r="F725" t="str">
            <v>Approved</v>
          </cell>
          <cell r="G725" t="str">
            <v>Giant Bicycles</v>
          </cell>
          <cell r="H725" t="str">
            <v>Standard</v>
          </cell>
          <cell r="I725" t="str">
            <v>high</v>
          </cell>
          <cell r="J725" t="str">
            <v>medium</v>
          </cell>
          <cell r="K725">
            <v>1274.93</v>
          </cell>
          <cell r="L725">
            <v>764.96</v>
          </cell>
          <cell r="M725">
            <v>509.97</v>
          </cell>
          <cell r="N725">
            <v>39298</v>
          </cell>
          <cell r="O725" t="e">
            <v>#N/A</v>
          </cell>
          <cell r="P725" t="e">
            <v>#N/A</v>
          </cell>
          <cell r="Q725" t="e">
            <v>#N/A</v>
          </cell>
          <cell r="R725" t="e">
            <v>#N/A</v>
          </cell>
          <cell r="S725" t="e">
            <v>#N/A</v>
          </cell>
          <cell r="T725" t="e">
            <v>#N/A</v>
          </cell>
          <cell r="U725" t="e">
            <v>#N/A</v>
          </cell>
          <cell r="V725" t="e">
            <v>#N/A</v>
          </cell>
          <cell r="W725" t="e">
            <v>#N/A</v>
          </cell>
          <cell r="X725" t="e">
            <v>#N/A</v>
          </cell>
          <cell r="Y725">
            <v>154</v>
          </cell>
        </row>
        <row r="726">
          <cell r="A726">
            <v>725</v>
          </cell>
          <cell r="B726">
            <v>29</v>
          </cell>
          <cell r="C726">
            <v>2839</v>
          </cell>
          <cell r="D726">
            <v>43082</v>
          </cell>
          <cell r="E726" t="b">
            <v>1</v>
          </cell>
          <cell r="F726" t="str">
            <v>Approved</v>
          </cell>
          <cell r="G726" t="str">
            <v>Norco Bicycles</v>
          </cell>
          <cell r="H726" t="str">
            <v>Road</v>
          </cell>
          <cell r="I726" t="str">
            <v>medium</v>
          </cell>
          <cell r="J726" t="str">
            <v>medium</v>
          </cell>
          <cell r="K726">
            <v>543.39</v>
          </cell>
          <cell r="L726">
            <v>407.54</v>
          </cell>
          <cell r="M726">
            <v>135.84999999999997</v>
          </cell>
          <cell r="N726">
            <v>42696</v>
          </cell>
          <cell r="O726" t="str">
            <v>Male</v>
          </cell>
          <cell r="P726">
            <v>63</v>
          </cell>
          <cell r="Q726">
            <v>44.813698630136983</v>
          </cell>
          <cell r="R726" t="str">
            <v>Assistant Media Planner</v>
          </cell>
          <cell r="S726" t="str">
            <v>Retail</v>
          </cell>
          <cell r="T726" t="str">
            <v>High Net Worth</v>
          </cell>
          <cell r="U726" t="str">
            <v>No</v>
          </cell>
          <cell r="V726">
            <v>2450</v>
          </cell>
          <cell r="W726" t="str">
            <v>NSW</v>
          </cell>
          <cell r="X726">
            <v>7</v>
          </cell>
          <cell r="Y726">
            <v>17</v>
          </cell>
        </row>
        <row r="727">
          <cell r="A727">
            <v>726</v>
          </cell>
          <cell r="B727">
            <v>71</v>
          </cell>
          <cell r="C727">
            <v>352</v>
          </cell>
          <cell r="D727">
            <v>42760</v>
          </cell>
          <cell r="E727" t="b">
            <v>0</v>
          </cell>
          <cell r="F727" t="str">
            <v>Approved</v>
          </cell>
          <cell r="G727" t="str">
            <v>Solex</v>
          </cell>
          <cell r="H727" t="str">
            <v>Standard</v>
          </cell>
          <cell r="I727" t="str">
            <v>high</v>
          </cell>
          <cell r="J727" t="str">
            <v>large</v>
          </cell>
          <cell r="K727">
            <v>1842.92</v>
          </cell>
          <cell r="L727">
            <v>1105.75</v>
          </cell>
          <cell r="M727">
            <v>737.17000000000007</v>
          </cell>
          <cell r="N727">
            <v>34996</v>
          </cell>
          <cell r="O727" t="e">
            <v>#N/A</v>
          </cell>
          <cell r="P727" t="e">
            <v>#N/A</v>
          </cell>
          <cell r="Q727" t="e">
            <v>#N/A</v>
          </cell>
          <cell r="R727" t="e">
            <v>#N/A</v>
          </cell>
          <cell r="S727" t="e">
            <v>#N/A</v>
          </cell>
          <cell r="T727" t="e">
            <v>#N/A</v>
          </cell>
          <cell r="U727" t="e">
            <v>#N/A</v>
          </cell>
          <cell r="V727" t="e">
            <v>#N/A</v>
          </cell>
          <cell r="W727" t="e">
            <v>#N/A</v>
          </cell>
          <cell r="X727" t="e">
            <v>#N/A</v>
          </cell>
          <cell r="Y727">
            <v>339</v>
          </cell>
        </row>
        <row r="728">
          <cell r="A728">
            <v>727</v>
          </cell>
          <cell r="B728">
            <v>94</v>
          </cell>
          <cell r="C728">
            <v>3486</v>
          </cell>
          <cell r="D728">
            <v>43078</v>
          </cell>
          <cell r="E728" t="b">
            <v>0</v>
          </cell>
          <cell r="F728" t="str">
            <v>Approved</v>
          </cell>
          <cell r="G728" t="str">
            <v>Giant Bicycles</v>
          </cell>
          <cell r="H728" t="str">
            <v>Standard</v>
          </cell>
          <cell r="I728" t="str">
            <v>medium</v>
          </cell>
          <cell r="J728" t="str">
            <v>large</v>
          </cell>
          <cell r="K728">
            <v>1635.3</v>
          </cell>
          <cell r="L728">
            <v>993.66</v>
          </cell>
          <cell r="M728">
            <v>641.64</v>
          </cell>
          <cell r="N728">
            <v>41434</v>
          </cell>
          <cell r="O728" t="str">
            <v>Female</v>
          </cell>
          <cell r="P728">
            <v>4</v>
          </cell>
          <cell r="Q728">
            <v>65.69589041095891</v>
          </cell>
          <cell r="R728" t="str">
            <v>Business Systems Development Analyst</v>
          </cell>
          <cell r="S728" t="str">
            <v>Financial Services</v>
          </cell>
          <cell r="T728" t="str">
            <v>High Net Worth</v>
          </cell>
          <cell r="U728" t="str">
            <v>Yes</v>
          </cell>
          <cell r="V728">
            <v>2548</v>
          </cell>
          <cell r="W728" t="str">
            <v>NSW</v>
          </cell>
          <cell r="X728">
            <v>8</v>
          </cell>
          <cell r="Y728">
            <v>21</v>
          </cell>
        </row>
        <row r="729">
          <cell r="A729">
            <v>728</v>
          </cell>
          <cell r="B729">
            <v>14</v>
          </cell>
          <cell r="C729">
            <v>3048</v>
          </cell>
          <cell r="D729">
            <v>43017</v>
          </cell>
          <cell r="E729" t="b">
            <v>1</v>
          </cell>
          <cell r="F729" t="str">
            <v>Approved</v>
          </cell>
          <cell r="G729" t="str">
            <v>Trek Bicycles</v>
          </cell>
          <cell r="H729" t="str">
            <v>Standard</v>
          </cell>
          <cell r="I729" t="str">
            <v>medium</v>
          </cell>
          <cell r="J729" t="str">
            <v>small</v>
          </cell>
          <cell r="K729">
            <v>1386.84</v>
          </cell>
          <cell r="L729">
            <v>1234.29</v>
          </cell>
          <cell r="M729">
            <v>152.54999999999995</v>
          </cell>
          <cell r="N729">
            <v>37838</v>
          </cell>
          <cell r="O729" t="str">
            <v>Male</v>
          </cell>
          <cell r="P729">
            <v>72</v>
          </cell>
          <cell r="Q729">
            <v>52.849315068493148</v>
          </cell>
          <cell r="R729" t="str">
            <v>Legal Assistant</v>
          </cell>
          <cell r="S729" t="str">
            <v>Retail</v>
          </cell>
          <cell r="T729" t="str">
            <v>Mass Customer</v>
          </cell>
          <cell r="U729" t="str">
            <v>Yes</v>
          </cell>
          <cell r="V729">
            <v>3677</v>
          </cell>
          <cell r="W729" t="str">
            <v>VIC</v>
          </cell>
          <cell r="X729">
            <v>1</v>
          </cell>
          <cell r="Y729">
            <v>82</v>
          </cell>
        </row>
        <row r="730">
          <cell r="A730">
            <v>729</v>
          </cell>
          <cell r="B730">
            <v>52</v>
          </cell>
          <cell r="C730">
            <v>1791</v>
          </cell>
          <cell r="D730">
            <v>42750</v>
          </cell>
          <cell r="E730" t="b">
            <v>0</v>
          </cell>
          <cell r="F730" t="str">
            <v>Approved</v>
          </cell>
          <cell r="G730" t="str">
            <v>OHM Cycles</v>
          </cell>
          <cell r="H730" t="str">
            <v>Road</v>
          </cell>
          <cell r="I730" t="str">
            <v>medium</v>
          </cell>
          <cell r="J730" t="str">
            <v>medium</v>
          </cell>
          <cell r="K730">
            <v>1280.28</v>
          </cell>
          <cell r="L730">
            <v>829.51</v>
          </cell>
          <cell r="M730">
            <v>450.77</v>
          </cell>
          <cell r="N730">
            <v>35707</v>
          </cell>
          <cell r="O730" t="str">
            <v>Male</v>
          </cell>
          <cell r="P730">
            <v>1</v>
          </cell>
          <cell r="Q730">
            <v>47.265753424657532</v>
          </cell>
          <cell r="R730" t="str">
            <v>Data Coordiator</v>
          </cell>
          <cell r="S730" t="str">
            <v>Health</v>
          </cell>
          <cell r="T730" t="str">
            <v>Affluent Customer</v>
          </cell>
          <cell r="U730" t="str">
            <v>No</v>
          </cell>
          <cell r="V730">
            <v>4012</v>
          </cell>
          <cell r="W730" t="str">
            <v>QLD</v>
          </cell>
          <cell r="X730">
            <v>6</v>
          </cell>
          <cell r="Y730">
            <v>349</v>
          </cell>
        </row>
        <row r="731">
          <cell r="A731">
            <v>730</v>
          </cell>
          <cell r="B731">
            <v>62</v>
          </cell>
          <cell r="C731">
            <v>1721</v>
          </cell>
          <cell r="D731">
            <v>42987</v>
          </cell>
          <cell r="E731" t="b">
            <v>1</v>
          </cell>
          <cell r="F731" t="str">
            <v>Approved</v>
          </cell>
          <cell r="G731" t="str">
            <v>Solex</v>
          </cell>
          <cell r="H731" t="str">
            <v>Standard</v>
          </cell>
          <cell r="I731" t="str">
            <v>high</v>
          </cell>
          <cell r="J731" t="str">
            <v>medium</v>
          </cell>
          <cell r="K731">
            <v>1024.6600000000001</v>
          </cell>
          <cell r="L731">
            <v>614.79999999999995</v>
          </cell>
          <cell r="M731">
            <v>409.86000000000013</v>
          </cell>
          <cell r="N731">
            <v>35378</v>
          </cell>
          <cell r="O731" t="str">
            <v>Male</v>
          </cell>
          <cell r="P731">
            <v>52</v>
          </cell>
          <cell r="Q731">
            <v>41.435616438356163</v>
          </cell>
          <cell r="R731" t="str">
            <v>Senior Quality Engineer</v>
          </cell>
          <cell r="S731" t="str">
            <v>Financial Services</v>
          </cell>
          <cell r="T731" t="str">
            <v>Mass Customer</v>
          </cell>
          <cell r="U731" t="str">
            <v>Yes</v>
          </cell>
          <cell r="V731">
            <v>4817</v>
          </cell>
          <cell r="W731" t="str">
            <v>QLD</v>
          </cell>
          <cell r="X731">
            <v>4</v>
          </cell>
          <cell r="Y731">
            <v>112</v>
          </cell>
        </row>
        <row r="732">
          <cell r="A732">
            <v>731</v>
          </cell>
          <cell r="B732">
            <v>0</v>
          </cell>
          <cell r="C732">
            <v>411</v>
          </cell>
          <cell r="D732">
            <v>42775</v>
          </cell>
          <cell r="E732" t="b">
            <v>0</v>
          </cell>
          <cell r="F732" t="str">
            <v>Approved</v>
          </cell>
          <cell r="G732" t="str">
            <v>Trek Bicycles</v>
          </cell>
          <cell r="H732" t="str">
            <v>Road</v>
          </cell>
          <cell r="I732" t="str">
            <v>medium</v>
          </cell>
          <cell r="J732" t="str">
            <v>medium</v>
          </cell>
          <cell r="K732">
            <v>533.51</v>
          </cell>
          <cell r="L732">
            <v>400.13</v>
          </cell>
          <cell r="M732">
            <v>133.38</v>
          </cell>
          <cell r="N732">
            <v>41064</v>
          </cell>
          <cell r="O732" t="e">
            <v>#N/A</v>
          </cell>
          <cell r="P732" t="e">
            <v>#N/A</v>
          </cell>
          <cell r="Q732" t="e">
            <v>#N/A</v>
          </cell>
          <cell r="R732" t="e">
            <v>#N/A</v>
          </cell>
          <cell r="S732" t="e">
            <v>#N/A</v>
          </cell>
          <cell r="T732" t="e">
            <v>#N/A</v>
          </cell>
          <cell r="U732" t="e">
            <v>#N/A</v>
          </cell>
          <cell r="V732" t="e">
            <v>#N/A</v>
          </cell>
          <cell r="W732" t="e">
            <v>#N/A</v>
          </cell>
          <cell r="X732" t="e">
            <v>#N/A</v>
          </cell>
          <cell r="Y732">
            <v>324</v>
          </cell>
        </row>
        <row r="733">
          <cell r="A733">
            <v>732</v>
          </cell>
          <cell r="B733">
            <v>35</v>
          </cell>
          <cell r="C733">
            <v>1644</v>
          </cell>
          <cell r="D733">
            <v>43077</v>
          </cell>
          <cell r="E733" t="b">
            <v>0</v>
          </cell>
          <cell r="F733" t="str">
            <v>Approved</v>
          </cell>
          <cell r="G733" t="str">
            <v>Trek Bicycles</v>
          </cell>
          <cell r="H733" t="str">
            <v>Standard</v>
          </cell>
          <cell r="I733" t="str">
            <v>low</v>
          </cell>
          <cell r="J733" t="str">
            <v>medium</v>
          </cell>
          <cell r="K733">
            <v>1057.51</v>
          </cell>
          <cell r="L733">
            <v>154.4</v>
          </cell>
          <cell r="M733">
            <v>903.11</v>
          </cell>
          <cell r="N733">
            <v>34527</v>
          </cell>
          <cell r="O733" t="str">
            <v>Male</v>
          </cell>
          <cell r="P733">
            <v>34</v>
          </cell>
          <cell r="Q733">
            <v>52.334246575342469</v>
          </cell>
          <cell r="R733" t="str">
            <v>Speech Pathologist</v>
          </cell>
          <cell r="S733" t="str">
            <v>Retail</v>
          </cell>
          <cell r="T733" t="str">
            <v>Mass Customer</v>
          </cell>
          <cell r="U733" t="str">
            <v>No</v>
          </cell>
          <cell r="V733">
            <v>2043</v>
          </cell>
          <cell r="W733" t="str">
            <v>NSW</v>
          </cell>
          <cell r="X733">
            <v>9</v>
          </cell>
          <cell r="Y733">
            <v>22</v>
          </cell>
        </row>
        <row r="734">
          <cell r="A734">
            <v>733</v>
          </cell>
          <cell r="B734">
            <v>50</v>
          </cell>
          <cell r="C734">
            <v>679</v>
          </cell>
          <cell r="D734">
            <v>42867</v>
          </cell>
          <cell r="E734" t="b">
            <v>1</v>
          </cell>
          <cell r="F734" t="str">
            <v>Approved</v>
          </cell>
          <cell r="G734" t="str">
            <v>WeareA2B</v>
          </cell>
          <cell r="H734" t="str">
            <v>Standard</v>
          </cell>
          <cell r="I734" t="str">
            <v>medium</v>
          </cell>
          <cell r="J734" t="str">
            <v>small</v>
          </cell>
          <cell r="K734">
            <v>175.89</v>
          </cell>
          <cell r="L734">
            <v>131.91999999999999</v>
          </cell>
          <cell r="M734">
            <v>43.97</v>
          </cell>
          <cell r="N734">
            <v>37668</v>
          </cell>
          <cell r="O734" t="e">
            <v>#N/A</v>
          </cell>
          <cell r="P734" t="e">
            <v>#N/A</v>
          </cell>
          <cell r="Q734" t="e">
            <v>#N/A</v>
          </cell>
          <cell r="R734" t="e">
            <v>#N/A</v>
          </cell>
          <cell r="S734" t="e">
            <v>#N/A</v>
          </cell>
          <cell r="T734" t="e">
            <v>#N/A</v>
          </cell>
          <cell r="U734" t="e">
            <v>#N/A</v>
          </cell>
          <cell r="V734" t="e">
            <v>#N/A</v>
          </cell>
          <cell r="W734" t="e">
            <v>#N/A</v>
          </cell>
          <cell r="X734" t="e">
            <v>#N/A</v>
          </cell>
          <cell r="Y734">
            <v>232</v>
          </cell>
        </row>
        <row r="735">
          <cell r="A735">
            <v>734</v>
          </cell>
          <cell r="B735">
            <v>74</v>
          </cell>
          <cell r="C735">
            <v>2989</v>
          </cell>
          <cell r="D735">
            <v>42855</v>
          </cell>
          <cell r="E735" t="b">
            <v>1</v>
          </cell>
          <cell r="F735" t="str">
            <v>Approved</v>
          </cell>
          <cell r="G735" t="str">
            <v>WeareA2B</v>
          </cell>
          <cell r="H735" t="str">
            <v>Standard</v>
          </cell>
          <cell r="I735" t="str">
            <v>medium</v>
          </cell>
          <cell r="J735" t="str">
            <v>medium</v>
          </cell>
          <cell r="K735">
            <v>1762.96</v>
          </cell>
          <cell r="L735">
            <v>950.52</v>
          </cell>
          <cell r="M735">
            <v>812.44</v>
          </cell>
          <cell r="N735">
            <v>37823</v>
          </cell>
          <cell r="O735" t="str">
            <v>Male</v>
          </cell>
          <cell r="P735">
            <v>65</v>
          </cell>
          <cell r="Q735">
            <v>21.413698630136988</v>
          </cell>
          <cell r="R735" t="str">
            <v>Dental Hygienist</v>
          </cell>
          <cell r="S735" t="str">
            <v>n/a</v>
          </cell>
          <cell r="T735" t="str">
            <v>Mass Customer</v>
          </cell>
          <cell r="U735" t="str">
            <v>Yes</v>
          </cell>
          <cell r="V735">
            <v>2234</v>
          </cell>
          <cell r="W735" t="str">
            <v>NSW</v>
          </cell>
          <cell r="X735">
            <v>10</v>
          </cell>
          <cell r="Y735">
            <v>244</v>
          </cell>
        </row>
        <row r="736">
          <cell r="A736">
            <v>735</v>
          </cell>
          <cell r="B736">
            <v>32</v>
          </cell>
          <cell r="C736">
            <v>2485</v>
          </cell>
          <cell r="D736">
            <v>42934</v>
          </cell>
          <cell r="E736" t="b">
            <v>1</v>
          </cell>
          <cell r="F736" t="str">
            <v>Approved</v>
          </cell>
          <cell r="G736" t="str">
            <v>Giant Bicycles</v>
          </cell>
          <cell r="H736" t="str">
            <v>Standard</v>
          </cell>
          <cell r="I736" t="str">
            <v>medium</v>
          </cell>
          <cell r="J736" t="str">
            <v>medium</v>
          </cell>
          <cell r="K736">
            <v>642.70000000000005</v>
          </cell>
          <cell r="L736">
            <v>211.37</v>
          </cell>
          <cell r="M736">
            <v>431.33000000000004</v>
          </cell>
          <cell r="N736">
            <v>34527</v>
          </cell>
          <cell r="O736" t="str">
            <v>Female</v>
          </cell>
          <cell r="P736">
            <v>77</v>
          </cell>
          <cell r="Q736">
            <v>66.69315068493151</v>
          </cell>
          <cell r="R736" t="str">
            <v>Help Desk Technician</v>
          </cell>
          <cell r="S736" t="str">
            <v>Property</v>
          </cell>
          <cell r="T736" t="str">
            <v>Mass Customer</v>
          </cell>
          <cell r="U736" t="str">
            <v>Yes</v>
          </cell>
          <cell r="V736">
            <v>2880</v>
          </cell>
          <cell r="W736" t="str">
            <v>NSW</v>
          </cell>
          <cell r="X736">
            <v>1</v>
          </cell>
          <cell r="Y736">
            <v>165</v>
          </cell>
        </row>
        <row r="737">
          <cell r="A737">
            <v>736</v>
          </cell>
          <cell r="B737">
            <v>55</v>
          </cell>
          <cell r="C737">
            <v>459</v>
          </cell>
          <cell r="D737">
            <v>42916</v>
          </cell>
          <cell r="E737" t="b">
            <v>1</v>
          </cell>
          <cell r="F737" t="str">
            <v>Approved</v>
          </cell>
          <cell r="G737" t="str">
            <v>Trek Bicycles</v>
          </cell>
          <cell r="H737" t="str">
            <v>Road</v>
          </cell>
          <cell r="I737" t="str">
            <v>medium</v>
          </cell>
          <cell r="J737" t="str">
            <v>large</v>
          </cell>
          <cell r="K737">
            <v>1894.19</v>
          </cell>
          <cell r="L737">
            <v>598.76</v>
          </cell>
          <cell r="M737">
            <v>1295.43</v>
          </cell>
          <cell r="N737">
            <v>34143</v>
          </cell>
          <cell r="O737" t="e">
            <v>#N/A</v>
          </cell>
          <cell r="P737" t="e">
            <v>#N/A</v>
          </cell>
          <cell r="Q737" t="e">
            <v>#N/A</v>
          </cell>
          <cell r="R737" t="e">
            <v>#N/A</v>
          </cell>
          <cell r="S737" t="e">
            <v>#N/A</v>
          </cell>
          <cell r="T737" t="e">
            <v>#N/A</v>
          </cell>
          <cell r="U737" t="e">
            <v>#N/A</v>
          </cell>
          <cell r="V737" t="e">
            <v>#N/A</v>
          </cell>
          <cell r="W737" t="e">
            <v>#N/A</v>
          </cell>
          <cell r="X737" t="e">
            <v>#N/A</v>
          </cell>
          <cell r="Y737">
            <v>183</v>
          </cell>
        </row>
        <row r="738">
          <cell r="A738">
            <v>737</v>
          </cell>
          <cell r="B738">
            <v>42</v>
          </cell>
          <cell r="C738">
            <v>669</v>
          </cell>
          <cell r="D738">
            <v>42745</v>
          </cell>
          <cell r="E738" t="b">
            <v>1</v>
          </cell>
          <cell r="F738" t="str">
            <v>Approved</v>
          </cell>
          <cell r="G738" t="str">
            <v>OHM Cycles</v>
          </cell>
          <cell r="H738" t="str">
            <v>Road</v>
          </cell>
          <cell r="I738" t="str">
            <v>medium</v>
          </cell>
          <cell r="J738" t="str">
            <v>small</v>
          </cell>
          <cell r="K738">
            <v>1810</v>
          </cell>
          <cell r="L738">
            <v>1610.9</v>
          </cell>
          <cell r="M738">
            <v>199.09999999999991</v>
          </cell>
          <cell r="N738">
            <v>39526</v>
          </cell>
          <cell r="O738" t="e">
            <v>#N/A</v>
          </cell>
          <cell r="P738" t="e">
            <v>#N/A</v>
          </cell>
          <cell r="Q738" t="e">
            <v>#N/A</v>
          </cell>
          <cell r="R738" t="e">
            <v>#N/A</v>
          </cell>
          <cell r="S738" t="e">
            <v>#N/A</v>
          </cell>
          <cell r="T738" t="e">
            <v>#N/A</v>
          </cell>
          <cell r="U738" t="e">
            <v>#N/A</v>
          </cell>
          <cell r="V738" t="e">
            <v>#N/A</v>
          </cell>
          <cell r="W738" t="e">
            <v>#N/A</v>
          </cell>
          <cell r="X738" t="e">
            <v>#N/A</v>
          </cell>
          <cell r="Y738">
            <v>354</v>
          </cell>
        </row>
        <row r="739">
          <cell r="A739">
            <v>738</v>
          </cell>
          <cell r="B739">
            <v>26</v>
          </cell>
          <cell r="C739">
            <v>2894</v>
          </cell>
          <cell r="D739">
            <v>42756</v>
          </cell>
          <cell r="E739" t="b">
            <v>0</v>
          </cell>
          <cell r="F739" t="str">
            <v>Approved</v>
          </cell>
          <cell r="G739" t="str">
            <v>WeareA2B</v>
          </cell>
          <cell r="H739" t="str">
            <v>Standard</v>
          </cell>
          <cell r="I739" t="str">
            <v>medium</v>
          </cell>
          <cell r="J739" t="str">
            <v>medium</v>
          </cell>
          <cell r="K739">
            <v>1992.93</v>
          </cell>
          <cell r="L739">
            <v>762.63</v>
          </cell>
          <cell r="M739">
            <v>1230.3000000000002</v>
          </cell>
          <cell r="N739">
            <v>33888</v>
          </cell>
          <cell r="O739" t="str">
            <v>Female</v>
          </cell>
          <cell r="P739">
            <v>85</v>
          </cell>
          <cell r="Q739">
            <v>44.947945205479449</v>
          </cell>
          <cell r="R739" t="str">
            <v>Geologist III</v>
          </cell>
          <cell r="S739" t="str">
            <v>n/a</v>
          </cell>
          <cell r="T739" t="str">
            <v>Mass Customer</v>
          </cell>
          <cell r="U739" t="str">
            <v>No</v>
          </cell>
          <cell r="V739">
            <v>4818</v>
          </cell>
          <cell r="W739" t="str">
            <v>QLD</v>
          </cell>
          <cell r="X739">
            <v>4</v>
          </cell>
          <cell r="Y739">
            <v>343</v>
          </cell>
        </row>
        <row r="740">
          <cell r="A740">
            <v>739</v>
          </cell>
          <cell r="B740">
            <v>37</v>
          </cell>
          <cell r="C740">
            <v>2184</v>
          </cell>
          <cell r="D740">
            <v>42963</v>
          </cell>
          <cell r="E740" t="b">
            <v>0</v>
          </cell>
          <cell r="F740" t="str">
            <v>Approved</v>
          </cell>
          <cell r="G740" t="str">
            <v>OHM Cycles</v>
          </cell>
          <cell r="H740" t="str">
            <v>Standard</v>
          </cell>
          <cell r="I740" t="str">
            <v>low</v>
          </cell>
          <cell r="J740" t="str">
            <v>medium</v>
          </cell>
          <cell r="K740">
            <v>1793.43</v>
          </cell>
          <cell r="L740">
            <v>248.82</v>
          </cell>
          <cell r="M740">
            <v>1544.6100000000001</v>
          </cell>
          <cell r="N740">
            <v>36361</v>
          </cell>
          <cell r="O740" t="str">
            <v>Female</v>
          </cell>
          <cell r="P740">
            <v>40</v>
          </cell>
          <cell r="Q740">
            <v>50.323287671232876</v>
          </cell>
          <cell r="R740" t="str">
            <v>Statistician III</v>
          </cell>
          <cell r="S740" t="str">
            <v>Manufacturing</v>
          </cell>
          <cell r="T740" t="str">
            <v>Mass Customer</v>
          </cell>
          <cell r="U740" t="str">
            <v>Yes</v>
          </cell>
          <cell r="V740">
            <v>2147</v>
          </cell>
          <cell r="W740" t="str">
            <v>NSW</v>
          </cell>
          <cell r="X740">
            <v>8</v>
          </cell>
          <cell r="Y740">
            <v>136</v>
          </cell>
        </row>
        <row r="741">
          <cell r="A741">
            <v>740</v>
          </cell>
          <cell r="B741">
            <v>3</v>
          </cell>
          <cell r="C741">
            <v>2908</v>
          </cell>
          <cell r="D741">
            <v>42772</v>
          </cell>
          <cell r="E741" t="b">
            <v>1</v>
          </cell>
          <cell r="F741" t="str">
            <v>Approved</v>
          </cell>
          <cell r="G741" t="str">
            <v>Trek Bicycles</v>
          </cell>
          <cell r="H741" t="str">
            <v>Standard</v>
          </cell>
          <cell r="I741" t="str">
            <v>medium</v>
          </cell>
          <cell r="J741" t="str">
            <v>large</v>
          </cell>
          <cell r="K741">
            <v>2091.4699999999998</v>
          </cell>
          <cell r="L741">
            <v>388.92</v>
          </cell>
          <cell r="M741">
            <v>1702.5499999999997</v>
          </cell>
          <cell r="N741">
            <v>41167</v>
          </cell>
          <cell r="O741" t="str">
            <v>Female</v>
          </cell>
          <cell r="P741">
            <v>31</v>
          </cell>
          <cell r="Q741">
            <v>66.539726027397265</v>
          </cell>
          <cell r="R741" t="str">
            <v>Social Worker</v>
          </cell>
          <cell r="S741" t="str">
            <v>Financial Services</v>
          </cell>
          <cell r="T741" t="str">
            <v>High Net Worth</v>
          </cell>
          <cell r="U741" t="str">
            <v>No</v>
          </cell>
          <cell r="V741">
            <v>3175</v>
          </cell>
          <cell r="W741" t="str">
            <v>VIC</v>
          </cell>
          <cell r="X741">
            <v>8</v>
          </cell>
          <cell r="Y741">
            <v>327</v>
          </cell>
        </row>
        <row r="742">
          <cell r="A742">
            <v>741</v>
          </cell>
          <cell r="B742">
            <v>56</v>
          </cell>
          <cell r="C742">
            <v>1340</v>
          </cell>
          <cell r="D742">
            <v>43071</v>
          </cell>
          <cell r="E742" t="b">
            <v>1</v>
          </cell>
          <cell r="F742" t="str">
            <v>Approved</v>
          </cell>
          <cell r="G742" t="str">
            <v>Norco Bicycles</v>
          </cell>
          <cell r="H742" t="str">
            <v>Mountain</v>
          </cell>
          <cell r="I742" t="str">
            <v>low</v>
          </cell>
          <cell r="J742" t="str">
            <v>small</v>
          </cell>
          <cell r="K742">
            <v>688.63</v>
          </cell>
          <cell r="L742">
            <v>612.88</v>
          </cell>
          <cell r="M742">
            <v>75.75</v>
          </cell>
          <cell r="N742">
            <v>34244</v>
          </cell>
          <cell r="O742" t="str">
            <v>Male</v>
          </cell>
          <cell r="P742">
            <v>65</v>
          </cell>
          <cell r="Q742">
            <v>44.4</v>
          </cell>
          <cell r="R742" t="str">
            <v>Statistician I</v>
          </cell>
          <cell r="S742" t="str">
            <v>IT</v>
          </cell>
          <cell r="T742" t="str">
            <v>High Net Worth</v>
          </cell>
          <cell r="U742" t="str">
            <v>No</v>
          </cell>
          <cell r="V742">
            <v>3765</v>
          </cell>
          <cell r="W742" t="str">
            <v>VIC</v>
          </cell>
          <cell r="X742">
            <v>7</v>
          </cell>
          <cell r="Y742">
            <v>28</v>
          </cell>
        </row>
        <row r="743">
          <cell r="A743">
            <v>742</v>
          </cell>
          <cell r="B743">
            <v>0</v>
          </cell>
          <cell r="C743">
            <v>2419</v>
          </cell>
          <cell r="D743">
            <v>43048</v>
          </cell>
          <cell r="E743" t="b">
            <v>0</v>
          </cell>
          <cell r="F743" t="str">
            <v>Approved</v>
          </cell>
          <cell r="G743" t="str">
            <v>Norco Bicycles</v>
          </cell>
          <cell r="H743" t="str">
            <v>Road</v>
          </cell>
          <cell r="I743" t="str">
            <v>medium</v>
          </cell>
          <cell r="J743" t="str">
            <v>medium</v>
          </cell>
          <cell r="K743">
            <v>543.39</v>
          </cell>
          <cell r="L743">
            <v>407.54</v>
          </cell>
          <cell r="M743">
            <v>135.84999999999997</v>
          </cell>
          <cell r="N743">
            <v>42696</v>
          </cell>
          <cell r="O743" t="str">
            <v>Female</v>
          </cell>
          <cell r="P743">
            <v>10</v>
          </cell>
          <cell r="Q743">
            <v>43.739726027397261</v>
          </cell>
          <cell r="R743" t="str">
            <v>Physical Therapy Assistant</v>
          </cell>
          <cell r="S743" t="str">
            <v>Property</v>
          </cell>
          <cell r="T743" t="str">
            <v>Mass Customer</v>
          </cell>
          <cell r="U743" t="str">
            <v>Yes</v>
          </cell>
          <cell r="V743">
            <v>4118</v>
          </cell>
          <cell r="W743" t="str">
            <v>QLD</v>
          </cell>
          <cell r="X743">
            <v>5</v>
          </cell>
          <cell r="Y743">
            <v>51</v>
          </cell>
        </row>
        <row r="744">
          <cell r="A744">
            <v>743</v>
          </cell>
          <cell r="B744">
            <v>28</v>
          </cell>
          <cell r="C744">
            <v>445</v>
          </cell>
          <cell r="D744">
            <v>42788</v>
          </cell>
          <cell r="E744" t="b">
            <v>1</v>
          </cell>
          <cell r="F744" t="str">
            <v>Approved</v>
          </cell>
          <cell r="G744" t="str">
            <v>Norco Bicycles</v>
          </cell>
          <cell r="H744" t="str">
            <v>Standard</v>
          </cell>
          <cell r="I744" t="str">
            <v>medium</v>
          </cell>
          <cell r="J744" t="str">
            <v>small</v>
          </cell>
          <cell r="K744">
            <v>1216.1400000000001</v>
          </cell>
          <cell r="L744">
            <v>1082.3599999999999</v>
          </cell>
          <cell r="M744">
            <v>133.7800000000002</v>
          </cell>
          <cell r="N744">
            <v>33455</v>
          </cell>
          <cell r="O744" t="e">
            <v>#N/A</v>
          </cell>
          <cell r="P744" t="e">
            <v>#N/A</v>
          </cell>
          <cell r="Q744" t="e">
            <v>#N/A</v>
          </cell>
          <cell r="R744" t="e">
            <v>#N/A</v>
          </cell>
          <cell r="S744" t="e">
            <v>#N/A</v>
          </cell>
          <cell r="T744" t="e">
            <v>#N/A</v>
          </cell>
          <cell r="U744" t="e">
            <v>#N/A</v>
          </cell>
          <cell r="V744" t="e">
            <v>#N/A</v>
          </cell>
          <cell r="W744" t="e">
            <v>#N/A</v>
          </cell>
          <cell r="X744" t="e">
            <v>#N/A</v>
          </cell>
          <cell r="Y744">
            <v>311</v>
          </cell>
        </row>
        <row r="745">
          <cell r="A745">
            <v>744</v>
          </cell>
          <cell r="B745">
            <v>78</v>
          </cell>
          <cell r="C745">
            <v>463</v>
          </cell>
          <cell r="D745">
            <v>42814</v>
          </cell>
          <cell r="E745" t="b">
            <v>1</v>
          </cell>
          <cell r="F745" t="str">
            <v>Approved</v>
          </cell>
          <cell r="G745" t="str">
            <v>Giant Bicycles</v>
          </cell>
          <cell r="H745" t="str">
            <v>Standard</v>
          </cell>
          <cell r="I745" t="str">
            <v>medium</v>
          </cell>
          <cell r="J745" t="str">
            <v>large</v>
          </cell>
          <cell r="K745">
            <v>1765.3</v>
          </cell>
          <cell r="L745">
            <v>709.48</v>
          </cell>
          <cell r="M745">
            <v>1055.82</v>
          </cell>
          <cell r="N745">
            <v>38206</v>
          </cell>
          <cell r="O745" t="e">
            <v>#N/A</v>
          </cell>
          <cell r="P745" t="e">
            <v>#N/A</v>
          </cell>
          <cell r="Q745" t="e">
            <v>#N/A</v>
          </cell>
          <cell r="R745" t="e">
            <v>#N/A</v>
          </cell>
          <cell r="S745" t="e">
            <v>#N/A</v>
          </cell>
          <cell r="T745" t="e">
            <v>#N/A</v>
          </cell>
          <cell r="U745" t="e">
            <v>#N/A</v>
          </cell>
          <cell r="V745" t="e">
            <v>#N/A</v>
          </cell>
          <cell r="W745" t="e">
            <v>#N/A</v>
          </cell>
          <cell r="X745" t="e">
            <v>#N/A</v>
          </cell>
          <cell r="Y745">
            <v>285</v>
          </cell>
        </row>
        <row r="746">
          <cell r="A746">
            <v>745</v>
          </cell>
          <cell r="B746">
            <v>69</v>
          </cell>
          <cell r="C746">
            <v>255</v>
          </cell>
          <cell r="D746">
            <v>43042</v>
          </cell>
          <cell r="E746" t="b">
            <v>0</v>
          </cell>
          <cell r="F746" t="str">
            <v>Approved</v>
          </cell>
          <cell r="G746" t="str">
            <v>Giant Bicycles</v>
          </cell>
          <cell r="H746" t="str">
            <v>Road</v>
          </cell>
          <cell r="I746" t="str">
            <v>medium</v>
          </cell>
          <cell r="J746" t="str">
            <v>medium</v>
          </cell>
          <cell r="K746">
            <v>792.9</v>
          </cell>
          <cell r="L746">
            <v>594.67999999999995</v>
          </cell>
          <cell r="M746">
            <v>198.22000000000003</v>
          </cell>
          <cell r="N746">
            <v>33879</v>
          </cell>
          <cell r="O746" t="e">
            <v>#N/A</v>
          </cell>
          <cell r="P746" t="e">
            <v>#N/A</v>
          </cell>
          <cell r="Q746" t="e">
            <v>#N/A</v>
          </cell>
          <cell r="R746" t="e">
            <v>#N/A</v>
          </cell>
          <cell r="S746" t="e">
            <v>#N/A</v>
          </cell>
          <cell r="T746" t="e">
            <v>#N/A</v>
          </cell>
          <cell r="U746" t="e">
            <v>#N/A</v>
          </cell>
          <cell r="V746" t="e">
            <v>#N/A</v>
          </cell>
          <cell r="W746" t="e">
            <v>#N/A</v>
          </cell>
          <cell r="X746" t="e">
            <v>#N/A</v>
          </cell>
          <cell r="Y746">
            <v>57</v>
          </cell>
        </row>
        <row r="747">
          <cell r="A747">
            <v>746</v>
          </cell>
          <cell r="B747">
            <v>98</v>
          </cell>
          <cell r="C747">
            <v>1210</v>
          </cell>
          <cell r="D747">
            <v>42886</v>
          </cell>
          <cell r="E747" t="b">
            <v>1</v>
          </cell>
          <cell r="F747" t="str">
            <v>Approved</v>
          </cell>
          <cell r="G747" t="str">
            <v>Trek Bicycles</v>
          </cell>
          <cell r="H747" t="str">
            <v>Standard</v>
          </cell>
          <cell r="I747" t="str">
            <v>high</v>
          </cell>
          <cell r="J747" t="str">
            <v>medium</v>
          </cell>
          <cell r="K747">
            <v>358.39</v>
          </cell>
          <cell r="L747">
            <v>215.03</v>
          </cell>
          <cell r="M747">
            <v>143.35999999999999</v>
          </cell>
          <cell r="N747">
            <v>38002</v>
          </cell>
          <cell r="O747" t="str">
            <v>Male</v>
          </cell>
          <cell r="P747">
            <v>45</v>
          </cell>
          <cell r="Q747">
            <v>122.3013698630137</v>
          </cell>
          <cell r="R747" t="str">
            <v>Programmer II</v>
          </cell>
          <cell r="S747" t="str">
            <v>Property</v>
          </cell>
          <cell r="T747" t="str">
            <v>High Net Worth</v>
          </cell>
          <cell r="U747" t="str">
            <v>Yes</v>
          </cell>
          <cell r="V747">
            <v>2230</v>
          </cell>
          <cell r="W747" t="str">
            <v>NSW</v>
          </cell>
          <cell r="X747">
            <v>9</v>
          </cell>
          <cell r="Y747">
            <v>213</v>
          </cell>
        </row>
        <row r="748">
          <cell r="A748">
            <v>747</v>
          </cell>
          <cell r="B748">
            <v>32</v>
          </cell>
          <cell r="C748">
            <v>3499</v>
          </cell>
          <cell r="D748">
            <v>42907</v>
          </cell>
          <cell r="E748" t="b">
            <v>0</v>
          </cell>
          <cell r="F748" t="str">
            <v>Approved</v>
          </cell>
          <cell r="G748" t="str">
            <v>Giant Bicycles</v>
          </cell>
          <cell r="H748" t="str">
            <v>Standard</v>
          </cell>
          <cell r="I748" t="str">
            <v>medium</v>
          </cell>
          <cell r="J748" t="str">
            <v>medium</v>
          </cell>
          <cell r="K748">
            <v>642.70000000000005</v>
          </cell>
          <cell r="L748">
            <v>211.37</v>
          </cell>
          <cell r="M748">
            <v>431.33000000000004</v>
          </cell>
          <cell r="N748">
            <v>40336</v>
          </cell>
          <cell r="O748" t="str">
            <v>Female</v>
          </cell>
          <cell r="P748">
            <v>71</v>
          </cell>
          <cell r="Q748">
            <v>42.786301369863011</v>
          </cell>
          <cell r="R748">
            <v>0</v>
          </cell>
          <cell r="S748" t="str">
            <v>Manufacturing</v>
          </cell>
          <cell r="T748" t="str">
            <v>Mass Customer</v>
          </cell>
          <cell r="U748" t="str">
            <v>No</v>
          </cell>
          <cell r="V748">
            <v>4073</v>
          </cell>
          <cell r="W748" t="str">
            <v>QLD</v>
          </cell>
          <cell r="X748">
            <v>9</v>
          </cell>
          <cell r="Y748">
            <v>192</v>
          </cell>
        </row>
        <row r="749">
          <cell r="A749">
            <v>748</v>
          </cell>
          <cell r="B749">
            <v>80</v>
          </cell>
          <cell r="C749">
            <v>2865</v>
          </cell>
          <cell r="D749">
            <v>43099</v>
          </cell>
          <cell r="E749" t="b">
            <v>1</v>
          </cell>
          <cell r="F749" t="str">
            <v>Approved</v>
          </cell>
          <cell r="G749" t="str">
            <v>Trek Bicycles</v>
          </cell>
          <cell r="H749" t="str">
            <v>Standard</v>
          </cell>
          <cell r="I749" t="str">
            <v>medium</v>
          </cell>
          <cell r="J749" t="str">
            <v>large</v>
          </cell>
          <cell r="K749">
            <v>1469.44</v>
          </cell>
          <cell r="L749">
            <v>596.54999999999995</v>
          </cell>
          <cell r="M749">
            <v>872.8900000000001</v>
          </cell>
          <cell r="N749">
            <v>41047</v>
          </cell>
          <cell r="O749" t="str">
            <v>Male</v>
          </cell>
          <cell r="P749">
            <v>10</v>
          </cell>
          <cell r="Q749">
            <v>24.279452054794522</v>
          </cell>
          <cell r="R749" t="str">
            <v>Electrical Engineer</v>
          </cell>
          <cell r="S749" t="str">
            <v>IT</v>
          </cell>
          <cell r="T749" t="str">
            <v>Mass Customer</v>
          </cell>
          <cell r="U749" t="str">
            <v>No</v>
          </cell>
          <cell r="V749">
            <v>2099</v>
          </cell>
          <cell r="W749" t="str">
            <v>NSW</v>
          </cell>
          <cell r="X749">
            <v>9</v>
          </cell>
          <cell r="Y749">
            <v>0</v>
          </cell>
        </row>
        <row r="750">
          <cell r="A750">
            <v>749</v>
          </cell>
          <cell r="B750">
            <v>9</v>
          </cell>
          <cell r="C750">
            <v>2167</v>
          </cell>
          <cell r="D750">
            <v>42933</v>
          </cell>
          <cell r="E750" t="b">
            <v>1</v>
          </cell>
          <cell r="F750" t="str">
            <v>Approved</v>
          </cell>
          <cell r="G750" t="str">
            <v>OHM Cycles</v>
          </cell>
          <cell r="H750" t="str">
            <v>Road</v>
          </cell>
          <cell r="I750" t="str">
            <v>medium</v>
          </cell>
          <cell r="J750" t="str">
            <v>medium</v>
          </cell>
          <cell r="K750">
            <v>742.54</v>
          </cell>
          <cell r="L750">
            <v>667.4</v>
          </cell>
          <cell r="M750">
            <v>75.139999999999986</v>
          </cell>
          <cell r="N750">
            <v>33549</v>
          </cell>
          <cell r="O750" t="str">
            <v>Male</v>
          </cell>
          <cell r="P750">
            <v>83</v>
          </cell>
          <cell r="Q750">
            <v>24.706849315068492</v>
          </cell>
          <cell r="R750" t="str">
            <v>Librarian</v>
          </cell>
          <cell r="S750" t="str">
            <v>Property</v>
          </cell>
          <cell r="T750" t="str">
            <v>Mass Customer</v>
          </cell>
          <cell r="U750" t="str">
            <v>No</v>
          </cell>
          <cell r="V750">
            <v>2750</v>
          </cell>
          <cell r="W750" t="str">
            <v>NSW</v>
          </cell>
          <cell r="X750">
            <v>8</v>
          </cell>
          <cell r="Y750">
            <v>166</v>
          </cell>
        </row>
        <row r="751">
          <cell r="A751">
            <v>750</v>
          </cell>
          <cell r="B751">
            <v>75</v>
          </cell>
          <cell r="C751">
            <v>2195</v>
          </cell>
          <cell r="D751">
            <v>43097</v>
          </cell>
          <cell r="E751" t="b">
            <v>0</v>
          </cell>
          <cell r="F751" t="str">
            <v>Approved</v>
          </cell>
          <cell r="G751" t="str">
            <v>Giant Bicycles</v>
          </cell>
          <cell r="H751" t="str">
            <v>Touring</v>
          </cell>
          <cell r="I751" t="str">
            <v>medium</v>
          </cell>
          <cell r="J751" t="str">
            <v>large</v>
          </cell>
          <cell r="K751">
            <v>1873.97</v>
          </cell>
          <cell r="L751">
            <v>863.95</v>
          </cell>
          <cell r="M751">
            <v>1010.02</v>
          </cell>
          <cell r="N751">
            <v>33429</v>
          </cell>
          <cell r="O751" t="str">
            <v>Male</v>
          </cell>
          <cell r="P751">
            <v>66</v>
          </cell>
          <cell r="Q751">
            <v>34.906849315068492</v>
          </cell>
          <cell r="R751" t="str">
            <v>GIS Technical Architect</v>
          </cell>
          <cell r="S751" t="str">
            <v>Manufacturing</v>
          </cell>
          <cell r="T751" t="str">
            <v>Affluent Customer</v>
          </cell>
          <cell r="U751" t="str">
            <v>Yes</v>
          </cell>
          <cell r="V751">
            <v>4179</v>
          </cell>
          <cell r="W751" t="str">
            <v>QLD</v>
          </cell>
          <cell r="X751">
            <v>10</v>
          </cell>
          <cell r="Y751">
            <v>2</v>
          </cell>
        </row>
        <row r="752">
          <cell r="A752">
            <v>751</v>
          </cell>
          <cell r="B752">
            <v>14</v>
          </cell>
          <cell r="C752">
            <v>1754</v>
          </cell>
          <cell r="D752">
            <v>42865</v>
          </cell>
          <cell r="E752" t="b">
            <v>0</v>
          </cell>
          <cell r="F752" t="str">
            <v>Approved</v>
          </cell>
          <cell r="G752" t="str">
            <v>Trek Bicycles</v>
          </cell>
          <cell r="H752" t="str">
            <v>Standard</v>
          </cell>
          <cell r="I752" t="str">
            <v>medium</v>
          </cell>
          <cell r="J752" t="str">
            <v>small</v>
          </cell>
          <cell r="K752">
            <v>1386.84</v>
          </cell>
          <cell r="L752">
            <v>1234.29</v>
          </cell>
          <cell r="M752">
            <v>152.54999999999995</v>
          </cell>
          <cell r="N752">
            <v>37838</v>
          </cell>
          <cell r="O752" t="str">
            <v>Female</v>
          </cell>
          <cell r="P752">
            <v>38</v>
          </cell>
          <cell r="Q752">
            <v>56.347945205479455</v>
          </cell>
          <cell r="R752">
            <v>0</v>
          </cell>
          <cell r="S752" t="str">
            <v>Health</v>
          </cell>
          <cell r="T752" t="str">
            <v>High Net Worth</v>
          </cell>
          <cell r="U752" t="str">
            <v>Yes</v>
          </cell>
          <cell r="V752">
            <v>3114</v>
          </cell>
          <cell r="W752" t="str">
            <v>VIC</v>
          </cell>
          <cell r="X752">
            <v>10</v>
          </cell>
          <cell r="Y752">
            <v>234</v>
          </cell>
        </row>
        <row r="753">
          <cell r="A753">
            <v>752</v>
          </cell>
          <cell r="B753">
            <v>59</v>
          </cell>
          <cell r="C753">
            <v>1881</v>
          </cell>
          <cell r="D753">
            <v>43037</v>
          </cell>
          <cell r="E753" t="b">
            <v>1</v>
          </cell>
          <cell r="F753" t="str">
            <v>Approved</v>
          </cell>
          <cell r="G753" t="str">
            <v>Solex</v>
          </cell>
          <cell r="H753" t="str">
            <v>Standard</v>
          </cell>
          <cell r="I753" t="str">
            <v>medium</v>
          </cell>
          <cell r="J753" t="str">
            <v>large</v>
          </cell>
          <cell r="K753">
            <v>1061.56</v>
          </cell>
          <cell r="L753">
            <v>733.58</v>
          </cell>
          <cell r="M753">
            <v>327.9799999999999</v>
          </cell>
          <cell r="N753">
            <v>40779</v>
          </cell>
          <cell r="O753" t="str">
            <v>Male</v>
          </cell>
          <cell r="P753">
            <v>86</v>
          </cell>
          <cell r="Q753">
            <v>64.317808219178076</v>
          </cell>
          <cell r="R753" t="str">
            <v>Quality Control Specialist</v>
          </cell>
          <cell r="S753" t="str">
            <v>n/a</v>
          </cell>
          <cell r="T753" t="str">
            <v>High Net Worth</v>
          </cell>
          <cell r="U753" t="str">
            <v>No</v>
          </cell>
          <cell r="V753">
            <v>2050</v>
          </cell>
          <cell r="W753" t="str">
            <v>NSW</v>
          </cell>
          <cell r="X753">
            <v>8</v>
          </cell>
          <cell r="Y753">
            <v>62</v>
          </cell>
        </row>
        <row r="754">
          <cell r="A754">
            <v>753</v>
          </cell>
          <cell r="B754">
            <v>22</v>
          </cell>
          <cell r="C754">
            <v>1216</v>
          </cell>
          <cell r="D754">
            <v>42862</v>
          </cell>
          <cell r="E754" t="b">
            <v>0</v>
          </cell>
          <cell r="F754" t="str">
            <v>Cancelled</v>
          </cell>
          <cell r="G754" t="str">
            <v>WeareA2B</v>
          </cell>
          <cell r="H754" t="str">
            <v>Standard</v>
          </cell>
          <cell r="I754" t="str">
            <v>medium</v>
          </cell>
          <cell r="J754" t="str">
            <v>medium</v>
          </cell>
          <cell r="K754">
            <v>60.34</v>
          </cell>
          <cell r="L754">
            <v>45.26</v>
          </cell>
          <cell r="M754">
            <v>15.080000000000005</v>
          </cell>
          <cell r="N754">
            <v>33552</v>
          </cell>
          <cell r="O754" t="str">
            <v>Female</v>
          </cell>
          <cell r="P754">
            <v>67</v>
          </cell>
          <cell r="Q754">
            <v>62.778082191780825</v>
          </cell>
          <cell r="R754" t="str">
            <v>Software Test Engineer I</v>
          </cell>
          <cell r="S754" t="str">
            <v>Manufacturing</v>
          </cell>
          <cell r="T754" t="str">
            <v>Mass Customer</v>
          </cell>
          <cell r="U754" t="str">
            <v>No</v>
          </cell>
          <cell r="V754">
            <v>3175</v>
          </cell>
          <cell r="W754" t="str">
            <v>VIC</v>
          </cell>
          <cell r="X754">
            <v>7</v>
          </cell>
          <cell r="Y754">
            <v>237</v>
          </cell>
        </row>
        <row r="755">
          <cell r="A755">
            <v>754</v>
          </cell>
          <cell r="B755">
            <v>85</v>
          </cell>
          <cell r="C755">
            <v>1192</v>
          </cell>
          <cell r="D755">
            <v>42980</v>
          </cell>
          <cell r="E755" t="b">
            <v>0</v>
          </cell>
          <cell r="F755" t="str">
            <v>Approved</v>
          </cell>
          <cell r="G755" t="str">
            <v>WeareA2B</v>
          </cell>
          <cell r="H755" t="str">
            <v>Standard</v>
          </cell>
          <cell r="I755" t="str">
            <v>medium</v>
          </cell>
          <cell r="J755" t="str">
            <v>medium</v>
          </cell>
          <cell r="K755">
            <v>752.64</v>
          </cell>
          <cell r="L755">
            <v>205.36</v>
          </cell>
          <cell r="M755">
            <v>547.28</v>
          </cell>
          <cell r="N755">
            <v>42218</v>
          </cell>
          <cell r="O755" t="str">
            <v>Male</v>
          </cell>
          <cell r="P755">
            <v>58</v>
          </cell>
          <cell r="Q755">
            <v>52.304109589041097</v>
          </cell>
          <cell r="R755" t="str">
            <v>VP Quality Control</v>
          </cell>
          <cell r="S755" t="str">
            <v>n/a</v>
          </cell>
          <cell r="T755" t="str">
            <v>Mass Customer</v>
          </cell>
          <cell r="U755" t="str">
            <v>Yes</v>
          </cell>
          <cell r="V755">
            <v>2168</v>
          </cell>
          <cell r="W755" t="str">
            <v>NSW</v>
          </cell>
          <cell r="X755">
            <v>9</v>
          </cell>
          <cell r="Y755">
            <v>119</v>
          </cell>
        </row>
        <row r="756">
          <cell r="A756">
            <v>755</v>
          </cell>
          <cell r="B756">
            <v>53</v>
          </cell>
          <cell r="C756">
            <v>229</v>
          </cell>
          <cell r="D756">
            <v>42958</v>
          </cell>
          <cell r="E756" t="b">
            <v>1</v>
          </cell>
          <cell r="F756" t="str">
            <v>Approved</v>
          </cell>
          <cell r="G756" t="str">
            <v>Giant Bicycles</v>
          </cell>
          <cell r="H756" t="str">
            <v>Standard</v>
          </cell>
          <cell r="I756" t="str">
            <v>high</v>
          </cell>
          <cell r="J756" t="str">
            <v>medium</v>
          </cell>
          <cell r="K756">
            <v>1274.93</v>
          </cell>
          <cell r="L756">
            <v>764.96</v>
          </cell>
          <cell r="M756">
            <v>509.97</v>
          </cell>
          <cell r="N756">
            <v>39298</v>
          </cell>
          <cell r="O756" t="e">
            <v>#N/A</v>
          </cell>
          <cell r="P756" t="e">
            <v>#N/A</v>
          </cell>
          <cell r="Q756" t="e">
            <v>#N/A</v>
          </cell>
          <cell r="R756" t="e">
            <v>#N/A</v>
          </cell>
          <cell r="S756" t="e">
            <v>#N/A</v>
          </cell>
          <cell r="T756" t="e">
            <v>#N/A</v>
          </cell>
          <cell r="U756" t="e">
            <v>#N/A</v>
          </cell>
          <cell r="V756" t="e">
            <v>#N/A</v>
          </cell>
          <cell r="W756" t="e">
            <v>#N/A</v>
          </cell>
          <cell r="X756" t="e">
            <v>#N/A</v>
          </cell>
          <cell r="Y756">
            <v>141</v>
          </cell>
        </row>
        <row r="757">
          <cell r="A757">
            <v>756</v>
          </cell>
          <cell r="B757">
            <v>60</v>
          </cell>
          <cell r="C757">
            <v>2383</v>
          </cell>
          <cell r="D757">
            <v>42930</v>
          </cell>
          <cell r="E757" t="b">
            <v>1</v>
          </cell>
          <cell r="F757" t="str">
            <v>Approved</v>
          </cell>
          <cell r="G757" t="str">
            <v>Giant Bicycles</v>
          </cell>
          <cell r="H757" t="str">
            <v>Standard</v>
          </cell>
          <cell r="I757" t="str">
            <v>high</v>
          </cell>
          <cell r="J757" t="str">
            <v>small</v>
          </cell>
          <cell r="K757">
            <v>1977.36</v>
          </cell>
          <cell r="L757">
            <v>1759.85</v>
          </cell>
          <cell r="M757">
            <v>217.51</v>
          </cell>
          <cell r="N757">
            <v>40779</v>
          </cell>
          <cell r="O757" t="str">
            <v>Male</v>
          </cell>
          <cell r="P757">
            <v>96</v>
          </cell>
          <cell r="Q757">
            <v>43.539726027397258</v>
          </cell>
          <cell r="R757" t="str">
            <v>Compensation Analyst</v>
          </cell>
          <cell r="S757" t="str">
            <v>Retail</v>
          </cell>
          <cell r="T757" t="str">
            <v>Mass Customer</v>
          </cell>
          <cell r="U757" t="str">
            <v>Yes</v>
          </cell>
          <cell r="V757">
            <v>2147</v>
          </cell>
          <cell r="W757" t="str">
            <v>NSW</v>
          </cell>
          <cell r="X757">
            <v>9</v>
          </cell>
          <cell r="Y757">
            <v>169</v>
          </cell>
        </row>
        <row r="758">
          <cell r="A758">
            <v>757</v>
          </cell>
          <cell r="B758">
            <v>27</v>
          </cell>
          <cell r="C758">
            <v>2488</v>
          </cell>
          <cell r="D758">
            <v>42760</v>
          </cell>
          <cell r="E758" t="b">
            <v>0</v>
          </cell>
          <cell r="F758" t="str">
            <v>Approved</v>
          </cell>
          <cell r="G758" t="str">
            <v>Trek Bicycles</v>
          </cell>
          <cell r="H758" t="str">
            <v>Standard</v>
          </cell>
          <cell r="I758" t="str">
            <v>medium</v>
          </cell>
          <cell r="J758" t="str">
            <v>medium</v>
          </cell>
          <cell r="K758">
            <v>499.53</v>
          </cell>
          <cell r="L758">
            <v>388.72</v>
          </cell>
          <cell r="M758">
            <v>110.80999999999995</v>
          </cell>
          <cell r="N758">
            <v>36334</v>
          </cell>
          <cell r="O758" t="str">
            <v>Female</v>
          </cell>
          <cell r="P758">
            <v>42</v>
          </cell>
          <cell r="Q758">
            <v>33.358904109589041</v>
          </cell>
          <cell r="R758" t="str">
            <v>Senior Financial Analyst</v>
          </cell>
          <cell r="S758" t="str">
            <v>IT</v>
          </cell>
          <cell r="T758" t="str">
            <v>Affluent Customer</v>
          </cell>
          <cell r="U758" t="str">
            <v>Yes</v>
          </cell>
          <cell r="V758">
            <v>2114</v>
          </cell>
          <cell r="W758" t="str">
            <v>NSW</v>
          </cell>
          <cell r="X758">
            <v>8</v>
          </cell>
          <cell r="Y758">
            <v>339</v>
          </cell>
        </row>
        <row r="759">
          <cell r="A759">
            <v>758</v>
          </cell>
          <cell r="B759">
            <v>94</v>
          </cell>
          <cell r="C759">
            <v>3278</v>
          </cell>
          <cell r="D759">
            <v>43048</v>
          </cell>
          <cell r="E759" t="b">
            <v>1</v>
          </cell>
          <cell r="F759" t="str">
            <v>Approved</v>
          </cell>
          <cell r="G759" t="str">
            <v>Giant Bicycles</v>
          </cell>
          <cell r="H759" t="str">
            <v>Standard</v>
          </cell>
          <cell r="I759" t="str">
            <v>medium</v>
          </cell>
          <cell r="J759" t="str">
            <v>large</v>
          </cell>
          <cell r="K759">
            <v>1635.3</v>
          </cell>
          <cell r="L759">
            <v>993.66</v>
          </cell>
          <cell r="M759">
            <v>641.64</v>
          </cell>
          <cell r="N759">
            <v>41434</v>
          </cell>
          <cell r="O759" t="str">
            <v>Male</v>
          </cell>
          <cell r="P759">
            <v>55</v>
          </cell>
          <cell r="Q759">
            <v>39.769863013698632</v>
          </cell>
          <cell r="R759" t="str">
            <v>VP Product Management</v>
          </cell>
          <cell r="S759" t="str">
            <v>n/a</v>
          </cell>
          <cell r="T759" t="str">
            <v>Affluent Customer</v>
          </cell>
          <cell r="U759" t="str">
            <v>No</v>
          </cell>
          <cell r="V759">
            <v>4105</v>
          </cell>
          <cell r="W759" t="str">
            <v>QLD</v>
          </cell>
          <cell r="X759">
            <v>8</v>
          </cell>
          <cell r="Y759">
            <v>51</v>
          </cell>
        </row>
        <row r="760">
          <cell r="A760">
            <v>759</v>
          </cell>
          <cell r="B760">
            <v>94</v>
          </cell>
          <cell r="C760">
            <v>3435</v>
          </cell>
          <cell r="D760">
            <v>42921</v>
          </cell>
          <cell r="E760" t="b">
            <v>1</v>
          </cell>
          <cell r="F760" t="str">
            <v>Approved</v>
          </cell>
          <cell r="G760" t="str">
            <v>Giant Bicycles</v>
          </cell>
          <cell r="H760" t="str">
            <v>Standard</v>
          </cell>
          <cell r="I760" t="str">
            <v>medium</v>
          </cell>
          <cell r="J760" t="str">
            <v>large</v>
          </cell>
          <cell r="K760">
            <v>1635.3</v>
          </cell>
          <cell r="L760">
            <v>993.66</v>
          </cell>
          <cell r="M760">
            <v>641.64</v>
          </cell>
          <cell r="N760">
            <v>41434</v>
          </cell>
          <cell r="O760" t="str">
            <v>Female</v>
          </cell>
          <cell r="P760">
            <v>4</v>
          </cell>
          <cell r="Q760">
            <v>20.18904109589041</v>
          </cell>
          <cell r="R760" t="str">
            <v>Senior Editor</v>
          </cell>
          <cell r="S760" t="str">
            <v>Health</v>
          </cell>
          <cell r="T760" t="str">
            <v>Mass Customer</v>
          </cell>
          <cell r="U760" t="str">
            <v>No</v>
          </cell>
          <cell r="V760">
            <v>4301</v>
          </cell>
          <cell r="W760" t="str">
            <v>QLD</v>
          </cell>
          <cell r="X760">
            <v>3</v>
          </cell>
          <cell r="Y760">
            <v>178</v>
          </cell>
        </row>
        <row r="761">
          <cell r="A761">
            <v>760</v>
          </cell>
          <cell r="B761">
            <v>8</v>
          </cell>
          <cell r="C761">
            <v>1068</v>
          </cell>
          <cell r="D761">
            <v>42908</v>
          </cell>
          <cell r="E761" t="b">
            <v>1</v>
          </cell>
          <cell r="F761" t="str">
            <v>Approved</v>
          </cell>
          <cell r="G761" t="str">
            <v>Solex</v>
          </cell>
          <cell r="H761" t="str">
            <v>Road</v>
          </cell>
          <cell r="I761" t="str">
            <v>medium</v>
          </cell>
          <cell r="J761" t="str">
            <v>small</v>
          </cell>
          <cell r="K761">
            <v>1703.52</v>
          </cell>
          <cell r="L761">
            <v>1516.13</v>
          </cell>
          <cell r="M761">
            <v>187.38999999999987</v>
          </cell>
          <cell r="N761">
            <v>41701</v>
          </cell>
          <cell r="O761" t="str">
            <v>Male</v>
          </cell>
          <cell r="P761">
            <v>85</v>
          </cell>
          <cell r="Q761">
            <v>27.016438356164382</v>
          </cell>
          <cell r="R761">
            <v>0</v>
          </cell>
          <cell r="S761" t="str">
            <v>Financial Services</v>
          </cell>
          <cell r="T761" t="str">
            <v>Mass Customer</v>
          </cell>
          <cell r="U761" t="str">
            <v>Yes</v>
          </cell>
          <cell r="V761">
            <v>2170</v>
          </cell>
          <cell r="W761" t="str">
            <v>NSW</v>
          </cell>
          <cell r="X761">
            <v>8</v>
          </cell>
          <cell r="Y761">
            <v>191</v>
          </cell>
        </row>
        <row r="762">
          <cell r="A762">
            <v>761</v>
          </cell>
          <cell r="B762">
            <v>4</v>
          </cell>
          <cell r="C762">
            <v>2428</v>
          </cell>
          <cell r="D762">
            <v>43089</v>
          </cell>
          <cell r="F762" t="str">
            <v>Approved</v>
          </cell>
          <cell r="G762" t="str">
            <v>Giant Bicycles</v>
          </cell>
          <cell r="H762" t="str">
            <v>Standard</v>
          </cell>
          <cell r="I762" t="str">
            <v>high</v>
          </cell>
          <cell r="J762" t="str">
            <v>medium</v>
          </cell>
          <cell r="K762">
            <v>1129.1300000000001</v>
          </cell>
          <cell r="L762">
            <v>677.48</v>
          </cell>
          <cell r="M762">
            <v>451.65000000000009</v>
          </cell>
          <cell r="N762">
            <v>33549</v>
          </cell>
          <cell r="O762" t="str">
            <v>Female</v>
          </cell>
          <cell r="P762">
            <v>54</v>
          </cell>
          <cell r="Q762">
            <v>53.684931506849317</v>
          </cell>
          <cell r="R762" t="str">
            <v>Help Desk Operator</v>
          </cell>
          <cell r="S762" t="str">
            <v>n/a</v>
          </cell>
          <cell r="T762" t="str">
            <v>High Net Worth</v>
          </cell>
          <cell r="U762" t="str">
            <v>Yes</v>
          </cell>
          <cell r="V762">
            <v>3240</v>
          </cell>
          <cell r="W762" t="str">
            <v>VIC</v>
          </cell>
          <cell r="X762">
            <v>7</v>
          </cell>
          <cell r="Y762">
            <v>10</v>
          </cell>
        </row>
        <row r="763">
          <cell r="A763">
            <v>762</v>
          </cell>
          <cell r="B763">
            <v>6</v>
          </cell>
          <cell r="C763">
            <v>2055</v>
          </cell>
          <cell r="D763">
            <v>42913</v>
          </cell>
          <cell r="E763" t="b">
            <v>0</v>
          </cell>
          <cell r="F763" t="str">
            <v>Approved</v>
          </cell>
          <cell r="G763" t="str">
            <v>Solex</v>
          </cell>
          <cell r="H763" t="str">
            <v>Standard</v>
          </cell>
          <cell r="I763" t="str">
            <v>high</v>
          </cell>
          <cell r="J763" t="str">
            <v>medium</v>
          </cell>
          <cell r="K763">
            <v>748.17</v>
          </cell>
          <cell r="L763">
            <v>448.9</v>
          </cell>
          <cell r="M763">
            <v>299.27</v>
          </cell>
          <cell r="N763">
            <v>33552</v>
          </cell>
          <cell r="O763" t="str">
            <v>Female</v>
          </cell>
          <cell r="P763">
            <v>65</v>
          </cell>
          <cell r="Q763">
            <v>41.539726027397258</v>
          </cell>
          <cell r="R763" t="str">
            <v>Administrative Assistant III</v>
          </cell>
          <cell r="S763" t="str">
            <v>Manufacturing</v>
          </cell>
          <cell r="T763" t="str">
            <v>Mass Customer</v>
          </cell>
          <cell r="U763" t="str">
            <v>Yes</v>
          </cell>
          <cell r="V763">
            <v>2327</v>
          </cell>
          <cell r="W763" t="str">
            <v>NSW</v>
          </cell>
          <cell r="X763">
            <v>3</v>
          </cell>
          <cell r="Y763">
            <v>186</v>
          </cell>
        </row>
        <row r="764">
          <cell r="A764">
            <v>763</v>
          </cell>
          <cell r="B764">
            <v>44</v>
          </cell>
          <cell r="C764">
            <v>1084</v>
          </cell>
          <cell r="D764">
            <v>43079</v>
          </cell>
          <cell r="E764" t="b">
            <v>0</v>
          </cell>
          <cell r="F764" t="str">
            <v>Approved</v>
          </cell>
          <cell r="G764" t="str">
            <v>WeareA2B</v>
          </cell>
          <cell r="H764" t="str">
            <v>Standard</v>
          </cell>
          <cell r="I764" t="str">
            <v>medium</v>
          </cell>
          <cell r="J764" t="str">
            <v>medium</v>
          </cell>
          <cell r="K764">
            <v>1769.64</v>
          </cell>
          <cell r="L764">
            <v>108.76</v>
          </cell>
          <cell r="M764">
            <v>1660.88</v>
          </cell>
          <cell r="N764">
            <v>40672</v>
          </cell>
          <cell r="O764" t="str">
            <v>Male</v>
          </cell>
          <cell r="P764">
            <v>4</v>
          </cell>
          <cell r="Q764">
            <v>27.857534246575341</v>
          </cell>
          <cell r="R764" t="str">
            <v>Accounting Assistant I</v>
          </cell>
          <cell r="S764" t="str">
            <v>n/a</v>
          </cell>
          <cell r="T764" t="str">
            <v>Affluent Customer</v>
          </cell>
          <cell r="U764" t="str">
            <v>No</v>
          </cell>
          <cell r="V764">
            <v>2322</v>
          </cell>
          <cell r="W764" t="str">
            <v>NSW</v>
          </cell>
          <cell r="X764">
            <v>4</v>
          </cell>
          <cell r="Y764">
            <v>20</v>
          </cell>
        </row>
        <row r="765">
          <cell r="A765">
            <v>764</v>
          </cell>
          <cell r="B765">
            <v>69</v>
          </cell>
          <cell r="C765">
            <v>3435</v>
          </cell>
          <cell r="D765">
            <v>42914</v>
          </cell>
          <cell r="E765" t="b">
            <v>1</v>
          </cell>
          <cell r="F765" t="str">
            <v>Approved</v>
          </cell>
          <cell r="G765" t="str">
            <v>Giant Bicycles</v>
          </cell>
          <cell r="H765" t="str">
            <v>Road</v>
          </cell>
          <cell r="I765" t="str">
            <v>medium</v>
          </cell>
          <cell r="J765" t="str">
            <v>medium</v>
          </cell>
          <cell r="K765">
            <v>792.9</v>
          </cell>
          <cell r="L765">
            <v>594.67999999999995</v>
          </cell>
          <cell r="M765">
            <v>198.22000000000003</v>
          </cell>
          <cell r="N765">
            <v>33879</v>
          </cell>
          <cell r="O765" t="str">
            <v>Female</v>
          </cell>
          <cell r="P765">
            <v>4</v>
          </cell>
          <cell r="Q765">
            <v>20.18904109589041</v>
          </cell>
          <cell r="R765" t="str">
            <v>Senior Editor</v>
          </cell>
          <cell r="S765" t="str">
            <v>Health</v>
          </cell>
          <cell r="T765" t="str">
            <v>Mass Customer</v>
          </cell>
          <cell r="U765" t="str">
            <v>No</v>
          </cell>
          <cell r="V765">
            <v>4301</v>
          </cell>
          <cell r="W765" t="str">
            <v>QLD</v>
          </cell>
          <cell r="X765">
            <v>3</v>
          </cell>
          <cell r="Y765">
            <v>185</v>
          </cell>
        </row>
        <row r="766">
          <cell r="A766">
            <v>765</v>
          </cell>
          <cell r="B766">
            <v>75</v>
          </cell>
          <cell r="C766">
            <v>57</v>
          </cell>
          <cell r="D766">
            <v>42868</v>
          </cell>
          <cell r="E766" t="b">
            <v>0</v>
          </cell>
          <cell r="F766" t="str">
            <v>Approved</v>
          </cell>
          <cell r="G766" t="str">
            <v>Giant Bicycles</v>
          </cell>
          <cell r="H766" t="str">
            <v>Touring</v>
          </cell>
          <cell r="I766" t="str">
            <v>medium</v>
          </cell>
          <cell r="J766" t="str">
            <v>large</v>
          </cell>
          <cell r="K766">
            <v>1873.97</v>
          </cell>
          <cell r="L766">
            <v>863.95</v>
          </cell>
          <cell r="M766">
            <v>1010.02</v>
          </cell>
          <cell r="N766">
            <v>38193</v>
          </cell>
          <cell r="O766" t="e">
            <v>#N/A</v>
          </cell>
          <cell r="P766" t="e">
            <v>#N/A</v>
          </cell>
          <cell r="Q766" t="e">
            <v>#N/A</v>
          </cell>
          <cell r="R766" t="e">
            <v>#N/A</v>
          </cell>
          <cell r="S766" t="e">
            <v>#N/A</v>
          </cell>
          <cell r="T766" t="e">
            <v>#N/A</v>
          </cell>
          <cell r="U766" t="e">
            <v>#N/A</v>
          </cell>
          <cell r="V766" t="e">
            <v>#N/A</v>
          </cell>
          <cell r="W766" t="e">
            <v>#N/A</v>
          </cell>
          <cell r="X766" t="e">
            <v>#N/A</v>
          </cell>
          <cell r="Y766">
            <v>231</v>
          </cell>
        </row>
        <row r="767">
          <cell r="A767">
            <v>766</v>
          </cell>
          <cell r="B767">
            <v>93</v>
          </cell>
          <cell r="C767">
            <v>418</v>
          </cell>
          <cell r="D767">
            <v>42942</v>
          </cell>
          <cell r="E767" t="b">
            <v>0</v>
          </cell>
          <cell r="F767" t="str">
            <v>Approved</v>
          </cell>
          <cell r="G767" t="str">
            <v>WeareA2B</v>
          </cell>
          <cell r="H767" t="str">
            <v>Standard</v>
          </cell>
          <cell r="I767" t="str">
            <v>medium</v>
          </cell>
          <cell r="J767" t="str">
            <v>medium</v>
          </cell>
          <cell r="K767">
            <v>1065.03</v>
          </cell>
          <cell r="L767">
            <v>230.09</v>
          </cell>
          <cell r="M767">
            <v>834.93999999999994</v>
          </cell>
          <cell r="N767">
            <v>36833</v>
          </cell>
          <cell r="O767" t="e">
            <v>#N/A</v>
          </cell>
          <cell r="P767" t="e">
            <v>#N/A</v>
          </cell>
          <cell r="Q767" t="e">
            <v>#N/A</v>
          </cell>
          <cell r="R767" t="e">
            <v>#N/A</v>
          </cell>
          <cell r="S767" t="e">
            <v>#N/A</v>
          </cell>
          <cell r="T767" t="e">
            <v>#N/A</v>
          </cell>
          <cell r="U767" t="e">
            <v>#N/A</v>
          </cell>
          <cell r="V767" t="e">
            <v>#N/A</v>
          </cell>
          <cell r="W767" t="e">
            <v>#N/A</v>
          </cell>
          <cell r="X767" t="e">
            <v>#N/A</v>
          </cell>
          <cell r="Y767">
            <v>157</v>
          </cell>
        </row>
        <row r="768">
          <cell r="A768">
            <v>767</v>
          </cell>
          <cell r="B768">
            <v>31</v>
          </cell>
          <cell r="C768">
            <v>2554</v>
          </cell>
          <cell r="D768">
            <v>42831</v>
          </cell>
          <cell r="E768" t="b">
            <v>1</v>
          </cell>
          <cell r="F768" t="str">
            <v>Approved</v>
          </cell>
          <cell r="G768" t="str">
            <v>WeareA2B</v>
          </cell>
          <cell r="H768" t="str">
            <v>Standard</v>
          </cell>
          <cell r="I768" t="str">
            <v>medium</v>
          </cell>
          <cell r="J768" t="str">
            <v>medium</v>
          </cell>
          <cell r="K768">
            <v>752.64</v>
          </cell>
          <cell r="L768">
            <v>205.36</v>
          </cell>
          <cell r="M768">
            <v>547.28</v>
          </cell>
          <cell r="N768">
            <v>42218</v>
          </cell>
          <cell r="O768" t="str">
            <v>Male</v>
          </cell>
          <cell r="P768">
            <v>43</v>
          </cell>
          <cell r="Q768">
            <v>39.605479452054794</v>
          </cell>
          <cell r="R768" t="str">
            <v>Software Engineer III</v>
          </cell>
          <cell r="S768" t="str">
            <v>n/a</v>
          </cell>
          <cell r="T768" t="str">
            <v>High Net Worth</v>
          </cell>
          <cell r="U768" t="str">
            <v>Yes</v>
          </cell>
          <cell r="V768">
            <v>2380</v>
          </cell>
          <cell r="W768" t="str">
            <v>NSW</v>
          </cell>
          <cell r="X768">
            <v>3</v>
          </cell>
          <cell r="Y768">
            <v>268</v>
          </cell>
        </row>
        <row r="769">
          <cell r="A769">
            <v>768</v>
          </cell>
          <cell r="B769">
            <v>81</v>
          </cell>
          <cell r="C769">
            <v>2810</v>
          </cell>
          <cell r="D769">
            <v>43023</v>
          </cell>
          <cell r="E769" t="b">
            <v>0</v>
          </cell>
          <cell r="F769" t="str">
            <v>Approved</v>
          </cell>
          <cell r="G769" t="str">
            <v>Norco Bicycles</v>
          </cell>
          <cell r="H769" t="str">
            <v>Standard</v>
          </cell>
          <cell r="I769" t="str">
            <v>medium</v>
          </cell>
          <cell r="J769" t="str">
            <v>small</v>
          </cell>
          <cell r="K769">
            <v>586.45000000000005</v>
          </cell>
          <cell r="L769">
            <v>521.94000000000005</v>
          </cell>
          <cell r="M769">
            <v>64.509999999999991</v>
          </cell>
          <cell r="N769">
            <v>34079</v>
          </cell>
          <cell r="O769" t="str">
            <v>Female</v>
          </cell>
          <cell r="P769">
            <v>29</v>
          </cell>
          <cell r="Q769">
            <v>60.605479452054794</v>
          </cell>
          <cell r="R769">
            <v>0</v>
          </cell>
          <cell r="S769" t="str">
            <v>Retail</v>
          </cell>
          <cell r="T769" t="str">
            <v>Mass Customer</v>
          </cell>
          <cell r="U769" t="str">
            <v>No</v>
          </cell>
          <cell r="V769">
            <v>3141</v>
          </cell>
          <cell r="W769" t="str">
            <v>VIC</v>
          </cell>
          <cell r="X769">
            <v>8</v>
          </cell>
          <cell r="Y769">
            <v>76</v>
          </cell>
        </row>
        <row r="770">
          <cell r="A770">
            <v>769</v>
          </cell>
          <cell r="B770">
            <v>69</v>
          </cell>
          <cell r="C770">
            <v>285</v>
          </cell>
          <cell r="D770">
            <v>42744</v>
          </cell>
          <cell r="E770" t="b">
            <v>1</v>
          </cell>
          <cell r="F770" t="str">
            <v>Approved</v>
          </cell>
          <cell r="G770" t="str">
            <v>Giant Bicycles</v>
          </cell>
          <cell r="H770" t="str">
            <v>Road</v>
          </cell>
          <cell r="I770" t="str">
            <v>medium</v>
          </cell>
          <cell r="J770" t="str">
            <v>medium</v>
          </cell>
          <cell r="K770">
            <v>792.9</v>
          </cell>
          <cell r="L770">
            <v>594.67999999999995</v>
          </cell>
          <cell r="M770">
            <v>198.22000000000003</v>
          </cell>
          <cell r="N770">
            <v>33879</v>
          </cell>
          <cell r="O770" t="e">
            <v>#N/A</v>
          </cell>
          <cell r="P770" t="e">
            <v>#N/A</v>
          </cell>
          <cell r="Q770" t="e">
            <v>#N/A</v>
          </cell>
          <cell r="R770" t="e">
            <v>#N/A</v>
          </cell>
          <cell r="S770" t="e">
            <v>#N/A</v>
          </cell>
          <cell r="T770" t="e">
            <v>#N/A</v>
          </cell>
          <cell r="U770" t="e">
            <v>#N/A</v>
          </cell>
          <cell r="V770" t="e">
            <v>#N/A</v>
          </cell>
          <cell r="W770" t="e">
            <v>#N/A</v>
          </cell>
          <cell r="X770" t="e">
            <v>#N/A</v>
          </cell>
          <cell r="Y770">
            <v>355</v>
          </cell>
        </row>
        <row r="771">
          <cell r="A771">
            <v>770</v>
          </cell>
          <cell r="B771">
            <v>4</v>
          </cell>
          <cell r="C771">
            <v>2414</v>
          </cell>
          <cell r="D771">
            <v>42988</v>
          </cell>
          <cell r="F771" t="str">
            <v>Approved</v>
          </cell>
          <cell r="G771" t="str">
            <v>Giant Bicycles</v>
          </cell>
          <cell r="H771" t="str">
            <v>Standard</v>
          </cell>
          <cell r="I771" t="str">
            <v>high</v>
          </cell>
          <cell r="J771" t="str">
            <v>medium</v>
          </cell>
          <cell r="K771">
            <v>1129.1300000000001</v>
          </cell>
          <cell r="L771">
            <v>677.48</v>
          </cell>
          <cell r="M771">
            <v>451.65000000000009</v>
          </cell>
          <cell r="N771">
            <v>38258</v>
          </cell>
          <cell r="O771" t="str">
            <v>Male</v>
          </cell>
          <cell r="P771">
            <v>56</v>
          </cell>
          <cell r="Q771">
            <v>122.3013698630137</v>
          </cell>
          <cell r="R771" t="str">
            <v>Registered Nurse</v>
          </cell>
          <cell r="S771" t="str">
            <v>Manufacturing</v>
          </cell>
          <cell r="T771" t="str">
            <v>High Net Worth</v>
          </cell>
          <cell r="U771" t="str">
            <v>Yes</v>
          </cell>
          <cell r="V771">
            <v>3802</v>
          </cell>
          <cell r="W771" t="str">
            <v>VIC</v>
          </cell>
          <cell r="X771">
            <v>7</v>
          </cell>
          <cell r="Y771">
            <v>111</v>
          </cell>
        </row>
        <row r="772">
          <cell r="A772">
            <v>771</v>
          </cell>
          <cell r="B772">
            <v>95</v>
          </cell>
          <cell r="C772">
            <v>1286</v>
          </cell>
          <cell r="D772">
            <v>42807</v>
          </cell>
          <cell r="E772" t="b">
            <v>0</v>
          </cell>
          <cell r="F772" t="str">
            <v>Approved</v>
          </cell>
          <cell r="G772" t="str">
            <v>OHM Cycles</v>
          </cell>
          <cell r="H772" t="str">
            <v>Touring</v>
          </cell>
          <cell r="I772" t="str">
            <v>low</v>
          </cell>
          <cell r="J772" t="str">
            <v>medium</v>
          </cell>
          <cell r="K772">
            <v>1073.07</v>
          </cell>
          <cell r="L772">
            <v>933.84</v>
          </cell>
          <cell r="M772">
            <v>139.2299999999999</v>
          </cell>
          <cell r="N772">
            <v>41533</v>
          </cell>
          <cell r="O772" t="str">
            <v>Male</v>
          </cell>
          <cell r="P772">
            <v>72</v>
          </cell>
          <cell r="Q772">
            <v>46.758904109589039</v>
          </cell>
          <cell r="R772" t="str">
            <v>Senior Quality Engineer</v>
          </cell>
          <cell r="S772" t="str">
            <v>Manufacturing</v>
          </cell>
          <cell r="T772" t="str">
            <v>Mass Customer</v>
          </cell>
          <cell r="U772" t="str">
            <v>Yes</v>
          </cell>
          <cell r="V772">
            <v>4306</v>
          </cell>
          <cell r="W772" t="str">
            <v>QLD</v>
          </cell>
          <cell r="X772">
            <v>8</v>
          </cell>
          <cell r="Y772">
            <v>292</v>
          </cell>
        </row>
        <row r="773">
          <cell r="A773">
            <v>772</v>
          </cell>
          <cell r="B773">
            <v>58</v>
          </cell>
          <cell r="C773">
            <v>1694</v>
          </cell>
          <cell r="D773">
            <v>42865</v>
          </cell>
          <cell r="E773" t="b">
            <v>1</v>
          </cell>
          <cell r="F773" t="str">
            <v>Approved</v>
          </cell>
          <cell r="G773" t="str">
            <v>OHM Cycles</v>
          </cell>
          <cell r="H773" t="str">
            <v>Standard</v>
          </cell>
          <cell r="I773" t="str">
            <v>medium</v>
          </cell>
          <cell r="J773" t="str">
            <v>medium</v>
          </cell>
          <cell r="K773">
            <v>912.52</v>
          </cell>
          <cell r="L773">
            <v>141.4</v>
          </cell>
          <cell r="M773">
            <v>771.12</v>
          </cell>
          <cell r="N773">
            <v>41047</v>
          </cell>
          <cell r="O773" t="str">
            <v>Female</v>
          </cell>
          <cell r="P773">
            <v>11</v>
          </cell>
          <cell r="Q773">
            <v>62.482191780821921</v>
          </cell>
          <cell r="R773">
            <v>0</v>
          </cell>
          <cell r="S773" t="str">
            <v>Health</v>
          </cell>
          <cell r="T773" t="str">
            <v>Affluent Customer</v>
          </cell>
          <cell r="U773" t="str">
            <v>No</v>
          </cell>
          <cell r="V773">
            <v>3585</v>
          </cell>
          <cell r="W773" t="str">
            <v>VIC</v>
          </cell>
          <cell r="X773">
            <v>1</v>
          </cell>
          <cell r="Y773">
            <v>234</v>
          </cell>
        </row>
        <row r="774">
          <cell r="A774">
            <v>773</v>
          </cell>
          <cell r="B774">
            <v>39</v>
          </cell>
          <cell r="C774">
            <v>2265</v>
          </cell>
          <cell r="D774">
            <v>43004</v>
          </cell>
          <cell r="E774" t="b">
            <v>0</v>
          </cell>
          <cell r="F774" t="str">
            <v>Approved</v>
          </cell>
          <cell r="G774" t="str">
            <v>Giant Bicycles</v>
          </cell>
          <cell r="H774" t="str">
            <v>Standard</v>
          </cell>
          <cell r="I774" t="str">
            <v>medium</v>
          </cell>
          <cell r="J774" t="str">
            <v>large</v>
          </cell>
          <cell r="K774">
            <v>1812.75</v>
          </cell>
          <cell r="L774">
            <v>582.48</v>
          </cell>
          <cell r="M774">
            <v>1230.27</v>
          </cell>
          <cell r="N774">
            <v>36498</v>
          </cell>
          <cell r="O774" t="str">
            <v>Male</v>
          </cell>
          <cell r="P774">
            <v>74</v>
          </cell>
          <cell r="Q774">
            <v>41.668493150684931</v>
          </cell>
          <cell r="R774">
            <v>0</v>
          </cell>
          <cell r="S774" t="str">
            <v>Health</v>
          </cell>
          <cell r="T774" t="str">
            <v>Affluent Customer</v>
          </cell>
          <cell r="U774" t="str">
            <v>No</v>
          </cell>
          <cell r="V774">
            <v>4006</v>
          </cell>
          <cell r="W774" t="str">
            <v>QLD</v>
          </cell>
          <cell r="X774">
            <v>8</v>
          </cell>
          <cell r="Y774">
            <v>95</v>
          </cell>
        </row>
        <row r="775">
          <cell r="A775">
            <v>774</v>
          </cell>
          <cell r="B775">
            <v>12</v>
          </cell>
          <cell r="C775">
            <v>3402</v>
          </cell>
          <cell r="D775">
            <v>43014</v>
          </cell>
          <cell r="E775" t="b">
            <v>0</v>
          </cell>
          <cell r="F775" t="str">
            <v>Approved</v>
          </cell>
          <cell r="G775" t="str">
            <v>WeareA2B</v>
          </cell>
          <cell r="H775" t="str">
            <v>Standard</v>
          </cell>
          <cell r="I775" t="str">
            <v>medium</v>
          </cell>
          <cell r="J775" t="str">
            <v>medium</v>
          </cell>
          <cell r="K775">
            <v>1231.1500000000001</v>
          </cell>
          <cell r="L775">
            <v>161.6</v>
          </cell>
          <cell r="M775">
            <v>1069.5500000000002</v>
          </cell>
          <cell r="N775">
            <v>38216</v>
          </cell>
          <cell r="O775" t="str">
            <v>Female</v>
          </cell>
          <cell r="P775">
            <v>27</v>
          </cell>
          <cell r="Q775">
            <v>36.901369863013699</v>
          </cell>
          <cell r="R775" t="str">
            <v>Statistician II</v>
          </cell>
          <cell r="S775" t="str">
            <v>Telecommunications</v>
          </cell>
          <cell r="T775" t="str">
            <v>Mass Customer</v>
          </cell>
          <cell r="U775" t="str">
            <v>Yes</v>
          </cell>
          <cell r="V775">
            <v>2880</v>
          </cell>
          <cell r="W775" t="str">
            <v>NSW</v>
          </cell>
          <cell r="X775">
            <v>1</v>
          </cell>
          <cell r="Y775">
            <v>85</v>
          </cell>
        </row>
        <row r="776">
          <cell r="A776">
            <v>775</v>
          </cell>
          <cell r="B776">
            <v>31</v>
          </cell>
          <cell r="C776">
            <v>94</v>
          </cell>
          <cell r="D776">
            <v>42982</v>
          </cell>
          <cell r="E776" t="b">
            <v>1</v>
          </cell>
          <cell r="F776" t="str">
            <v>Approved</v>
          </cell>
          <cell r="G776" t="str">
            <v>Giant Bicycles</v>
          </cell>
          <cell r="H776" t="str">
            <v>Standard</v>
          </cell>
          <cell r="I776" t="str">
            <v>medium</v>
          </cell>
          <cell r="J776" t="str">
            <v>medium</v>
          </cell>
          <cell r="K776">
            <v>230.91</v>
          </cell>
          <cell r="L776">
            <v>173.18</v>
          </cell>
          <cell r="M776">
            <v>57.72999999999999</v>
          </cell>
          <cell r="N776">
            <v>39031</v>
          </cell>
          <cell r="O776" t="e">
            <v>#N/A</v>
          </cell>
          <cell r="P776" t="e">
            <v>#N/A</v>
          </cell>
          <cell r="Q776" t="e">
            <v>#N/A</v>
          </cell>
          <cell r="R776" t="e">
            <v>#N/A</v>
          </cell>
          <cell r="S776" t="e">
            <v>#N/A</v>
          </cell>
          <cell r="T776" t="e">
            <v>#N/A</v>
          </cell>
          <cell r="U776" t="e">
            <v>#N/A</v>
          </cell>
          <cell r="V776" t="e">
            <v>#N/A</v>
          </cell>
          <cell r="W776" t="e">
            <v>#N/A</v>
          </cell>
          <cell r="X776" t="e">
            <v>#N/A</v>
          </cell>
          <cell r="Y776">
            <v>117</v>
          </cell>
        </row>
        <row r="777">
          <cell r="A777">
            <v>776</v>
          </cell>
          <cell r="B777">
            <v>64</v>
          </cell>
          <cell r="C777">
            <v>2701</v>
          </cell>
          <cell r="D777">
            <v>42841</v>
          </cell>
          <cell r="E777" t="b">
            <v>0</v>
          </cell>
          <cell r="F777" t="str">
            <v>Approved</v>
          </cell>
          <cell r="G777" t="str">
            <v>Trek Bicycles</v>
          </cell>
          <cell r="H777" t="str">
            <v>Standard</v>
          </cell>
          <cell r="I777" t="str">
            <v>medium</v>
          </cell>
          <cell r="J777" t="str">
            <v>large</v>
          </cell>
          <cell r="K777">
            <v>1469.44</v>
          </cell>
          <cell r="L777">
            <v>596.54999999999995</v>
          </cell>
          <cell r="M777">
            <v>872.8900000000001</v>
          </cell>
          <cell r="N777">
            <v>40487</v>
          </cell>
          <cell r="O777" t="str">
            <v>Female</v>
          </cell>
          <cell r="P777">
            <v>34</v>
          </cell>
          <cell r="Q777">
            <v>61.684931506849317</v>
          </cell>
          <cell r="R777" t="str">
            <v>Dental Hygienist</v>
          </cell>
          <cell r="S777" t="str">
            <v>n/a</v>
          </cell>
          <cell r="T777" t="str">
            <v>Mass Customer</v>
          </cell>
          <cell r="U777" t="str">
            <v>No</v>
          </cell>
          <cell r="V777">
            <v>3280</v>
          </cell>
          <cell r="W777" t="str">
            <v>VIC</v>
          </cell>
          <cell r="X777">
            <v>4</v>
          </cell>
          <cell r="Y777">
            <v>258</v>
          </cell>
        </row>
        <row r="778">
          <cell r="A778">
            <v>777</v>
          </cell>
          <cell r="B778">
            <v>35</v>
          </cell>
          <cell r="C778">
            <v>3335</v>
          </cell>
          <cell r="D778">
            <v>42770</v>
          </cell>
          <cell r="E778" t="b">
            <v>1</v>
          </cell>
          <cell r="F778" t="str">
            <v>Approved</v>
          </cell>
          <cell r="G778" t="str">
            <v>Trek Bicycles</v>
          </cell>
          <cell r="H778" t="str">
            <v>Standard</v>
          </cell>
          <cell r="I778" t="str">
            <v>low</v>
          </cell>
          <cell r="J778" t="str">
            <v>medium</v>
          </cell>
          <cell r="K778">
            <v>1057.51</v>
          </cell>
          <cell r="L778">
            <v>154.4</v>
          </cell>
          <cell r="M778">
            <v>903.11</v>
          </cell>
          <cell r="N778">
            <v>34527</v>
          </cell>
          <cell r="O778" t="str">
            <v>Male</v>
          </cell>
          <cell r="P778">
            <v>47</v>
          </cell>
          <cell r="Q778">
            <v>42.290410958904111</v>
          </cell>
          <cell r="R778" t="str">
            <v>Editor</v>
          </cell>
          <cell r="S778" t="str">
            <v>Health</v>
          </cell>
          <cell r="T778" t="str">
            <v>Mass Customer</v>
          </cell>
          <cell r="U778" t="str">
            <v>Yes</v>
          </cell>
          <cell r="V778">
            <v>4820</v>
          </cell>
          <cell r="W778" t="str">
            <v>QLD</v>
          </cell>
          <cell r="X778">
            <v>1</v>
          </cell>
          <cell r="Y778">
            <v>329</v>
          </cell>
        </row>
        <row r="779">
          <cell r="A779">
            <v>778</v>
          </cell>
          <cell r="B779">
            <v>90</v>
          </cell>
          <cell r="C779">
            <v>1580</v>
          </cell>
          <cell r="D779">
            <v>43044</v>
          </cell>
          <cell r="E779" t="b">
            <v>0</v>
          </cell>
          <cell r="F779" t="str">
            <v>Approved</v>
          </cell>
          <cell r="G779" t="str">
            <v>Solex</v>
          </cell>
          <cell r="H779" t="str">
            <v>Standard</v>
          </cell>
          <cell r="I779" t="str">
            <v>low</v>
          </cell>
          <cell r="J779" t="str">
            <v>medium</v>
          </cell>
          <cell r="K779">
            <v>945.04</v>
          </cell>
          <cell r="L779">
            <v>507.58</v>
          </cell>
          <cell r="M779">
            <v>437.46</v>
          </cell>
          <cell r="N779">
            <v>35052</v>
          </cell>
          <cell r="O779" t="str">
            <v>Female</v>
          </cell>
          <cell r="P779">
            <v>26</v>
          </cell>
          <cell r="Q779">
            <v>40.772602739726025</v>
          </cell>
          <cell r="R779" t="str">
            <v>Associate Professor</v>
          </cell>
          <cell r="S779" t="str">
            <v>Financial Services</v>
          </cell>
          <cell r="T779" t="str">
            <v>Affluent Customer</v>
          </cell>
          <cell r="U779" t="str">
            <v>Yes</v>
          </cell>
          <cell r="V779">
            <v>4227</v>
          </cell>
          <cell r="W779" t="str">
            <v>QLD</v>
          </cell>
          <cell r="X779">
            <v>3</v>
          </cell>
          <cell r="Y779">
            <v>55</v>
          </cell>
        </row>
        <row r="780">
          <cell r="A780">
            <v>779</v>
          </cell>
          <cell r="B780">
            <v>2</v>
          </cell>
          <cell r="C780">
            <v>2832</v>
          </cell>
          <cell r="D780">
            <v>42901</v>
          </cell>
          <cell r="E780" t="b">
            <v>1</v>
          </cell>
          <cell r="F780" t="str">
            <v>Approved</v>
          </cell>
          <cell r="G780" t="str">
            <v>Solex</v>
          </cell>
          <cell r="H780" t="str">
            <v>Standard</v>
          </cell>
          <cell r="I780" t="str">
            <v>medium</v>
          </cell>
          <cell r="J780" t="str">
            <v>medium</v>
          </cell>
          <cell r="K780">
            <v>71.489999999999995</v>
          </cell>
          <cell r="L780">
            <v>53.62</v>
          </cell>
          <cell r="M780">
            <v>17.869999999999997</v>
          </cell>
          <cell r="N780">
            <v>41245</v>
          </cell>
          <cell r="O780" t="str">
            <v>Male</v>
          </cell>
          <cell r="P780">
            <v>60</v>
          </cell>
          <cell r="Q780">
            <v>45.512328767123286</v>
          </cell>
          <cell r="R780" t="str">
            <v>Recruiter</v>
          </cell>
          <cell r="S780" t="str">
            <v>Health</v>
          </cell>
          <cell r="T780" t="str">
            <v>Mass Customer</v>
          </cell>
          <cell r="U780" t="str">
            <v>Yes</v>
          </cell>
          <cell r="V780">
            <v>3140</v>
          </cell>
          <cell r="W780" t="str">
            <v>VIC</v>
          </cell>
          <cell r="X780">
            <v>8</v>
          </cell>
          <cell r="Y780">
            <v>198</v>
          </cell>
        </row>
        <row r="781">
          <cell r="A781">
            <v>780</v>
          </cell>
          <cell r="B781">
            <v>94</v>
          </cell>
          <cell r="C781">
            <v>1608</v>
          </cell>
          <cell r="D781">
            <v>43009</v>
          </cell>
          <cell r="E781" t="b">
            <v>0</v>
          </cell>
          <cell r="F781" t="str">
            <v>Approved</v>
          </cell>
          <cell r="G781" t="str">
            <v>Giant Bicycles</v>
          </cell>
          <cell r="H781" t="str">
            <v>Standard</v>
          </cell>
          <cell r="I781" t="str">
            <v>medium</v>
          </cell>
          <cell r="J781" t="str">
            <v>large</v>
          </cell>
          <cell r="K781">
            <v>1635.3</v>
          </cell>
          <cell r="L781">
            <v>993.66</v>
          </cell>
          <cell r="M781">
            <v>641.64</v>
          </cell>
          <cell r="N781">
            <v>38002</v>
          </cell>
          <cell r="O781" t="str">
            <v>Male</v>
          </cell>
          <cell r="P781">
            <v>64</v>
          </cell>
          <cell r="Q781">
            <v>63.536986301369865</v>
          </cell>
          <cell r="R781" t="str">
            <v>Software Engineer III</v>
          </cell>
          <cell r="S781" t="str">
            <v>Retail</v>
          </cell>
          <cell r="T781" t="str">
            <v>Mass Customer</v>
          </cell>
          <cell r="U781" t="str">
            <v>Yes</v>
          </cell>
          <cell r="V781">
            <v>2090</v>
          </cell>
          <cell r="W781" t="str">
            <v>NSW</v>
          </cell>
          <cell r="X781">
            <v>11</v>
          </cell>
          <cell r="Y781">
            <v>90</v>
          </cell>
        </row>
        <row r="782">
          <cell r="A782">
            <v>781</v>
          </cell>
          <cell r="B782">
            <v>0</v>
          </cell>
          <cell r="C782">
            <v>897</v>
          </cell>
          <cell r="D782">
            <v>42865</v>
          </cell>
          <cell r="E782" t="b">
            <v>1</v>
          </cell>
          <cell r="F782" t="str">
            <v>Approved</v>
          </cell>
          <cell r="K782">
            <v>311.54000000000002</v>
          </cell>
          <cell r="M782">
            <v>311.54000000000002</v>
          </cell>
          <cell r="O782" t="str">
            <v>Female</v>
          </cell>
          <cell r="P782">
            <v>53</v>
          </cell>
          <cell r="Q782">
            <v>53.221917808219175</v>
          </cell>
          <cell r="R782" t="str">
            <v>Account Executive</v>
          </cell>
          <cell r="S782" t="str">
            <v>n/a</v>
          </cell>
          <cell r="T782" t="str">
            <v>Mass Customer</v>
          </cell>
          <cell r="U782" t="str">
            <v>No</v>
          </cell>
          <cell r="V782">
            <v>2153</v>
          </cell>
          <cell r="W782" t="str">
            <v>NSW</v>
          </cell>
          <cell r="X782">
            <v>10</v>
          </cell>
          <cell r="Y782">
            <v>234</v>
          </cell>
        </row>
        <row r="783">
          <cell r="A783">
            <v>782</v>
          </cell>
          <cell r="B783">
            <v>69</v>
          </cell>
          <cell r="C783">
            <v>3220</v>
          </cell>
          <cell r="D783">
            <v>42778</v>
          </cell>
          <cell r="E783" t="b">
            <v>0</v>
          </cell>
          <cell r="F783" t="str">
            <v>Approved</v>
          </cell>
          <cell r="G783" t="str">
            <v>Giant Bicycles</v>
          </cell>
          <cell r="H783" t="str">
            <v>Road</v>
          </cell>
          <cell r="I783" t="str">
            <v>medium</v>
          </cell>
          <cell r="J783" t="str">
            <v>medium</v>
          </cell>
          <cell r="K783">
            <v>792.9</v>
          </cell>
          <cell r="L783">
            <v>594.67999999999995</v>
          </cell>
          <cell r="M783">
            <v>198.22000000000003</v>
          </cell>
          <cell r="N783">
            <v>33879</v>
          </cell>
          <cell r="O783" t="str">
            <v>Female</v>
          </cell>
          <cell r="P783">
            <v>59</v>
          </cell>
          <cell r="Q783">
            <v>49.682191780821917</v>
          </cell>
          <cell r="R783" t="str">
            <v>Research Assistant IV</v>
          </cell>
          <cell r="S783" t="str">
            <v>Financial Services</v>
          </cell>
          <cell r="T783" t="str">
            <v>Mass Customer</v>
          </cell>
          <cell r="U783" t="str">
            <v>No</v>
          </cell>
          <cell r="V783">
            <v>2029</v>
          </cell>
          <cell r="W783" t="str">
            <v>NSW</v>
          </cell>
          <cell r="X783">
            <v>10</v>
          </cell>
          <cell r="Y783">
            <v>321</v>
          </cell>
        </row>
        <row r="784">
          <cell r="A784">
            <v>783</v>
          </cell>
          <cell r="B784">
            <v>0</v>
          </cell>
          <cell r="C784">
            <v>2453</v>
          </cell>
          <cell r="D784">
            <v>42954</v>
          </cell>
          <cell r="E784" t="b">
            <v>0</v>
          </cell>
          <cell r="F784" t="str">
            <v>Approved</v>
          </cell>
          <cell r="G784" t="str">
            <v>Giant Bicycles</v>
          </cell>
          <cell r="H784" t="str">
            <v>Standard</v>
          </cell>
          <cell r="I784" t="str">
            <v>medium</v>
          </cell>
          <cell r="J784" t="str">
            <v>large</v>
          </cell>
          <cell r="K784">
            <v>569.55999999999995</v>
          </cell>
          <cell r="L784">
            <v>528.42999999999995</v>
          </cell>
          <cell r="M784">
            <v>41.129999999999995</v>
          </cell>
          <cell r="N784">
            <v>37874</v>
          </cell>
          <cell r="O784" t="str">
            <v>Female</v>
          </cell>
          <cell r="P784">
            <v>81</v>
          </cell>
          <cell r="Q784">
            <v>29.641095890410959</v>
          </cell>
          <cell r="R784" t="str">
            <v>Safety Technician II</v>
          </cell>
          <cell r="S784" t="str">
            <v>Manufacturing</v>
          </cell>
          <cell r="T784" t="str">
            <v>Mass Customer</v>
          </cell>
          <cell r="U784" t="str">
            <v>Yes</v>
          </cell>
          <cell r="V784">
            <v>2165</v>
          </cell>
          <cell r="W784" t="str">
            <v>NSW</v>
          </cell>
          <cell r="X784">
            <v>7</v>
          </cell>
          <cell r="Y784">
            <v>145</v>
          </cell>
        </row>
        <row r="785">
          <cell r="A785">
            <v>784</v>
          </cell>
          <cell r="B785">
            <v>81</v>
          </cell>
          <cell r="C785">
            <v>2755</v>
          </cell>
          <cell r="D785">
            <v>43044</v>
          </cell>
          <cell r="E785" t="b">
            <v>1</v>
          </cell>
          <cell r="F785" t="str">
            <v>Approved</v>
          </cell>
          <cell r="G785" t="str">
            <v>Norco Bicycles</v>
          </cell>
          <cell r="H785" t="str">
            <v>Standard</v>
          </cell>
          <cell r="I785" t="str">
            <v>medium</v>
          </cell>
          <cell r="J785" t="str">
            <v>small</v>
          </cell>
          <cell r="K785">
            <v>586.45000000000005</v>
          </cell>
          <cell r="L785">
            <v>521.94000000000005</v>
          </cell>
          <cell r="M785">
            <v>64.509999999999991</v>
          </cell>
          <cell r="N785">
            <v>41533</v>
          </cell>
          <cell r="O785" t="str">
            <v>Female</v>
          </cell>
          <cell r="P785">
            <v>11</v>
          </cell>
          <cell r="Q785">
            <v>22.660273972602738</v>
          </cell>
          <cell r="R785" t="str">
            <v>Automation Specialist I</v>
          </cell>
          <cell r="S785" t="str">
            <v>Retail</v>
          </cell>
          <cell r="T785" t="str">
            <v>Mass Customer</v>
          </cell>
          <cell r="U785" t="str">
            <v>No</v>
          </cell>
          <cell r="V785">
            <v>4503</v>
          </cell>
          <cell r="W785" t="str">
            <v>QLD</v>
          </cell>
          <cell r="X785">
            <v>6</v>
          </cell>
          <cell r="Y785">
            <v>55</v>
          </cell>
        </row>
        <row r="786">
          <cell r="A786">
            <v>785</v>
          </cell>
          <cell r="B786">
            <v>34</v>
          </cell>
          <cell r="C786">
            <v>3094</v>
          </cell>
          <cell r="D786">
            <v>42769</v>
          </cell>
          <cell r="E786" t="b">
            <v>1</v>
          </cell>
          <cell r="F786" t="str">
            <v>Approved</v>
          </cell>
          <cell r="G786" t="str">
            <v>Norco Bicycles</v>
          </cell>
          <cell r="H786" t="str">
            <v>Road</v>
          </cell>
          <cell r="I786" t="str">
            <v>high</v>
          </cell>
          <cell r="J786" t="str">
            <v>large</v>
          </cell>
          <cell r="K786">
            <v>774.53</v>
          </cell>
          <cell r="L786">
            <v>464.72</v>
          </cell>
          <cell r="M786">
            <v>309.80999999999995</v>
          </cell>
          <cell r="N786">
            <v>40336</v>
          </cell>
          <cell r="O786" t="str">
            <v>Male</v>
          </cell>
          <cell r="P786">
            <v>14</v>
          </cell>
          <cell r="Q786">
            <v>32.832876712328769</v>
          </cell>
          <cell r="R786" t="str">
            <v>Biostatistician II</v>
          </cell>
          <cell r="S786" t="str">
            <v>Property</v>
          </cell>
          <cell r="T786" t="str">
            <v>High Net Worth</v>
          </cell>
          <cell r="U786" t="str">
            <v>Yes</v>
          </cell>
          <cell r="V786">
            <v>2151</v>
          </cell>
          <cell r="W786" t="str">
            <v>NSW</v>
          </cell>
          <cell r="X786">
            <v>8</v>
          </cell>
          <cell r="Y786">
            <v>330</v>
          </cell>
        </row>
        <row r="787">
          <cell r="A787">
            <v>786</v>
          </cell>
          <cell r="B787">
            <v>0</v>
          </cell>
          <cell r="C787">
            <v>666</v>
          </cell>
          <cell r="D787">
            <v>42839</v>
          </cell>
          <cell r="E787" t="b">
            <v>1</v>
          </cell>
          <cell r="F787" t="str">
            <v>Approved</v>
          </cell>
          <cell r="G787" t="str">
            <v>OHM Cycles</v>
          </cell>
          <cell r="H787" t="str">
            <v>Standard</v>
          </cell>
          <cell r="I787" t="str">
            <v>medium</v>
          </cell>
          <cell r="J787" t="str">
            <v>medium</v>
          </cell>
          <cell r="K787">
            <v>235.63</v>
          </cell>
          <cell r="L787">
            <v>125.07</v>
          </cell>
          <cell r="M787">
            <v>110.56</v>
          </cell>
          <cell r="N787">
            <v>35667</v>
          </cell>
          <cell r="O787" t="e">
            <v>#N/A</v>
          </cell>
          <cell r="P787" t="e">
            <v>#N/A</v>
          </cell>
          <cell r="Q787" t="e">
            <v>#N/A</v>
          </cell>
          <cell r="R787" t="e">
            <v>#N/A</v>
          </cell>
          <cell r="S787" t="e">
            <v>#N/A</v>
          </cell>
          <cell r="T787" t="e">
            <v>#N/A</v>
          </cell>
          <cell r="U787" t="e">
            <v>#N/A</v>
          </cell>
          <cell r="V787" t="e">
            <v>#N/A</v>
          </cell>
          <cell r="W787" t="e">
            <v>#N/A</v>
          </cell>
          <cell r="X787" t="e">
            <v>#N/A</v>
          </cell>
          <cell r="Y787">
            <v>260</v>
          </cell>
        </row>
        <row r="788">
          <cell r="A788">
            <v>787</v>
          </cell>
          <cell r="B788">
            <v>67</v>
          </cell>
          <cell r="C788">
            <v>2981</v>
          </cell>
          <cell r="D788">
            <v>42880</v>
          </cell>
          <cell r="E788" t="b">
            <v>0</v>
          </cell>
          <cell r="F788" t="str">
            <v>Approved</v>
          </cell>
          <cell r="G788" t="str">
            <v>Solex</v>
          </cell>
          <cell r="H788" t="str">
            <v>Standard</v>
          </cell>
          <cell r="I788" t="str">
            <v>medium</v>
          </cell>
          <cell r="J788" t="str">
            <v>large</v>
          </cell>
          <cell r="K788">
            <v>1071.23</v>
          </cell>
          <cell r="L788">
            <v>380.74</v>
          </cell>
          <cell r="M788">
            <v>690.49</v>
          </cell>
          <cell r="N788">
            <v>40670</v>
          </cell>
          <cell r="O788" t="str">
            <v>Female</v>
          </cell>
          <cell r="P788">
            <v>30</v>
          </cell>
          <cell r="Q788">
            <v>42</v>
          </cell>
          <cell r="R788" t="str">
            <v>Sales Representative</v>
          </cell>
          <cell r="S788" t="str">
            <v>Manufacturing</v>
          </cell>
          <cell r="T788" t="str">
            <v>Mass Customer</v>
          </cell>
          <cell r="U788" t="str">
            <v>No</v>
          </cell>
          <cell r="V788">
            <v>2760</v>
          </cell>
          <cell r="W788" t="str">
            <v>NSW</v>
          </cell>
          <cell r="X788">
            <v>9</v>
          </cell>
          <cell r="Y788">
            <v>219</v>
          </cell>
        </row>
        <row r="789">
          <cell r="A789">
            <v>788</v>
          </cell>
          <cell r="B789">
            <v>89</v>
          </cell>
          <cell r="C789">
            <v>1739</v>
          </cell>
          <cell r="D789">
            <v>42975</v>
          </cell>
          <cell r="E789" t="b">
            <v>0</v>
          </cell>
          <cell r="F789" t="str">
            <v>Approved</v>
          </cell>
          <cell r="G789" t="str">
            <v>WeareA2B</v>
          </cell>
          <cell r="H789" t="str">
            <v>Touring</v>
          </cell>
          <cell r="I789" t="str">
            <v>medium</v>
          </cell>
          <cell r="J789" t="str">
            <v>large</v>
          </cell>
          <cell r="K789">
            <v>1362.99</v>
          </cell>
          <cell r="L789">
            <v>57.74</v>
          </cell>
          <cell r="M789">
            <v>1305.25</v>
          </cell>
          <cell r="N789">
            <v>34079</v>
          </cell>
          <cell r="O789" t="str">
            <v>U</v>
          </cell>
          <cell r="P789">
            <v>83</v>
          </cell>
          <cell r="Q789">
            <v>67.498630136986307</v>
          </cell>
          <cell r="R789" t="str">
            <v>Software Consultant</v>
          </cell>
          <cell r="S789" t="str">
            <v>Argiculture</v>
          </cell>
          <cell r="T789" t="str">
            <v>High Net Worth</v>
          </cell>
          <cell r="U789" t="str">
            <v>Yes</v>
          </cell>
          <cell r="V789">
            <v>2680</v>
          </cell>
          <cell r="W789" t="str">
            <v>NSW</v>
          </cell>
          <cell r="X789">
            <v>4</v>
          </cell>
          <cell r="Y789">
            <v>124</v>
          </cell>
        </row>
        <row r="790">
          <cell r="A790">
            <v>789</v>
          </cell>
          <cell r="B790">
            <v>69</v>
          </cell>
          <cell r="C790">
            <v>1877</v>
          </cell>
          <cell r="D790">
            <v>42919</v>
          </cell>
          <cell r="E790" t="b">
            <v>1</v>
          </cell>
          <cell r="F790" t="str">
            <v>Approved</v>
          </cell>
          <cell r="G790" t="str">
            <v>Norco Bicycles</v>
          </cell>
          <cell r="H790" t="str">
            <v>Road</v>
          </cell>
          <cell r="I790" t="str">
            <v>medium</v>
          </cell>
          <cell r="J790" t="str">
            <v>large</v>
          </cell>
          <cell r="K790">
            <v>1240.31</v>
          </cell>
          <cell r="L790">
            <v>795.1</v>
          </cell>
          <cell r="M790">
            <v>445.20999999999992</v>
          </cell>
          <cell r="N790">
            <v>42226</v>
          </cell>
          <cell r="O790" t="str">
            <v>Male</v>
          </cell>
          <cell r="P790">
            <v>6</v>
          </cell>
          <cell r="Q790">
            <v>55.564383561643837</v>
          </cell>
          <cell r="R790" t="str">
            <v>Associate Professor</v>
          </cell>
          <cell r="S790" t="str">
            <v>Financial Services</v>
          </cell>
          <cell r="T790" t="str">
            <v>Affluent Customer</v>
          </cell>
          <cell r="U790" t="str">
            <v>No</v>
          </cell>
          <cell r="V790">
            <v>4030</v>
          </cell>
          <cell r="W790" t="str">
            <v>QLD</v>
          </cell>
          <cell r="X790">
            <v>4</v>
          </cell>
          <cell r="Y790">
            <v>180</v>
          </cell>
        </row>
        <row r="791">
          <cell r="A791">
            <v>790</v>
          </cell>
          <cell r="B791">
            <v>18</v>
          </cell>
          <cell r="C791">
            <v>2346</v>
          </cell>
          <cell r="D791">
            <v>42823</v>
          </cell>
          <cell r="E791" t="b">
            <v>0</v>
          </cell>
          <cell r="F791" t="str">
            <v>Approved</v>
          </cell>
          <cell r="G791" t="str">
            <v>Solex</v>
          </cell>
          <cell r="H791" t="str">
            <v>Standard</v>
          </cell>
          <cell r="I791" t="str">
            <v>medium</v>
          </cell>
          <cell r="J791" t="str">
            <v>medium</v>
          </cell>
          <cell r="K791">
            <v>575.27</v>
          </cell>
          <cell r="L791">
            <v>431.45</v>
          </cell>
          <cell r="M791">
            <v>143.82</v>
          </cell>
          <cell r="N791">
            <v>35667</v>
          </cell>
          <cell r="O791" t="str">
            <v>Female</v>
          </cell>
          <cell r="P791">
            <v>79</v>
          </cell>
          <cell r="Q791">
            <v>42.536986301369865</v>
          </cell>
          <cell r="R791" t="str">
            <v>Information Systems Manager</v>
          </cell>
          <cell r="S791" t="str">
            <v>Retail</v>
          </cell>
          <cell r="T791" t="str">
            <v>Affluent Customer</v>
          </cell>
          <cell r="U791" t="str">
            <v>Yes</v>
          </cell>
          <cell r="V791">
            <v>2114</v>
          </cell>
          <cell r="W791" t="str">
            <v>NSW</v>
          </cell>
          <cell r="X791">
            <v>12</v>
          </cell>
          <cell r="Y791">
            <v>276</v>
          </cell>
        </row>
        <row r="792">
          <cell r="A792">
            <v>791</v>
          </cell>
          <cell r="B792">
            <v>64</v>
          </cell>
          <cell r="C792">
            <v>1147</v>
          </cell>
          <cell r="D792">
            <v>42934</v>
          </cell>
          <cell r="E792" t="b">
            <v>0</v>
          </cell>
          <cell r="F792" t="str">
            <v>Approved</v>
          </cell>
          <cell r="G792" t="str">
            <v>Giant Bicycles</v>
          </cell>
          <cell r="H792" t="str">
            <v>Standard</v>
          </cell>
          <cell r="I792" t="str">
            <v>high</v>
          </cell>
          <cell r="J792" t="str">
            <v>small</v>
          </cell>
          <cell r="K792">
            <v>1977.36</v>
          </cell>
          <cell r="L792">
            <v>1759.85</v>
          </cell>
          <cell r="M792">
            <v>217.51</v>
          </cell>
          <cell r="N792">
            <v>42172</v>
          </cell>
          <cell r="O792" t="str">
            <v>Male</v>
          </cell>
          <cell r="P792">
            <v>60</v>
          </cell>
          <cell r="Q792">
            <v>53.731506849315068</v>
          </cell>
          <cell r="R792" t="str">
            <v>Health Coach II</v>
          </cell>
          <cell r="S792" t="str">
            <v>Financial Services</v>
          </cell>
          <cell r="T792" t="str">
            <v>High Net Worth</v>
          </cell>
          <cell r="U792" t="str">
            <v>No</v>
          </cell>
          <cell r="V792">
            <v>2768</v>
          </cell>
          <cell r="W792" t="str">
            <v>NSW</v>
          </cell>
          <cell r="X792">
            <v>9</v>
          </cell>
          <cell r="Y792">
            <v>165</v>
          </cell>
        </row>
        <row r="793">
          <cell r="A793">
            <v>792</v>
          </cell>
          <cell r="B793">
            <v>80</v>
          </cell>
          <cell r="C793">
            <v>3061</v>
          </cell>
          <cell r="D793">
            <v>42993</v>
          </cell>
          <cell r="E793" t="b">
            <v>1</v>
          </cell>
          <cell r="F793" t="str">
            <v>Approved</v>
          </cell>
          <cell r="G793" t="str">
            <v>OHM Cycles</v>
          </cell>
          <cell r="H793" t="str">
            <v>Touring</v>
          </cell>
          <cell r="I793" t="str">
            <v>low</v>
          </cell>
          <cell r="J793" t="str">
            <v>medium</v>
          </cell>
          <cell r="K793">
            <v>1073.07</v>
          </cell>
          <cell r="L793">
            <v>933.84</v>
          </cell>
          <cell r="M793">
            <v>139.2299999999999</v>
          </cell>
          <cell r="N793">
            <v>35455</v>
          </cell>
          <cell r="O793" t="str">
            <v>Male</v>
          </cell>
          <cell r="P793">
            <v>78</v>
          </cell>
          <cell r="Q793">
            <v>31.027397260273972</v>
          </cell>
          <cell r="R793" t="str">
            <v>Office Assistant IV</v>
          </cell>
          <cell r="S793" t="str">
            <v>Financial Services</v>
          </cell>
          <cell r="T793" t="str">
            <v>Mass Customer</v>
          </cell>
          <cell r="U793" t="str">
            <v>Yes</v>
          </cell>
          <cell r="V793">
            <v>2530</v>
          </cell>
          <cell r="W793" t="str">
            <v>NSW</v>
          </cell>
          <cell r="X793">
            <v>8</v>
          </cell>
          <cell r="Y793">
            <v>106</v>
          </cell>
        </row>
        <row r="794">
          <cell r="A794">
            <v>793</v>
          </cell>
          <cell r="B794">
            <v>3</v>
          </cell>
          <cell r="C794">
            <v>283</v>
          </cell>
          <cell r="D794">
            <v>42852</v>
          </cell>
          <cell r="E794" t="b">
            <v>1</v>
          </cell>
          <cell r="F794" t="str">
            <v>Approved</v>
          </cell>
          <cell r="G794" t="str">
            <v>Trek Bicycles</v>
          </cell>
          <cell r="H794" t="str">
            <v>Standard</v>
          </cell>
          <cell r="I794" t="str">
            <v>medium</v>
          </cell>
          <cell r="J794" t="str">
            <v>large</v>
          </cell>
          <cell r="K794">
            <v>2091.4699999999998</v>
          </cell>
          <cell r="L794">
            <v>388.92</v>
          </cell>
          <cell r="M794">
            <v>1702.5499999999997</v>
          </cell>
          <cell r="N794">
            <v>39526</v>
          </cell>
          <cell r="O794" t="e">
            <v>#N/A</v>
          </cell>
          <cell r="P794" t="e">
            <v>#N/A</v>
          </cell>
          <cell r="Q794" t="e">
            <v>#N/A</v>
          </cell>
          <cell r="R794" t="e">
            <v>#N/A</v>
          </cell>
          <cell r="S794" t="e">
            <v>#N/A</v>
          </cell>
          <cell r="T794" t="e">
            <v>#N/A</v>
          </cell>
          <cell r="U794" t="e">
            <v>#N/A</v>
          </cell>
          <cell r="V794" t="e">
            <v>#N/A</v>
          </cell>
          <cell r="W794" t="e">
            <v>#N/A</v>
          </cell>
          <cell r="X794" t="e">
            <v>#N/A</v>
          </cell>
          <cell r="Y794">
            <v>247</v>
          </cell>
        </row>
        <row r="795">
          <cell r="A795">
            <v>794</v>
          </cell>
          <cell r="B795">
            <v>71</v>
          </cell>
          <cell r="C795">
            <v>1030</v>
          </cell>
          <cell r="D795">
            <v>43059</v>
          </cell>
          <cell r="E795" t="b">
            <v>1</v>
          </cell>
          <cell r="F795" t="str">
            <v>Approved</v>
          </cell>
          <cell r="G795" t="str">
            <v>Solex</v>
          </cell>
          <cell r="H795" t="str">
            <v>Standard</v>
          </cell>
          <cell r="I795" t="str">
            <v>high</v>
          </cell>
          <cell r="J795" t="str">
            <v>large</v>
          </cell>
          <cell r="K795">
            <v>1842.92</v>
          </cell>
          <cell r="L795">
            <v>1105.75</v>
          </cell>
          <cell r="M795">
            <v>737.17000000000007</v>
          </cell>
          <cell r="N795">
            <v>34996</v>
          </cell>
          <cell r="O795" t="str">
            <v>Male</v>
          </cell>
          <cell r="P795">
            <v>75</v>
          </cell>
          <cell r="Q795">
            <v>59.915068493150685</v>
          </cell>
          <cell r="R795" t="str">
            <v>Food Chemist</v>
          </cell>
          <cell r="S795" t="str">
            <v>n/a</v>
          </cell>
          <cell r="T795" t="str">
            <v>Mass Customer</v>
          </cell>
          <cell r="U795" t="str">
            <v>No</v>
          </cell>
          <cell r="V795">
            <v>3225</v>
          </cell>
          <cell r="W795" t="str">
            <v>VIC</v>
          </cell>
          <cell r="X795">
            <v>7</v>
          </cell>
          <cell r="Y795">
            <v>40</v>
          </cell>
        </row>
        <row r="796">
          <cell r="A796">
            <v>795</v>
          </cell>
          <cell r="B796">
            <v>5</v>
          </cell>
          <cell r="C796">
            <v>2035</v>
          </cell>
          <cell r="D796">
            <v>42891</v>
          </cell>
          <cell r="E796" t="b">
            <v>1</v>
          </cell>
          <cell r="F796" t="str">
            <v>Cancelled</v>
          </cell>
          <cell r="G796" t="str">
            <v>Trek Bicycles</v>
          </cell>
          <cell r="H796" t="str">
            <v>Mountain</v>
          </cell>
          <cell r="I796" t="str">
            <v>low</v>
          </cell>
          <cell r="J796" t="str">
            <v>medium</v>
          </cell>
          <cell r="K796">
            <v>574.64</v>
          </cell>
          <cell r="L796">
            <v>459.71</v>
          </cell>
          <cell r="M796">
            <v>114.93</v>
          </cell>
          <cell r="N796">
            <v>40784</v>
          </cell>
          <cell r="O796" t="str">
            <v>Female</v>
          </cell>
          <cell r="P796">
            <v>11</v>
          </cell>
          <cell r="Q796">
            <v>42.830136986301369</v>
          </cell>
          <cell r="R796" t="str">
            <v>Senior Developer</v>
          </cell>
          <cell r="S796" t="str">
            <v>Manufacturing</v>
          </cell>
          <cell r="T796" t="str">
            <v>Mass Customer</v>
          </cell>
          <cell r="U796" t="str">
            <v>No</v>
          </cell>
          <cell r="V796">
            <v>2428</v>
          </cell>
          <cell r="W796" t="str">
            <v>NSW</v>
          </cell>
          <cell r="X796">
            <v>7</v>
          </cell>
          <cell r="Y796">
            <v>208</v>
          </cell>
        </row>
        <row r="797">
          <cell r="A797">
            <v>796</v>
          </cell>
          <cell r="B797">
            <v>71</v>
          </cell>
          <cell r="C797">
            <v>1411</v>
          </cell>
          <cell r="D797">
            <v>43023</v>
          </cell>
          <cell r="E797" t="b">
            <v>0</v>
          </cell>
          <cell r="F797" t="str">
            <v>Approved</v>
          </cell>
          <cell r="G797" t="str">
            <v>Solex</v>
          </cell>
          <cell r="H797" t="str">
            <v>Standard</v>
          </cell>
          <cell r="I797" t="str">
            <v>high</v>
          </cell>
          <cell r="J797" t="str">
            <v>large</v>
          </cell>
          <cell r="K797">
            <v>1842.92</v>
          </cell>
          <cell r="L797">
            <v>1105.75</v>
          </cell>
          <cell r="M797">
            <v>737.17000000000007</v>
          </cell>
          <cell r="N797">
            <v>34996</v>
          </cell>
          <cell r="O797" t="str">
            <v>Female</v>
          </cell>
          <cell r="P797">
            <v>20</v>
          </cell>
          <cell r="Q797">
            <v>27.895890410958906</v>
          </cell>
          <cell r="R797" t="str">
            <v>Registered Nurse</v>
          </cell>
          <cell r="S797" t="str">
            <v>Retail</v>
          </cell>
          <cell r="T797" t="str">
            <v>High Net Worth</v>
          </cell>
          <cell r="U797" t="str">
            <v>Yes</v>
          </cell>
          <cell r="V797">
            <v>2259</v>
          </cell>
          <cell r="W797" t="str">
            <v>NSW</v>
          </cell>
          <cell r="X797">
            <v>7</v>
          </cell>
          <cell r="Y797">
            <v>76</v>
          </cell>
        </row>
        <row r="798">
          <cell r="A798">
            <v>797</v>
          </cell>
          <cell r="B798">
            <v>30</v>
          </cell>
          <cell r="C798">
            <v>269</v>
          </cell>
          <cell r="D798">
            <v>42774</v>
          </cell>
          <cell r="E798" t="b">
            <v>0</v>
          </cell>
          <cell r="F798" t="str">
            <v>Approved</v>
          </cell>
          <cell r="G798" t="str">
            <v>Solex</v>
          </cell>
          <cell r="H798" t="str">
            <v>Standard</v>
          </cell>
          <cell r="I798" t="str">
            <v>high</v>
          </cell>
          <cell r="J798" t="str">
            <v>medium</v>
          </cell>
          <cell r="K798">
            <v>748.17</v>
          </cell>
          <cell r="L798">
            <v>448.9</v>
          </cell>
          <cell r="M798">
            <v>299.27</v>
          </cell>
          <cell r="N798">
            <v>33552</v>
          </cell>
          <cell r="O798" t="e">
            <v>#N/A</v>
          </cell>
          <cell r="P798" t="e">
            <v>#N/A</v>
          </cell>
          <cell r="Q798" t="e">
            <v>#N/A</v>
          </cell>
          <cell r="R798" t="e">
            <v>#N/A</v>
          </cell>
          <cell r="S798" t="e">
            <v>#N/A</v>
          </cell>
          <cell r="T798" t="e">
            <v>#N/A</v>
          </cell>
          <cell r="U798" t="e">
            <v>#N/A</v>
          </cell>
          <cell r="V798" t="e">
            <v>#N/A</v>
          </cell>
          <cell r="W798" t="e">
            <v>#N/A</v>
          </cell>
          <cell r="X798" t="e">
            <v>#N/A</v>
          </cell>
          <cell r="Y798">
            <v>325</v>
          </cell>
        </row>
        <row r="799">
          <cell r="A799">
            <v>798</v>
          </cell>
          <cell r="B799">
            <v>3</v>
          </cell>
          <cell r="C799">
            <v>729</v>
          </cell>
          <cell r="D799">
            <v>43045</v>
          </cell>
          <cell r="E799" t="b">
            <v>1</v>
          </cell>
          <cell r="F799" t="str">
            <v>Approved</v>
          </cell>
          <cell r="G799" t="str">
            <v>Trek Bicycles</v>
          </cell>
          <cell r="H799" t="str">
            <v>Standard</v>
          </cell>
          <cell r="I799" t="str">
            <v>medium</v>
          </cell>
          <cell r="J799" t="str">
            <v>large</v>
          </cell>
          <cell r="K799">
            <v>2091.4699999999998</v>
          </cell>
          <cell r="L799">
            <v>388.92</v>
          </cell>
          <cell r="M799">
            <v>1702.5499999999997</v>
          </cell>
          <cell r="N799">
            <v>40670</v>
          </cell>
          <cell r="O799" t="e">
            <v>#N/A</v>
          </cell>
          <cell r="P799" t="e">
            <v>#N/A</v>
          </cell>
          <cell r="Q799" t="e">
            <v>#N/A</v>
          </cell>
          <cell r="R799" t="e">
            <v>#N/A</v>
          </cell>
          <cell r="S799" t="e">
            <v>#N/A</v>
          </cell>
          <cell r="T799" t="e">
            <v>#N/A</v>
          </cell>
          <cell r="U799" t="e">
            <v>#N/A</v>
          </cell>
          <cell r="V799" t="e">
            <v>#N/A</v>
          </cell>
          <cell r="W799" t="e">
            <v>#N/A</v>
          </cell>
          <cell r="X799" t="e">
            <v>#N/A</v>
          </cell>
          <cell r="Y799">
            <v>54</v>
          </cell>
        </row>
        <row r="800">
          <cell r="A800">
            <v>799</v>
          </cell>
          <cell r="B800">
            <v>3</v>
          </cell>
          <cell r="C800">
            <v>2508</v>
          </cell>
          <cell r="D800">
            <v>43043</v>
          </cell>
          <cell r="E800" t="b">
            <v>1</v>
          </cell>
          <cell r="F800" t="str">
            <v>Approved</v>
          </cell>
          <cell r="G800" t="str">
            <v>Trek Bicycles</v>
          </cell>
          <cell r="H800" t="str">
            <v>Standard</v>
          </cell>
          <cell r="I800" t="str">
            <v>medium</v>
          </cell>
          <cell r="J800" t="str">
            <v>large</v>
          </cell>
          <cell r="K800">
            <v>2091.4699999999998</v>
          </cell>
          <cell r="L800">
            <v>388.92</v>
          </cell>
          <cell r="M800">
            <v>1702.5499999999997</v>
          </cell>
          <cell r="N800">
            <v>40336</v>
          </cell>
          <cell r="O800" t="str">
            <v>Male</v>
          </cell>
          <cell r="P800">
            <v>99</v>
          </cell>
          <cell r="Q800">
            <v>25.389041095890413</v>
          </cell>
          <cell r="R800" t="str">
            <v>Information Systems Manager</v>
          </cell>
          <cell r="S800" t="str">
            <v>Health</v>
          </cell>
          <cell r="T800" t="str">
            <v>Affluent Customer</v>
          </cell>
          <cell r="U800" t="str">
            <v>Yes</v>
          </cell>
          <cell r="V800">
            <v>2300</v>
          </cell>
          <cell r="W800" t="str">
            <v>NSW</v>
          </cell>
          <cell r="X800">
            <v>8</v>
          </cell>
          <cell r="Y800">
            <v>56</v>
          </cell>
        </row>
        <row r="801">
          <cell r="A801">
            <v>800</v>
          </cell>
          <cell r="B801">
            <v>87</v>
          </cell>
          <cell r="C801">
            <v>1200</v>
          </cell>
          <cell r="D801">
            <v>42950</v>
          </cell>
          <cell r="E801" t="b">
            <v>0</v>
          </cell>
          <cell r="F801" t="str">
            <v>Approved</v>
          </cell>
          <cell r="G801" t="str">
            <v>OHM Cycles</v>
          </cell>
          <cell r="H801" t="str">
            <v>Standard</v>
          </cell>
          <cell r="I801" t="str">
            <v>medium</v>
          </cell>
          <cell r="J801" t="str">
            <v>medium</v>
          </cell>
          <cell r="K801">
            <v>1636.9</v>
          </cell>
          <cell r="L801">
            <v>44.71</v>
          </cell>
          <cell r="M801">
            <v>1592.19</v>
          </cell>
          <cell r="N801">
            <v>40410</v>
          </cell>
          <cell r="O801" t="str">
            <v>Female</v>
          </cell>
          <cell r="P801">
            <v>42</v>
          </cell>
          <cell r="Q801">
            <v>47.920547945205477</v>
          </cell>
          <cell r="R801" t="str">
            <v>Librarian</v>
          </cell>
          <cell r="S801" t="str">
            <v>Financial Services</v>
          </cell>
          <cell r="T801" t="str">
            <v>Affluent Customer</v>
          </cell>
          <cell r="U801" t="str">
            <v>Yes</v>
          </cell>
          <cell r="V801">
            <v>4350</v>
          </cell>
          <cell r="W801" t="str">
            <v>QLD</v>
          </cell>
          <cell r="X801">
            <v>3</v>
          </cell>
          <cell r="Y801">
            <v>149</v>
          </cell>
        </row>
        <row r="802">
          <cell r="A802">
            <v>801</v>
          </cell>
          <cell r="B802">
            <v>21</v>
          </cell>
          <cell r="C802">
            <v>1432</v>
          </cell>
          <cell r="D802">
            <v>43017</v>
          </cell>
          <cell r="E802" t="b">
            <v>0</v>
          </cell>
          <cell r="F802" t="str">
            <v>Approved</v>
          </cell>
          <cell r="G802" t="str">
            <v>WeareA2B</v>
          </cell>
          <cell r="H802" t="str">
            <v>Touring</v>
          </cell>
          <cell r="I802" t="str">
            <v>medium</v>
          </cell>
          <cell r="J802" t="str">
            <v>medium</v>
          </cell>
          <cell r="K802">
            <v>1466.68</v>
          </cell>
          <cell r="L802">
            <v>363.25</v>
          </cell>
          <cell r="M802">
            <v>1103.43</v>
          </cell>
          <cell r="N802">
            <v>38693</v>
          </cell>
          <cell r="O802" t="str">
            <v>Female</v>
          </cell>
          <cell r="P802">
            <v>15</v>
          </cell>
          <cell r="Q802">
            <v>23.328767123287673</v>
          </cell>
          <cell r="R802" t="str">
            <v>Tax Accountant</v>
          </cell>
          <cell r="S802" t="str">
            <v>Financial Services</v>
          </cell>
          <cell r="T802" t="str">
            <v>Affluent Customer</v>
          </cell>
          <cell r="U802" t="str">
            <v>Yes</v>
          </cell>
          <cell r="V802">
            <v>2759</v>
          </cell>
          <cell r="W802" t="str">
            <v>NSW</v>
          </cell>
          <cell r="X802">
            <v>8</v>
          </cell>
          <cell r="Y802">
            <v>82</v>
          </cell>
        </row>
        <row r="803">
          <cell r="A803">
            <v>802</v>
          </cell>
          <cell r="B803">
            <v>36</v>
          </cell>
          <cell r="C803">
            <v>772</v>
          </cell>
          <cell r="D803">
            <v>43097</v>
          </cell>
          <cell r="E803" t="b">
            <v>0</v>
          </cell>
          <cell r="F803" t="str">
            <v>Approved</v>
          </cell>
          <cell r="G803" t="str">
            <v>Solex</v>
          </cell>
          <cell r="H803" t="str">
            <v>Standard</v>
          </cell>
          <cell r="I803" t="str">
            <v>low</v>
          </cell>
          <cell r="J803" t="str">
            <v>medium</v>
          </cell>
          <cell r="K803">
            <v>945.04</v>
          </cell>
          <cell r="L803">
            <v>507.58</v>
          </cell>
          <cell r="M803">
            <v>437.46</v>
          </cell>
          <cell r="N803">
            <v>35052</v>
          </cell>
          <cell r="O803" t="e">
            <v>#N/A</v>
          </cell>
          <cell r="P803" t="e">
            <v>#N/A</v>
          </cell>
          <cell r="Q803" t="e">
            <v>#N/A</v>
          </cell>
          <cell r="R803" t="e">
            <v>#N/A</v>
          </cell>
          <cell r="S803" t="e">
            <v>#N/A</v>
          </cell>
          <cell r="T803" t="e">
            <v>#N/A</v>
          </cell>
          <cell r="U803" t="e">
            <v>#N/A</v>
          </cell>
          <cell r="V803" t="e">
            <v>#N/A</v>
          </cell>
          <cell r="W803" t="e">
            <v>#N/A</v>
          </cell>
          <cell r="X803" t="e">
            <v>#N/A</v>
          </cell>
          <cell r="Y803">
            <v>2</v>
          </cell>
        </row>
        <row r="804">
          <cell r="A804">
            <v>803</v>
          </cell>
          <cell r="B804">
            <v>67</v>
          </cell>
          <cell r="C804">
            <v>398</v>
          </cell>
          <cell r="D804">
            <v>42837</v>
          </cell>
          <cell r="E804" t="b">
            <v>0</v>
          </cell>
          <cell r="F804" t="str">
            <v>Approved</v>
          </cell>
          <cell r="G804" t="str">
            <v>Norco Bicycles</v>
          </cell>
          <cell r="H804" t="str">
            <v>Road</v>
          </cell>
          <cell r="I804" t="str">
            <v>medium</v>
          </cell>
          <cell r="J804" t="str">
            <v>medium</v>
          </cell>
          <cell r="K804">
            <v>544.04999999999995</v>
          </cell>
          <cell r="L804">
            <v>376.84</v>
          </cell>
          <cell r="M804">
            <v>167.20999999999998</v>
          </cell>
          <cell r="N804">
            <v>38647</v>
          </cell>
          <cell r="O804" t="e">
            <v>#N/A</v>
          </cell>
          <cell r="P804" t="e">
            <v>#N/A</v>
          </cell>
          <cell r="Q804" t="e">
            <v>#N/A</v>
          </cell>
          <cell r="R804" t="e">
            <v>#N/A</v>
          </cell>
          <cell r="S804" t="e">
            <v>#N/A</v>
          </cell>
          <cell r="T804" t="e">
            <v>#N/A</v>
          </cell>
          <cell r="U804" t="e">
            <v>#N/A</v>
          </cell>
          <cell r="V804" t="e">
            <v>#N/A</v>
          </cell>
          <cell r="W804" t="e">
            <v>#N/A</v>
          </cell>
          <cell r="X804" t="e">
            <v>#N/A</v>
          </cell>
          <cell r="Y804">
            <v>262</v>
          </cell>
        </row>
        <row r="805">
          <cell r="A805">
            <v>804</v>
          </cell>
          <cell r="B805">
            <v>12</v>
          </cell>
          <cell r="C805">
            <v>475</v>
          </cell>
          <cell r="D805">
            <v>42815</v>
          </cell>
          <cell r="E805" t="b">
            <v>0</v>
          </cell>
          <cell r="F805" t="str">
            <v>Approved</v>
          </cell>
          <cell r="G805" t="str">
            <v>WeareA2B</v>
          </cell>
          <cell r="H805" t="str">
            <v>Standard</v>
          </cell>
          <cell r="I805" t="str">
            <v>medium</v>
          </cell>
          <cell r="J805" t="str">
            <v>medium</v>
          </cell>
          <cell r="K805">
            <v>1231.1500000000001</v>
          </cell>
          <cell r="L805">
            <v>161.6</v>
          </cell>
          <cell r="M805">
            <v>1069.5500000000002</v>
          </cell>
          <cell r="N805">
            <v>38216</v>
          </cell>
          <cell r="O805" t="e">
            <v>#N/A</v>
          </cell>
          <cell r="P805" t="e">
            <v>#N/A</v>
          </cell>
          <cell r="Q805" t="e">
            <v>#N/A</v>
          </cell>
          <cell r="R805" t="e">
            <v>#N/A</v>
          </cell>
          <cell r="S805" t="e">
            <v>#N/A</v>
          </cell>
          <cell r="T805" t="e">
            <v>#N/A</v>
          </cell>
          <cell r="U805" t="e">
            <v>#N/A</v>
          </cell>
          <cell r="V805" t="e">
            <v>#N/A</v>
          </cell>
          <cell r="W805" t="e">
            <v>#N/A</v>
          </cell>
          <cell r="X805" t="e">
            <v>#N/A</v>
          </cell>
          <cell r="Y805">
            <v>284</v>
          </cell>
        </row>
        <row r="806">
          <cell r="A806">
            <v>805</v>
          </cell>
          <cell r="B806">
            <v>34</v>
          </cell>
          <cell r="C806">
            <v>1753</v>
          </cell>
          <cell r="D806">
            <v>42757</v>
          </cell>
          <cell r="E806" t="b">
            <v>0</v>
          </cell>
          <cell r="F806" t="str">
            <v>Approved</v>
          </cell>
          <cell r="G806" t="str">
            <v>WeareA2B</v>
          </cell>
          <cell r="H806" t="str">
            <v>Standard</v>
          </cell>
          <cell r="I806" t="str">
            <v>medium</v>
          </cell>
          <cell r="J806" t="str">
            <v>medium</v>
          </cell>
          <cell r="K806">
            <v>1231.1500000000001</v>
          </cell>
          <cell r="L806">
            <v>161.6</v>
          </cell>
          <cell r="M806">
            <v>1069.5500000000002</v>
          </cell>
          <cell r="N806">
            <v>35378</v>
          </cell>
          <cell r="O806" t="str">
            <v>Female</v>
          </cell>
          <cell r="P806">
            <v>24</v>
          </cell>
          <cell r="Q806">
            <v>24.452054794520549</v>
          </cell>
          <cell r="R806" t="str">
            <v>VP Product Management</v>
          </cell>
          <cell r="S806" t="str">
            <v>n/a</v>
          </cell>
          <cell r="T806" t="str">
            <v>Mass Customer</v>
          </cell>
          <cell r="U806" t="str">
            <v>No</v>
          </cell>
          <cell r="V806">
            <v>2137</v>
          </cell>
          <cell r="W806" t="str">
            <v>NSW</v>
          </cell>
          <cell r="X806">
            <v>11</v>
          </cell>
          <cell r="Y806">
            <v>342</v>
          </cell>
        </row>
        <row r="807">
          <cell r="A807">
            <v>806</v>
          </cell>
          <cell r="B807">
            <v>82</v>
          </cell>
          <cell r="C807">
            <v>3028</v>
          </cell>
          <cell r="D807">
            <v>42907</v>
          </cell>
          <cell r="E807" t="b">
            <v>1</v>
          </cell>
          <cell r="F807" t="str">
            <v>Approved</v>
          </cell>
          <cell r="G807" t="str">
            <v>Giant Bicycles</v>
          </cell>
          <cell r="H807" t="str">
            <v>Road</v>
          </cell>
          <cell r="I807" t="str">
            <v>medium</v>
          </cell>
          <cell r="J807" t="str">
            <v>medium</v>
          </cell>
          <cell r="K807">
            <v>1538.99</v>
          </cell>
          <cell r="L807">
            <v>829.65</v>
          </cell>
          <cell r="M807">
            <v>709.34</v>
          </cell>
          <cell r="N807">
            <v>40553</v>
          </cell>
          <cell r="O807" t="str">
            <v>Male</v>
          </cell>
          <cell r="P807">
            <v>85</v>
          </cell>
          <cell r="Q807">
            <v>65.745205479452054</v>
          </cell>
          <cell r="R807" t="str">
            <v>General Manager</v>
          </cell>
          <cell r="S807" t="str">
            <v>Health</v>
          </cell>
          <cell r="T807" t="str">
            <v>Mass Customer</v>
          </cell>
          <cell r="U807" t="str">
            <v>Yes</v>
          </cell>
          <cell r="V807">
            <v>4304</v>
          </cell>
          <cell r="W807" t="str">
            <v>QLD</v>
          </cell>
          <cell r="X807">
            <v>2</v>
          </cell>
          <cell r="Y807">
            <v>192</v>
          </cell>
        </row>
        <row r="808">
          <cell r="A808">
            <v>807</v>
          </cell>
          <cell r="B808">
            <v>12</v>
          </cell>
          <cell r="C808">
            <v>3284</v>
          </cell>
          <cell r="D808">
            <v>42783</v>
          </cell>
          <cell r="E808" t="b">
            <v>1</v>
          </cell>
          <cell r="F808" t="str">
            <v>Approved</v>
          </cell>
          <cell r="G808" t="str">
            <v>WeareA2B</v>
          </cell>
          <cell r="H808" t="str">
            <v>Standard</v>
          </cell>
          <cell r="I808" t="str">
            <v>medium</v>
          </cell>
          <cell r="J808" t="str">
            <v>medium</v>
          </cell>
          <cell r="K808">
            <v>1231.1500000000001</v>
          </cell>
          <cell r="L808">
            <v>161.6</v>
          </cell>
          <cell r="M808">
            <v>1069.5500000000002</v>
          </cell>
          <cell r="N808">
            <v>38216</v>
          </cell>
          <cell r="O808" t="str">
            <v>Male</v>
          </cell>
          <cell r="P808">
            <v>51</v>
          </cell>
          <cell r="Q808">
            <v>30.580821917808219</v>
          </cell>
          <cell r="R808" t="str">
            <v>Chief Design Engineer</v>
          </cell>
          <cell r="S808" t="str">
            <v>Property</v>
          </cell>
          <cell r="T808" t="str">
            <v>Mass Customer</v>
          </cell>
          <cell r="U808" t="str">
            <v>Yes</v>
          </cell>
          <cell r="V808">
            <v>3057</v>
          </cell>
          <cell r="W808" t="str">
            <v>VIC</v>
          </cell>
          <cell r="X808">
            <v>10</v>
          </cell>
          <cell r="Y808">
            <v>316</v>
          </cell>
        </row>
        <row r="809">
          <cell r="A809">
            <v>808</v>
          </cell>
          <cell r="B809">
            <v>99</v>
          </cell>
          <cell r="C809">
            <v>2158</v>
          </cell>
          <cell r="D809">
            <v>43049</v>
          </cell>
          <cell r="E809" t="b">
            <v>0</v>
          </cell>
          <cell r="F809" t="str">
            <v>Approved</v>
          </cell>
          <cell r="G809" t="str">
            <v>OHM Cycles</v>
          </cell>
          <cell r="H809" t="str">
            <v>Standard</v>
          </cell>
          <cell r="I809" t="str">
            <v>medium</v>
          </cell>
          <cell r="J809" t="str">
            <v>medium</v>
          </cell>
          <cell r="K809">
            <v>1227.3399999999999</v>
          </cell>
          <cell r="L809">
            <v>770.89</v>
          </cell>
          <cell r="M809">
            <v>456.44999999999993</v>
          </cell>
          <cell r="N809">
            <v>34556</v>
          </cell>
          <cell r="O809" t="str">
            <v>Male</v>
          </cell>
          <cell r="P809">
            <v>19</v>
          </cell>
          <cell r="Q809">
            <v>61.293150684931504</v>
          </cell>
          <cell r="R809" t="str">
            <v>Physical Therapy Assistant</v>
          </cell>
          <cell r="S809" t="str">
            <v>Property</v>
          </cell>
          <cell r="T809" t="str">
            <v>Mass Customer</v>
          </cell>
          <cell r="U809" t="str">
            <v>No</v>
          </cell>
          <cell r="V809">
            <v>2144</v>
          </cell>
          <cell r="W809" t="str">
            <v>NSW</v>
          </cell>
          <cell r="X809">
            <v>9</v>
          </cell>
          <cell r="Y809">
            <v>50</v>
          </cell>
        </row>
        <row r="810">
          <cell r="A810">
            <v>809</v>
          </cell>
          <cell r="B810">
            <v>41</v>
          </cell>
          <cell r="C810">
            <v>357</v>
          </cell>
          <cell r="D810">
            <v>42943</v>
          </cell>
          <cell r="E810" t="b">
            <v>0</v>
          </cell>
          <cell r="F810" t="str">
            <v>Approved</v>
          </cell>
          <cell r="G810" t="str">
            <v>Solex</v>
          </cell>
          <cell r="H810" t="str">
            <v>Road</v>
          </cell>
          <cell r="I810" t="str">
            <v>medium</v>
          </cell>
          <cell r="J810" t="str">
            <v>medium</v>
          </cell>
          <cell r="K810">
            <v>416.98</v>
          </cell>
          <cell r="L810">
            <v>312.74</v>
          </cell>
          <cell r="M810">
            <v>104.24000000000001</v>
          </cell>
          <cell r="N810">
            <v>35560</v>
          </cell>
          <cell r="O810" t="e">
            <v>#N/A</v>
          </cell>
          <cell r="P810" t="e">
            <v>#N/A</v>
          </cell>
          <cell r="Q810" t="e">
            <v>#N/A</v>
          </cell>
          <cell r="R810" t="e">
            <v>#N/A</v>
          </cell>
          <cell r="S810" t="e">
            <v>#N/A</v>
          </cell>
          <cell r="T810" t="e">
            <v>#N/A</v>
          </cell>
          <cell r="U810" t="e">
            <v>#N/A</v>
          </cell>
          <cell r="V810" t="e">
            <v>#N/A</v>
          </cell>
          <cell r="W810" t="e">
            <v>#N/A</v>
          </cell>
          <cell r="X810" t="e">
            <v>#N/A</v>
          </cell>
          <cell r="Y810">
            <v>156</v>
          </cell>
        </row>
        <row r="811">
          <cell r="A811">
            <v>810</v>
          </cell>
          <cell r="B811">
            <v>47</v>
          </cell>
          <cell r="C811">
            <v>1016</v>
          </cell>
          <cell r="D811">
            <v>42963</v>
          </cell>
          <cell r="E811" t="b">
            <v>1</v>
          </cell>
          <cell r="F811" t="str">
            <v>Approved</v>
          </cell>
          <cell r="G811" t="str">
            <v>Trek Bicycles</v>
          </cell>
          <cell r="H811" t="str">
            <v>Road</v>
          </cell>
          <cell r="I811" t="str">
            <v>low</v>
          </cell>
          <cell r="J811" t="str">
            <v>small</v>
          </cell>
          <cell r="K811">
            <v>1720.7</v>
          </cell>
          <cell r="L811">
            <v>1531.42</v>
          </cell>
          <cell r="M811">
            <v>189.27999999999997</v>
          </cell>
          <cell r="N811">
            <v>38991</v>
          </cell>
          <cell r="O811" t="str">
            <v>Female</v>
          </cell>
          <cell r="P811">
            <v>88</v>
          </cell>
          <cell r="Q811">
            <v>62.646575342465752</v>
          </cell>
          <cell r="R811" t="str">
            <v>Legal Assistant</v>
          </cell>
          <cell r="S811" t="str">
            <v>Health</v>
          </cell>
          <cell r="T811" t="str">
            <v>Mass Customer</v>
          </cell>
          <cell r="U811" t="str">
            <v>No</v>
          </cell>
          <cell r="V811">
            <v>3934</v>
          </cell>
          <cell r="W811" t="str">
            <v>VIC</v>
          </cell>
          <cell r="X811">
            <v>11</v>
          </cell>
          <cell r="Y811">
            <v>136</v>
          </cell>
        </row>
        <row r="812">
          <cell r="A812">
            <v>811</v>
          </cell>
          <cell r="B812">
            <v>19</v>
          </cell>
          <cell r="C812">
            <v>700</v>
          </cell>
          <cell r="D812">
            <v>42926</v>
          </cell>
          <cell r="E812" t="b">
            <v>1</v>
          </cell>
          <cell r="F812" t="str">
            <v>Approved</v>
          </cell>
          <cell r="G812" t="str">
            <v>OHM Cycles</v>
          </cell>
          <cell r="H812" t="str">
            <v>Road</v>
          </cell>
          <cell r="I812" t="str">
            <v>high</v>
          </cell>
          <cell r="J812" t="str">
            <v>large</v>
          </cell>
          <cell r="K812">
            <v>12.01</v>
          </cell>
          <cell r="L812">
            <v>7.21</v>
          </cell>
          <cell r="M812">
            <v>4.8</v>
          </cell>
          <cell r="N812">
            <v>39880</v>
          </cell>
          <cell r="O812" t="e">
            <v>#N/A</v>
          </cell>
          <cell r="P812" t="e">
            <v>#N/A</v>
          </cell>
          <cell r="Q812" t="e">
            <v>#N/A</v>
          </cell>
          <cell r="R812" t="e">
            <v>#N/A</v>
          </cell>
          <cell r="S812" t="e">
            <v>#N/A</v>
          </cell>
          <cell r="T812" t="e">
            <v>#N/A</v>
          </cell>
          <cell r="U812" t="e">
            <v>#N/A</v>
          </cell>
          <cell r="V812" t="e">
            <v>#N/A</v>
          </cell>
          <cell r="W812" t="e">
            <v>#N/A</v>
          </cell>
          <cell r="X812" t="e">
            <v>#N/A</v>
          </cell>
          <cell r="Y812">
            <v>173</v>
          </cell>
        </row>
        <row r="813">
          <cell r="A813">
            <v>812</v>
          </cell>
          <cell r="B813">
            <v>42</v>
          </cell>
          <cell r="C813">
            <v>2153</v>
          </cell>
          <cell r="D813">
            <v>42929</v>
          </cell>
          <cell r="E813" t="b">
            <v>0</v>
          </cell>
          <cell r="F813" t="str">
            <v>Approved</v>
          </cell>
          <cell r="G813" t="str">
            <v>OHM Cycles</v>
          </cell>
          <cell r="H813" t="str">
            <v>Road</v>
          </cell>
          <cell r="I813" t="str">
            <v>medium</v>
          </cell>
          <cell r="J813" t="str">
            <v>small</v>
          </cell>
          <cell r="K813">
            <v>1810</v>
          </cell>
          <cell r="L813">
            <v>1610.9</v>
          </cell>
          <cell r="M813">
            <v>199.09999999999991</v>
          </cell>
          <cell r="N813">
            <v>39526</v>
          </cell>
          <cell r="O813" t="str">
            <v>Female</v>
          </cell>
          <cell r="P813">
            <v>86</v>
          </cell>
          <cell r="Q813">
            <v>35.457534246575342</v>
          </cell>
          <cell r="R813" t="str">
            <v>Financial Analyst</v>
          </cell>
          <cell r="S813" t="str">
            <v>Manufacturing</v>
          </cell>
          <cell r="T813" t="str">
            <v>Mass Customer</v>
          </cell>
          <cell r="U813" t="str">
            <v>Yes</v>
          </cell>
          <cell r="V813">
            <v>4165</v>
          </cell>
          <cell r="W813" t="str">
            <v>QLD</v>
          </cell>
          <cell r="X813">
            <v>5</v>
          </cell>
          <cell r="Y813">
            <v>170</v>
          </cell>
        </row>
        <row r="814">
          <cell r="A814">
            <v>813</v>
          </cell>
          <cell r="B814">
            <v>76</v>
          </cell>
          <cell r="C814">
            <v>673</v>
          </cell>
          <cell r="D814">
            <v>42761</v>
          </cell>
          <cell r="E814" t="b">
            <v>0</v>
          </cell>
          <cell r="F814" t="str">
            <v>Approved</v>
          </cell>
          <cell r="G814" t="str">
            <v>WeareA2B</v>
          </cell>
          <cell r="H814" t="str">
            <v>Standard</v>
          </cell>
          <cell r="I814" t="str">
            <v>low</v>
          </cell>
          <cell r="J814" t="str">
            <v>medium</v>
          </cell>
          <cell r="K814">
            <v>642.30999999999995</v>
          </cell>
          <cell r="L814">
            <v>513.85</v>
          </cell>
          <cell r="M814">
            <v>128.45999999999992</v>
          </cell>
          <cell r="N814">
            <v>33429</v>
          </cell>
          <cell r="O814" t="e">
            <v>#N/A</v>
          </cell>
          <cell r="P814" t="e">
            <v>#N/A</v>
          </cell>
          <cell r="Q814" t="e">
            <v>#N/A</v>
          </cell>
          <cell r="R814" t="e">
            <v>#N/A</v>
          </cell>
          <cell r="S814" t="e">
            <v>#N/A</v>
          </cell>
          <cell r="T814" t="e">
            <v>#N/A</v>
          </cell>
          <cell r="U814" t="e">
            <v>#N/A</v>
          </cell>
          <cell r="V814" t="e">
            <v>#N/A</v>
          </cell>
          <cell r="W814" t="e">
            <v>#N/A</v>
          </cell>
          <cell r="X814" t="e">
            <v>#N/A</v>
          </cell>
          <cell r="Y814">
            <v>338</v>
          </cell>
        </row>
        <row r="815">
          <cell r="A815">
            <v>814</v>
          </cell>
          <cell r="B815">
            <v>0</v>
          </cell>
          <cell r="C815">
            <v>928</v>
          </cell>
          <cell r="D815">
            <v>42940</v>
          </cell>
          <cell r="E815" t="b">
            <v>0</v>
          </cell>
          <cell r="F815" t="str">
            <v>Approved</v>
          </cell>
          <cell r="G815" t="str">
            <v>Trek Bicycles</v>
          </cell>
          <cell r="H815" t="str">
            <v>Road</v>
          </cell>
          <cell r="I815" t="str">
            <v>medium</v>
          </cell>
          <cell r="J815" t="str">
            <v>medium</v>
          </cell>
          <cell r="K815">
            <v>290.62</v>
          </cell>
          <cell r="L815">
            <v>215.14</v>
          </cell>
          <cell r="M815">
            <v>75.480000000000018</v>
          </cell>
          <cell r="N815">
            <v>35667</v>
          </cell>
          <cell r="O815" t="str">
            <v>Male</v>
          </cell>
          <cell r="P815">
            <v>0</v>
          </cell>
          <cell r="Q815">
            <v>48.88219178082192</v>
          </cell>
          <cell r="R815" t="str">
            <v>Associate Professor</v>
          </cell>
          <cell r="S815" t="str">
            <v>Financial Services</v>
          </cell>
          <cell r="T815" t="str">
            <v>Mass Customer</v>
          </cell>
          <cell r="U815" t="str">
            <v>Yes</v>
          </cell>
          <cell r="V815">
            <v>3158</v>
          </cell>
          <cell r="W815" t="str">
            <v>VIC</v>
          </cell>
          <cell r="X815">
            <v>8</v>
          </cell>
          <cell r="Y815">
            <v>159</v>
          </cell>
        </row>
        <row r="816">
          <cell r="A816">
            <v>815</v>
          </cell>
          <cell r="B816">
            <v>22</v>
          </cell>
          <cell r="C816">
            <v>3421</v>
          </cell>
          <cell r="D816">
            <v>43027</v>
          </cell>
          <cell r="E816" t="b">
            <v>1</v>
          </cell>
          <cell r="F816" t="str">
            <v>Approved</v>
          </cell>
          <cell r="G816" t="str">
            <v>WeareA2B</v>
          </cell>
          <cell r="H816" t="str">
            <v>Standard</v>
          </cell>
          <cell r="I816" t="str">
            <v>medium</v>
          </cell>
          <cell r="J816" t="str">
            <v>medium</v>
          </cell>
          <cell r="K816">
            <v>60.34</v>
          </cell>
          <cell r="L816">
            <v>45.26</v>
          </cell>
          <cell r="M816">
            <v>15.080000000000005</v>
          </cell>
          <cell r="N816">
            <v>42696</v>
          </cell>
          <cell r="O816" t="str">
            <v>Female</v>
          </cell>
          <cell r="P816">
            <v>38</v>
          </cell>
          <cell r="Q816">
            <v>59.295890410958904</v>
          </cell>
          <cell r="R816" t="str">
            <v>Computer Systems Analyst II</v>
          </cell>
          <cell r="S816" t="str">
            <v>Financial Services</v>
          </cell>
          <cell r="T816" t="str">
            <v>Mass Customer</v>
          </cell>
          <cell r="U816" t="str">
            <v>Yes</v>
          </cell>
          <cell r="V816">
            <v>2226</v>
          </cell>
          <cell r="W816" t="str">
            <v>NSW</v>
          </cell>
          <cell r="X816">
            <v>10</v>
          </cell>
          <cell r="Y816">
            <v>72</v>
          </cell>
        </row>
        <row r="817">
          <cell r="A817">
            <v>816</v>
          </cell>
          <cell r="B817">
            <v>95</v>
          </cell>
          <cell r="C817">
            <v>892</v>
          </cell>
          <cell r="D817">
            <v>42986</v>
          </cell>
          <cell r="E817" t="b">
            <v>1</v>
          </cell>
          <cell r="F817" t="str">
            <v>Approved</v>
          </cell>
          <cell r="G817" t="str">
            <v>Giant Bicycles</v>
          </cell>
          <cell r="H817" t="str">
            <v>Standard</v>
          </cell>
          <cell r="I817" t="str">
            <v>medium</v>
          </cell>
          <cell r="J817" t="str">
            <v>large</v>
          </cell>
          <cell r="K817">
            <v>569.55999999999995</v>
          </cell>
          <cell r="L817">
            <v>528.42999999999995</v>
          </cell>
          <cell r="M817">
            <v>41.129999999999995</v>
          </cell>
          <cell r="N817">
            <v>37874</v>
          </cell>
          <cell r="O817" t="str">
            <v>Male</v>
          </cell>
          <cell r="P817">
            <v>97</v>
          </cell>
          <cell r="Q817">
            <v>122.3013698630137</v>
          </cell>
          <cell r="R817" t="str">
            <v>Office Assistant II</v>
          </cell>
          <cell r="S817" t="str">
            <v>Health</v>
          </cell>
          <cell r="T817" t="str">
            <v>High Net Worth</v>
          </cell>
          <cell r="U817" t="str">
            <v>Yes</v>
          </cell>
          <cell r="V817">
            <v>3765</v>
          </cell>
          <cell r="W817" t="str">
            <v>VIC</v>
          </cell>
          <cell r="X817">
            <v>8</v>
          </cell>
          <cell r="Y817">
            <v>113</v>
          </cell>
        </row>
        <row r="818">
          <cell r="A818">
            <v>817</v>
          </cell>
          <cell r="B818">
            <v>18</v>
          </cell>
          <cell r="C818">
            <v>2672</v>
          </cell>
          <cell r="D818">
            <v>42862</v>
          </cell>
          <cell r="E818" t="b">
            <v>0</v>
          </cell>
          <cell r="F818" t="str">
            <v>Approved</v>
          </cell>
          <cell r="G818" t="str">
            <v>Solex</v>
          </cell>
          <cell r="H818" t="str">
            <v>Standard</v>
          </cell>
          <cell r="I818" t="str">
            <v>medium</v>
          </cell>
          <cell r="J818" t="str">
            <v>medium</v>
          </cell>
          <cell r="K818">
            <v>575.27</v>
          </cell>
          <cell r="L818">
            <v>431.45</v>
          </cell>
          <cell r="M818">
            <v>143.82</v>
          </cell>
          <cell r="N818">
            <v>41345</v>
          </cell>
          <cell r="O818" t="str">
            <v>Female</v>
          </cell>
          <cell r="P818">
            <v>27</v>
          </cell>
          <cell r="Q818">
            <v>36.197260273972603</v>
          </cell>
          <cell r="R818" t="str">
            <v>Clinical Specialist</v>
          </cell>
          <cell r="S818" t="str">
            <v>n/a</v>
          </cell>
          <cell r="T818" t="str">
            <v>Mass Customer</v>
          </cell>
          <cell r="U818" t="str">
            <v>No</v>
          </cell>
          <cell r="V818">
            <v>2137</v>
          </cell>
          <cell r="W818" t="str">
            <v>NSW</v>
          </cell>
          <cell r="X818">
            <v>12</v>
          </cell>
          <cell r="Y818">
            <v>237</v>
          </cell>
        </row>
        <row r="819">
          <cell r="A819">
            <v>818</v>
          </cell>
          <cell r="B819">
            <v>98</v>
          </cell>
          <cell r="C819">
            <v>2989</v>
          </cell>
          <cell r="D819">
            <v>42816</v>
          </cell>
          <cell r="E819" t="b">
            <v>0</v>
          </cell>
          <cell r="F819" t="str">
            <v>Approved</v>
          </cell>
          <cell r="G819" t="str">
            <v>OHM Cycles</v>
          </cell>
          <cell r="H819" t="str">
            <v>Standard</v>
          </cell>
          <cell r="I819" t="str">
            <v>medium</v>
          </cell>
          <cell r="J819" t="str">
            <v>medium</v>
          </cell>
          <cell r="K819">
            <v>795.34</v>
          </cell>
          <cell r="L819">
            <v>101.58</v>
          </cell>
          <cell r="M819">
            <v>693.76</v>
          </cell>
          <cell r="N819">
            <v>37823</v>
          </cell>
          <cell r="O819" t="str">
            <v>Male</v>
          </cell>
          <cell r="P819">
            <v>65</v>
          </cell>
          <cell r="Q819">
            <v>21.413698630136988</v>
          </cell>
          <cell r="R819" t="str">
            <v>Dental Hygienist</v>
          </cell>
          <cell r="S819" t="str">
            <v>n/a</v>
          </cell>
          <cell r="T819" t="str">
            <v>Mass Customer</v>
          </cell>
          <cell r="U819" t="str">
            <v>Yes</v>
          </cell>
          <cell r="V819">
            <v>2234</v>
          </cell>
          <cell r="W819" t="str">
            <v>NSW</v>
          </cell>
          <cell r="X819">
            <v>10</v>
          </cell>
          <cell r="Y819">
            <v>283</v>
          </cell>
        </row>
        <row r="820">
          <cell r="A820">
            <v>819</v>
          </cell>
          <cell r="B820">
            <v>38</v>
          </cell>
          <cell r="C820">
            <v>2306</v>
          </cell>
          <cell r="D820">
            <v>42867</v>
          </cell>
          <cell r="E820" t="b">
            <v>1</v>
          </cell>
          <cell r="F820" t="str">
            <v>Approved</v>
          </cell>
          <cell r="G820" t="str">
            <v>Trek Bicycles</v>
          </cell>
          <cell r="H820" t="str">
            <v>Standard</v>
          </cell>
          <cell r="I820" t="str">
            <v>medium</v>
          </cell>
          <cell r="J820" t="str">
            <v>large</v>
          </cell>
          <cell r="K820">
            <v>2091.4699999999998</v>
          </cell>
          <cell r="L820">
            <v>388.92</v>
          </cell>
          <cell r="M820">
            <v>1702.5499999999997</v>
          </cell>
          <cell r="N820">
            <v>41167</v>
          </cell>
          <cell r="O820" t="str">
            <v>Female</v>
          </cell>
          <cell r="P820">
            <v>57</v>
          </cell>
          <cell r="Q820">
            <v>61.958904109589042</v>
          </cell>
          <cell r="R820" t="str">
            <v>Paralegal</v>
          </cell>
          <cell r="S820" t="str">
            <v>Financial Services</v>
          </cell>
          <cell r="T820" t="str">
            <v>Affluent Customer</v>
          </cell>
          <cell r="U820" t="str">
            <v>Yes</v>
          </cell>
          <cell r="V820">
            <v>3178</v>
          </cell>
          <cell r="W820" t="str">
            <v>VIC</v>
          </cell>
          <cell r="X820">
            <v>9</v>
          </cell>
          <cell r="Y820">
            <v>232</v>
          </cell>
        </row>
        <row r="821">
          <cell r="A821">
            <v>820</v>
          </cell>
          <cell r="B821">
            <v>32</v>
          </cell>
          <cell r="C821">
            <v>3467</v>
          </cell>
          <cell r="D821">
            <v>43016</v>
          </cell>
          <cell r="E821" t="b">
            <v>0</v>
          </cell>
          <cell r="F821" t="str">
            <v>Approved</v>
          </cell>
          <cell r="G821" t="str">
            <v>Giant Bicycles</v>
          </cell>
          <cell r="H821" t="str">
            <v>Standard</v>
          </cell>
          <cell r="I821" t="str">
            <v>medium</v>
          </cell>
          <cell r="J821" t="str">
            <v>medium</v>
          </cell>
          <cell r="K821">
            <v>642.70000000000005</v>
          </cell>
          <cell r="L821">
            <v>211.37</v>
          </cell>
          <cell r="M821">
            <v>431.33000000000004</v>
          </cell>
          <cell r="N821">
            <v>37337</v>
          </cell>
          <cell r="O821" t="str">
            <v>Male</v>
          </cell>
          <cell r="P821">
            <v>4</v>
          </cell>
          <cell r="Q821">
            <v>41.860273972602741</v>
          </cell>
          <cell r="R821" t="str">
            <v>VP Quality Control</v>
          </cell>
          <cell r="S821" t="str">
            <v>IT</v>
          </cell>
          <cell r="T821" t="str">
            <v>Mass Customer</v>
          </cell>
          <cell r="U821" t="str">
            <v>No</v>
          </cell>
          <cell r="V821">
            <v>4350</v>
          </cell>
          <cell r="W821" t="str">
            <v>QLD</v>
          </cell>
          <cell r="X821">
            <v>6</v>
          </cell>
          <cell r="Y821">
            <v>83</v>
          </cell>
        </row>
        <row r="822">
          <cell r="A822">
            <v>821</v>
          </cell>
          <cell r="B822">
            <v>2</v>
          </cell>
          <cell r="C822">
            <v>3091</v>
          </cell>
          <cell r="D822">
            <v>42759</v>
          </cell>
          <cell r="E822" t="b">
            <v>1</v>
          </cell>
          <cell r="F822" t="str">
            <v>Approved</v>
          </cell>
          <cell r="G822" t="str">
            <v>Solex</v>
          </cell>
          <cell r="H822" t="str">
            <v>Standard</v>
          </cell>
          <cell r="I822" t="str">
            <v>medium</v>
          </cell>
          <cell r="J822" t="str">
            <v>medium</v>
          </cell>
          <cell r="K822">
            <v>71.489999999999995</v>
          </cell>
          <cell r="L822">
            <v>53.62</v>
          </cell>
          <cell r="M822">
            <v>17.869999999999997</v>
          </cell>
          <cell r="N822">
            <v>37659</v>
          </cell>
          <cell r="O822" t="str">
            <v>Female</v>
          </cell>
          <cell r="P822">
            <v>8</v>
          </cell>
          <cell r="Q822">
            <v>26.61917808219178</v>
          </cell>
          <cell r="R822" t="str">
            <v>Payment Adjustment Coordinator</v>
          </cell>
          <cell r="S822" t="str">
            <v>Manufacturing</v>
          </cell>
          <cell r="T822" t="str">
            <v>Mass Customer</v>
          </cell>
          <cell r="U822" t="str">
            <v>No</v>
          </cell>
          <cell r="V822">
            <v>3021</v>
          </cell>
          <cell r="W822" t="str">
            <v>VIC</v>
          </cell>
          <cell r="X822">
            <v>7</v>
          </cell>
          <cell r="Y822">
            <v>340</v>
          </cell>
        </row>
        <row r="823">
          <cell r="A823">
            <v>822</v>
          </cell>
          <cell r="B823">
            <v>45</v>
          </cell>
          <cell r="C823">
            <v>995</v>
          </cell>
          <cell r="D823">
            <v>42777</v>
          </cell>
          <cell r="E823" t="b">
            <v>1</v>
          </cell>
          <cell r="F823" t="str">
            <v>Approved</v>
          </cell>
          <cell r="G823" t="str">
            <v>Solex</v>
          </cell>
          <cell r="H823" t="str">
            <v>Standard</v>
          </cell>
          <cell r="I823" t="str">
            <v>medium</v>
          </cell>
          <cell r="J823" t="str">
            <v>medium</v>
          </cell>
          <cell r="K823">
            <v>441.49</v>
          </cell>
          <cell r="L823">
            <v>84.99</v>
          </cell>
          <cell r="M823">
            <v>356.5</v>
          </cell>
          <cell r="N823">
            <v>33879</v>
          </cell>
          <cell r="O823" t="str">
            <v>U</v>
          </cell>
          <cell r="P823">
            <v>67</v>
          </cell>
          <cell r="Q823">
            <v>56.389041095890413</v>
          </cell>
          <cell r="R823" t="str">
            <v>Information Systems Manager</v>
          </cell>
          <cell r="S823" t="str">
            <v>Entertainment</v>
          </cell>
          <cell r="T823" t="str">
            <v>Affluent Customer</v>
          </cell>
          <cell r="U823" t="str">
            <v>Yes</v>
          </cell>
          <cell r="V823">
            <v>4034</v>
          </cell>
          <cell r="W823" t="str">
            <v>QLD</v>
          </cell>
          <cell r="X823">
            <v>5</v>
          </cell>
          <cell r="Y823">
            <v>322</v>
          </cell>
        </row>
        <row r="824">
          <cell r="A824">
            <v>823</v>
          </cell>
          <cell r="B824">
            <v>51</v>
          </cell>
          <cell r="C824">
            <v>56</v>
          </cell>
          <cell r="D824">
            <v>42862</v>
          </cell>
          <cell r="E824" t="b">
            <v>0</v>
          </cell>
          <cell r="F824" t="str">
            <v>Approved</v>
          </cell>
          <cell r="G824" t="str">
            <v>OHM Cycles</v>
          </cell>
          <cell r="H824" t="str">
            <v>Standard</v>
          </cell>
          <cell r="I824" t="str">
            <v>high</v>
          </cell>
          <cell r="J824" t="str">
            <v>medium</v>
          </cell>
          <cell r="K824">
            <v>2005.66</v>
          </cell>
          <cell r="L824">
            <v>1203.4000000000001</v>
          </cell>
          <cell r="M824">
            <v>802.26</v>
          </cell>
          <cell r="N824">
            <v>37220</v>
          </cell>
          <cell r="O824" t="e">
            <v>#N/A</v>
          </cell>
          <cell r="P824" t="e">
            <v>#N/A</v>
          </cell>
          <cell r="Q824" t="e">
            <v>#N/A</v>
          </cell>
          <cell r="R824" t="e">
            <v>#N/A</v>
          </cell>
          <cell r="S824" t="e">
            <v>#N/A</v>
          </cell>
          <cell r="T824" t="e">
            <v>#N/A</v>
          </cell>
          <cell r="U824" t="e">
            <v>#N/A</v>
          </cell>
          <cell r="V824" t="e">
            <v>#N/A</v>
          </cell>
          <cell r="W824" t="e">
            <v>#N/A</v>
          </cell>
          <cell r="X824" t="e">
            <v>#N/A</v>
          </cell>
          <cell r="Y824">
            <v>237</v>
          </cell>
        </row>
        <row r="825">
          <cell r="A825">
            <v>824</v>
          </cell>
          <cell r="B825">
            <v>75</v>
          </cell>
          <cell r="C825">
            <v>3256</v>
          </cell>
          <cell r="D825">
            <v>42906</v>
          </cell>
          <cell r="E825" t="b">
            <v>0</v>
          </cell>
          <cell r="F825" t="str">
            <v>Approved</v>
          </cell>
          <cell r="G825" t="str">
            <v>Giant Bicycles</v>
          </cell>
          <cell r="H825" t="str">
            <v>Touring</v>
          </cell>
          <cell r="I825" t="str">
            <v>medium</v>
          </cell>
          <cell r="J825" t="str">
            <v>large</v>
          </cell>
          <cell r="K825">
            <v>1873.97</v>
          </cell>
          <cell r="L825">
            <v>863.95</v>
          </cell>
          <cell r="M825">
            <v>1010.02</v>
          </cell>
          <cell r="N825">
            <v>38859</v>
          </cell>
          <cell r="O825" t="str">
            <v>Male</v>
          </cell>
          <cell r="P825">
            <v>64</v>
          </cell>
          <cell r="Q825">
            <v>36.139726027397259</v>
          </cell>
          <cell r="R825" t="str">
            <v>Professor</v>
          </cell>
          <cell r="S825" t="str">
            <v>IT</v>
          </cell>
          <cell r="T825" t="str">
            <v>High Net Worth</v>
          </cell>
          <cell r="U825" t="str">
            <v>No</v>
          </cell>
          <cell r="V825">
            <v>4031</v>
          </cell>
          <cell r="W825" t="str">
            <v>QLD</v>
          </cell>
          <cell r="X825">
            <v>9</v>
          </cell>
          <cell r="Y825">
            <v>193</v>
          </cell>
        </row>
        <row r="826">
          <cell r="A826">
            <v>825</v>
          </cell>
          <cell r="B826">
            <v>30</v>
          </cell>
          <cell r="C826">
            <v>513</v>
          </cell>
          <cell r="D826">
            <v>42738</v>
          </cell>
          <cell r="E826" t="b">
            <v>1</v>
          </cell>
          <cell r="F826" t="str">
            <v>Approved</v>
          </cell>
          <cell r="G826" t="str">
            <v>Solex</v>
          </cell>
          <cell r="H826" t="str">
            <v>Standard</v>
          </cell>
          <cell r="I826" t="str">
            <v>high</v>
          </cell>
          <cell r="J826" t="str">
            <v>medium</v>
          </cell>
          <cell r="K826">
            <v>748.17</v>
          </cell>
          <cell r="L826">
            <v>448.9</v>
          </cell>
          <cell r="M826">
            <v>299.27</v>
          </cell>
          <cell r="N826">
            <v>33552</v>
          </cell>
          <cell r="O826" t="e">
            <v>#N/A</v>
          </cell>
          <cell r="P826" t="e">
            <v>#N/A</v>
          </cell>
          <cell r="Q826" t="e">
            <v>#N/A</v>
          </cell>
          <cell r="R826" t="e">
            <v>#N/A</v>
          </cell>
          <cell r="S826" t="e">
            <v>#N/A</v>
          </cell>
          <cell r="T826" t="e">
            <v>#N/A</v>
          </cell>
          <cell r="U826" t="e">
            <v>#N/A</v>
          </cell>
          <cell r="V826" t="e">
            <v>#N/A</v>
          </cell>
          <cell r="W826" t="e">
            <v>#N/A</v>
          </cell>
          <cell r="X826" t="e">
            <v>#N/A</v>
          </cell>
          <cell r="Y826">
            <v>361</v>
          </cell>
        </row>
        <row r="827">
          <cell r="A827">
            <v>826</v>
          </cell>
          <cell r="B827">
            <v>2</v>
          </cell>
          <cell r="C827">
            <v>1307</v>
          </cell>
          <cell r="D827">
            <v>42998</v>
          </cell>
          <cell r="E827" t="b">
            <v>0</v>
          </cell>
          <cell r="F827" t="str">
            <v>Approved</v>
          </cell>
          <cell r="G827" t="str">
            <v>Giant Bicycles</v>
          </cell>
          <cell r="H827" t="str">
            <v>Road</v>
          </cell>
          <cell r="I827" t="str">
            <v>low</v>
          </cell>
          <cell r="J827" t="str">
            <v>small</v>
          </cell>
          <cell r="K827">
            <v>590.26</v>
          </cell>
          <cell r="L827">
            <v>525.33000000000004</v>
          </cell>
          <cell r="M827">
            <v>64.92999999999995</v>
          </cell>
          <cell r="N827">
            <v>36668</v>
          </cell>
          <cell r="O827" t="str">
            <v>Male</v>
          </cell>
          <cell r="P827">
            <v>34</v>
          </cell>
          <cell r="Q827">
            <v>51.56986301369863</v>
          </cell>
          <cell r="R827" t="str">
            <v>Dental Hygienist</v>
          </cell>
          <cell r="S827" t="str">
            <v>Health</v>
          </cell>
          <cell r="T827" t="str">
            <v>Affluent Customer</v>
          </cell>
          <cell r="U827" t="str">
            <v>Yes</v>
          </cell>
          <cell r="V827">
            <v>4123</v>
          </cell>
          <cell r="W827" t="str">
            <v>QLD</v>
          </cell>
          <cell r="X827">
            <v>6</v>
          </cell>
          <cell r="Y827">
            <v>101</v>
          </cell>
        </row>
        <row r="828">
          <cell r="A828">
            <v>827</v>
          </cell>
          <cell r="B828">
            <v>27</v>
          </cell>
          <cell r="C828">
            <v>532</v>
          </cell>
          <cell r="D828">
            <v>42950</v>
          </cell>
          <cell r="E828" t="b">
            <v>1</v>
          </cell>
          <cell r="F828" t="str">
            <v>Approved</v>
          </cell>
          <cell r="G828" t="str">
            <v>Trek Bicycles</v>
          </cell>
          <cell r="H828" t="str">
            <v>Standard</v>
          </cell>
          <cell r="I828" t="str">
            <v>medium</v>
          </cell>
          <cell r="J828" t="str">
            <v>medium</v>
          </cell>
          <cell r="K828">
            <v>499.53</v>
          </cell>
          <cell r="L828">
            <v>388.72</v>
          </cell>
          <cell r="M828">
            <v>110.80999999999995</v>
          </cell>
          <cell r="N828">
            <v>36334</v>
          </cell>
          <cell r="O828" t="e">
            <v>#N/A</v>
          </cell>
          <cell r="P828" t="e">
            <v>#N/A</v>
          </cell>
          <cell r="Q828" t="e">
            <v>#N/A</v>
          </cell>
          <cell r="R828" t="e">
            <v>#N/A</v>
          </cell>
          <cell r="S828" t="e">
            <v>#N/A</v>
          </cell>
          <cell r="T828" t="e">
            <v>#N/A</v>
          </cell>
          <cell r="U828" t="e">
            <v>#N/A</v>
          </cell>
          <cell r="V828" t="e">
            <v>#N/A</v>
          </cell>
          <cell r="W828" t="e">
            <v>#N/A</v>
          </cell>
          <cell r="X828" t="e">
            <v>#N/A</v>
          </cell>
          <cell r="Y828">
            <v>149</v>
          </cell>
        </row>
        <row r="829">
          <cell r="A829">
            <v>828</v>
          </cell>
          <cell r="B829">
            <v>36</v>
          </cell>
          <cell r="C829">
            <v>1331</v>
          </cell>
          <cell r="D829">
            <v>42835</v>
          </cell>
          <cell r="E829" t="b">
            <v>0</v>
          </cell>
          <cell r="F829" t="str">
            <v>Approved</v>
          </cell>
          <cell r="G829" t="str">
            <v>Solex</v>
          </cell>
          <cell r="H829" t="str">
            <v>Standard</v>
          </cell>
          <cell r="I829" t="str">
            <v>low</v>
          </cell>
          <cell r="J829" t="str">
            <v>medium</v>
          </cell>
          <cell r="K829">
            <v>1289.8499999999999</v>
          </cell>
          <cell r="L829">
            <v>74.510000000000005</v>
          </cell>
          <cell r="M829">
            <v>1215.3399999999999</v>
          </cell>
          <cell r="N829">
            <v>39427</v>
          </cell>
          <cell r="O829" t="str">
            <v>Male</v>
          </cell>
          <cell r="P829">
            <v>87</v>
          </cell>
          <cell r="Q829">
            <v>35.013698630136986</v>
          </cell>
          <cell r="R829" t="str">
            <v>Tax Accountant</v>
          </cell>
          <cell r="S829" t="str">
            <v>n/a</v>
          </cell>
          <cell r="T829" t="str">
            <v>Affluent Customer</v>
          </cell>
          <cell r="U829" t="str">
            <v>No</v>
          </cell>
          <cell r="V829">
            <v>3910</v>
          </cell>
          <cell r="W829" t="str">
            <v>VIC</v>
          </cell>
          <cell r="X829">
            <v>7</v>
          </cell>
          <cell r="Y829">
            <v>264</v>
          </cell>
        </row>
        <row r="830">
          <cell r="A830">
            <v>829</v>
          </cell>
          <cell r="B830">
            <v>1</v>
          </cell>
          <cell r="C830">
            <v>1060</v>
          </cell>
          <cell r="D830">
            <v>42770</v>
          </cell>
          <cell r="E830" t="b">
            <v>0</v>
          </cell>
          <cell r="F830" t="str">
            <v>Approved</v>
          </cell>
          <cell r="G830" t="str">
            <v>Giant Bicycles</v>
          </cell>
          <cell r="H830" t="str">
            <v>Standard</v>
          </cell>
          <cell r="I830" t="str">
            <v>medium</v>
          </cell>
          <cell r="J830" t="str">
            <v>medium</v>
          </cell>
          <cell r="K830">
            <v>1403.5</v>
          </cell>
          <cell r="L830">
            <v>954.82</v>
          </cell>
          <cell r="M830">
            <v>448.67999999999995</v>
          </cell>
          <cell r="N830">
            <v>41245</v>
          </cell>
          <cell r="O830" t="str">
            <v>Male</v>
          </cell>
          <cell r="P830">
            <v>34</v>
          </cell>
          <cell r="Q830">
            <v>60.361643835616441</v>
          </cell>
          <cell r="R830" t="str">
            <v>Associate Professor</v>
          </cell>
          <cell r="S830" t="str">
            <v>Entertainment</v>
          </cell>
          <cell r="T830" t="str">
            <v>High Net Worth</v>
          </cell>
          <cell r="U830" t="str">
            <v>Yes</v>
          </cell>
          <cell r="V830">
            <v>2112</v>
          </cell>
          <cell r="W830" t="str">
            <v>NSW</v>
          </cell>
          <cell r="X830">
            <v>11</v>
          </cell>
          <cell r="Y830">
            <v>329</v>
          </cell>
        </row>
        <row r="831">
          <cell r="A831">
            <v>830</v>
          </cell>
          <cell r="B831">
            <v>82</v>
          </cell>
          <cell r="C831">
            <v>2509</v>
          </cell>
          <cell r="D831">
            <v>43047</v>
          </cell>
          <cell r="E831" t="b">
            <v>1</v>
          </cell>
          <cell r="F831" t="str">
            <v>Approved</v>
          </cell>
          <cell r="G831" t="str">
            <v>Norco Bicycles</v>
          </cell>
          <cell r="H831" t="str">
            <v>Standard</v>
          </cell>
          <cell r="I831" t="str">
            <v>high</v>
          </cell>
          <cell r="J831" t="str">
            <v>medium</v>
          </cell>
          <cell r="K831">
            <v>1148.6400000000001</v>
          </cell>
          <cell r="L831">
            <v>689.18</v>
          </cell>
          <cell r="M831">
            <v>459.46000000000015</v>
          </cell>
          <cell r="N831">
            <v>42226</v>
          </cell>
          <cell r="O831" t="str">
            <v>Male</v>
          </cell>
          <cell r="P831">
            <v>43</v>
          </cell>
          <cell r="Q831">
            <v>50.736986301369861</v>
          </cell>
          <cell r="R831" t="str">
            <v>Help Desk Technician</v>
          </cell>
          <cell r="S831" t="str">
            <v>n/a</v>
          </cell>
          <cell r="T831" t="str">
            <v>Mass Customer</v>
          </cell>
          <cell r="U831" t="str">
            <v>No</v>
          </cell>
          <cell r="V831">
            <v>4341</v>
          </cell>
          <cell r="W831" t="str">
            <v>QLD</v>
          </cell>
          <cell r="X831">
            <v>2</v>
          </cell>
          <cell r="Y831">
            <v>52</v>
          </cell>
        </row>
        <row r="832">
          <cell r="A832">
            <v>831</v>
          </cell>
          <cell r="B832">
            <v>23</v>
          </cell>
          <cell r="C832">
            <v>2524</v>
          </cell>
          <cell r="D832">
            <v>42760</v>
          </cell>
          <cell r="E832" t="b">
            <v>1</v>
          </cell>
          <cell r="F832" t="str">
            <v>Approved</v>
          </cell>
          <cell r="G832" t="str">
            <v>Norco Bicycles</v>
          </cell>
          <cell r="H832" t="str">
            <v>Mountain</v>
          </cell>
          <cell r="I832" t="str">
            <v>low</v>
          </cell>
          <cell r="J832" t="str">
            <v>small</v>
          </cell>
          <cell r="K832">
            <v>688.63</v>
          </cell>
          <cell r="L832">
            <v>612.88</v>
          </cell>
          <cell r="M832">
            <v>75.75</v>
          </cell>
          <cell r="N832">
            <v>39031</v>
          </cell>
          <cell r="O832" t="str">
            <v>Male</v>
          </cell>
          <cell r="P832">
            <v>25</v>
          </cell>
          <cell r="Q832">
            <v>52.843835616438355</v>
          </cell>
          <cell r="R832" t="str">
            <v>Help Desk Technician</v>
          </cell>
          <cell r="S832" t="str">
            <v>Financial Services</v>
          </cell>
          <cell r="T832" t="str">
            <v>Mass Customer</v>
          </cell>
          <cell r="U832" t="str">
            <v>Yes</v>
          </cell>
          <cell r="V832">
            <v>2190</v>
          </cell>
          <cell r="W832" t="str">
            <v>NSW</v>
          </cell>
          <cell r="X832">
            <v>10</v>
          </cell>
          <cell r="Y832">
            <v>339</v>
          </cell>
        </row>
        <row r="833">
          <cell r="A833">
            <v>832</v>
          </cell>
          <cell r="B833">
            <v>16</v>
          </cell>
          <cell r="C833">
            <v>98</v>
          </cell>
          <cell r="D833">
            <v>42946</v>
          </cell>
          <cell r="E833" t="b">
            <v>0</v>
          </cell>
          <cell r="F833" t="str">
            <v>Approved</v>
          </cell>
          <cell r="G833" t="str">
            <v>Norco Bicycles</v>
          </cell>
          <cell r="H833" t="str">
            <v>Standard</v>
          </cell>
          <cell r="I833" t="str">
            <v>high</v>
          </cell>
          <cell r="J833" t="str">
            <v>small</v>
          </cell>
          <cell r="K833">
            <v>1661.92</v>
          </cell>
          <cell r="L833">
            <v>1479.11</v>
          </cell>
          <cell r="M833">
            <v>182.81000000000017</v>
          </cell>
          <cell r="N833">
            <v>34586</v>
          </cell>
          <cell r="O833" t="e">
            <v>#N/A</v>
          </cell>
          <cell r="P833" t="e">
            <v>#N/A</v>
          </cell>
          <cell r="Q833" t="e">
            <v>#N/A</v>
          </cell>
          <cell r="R833" t="e">
            <v>#N/A</v>
          </cell>
          <cell r="S833" t="e">
            <v>#N/A</v>
          </cell>
          <cell r="T833" t="e">
            <v>#N/A</v>
          </cell>
          <cell r="U833" t="e">
            <v>#N/A</v>
          </cell>
          <cell r="V833" t="e">
            <v>#N/A</v>
          </cell>
          <cell r="W833" t="e">
            <v>#N/A</v>
          </cell>
          <cell r="X833" t="e">
            <v>#N/A</v>
          </cell>
          <cell r="Y833">
            <v>153</v>
          </cell>
        </row>
        <row r="834">
          <cell r="A834">
            <v>833</v>
          </cell>
          <cell r="B834">
            <v>44</v>
          </cell>
          <cell r="C834">
            <v>3175</v>
          </cell>
          <cell r="D834">
            <v>42808</v>
          </cell>
          <cell r="E834" t="b">
            <v>1</v>
          </cell>
          <cell r="F834" t="str">
            <v>Approved</v>
          </cell>
          <cell r="G834" t="str">
            <v>WeareA2B</v>
          </cell>
          <cell r="H834" t="str">
            <v>Standard</v>
          </cell>
          <cell r="I834" t="str">
            <v>medium</v>
          </cell>
          <cell r="J834" t="str">
            <v>medium</v>
          </cell>
          <cell r="K834">
            <v>1769.64</v>
          </cell>
          <cell r="L834">
            <v>108.76</v>
          </cell>
          <cell r="M834">
            <v>1660.88</v>
          </cell>
          <cell r="N834">
            <v>40672</v>
          </cell>
          <cell r="O834" t="str">
            <v>Male</v>
          </cell>
          <cell r="P834">
            <v>60</v>
          </cell>
          <cell r="Q834">
            <v>37.243835616438353</v>
          </cell>
          <cell r="R834" t="str">
            <v>Operator</v>
          </cell>
          <cell r="S834" t="str">
            <v>Financial Services</v>
          </cell>
          <cell r="T834" t="str">
            <v>Affluent Customer</v>
          </cell>
          <cell r="U834" t="str">
            <v>No</v>
          </cell>
          <cell r="V834">
            <v>3072</v>
          </cell>
          <cell r="W834" t="str">
            <v>VIC</v>
          </cell>
          <cell r="X834">
            <v>9</v>
          </cell>
          <cell r="Y834">
            <v>291</v>
          </cell>
        </row>
        <row r="835">
          <cell r="A835">
            <v>834</v>
          </cell>
          <cell r="B835">
            <v>88</v>
          </cell>
          <cell r="C835">
            <v>1893</v>
          </cell>
          <cell r="D835">
            <v>43031</v>
          </cell>
          <cell r="E835" t="b">
            <v>0</v>
          </cell>
          <cell r="F835" t="str">
            <v>Approved</v>
          </cell>
          <cell r="G835" t="str">
            <v>Norco Bicycles</v>
          </cell>
          <cell r="H835" t="str">
            <v>Standard</v>
          </cell>
          <cell r="I835" t="str">
            <v>medium</v>
          </cell>
          <cell r="J835" t="str">
            <v>medium</v>
          </cell>
          <cell r="K835">
            <v>1198.46</v>
          </cell>
          <cell r="L835">
            <v>381.1</v>
          </cell>
          <cell r="M835">
            <v>817.36</v>
          </cell>
          <cell r="N835">
            <v>36145</v>
          </cell>
          <cell r="O835" t="str">
            <v>Male</v>
          </cell>
          <cell r="P835">
            <v>86</v>
          </cell>
          <cell r="Q835">
            <v>53.945205479452056</v>
          </cell>
          <cell r="R835" t="str">
            <v>Administrative Officer</v>
          </cell>
          <cell r="S835" t="str">
            <v>Retail</v>
          </cell>
          <cell r="T835" t="str">
            <v>High Net Worth</v>
          </cell>
          <cell r="U835" t="str">
            <v>Yes</v>
          </cell>
          <cell r="V835">
            <v>4350</v>
          </cell>
          <cell r="W835" t="str">
            <v>QLD</v>
          </cell>
          <cell r="X835">
            <v>4</v>
          </cell>
          <cell r="Y835">
            <v>68</v>
          </cell>
        </row>
        <row r="836">
          <cell r="A836">
            <v>835</v>
          </cell>
          <cell r="B836">
            <v>18</v>
          </cell>
          <cell r="C836">
            <v>1477</v>
          </cell>
          <cell r="D836">
            <v>43056</v>
          </cell>
          <cell r="E836" t="b">
            <v>0</v>
          </cell>
          <cell r="F836" t="str">
            <v>Approved</v>
          </cell>
          <cell r="G836" t="str">
            <v>Solex</v>
          </cell>
          <cell r="H836" t="str">
            <v>Standard</v>
          </cell>
          <cell r="I836" t="str">
            <v>medium</v>
          </cell>
          <cell r="J836" t="str">
            <v>medium</v>
          </cell>
          <cell r="K836">
            <v>575.27</v>
          </cell>
          <cell r="L836">
            <v>431.45</v>
          </cell>
          <cell r="M836">
            <v>143.82</v>
          </cell>
          <cell r="N836">
            <v>34165</v>
          </cell>
          <cell r="O836" t="str">
            <v>Male</v>
          </cell>
          <cell r="P836">
            <v>40</v>
          </cell>
          <cell r="Q836">
            <v>122.3013698630137</v>
          </cell>
          <cell r="R836" t="str">
            <v>Actuary</v>
          </cell>
          <cell r="S836" t="str">
            <v>n/a</v>
          </cell>
          <cell r="T836" t="str">
            <v>Affluent Customer</v>
          </cell>
          <cell r="U836" t="str">
            <v>Yes</v>
          </cell>
          <cell r="V836">
            <v>2440</v>
          </cell>
          <cell r="W836" t="str">
            <v>NSW</v>
          </cell>
          <cell r="X836">
            <v>3</v>
          </cell>
          <cell r="Y836">
            <v>43</v>
          </cell>
        </row>
        <row r="837">
          <cell r="A837">
            <v>836</v>
          </cell>
          <cell r="B837">
            <v>46</v>
          </cell>
          <cell r="C837">
            <v>40</v>
          </cell>
          <cell r="D837">
            <v>43085</v>
          </cell>
          <cell r="E837" t="b">
            <v>0</v>
          </cell>
          <cell r="F837" t="str">
            <v>Approved</v>
          </cell>
          <cell r="G837" t="str">
            <v>Solex</v>
          </cell>
          <cell r="H837" t="str">
            <v>Standard</v>
          </cell>
          <cell r="I837" t="str">
            <v>low</v>
          </cell>
          <cell r="J837" t="str">
            <v>medium</v>
          </cell>
          <cell r="K837">
            <v>1289.8499999999999</v>
          </cell>
          <cell r="L837">
            <v>74.510000000000005</v>
          </cell>
          <cell r="M837">
            <v>1215.3399999999999</v>
          </cell>
          <cell r="N837">
            <v>39427</v>
          </cell>
          <cell r="O837" t="e">
            <v>#N/A</v>
          </cell>
          <cell r="P837" t="e">
            <v>#N/A</v>
          </cell>
          <cell r="Q837" t="e">
            <v>#N/A</v>
          </cell>
          <cell r="R837" t="e">
            <v>#N/A</v>
          </cell>
          <cell r="S837" t="e">
            <v>#N/A</v>
          </cell>
          <cell r="T837" t="e">
            <v>#N/A</v>
          </cell>
          <cell r="U837" t="e">
            <v>#N/A</v>
          </cell>
          <cell r="V837" t="e">
            <v>#N/A</v>
          </cell>
          <cell r="W837" t="e">
            <v>#N/A</v>
          </cell>
          <cell r="X837" t="e">
            <v>#N/A</v>
          </cell>
          <cell r="Y837">
            <v>14</v>
          </cell>
        </row>
        <row r="838">
          <cell r="A838">
            <v>837</v>
          </cell>
          <cell r="B838">
            <v>76</v>
          </cell>
          <cell r="C838">
            <v>1791</v>
          </cell>
          <cell r="D838">
            <v>42805</v>
          </cell>
          <cell r="E838" t="b">
            <v>0</v>
          </cell>
          <cell r="F838" t="str">
            <v>Approved</v>
          </cell>
          <cell r="G838" t="str">
            <v>WeareA2B</v>
          </cell>
          <cell r="H838" t="str">
            <v>Standard</v>
          </cell>
          <cell r="I838" t="str">
            <v>low</v>
          </cell>
          <cell r="J838" t="str">
            <v>medium</v>
          </cell>
          <cell r="K838">
            <v>642.30999999999995</v>
          </cell>
          <cell r="L838">
            <v>513.85</v>
          </cell>
          <cell r="M838">
            <v>128.45999999999992</v>
          </cell>
          <cell r="N838">
            <v>37873</v>
          </cell>
          <cell r="O838" t="str">
            <v>Male</v>
          </cell>
          <cell r="P838">
            <v>1</v>
          </cell>
          <cell r="Q838">
            <v>47.265753424657532</v>
          </cell>
          <cell r="R838" t="str">
            <v>Data Coordiator</v>
          </cell>
          <cell r="S838" t="str">
            <v>Health</v>
          </cell>
          <cell r="T838" t="str">
            <v>Affluent Customer</v>
          </cell>
          <cell r="U838" t="str">
            <v>No</v>
          </cell>
          <cell r="V838">
            <v>4012</v>
          </cell>
          <cell r="W838" t="str">
            <v>QLD</v>
          </cell>
          <cell r="X838">
            <v>6</v>
          </cell>
          <cell r="Y838">
            <v>294</v>
          </cell>
        </row>
        <row r="839">
          <cell r="A839">
            <v>838</v>
          </cell>
          <cell r="B839">
            <v>85</v>
          </cell>
          <cell r="C839">
            <v>2288</v>
          </cell>
          <cell r="D839">
            <v>43028</v>
          </cell>
          <cell r="E839" t="b">
            <v>0</v>
          </cell>
          <cell r="F839" t="str">
            <v>Approved</v>
          </cell>
          <cell r="G839" t="str">
            <v>WeareA2B</v>
          </cell>
          <cell r="H839" t="str">
            <v>Standard</v>
          </cell>
          <cell r="I839" t="str">
            <v>medium</v>
          </cell>
          <cell r="J839" t="str">
            <v>medium</v>
          </cell>
          <cell r="K839">
            <v>1228.07</v>
          </cell>
          <cell r="L839">
            <v>400.91</v>
          </cell>
          <cell r="M839">
            <v>827.15999999999985</v>
          </cell>
          <cell r="N839">
            <v>36668</v>
          </cell>
          <cell r="O839" t="str">
            <v>Female</v>
          </cell>
          <cell r="P839">
            <v>97</v>
          </cell>
          <cell r="Q839">
            <v>57.915068493150685</v>
          </cell>
          <cell r="R839" t="str">
            <v>Staff Scientist</v>
          </cell>
          <cell r="S839" t="str">
            <v>Telecommunications</v>
          </cell>
          <cell r="T839" t="str">
            <v>High Net Worth</v>
          </cell>
          <cell r="U839" t="str">
            <v>No</v>
          </cell>
          <cell r="V839">
            <v>3630</v>
          </cell>
          <cell r="W839" t="str">
            <v>VIC</v>
          </cell>
          <cell r="X839">
            <v>1</v>
          </cell>
          <cell r="Y839">
            <v>71</v>
          </cell>
        </row>
        <row r="840">
          <cell r="A840">
            <v>839</v>
          </cell>
          <cell r="B840">
            <v>54</v>
          </cell>
          <cell r="C840">
            <v>1779</v>
          </cell>
          <cell r="D840">
            <v>42738</v>
          </cell>
          <cell r="E840" t="b">
            <v>0</v>
          </cell>
          <cell r="F840" t="str">
            <v>Approved</v>
          </cell>
          <cell r="G840" t="str">
            <v>WeareA2B</v>
          </cell>
          <cell r="H840" t="str">
            <v>Standard</v>
          </cell>
          <cell r="I840" t="str">
            <v>medium</v>
          </cell>
          <cell r="J840" t="str">
            <v>medium</v>
          </cell>
          <cell r="K840">
            <v>1292.8399999999999</v>
          </cell>
          <cell r="L840">
            <v>13.44</v>
          </cell>
          <cell r="M840">
            <v>1279.3999999999999</v>
          </cell>
          <cell r="N840">
            <v>42226</v>
          </cell>
          <cell r="O840" t="str">
            <v>U</v>
          </cell>
          <cell r="P840">
            <v>52</v>
          </cell>
          <cell r="Q840">
            <v>25.347945205479451</v>
          </cell>
          <cell r="R840" t="str">
            <v>Information Systems Manager</v>
          </cell>
          <cell r="S840" t="str">
            <v>n/a</v>
          </cell>
          <cell r="T840" t="str">
            <v>Mass Customer</v>
          </cell>
          <cell r="U840" t="str">
            <v>Yes</v>
          </cell>
          <cell r="V840">
            <v>3141</v>
          </cell>
          <cell r="W840" t="str">
            <v>VIC</v>
          </cell>
          <cell r="X840">
            <v>7</v>
          </cell>
          <cell r="Y840">
            <v>361</v>
          </cell>
        </row>
        <row r="841">
          <cell r="A841">
            <v>840</v>
          </cell>
          <cell r="B841">
            <v>30</v>
          </cell>
          <cell r="C841">
            <v>3263</v>
          </cell>
          <cell r="D841">
            <v>43076</v>
          </cell>
          <cell r="E841" t="b">
            <v>1</v>
          </cell>
          <cell r="F841" t="str">
            <v>Approved</v>
          </cell>
          <cell r="G841" t="str">
            <v>Solex</v>
          </cell>
          <cell r="H841" t="str">
            <v>Standard</v>
          </cell>
          <cell r="I841" t="str">
            <v>high</v>
          </cell>
          <cell r="J841" t="str">
            <v>medium</v>
          </cell>
          <cell r="K841">
            <v>748.17</v>
          </cell>
          <cell r="L841">
            <v>448.9</v>
          </cell>
          <cell r="M841">
            <v>299.27</v>
          </cell>
          <cell r="N841">
            <v>33552</v>
          </cell>
          <cell r="O841" t="str">
            <v>Male</v>
          </cell>
          <cell r="P841">
            <v>88</v>
          </cell>
          <cell r="Q841">
            <v>40.605479452054794</v>
          </cell>
          <cell r="R841" t="str">
            <v>Business Systems Development Analyst</v>
          </cell>
          <cell r="S841" t="str">
            <v>Entertainment</v>
          </cell>
          <cell r="T841" t="str">
            <v>Mass Customer</v>
          </cell>
          <cell r="U841" t="str">
            <v>No</v>
          </cell>
          <cell r="V841">
            <v>2135</v>
          </cell>
          <cell r="W841" t="str">
            <v>NSW</v>
          </cell>
          <cell r="X841">
            <v>9</v>
          </cell>
          <cell r="Y841">
            <v>23</v>
          </cell>
        </row>
        <row r="842">
          <cell r="A842">
            <v>841</v>
          </cell>
          <cell r="B842">
            <v>45</v>
          </cell>
          <cell r="C842">
            <v>955</v>
          </cell>
          <cell r="D842">
            <v>42751</v>
          </cell>
          <cell r="E842" t="b">
            <v>1</v>
          </cell>
          <cell r="F842" t="str">
            <v>Approved</v>
          </cell>
          <cell r="G842" t="str">
            <v>Solex</v>
          </cell>
          <cell r="H842" t="str">
            <v>Standard</v>
          </cell>
          <cell r="I842" t="str">
            <v>medium</v>
          </cell>
          <cell r="J842" t="str">
            <v>medium</v>
          </cell>
          <cell r="K842">
            <v>441.49</v>
          </cell>
          <cell r="L842">
            <v>84.99</v>
          </cell>
          <cell r="M842">
            <v>356.5</v>
          </cell>
          <cell r="N842">
            <v>37220</v>
          </cell>
          <cell r="O842" t="str">
            <v>Male</v>
          </cell>
          <cell r="P842">
            <v>19</v>
          </cell>
          <cell r="Q842">
            <v>32.487671232876714</v>
          </cell>
          <cell r="R842" t="str">
            <v>Research Nurse</v>
          </cell>
          <cell r="S842" t="str">
            <v>Manufacturing</v>
          </cell>
          <cell r="T842" t="str">
            <v>Mass Customer</v>
          </cell>
          <cell r="U842" t="str">
            <v>Yes</v>
          </cell>
          <cell r="V842">
            <v>2192</v>
          </cell>
          <cell r="W842" t="str">
            <v>NSW</v>
          </cell>
          <cell r="X842">
            <v>9</v>
          </cell>
          <cell r="Y842">
            <v>348</v>
          </cell>
        </row>
        <row r="843">
          <cell r="A843">
            <v>842</v>
          </cell>
          <cell r="B843">
            <v>0</v>
          </cell>
          <cell r="C843">
            <v>294</v>
          </cell>
          <cell r="D843">
            <v>42984</v>
          </cell>
          <cell r="E843" t="b">
            <v>1</v>
          </cell>
          <cell r="F843" t="str">
            <v>Approved</v>
          </cell>
          <cell r="G843" t="str">
            <v>Trek Bicycles</v>
          </cell>
          <cell r="H843" t="str">
            <v>Road</v>
          </cell>
          <cell r="I843" t="str">
            <v>medium</v>
          </cell>
          <cell r="J843" t="str">
            <v>medium</v>
          </cell>
          <cell r="K843">
            <v>533.51</v>
          </cell>
          <cell r="L843">
            <v>400.13</v>
          </cell>
          <cell r="M843">
            <v>133.38</v>
          </cell>
          <cell r="N843">
            <v>35707</v>
          </cell>
          <cell r="O843" t="e">
            <v>#N/A</v>
          </cell>
          <cell r="P843" t="e">
            <v>#N/A</v>
          </cell>
          <cell r="Q843" t="e">
            <v>#N/A</v>
          </cell>
          <cell r="R843" t="e">
            <v>#N/A</v>
          </cell>
          <cell r="S843" t="e">
            <v>#N/A</v>
          </cell>
          <cell r="T843" t="e">
            <v>#N/A</v>
          </cell>
          <cell r="U843" t="e">
            <v>#N/A</v>
          </cell>
          <cell r="V843" t="e">
            <v>#N/A</v>
          </cell>
          <cell r="W843" t="e">
            <v>#N/A</v>
          </cell>
          <cell r="X843" t="e">
            <v>#N/A</v>
          </cell>
          <cell r="Y843">
            <v>115</v>
          </cell>
        </row>
        <row r="844">
          <cell r="A844">
            <v>843</v>
          </cell>
          <cell r="B844">
            <v>21</v>
          </cell>
          <cell r="C844">
            <v>2783</v>
          </cell>
          <cell r="D844">
            <v>42777</v>
          </cell>
          <cell r="E844" t="b">
            <v>1</v>
          </cell>
          <cell r="F844" t="str">
            <v>Approved</v>
          </cell>
          <cell r="G844" t="str">
            <v>Solex</v>
          </cell>
          <cell r="H844" t="str">
            <v>Standard</v>
          </cell>
          <cell r="I844" t="str">
            <v>medium</v>
          </cell>
          <cell r="J844" t="str">
            <v>large</v>
          </cell>
          <cell r="K844">
            <v>1071.23</v>
          </cell>
          <cell r="L844">
            <v>380.74</v>
          </cell>
          <cell r="M844">
            <v>690.49</v>
          </cell>
          <cell r="N844">
            <v>42404</v>
          </cell>
          <cell r="O844" t="str">
            <v>Male</v>
          </cell>
          <cell r="P844">
            <v>6</v>
          </cell>
          <cell r="Q844">
            <v>43.6</v>
          </cell>
          <cell r="R844" t="str">
            <v>Sales Representative</v>
          </cell>
          <cell r="S844" t="str">
            <v>IT</v>
          </cell>
          <cell r="T844" t="str">
            <v>Mass Customer</v>
          </cell>
          <cell r="U844" t="str">
            <v>No</v>
          </cell>
          <cell r="V844">
            <v>2171</v>
          </cell>
          <cell r="W844" t="str">
            <v>NSW</v>
          </cell>
          <cell r="X844">
            <v>9</v>
          </cell>
          <cell r="Y844">
            <v>322</v>
          </cell>
        </row>
        <row r="845">
          <cell r="A845">
            <v>844</v>
          </cell>
          <cell r="B845">
            <v>40</v>
          </cell>
          <cell r="C845">
            <v>3412</v>
          </cell>
          <cell r="D845">
            <v>42925</v>
          </cell>
          <cell r="F845" t="str">
            <v>Approved</v>
          </cell>
          <cell r="G845" t="str">
            <v>OHM Cycles</v>
          </cell>
          <cell r="H845" t="str">
            <v>Standard</v>
          </cell>
          <cell r="I845" t="str">
            <v>high</v>
          </cell>
          <cell r="J845" t="str">
            <v>medium</v>
          </cell>
          <cell r="K845">
            <v>1458.17</v>
          </cell>
          <cell r="L845">
            <v>874.9</v>
          </cell>
          <cell r="M845">
            <v>583.2700000000001</v>
          </cell>
          <cell r="N845">
            <v>36498</v>
          </cell>
          <cell r="O845" t="str">
            <v>Female</v>
          </cell>
          <cell r="P845">
            <v>93</v>
          </cell>
          <cell r="Q845">
            <v>48.61917808219178</v>
          </cell>
          <cell r="R845" t="str">
            <v>Office Assistant IV</v>
          </cell>
          <cell r="S845" t="str">
            <v>n/a</v>
          </cell>
          <cell r="T845" t="str">
            <v>Mass Customer</v>
          </cell>
          <cell r="U845" t="str">
            <v>Yes</v>
          </cell>
          <cell r="V845">
            <v>2217</v>
          </cell>
          <cell r="W845" t="str">
            <v>NSW</v>
          </cell>
          <cell r="X845">
            <v>8</v>
          </cell>
          <cell r="Y845">
            <v>174</v>
          </cell>
        </row>
        <row r="846">
          <cell r="A846">
            <v>845</v>
          </cell>
          <cell r="B846">
            <v>81</v>
          </cell>
          <cell r="C846">
            <v>1003</v>
          </cell>
          <cell r="D846">
            <v>42839</v>
          </cell>
          <cell r="E846" t="b">
            <v>1</v>
          </cell>
          <cell r="F846" t="str">
            <v>Approved</v>
          </cell>
          <cell r="G846" t="str">
            <v>Solex</v>
          </cell>
          <cell r="H846" t="str">
            <v>Standard</v>
          </cell>
          <cell r="I846" t="str">
            <v>medium</v>
          </cell>
          <cell r="J846" t="str">
            <v>medium</v>
          </cell>
          <cell r="K846">
            <v>1151.96</v>
          </cell>
          <cell r="L846">
            <v>649.49</v>
          </cell>
          <cell r="M846">
            <v>502.47</v>
          </cell>
          <cell r="N846">
            <v>36498</v>
          </cell>
          <cell r="O846" t="str">
            <v>Male</v>
          </cell>
          <cell r="P846">
            <v>35</v>
          </cell>
          <cell r="Q846">
            <v>54.161643835616438</v>
          </cell>
          <cell r="R846" t="str">
            <v>Paralegal</v>
          </cell>
          <cell r="S846" t="str">
            <v>n/a</v>
          </cell>
          <cell r="T846" t="str">
            <v>Mass Customer</v>
          </cell>
          <cell r="U846" t="str">
            <v>Yes</v>
          </cell>
          <cell r="V846">
            <v>4078</v>
          </cell>
          <cell r="W846" t="str">
            <v>QLD</v>
          </cell>
          <cell r="X846">
            <v>7</v>
          </cell>
          <cell r="Y846">
            <v>260</v>
          </cell>
        </row>
        <row r="847">
          <cell r="A847">
            <v>846</v>
          </cell>
          <cell r="B847">
            <v>95</v>
          </cell>
          <cell r="C847">
            <v>1051</v>
          </cell>
          <cell r="D847">
            <v>42820</v>
          </cell>
          <cell r="E847" t="b">
            <v>0</v>
          </cell>
          <cell r="F847" t="str">
            <v>Approved</v>
          </cell>
          <cell r="G847" t="str">
            <v>OHM Cycles</v>
          </cell>
          <cell r="H847" t="str">
            <v>Touring</v>
          </cell>
          <cell r="I847" t="str">
            <v>low</v>
          </cell>
          <cell r="J847" t="str">
            <v>medium</v>
          </cell>
          <cell r="K847">
            <v>1073.07</v>
          </cell>
          <cell r="L847">
            <v>933.84</v>
          </cell>
          <cell r="M847">
            <v>139.2299999999999</v>
          </cell>
          <cell r="N847">
            <v>36145</v>
          </cell>
          <cell r="O847" t="str">
            <v>Female</v>
          </cell>
          <cell r="P847">
            <v>31</v>
          </cell>
          <cell r="Q847">
            <v>44.5013698630137</v>
          </cell>
          <cell r="R847" t="str">
            <v>Help Desk Technician</v>
          </cell>
          <cell r="S847" t="str">
            <v>Telecommunications</v>
          </cell>
          <cell r="T847" t="str">
            <v>Mass Customer</v>
          </cell>
          <cell r="U847" t="str">
            <v>Yes</v>
          </cell>
          <cell r="V847">
            <v>3207</v>
          </cell>
          <cell r="W847" t="str">
            <v>VIC</v>
          </cell>
          <cell r="X847">
            <v>10</v>
          </cell>
          <cell r="Y847">
            <v>279</v>
          </cell>
        </row>
        <row r="848">
          <cell r="A848">
            <v>847</v>
          </cell>
          <cell r="B848">
            <v>54</v>
          </cell>
          <cell r="C848">
            <v>183</v>
          </cell>
          <cell r="D848">
            <v>42794</v>
          </cell>
          <cell r="E848" t="b">
            <v>0</v>
          </cell>
          <cell r="F848" t="str">
            <v>Approved</v>
          </cell>
          <cell r="G848" t="str">
            <v>WeareA2B</v>
          </cell>
          <cell r="H848" t="str">
            <v>Standard</v>
          </cell>
          <cell r="I848" t="str">
            <v>medium</v>
          </cell>
          <cell r="J848" t="str">
            <v>medium</v>
          </cell>
          <cell r="K848">
            <v>1292.8399999999999</v>
          </cell>
          <cell r="L848">
            <v>13.44</v>
          </cell>
          <cell r="M848">
            <v>1279.3999999999999</v>
          </cell>
          <cell r="N848">
            <v>39915</v>
          </cell>
          <cell r="O848" t="e">
            <v>#N/A</v>
          </cell>
          <cell r="P848" t="e">
            <v>#N/A</v>
          </cell>
          <cell r="Q848" t="e">
            <v>#N/A</v>
          </cell>
          <cell r="R848" t="e">
            <v>#N/A</v>
          </cell>
          <cell r="S848" t="e">
            <v>#N/A</v>
          </cell>
          <cell r="T848" t="e">
            <v>#N/A</v>
          </cell>
          <cell r="U848" t="e">
            <v>#N/A</v>
          </cell>
          <cell r="V848" t="e">
            <v>#N/A</v>
          </cell>
          <cell r="W848" t="e">
            <v>#N/A</v>
          </cell>
          <cell r="X848" t="e">
            <v>#N/A</v>
          </cell>
          <cell r="Y848">
            <v>305</v>
          </cell>
        </row>
        <row r="849">
          <cell r="A849">
            <v>848</v>
          </cell>
          <cell r="B849">
            <v>38</v>
          </cell>
          <cell r="C849">
            <v>959</v>
          </cell>
          <cell r="D849">
            <v>42975</v>
          </cell>
          <cell r="E849" t="b">
            <v>1</v>
          </cell>
          <cell r="F849" t="str">
            <v>Approved</v>
          </cell>
          <cell r="G849" t="str">
            <v>Solex</v>
          </cell>
          <cell r="H849" t="str">
            <v>Standard</v>
          </cell>
          <cell r="I849" t="str">
            <v>medium</v>
          </cell>
          <cell r="J849" t="str">
            <v>medium</v>
          </cell>
          <cell r="K849">
            <v>1577.53</v>
          </cell>
          <cell r="L849">
            <v>826.51</v>
          </cell>
          <cell r="M849">
            <v>751.02</v>
          </cell>
          <cell r="N849">
            <v>39526</v>
          </cell>
          <cell r="O849" t="str">
            <v>Male</v>
          </cell>
          <cell r="P849">
            <v>1</v>
          </cell>
          <cell r="Q849">
            <v>35.421917808219177</v>
          </cell>
          <cell r="R849" t="str">
            <v>Staff Scientist</v>
          </cell>
          <cell r="S849" t="str">
            <v>Health</v>
          </cell>
          <cell r="T849" t="str">
            <v>High Net Worth</v>
          </cell>
          <cell r="U849" t="str">
            <v>No</v>
          </cell>
          <cell r="V849">
            <v>2033</v>
          </cell>
          <cell r="W849" t="str">
            <v>NSW</v>
          </cell>
          <cell r="X849">
            <v>9</v>
          </cell>
          <cell r="Y849">
            <v>124</v>
          </cell>
        </row>
        <row r="850">
          <cell r="A850">
            <v>849</v>
          </cell>
          <cell r="B850">
            <v>57</v>
          </cell>
          <cell r="C850">
            <v>27</v>
          </cell>
          <cell r="D850">
            <v>42934</v>
          </cell>
          <cell r="E850" t="b">
            <v>1</v>
          </cell>
          <cell r="F850" t="str">
            <v>Approved</v>
          </cell>
          <cell r="G850" t="str">
            <v>WeareA2B</v>
          </cell>
          <cell r="H850" t="str">
            <v>Touring</v>
          </cell>
          <cell r="I850" t="str">
            <v>medium</v>
          </cell>
          <cell r="J850" t="str">
            <v>large</v>
          </cell>
          <cell r="K850">
            <v>1890.39</v>
          </cell>
          <cell r="L850">
            <v>260.14</v>
          </cell>
          <cell r="M850">
            <v>1630.25</v>
          </cell>
          <cell r="N850">
            <v>42145</v>
          </cell>
          <cell r="O850" t="e">
            <v>#N/A</v>
          </cell>
          <cell r="P850" t="e">
            <v>#N/A</v>
          </cell>
          <cell r="Q850" t="e">
            <v>#N/A</v>
          </cell>
          <cell r="R850" t="e">
            <v>#N/A</v>
          </cell>
          <cell r="S850" t="e">
            <v>#N/A</v>
          </cell>
          <cell r="T850" t="e">
            <v>#N/A</v>
          </cell>
          <cell r="U850" t="e">
            <v>#N/A</v>
          </cell>
          <cell r="V850" t="e">
            <v>#N/A</v>
          </cell>
          <cell r="W850" t="e">
            <v>#N/A</v>
          </cell>
          <cell r="X850" t="e">
            <v>#N/A</v>
          </cell>
          <cell r="Y850">
            <v>165</v>
          </cell>
        </row>
        <row r="851">
          <cell r="A851">
            <v>850</v>
          </cell>
          <cell r="B851">
            <v>93</v>
          </cell>
          <cell r="C851">
            <v>2207</v>
          </cell>
          <cell r="D851">
            <v>42774</v>
          </cell>
          <cell r="E851" t="b">
            <v>0</v>
          </cell>
          <cell r="F851" t="str">
            <v>Approved</v>
          </cell>
          <cell r="G851" t="str">
            <v>WeareA2B</v>
          </cell>
          <cell r="H851" t="str">
            <v>Standard</v>
          </cell>
          <cell r="I851" t="str">
            <v>medium</v>
          </cell>
          <cell r="J851" t="str">
            <v>medium</v>
          </cell>
          <cell r="K851">
            <v>1065.03</v>
          </cell>
          <cell r="L851">
            <v>230.09</v>
          </cell>
          <cell r="M851">
            <v>834.93999999999994</v>
          </cell>
          <cell r="N851">
            <v>37874</v>
          </cell>
          <cell r="O851" t="str">
            <v>Female</v>
          </cell>
          <cell r="P851">
            <v>59</v>
          </cell>
          <cell r="Q851">
            <v>43.175342465753424</v>
          </cell>
          <cell r="R851" t="str">
            <v>Web Designer IV</v>
          </cell>
          <cell r="S851" t="str">
            <v>Financial Services</v>
          </cell>
          <cell r="T851" t="str">
            <v>Affluent Customer</v>
          </cell>
          <cell r="U851" t="str">
            <v>No</v>
          </cell>
          <cell r="V851">
            <v>4121</v>
          </cell>
          <cell r="W851" t="str">
            <v>QLD</v>
          </cell>
          <cell r="X851">
            <v>8</v>
          </cell>
          <cell r="Y851">
            <v>325</v>
          </cell>
        </row>
        <row r="852">
          <cell r="A852">
            <v>851</v>
          </cell>
          <cell r="B852">
            <v>0</v>
          </cell>
          <cell r="C852">
            <v>3086</v>
          </cell>
          <cell r="D852">
            <v>43081</v>
          </cell>
          <cell r="E852" t="b">
            <v>1</v>
          </cell>
          <cell r="F852" t="str">
            <v>Approved</v>
          </cell>
          <cell r="G852" t="str">
            <v>Norco Bicycles</v>
          </cell>
          <cell r="H852" t="str">
            <v>Standard</v>
          </cell>
          <cell r="I852" t="str">
            <v>medium</v>
          </cell>
          <cell r="J852" t="str">
            <v>medium</v>
          </cell>
          <cell r="K852">
            <v>360.4</v>
          </cell>
          <cell r="L852">
            <v>270.3</v>
          </cell>
          <cell r="M852">
            <v>90.099999999999966</v>
          </cell>
          <cell r="N852">
            <v>42710</v>
          </cell>
          <cell r="O852" t="str">
            <v>Male</v>
          </cell>
          <cell r="P852">
            <v>64</v>
          </cell>
          <cell r="Q852">
            <v>122.3013698630137</v>
          </cell>
          <cell r="R852" t="str">
            <v>Biostatistician I</v>
          </cell>
          <cell r="S852" t="str">
            <v>n/a</v>
          </cell>
          <cell r="T852" t="str">
            <v>Affluent Customer</v>
          </cell>
          <cell r="U852" t="str">
            <v>No</v>
          </cell>
          <cell r="V852">
            <v>4116</v>
          </cell>
          <cell r="W852" t="str">
            <v>QLD</v>
          </cell>
          <cell r="X852">
            <v>7</v>
          </cell>
          <cell r="Y852">
            <v>18</v>
          </cell>
        </row>
        <row r="853">
          <cell r="A853">
            <v>852</v>
          </cell>
          <cell r="B853">
            <v>4</v>
          </cell>
          <cell r="C853">
            <v>637</v>
          </cell>
          <cell r="D853">
            <v>43006</v>
          </cell>
          <cell r="E853" t="b">
            <v>0</v>
          </cell>
          <cell r="F853" t="str">
            <v>Approved</v>
          </cell>
          <cell r="G853" t="str">
            <v>Solex</v>
          </cell>
          <cell r="H853" t="str">
            <v>Standard</v>
          </cell>
          <cell r="I853" t="str">
            <v>medium</v>
          </cell>
          <cell r="J853" t="str">
            <v>medium</v>
          </cell>
          <cell r="K853">
            <v>1483.2</v>
          </cell>
          <cell r="L853">
            <v>99.59</v>
          </cell>
          <cell r="M853">
            <v>1383.6100000000001</v>
          </cell>
          <cell r="N853">
            <v>36146</v>
          </cell>
          <cell r="O853" t="e">
            <v>#N/A</v>
          </cell>
          <cell r="P853" t="e">
            <v>#N/A</v>
          </cell>
          <cell r="Q853" t="e">
            <v>#N/A</v>
          </cell>
          <cell r="R853" t="e">
            <v>#N/A</v>
          </cell>
          <cell r="S853" t="e">
            <v>#N/A</v>
          </cell>
          <cell r="T853" t="e">
            <v>#N/A</v>
          </cell>
          <cell r="U853" t="e">
            <v>#N/A</v>
          </cell>
          <cell r="V853" t="e">
            <v>#N/A</v>
          </cell>
          <cell r="W853" t="e">
            <v>#N/A</v>
          </cell>
          <cell r="X853" t="e">
            <v>#N/A</v>
          </cell>
          <cell r="Y853">
            <v>93</v>
          </cell>
        </row>
        <row r="854">
          <cell r="A854">
            <v>853</v>
          </cell>
          <cell r="B854">
            <v>56</v>
          </cell>
          <cell r="C854">
            <v>1190</v>
          </cell>
          <cell r="D854">
            <v>42968</v>
          </cell>
          <cell r="E854" t="b">
            <v>0</v>
          </cell>
          <cell r="F854" t="str">
            <v>Approved</v>
          </cell>
          <cell r="G854" t="str">
            <v>OHM Cycles</v>
          </cell>
          <cell r="H854" t="str">
            <v>Standard</v>
          </cell>
          <cell r="I854" t="str">
            <v>medium</v>
          </cell>
          <cell r="J854" t="str">
            <v>medium</v>
          </cell>
          <cell r="K854">
            <v>183.86</v>
          </cell>
          <cell r="L854">
            <v>137.9</v>
          </cell>
          <cell r="M854">
            <v>45.960000000000008</v>
          </cell>
          <cell r="N854">
            <v>36146</v>
          </cell>
          <cell r="O854" t="str">
            <v>Female</v>
          </cell>
          <cell r="P854">
            <v>20</v>
          </cell>
          <cell r="Q854">
            <v>53.56712328767123</v>
          </cell>
          <cell r="R854" t="str">
            <v>Assistant Professor</v>
          </cell>
          <cell r="S854" t="str">
            <v>Health</v>
          </cell>
          <cell r="T854" t="str">
            <v>High Net Worth</v>
          </cell>
          <cell r="U854" t="str">
            <v>Yes</v>
          </cell>
          <cell r="V854">
            <v>2830</v>
          </cell>
          <cell r="W854" t="str">
            <v>NSW</v>
          </cell>
          <cell r="X854">
            <v>2</v>
          </cell>
          <cell r="Y854">
            <v>131</v>
          </cell>
        </row>
        <row r="855">
          <cell r="A855">
            <v>854</v>
          </cell>
          <cell r="B855">
            <v>32</v>
          </cell>
          <cell r="C855">
            <v>2177</v>
          </cell>
          <cell r="D855">
            <v>42819</v>
          </cell>
          <cell r="E855" t="b">
            <v>0</v>
          </cell>
          <cell r="F855" t="str">
            <v>Approved</v>
          </cell>
          <cell r="G855" t="str">
            <v>Giant Bicycles</v>
          </cell>
          <cell r="H855" t="str">
            <v>Standard</v>
          </cell>
          <cell r="I855" t="str">
            <v>medium</v>
          </cell>
          <cell r="J855" t="str">
            <v>medium</v>
          </cell>
          <cell r="K855">
            <v>642.70000000000005</v>
          </cell>
          <cell r="L855">
            <v>211.37</v>
          </cell>
          <cell r="M855">
            <v>431.33000000000004</v>
          </cell>
          <cell r="N855">
            <v>37337</v>
          </cell>
          <cell r="O855" t="str">
            <v>Female</v>
          </cell>
          <cell r="P855">
            <v>20</v>
          </cell>
          <cell r="Q855">
            <v>44.476712328767121</v>
          </cell>
          <cell r="R855" t="str">
            <v>Social Worker</v>
          </cell>
          <cell r="S855" t="str">
            <v>Property</v>
          </cell>
          <cell r="T855" t="str">
            <v>High Net Worth</v>
          </cell>
          <cell r="U855" t="str">
            <v>Yes</v>
          </cell>
          <cell r="V855">
            <v>2770</v>
          </cell>
          <cell r="W855" t="str">
            <v>NSW</v>
          </cell>
          <cell r="X855">
            <v>7</v>
          </cell>
          <cell r="Y855">
            <v>280</v>
          </cell>
        </row>
        <row r="856">
          <cell r="A856">
            <v>855</v>
          </cell>
          <cell r="B856">
            <v>2</v>
          </cell>
          <cell r="C856">
            <v>1671</v>
          </cell>
          <cell r="D856">
            <v>42901</v>
          </cell>
          <cell r="E856" t="b">
            <v>0</v>
          </cell>
          <cell r="F856" t="str">
            <v>Approved</v>
          </cell>
          <cell r="G856" t="str">
            <v>Solex</v>
          </cell>
          <cell r="H856" t="str">
            <v>Standard</v>
          </cell>
          <cell r="I856" t="str">
            <v>medium</v>
          </cell>
          <cell r="J856" t="str">
            <v>medium</v>
          </cell>
          <cell r="K856">
            <v>71.489999999999995</v>
          </cell>
          <cell r="L856">
            <v>53.62</v>
          </cell>
          <cell r="M856">
            <v>17.869999999999997</v>
          </cell>
          <cell r="N856">
            <v>40784</v>
          </cell>
          <cell r="O856" t="str">
            <v>Female</v>
          </cell>
          <cell r="P856">
            <v>21</v>
          </cell>
          <cell r="Q856">
            <v>65.197260273972603</v>
          </cell>
          <cell r="R856" t="str">
            <v>Account Executive</v>
          </cell>
          <cell r="S856" t="str">
            <v>Retail</v>
          </cell>
          <cell r="T856" t="str">
            <v>Mass Customer</v>
          </cell>
          <cell r="U856" t="str">
            <v>No</v>
          </cell>
          <cell r="V856">
            <v>3127</v>
          </cell>
          <cell r="W856" t="str">
            <v>VIC</v>
          </cell>
          <cell r="X856">
            <v>11</v>
          </cell>
          <cell r="Y856">
            <v>198</v>
          </cell>
        </row>
        <row r="857">
          <cell r="A857">
            <v>856</v>
          </cell>
          <cell r="B857">
            <v>0</v>
          </cell>
          <cell r="C857">
            <v>2247</v>
          </cell>
          <cell r="D857">
            <v>42778</v>
          </cell>
          <cell r="E857" t="b">
            <v>0</v>
          </cell>
          <cell r="F857" t="str">
            <v>Approved</v>
          </cell>
          <cell r="G857" t="str">
            <v>Trek Bicycles</v>
          </cell>
          <cell r="H857" t="str">
            <v>Standard</v>
          </cell>
          <cell r="I857" t="str">
            <v>high</v>
          </cell>
          <cell r="J857" t="str">
            <v>medium</v>
          </cell>
          <cell r="K857">
            <v>495.72</v>
          </cell>
          <cell r="L857">
            <v>297.43</v>
          </cell>
          <cell r="M857">
            <v>198.29000000000002</v>
          </cell>
          <cell r="N857">
            <v>42710</v>
          </cell>
          <cell r="O857" t="str">
            <v>Female</v>
          </cell>
          <cell r="P857">
            <v>33</v>
          </cell>
          <cell r="Q857">
            <v>27.18082191780822</v>
          </cell>
          <cell r="R857" t="str">
            <v>Teacher</v>
          </cell>
          <cell r="S857" t="str">
            <v>n/a</v>
          </cell>
          <cell r="T857" t="str">
            <v>Mass Customer</v>
          </cell>
          <cell r="U857" t="str">
            <v>Yes</v>
          </cell>
          <cell r="V857">
            <v>2040</v>
          </cell>
          <cell r="W857" t="str">
            <v>NSW</v>
          </cell>
          <cell r="X857">
            <v>12</v>
          </cell>
          <cell r="Y857">
            <v>321</v>
          </cell>
        </row>
        <row r="858">
          <cell r="A858">
            <v>857</v>
          </cell>
          <cell r="B858">
            <v>32</v>
          </cell>
          <cell r="C858">
            <v>2344</v>
          </cell>
          <cell r="D858">
            <v>42988</v>
          </cell>
          <cell r="E858" t="b">
            <v>1</v>
          </cell>
          <cell r="F858" t="str">
            <v>Approved</v>
          </cell>
          <cell r="G858" t="str">
            <v>Giant Bicycles</v>
          </cell>
          <cell r="H858" t="str">
            <v>Standard</v>
          </cell>
          <cell r="I858" t="str">
            <v>medium</v>
          </cell>
          <cell r="J858" t="str">
            <v>medium</v>
          </cell>
          <cell r="K858">
            <v>642.70000000000005</v>
          </cell>
          <cell r="L858">
            <v>211.37</v>
          </cell>
          <cell r="M858">
            <v>431.33000000000004</v>
          </cell>
          <cell r="N858">
            <v>37337</v>
          </cell>
          <cell r="O858" t="str">
            <v>Female</v>
          </cell>
          <cell r="P858">
            <v>50</v>
          </cell>
          <cell r="Q858">
            <v>29.063013698630137</v>
          </cell>
          <cell r="R858" t="str">
            <v>Nurse</v>
          </cell>
          <cell r="S858" t="str">
            <v>Argiculture</v>
          </cell>
          <cell r="T858" t="str">
            <v>High Net Worth</v>
          </cell>
          <cell r="U858" t="str">
            <v>Yes</v>
          </cell>
          <cell r="V858">
            <v>2155</v>
          </cell>
          <cell r="W858" t="str">
            <v>NSW</v>
          </cell>
          <cell r="X858">
            <v>10</v>
          </cell>
          <cell r="Y858">
            <v>111</v>
          </cell>
        </row>
        <row r="859">
          <cell r="A859">
            <v>858</v>
          </cell>
          <cell r="B859">
            <v>81</v>
          </cell>
          <cell r="C859">
            <v>2440</v>
          </cell>
          <cell r="D859">
            <v>42802</v>
          </cell>
          <cell r="E859" t="b">
            <v>1</v>
          </cell>
          <cell r="F859" t="str">
            <v>Cancelled</v>
          </cell>
          <cell r="G859" t="str">
            <v>Norco Bicycles</v>
          </cell>
          <cell r="H859" t="str">
            <v>Standard</v>
          </cell>
          <cell r="I859" t="str">
            <v>medium</v>
          </cell>
          <cell r="J859" t="str">
            <v>small</v>
          </cell>
          <cell r="K859">
            <v>586.45000000000005</v>
          </cell>
          <cell r="L859">
            <v>521.94000000000005</v>
          </cell>
          <cell r="M859">
            <v>64.509999999999991</v>
          </cell>
          <cell r="N859">
            <v>33429</v>
          </cell>
          <cell r="O859" t="str">
            <v>Female</v>
          </cell>
          <cell r="P859">
            <v>52</v>
          </cell>
          <cell r="Q859">
            <v>62.536986301369865</v>
          </cell>
          <cell r="R859" t="str">
            <v>Engineer II</v>
          </cell>
          <cell r="S859" t="str">
            <v>Manufacturing</v>
          </cell>
          <cell r="T859" t="str">
            <v>Affluent Customer</v>
          </cell>
          <cell r="U859" t="str">
            <v>No</v>
          </cell>
          <cell r="V859">
            <v>2508</v>
          </cell>
          <cell r="W859" t="str">
            <v>NSW</v>
          </cell>
          <cell r="X859">
            <v>9</v>
          </cell>
          <cell r="Y859">
            <v>297</v>
          </cell>
        </row>
        <row r="860">
          <cell r="A860">
            <v>859</v>
          </cell>
          <cell r="B860">
            <v>40</v>
          </cell>
          <cell r="C860">
            <v>967</v>
          </cell>
          <cell r="D860">
            <v>42807</v>
          </cell>
          <cell r="E860" t="b">
            <v>1</v>
          </cell>
          <cell r="F860" t="str">
            <v>Approved</v>
          </cell>
          <cell r="G860" t="str">
            <v>OHM Cycles</v>
          </cell>
          <cell r="H860" t="str">
            <v>Standard</v>
          </cell>
          <cell r="I860" t="str">
            <v>high</v>
          </cell>
          <cell r="J860" t="str">
            <v>medium</v>
          </cell>
          <cell r="K860">
            <v>1458.17</v>
          </cell>
          <cell r="L860">
            <v>874.9</v>
          </cell>
          <cell r="M860">
            <v>583.2700000000001</v>
          </cell>
          <cell r="N860">
            <v>39526</v>
          </cell>
          <cell r="O860" t="str">
            <v>Male</v>
          </cell>
          <cell r="P860">
            <v>96</v>
          </cell>
          <cell r="Q860">
            <v>22.473972602739725</v>
          </cell>
          <cell r="R860" t="str">
            <v>Sales Associate</v>
          </cell>
          <cell r="S860" t="str">
            <v>Retail</v>
          </cell>
          <cell r="T860" t="str">
            <v>High Net Worth</v>
          </cell>
          <cell r="U860" t="str">
            <v>Yes</v>
          </cell>
          <cell r="V860">
            <v>3241</v>
          </cell>
          <cell r="W860" t="str">
            <v>VIC</v>
          </cell>
          <cell r="X860">
            <v>5</v>
          </cell>
          <cell r="Y860">
            <v>292</v>
          </cell>
        </row>
        <row r="861">
          <cell r="A861">
            <v>860</v>
          </cell>
          <cell r="B861">
            <v>78</v>
          </cell>
          <cell r="C861">
            <v>467</v>
          </cell>
          <cell r="D861">
            <v>42788</v>
          </cell>
          <cell r="E861" t="b">
            <v>0</v>
          </cell>
          <cell r="F861" t="str">
            <v>Approved</v>
          </cell>
          <cell r="G861" t="str">
            <v>Giant Bicycles</v>
          </cell>
          <cell r="H861" t="str">
            <v>Standard</v>
          </cell>
          <cell r="I861" t="str">
            <v>medium</v>
          </cell>
          <cell r="J861" t="str">
            <v>large</v>
          </cell>
          <cell r="K861">
            <v>1765.3</v>
          </cell>
          <cell r="L861">
            <v>709.48</v>
          </cell>
          <cell r="M861">
            <v>1055.82</v>
          </cell>
          <cell r="N861">
            <v>38193</v>
          </cell>
          <cell r="O861" t="e">
            <v>#N/A</v>
          </cell>
          <cell r="P861" t="e">
            <v>#N/A</v>
          </cell>
          <cell r="Q861" t="e">
            <v>#N/A</v>
          </cell>
          <cell r="R861" t="e">
            <v>#N/A</v>
          </cell>
          <cell r="S861" t="e">
            <v>#N/A</v>
          </cell>
          <cell r="T861" t="e">
            <v>#N/A</v>
          </cell>
          <cell r="U861" t="e">
            <v>#N/A</v>
          </cell>
          <cell r="V861" t="e">
            <v>#N/A</v>
          </cell>
          <cell r="W861" t="e">
            <v>#N/A</v>
          </cell>
          <cell r="X861" t="e">
            <v>#N/A</v>
          </cell>
          <cell r="Y861">
            <v>311</v>
          </cell>
        </row>
        <row r="862">
          <cell r="A862">
            <v>861</v>
          </cell>
          <cell r="B862">
            <v>16</v>
          </cell>
          <cell r="C862">
            <v>2628</v>
          </cell>
          <cell r="D862">
            <v>42926</v>
          </cell>
          <cell r="E862" t="b">
            <v>1</v>
          </cell>
          <cell r="F862" t="str">
            <v>Approved</v>
          </cell>
          <cell r="G862" t="str">
            <v>Norco Bicycles</v>
          </cell>
          <cell r="H862" t="str">
            <v>Standard</v>
          </cell>
          <cell r="I862" t="str">
            <v>high</v>
          </cell>
          <cell r="J862" t="str">
            <v>small</v>
          </cell>
          <cell r="K862">
            <v>1661.92</v>
          </cell>
          <cell r="L862">
            <v>1479.11</v>
          </cell>
          <cell r="M862">
            <v>182.81000000000017</v>
          </cell>
          <cell r="N862">
            <v>34586</v>
          </cell>
          <cell r="O862" t="str">
            <v>Female</v>
          </cell>
          <cell r="P862">
            <v>60</v>
          </cell>
          <cell r="Q862">
            <v>20.843835616438355</v>
          </cell>
          <cell r="R862" t="str">
            <v>Assistant Media Planner</v>
          </cell>
          <cell r="S862" t="str">
            <v>Retail</v>
          </cell>
          <cell r="T862" t="str">
            <v>Mass Customer</v>
          </cell>
          <cell r="U862" t="str">
            <v>Yes</v>
          </cell>
          <cell r="V862">
            <v>2567</v>
          </cell>
          <cell r="W862" t="str">
            <v>NSW</v>
          </cell>
          <cell r="X862">
            <v>7</v>
          </cell>
          <cell r="Y862">
            <v>173</v>
          </cell>
        </row>
        <row r="863">
          <cell r="A863">
            <v>862</v>
          </cell>
          <cell r="B863">
            <v>92</v>
          </cell>
          <cell r="C863">
            <v>71</v>
          </cell>
          <cell r="D863">
            <v>42968</v>
          </cell>
          <cell r="E863" t="b">
            <v>0</v>
          </cell>
          <cell r="F863" t="str">
            <v>Approved</v>
          </cell>
          <cell r="G863" t="str">
            <v>WeareA2B</v>
          </cell>
          <cell r="H863" t="str">
            <v>Standard</v>
          </cell>
          <cell r="I863" t="str">
            <v>medium</v>
          </cell>
          <cell r="J863" t="str">
            <v>small</v>
          </cell>
          <cell r="K863">
            <v>1415.01</v>
          </cell>
          <cell r="L863">
            <v>1259.3599999999999</v>
          </cell>
          <cell r="M863">
            <v>155.65000000000009</v>
          </cell>
          <cell r="N863">
            <v>37539</v>
          </cell>
          <cell r="O863" t="e">
            <v>#N/A</v>
          </cell>
          <cell r="P863" t="e">
            <v>#N/A</v>
          </cell>
          <cell r="Q863" t="e">
            <v>#N/A</v>
          </cell>
          <cell r="R863" t="e">
            <v>#N/A</v>
          </cell>
          <cell r="S863" t="e">
            <v>#N/A</v>
          </cell>
          <cell r="T863" t="e">
            <v>#N/A</v>
          </cell>
          <cell r="U863" t="e">
            <v>#N/A</v>
          </cell>
          <cell r="V863" t="e">
            <v>#N/A</v>
          </cell>
          <cell r="W863" t="e">
            <v>#N/A</v>
          </cell>
          <cell r="X863" t="e">
            <v>#N/A</v>
          </cell>
          <cell r="Y863">
            <v>131</v>
          </cell>
        </row>
        <row r="864">
          <cell r="A864">
            <v>863</v>
          </cell>
          <cell r="B864">
            <v>100</v>
          </cell>
          <cell r="C864">
            <v>2412</v>
          </cell>
          <cell r="D864">
            <v>42801</v>
          </cell>
          <cell r="E864" t="b">
            <v>1</v>
          </cell>
          <cell r="F864" t="str">
            <v>Approved</v>
          </cell>
          <cell r="G864" t="str">
            <v>Norco Bicycles</v>
          </cell>
          <cell r="H864" t="str">
            <v>Road</v>
          </cell>
          <cell r="I864" t="str">
            <v>medium</v>
          </cell>
          <cell r="J864" t="str">
            <v>medium</v>
          </cell>
          <cell r="K864">
            <v>1036.5899999999999</v>
          </cell>
          <cell r="L864">
            <v>206.35</v>
          </cell>
          <cell r="M864">
            <v>830.2399999999999</v>
          </cell>
          <cell r="N864">
            <v>33364</v>
          </cell>
          <cell r="O864" t="str">
            <v>Male</v>
          </cell>
          <cell r="P864">
            <v>27</v>
          </cell>
          <cell r="Q864">
            <v>40.843835616438355</v>
          </cell>
          <cell r="R864" t="str">
            <v>Chemical Engineer</v>
          </cell>
          <cell r="S864" t="str">
            <v>Financial Services</v>
          </cell>
          <cell r="T864" t="str">
            <v>High Net Worth</v>
          </cell>
          <cell r="U864" t="str">
            <v>No</v>
          </cell>
          <cell r="V864">
            <v>4051</v>
          </cell>
          <cell r="W864" t="str">
            <v>QLD</v>
          </cell>
          <cell r="X864">
            <v>8</v>
          </cell>
          <cell r="Y864">
            <v>298</v>
          </cell>
        </row>
        <row r="865">
          <cell r="A865">
            <v>864</v>
          </cell>
          <cell r="B865">
            <v>95</v>
          </cell>
          <cell r="C865">
            <v>565</v>
          </cell>
          <cell r="D865">
            <v>42738</v>
          </cell>
          <cell r="E865" t="b">
            <v>0</v>
          </cell>
          <cell r="F865" t="str">
            <v>Approved</v>
          </cell>
          <cell r="G865" t="str">
            <v>Giant Bicycles</v>
          </cell>
          <cell r="H865" t="str">
            <v>Standard</v>
          </cell>
          <cell r="I865" t="str">
            <v>medium</v>
          </cell>
          <cell r="J865" t="str">
            <v>large</v>
          </cell>
          <cell r="K865">
            <v>569.55999999999995</v>
          </cell>
          <cell r="L865">
            <v>528.42999999999995</v>
          </cell>
          <cell r="M865">
            <v>41.129999999999995</v>
          </cell>
          <cell r="N865">
            <v>37874</v>
          </cell>
          <cell r="O865" t="e">
            <v>#N/A</v>
          </cell>
          <cell r="P865" t="e">
            <v>#N/A</v>
          </cell>
          <cell r="Q865" t="e">
            <v>#N/A</v>
          </cell>
          <cell r="R865" t="e">
            <v>#N/A</v>
          </cell>
          <cell r="S865" t="e">
            <v>#N/A</v>
          </cell>
          <cell r="T865" t="e">
            <v>#N/A</v>
          </cell>
          <cell r="U865" t="e">
            <v>#N/A</v>
          </cell>
          <cell r="V865" t="e">
            <v>#N/A</v>
          </cell>
          <cell r="W865" t="e">
            <v>#N/A</v>
          </cell>
          <cell r="X865" t="e">
            <v>#N/A</v>
          </cell>
          <cell r="Y865">
            <v>361</v>
          </cell>
        </row>
        <row r="866">
          <cell r="A866">
            <v>865</v>
          </cell>
          <cell r="B866">
            <v>56</v>
          </cell>
          <cell r="C866">
            <v>1211</v>
          </cell>
          <cell r="D866">
            <v>42758</v>
          </cell>
          <cell r="E866" t="b">
            <v>0</v>
          </cell>
          <cell r="F866" t="str">
            <v>Approved</v>
          </cell>
          <cell r="G866" t="str">
            <v>OHM Cycles</v>
          </cell>
          <cell r="H866" t="str">
            <v>Standard</v>
          </cell>
          <cell r="I866" t="str">
            <v>medium</v>
          </cell>
          <cell r="J866" t="str">
            <v>medium</v>
          </cell>
          <cell r="K866">
            <v>183.86</v>
          </cell>
          <cell r="L866">
            <v>137.9</v>
          </cell>
          <cell r="M866">
            <v>45.960000000000008</v>
          </cell>
          <cell r="N866">
            <v>33259</v>
          </cell>
          <cell r="O866" t="str">
            <v>Female</v>
          </cell>
          <cell r="P866">
            <v>28</v>
          </cell>
          <cell r="Q866">
            <v>43.68767123287671</v>
          </cell>
          <cell r="R866" t="str">
            <v>VP Sales</v>
          </cell>
          <cell r="S866" t="str">
            <v>IT</v>
          </cell>
          <cell r="T866" t="str">
            <v>Mass Customer</v>
          </cell>
          <cell r="U866" t="str">
            <v>No</v>
          </cell>
          <cell r="V866">
            <v>2007</v>
          </cell>
          <cell r="W866" t="str">
            <v>NSW</v>
          </cell>
          <cell r="X866">
            <v>8</v>
          </cell>
          <cell r="Y866">
            <v>341</v>
          </cell>
        </row>
        <row r="867">
          <cell r="A867">
            <v>866</v>
          </cell>
          <cell r="B867">
            <v>87</v>
          </cell>
          <cell r="C867">
            <v>79</v>
          </cell>
          <cell r="D867">
            <v>43052</v>
          </cell>
          <cell r="E867" t="b">
            <v>0</v>
          </cell>
          <cell r="F867" t="str">
            <v>Approved</v>
          </cell>
          <cell r="G867" t="str">
            <v>Giant Bicycles</v>
          </cell>
          <cell r="H867" t="str">
            <v>Standard</v>
          </cell>
          <cell r="I867" t="str">
            <v>high</v>
          </cell>
          <cell r="J867" t="str">
            <v>medium</v>
          </cell>
          <cell r="K867">
            <v>1179</v>
          </cell>
          <cell r="L867">
            <v>707.4</v>
          </cell>
          <cell r="M867">
            <v>471.6</v>
          </cell>
          <cell r="N867">
            <v>35667</v>
          </cell>
          <cell r="O867" t="e">
            <v>#N/A</v>
          </cell>
          <cell r="P867" t="e">
            <v>#N/A</v>
          </cell>
          <cell r="Q867" t="e">
            <v>#N/A</v>
          </cell>
          <cell r="R867" t="e">
            <v>#N/A</v>
          </cell>
          <cell r="S867" t="e">
            <v>#N/A</v>
          </cell>
          <cell r="T867" t="e">
            <v>#N/A</v>
          </cell>
          <cell r="U867" t="e">
            <v>#N/A</v>
          </cell>
          <cell r="V867" t="e">
            <v>#N/A</v>
          </cell>
          <cell r="W867" t="e">
            <v>#N/A</v>
          </cell>
          <cell r="X867" t="e">
            <v>#N/A</v>
          </cell>
          <cell r="Y867">
            <v>47</v>
          </cell>
        </row>
        <row r="868">
          <cell r="A868">
            <v>867</v>
          </cell>
          <cell r="B868">
            <v>45</v>
          </cell>
          <cell r="C868">
            <v>1731</v>
          </cell>
          <cell r="D868">
            <v>42839</v>
          </cell>
          <cell r="E868" t="b">
            <v>0</v>
          </cell>
          <cell r="F868" t="str">
            <v>Approved</v>
          </cell>
          <cell r="G868" t="str">
            <v>Trek Bicycles</v>
          </cell>
          <cell r="H868" t="str">
            <v>Road</v>
          </cell>
          <cell r="I868" t="str">
            <v>low</v>
          </cell>
          <cell r="J868" t="str">
            <v>medium</v>
          </cell>
          <cell r="K868">
            <v>980.37</v>
          </cell>
          <cell r="L868">
            <v>234.43</v>
          </cell>
          <cell r="M868">
            <v>745.94</v>
          </cell>
          <cell r="N868">
            <v>38258</v>
          </cell>
          <cell r="O868" t="str">
            <v>Male</v>
          </cell>
          <cell r="P868">
            <v>95</v>
          </cell>
          <cell r="Q868">
            <v>63.06849315068493</v>
          </cell>
          <cell r="R868" t="str">
            <v>Health Coach III</v>
          </cell>
          <cell r="S868" t="str">
            <v>Financial Services</v>
          </cell>
          <cell r="T868" t="str">
            <v>Mass Customer</v>
          </cell>
          <cell r="U868" t="str">
            <v>No</v>
          </cell>
          <cell r="V868">
            <v>4161</v>
          </cell>
          <cell r="W868" t="str">
            <v>QLD</v>
          </cell>
          <cell r="X868">
            <v>5</v>
          </cell>
          <cell r="Y868">
            <v>260</v>
          </cell>
        </row>
        <row r="869">
          <cell r="A869">
            <v>868</v>
          </cell>
          <cell r="B869">
            <v>88</v>
          </cell>
          <cell r="C869">
            <v>2685</v>
          </cell>
          <cell r="D869">
            <v>42901</v>
          </cell>
          <cell r="E869" t="b">
            <v>0</v>
          </cell>
          <cell r="F869" t="str">
            <v>Approved</v>
          </cell>
          <cell r="G869" t="str">
            <v>Norco Bicycles</v>
          </cell>
          <cell r="H869" t="str">
            <v>Standard</v>
          </cell>
          <cell r="I869" t="str">
            <v>medium</v>
          </cell>
          <cell r="J869" t="str">
            <v>medium</v>
          </cell>
          <cell r="K869">
            <v>1198.46</v>
          </cell>
          <cell r="L869">
            <v>381.1</v>
          </cell>
          <cell r="M869">
            <v>817.36</v>
          </cell>
          <cell r="N869">
            <v>36145</v>
          </cell>
          <cell r="O869" t="str">
            <v>Male</v>
          </cell>
          <cell r="P869">
            <v>63</v>
          </cell>
          <cell r="Q869">
            <v>43.649315068493152</v>
          </cell>
          <cell r="R869">
            <v>0</v>
          </cell>
          <cell r="S869" t="str">
            <v>Health</v>
          </cell>
          <cell r="T869" t="str">
            <v>Mass Customer</v>
          </cell>
          <cell r="U869" t="str">
            <v>Yes</v>
          </cell>
          <cell r="V869">
            <v>2570</v>
          </cell>
          <cell r="W869" t="str">
            <v>NSW</v>
          </cell>
          <cell r="X869">
            <v>8</v>
          </cell>
          <cell r="Y869">
            <v>198</v>
          </cell>
        </row>
        <row r="870">
          <cell r="A870">
            <v>869</v>
          </cell>
          <cell r="B870">
            <v>98</v>
          </cell>
          <cell r="C870">
            <v>3187</v>
          </cell>
          <cell r="D870">
            <v>42939</v>
          </cell>
          <cell r="E870" t="b">
            <v>0</v>
          </cell>
          <cell r="F870" t="str">
            <v>Approved</v>
          </cell>
          <cell r="G870" t="str">
            <v>Trek Bicycles</v>
          </cell>
          <cell r="H870" t="str">
            <v>Standard</v>
          </cell>
          <cell r="I870" t="str">
            <v>high</v>
          </cell>
          <cell r="J870" t="str">
            <v>medium</v>
          </cell>
          <cell r="K870">
            <v>358.39</v>
          </cell>
          <cell r="L870">
            <v>215.03</v>
          </cell>
          <cell r="M870">
            <v>143.35999999999999</v>
          </cell>
          <cell r="N870">
            <v>38002</v>
          </cell>
          <cell r="O870" t="str">
            <v>Male</v>
          </cell>
          <cell r="P870">
            <v>94</v>
          </cell>
          <cell r="Q870">
            <v>47.887671232876713</v>
          </cell>
          <cell r="R870" t="str">
            <v>Senior Quality Engineer</v>
          </cell>
          <cell r="S870" t="str">
            <v>n/a</v>
          </cell>
          <cell r="T870" t="str">
            <v>Mass Customer</v>
          </cell>
          <cell r="U870" t="str">
            <v>Yes</v>
          </cell>
          <cell r="V870">
            <v>2150</v>
          </cell>
          <cell r="W870" t="str">
            <v>NSW</v>
          </cell>
          <cell r="X870">
            <v>7</v>
          </cell>
          <cell r="Y870">
            <v>160</v>
          </cell>
        </row>
        <row r="871">
          <cell r="A871">
            <v>870</v>
          </cell>
          <cell r="B871">
            <v>19</v>
          </cell>
          <cell r="C871">
            <v>3078</v>
          </cell>
          <cell r="D871">
            <v>42754</v>
          </cell>
          <cell r="E871" t="b">
            <v>1</v>
          </cell>
          <cell r="F871" t="str">
            <v>Approved</v>
          </cell>
          <cell r="G871" t="str">
            <v>OHM Cycles</v>
          </cell>
          <cell r="H871" t="str">
            <v>Road</v>
          </cell>
          <cell r="I871" t="str">
            <v>high</v>
          </cell>
          <cell r="J871" t="str">
            <v>large</v>
          </cell>
          <cell r="K871">
            <v>12.01</v>
          </cell>
          <cell r="L871">
            <v>7.21</v>
          </cell>
          <cell r="M871">
            <v>4.8</v>
          </cell>
          <cell r="N871">
            <v>39880</v>
          </cell>
          <cell r="O871" t="str">
            <v>Male</v>
          </cell>
          <cell r="P871">
            <v>34</v>
          </cell>
          <cell r="Q871">
            <v>39.61917808219178</v>
          </cell>
          <cell r="R871" t="str">
            <v>Safety Technician III</v>
          </cell>
          <cell r="S871" t="str">
            <v>Manufacturing</v>
          </cell>
          <cell r="T871" t="str">
            <v>Affluent Customer</v>
          </cell>
          <cell r="U871" t="str">
            <v>No</v>
          </cell>
          <cell r="V871">
            <v>2798</v>
          </cell>
          <cell r="W871" t="str">
            <v>NSW</v>
          </cell>
          <cell r="X871">
            <v>6</v>
          </cell>
          <cell r="Y871">
            <v>345</v>
          </cell>
        </row>
        <row r="872">
          <cell r="A872">
            <v>871</v>
          </cell>
          <cell r="B872">
            <v>38</v>
          </cell>
          <cell r="C872">
            <v>3488</v>
          </cell>
          <cell r="D872">
            <v>43030</v>
          </cell>
          <cell r="E872" t="b">
            <v>0</v>
          </cell>
          <cell r="F872" t="str">
            <v>Approved</v>
          </cell>
          <cell r="G872" t="str">
            <v>Solex</v>
          </cell>
          <cell r="H872" t="str">
            <v>Standard</v>
          </cell>
          <cell r="I872" t="str">
            <v>medium</v>
          </cell>
          <cell r="J872" t="str">
            <v>medium</v>
          </cell>
          <cell r="K872">
            <v>1577.53</v>
          </cell>
          <cell r="L872">
            <v>826.51</v>
          </cell>
          <cell r="M872">
            <v>751.02</v>
          </cell>
          <cell r="N872">
            <v>35560</v>
          </cell>
          <cell r="O872" t="str">
            <v>Female</v>
          </cell>
          <cell r="P872">
            <v>90</v>
          </cell>
          <cell r="Q872">
            <v>46.649315068493152</v>
          </cell>
          <cell r="R872" t="str">
            <v>Speech Pathologist</v>
          </cell>
          <cell r="S872" t="str">
            <v>Health</v>
          </cell>
          <cell r="T872" t="str">
            <v>High Net Worth</v>
          </cell>
          <cell r="U872" t="str">
            <v>No</v>
          </cell>
          <cell r="V872">
            <v>2136</v>
          </cell>
          <cell r="W872" t="str">
            <v>NSW</v>
          </cell>
          <cell r="X872">
            <v>10</v>
          </cell>
          <cell r="Y872">
            <v>69</v>
          </cell>
        </row>
        <row r="873">
          <cell r="A873">
            <v>872</v>
          </cell>
          <cell r="B873">
            <v>68</v>
          </cell>
          <cell r="C873">
            <v>1970</v>
          </cell>
          <cell r="D873">
            <v>42940</v>
          </cell>
          <cell r="E873" t="b">
            <v>0</v>
          </cell>
          <cell r="F873" t="str">
            <v>Approved</v>
          </cell>
          <cell r="G873" t="str">
            <v>OHM Cycles</v>
          </cell>
          <cell r="H873" t="str">
            <v>Standard</v>
          </cell>
          <cell r="I873" t="str">
            <v>medium</v>
          </cell>
          <cell r="J873" t="str">
            <v>medium</v>
          </cell>
          <cell r="K873">
            <v>1636.9</v>
          </cell>
          <cell r="L873">
            <v>44.71</v>
          </cell>
          <cell r="M873">
            <v>1592.19</v>
          </cell>
          <cell r="N873">
            <v>40410</v>
          </cell>
          <cell r="O873" t="str">
            <v>Female</v>
          </cell>
          <cell r="P873">
            <v>49</v>
          </cell>
          <cell r="Q873">
            <v>39.6</v>
          </cell>
          <cell r="R873" t="str">
            <v>Desktop Support Technician</v>
          </cell>
          <cell r="S873" t="str">
            <v>IT</v>
          </cell>
          <cell r="T873" t="str">
            <v>Mass Customer</v>
          </cell>
          <cell r="U873" t="str">
            <v>Yes</v>
          </cell>
          <cell r="V873">
            <v>3134</v>
          </cell>
          <cell r="W873" t="str">
            <v>VIC</v>
          </cell>
          <cell r="X873">
            <v>10</v>
          </cell>
          <cell r="Y873">
            <v>159</v>
          </cell>
        </row>
        <row r="874">
          <cell r="A874">
            <v>873</v>
          </cell>
          <cell r="B874">
            <v>78</v>
          </cell>
          <cell r="C874">
            <v>3180</v>
          </cell>
          <cell r="D874">
            <v>42872</v>
          </cell>
          <cell r="E874" t="b">
            <v>1</v>
          </cell>
          <cell r="F874" t="str">
            <v>Approved</v>
          </cell>
          <cell r="G874" t="str">
            <v>Giant Bicycles</v>
          </cell>
          <cell r="H874" t="str">
            <v>Standard</v>
          </cell>
          <cell r="I874" t="str">
            <v>medium</v>
          </cell>
          <cell r="J874" t="str">
            <v>large</v>
          </cell>
          <cell r="K874">
            <v>1765.3</v>
          </cell>
          <cell r="L874">
            <v>709.48</v>
          </cell>
          <cell r="M874">
            <v>1055.82</v>
          </cell>
          <cell r="N874">
            <v>42226</v>
          </cell>
          <cell r="O874" t="str">
            <v>Male</v>
          </cell>
          <cell r="P874">
            <v>39</v>
          </cell>
          <cell r="Q874">
            <v>47.797260273972604</v>
          </cell>
          <cell r="R874" t="str">
            <v>Business Systems Development Analyst</v>
          </cell>
          <cell r="S874" t="str">
            <v>Entertainment</v>
          </cell>
          <cell r="T874" t="str">
            <v>Affluent Customer</v>
          </cell>
          <cell r="U874" t="str">
            <v>Yes</v>
          </cell>
          <cell r="V874">
            <v>2147</v>
          </cell>
          <cell r="W874" t="str">
            <v>NSW</v>
          </cell>
          <cell r="X874">
            <v>9</v>
          </cell>
          <cell r="Y874">
            <v>227</v>
          </cell>
        </row>
        <row r="875">
          <cell r="A875">
            <v>874</v>
          </cell>
          <cell r="B875">
            <v>73</v>
          </cell>
          <cell r="C875">
            <v>2054</v>
          </cell>
          <cell r="D875">
            <v>42941</v>
          </cell>
          <cell r="E875" t="b">
            <v>1</v>
          </cell>
          <cell r="F875" t="str">
            <v>Approved</v>
          </cell>
          <cell r="G875" t="str">
            <v>Solex</v>
          </cell>
          <cell r="H875" t="str">
            <v>Standard</v>
          </cell>
          <cell r="I875" t="str">
            <v>medium</v>
          </cell>
          <cell r="J875" t="str">
            <v>medium</v>
          </cell>
          <cell r="K875">
            <v>1945.43</v>
          </cell>
          <cell r="L875">
            <v>333.18</v>
          </cell>
          <cell r="M875">
            <v>1612.25</v>
          </cell>
          <cell r="N875">
            <v>40553</v>
          </cell>
          <cell r="O875" t="str">
            <v>Male</v>
          </cell>
          <cell r="P875">
            <v>46</v>
          </cell>
          <cell r="Q875">
            <v>26.597260273972601</v>
          </cell>
          <cell r="R875">
            <v>0</v>
          </cell>
          <cell r="S875" t="str">
            <v>Financial Services</v>
          </cell>
          <cell r="T875" t="str">
            <v>Affluent Customer</v>
          </cell>
          <cell r="U875" t="str">
            <v>Yes</v>
          </cell>
          <cell r="V875">
            <v>2106</v>
          </cell>
          <cell r="W875" t="str">
            <v>NSW</v>
          </cell>
          <cell r="X875">
            <v>11</v>
          </cell>
          <cell r="Y875">
            <v>158</v>
          </cell>
        </row>
        <row r="876">
          <cell r="A876">
            <v>875</v>
          </cell>
          <cell r="B876">
            <v>86</v>
          </cell>
          <cell r="C876">
            <v>178</v>
          </cell>
          <cell r="D876">
            <v>43029</v>
          </cell>
          <cell r="E876" t="b">
            <v>1</v>
          </cell>
          <cell r="F876" t="str">
            <v>Approved</v>
          </cell>
          <cell r="G876" t="str">
            <v>OHM Cycles</v>
          </cell>
          <cell r="H876" t="str">
            <v>Standard</v>
          </cell>
          <cell r="I876" t="str">
            <v>medium</v>
          </cell>
          <cell r="J876" t="str">
            <v>medium</v>
          </cell>
          <cell r="K876">
            <v>235.63</v>
          </cell>
          <cell r="L876">
            <v>125.07</v>
          </cell>
          <cell r="M876">
            <v>110.56</v>
          </cell>
          <cell r="N876">
            <v>38206</v>
          </cell>
          <cell r="O876" t="e">
            <v>#N/A</v>
          </cell>
          <cell r="P876" t="e">
            <v>#N/A</v>
          </cell>
          <cell r="Q876" t="e">
            <v>#N/A</v>
          </cell>
          <cell r="R876" t="e">
            <v>#N/A</v>
          </cell>
          <cell r="S876" t="e">
            <v>#N/A</v>
          </cell>
          <cell r="T876" t="e">
            <v>#N/A</v>
          </cell>
          <cell r="U876" t="e">
            <v>#N/A</v>
          </cell>
          <cell r="V876" t="e">
            <v>#N/A</v>
          </cell>
          <cell r="W876" t="e">
            <v>#N/A</v>
          </cell>
          <cell r="X876" t="e">
            <v>#N/A</v>
          </cell>
          <cell r="Y876">
            <v>70</v>
          </cell>
        </row>
        <row r="877">
          <cell r="A877">
            <v>876</v>
          </cell>
          <cell r="B877">
            <v>40</v>
          </cell>
          <cell r="C877">
            <v>2341</v>
          </cell>
          <cell r="D877">
            <v>42918</v>
          </cell>
          <cell r="E877" t="b">
            <v>1</v>
          </cell>
          <cell r="F877" t="str">
            <v>Approved</v>
          </cell>
          <cell r="G877" t="str">
            <v>OHM Cycles</v>
          </cell>
          <cell r="H877" t="str">
            <v>Standard</v>
          </cell>
          <cell r="I877" t="str">
            <v>high</v>
          </cell>
          <cell r="J877" t="str">
            <v>medium</v>
          </cell>
          <cell r="K877">
            <v>1458.17</v>
          </cell>
          <cell r="L877">
            <v>874.9</v>
          </cell>
          <cell r="M877">
            <v>583.2700000000001</v>
          </cell>
          <cell r="N877">
            <v>41848</v>
          </cell>
          <cell r="O877" t="str">
            <v>Female</v>
          </cell>
          <cell r="P877">
            <v>87</v>
          </cell>
          <cell r="Q877">
            <v>122.3013698630137</v>
          </cell>
          <cell r="R877" t="str">
            <v>Web Designer II</v>
          </cell>
          <cell r="S877" t="str">
            <v>Health</v>
          </cell>
          <cell r="T877" t="str">
            <v>Mass Customer</v>
          </cell>
          <cell r="U877" t="str">
            <v>Yes</v>
          </cell>
          <cell r="V877">
            <v>3806</v>
          </cell>
          <cell r="W877" t="str">
            <v>VIC</v>
          </cell>
          <cell r="X877">
            <v>9</v>
          </cell>
          <cell r="Y877">
            <v>181</v>
          </cell>
        </row>
        <row r="878">
          <cell r="A878">
            <v>877</v>
          </cell>
          <cell r="B878">
            <v>7</v>
          </cell>
          <cell r="C878">
            <v>1082</v>
          </cell>
          <cell r="D878">
            <v>43052</v>
          </cell>
          <cell r="E878" t="b">
            <v>1</v>
          </cell>
          <cell r="F878" t="str">
            <v>Approved</v>
          </cell>
          <cell r="G878" t="str">
            <v>Trek Bicycles</v>
          </cell>
          <cell r="H878" t="str">
            <v>Road</v>
          </cell>
          <cell r="I878" t="str">
            <v>low</v>
          </cell>
          <cell r="J878" t="str">
            <v>medium</v>
          </cell>
          <cell r="K878">
            <v>980.37</v>
          </cell>
          <cell r="L878">
            <v>234.43</v>
          </cell>
          <cell r="M878">
            <v>745.94</v>
          </cell>
          <cell r="N878">
            <v>38693</v>
          </cell>
          <cell r="O878" t="str">
            <v>Male</v>
          </cell>
          <cell r="P878">
            <v>46</v>
          </cell>
          <cell r="Q878">
            <v>122.3013698630137</v>
          </cell>
          <cell r="R878" t="str">
            <v>Financial Analyst</v>
          </cell>
          <cell r="S878" t="str">
            <v>Health</v>
          </cell>
          <cell r="T878" t="str">
            <v>Mass Customer</v>
          </cell>
          <cell r="U878" t="str">
            <v>No</v>
          </cell>
          <cell r="V878">
            <v>4152</v>
          </cell>
          <cell r="W878" t="str">
            <v>QLD</v>
          </cell>
          <cell r="X878">
            <v>9</v>
          </cell>
          <cell r="Y878">
            <v>47</v>
          </cell>
        </row>
        <row r="879">
          <cell r="A879">
            <v>878</v>
          </cell>
          <cell r="B879">
            <v>1</v>
          </cell>
          <cell r="C879">
            <v>1980</v>
          </cell>
          <cell r="D879">
            <v>42892</v>
          </cell>
          <cell r="E879" t="b">
            <v>1</v>
          </cell>
          <cell r="F879" t="str">
            <v>Approved</v>
          </cell>
          <cell r="G879" t="str">
            <v>Giant Bicycles</v>
          </cell>
          <cell r="H879" t="str">
            <v>Touring</v>
          </cell>
          <cell r="I879" t="str">
            <v>medium</v>
          </cell>
          <cell r="J879" t="str">
            <v>large</v>
          </cell>
          <cell r="K879">
            <v>1873.97</v>
          </cell>
          <cell r="L879">
            <v>863.95</v>
          </cell>
          <cell r="M879">
            <v>1010.02</v>
          </cell>
          <cell r="N879">
            <v>42226</v>
          </cell>
          <cell r="O879" t="str">
            <v>Male</v>
          </cell>
          <cell r="P879">
            <v>62</v>
          </cell>
          <cell r="Q879">
            <v>29.767123287671232</v>
          </cell>
          <cell r="R879" t="str">
            <v>Food Chemist</v>
          </cell>
          <cell r="S879" t="str">
            <v>Manufacturing</v>
          </cell>
          <cell r="T879" t="str">
            <v>Mass Customer</v>
          </cell>
          <cell r="U879" t="str">
            <v>Yes</v>
          </cell>
          <cell r="V879">
            <v>2747</v>
          </cell>
          <cell r="W879" t="str">
            <v>NSW</v>
          </cell>
          <cell r="X879">
            <v>8</v>
          </cell>
          <cell r="Y879">
            <v>207</v>
          </cell>
        </row>
        <row r="880">
          <cell r="A880">
            <v>879</v>
          </cell>
          <cell r="B880">
            <v>3</v>
          </cell>
          <cell r="C880">
            <v>2101</v>
          </cell>
          <cell r="D880">
            <v>43048</v>
          </cell>
          <cell r="E880" t="b">
            <v>1</v>
          </cell>
          <cell r="F880" t="str">
            <v>Cancelled</v>
          </cell>
          <cell r="G880" t="str">
            <v>Trek Bicycles</v>
          </cell>
          <cell r="H880" t="str">
            <v>Standard</v>
          </cell>
          <cell r="I880" t="str">
            <v>medium</v>
          </cell>
          <cell r="J880" t="str">
            <v>large</v>
          </cell>
          <cell r="K880">
            <v>2091.4699999999998</v>
          </cell>
          <cell r="L880">
            <v>388.92</v>
          </cell>
          <cell r="M880">
            <v>1702.5499999999997</v>
          </cell>
          <cell r="N880">
            <v>33259</v>
          </cell>
          <cell r="O880" t="str">
            <v>Male</v>
          </cell>
          <cell r="P880">
            <v>80</v>
          </cell>
          <cell r="Q880">
            <v>24.049315068493151</v>
          </cell>
          <cell r="R880" t="str">
            <v>General Manager</v>
          </cell>
          <cell r="S880" t="str">
            <v>IT</v>
          </cell>
          <cell r="T880" t="str">
            <v>Mass Customer</v>
          </cell>
          <cell r="U880" t="str">
            <v>No</v>
          </cell>
          <cell r="V880">
            <v>3966</v>
          </cell>
          <cell r="W880" t="str">
            <v>VIC</v>
          </cell>
          <cell r="X880">
            <v>2</v>
          </cell>
          <cell r="Y880">
            <v>51</v>
          </cell>
        </row>
        <row r="881">
          <cell r="A881">
            <v>880</v>
          </cell>
          <cell r="B881">
            <v>45</v>
          </cell>
          <cell r="C881">
            <v>1512</v>
          </cell>
          <cell r="D881">
            <v>42812</v>
          </cell>
          <cell r="E881" t="b">
            <v>1</v>
          </cell>
          <cell r="F881" t="str">
            <v>Approved</v>
          </cell>
          <cell r="G881" t="str">
            <v>Trek Bicycles</v>
          </cell>
          <cell r="H881" t="str">
            <v>Road</v>
          </cell>
          <cell r="I881" t="str">
            <v>low</v>
          </cell>
          <cell r="J881" t="str">
            <v>medium</v>
          </cell>
          <cell r="K881">
            <v>980.37</v>
          </cell>
          <cell r="L881">
            <v>234.43</v>
          </cell>
          <cell r="M881">
            <v>745.94</v>
          </cell>
          <cell r="N881">
            <v>38258</v>
          </cell>
          <cell r="O881" t="str">
            <v>Male</v>
          </cell>
          <cell r="P881">
            <v>13</v>
          </cell>
          <cell r="Q881">
            <v>42.972602739726028</v>
          </cell>
          <cell r="R881" t="str">
            <v>Teacher</v>
          </cell>
          <cell r="S881" t="str">
            <v>Financial Services</v>
          </cell>
          <cell r="T881" t="str">
            <v>Mass Customer</v>
          </cell>
          <cell r="U881" t="str">
            <v>No</v>
          </cell>
          <cell r="V881">
            <v>2210</v>
          </cell>
          <cell r="W881" t="str">
            <v>NSW</v>
          </cell>
          <cell r="X881">
            <v>10</v>
          </cell>
          <cell r="Y881">
            <v>287</v>
          </cell>
        </row>
        <row r="882">
          <cell r="A882">
            <v>881</v>
          </cell>
          <cell r="B882">
            <v>43</v>
          </cell>
          <cell r="C882">
            <v>1770</v>
          </cell>
          <cell r="D882">
            <v>43059</v>
          </cell>
          <cell r="E882" t="b">
            <v>0</v>
          </cell>
          <cell r="F882" t="str">
            <v>Approved</v>
          </cell>
          <cell r="G882" t="str">
            <v>Solex</v>
          </cell>
          <cell r="H882" t="str">
            <v>Standard</v>
          </cell>
          <cell r="I882" t="str">
            <v>medium</v>
          </cell>
          <cell r="J882" t="str">
            <v>medium</v>
          </cell>
          <cell r="K882">
            <v>1151.96</v>
          </cell>
          <cell r="L882">
            <v>649.49</v>
          </cell>
          <cell r="M882">
            <v>502.47</v>
          </cell>
          <cell r="N882">
            <v>36498</v>
          </cell>
          <cell r="O882" t="str">
            <v>Female</v>
          </cell>
          <cell r="P882">
            <v>1</v>
          </cell>
          <cell r="Q882">
            <v>26.961643835616439</v>
          </cell>
          <cell r="R882" t="str">
            <v>Junior Executive</v>
          </cell>
          <cell r="S882" t="str">
            <v>n/a</v>
          </cell>
          <cell r="T882" t="str">
            <v>Mass Customer</v>
          </cell>
          <cell r="U882" t="str">
            <v>Yes</v>
          </cell>
          <cell r="V882">
            <v>2155</v>
          </cell>
          <cell r="W882" t="str">
            <v>NSW</v>
          </cell>
          <cell r="X882">
            <v>10</v>
          </cell>
          <cell r="Y882">
            <v>40</v>
          </cell>
        </row>
        <row r="883">
          <cell r="A883">
            <v>882</v>
          </cell>
          <cell r="B883">
            <v>66</v>
          </cell>
          <cell r="C883">
            <v>1537</v>
          </cell>
          <cell r="D883">
            <v>42866</v>
          </cell>
          <cell r="E883" t="b">
            <v>1</v>
          </cell>
          <cell r="F883" t="str">
            <v>Approved</v>
          </cell>
          <cell r="G883" t="str">
            <v>Giant Bicycles</v>
          </cell>
          <cell r="H883" t="str">
            <v>Road</v>
          </cell>
          <cell r="I883" t="str">
            <v>low</v>
          </cell>
          <cell r="J883" t="str">
            <v>small</v>
          </cell>
          <cell r="K883">
            <v>590.26</v>
          </cell>
          <cell r="L883">
            <v>525.33000000000004</v>
          </cell>
          <cell r="M883">
            <v>64.92999999999995</v>
          </cell>
          <cell r="N883">
            <v>40487</v>
          </cell>
          <cell r="O883" t="str">
            <v>Male</v>
          </cell>
          <cell r="P883">
            <v>74</v>
          </cell>
          <cell r="Q883">
            <v>52.372602739726027</v>
          </cell>
          <cell r="R883" t="str">
            <v>Librarian</v>
          </cell>
          <cell r="S883" t="str">
            <v>Financial Services</v>
          </cell>
          <cell r="T883" t="str">
            <v>Affluent Customer</v>
          </cell>
          <cell r="U883" t="str">
            <v>Yes</v>
          </cell>
          <cell r="V883">
            <v>2148</v>
          </cell>
          <cell r="W883" t="str">
            <v>NSW</v>
          </cell>
          <cell r="X883">
            <v>8</v>
          </cell>
          <cell r="Y883">
            <v>233</v>
          </cell>
        </row>
        <row r="884">
          <cell r="A884">
            <v>883</v>
          </cell>
          <cell r="B884">
            <v>38</v>
          </cell>
          <cell r="C884">
            <v>247</v>
          </cell>
          <cell r="D884">
            <v>42987</v>
          </cell>
          <cell r="E884" t="b">
            <v>0</v>
          </cell>
          <cell r="F884" t="str">
            <v>Approved</v>
          </cell>
          <cell r="G884" t="str">
            <v>Trek Bicycles</v>
          </cell>
          <cell r="H884" t="str">
            <v>Standard</v>
          </cell>
          <cell r="I884" t="str">
            <v>medium</v>
          </cell>
          <cell r="J884" t="str">
            <v>large</v>
          </cell>
          <cell r="K884">
            <v>2091.4699999999998</v>
          </cell>
          <cell r="L884">
            <v>388.92</v>
          </cell>
          <cell r="M884">
            <v>1702.5499999999997</v>
          </cell>
          <cell r="N884">
            <v>37659</v>
          </cell>
          <cell r="O884" t="e">
            <v>#N/A</v>
          </cell>
          <cell r="P884" t="e">
            <v>#N/A</v>
          </cell>
          <cell r="Q884" t="e">
            <v>#N/A</v>
          </cell>
          <cell r="R884" t="e">
            <v>#N/A</v>
          </cell>
          <cell r="S884" t="e">
            <v>#N/A</v>
          </cell>
          <cell r="T884" t="e">
            <v>#N/A</v>
          </cell>
          <cell r="U884" t="e">
            <v>#N/A</v>
          </cell>
          <cell r="V884" t="e">
            <v>#N/A</v>
          </cell>
          <cell r="W884" t="e">
            <v>#N/A</v>
          </cell>
          <cell r="X884" t="e">
            <v>#N/A</v>
          </cell>
          <cell r="Y884">
            <v>112</v>
          </cell>
        </row>
        <row r="885">
          <cell r="A885">
            <v>884</v>
          </cell>
          <cell r="B885">
            <v>51</v>
          </cell>
          <cell r="C885">
            <v>257</v>
          </cell>
          <cell r="D885">
            <v>42991</v>
          </cell>
          <cell r="E885" t="b">
            <v>0</v>
          </cell>
          <cell r="F885" t="str">
            <v>Approved</v>
          </cell>
          <cell r="G885" t="str">
            <v>OHM Cycles</v>
          </cell>
          <cell r="H885" t="str">
            <v>Standard</v>
          </cell>
          <cell r="I885" t="str">
            <v>high</v>
          </cell>
          <cell r="J885" t="str">
            <v>medium</v>
          </cell>
          <cell r="K885">
            <v>2005.66</v>
          </cell>
          <cell r="L885">
            <v>1203.4000000000001</v>
          </cell>
          <cell r="M885">
            <v>802.26</v>
          </cell>
          <cell r="N885">
            <v>37220</v>
          </cell>
          <cell r="O885" t="e">
            <v>#N/A</v>
          </cell>
          <cell r="P885" t="e">
            <v>#N/A</v>
          </cell>
          <cell r="Q885" t="e">
            <v>#N/A</v>
          </cell>
          <cell r="R885" t="e">
            <v>#N/A</v>
          </cell>
          <cell r="S885" t="e">
            <v>#N/A</v>
          </cell>
          <cell r="T885" t="e">
            <v>#N/A</v>
          </cell>
          <cell r="U885" t="e">
            <v>#N/A</v>
          </cell>
          <cell r="V885" t="e">
            <v>#N/A</v>
          </cell>
          <cell r="W885" t="e">
            <v>#N/A</v>
          </cell>
          <cell r="X885" t="e">
            <v>#N/A</v>
          </cell>
          <cell r="Y885">
            <v>108</v>
          </cell>
        </row>
        <row r="886">
          <cell r="A886">
            <v>885</v>
          </cell>
          <cell r="B886">
            <v>36</v>
          </cell>
          <cell r="C886">
            <v>482</v>
          </cell>
          <cell r="D886">
            <v>42789</v>
          </cell>
          <cell r="E886" t="b">
            <v>1</v>
          </cell>
          <cell r="F886" t="str">
            <v>Approved</v>
          </cell>
          <cell r="G886" t="str">
            <v>Solex</v>
          </cell>
          <cell r="H886" t="str">
            <v>Standard</v>
          </cell>
          <cell r="I886" t="str">
            <v>low</v>
          </cell>
          <cell r="J886" t="str">
            <v>medium</v>
          </cell>
          <cell r="K886">
            <v>945.04</v>
          </cell>
          <cell r="L886">
            <v>507.58</v>
          </cell>
          <cell r="M886">
            <v>437.46</v>
          </cell>
          <cell r="N886">
            <v>35052</v>
          </cell>
          <cell r="O886" t="e">
            <v>#N/A</v>
          </cell>
          <cell r="P886" t="e">
            <v>#N/A</v>
          </cell>
          <cell r="Q886" t="e">
            <v>#N/A</v>
          </cell>
          <cell r="R886" t="e">
            <v>#N/A</v>
          </cell>
          <cell r="S886" t="e">
            <v>#N/A</v>
          </cell>
          <cell r="T886" t="e">
            <v>#N/A</v>
          </cell>
          <cell r="U886" t="e">
            <v>#N/A</v>
          </cell>
          <cell r="V886" t="e">
            <v>#N/A</v>
          </cell>
          <cell r="W886" t="e">
            <v>#N/A</v>
          </cell>
          <cell r="X886" t="e">
            <v>#N/A</v>
          </cell>
          <cell r="Y886">
            <v>310</v>
          </cell>
        </row>
        <row r="887">
          <cell r="A887">
            <v>886</v>
          </cell>
          <cell r="B887">
            <v>8</v>
          </cell>
          <cell r="C887">
            <v>1298</v>
          </cell>
          <cell r="D887">
            <v>42790</v>
          </cell>
          <cell r="E887" t="b">
            <v>1</v>
          </cell>
          <cell r="F887" t="str">
            <v>Approved</v>
          </cell>
          <cell r="G887" t="str">
            <v>Solex</v>
          </cell>
          <cell r="H887" t="str">
            <v>Road</v>
          </cell>
          <cell r="I887" t="str">
            <v>medium</v>
          </cell>
          <cell r="J887" t="str">
            <v>small</v>
          </cell>
          <cell r="K887">
            <v>1703.52</v>
          </cell>
          <cell r="L887">
            <v>1516.13</v>
          </cell>
          <cell r="M887">
            <v>187.38999999999987</v>
          </cell>
          <cell r="N887">
            <v>40649</v>
          </cell>
          <cell r="O887" t="str">
            <v>Female</v>
          </cell>
          <cell r="P887">
            <v>72</v>
          </cell>
          <cell r="Q887">
            <v>47.986301369863014</v>
          </cell>
          <cell r="R887" t="str">
            <v>Research Nurse</v>
          </cell>
          <cell r="S887" t="str">
            <v>Health</v>
          </cell>
          <cell r="T887" t="str">
            <v>Mass Customer</v>
          </cell>
          <cell r="U887" t="str">
            <v>No</v>
          </cell>
          <cell r="V887">
            <v>4205</v>
          </cell>
          <cell r="W887" t="str">
            <v>QLD</v>
          </cell>
          <cell r="X887">
            <v>5</v>
          </cell>
          <cell r="Y887">
            <v>309</v>
          </cell>
        </row>
        <row r="888">
          <cell r="A888">
            <v>887</v>
          </cell>
          <cell r="B888">
            <v>41</v>
          </cell>
          <cell r="C888">
            <v>2448</v>
          </cell>
          <cell r="D888">
            <v>43022</v>
          </cell>
          <cell r="E888" t="b">
            <v>0</v>
          </cell>
          <cell r="F888" t="str">
            <v>Approved</v>
          </cell>
          <cell r="G888" t="str">
            <v>Norco Bicycles</v>
          </cell>
          <cell r="H888" t="str">
            <v>Standard</v>
          </cell>
          <cell r="I888" t="str">
            <v>low</v>
          </cell>
          <cell r="J888" t="str">
            <v>medium</v>
          </cell>
          <cell r="K888">
            <v>958.74</v>
          </cell>
          <cell r="L888">
            <v>748.9</v>
          </cell>
          <cell r="M888">
            <v>209.84000000000003</v>
          </cell>
          <cell r="N888">
            <v>38693</v>
          </cell>
          <cell r="O888" t="str">
            <v>Male</v>
          </cell>
          <cell r="P888">
            <v>54</v>
          </cell>
          <cell r="Q888">
            <v>29.271232876712329</v>
          </cell>
          <cell r="R888" t="str">
            <v>Structural Analysis Engineer</v>
          </cell>
          <cell r="S888" t="str">
            <v>n/a</v>
          </cell>
          <cell r="T888" t="str">
            <v>Affluent Customer</v>
          </cell>
          <cell r="U888" t="str">
            <v>Yes</v>
          </cell>
          <cell r="V888">
            <v>2219</v>
          </cell>
          <cell r="W888" t="str">
            <v>NSW</v>
          </cell>
          <cell r="X888">
            <v>10</v>
          </cell>
          <cell r="Y888">
            <v>77</v>
          </cell>
        </row>
        <row r="889">
          <cell r="A889">
            <v>888</v>
          </cell>
          <cell r="B889">
            <v>55</v>
          </cell>
          <cell r="C889">
            <v>461</v>
          </cell>
          <cell r="D889">
            <v>43079</v>
          </cell>
          <cell r="E889" t="b">
            <v>1</v>
          </cell>
          <cell r="F889" t="str">
            <v>Approved</v>
          </cell>
          <cell r="G889" t="str">
            <v>Trek Bicycles</v>
          </cell>
          <cell r="H889" t="str">
            <v>Road</v>
          </cell>
          <cell r="I889" t="str">
            <v>medium</v>
          </cell>
          <cell r="J889" t="str">
            <v>large</v>
          </cell>
          <cell r="K889">
            <v>1894.19</v>
          </cell>
          <cell r="L889">
            <v>598.76</v>
          </cell>
          <cell r="M889">
            <v>1295.43</v>
          </cell>
          <cell r="N889">
            <v>42295</v>
          </cell>
          <cell r="O889" t="e">
            <v>#N/A</v>
          </cell>
          <cell r="P889" t="e">
            <v>#N/A</v>
          </cell>
          <cell r="Q889" t="e">
            <v>#N/A</v>
          </cell>
          <cell r="R889" t="e">
            <v>#N/A</v>
          </cell>
          <cell r="S889" t="e">
            <v>#N/A</v>
          </cell>
          <cell r="T889" t="e">
            <v>#N/A</v>
          </cell>
          <cell r="U889" t="e">
            <v>#N/A</v>
          </cell>
          <cell r="V889" t="e">
            <v>#N/A</v>
          </cell>
          <cell r="W889" t="e">
            <v>#N/A</v>
          </cell>
          <cell r="X889" t="e">
            <v>#N/A</v>
          </cell>
          <cell r="Y889">
            <v>20</v>
          </cell>
        </row>
        <row r="890">
          <cell r="A890">
            <v>889</v>
          </cell>
          <cell r="B890">
            <v>87</v>
          </cell>
          <cell r="C890">
            <v>3326</v>
          </cell>
          <cell r="D890">
            <v>42961</v>
          </cell>
          <cell r="E890" t="b">
            <v>0</v>
          </cell>
          <cell r="F890" t="str">
            <v>Approved</v>
          </cell>
          <cell r="G890" t="str">
            <v>OHM Cycles</v>
          </cell>
          <cell r="H890" t="str">
            <v>Standard</v>
          </cell>
          <cell r="I890" t="str">
            <v>medium</v>
          </cell>
          <cell r="J890" t="str">
            <v>medium</v>
          </cell>
          <cell r="K890">
            <v>1636.9</v>
          </cell>
          <cell r="L890">
            <v>44.71</v>
          </cell>
          <cell r="M890">
            <v>1592.19</v>
          </cell>
          <cell r="N890">
            <v>38859</v>
          </cell>
          <cell r="O890" t="str">
            <v>Male</v>
          </cell>
          <cell r="P890">
            <v>84</v>
          </cell>
          <cell r="Q890">
            <v>46.967123287671235</v>
          </cell>
          <cell r="R890" t="str">
            <v>Nurse</v>
          </cell>
          <cell r="S890" t="str">
            <v>Manufacturing</v>
          </cell>
          <cell r="T890" t="str">
            <v>High Net Worth</v>
          </cell>
          <cell r="U890" t="str">
            <v>No</v>
          </cell>
          <cell r="V890">
            <v>2763</v>
          </cell>
          <cell r="W890" t="str">
            <v>NSW</v>
          </cell>
          <cell r="X890">
            <v>9</v>
          </cell>
          <cell r="Y890">
            <v>138</v>
          </cell>
        </row>
        <row r="891">
          <cell r="A891">
            <v>890</v>
          </cell>
          <cell r="B891">
            <v>100</v>
          </cell>
          <cell r="C891">
            <v>2140</v>
          </cell>
          <cell r="D891">
            <v>42767</v>
          </cell>
          <cell r="E891" t="b">
            <v>1</v>
          </cell>
          <cell r="F891" t="str">
            <v>Approved</v>
          </cell>
          <cell r="G891" t="str">
            <v>Trek Bicycles</v>
          </cell>
          <cell r="H891" t="str">
            <v>Standard</v>
          </cell>
          <cell r="I891" t="str">
            <v>medium</v>
          </cell>
          <cell r="J891" t="str">
            <v>small</v>
          </cell>
          <cell r="K891">
            <v>1386.84</v>
          </cell>
          <cell r="L891">
            <v>1234.29</v>
          </cell>
          <cell r="M891">
            <v>152.54999999999995</v>
          </cell>
          <cell r="N891">
            <v>37838</v>
          </cell>
          <cell r="O891" t="str">
            <v>Female</v>
          </cell>
          <cell r="P891">
            <v>50</v>
          </cell>
          <cell r="Q891">
            <v>45.4986301369863</v>
          </cell>
          <cell r="R891" t="str">
            <v>Help Desk Operator</v>
          </cell>
          <cell r="S891" t="str">
            <v>IT</v>
          </cell>
          <cell r="T891" t="str">
            <v>Affluent Customer</v>
          </cell>
          <cell r="U891" t="str">
            <v>Yes</v>
          </cell>
          <cell r="V891">
            <v>4670</v>
          </cell>
          <cell r="W891" t="str">
            <v>QLD</v>
          </cell>
          <cell r="X891">
            <v>1</v>
          </cell>
          <cell r="Y891">
            <v>332</v>
          </cell>
        </row>
        <row r="892">
          <cell r="A892">
            <v>891</v>
          </cell>
          <cell r="B892">
            <v>40</v>
          </cell>
          <cell r="C892">
            <v>943</v>
          </cell>
          <cell r="D892">
            <v>42987</v>
          </cell>
          <cell r="E892" t="b">
            <v>1</v>
          </cell>
          <cell r="F892" t="str">
            <v>Approved</v>
          </cell>
          <cell r="G892" t="str">
            <v>OHM Cycles</v>
          </cell>
          <cell r="H892" t="str">
            <v>Standard</v>
          </cell>
          <cell r="I892" t="str">
            <v>high</v>
          </cell>
          <cell r="J892" t="str">
            <v>medium</v>
          </cell>
          <cell r="K892">
            <v>1458.17</v>
          </cell>
          <cell r="L892">
            <v>874.9</v>
          </cell>
          <cell r="M892">
            <v>583.2700000000001</v>
          </cell>
          <cell r="N892">
            <v>38750</v>
          </cell>
          <cell r="O892" t="str">
            <v>Female</v>
          </cell>
          <cell r="P892">
            <v>53</v>
          </cell>
          <cell r="Q892">
            <v>42.534246575342465</v>
          </cell>
          <cell r="R892" t="str">
            <v>Legal Assistant</v>
          </cell>
          <cell r="S892" t="str">
            <v>Financial Services</v>
          </cell>
          <cell r="T892" t="str">
            <v>Mass Customer</v>
          </cell>
          <cell r="U892" t="str">
            <v>Yes</v>
          </cell>
          <cell r="V892">
            <v>2113</v>
          </cell>
          <cell r="W892" t="str">
            <v>NSW</v>
          </cell>
          <cell r="X892">
            <v>11</v>
          </cell>
          <cell r="Y892">
            <v>112</v>
          </cell>
        </row>
        <row r="893">
          <cell r="A893">
            <v>892</v>
          </cell>
          <cell r="B893">
            <v>0</v>
          </cell>
          <cell r="C893">
            <v>2384</v>
          </cell>
          <cell r="D893">
            <v>42939</v>
          </cell>
          <cell r="E893" t="b">
            <v>1</v>
          </cell>
          <cell r="F893" t="str">
            <v>Approved</v>
          </cell>
          <cell r="G893" t="str">
            <v>OHM Cycles</v>
          </cell>
          <cell r="H893" t="str">
            <v>Standard</v>
          </cell>
          <cell r="I893" t="str">
            <v>high</v>
          </cell>
          <cell r="J893" t="str">
            <v>medium</v>
          </cell>
          <cell r="K893">
            <v>227.88</v>
          </cell>
          <cell r="L893">
            <v>136.72999999999999</v>
          </cell>
          <cell r="M893">
            <v>91.15</v>
          </cell>
          <cell r="N893">
            <v>38258</v>
          </cell>
          <cell r="O893" t="str">
            <v>Male</v>
          </cell>
          <cell r="P893">
            <v>70</v>
          </cell>
          <cell r="Q893">
            <v>60.717808219178082</v>
          </cell>
          <cell r="R893" t="str">
            <v>Operator</v>
          </cell>
          <cell r="S893" t="str">
            <v>Financial Services</v>
          </cell>
          <cell r="T893" t="str">
            <v>Mass Customer</v>
          </cell>
          <cell r="U893" t="str">
            <v>No</v>
          </cell>
          <cell r="V893">
            <v>2065</v>
          </cell>
          <cell r="W893" t="str">
            <v>NSW</v>
          </cell>
          <cell r="X893">
            <v>9</v>
          </cell>
          <cell r="Y893">
            <v>160</v>
          </cell>
        </row>
        <row r="894">
          <cell r="A894">
            <v>893</v>
          </cell>
          <cell r="B894">
            <v>66</v>
          </cell>
          <cell r="C894">
            <v>1978</v>
          </cell>
          <cell r="D894">
            <v>43086</v>
          </cell>
          <cell r="E894" t="b">
            <v>0</v>
          </cell>
          <cell r="F894" t="str">
            <v>Cancelled</v>
          </cell>
          <cell r="G894" t="str">
            <v>Giant Bicycles</v>
          </cell>
          <cell r="H894" t="str">
            <v>Road</v>
          </cell>
          <cell r="I894" t="str">
            <v>low</v>
          </cell>
          <cell r="J894" t="str">
            <v>small</v>
          </cell>
          <cell r="K894">
            <v>590.26</v>
          </cell>
          <cell r="L894">
            <v>525.33000000000004</v>
          </cell>
          <cell r="M894">
            <v>64.92999999999995</v>
          </cell>
          <cell r="N894">
            <v>40487</v>
          </cell>
          <cell r="O894" t="str">
            <v>Male</v>
          </cell>
          <cell r="P894">
            <v>98</v>
          </cell>
          <cell r="Q894">
            <v>67.246575342465746</v>
          </cell>
          <cell r="R894" t="str">
            <v>Dental Hygienist</v>
          </cell>
          <cell r="S894" t="str">
            <v>Manufacturing</v>
          </cell>
          <cell r="T894" t="str">
            <v>Mass Customer</v>
          </cell>
          <cell r="U894" t="str">
            <v>Yes</v>
          </cell>
          <cell r="V894">
            <v>3095</v>
          </cell>
          <cell r="W894" t="str">
            <v>VIC</v>
          </cell>
          <cell r="X894">
            <v>9</v>
          </cell>
          <cell r="Y894">
            <v>13</v>
          </cell>
        </row>
        <row r="895">
          <cell r="A895">
            <v>894</v>
          </cell>
          <cell r="B895">
            <v>6</v>
          </cell>
          <cell r="C895">
            <v>2997</v>
          </cell>
          <cell r="D895">
            <v>42915</v>
          </cell>
          <cell r="E895" t="b">
            <v>1</v>
          </cell>
          <cell r="F895" t="str">
            <v>Approved</v>
          </cell>
          <cell r="G895" t="str">
            <v>OHM Cycles</v>
          </cell>
          <cell r="H895" t="str">
            <v>Standard</v>
          </cell>
          <cell r="I895" t="str">
            <v>high</v>
          </cell>
          <cell r="J895" t="str">
            <v>medium</v>
          </cell>
          <cell r="K895">
            <v>227.88</v>
          </cell>
          <cell r="L895">
            <v>136.72999999999999</v>
          </cell>
          <cell r="M895">
            <v>91.15</v>
          </cell>
          <cell r="N895">
            <v>37659</v>
          </cell>
          <cell r="O895" t="str">
            <v>Female</v>
          </cell>
          <cell r="P895">
            <v>34</v>
          </cell>
          <cell r="Q895">
            <v>48.873972602739727</v>
          </cell>
          <cell r="R895" t="str">
            <v>Computer Systems Analyst II</v>
          </cell>
          <cell r="S895" t="str">
            <v>Financial Services</v>
          </cell>
          <cell r="T895" t="str">
            <v>Mass Customer</v>
          </cell>
          <cell r="U895" t="str">
            <v>No</v>
          </cell>
          <cell r="V895">
            <v>4285</v>
          </cell>
          <cell r="W895" t="str">
            <v>QLD</v>
          </cell>
          <cell r="X895">
            <v>3</v>
          </cell>
          <cell r="Y895">
            <v>184</v>
          </cell>
        </row>
        <row r="896">
          <cell r="A896">
            <v>895</v>
          </cell>
          <cell r="B896">
            <v>39</v>
          </cell>
          <cell r="C896">
            <v>2025</v>
          </cell>
          <cell r="D896">
            <v>42782</v>
          </cell>
          <cell r="E896" t="b">
            <v>0</v>
          </cell>
          <cell r="F896" t="str">
            <v>Approved</v>
          </cell>
          <cell r="G896" t="str">
            <v>Giant Bicycles</v>
          </cell>
          <cell r="H896" t="str">
            <v>Standard</v>
          </cell>
          <cell r="I896" t="str">
            <v>medium</v>
          </cell>
          <cell r="J896" t="str">
            <v>large</v>
          </cell>
          <cell r="K896">
            <v>1812.75</v>
          </cell>
          <cell r="L896">
            <v>582.48</v>
          </cell>
          <cell r="M896">
            <v>1230.27</v>
          </cell>
          <cell r="N896">
            <v>38750</v>
          </cell>
          <cell r="O896" t="str">
            <v>Female</v>
          </cell>
          <cell r="P896">
            <v>62</v>
          </cell>
          <cell r="Q896">
            <v>39.956164383561642</v>
          </cell>
          <cell r="R896" t="str">
            <v>VP Quality Control</v>
          </cell>
          <cell r="S896" t="str">
            <v>IT</v>
          </cell>
          <cell r="T896" t="str">
            <v>Mass Customer</v>
          </cell>
          <cell r="U896" t="str">
            <v>Yes</v>
          </cell>
          <cell r="V896">
            <v>4060</v>
          </cell>
          <cell r="W896" t="str">
            <v>QLD</v>
          </cell>
          <cell r="X896">
            <v>9</v>
          </cell>
          <cell r="Y896">
            <v>317</v>
          </cell>
        </row>
        <row r="897">
          <cell r="A897">
            <v>896</v>
          </cell>
          <cell r="B897">
            <v>53</v>
          </cell>
          <cell r="C897">
            <v>43</v>
          </cell>
          <cell r="D897">
            <v>42739</v>
          </cell>
          <cell r="E897" t="b">
            <v>0</v>
          </cell>
          <cell r="F897" t="str">
            <v>Approved</v>
          </cell>
          <cell r="G897" t="str">
            <v>OHM Cycles</v>
          </cell>
          <cell r="H897" t="str">
            <v>Standard</v>
          </cell>
          <cell r="I897" t="str">
            <v>medium</v>
          </cell>
          <cell r="J897" t="str">
            <v>medium</v>
          </cell>
          <cell r="K897">
            <v>795.34</v>
          </cell>
          <cell r="L897">
            <v>101.58</v>
          </cell>
          <cell r="M897">
            <v>693.76</v>
          </cell>
          <cell r="N897">
            <v>35470</v>
          </cell>
          <cell r="O897" t="e">
            <v>#N/A</v>
          </cell>
          <cell r="P897" t="e">
            <v>#N/A</v>
          </cell>
          <cell r="Q897" t="e">
            <v>#N/A</v>
          </cell>
          <cell r="R897" t="e">
            <v>#N/A</v>
          </cell>
          <cell r="S897" t="e">
            <v>#N/A</v>
          </cell>
          <cell r="T897" t="e">
            <v>#N/A</v>
          </cell>
          <cell r="U897" t="e">
            <v>#N/A</v>
          </cell>
          <cell r="V897" t="e">
            <v>#N/A</v>
          </cell>
          <cell r="W897" t="e">
            <v>#N/A</v>
          </cell>
          <cell r="X897" t="e">
            <v>#N/A</v>
          </cell>
          <cell r="Y897">
            <v>360</v>
          </cell>
        </row>
        <row r="898">
          <cell r="A898">
            <v>897</v>
          </cell>
          <cell r="B898">
            <v>46</v>
          </cell>
          <cell r="C898">
            <v>1935</v>
          </cell>
          <cell r="D898">
            <v>43010</v>
          </cell>
          <cell r="E898" t="b">
            <v>1</v>
          </cell>
          <cell r="F898" t="str">
            <v>Approved</v>
          </cell>
          <cell r="G898" t="str">
            <v>Solex</v>
          </cell>
          <cell r="H898" t="str">
            <v>Standard</v>
          </cell>
          <cell r="I898" t="str">
            <v>low</v>
          </cell>
          <cell r="J898" t="str">
            <v>medium</v>
          </cell>
          <cell r="K898">
            <v>1289.8499999999999</v>
          </cell>
          <cell r="L898">
            <v>74.510000000000005</v>
          </cell>
          <cell r="M898">
            <v>1215.3399999999999</v>
          </cell>
          <cell r="N898">
            <v>39427</v>
          </cell>
          <cell r="O898" t="str">
            <v>Female</v>
          </cell>
          <cell r="P898">
            <v>36</v>
          </cell>
          <cell r="Q898">
            <v>47.38082191780822</v>
          </cell>
          <cell r="R898" t="str">
            <v>Senior Sales Associate</v>
          </cell>
          <cell r="S898" t="str">
            <v>n/a</v>
          </cell>
          <cell r="T898" t="str">
            <v>Affluent Customer</v>
          </cell>
          <cell r="U898" t="str">
            <v>Yes</v>
          </cell>
          <cell r="V898">
            <v>2170</v>
          </cell>
          <cell r="W898" t="str">
            <v>NSW</v>
          </cell>
          <cell r="X898">
            <v>8</v>
          </cell>
          <cell r="Y898">
            <v>89</v>
          </cell>
        </row>
        <row r="899">
          <cell r="A899">
            <v>898</v>
          </cell>
          <cell r="B899">
            <v>0</v>
          </cell>
          <cell r="C899">
            <v>1710</v>
          </cell>
          <cell r="D899">
            <v>42828</v>
          </cell>
          <cell r="E899" t="b">
            <v>1</v>
          </cell>
          <cell r="F899" t="str">
            <v>Approved</v>
          </cell>
          <cell r="G899" t="str">
            <v>Norco Bicycles</v>
          </cell>
          <cell r="H899" t="str">
            <v>Road</v>
          </cell>
          <cell r="I899" t="str">
            <v>medium</v>
          </cell>
          <cell r="J899" t="str">
            <v>medium</v>
          </cell>
          <cell r="K899">
            <v>543.39</v>
          </cell>
          <cell r="L899">
            <v>407.54</v>
          </cell>
          <cell r="M899">
            <v>135.84999999999997</v>
          </cell>
          <cell r="N899">
            <v>42696</v>
          </cell>
          <cell r="O899" t="str">
            <v>Female</v>
          </cell>
          <cell r="P899">
            <v>81</v>
          </cell>
          <cell r="Q899">
            <v>67.767123287671239</v>
          </cell>
          <cell r="R899" t="str">
            <v>Health Coach IV</v>
          </cell>
          <cell r="S899" t="str">
            <v>Health</v>
          </cell>
          <cell r="T899" t="str">
            <v>Affluent Customer</v>
          </cell>
          <cell r="U899" t="str">
            <v>No</v>
          </cell>
          <cell r="V899">
            <v>2094</v>
          </cell>
          <cell r="W899" t="str">
            <v>NSW</v>
          </cell>
          <cell r="X899">
            <v>12</v>
          </cell>
          <cell r="Y899">
            <v>271</v>
          </cell>
        </row>
        <row r="900">
          <cell r="A900">
            <v>899</v>
          </cell>
          <cell r="B900">
            <v>96</v>
          </cell>
          <cell r="C900">
            <v>1513</v>
          </cell>
          <cell r="D900">
            <v>42946</v>
          </cell>
          <cell r="E900" t="b">
            <v>1</v>
          </cell>
          <cell r="F900" t="str">
            <v>Approved</v>
          </cell>
          <cell r="G900" t="str">
            <v>WeareA2B</v>
          </cell>
          <cell r="H900" t="str">
            <v>Road</v>
          </cell>
          <cell r="I900" t="str">
            <v>low</v>
          </cell>
          <cell r="J900" t="str">
            <v>small</v>
          </cell>
          <cell r="K900">
            <v>1172.78</v>
          </cell>
          <cell r="L900">
            <v>1043.77</v>
          </cell>
          <cell r="M900">
            <v>129.01</v>
          </cell>
          <cell r="N900">
            <v>37539</v>
          </cell>
          <cell r="O900" t="str">
            <v>Male</v>
          </cell>
          <cell r="P900">
            <v>15</v>
          </cell>
          <cell r="Q900">
            <v>51.824657534246576</v>
          </cell>
          <cell r="R900" t="str">
            <v>Quality Engineer</v>
          </cell>
          <cell r="S900" t="str">
            <v>n/a</v>
          </cell>
          <cell r="T900" t="str">
            <v>High Net Worth</v>
          </cell>
          <cell r="U900" t="str">
            <v>No</v>
          </cell>
          <cell r="V900">
            <v>2219</v>
          </cell>
          <cell r="W900" t="str">
            <v>NSW</v>
          </cell>
          <cell r="X900">
            <v>10</v>
          </cell>
          <cell r="Y900">
            <v>153</v>
          </cell>
        </row>
        <row r="901">
          <cell r="A901">
            <v>900</v>
          </cell>
          <cell r="B901">
            <v>77</v>
          </cell>
          <cell r="C901">
            <v>2567</v>
          </cell>
          <cell r="D901">
            <v>42956</v>
          </cell>
          <cell r="E901" t="b">
            <v>1</v>
          </cell>
          <cell r="F901" t="str">
            <v>Approved</v>
          </cell>
          <cell r="G901" t="str">
            <v>Norco Bicycles</v>
          </cell>
          <cell r="H901" t="str">
            <v>Road</v>
          </cell>
          <cell r="I901" t="str">
            <v>medium</v>
          </cell>
          <cell r="J901" t="str">
            <v>large</v>
          </cell>
          <cell r="K901">
            <v>1240.31</v>
          </cell>
          <cell r="L901">
            <v>795.1</v>
          </cell>
          <cell r="M901">
            <v>445.20999999999992</v>
          </cell>
          <cell r="N901">
            <v>40553</v>
          </cell>
          <cell r="O901" t="str">
            <v>Female</v>
          </cell>
          <cell r="P901">
            <v>42</v>
          </cell>
          <cell r="Q901">
            <v>47.213698630136989</v>
          </cell>
          <cell r="R901" t="str">
            <v>Systems Administrator IV</v>
          </cell>
          <cell r="S901" t="str">
            <v>Entertainment</v>
          </cell>
          <cell r="T901" t="str">
            <v>Affluent Customer</v>
          </cell>
          <cell r="U901" t="str">
            <v>Yes</v>
          </cell>
          <cell r="V901">
            <v>2705</v>
          </cell>
          <cell r="W901" t="str">
            <v>NSW</v>
          </cell>
          <cell r="X901">
            <v>5</v>
          </cell>
          <cell r="Y901">
            <v>143</v>
          </cell>
        </row>
        <row r="902">
          <cell r="A902">
            <v>901</v>
          </cell>
          <cell r="B902">
            <v>59</v>
          </cell>
          <cell r="C902">
            <v>3433</v>
          </cell>
          <cell r="D902">
            <v>42775</v>
          </cell>
          <cell r="E902" t="b">
            <v>0</v>
          </cell>
          <cell r="F902" t="str">
            <v>Approved</v>
          </cell>
          <cell r="G902" t="str">
            <v>Solex</v>
          </cell>
          <cell r="H902" t="str">
            <v>Standard</v>
          </cell>
          <cell r="I902" t="str">
            <v>medium</v>
          </cell>
          <cell r="J902" t="str">
            <v>large</v>
          </cell>
          <cell r="K902">
            <v>1061.56</v>
          </cell>
          <cell r="L902">
            <v>733.58</v>
          </cell>
          <cell r="M902">
            <v>327.9799999999999</v>
          </cell>
          <cell r="N902">
            <v>34170</v>
          </cell>
          <cell r="O902" t="str">
            <v>Female</v>
          </cell>
          <cell r="P902">
            <v>20</v>
          </cell>
          <cell r="Q902">
            <v>23.909589041095892</v>
          </cell>
          <cell r="R902" t="str">
            <v>Computer Systems Analyst II</v>
          </cell>
          <cell r="S902" t="str">
            <v>Argiculture</v>
          </cell>
          <cell r="T902" t="str">
            <v>Mass Customer</v>
          </cell>
          <cell r="U902" t="str">
            <v>Yes</v>
          </cell>
          <cell r="V902">
            <v>3174</v>
          </cell>
          <cell r="W902" t="str">
            <v>VIC</v>
          </cell>
          <cell r="X902">
            <v>8</v>
          </cell>
          <cell r="Y902">
            <v>324</v>
          </cell>
        </row>
        <row r="903">
          <cell r="A903">
            <v>902</v>
          </cell>
          <cell r="B903">
            <v>0</v>
          </cell>
          <cell r="C903">
            <v>6</v>
          </cell>
          <cell r="D903">
            <v>42876</v>
          </cell>
          <cell r="E903" t="b">
            <v>0</v>
          </cell>
          <cell r="F903" t="str">
            <v>Approved</v>
          </cell>
          <cell r="G903" t="str">
            <v>Trek Bicycles</v>
          </cell>
          <cell r="H903" t="str">
            <v>Standard</v>
          </cell>
          <cell r="I903" t="str">
            <v>high</v>
          </cell>
          <cell r="J903" t="str">
            <v>medium</v>
          </cell>
          <cell r="K903">
            <v>358.39</v>
          </cell>
          <cell r="L903">
            <v>215.03</v>
          </cell>
          <cell r="M903">
            <v>143.35999999999999</v>
          </cell>
          <cell r="N903">
            <v>33364</v>
          </cell>
          <cell r="O903" t="e">
            <v>#N/A</v>
          </cell>
          <cell r="P903" t="e">
            <v>#N/A</v>
          </cell>
          <cell r="Q903" t="e">
            <v>#N/A</v>
          </cell>
          <cell r="R903" t="e">
            <v>#N/A</v>
          </cell>
          <cell r="S903" t="e">
            <v>#N/A</v>
          </cell>
          <cell r="T903" t="e">
            <v>#N/A</v>
          </cell>
          <cell r="U903" t="e">
            <v>#N/A</v>
          </cell>
          <cell r="V903" t="e">
            <v>#N/A</v>
          </cell>
          <cell r="W903" t="e">
            <v>#N/A</v>
          </cell>
          <cell r="X903" t="e">
            <v>#N/A</v>
          </cell>
          <cell r="Y903">
            <v>223</v>
          </cell>
        </row>
        <row r="904">
          <cell r="A904">
            <v>903</v>
          </cell>
          <cell r="B904">
            <v>81</v>
          </cell>
          <cell r="C904">
            <v>2688</v>
          </cell>
          <cell r="D904">
            <v>42865</v>
          </cell>
          <cell r="E904" t="b">
            <v>1</v>
          </cell>
          <cell r="F904" t="str">
            <v>Approved</v>
          </cell>
          <cell r="G904" t="str">
            <v>Norco Bicycles</v>
          </cell>
          <cell r="H904" t="str">
            <v>Standard</v>
          </cell>
          <cell r="I904" t="str">
            <v>medium</v>
          </cell>
          <cell r="J904" t="str">
            <v>small</v>
          </cell>
          <cell r="K904">
            <v>586.45000000000005</v>
          </cell>
          <cell r="L904">
            <v>521.94000000000005</v>
          </cell>
          <cell r="M904">
            <v>64.509999999999991</v>
          </cell>
          <cell r="N904">
            <v>33429</v>
          </cell>
          <cell r="O904" t="str">
            <v>Male</v>
          </cell>
          <cell r="P904">
            <v>17</v>
          </cell>
          <cell r="Q904">
            <v>44.868493150684934</v>
          </cell>
          <cell r="R904" t="str">
            <v>Database Administrator III</v>
          </cell>
          <cell r="S904" t="str">
            <v>Manufacturing</v>
          </cell>
          <cell r="T904" t="str">
            <v>High Net Worth</v>
          </cell>
          <cell r="U904" t="str">
            <v>Yes</v>
          </cell>
          <cell r="V904">
            <v>4878</v>
          </cell>
          <cell r="W904" t="str">
            <v>QLD</v>
          </cell>
          <cell r="X904">
            <v>4</v>
          </cell>
          <cell r="Y904">
            <v>234</v>
          </cell>
        </row>
        <row r="905">
          <cell r="A905">
            <v>904</v>
          </cell>
          <cell r="B905">
            <v>67</v>
          </cell>
          <cell r="C905">
            <v>3195</v>
          </cell>
          <cell r="D905">
            <v>42827</v>
          </cell>
          <cell r="E905" t="b">
            <v>0</v>
          </cell>
          <cell r="F905" t="str">
            <v>Approved</v>
          </cell>
          <cell r="G905" t="str">
            <v>Norco Bicycles</v>
          </cell>
          <cell r="H905" t="str">
            <v>Road</v>
          </cell>
          <cell r="I905" t="str">
            <v>medium</v>
          </cell>
          <cell r="J905" t="str">
            <v>medium</v>
          </cell>
          <cell r="K905">
            <v>544.04999999999995</v>
          </cell>
          <cell r="L905">
            <v>376.84</v>
          </cell>
          <cell r="M905">
            <v>167.20999999999998</v>
          </cell>
          <cell r="N905">
            <v>38647</v>
          </cell>
          <cell r="O905" t="str">
            <v>Female</v>
          </cell>
          <cell r="P905">
            <v>11</v>
          </cell>
          <cell r="Q905">
            <v>41</v>
          </cell>
          <cell r="R905" t="str">
            <v>Tax Accountant</v>
          </cell>
          <cell r="S905" t="str">
            <v>Manufacturing</v>
          </cell>
          <cell r="T905" t="str">
            <v>Mass Customer</v>
          </cell>
          <cell r="U905" t="str">
            <v>No</v>
          </cell>
          <cell r="V905">
            <v>2077</v>
          </cell>
          <cell r="W905" t="str">
            <v>NSW</v>
          </cell>
          <cell r="X905">
            <v>8</v>
          </cell>
          <cell r="Y905">
            <v>272</v>
          </cell>
        </row>
        <row r="906">
          <cell r="A906">
            <v>905</v>
          </cell>
          <cell r="B906">
            <v>2</v>
          </cell>
          <cell r="C906">
            <v>405</v>
          </cell>
          <cell r="D906">
            <v>43020</v>
          </cell>
          <cell r="E906" t="b">
            <v>0</v>
          </cell>
          <cell r="F906" t="str">
            <v>Approved</v>
          </cell>
          <cell r="G906" t="str">
            <v>Giant Bicycles</v>
          </cell>
          <cell r="H906" t="str">
            <v>Road</v>
          </cell>
          <cell r="I906" t="str">
            <v>low</v>
          </cell>
          <cell r="J906" t="str">
            <v>small</v>
          </cell>
          <cell r="K906">
            <v>590.26</v>
          </cell>
          <cell r="L906">
            <v>525.33000000000004</v>
          </cell>
          <cell r="M906">
            <v>64.92999999999995</v>
          </cell>
          <cell r="N906">
            <v>33879</v>
          </cell>
          <cell r="O906" t="e">
            <v>#N/A</v>
          </cell>
          <cell r="P906" t="e">
            <v>#N/A</v>
          </cell>
          <cell r="Q906" t="e">
            <v>#N/A</v>
          </cell>
          <cell r="R906" t="e">
            <v>#N/A</v>
          </cell>
          <cell r="S906" t="e">
            <v>#N/A</v>
          </cell>
          <cell r="T906" t="e">
            <v>#N/A</v>
          </cell>
          <cell r="U906" t="e">
            <v>#N/A</v>
          </cell>
          <cell r="V906" t="e">
            <v>#N/A</v>
          </cell>
          <cell r="W906" t="e">
            <v>#N/A</v>
          </cell>
          <cell r="X906" t="e">
            <v>#N/A</v>
          </cell>
          <cell r="Y906">
            <v>79</v>
          </cell>
        </row>
        <row r="907">
          <cell r="A907">
            <v>906</v>
          </cell>
          <cell r="B907">
            <v>60</v>
          </cell>
          <cell r="C907">
            <v>1060</v>
          </cell>
          <cell r="D907">
            <v>42912</v>
          </cell>
          <cell r="E907" t="b">
            <v>1</v>
          </cell>
          <cell r="F907" t="str">
            <v>Approved</v>
          </cell>
          <cell r="G907" t="str">
            <v>Giant Bicycles</v>
          </cell>
          <cell r="H907" t="str">
            <v>Standard</v>
          </cell>
          <cell r="I907" t="str">
            <v>high</v>
          </cell>
          <cell r="J907" t="str">
            <v>small</v>
          </cell>
          <cell r="K907">
            <v>1977.36</v>
          </cell>
          <cell r="L907">
            <v>1759.85</v>
          </cell>
          <cell r="M907">
            <v>217.51</v>
          </cell>
          <cell r="N907">
            <v>38647</v>
          </cell>
          <cell r="O907" t="str">
            <v>Male</v>
          </cell>
          <cell r="P907">
            <v>34</v>
          </cell>
          <cell r="Q907">
            <v>60.361643835616441</v>
          </cell>
          <cell r="R907" t="str">
            <v>Associate Professor</v>
          </cell>
          <cell r="S907" t="str">
            <v>Entertainment</v>
          </cell>
          <cell r="T907" t="str">
            <v>High Net Worth</v>
          </cell>
          <cell r="U907" t="str">
            <v>Yes</v>
          </cell>
          <cell r="V907">
            <v>2112</v>
          </cell>
          <cell r="W907" t="str">
            <v>NSW</v>
          </cell>
          <cell r="X907">
            <v>11</v>
          </cell>
          <cell r="Y907">
            <v>187</v>
          </cell>
        </row>
        <row r="908">
          <cell r="A908">
            <v>907</v>
          </cell>
          <cell r="B908">
            <v>5</v>
          </cell>
          <cell r="C908">
            <v>2684</v>
          </cell>
          <cell r="D908">
            <v>43024</v>
          </cell>
          <cell r="E908" t="b">
            <v>1</v>
          </cell>
          <cell r="F908" t="str">
            <v>Approved</v>
          </cell>
          <cell r="G908" t="str">
            <v>Trek Bicycles</v>
          </cell>
          <cell r="H908" t="str">
            <v>Mountain</v>
          </cell>
          <cell r="I908" t="str">
            <v>low</v>
          </cell>
          <cell r="J908" t="str">
            <v>medium</v>
          </cell>
          <cell r="K908">
            <v>574.64</v>
          </cell>
          <cell r="L908">
            <v>459.71</v>
          </cell>
          <cell r="M908">
            <v>114.93</v>
          </cell>
          <cell r="N908">
            <v>33549</v>
          </cell>
          <cell r="O908" t="str">
            <v>Female</v>
          </cell>
          <cell r="P908">
            <v>42</v>
          </cell>
          <cell r="Q908">
            <v>58.054794520547944</v>
          </cell>
          <cell r="R908" t="str">
            <v>Health Coach IV</v>
          </cell>
          <cell r="S908" t="str">
            <v>n/a</v>
          </cell>
          <cell r="T908" t="str">
            <v>Affluent Customer</v>
          </cell>
          <cell r="U908" t="str">
            <v>Yes</v>
          </cell>
          <cell r="V908">
            <v>4860</v>
          </cell>
          <cell r="W908" t="str">
            <v>QLD</v>
          </cell>
          <cell r="X908">
            <v>2</v>
          </cell>
          <cell r="Y908">
            <v>75</v>
          </cell>
        </row>
        <row r="909">
          <cell r="A909">
            <v>908</v>
          </cell>
          <cell r="B909">
            <v>93</v>
          </cell>
          <cell r="C909">
            <v>1853</v>
          </cell>
          <cell r="D909">
            <v>42933</v>
          </cell>
          <cell r="E909" t="b">
            <v>0</v>
          </cell>
          <cell r="F909" t="str">
            <v>Approved</v>
          </cell>
          <cell r="G909" t="str">
            <v>WeareA2B</v>
          </cell>
          <cell r="H909" t="str">
            <v>Standard</v>
          </cell>
          <cell r="I909" t="str">
            <v>medium</v>
          </cell>
          <cell r="J909" t="str">
            <v>medium</v>
          </cell>
          <cell r="K909">
            <v>1065.03</v>
          </cell>
          <cell r="L909">
            <v>230.09</v>
          </cell>
          <cell r="M909">
            <v>834.93999999999994</v>
          </cell>
          <cell r="N909">
            <v>34556</v>
          </cell>
          <cell r="O909" t="str">
            <v>Female</v>
          </cell>
          <cell r="P909">
            <v>11</v>
          </cell>
          <cell r="Q909">
            <v>34.772602739726025</v>
          </cell>
          <cell r="R909" t="str">
            <v>Recruiter</v>
          </cell>
          <cell r="S909" t="str">
            <v>Manufacturing</v>
          </cell>
          <cell r="T909" t="str">
            <v>Affluent Customer</v>
          </cell>
          <cell r="U909" t="str">
            <v>No</v>
          </cell>
          <cell r="V909">
            <v>3754</v>
          </cell>
          <cell r="W909" t="str">
            <v>VIC</v>
          </cell>
          <cell r="X909">
            <v>6</v>
          </cell>
          <cell r="Y909">
            <v>166</v>
          </cell>
        </row>
        <row r="910">
          <cell r="A910">
            <v>909</v>
          </cell>
          <cell r="B910">
            <v>27</v>
          </cell>
          <cell r="C910">
            <v>399</v>
          </cell>
          <cell r="D910">
            <v>42845</v>
          </cell>
          <cell r="E910" t="b">
            <v>0</v>
          </cell>
          <cell r="F910" t="str">
            <v>Approved</v>
          </cell>
          <cell r="G910" t="str">
            <v>Trek Bicycles</v>
          </cell>
          <cell r="H910" t="str">
            <v>Standard</v>
          </cell>
          <cell r="I910" t="str">
            <v>medium</v>
          </cell>
          <cell r="J910" t="str">
            <v>medium</v>
          </cell>
          <cell r="K910">
            <v>499.53</v>
          </cell>
          <cell r="L910">
            <v>388.72</v>
          </cell>
          <cell r="M910">
            <v>110.80999999999995</v>
          </cell>
          <cell r="N910">
            <v>37698</v>
          </cell>
          <cell r="O910" t="e">
            <v>#N/A</v>
          </cell>
          <cell r="P910" t="e">
            <v>#N/A</v>
          </cell>
          <cell r="Q910" t="e">
            <v>#N/A</v>
          </cell>
          <cell r="R910" t="e">
            <v>#N/A</v>
          </cell>
          <cell r="S910" t="e">
            <v>#N/A</v>
          </cell>
          <cell r="T910" t="e">
            <v>#N/A</v>
          </cell>
          <cell r="U910" t="e">
            <v>#N/A</v>
          </cell>
          <cell r="V910" t="e">
            <v>#N/A</v>
          </cell>
          <cell r="W910" t="e">
            <v>#N/A</v>
          </cell>
          <cell r="X910" t="e">
            <v>#N/A</v>
          </cell>
          <cell r="Y910">
            <v>254</v>
          </cell>
        </row>
        <row r="911">
          <cell r="A911">
            <v>910</v>
          </cell>
          <cell r="B911">
            <v>84</v>
          </cell>
          <cell r="C911">
            <v>3285</v>
          </cell>
          <cell r="D911">
            <v>43080</v>
          </cell>
          <cell r="E911" t="b">
            <v>1</v>
          </cell>
          <cell r="F911" t="str">
            <v>Approved</v>
          </cell>
          <cell r="G911" t="str">
            <v>Trek Bicycles</v>
          </cell>
          <cell r="H911" t="str">
            <v>Road</v>
          </cell>
          <cell r="I911" t="str">
            <v>medium</v>
          </cell>
          <cell r="J911" t="str">
            <v>medium</v>
          </cell>
          <cell r="K911">
            <v>290.62</v>
          </cell>
          <cell r="L911">
            <v>215.14</v>
          </cell>
          <cell r="M911">
            <v>75.480000000000018</v>
          </cell>
          <cell r="N911">
            <v>42218</v>
          </cell>
          <cell r="O911" t="str">
            <v>Male</v>
          </cell>
          <cell r="P911">
            <v>23</v>
          </cell>
          <cell r="Q911">
            <v>35.243835616438353</v>
          </cell>
          <cell r="R911" t="str">
            <v>Recruiter</v>
          </cell>
          <cell r="S911" t="str">
            <v>Retail</v>
          </cell>
          <cell r="T911" t="str">
            <v>Affluent Customer</v>
          </cell>
          <cell r="U911" t="str">
            <v>No</v>
          </cell>
          <cell r="V911">
            <v>3059</v>
          </cell>
          <cell r="W911" t="str">
            <v>VIC</v>
          </cell>
          <cell r="X911">
            <v>9</v>
          </cell>
          <cell r="Y911">
            <v>19</v>
          </cell>
        </row>
        <row r="912">
          <cell r="A912">
            <v>911</v>
          </cell>
          <cell r="B912">
            <v>36</v>
          </cell>
          <cell r="C912">
            <v>2473</v>
          </cell>
          <cell r="D912">
            <v>42866</v>
          </cell>
          <cell r="E912" t="b">
            <v>1</v>
          </cell>
          <cell r="F912" t="str">
            <v>Approved</v>
          </cell>
          <cell r="G912" t="str">
            <v>Solex</v>
          </cell>
          <cell r="H912" t="str">
            <v>Standard</v>
          </cell>
          <cell r="I912" t="str">
            <v>low</v>
          </cell>
          <cell r="J912" t="str">
            <v>medium</v>
          </cell>
          <cell r="K912">
            <v>945.04</v>
          </cell>
          <cell r="L912">
            <v>507.58</v>
          </cell>
          <cell r="M912">
            <v>437.46</v>
          </cell>
          <cell r="N912">
            <v>35560</v>
          </cell>
          <cell r="O912" t="str">
            <v>Female</v>
          </cell>
          <cell r="P912">
            <v>59</v>
          </cell>
          <cell r="Q912">
            <v>51.895890410958906</v>
          </cell>
          <cell r="R912" t="str">
            <v>Administrative Assistant I</v>
          </cell>
          <cell r="S912" t="str">
            <v>Health</v>
          </cell>
          <cell r="T912" t="str">
            <v>High Net Worth</v>
          </cell>
          <cell r="U912" t="str">
            <v>Yes</v>
          </cell>
          <cell r="V912">
            <v>3754</v>
          </cell>
          <cell r="W912" t="str">
            <v>VIC</v>
          </cell>
          <cell r="X912">
            <v>6</v>
          </cell>
          <cell r="Y912">
            <v>233</v>
          </cell>
        </row>
        <row r="913">
          <cell r="A913">
            <v>912</v>
          </cell>
          <cell r="B913">
            <v>89</v>
          </cell>
          <cell r="C913">
            <v>3044</v>
          </cell>
          <cell r="D913">
            <v>42785</v>
          </cell>
          <cell r="E913" t="b">
            <v>1</v>
          </cell>
          <cell r="F913" t="str">
            <v>Approved</v>
          </cell>
          <cell r="G913" t="str">
            <v>WeareA2B</v>
          </cell>
          <cell r="H913" t="str">
            <v>Touring</v>
          </cell>
          <cell r="I913" t="str">
            <v>medium</v>
          </cell>
          <cell r="J913" t="str">
            <v>large</v>
          </cell>
          <cell r="K913">
            <v>1362.99</v>
          </cell>
          <cell r="L913">
            <v>57.74</v>
          </cell>
          <cell r="M913">
            <v>1305.25</v>
          </cell>
          <cell r="N913">
            <v>34079</v>
          </cell>
          <cell r="O913" t="str">
            <v>Male</v>
          </cell>
          <cell r="P913">
            <v>52</v>
          </cell>
          <cell r="Q913">
            <v>31.961643835616439</v>
          </cell>
          <cell r="R913" t="str">
            <v>Occupational Therapist</v>
          </cell>
          <cell r="S913" t="str">
            <v>n/a</v>
          </cell>
          <cell r="T913" t="str">
            <v>Mass Customer</v>
          </cell>
          <cell r="U913" t="str">
            <v>Yes</v>
          </cell>
          <cell r="V913">
            <v>3147</v>
          </cell>
          <cell r="W913" t="str">
            <v>VIC</v>
          </cell>
          <cell r="X913">
            <v>12</v>
          </cell>
          <cell r="Y913">
            <v>314</v>
          </cell>
        </row>
        <row r="914">
          <cell r="A914">
            <v>913</v>
          </cell>
          <cell r="B914">
            <v>93</v>
          </cell>
          <cell r="C914">
            <v>367</v>
          </cell>
          <cell r="D914">
            <v>42820</v>
          </cell>
          <cell r="E914" t="b">
            <v>1</v>
          </cell>
          <cell r="F914" t="str">
            <v>Approved</v>
          </cell>
          <cell r="G914" t="str">
            <v>WeareA2B</v>
          </cell>
          <cell r="H914" t="str">
            <v>Standard</v>
          </cell>
          <cell r="I914" t="str">
            <v>medium</v>
          </cell>
          <cell r="J914" t="str">
            <v>medium</v>
          </cell>
          <cell r="K914">
            <v>1065.03</v>
          </cell>
          <cell r="L914">
            <v>230.09</v>
          </cell>
          <cell r="M914">
            <v>834.93999999999994</v>
          </cell>
          <cell r="N914">
            <v>33364</v>
          </cell>
          <cell r="O914" t="e">
            <v>#N/A</v>
          </cell>
          <cell r="P914" t="e">
            <v>#N/A</v>
          </cell>
          <cell r="Q914" t="e">
            <v>#N/A</v>
          </cell>
          <cell r="R914" t="e">
            <v>#N/A</v>
          </cell>
          <cell r="S914" t="e">
            <v>#N/A</v>
          </cell>
          <cell r="T914" t="e">
            <v>#N/A</v>
          </cell>
          <cell r="U914" t="e">
            <v>#N/A</v>
          </cell>
          <cell r="V914" t="e">
            <v>#N/A</v>
          </cell>
          <cell r="W914" t="e">
            <v>#N/A</v>
          </cell>
          <cell r="X914" t="e">
            <v>#N/A</v>
          </cell>
          <cell r="Y914">
            <v>279</v>
          </cell>
        </row>
        <row r="915">
          <cell r="A915">
            <v>914</v>
          </cell>
          <cell r="B915">
            <v>85</v>
          </cell>
          <cell r="C915">
            <v>2537</v>
          </cell>
          <cell r="D915">
            <v>43037</v>
          </cell>
          <cell r="E915" t="b">
            <v>1</v>
          </cell>
          <cell r="F915" t="str">
            <v>Approved</v>
          </cell>
          <cell r="G915" t="str">
            <v>WeareA2B</v>
          </cell>
          <cell r="H915" t="str">
            <v>Standard</v>
          </cell>
          <cell r="I915" t="str">
            <v>medium</v>
          </cell>
          <cell r="J915" t="str">
            <v>medium</v>
          </cell>
          <cell r="K915">
            <v>752.64</v>
          </cell>
          <cell r="L915">
            <v>205.36</v>
          </cell>
          <cell r="M915">
            <v>547.28</v>
          </cell>
          <cell r="N915">
            <v>37626</v>
          </cell>
          <cell r="O915" t="str">
            <v>Female</v>
          </cell>
          <cell r="P915">
            <v>13</v>
          </cell>
          <cell r="Q915">
            <v>32.556164383561644</v>
          </cell>
          <cell r="R915" t="str">
            <v>Senior Quality Engineer</v>
          </cell>
          <cell r="S915" t="str">
            <v>Health</v>
          </cell>
          <cell r="T915" t="str">
            <v>Mass Customer</v>
          </cell>
          <cell r="U915" t="str">
            <v>Yes</v>
          </cell>
          <cell r="V915">
            <v>2046</v>
          </cell>
          <cell r="W915" t="str">
            <v>NSW</v>
          </cell>
          <cell r="X915">
            <v>11</v>
          </cell>
          <cell r="Y915">
            <v>62</v>
          </cell>
        </row>
        <row r="916">
          <cell r="A916">
            <v>915</v>
          </cell>
          <cell r="B916">
            <v>39</v>
          </cell>
          <cell r="C916">
            <v>2756</v>
          </cell>
          <cell r="D916">
            <v>42810</v>
          </cell>
          <cell r="F916" t="str">
            <v>Approved</v>
          </cell>
          <cell r="G916" t="str">
            <v>Giant Bicycles</v>
          </cell>
          <cell r="H916" t="str">
            <v>Standard</v>
          </cell>
          <cell r="I916" t="str">
            <v>medium</v>
          </cell>
          <cell r="J916" t="str">
            <v>large</v>
          </cell>
          <cell r="K916">
            <v>1812.75</v>
          </cell>
          <cell r="L916">
            <v>582.48</v>
          </cell>
          <cell r="M916">
            <v>1230.27</v>
          </cell>
          <cell r="N916">
            <v>40336</v>
          </cell>
          <cell r="O916" t="str">
            <v>Female</v>
          </cell>
          <cell r="P916">
            <v>65</v>
          </cell>
          <cell r="Q916">
            <v>53.205479452054796</v>
          </cell>
          <cell r="R916">
            <v>0</v>
          </cell>
          <cell r="S916" t="str">
            <v>Manufacturing</v>
          </cell>
          <cell r="T916" t="str">
            <v>Mass Customer</v>
          </cell>
          <cell r="U916" t="str">
            <v>Yes</v>
          </cell>
          <cell r="V916">
            <v>3088</v>
          </cell>
          <cell r="W916" t="str">
            <v>VIC</v>
          </cell>
          <cell r="X916">
            <v>9</v>
          </cell>
          <cell r="Y916">
            <v>289</v>
          </cell>
        </row>
        <row r="917">
          <cell r="A917">
            <v>916</v>
          </cell>
          <cell r="B917">
            <v>76</v>
          </cell>
          <cell r="C917">
            <v>1368</v>
          </cell>
          <cell r="D917">
            <v>42793</v>
          </cell>
          <cell r="E917" t="b">
            <v>1</v>
          </cell>
          <cell r="F917" t="str">
            <v>Approved</v>
          </cell>
          <cell r="G917" t="str">
            <v>WeareA2B</v>
          </cell>
          <cell r="H917" t="str">
            <v>Standard</v>
          </cell>
          <cell r="I917" t="str">
            <v>low</v>
          </cell>
          <cell r="J917" t="str">
            <v>medium</v>
          </cell>
          <cell r="K917">
            <v>642.30999999999995</v>
          </cell>
          <cell r="L917">
            <v>513.85</v>
          </cell>
          <cell r="M917">
            <v>128.45999999999992</v>
          </cell>
          <cell r="N917">
            <v>41922</v>
          </cell>
          <cell r="O917" t="str">
            <v>Female</v>
          </cell>
          <cell r="P917">
            <v>51</v>
          </cell>
          <cell r="Q917">
            <v>48.964383561643835</v>
          </cell>
          <cell r="R917">
            <v>0</v>
          </cell>
          <cell r="S917" t="str">
            <v>Retail</v>
          </cell>
          <cell r="T917" t="str">
            <v>Mass Customer</v>
          </cell>
          <cell r="U917" t="str">
            <v>No</v>
          </cell>
          <cell r="V917">
            <v>3204</v>
          </cell>
          <cell r="W917" t="str">
            <v>VIC</v>
          </cell>
          <cell r="X917">
            <v>10</v>
          </cell>
          <cell r="Y917">
            <v>306</v>
          </cell>
        </row>
        <row r="918">
          <cell r="A918">
            <v>917</v>
          </cell>
          <cell r="B918">
            <v>53</v>
          </cell>
          <cell r="C918">
            <v>224</v>
          </cell>
          <cell r="D918">
            <v>43054</v>
          </cell>
          <cell r="E918" t="b">
            <v>1</v>
          </cell>
          <cell r="F918" t="str">
            <v>Approved</v>
          </cell>
          <cell r="G918" t="str">
            <v>OHM Cycles</v>
          </cell>
          <cell r="H918" t="str">
            <v>Standard</v>
          </cell>
          <cell r="I918" t="str">
            <v>medium</v>
          </cell>
          <cell r="J918" t="str">
            <v>medium</v>
          </cell>
          <cell r="K918">
            <v>795.34</v>
          </cell>
          <cell r="L918">
            <v>101.58</v>
          </cell>
          <cell r="M918">
            <v>693.76</v>
          </cell>
          <cell r="N918">
            <v>35470</v>
          </cell>
          <cell r="O918" t="e">
            <v>#N/A</v>
          </cell>
          <cell r="P918" t="e">
            <v>#N/A</v>
          </cell>
          <cell r="Q918" t="e">
            <v>#N/A</v>
          </cell>
          <cell r="R918" t="e">
            <v>#N/A</v>
          </cell>
          <cell r="S918" t="e">
            <v>#N/A</v>
          </cell>
          <cell r="T918" t="e">
            <v>#N/A</v>
          </cell>
          <cell r="U918" t="e">
            <v>#N/A</v>
          </cell>
          <cell r="V918" t="e">
            <v>#N/A</v>
          </cell>
          <cell r="W918" t="e">
            <v>#N/A</v>
          </cell>
          <cell r="X918" t="e">
            <v>#N/A</v>
          </cell>
          <cell r="Y918">
            <v>45</v>
          </cell>
        </row>
        <row r="919">
          <cell r="A919">
            <v>918</v>
          </cell>
          <cell r="B919">
            <v>35</v>
          </cell>
          <cell r="C919">
            <v>2281</v>
          </cell>
          <cell r="D919">
            <v>42855</v>
          </cell>
          <cell r="F919" t="str">
            <v>Approved</v>
          </cell>
          <cell r="G919" t="str">
            <v>Giant Bicycles</v>
          </cell>
          <cell r="H919" t="str">
            <v>Standard</v>
          </cell>
          <cell r="I919" t="str">
            <v>medium</v>
          </cell>
          <cell r="J919" t="str">
            <v>medium</v>
          </cell>
          <cell r="K919">
            <v>1403.5</v>
          </cell>
          <cell r="L919">
            <v>954.82</v>
          </cell>
          <cell r="M919">
            <v>448.67999999999995</v>
          </cell>
          <cell r="N919">
            <v>42688</v>
          </cell>
          <cell r="O919" t="str">
            <v>Male</v>
          </cell>
          <cell r="P919">
            <v>81</v>
          </cell>
          <cell r="Q919">
            <v>32.88219178082192</v>
          </cell>
          <cell r="R919">
            <v>0</v>
          </cell>
          <cell r="S919" t="str">
            <v>n/a</v>
          </cell>
          <cell r="T919" t="str">
            <v>Mass Customer</v>
          </cell>
          <cell r="U919" t="str">
            <v>No</v>
          </cell>
          <cell r="V919">
            <v>3630</v>
          </cell>
          <cell r="W919" t="str">
            <v>VIC</v>
          </cell>
          <cell r="X919">
            <v>1</v>
          </cell>
          <cell r="Y919">
            <v>244</v>
          </cell>
        </row>
        <row r="920">
          <cell r="A920">
            <v>919</v>
          </cell>
          <cell r="B920">
            <v>86</v>
          </cell>
          <cell r="C920">
            <v>1405</v>
          </cell>
          <cell r="D920">
            <v>42812</v>
          </cell>
          <cell r="E920" t="b">
            <v>0</v>
          </cell>
          <cell r="F920" t="str">
            <v>Approved</v>
          </cell>
          <cell r="G920" t="str">
            <v>Norco Bicycles</v>
          </cell>
          <cell r="H920" t="str">
            <v>Road</v>
          </cell>
          <cell r="I920" t="str">
            <v>high</v>
          </cell>
          <cell r="J920" t="str">
            <v>large</v>
          </cell>
          <cell r="K920">
            <v>774.53</v>
          </cell>
          <cell r="L920">
            <v>464.72</v>
          </cell>
          <cell r="M920">
            <v>309.80999999999995</v>
          </cell>
          <cell r="N920">
            <v>38750</v>
          </cell>
          <cell r="O920" t="str">
            <v>Male</v>
          </cell>
          <cell r="P920">
            <v>3</v>
          </cell>
          <cell r="Q920">
            <v>64</v>
          </cell>
          <cell r="R920" t="str">
            <v>VP Product Management</v>
          </cell>
          <cell r="S920" t="str">
            <v>Manufacturing</v>
          </cell>
          <cell r="T920" t="str">
            <v>Mass Customer</v>
          </cell>
          <cell r="U920" t="str">
            <v>Yes</v>
          </cell>
          <cell r="V920">
            <v>3020</v>
          </cell>
          <cell r="W920" t="str">
            <v>VIC</v>
          </cell>
          <cell r="X920">
            <v>4</v>
          </cell>
          <cell r="Y920">
            <v>287</v>
          </cell>
        </row>
        <row r="921">
          <cell r="A921">
            <v>920</v>
          </cell>
          <cell r="B921">
            <v>78</v>
          </cell>
          <cell r="C921">
            <v>2309</v>
          </cell>
          <cell r="D921">
            <v>42761</v>
          </cell>
          <cell r="E921" t="b">
            <v>1</v>
          </cell>
          <cell r="F921" t="str">
            <v>Approved</v>
          </cell>
          <cell r="G921" t="str">
            <v>Giant Bicycles</v>
          </cell>
          <cell r="H921" t="str">
            <v>Standard</v>
          </cell>
          <cell r="I921" t="str">
            <v>medium</v>
          </cell>
          <cell r="J921" t="str">
            <v>large</v>
          </cell>
          <cell r="K921">
            <v>1765.3</v>
          </cell>
          <cell r="L921">
            <v>709.48</v>
          </cell>
          <cell r="M921">
            <v>1055.82</v>
          </cell>
          <cell r="N921">
            <v>38193</v>
          </cell>
          <cell r="O921" t="str">
            <v>Male</v>
          </cell>
          <cell r="P921">
            <v>12</v>
          </cell>
          <cell r="Q921">
            <v>37.205479452054796</v>
          </cell>
          <cell r="R921" t="str">
            <v>Accounting Assistant I</v>
          </cell>
          <cell r="S921" t="str">
            <v>Financial Services</v>
          </cell>
          <cell r="T921" t="str">
            <v>Mass Customer</v>
          </cell>
          <cell r="U921" t="str">
            <v>Yes</v>
          </cell>
          <cell r="V921">
            <v>4300</v>
          </cell>
          <cell r="W921" t="str">
            <v>QLD</v>
          </cell>
          <cell r="X921">
            <v>5</v>
          </cell>
          <cell r="Y921">
            <v>338</v>
          </cell>
        </row>
        <row r="922">
          <cell r="A922">
            <v>921</v>
          </cell>
          <cell r="B922">
            <v>53</v>
          </cell>
          <cell r="C922">
            <v>2734</v>
          </cell>
          <cell r="D922">
            <v>43027</v>
          </cell>
          <cell r="E922" t="b">
            <v>1</v>
          </cell>
          <cell r="F922" t="str">
            <v>Approved</v>
          </cell>
          <cell r="G922" t="str">
            <v>Giant Bicycles</v>
          </cell>
          <cell r="H922" t="str">
            <v>Standard</v>
          </cell>
          <cell r="I922" t="str">
            <v>high</v>
          </cell>
          <cell r="J922" t="str">
            <v>medium</v>
          </cell>
          <cell r="K922">
            <v>1274.93</v>
          </cell>
          <cell r="L922">
            <v>764.96</v>
          </cell>
          <cell r="M922">
            <v>509.97</v>
          </cell>
          <cell r="N922">
            <v>39298</v>
          </cell>
          <cell r="O922" t="str">
            <v>Male</v>
          </cell>
          <cell r="P922">
            <v>18</v>
          </cell>
          <cell r="Q922">
            <v>65.079452054794515</v>
          </cell>
          <cell r="R922">
            <v>0</v>
          </cell>
          <cell r="S922" t="str">
            <v>Manufacturing</v>
          </cell>
          <cell r="T922" t="str">
            <v>Mass Customer</v>
          </cell>
          <cell r="U922" t="str">
            <v>Yes</v>
          </cell>
          <cell r="V922">
            <v>2233</v>
          </cell>
          <cell r="W922" t="str">
            <v>NSW</v>
          </cell>
          <cell r="X922">
            <v>8</v>
          </cell>
          <cell r="Y922">
            <v>72</v>
          </cell>
        </row>
        <row r="923">
          <cell r="A923">
            <v>922</v>
          </cell>
          <cell r="B923">
            <v>9</v>
          </cell>
          <cell r="C923">
            <v>1527</v>
          </cell>
          <cell r="D923">
            <v>42798</v>
          </cell>
          <cell r="E923" t="b">
            <v>0</v>
          </cell>
          <cell r="F923" t="str">
            <v>Approved</v>
          </cell>
          <cell r="G923" t="str">
            <v>OHM Cycles</v>
          </cell>
          <cell r="H923" t="str">
            <v>Road</v>
          </cell>
          <cell r="I923" t="str">
            <v>medium</v>
          </cell>
          <cell r="J923" t="str">
            <v>medium</v>
          </cell>
          <cell r="K923">
            <v>742.54</v>
          </cell>
          <cell r="L923">
            <v>667.4</v>
          </cell>
          <cell r="M923">
            <v>75.139999999999986</v>
          </cell>
          <cell r="N923">
            <v>33549</v>
          </cell>
          <cell r="O923" t="str">
            <v>Female</v>
          </cell>
          <cell r="P923">
            <v>78</v>
          </cell>
          <cell r="Q923">
            <v>24.443835616438356</v>
          </cell>
          <cell r="R923" t="str">
            <v>Chemical Engineer</v>
          </cell>
          <cell r="S923" t="str">
            <v>Manufacturing</v>
          </cell>
          <cell r="T923" t="str">
            <v>Mass Customer</v>
          </cell>
          <cell r="U923" t="str">
            <v>Yes</v>
          </cell>
          <cell r="V923">
            <v>2848</v>
          </cell>
          <cell r="W923" t="str">
            <v>NSW</v>
          </cell>
          <cell r="X923">
            <v>1</v>
          </cell>
          <cell r="Y923">
            <v>301</v>
          </cell>
        </row>
        <row r="924">
          <cell r="A924">
            <v>923</v>
          </cell>
          <cell r="B924">
            <v>69</v>
          </cell>
          <cell r="C924">
            <v>1181</v>
          </cell>
          <cell r="D924">
            <v>42890</v>
          </cell>
          <cell r="E924" t="b">
            <v>1</v>
          </cell>
          <cell r="F924" t="str">
            <v>Approved</v>
          </cell>
          <cell r="G924" t="str">
            <v>Giant Bicycles</v>
          </cell>
          <cell r="H924" t="str">
            <v>Road</v>
          </cell>
          <cell r="I924" t="str">
            <v>medium</v>
          </cell>
          <cell r="J924" t="str">
            <v>medium</v>
          </cell>
          <cell r="K924">
            <v>792.9</v>
          </cell>
          <cell r="L924">
            <v>594.67999999999995</v>
          </cell>
          <cell r="M924">
            <v>198.22000000000003</v>
          </cell>
          <cell r="N924">
            <v>33879</v>
          </cell>
          <cell r="O924" t="str">
            <v>Female</v>
          </cell>
          <cell r="P924">
            <v>84</v>
          </cell>
          <cell r="Q924">
            <v>43.816438356164383</v>
          </cell>
          <cell r="R924" t="str">
            <v>Tax Accountant</v>
          </cell>
          <cell r="S924" t="str">
            <v>Financial Services</v>
          </cell>
          <cell r="T924" t="str">
            <v>Affluent Customer</v>
          </cell>
          <cell r="U924" t="str">
            <v>No</v>
          </cell>
          <cell r="V924">
            <v>4217</v>
          </cell>
          <cell r="W924" t="str">
            <v>QLD</v>
          </cell>
          <cell r="X924">
            <v>8</v>
          </cell>
          <cell r="Y924">
            <v>209</v>
          </cell>
        </row>
        <row r="925">
          <cell r="A925">
            <v>924</v>
          </cell>
          <cell r="B925">
            <v>2</v>
          </cell>
          <cell r="C925">
            <v>295</v>
          </cell>
          <cell r="D925">
            <v>42997</v>
          </cell>
          <cell r="E925" t="b">
            <v>1</v>
          </cell>
          <cell r="F925" t="str">
            <v>Approved</v>
          </cell>
          <cell r="G925" t="str">
            <v>Solex</v>
          </cell>
          <cell r="H925" t="str">
            <v>Standard</v>
          </cell>
          <cell r="I925" t="str">
            <v>medium</v>
          </cell>
          <cell r="J925" t="str">
            <v>medium</v>
          </cell>
          <cell r="K925">
            <v>71.489999999999995</v>
          </cell>
          <cell r="L925">
            <v>53.62</v>
          </cell>
          <cell r="M925">
            <v>17.869999999999997</v>
          </cell>
          <cell r="N925">
            <v>41245</v>
          </cell>
          <cell r="O925" t="e">
            <v>#N/A</v>
          </cell>
          <cell r="P925" t="e">
            <v>#N/A</v>
          </cell>
          <cell r="Q925" t="e">
            <v>#N/A</v>
          </cell>
          <cell r="R925" t="e">
            <v>#N/A</v>
          </cell>
          <cell r="S925" t="e">
            <v>#N/A</v>
          </cell>
          <cell r="T925" t="e">
            <v>#N/A</v>
          </cell>
          <cell r="U925" t="e">
            <v>#N/A</v>
          </cell>
          <cell r="V925" t="e">
            <v>#N/A</v>
          </cell>
          <cell r="W925" t="e">
            <v>#N/A</v>
          </cell>
          <cell r="X925" t="e">
            <v>#N/A</v>
          </cell>
          <cell r="Y925">
            <v>102</v>
          </cell>
        </row>
        <row r="926">
          <cell r="A926">
            <v>925</v>
          </cell>
          <cell r="B926">
            <v>86</v>
          </cell>
          <cell r="C926">
            <v>1186</v>
          </cell>
          <cell r="D926">
            <v>42992</v>
          </cell>
          <cell r="E926" t="b">
            <v>1</v>
          </cell>
          <cell r="F926" t="str">
            <v>Cancelled</v>
          </cell>
          <cell r="G926" t="str">
            <v>OHM Cycles</v>
          </cell>
          <cell r="H926" t="str">
            <v>Standard</v>
          </cell>
          <cell r="I926" t="str">
            <v>medium</v>
          </cell>
          <cell r="J926" t="str">
            <v>medium</v>
          </cell>
          <cell r="K926">
            <v>235.63</v>
          </cell>
          <cell r="L926">
            <v>125.07</v>
          </cell>
          <cell r="M926">
            <v>110.56</v>
          </cell>
          <cell r="N926">
            <v>38482</v>
          </cell>
          <cell r="O926" t="str">
            <v>Male</v>
          </cell>
          <cell r="P926">
            <v>65</v>
          </cell>
          <cell r="Q926">
            <v>44.841095890410962</v>
          </cell>
          <cell r="R926" t="str">
            <v>Help Desk Operator</v>
          </cell>
          <cell r="S926" t="str">
            <v>n/a</v>
          </cell>
          <cell r="T926" t="str">
            <v>Mass Customer</v>
          </cell>
          <cell r="U926" t="str">
            <v>Yes</v>
          </cell>
          <cell r="V926">
            <v>2061</v>
          </cell>
          <cell r="W926" t="str">
            <v>NSW</v>
          </cell>
          <cell r="X926">
            <v>10</v>
          </cell>
          <cell r="Y926">
            <v>107</v>
          </cell>
        </row>
        <row r="927">
          <cell r="A927">
            <v>926</v>
          </cell>
          <cell r="B927">
            <v>23</v>
          </cell>
          <cell r="C927">
            <v>949</v>
          </cell>
          <cell r="D927">
            <v>42842</v>
          </cell>
          <cell r="E927" t="b">
            <v>1</v>
          </cell>
          <cell r="F927" t="str">
            <v>Approved</v>
          </cell>
          <cell r="G927" t="str">
            <v>Norco Bicycles</v>
          </cell>
          <cell r="H927" t="str">
            <v>Mountain</v>
          </cell>
          <cell r="I927" t="str">
            <v>low</v>
          </cell>
          <cell r="J927" t="str">
            <v>small</v>
          </cell>
          <cell r="K927">
            <v>688.63</v>
          </cell>
          <cell r="L927">
            <v>612.88</v>
          </cell>
          <cell r="M927">
            <v>75.75</v>
          </cell>
          <cell r="N927">
            <v>36334</v>
          </cell>
          <cell r="O927" t="str">
            <v>U</v>
          </cell>
          <cell r="P927">
            <v>24</v>
          </cell>
          <cell r="Q927">
            <v>46.564383561643837</v>
          </cell>
          <cell r="R927" t="str">
            <v>Executive Secretary</v>
          </cell>
          <cell r="S927" t="str">
            <v>n/a</v>
          </cell>
          <cell r="T927" t="str">
            <v>Affluent Customer</v>
          </cell>
          <cell r="U927" t="str">
            <v>No</v>
          </cell>
          <cell r="V927">
            <v>2010</v>
          </cell>
          <cell r="W927" t="str">
            <v>NSW</v>
          </cell>
          <cell r="X927">
            <v>9</v>
          </cell>
          <cell r="Y927">
            <v>257</v>
          </cell>
        </row>
        <row r="928">
          <cell r="A928">
            <v>927</v>
          </cell>
          <cell r="B928">
            <v>63</v>
          </cell>
          <cell r="C928">
            <v>2378</v>
          </cell>
          <cell r="D928">
            <v>43007</v>
          </cell>
          <cell r="E928" t="b">
            <v>1</v>
          </cell>
          <cell r="F928" t="str">
            <v>Approved</v>
          </cell>
          <cell r="G928" t="str">
            <v>Solex</v>
          </cell>
          <cell r="H928" t="str">
            <v>Standard</v>
          </cell>
          <cell r="I928" t="str">
            <v>medium</v>
          </cell>
          <cell r="J928" t="str">
            <v>medium</v>
          </cell>
          <cell r="K928">
            <v>1483.2</v>
          </cell>
          <cell r="L928">
            <v>99.59</v>
          </cell>
          <cell r="M928">
            <v>1383.6100000000001</v>
          </cell>
          <cell r="N928">
            <v>36146</v>
          </cell>
          <cell r="O928" t="str">
            <v>Female</v>
          </cell>
          <cell r="P928">
            <v>85</v>
          </cell>
          <cell r="Q928">
            <v>27.920547945205481</v>
          </cell>
          <cell r="R928" t="str">
            <v>Research Assistant II</v>
          </cell>
          <cell r="S928" t="str">
            <v>IT</v>
          </cell>
          <cell r="T928" t="str">
            <v>High Net Worth</v>
          </cell>
          <cell r="U928" t="str">
            <v>No</v>
          </cell>
          <cell r="V928">
            <v>2065</v>
          </cell>
          <cell r="W928" t="str">
            <v>NSW</v>
          </cell>
          <cell r="X928">
            <v>10</v>
          </cell>
          <cell r="Y928">
            <v>92</v>
          </cell>
        </row>
        <row r="929">
          <cell r="A929">
            <v>928</v>
          </cell>
          <cell r="B929">
            <v>80</v>
          </cell>
          <cell r="C929">
            <v>1363</v>
          </cell>
          <cell r="D929">
            <v>43012</v>
          </cell>
          <cell r="E929" t="b">
            <v>1</v>
          </cell>
          <cell r="F929" t="str">
            <v>Approved</v>
          </cell>
          <cell r="G929" t="str">
            <v>OHM Cycles</v>
          </cell>
          <cell r="H929" t="str">
            <v>Touring</v>
          </cell>
          <cell r="I929" t="str">
            <v>low</v>
          </cell>
          <cell r="J929" t="str">
            <v>medium</v>
          </cell>
          <cell r="K929">
            <v>1073.07</v>
          </cell>
          <cell r="L929">
            <v>933.84</v>
          </cell>
          <cell r="M929">
            <v>139.2299999999999</v>
          </cell>
          <cell r="N929">
            <v>35455</v>
          </cell>
          <cell r="O929" t="str">
            <v>Male</v>
          </cell>
          <cell r="P929">
            <v>99</v>
          </cell>
          <cell r="Q929">
            <v>60.465753424657535</v>
          </cell>
          <cell r="R929" t="str">
            <v>Associate Professor</v>
          </cell>
          <cell r="S929" t="str">
            <v>Manufacturing</v>
          </cell>
          <cell r="T929" t="str">
            <v>Affluent Customer</v>
          </cell>
          <cell r="U929" t="str">
            <v>Yes</v>
          </cell>
          <cell r="V929">
            <v>3222</v>
          </cell>
          <cell r="W929" t="str">
            <v>VIC</v>
          </cell>
          <cell r="X929">
            <v>5</v>
          </cell>
          <cell r="Y929">
            <v>87</v>
          </cell>
        </row>
        <row r="930">
          <cell r="A930">
            <v>929</v>
          </cell>
          <cell r="B930">
            <v>24</v>
          </cell>
          <cell r="C930">
            <v>2599</v>
          </cell>
          <cell r="D930">
            <v>43046</v>
          </cell>
          <cell r="E930" t="b">
            <v>1</v>
          </cell>
          <cell r="F930" t="str">
            <v>Approved</v>
          </cell>
          <cell r="G930" t="str">
            <v>Solex</v>
          </cell>
          <cell r="H930" t="str">
            <v>Road</v>
          </cell>
          <cell r="I930" t="str">
            <v>medium</v>
          </cell>
          <cell r="J930" t="str">
            <v>large</v>
          </cell>
          <cell r="K930">
            <v>1777.8</v>
          </cell>
          <cell r="L930">
            <v>820.78</v>
          </cell>
          <cell r="M930">
            <v>957.02</v>
          </cell>
          <cell r="N930">
            <v>40670</v>
          </cell>
          <cell r="O930" t="str">
            <v>Male</v>
          </cell>
          <cell r="P930">
            <v>55</v>
          </cell>
          <cell r="Q930">
            <v>67.92602739726027</v>
          </cell>
          <cell r="R930" t="str">
            <v>VP Marketing</v>
          </cell>
          <cell r="S930" t="str">
            <v>Manufacturing</v>
          </cell>
          <cell r="T930" t="str">
            <v>Affluent Customer</v>
          </cell>
          <cell r="U930" t="str">
            <v>No</v>
          </cell>
          <cell r="V930">
            <v>3910</v>
          </cell>
          <cell r="W930" t="str">
            <v>VIC</v>
          </cell>
          <cell r="X930">
            <v>9</v>
          </cell>
          <cell r="Y930">
            <v>53</v>
          </cell>
        </row>
        <row r="931">
          <cell r="A931">
            <v>930</v>
          </cell>
          <cell r="B931">
            <v>0</v>
          </cell>
          <cell r="C931">
            <v>907</v>
          </cell>
          <cell r="D931">
            <v>43073</v>
          </cell>
          <cell r="E931" t="b">
            <v>0</v>
          </cell>
          <cell r="F931" t="str">
            <v>Approved</v>
          </cell>
          <cell r="G931" t="str">
            <v>WeareA2B</v>
          </cell>
          <cell r="H931" t="str">
            <v>Standard</v>
          </cell>
          <cell r="I931" t="str">
            <v>medium</v>
          </cell>
          <cell r="J931" t="str">
            <v>small</v>
          </cell>
          <cell r="K931">
            <v>175.89</v>
          </cell>
          <cell r="L931">
            <v>131.91999999999999</v>
          </cell>
          <cell r="M931">
            <v>43.97</v>
          </cell>
          <cell r="N931">
            <v>35470</v>
          </cell>
          <cell r="O931" t="e">
            <v>#N/A</v>
          </cell>
          <cell r="P931" t="e">
            <v>#N/A</v>
          </cell>
          <cell r="Q931" t="e">
            <v>#N/A</v>
          </cell>
          <cell r="R931" t="e">
            <v>#N/A</v>
          </cell>
          <cell r="S931" t="e">
            <v>#N/A</v>
          </cell>
          <cell r="T931" t="e">
            <v>#N/A</v>
          </cell>
          <cell r="U931" t="e">
            <v>#N/A</v>
          </cell>
          <cell r="V931" t="e">
            <v>#N/A</v>
          </cell>
          <cell r="W931" t="e">
            <v>#N/A</v>
          </cell>
          <cell r="X931" t="e">
            <v>#N/A</v>
          </cell>
          <cell r="Y931">
            <v>26</v>
          </cell>
        </row>
        <row r="932">
          <cell r="A932">
            <v>931</v>
          </cell>
          <cell r="B932">
            <v>4</v>
          </cell>
          <cell r="C932">
            <v>1857</v>
          </cell>
          <cell r="D932">
            <v>42943</v>
          </cell>
          <cell r="E932" t="b">
            <v>0</v>
          </cell>
          <cell r="F932" t="str">
            <v>Approved</v>
          </cell>
          <cell r="G932" t="str">
            <v>Giant Bicycles</v>
          </cell>
          <cell r="H932" t="str">
            <v>Standard</v>
          </cell>
          <cell r="I932" t="str">
            <v>high</v>
          </cell>
          <cell r="J932" t="str">
            <v>medium</v>
          </cell>
          <cell r="K932">
            <v>1129.1300000000001</v>
          </cell>
          <cell r="L932">
            <v>677.48</v>
          </cell>
          <cell r="M932">
            <v>451.65000000000009</v>
          </cell>
          <cell r="N932">
            <v>35052</v>
          </cell>
          <cell r="O932" t="str">
            <v>Female</v>
          </cell>
          <cell r="P932">
            <v>30</v>
          </cell>
          <cell r="Q932">
            <v>53.531506849315072</v>
          </cell>
          <cell r="R932" t="str">
            <v>Marketing Manager</v>
          </cell>
          <cell r="S932" t="str">
            <v>Retail</v>
          </cell>
          <cell r="T932" t="str">
            <v>Mass Customer</v>
          </cell>
          <cell r="U932" t="str">
            <v>No</v>
          </cell>
          <cell r="V932">
            <v>3166</v>
          </cell>
          <cell r="W932" t="str">
            <v>VIC</v>
          </cell>
          <cell r="X932">
            <v>10</v>
          </cell>
          <cell r="Y932">
            <v>156</v>
          </cell>
        </row>
        <row r="933">
          <cell r="A933">
            <v>932</v>
          </cell>
          <cell r="B933">
            <v>50</v>
          </cell>
          <cell r="C933">
            <v>2494</v>
          </cell>
          <cell r="D933">
            <v>42951</v>
          </cell>
          <cell r="E933" t="b">
            <v>1</v>
          </cell>
          <cell r="F933" t="str">
            <v>Approved</v>
          </cell>
          <cell r="G933" t="str">
            <v>Giant Bicycles</v>
          </cell>
          <cell r="H933" t="str">
            <v>Standard</v>
          </cell>
          <cell r="I933" t="str">
            <v>medium</v>
          </cell>
          <cell r="J933" t="str">
            <v>medium</v>
          </cell>
          <cell r="K933">
            <v>642.70000000000005</v>
          </cell>
          <cell r="L933">
            <v>211.37</v>
          </cell>
          <cell r="M933">
            <v>431.33000000000004</v>
          </cell>
          <cell r="N933">
            <v>37337</v>
          </cell>
          <cell r="O933" t="str">
            <v>Female</v>
          </cell>
          <cell r="P933">
            <v>89</v>
          </cell>
          <cell r="Q933">
            <v>47.646575342465752</v>
          </cell>
          <cell r="R933" t="str">
            <v>Senior Sales Associate</v>
          </cell>
          <cell r="S933" t="str">
            <v>Entertainment</v>
          </cell>
          <cell r="T933" t="str">
            <v>Mass Customer</v>
          </cell>
          <cell r="U933" t="str">
            <v>Yes</v>
          </cell>
          <cell r="V933">
            <v>2166</v>
          </cell>
          <cell r="W933" t="str">
            <v>NSW</v>
          </cell>
          <cell r="X933">
            <v>9</v>
          </cell>
          <cell r="Y933">
            <v>148</v>
          </cell>
        </row>
        <row r="934">
          <cell r="A934">
            <v>933</v>
          </cell>
          <cell r="B934">
            <v>79</v>
          </cell>
          <cell r="C934">
            <v>508</v>
          </cell>
          <cell r="D934">
            <v>42752</v>
          </cell>
          <cell r="E934" t="b">
            <v>1</v>
          </cell>
          <cell r="F934" t="str">
            <v>Approved</v>
          </cell>
          <cell r="G934" t="str">
            <v>Norco Bicycles</v>
          </cell>
          <cell r="H934" t="str">
            <v>Standard</v>
          </cell>
          <cell r="I934" t="str">
            <v>medium</v>
          </cell>
          <cell r="J934" t="str">
            <v>medium</v>
          </cell>
          <cell r="K934">
            <v>1555.58</v>
          </cell>
          <cell r="L934">
            <v>818.01</v>
          </cell>
          <cell r="M934">
            <v>737.56999999999994</v>
          </cell>
          <cell r="N934">
            <v>41345</v>
          </cell>
          <cell r="O934" t="e">
            <v>#N/A</v>
          </cell>
          <cell r="P934" t="e">
            <v>#N/A</v>
          </cell>
          <cell r="Q934" t="e">
            <v>#N/A</v>
          </cell>
          <cell r="R934" t="e">
            <v>#N/A</v>
          </cell>
          <cell r="S934" t="e">
            <v>#N/A</v>
          </cell>
          <cell r="T934" t="e">
            <v>#N/A</v>
          </cell>
          <cell r="U934" t="e">
            <v>#N/A</v>
          </cell>
          <cell r="V934" t="e">
            <v>#N/A</v>
          </cell>
          <cell r="W934" t="e">
            <v>#N/A</v>
          </cell>
          <cell r="X934" t="e">
            <v>#N/A</v>
          </cell>
          <cell r="Y934">
            <v>347</v>
          </cell>
        </row>
        <row r="935">
          <cell r="A935">
            <v>934</v>
          </cell>
          <cell r="B935">
            <v>78</v>
          </cell>
          <cell r="C935">
            <v>2475</v>
          </cell>
          <cell r="D935">
            <v>42926</v>
          </cell>
          <cell r="E935" t="b">
            <v>1</v>
          </cell>
          <cell r="F935" t="str">
            <v>Approved</v>
          </cell>
          <cell r="G935" t="str">
            <v>Giant Bicycles</v>
          </cell>
          <cell r="H935" t="str">
            <v>Standard</v>
          </cell>
          <cell r="I935" t="str">
            <v>medium</v>
          </cell>
          <cell r="J935" t="str">
            <v>large</v>
          </cell>
          <cell r="K935">
            <v>1765.3</v>
          </cell>
          <cell r="L935">
            <v>709.48</v>
          </cell>
          <cell r="M935">
            <v>1055.82</v>
          </cell>
          <cell r="N935">
            <v>38193</v>
          </cell>
          <cell r="O935" t="str">
            <v>Male</v>
          </cell>
          <cell r="P935">
            <v>13</v>
          </cell>
          <cell r="Q935">
            <v>44.912328767123284</v>
          </cell>
          <cell r="R935" t="str">
            <v>Quality Control Specialist</v>
          </cell>
          <cell r="S935" t="str">
            <v>Argiculture</v>
          </cell>
          <cell r="T935" t="str">
            <v>High Net Worth</v>
          </cell>
          <cell r="U935" t="str">
            <v>Yes</v>
          </cell>
          <cell r="V935">
            <v>4017</v>
          </cell>
          <cell r="W935" t="str">
            <v>QLD</v>
          </cell>
          <cell r="X935">
            <v>5</v>
          </cell>
          <cell r="Y935">
            <v>173</v>
          </cell>
        </row>
        <row r="936">
          <cell r="A936">
            <v>935</v>
          </cell>
          <cell r="B936">
            <v>78</v>
          </cell>
          <cell r="C936">
            <v>69</v>
          </cell>
          <cell r="D936">
            <v>42891</v>
          </cell>
          <cell r="E936" t="b">
            <v>0</v>
          </cell>
          <cell r="F936" t="str">
            <v>Approved</v>
          </cell>
          <cell r="G936" t="str">
            <v>Giant Bicycles</v>
          </cell>
          <cell r="H936" t="str">
            <v>Standard</v>
          </cell>
          <cell r="I936" t="str">
            <v>medium</v>
          </cell>
          <cell r="J936" t="str">
            <v>large</v>
          </cell>
          <cell r="K936">
            <v>1765.3</v>
          </cell>
          <cell r="L936">
            <v>709.48</v>
          </cell>
          <cell r="M936">
            <v>1055.82</v>
          </cell>
          <cell r="N936">
            <v>38193</v>
          </cell>
          <cell r="O936" t="e">
            <v>#N/A</v>
          </cell>
          <cell r="P936" t="e">
            <v>#N/A</v>
          </cell>
          <cell r="Q936" t="e">
            <v>#N/A</v>
          </cell>
          <cell r="R936" t="e">
            <v>#N/A</v>
          </cell>
          <cell r="S936" t="e">
            <v>#N/A</v>
          </cell>
          <cell r="T936" t="e">
            <v>#N/A</v>
          </cell>
          <cell r="U936" t="e">
            <v>#N/A</v>
          </cell>
          <cell r="V936" t="e">
            <v>#N/A</v>
          </cell>
          <cell r="W936" t="e">
            <v>#N/A</v>
          </cell>
          <cell r="X936" t="e">
            <v>#N/A</v>
          </cell>
          <cell r="Y936">
            <v>208</v>
          </cell>
        </row>
        <row r="937">
          <cell r="A937">
            <v>936</v>
          </cell>
          <cell r="B937">
            <v>2</v>
          </cell>
          <cell r="C937">
            <v>2545</v>
          </cell>
          <cell r="D937">
            <v>42803</v>
          </cell>
          <cell r="E937" t="b">
            <v>0</v>
          </cell>
          <cell r="F937" t="str">
            <v>Approved</v>
          </cell>
          <cell r="G937" t="str">
            <v>Solex</v>
          </cell>
          <cell r="H937" t="str">
            <v>Standard</v>
          </cell>
          <cell r="I937" t="str">
            <v>medium</v>
          </cell>
          <cell r="J937" t="str">
            <v>medium</v>
          </cell>
          <cell r="K937">
            <v>71.489999999999995</v>
          </cell>
          <cell r="L937">
            <v>53.62</v>
          </cell>
          <cell r="M937">
            <v>17.869999999999997</v>
          </cell>
          <cell r="N937">
            <v>41167</v>
          </cell>
          <cell r="O937" t="str">
            <v>Female</v>
          </cell>
          <cell r="P937">
            <v>45</v>
          </cell>
          <cell r="Q937">
            <v>43.969863013698628</v>
          </cell>
          <cell r="R937" t="str">
            <v>Tax Accountant</v>
          </cell>
          <cell r="S937" t="str">
            <v>Manufacturing</v>
          </cell>
          <cell r="T937" t="str">
            <v>Mass Customer</v>
          </cell>
          <cell r="U937" t="str">
            <v>Yes</v>
          </cell>
          <cell r="V937">
            <v>3995</v>
          </cell>
          <cell r="W937" t="str">
            <v>VIC</v>
          </cell>
          <cell r="X937">
            <v>2</v>
          </cell>
          <cell r="Y937">
            <v>296</v>
          </cell>
        </row>
        <row r="938">
          <cell r="A938">
            <v>937</v>
          </cell>
          <cell r="B938">
            <v>35</v>
          </cell>
          <cell r="C938">
            <v>1714</v>
          </cell>
          <cell r="D938">
            <v>42935</v>
          </cell>
          <cell r="E938" t="b">
            <v>0</v>
          </cell>
          <cell r="F938" t="str">
            <v>Approved</v>
          </cell>
          <cell r="G938" t="str">
            <v>Giant Bicycles</v>
          </cell>
          <cell r="H938" t="str">
            <v>Standard</v>
          </cell>
          <cell r="I938" t="str">
            <v>medium</v>
          </cell>
          <cell r="J938" t="str">
            <v>medium</v>
          </cell>
          <cell r="K938">
            <v>1403.5</v>
          </cell>
          <cell r="L938">
            <v>954.82</v>
          </cell>
          <cell r="M938">
            <v>448.67999999999995</v>
          </cell>
          <cell r="N938">
            <v>40784</v>
          </cell>
          <cell r="O938" t="str">
            <v>Male</v>
          </cell>
          <cell r="P938">
            <v>41</v>
          </cell>
          <cell r="Q938">
            <v>23.747945205479454</v>
          </cell>
          <cell r="R938" t="str">
            <v>Senior Sales Associate</v>
          </cell>
          <cell r="S938" t="str">
            <v>Retail</v>
          </cell>
          <cell r="T938" t="str">
            <v>High Net Worth</v>
          </cell>
          <cell r="U938" t="str">
            <v>Yes</v>
          </cell>
          <cell r="V938">
            <v>2333</v>
          </cell>
          <cell r="W938" t="str">
            <v>NSW</v>
          </cell>
          <cell r="X938">
            <v>5</v>
          </cell>
          <cell r="Y938">
            <v>164</v>
          </cell>
        </row>
        <row r="939">
          <cell r="A939">
            <v>938</v>
          </cell>
          <cell r="B939">
            <v>56</v>
          </cell>
          <cell r="C939">
            <v>1478</v>
          </cell>
          <cell r="D939">
            <v>43080</v>
          </cell>
          <cell r="E939" t="b">
            <v>1</v>
          </cell>
          <cell r="F939" t="str">
            <v>Approved</v>
          </cell>
          <cell r="G939" t="str">
            <v>Norco Bicycles</v>
          </cell>
          <cell r="H939" t="str">
            <v>Mountain</v>
          </cell>
          <cell r="I939" t="str">
            <v>low</v>
          </cell>
          <cell r="J939" t="str">
            <v>small</v>
          </cell>
          <cell r="K939">
            <v>688.63</v>
          </cell>
          <cell r="L939">
            <v>612.88</v>
          </cell>
          <cell r="M939">
            <v>75.75</v>
          </cell>
          <cell r="N939">
            <v>34244</v>
          </cell>
          <cell r="O939" t="str">
            <v>Male</v>
          </cell>
          <cell r="P939">
            <v>25</v>
          </cell>
          <cell r="Q939">
            <v>29.306849315068494</v>
          </cell>
          <cell r="R939" t="str">
            <v>VP Quality Control</v>
          </cell>
          <cell r="S939" t="str">
            <v>Financial Services</v>
          </cell>
          <cell r="T939" t="str">
            <v>Mass Customer</v>
          </cell>
          <cell r="U939" t="str">
            <v>Yes</v>
          </cell>
          <cell r="V939">
            <v>2340</v>
          </cell>
          <cell r="W939" t="str">
            <v>NSW</v>
          </cell>
          <cell r="X939">
            <v>2</v>
          </cell>
          <cell r="Y939">
            <v>19</v>
          </cell>
        </row>
        <row r="940">
          <cell r="A940">
            <v>939</v>
          </cell>
          <cell r="B940">
            <v>67</v>
          </cell>
          <cell r="C940">
            <v>534</v>
          </cell>
          <cell r="D940">
            <v>42754</v>
          </cell>
          <cell r="E940" t="b">
            <v>1</v>
          </cell>
          <cell r="F940" t="str">
            <v>Approved</v>
          </cell>
          <cell r="G940" t="str">
            <v>Norco Bicycles</v>
          </cell>
          <cell r="H940" t="str">
            <v>Road</v>
          </cell>
          <cell r="I940" t="str">
            <v>medium</v>
          </cell>
          <cell r="J940" t="str">
            <v>medium</v>
          </cell>
          <cell r="K940">
            <v>544.04999999999995</v>
          </cell>
          <cell r="L940">
            <v>376.84</v>
          </cell>
          <cell r="M940">
            <v>167.20999999999998</v>
          </cell>
          <cell r="N940">
            <v>38647</v>
          </cell>
          <cell r="O940" t="e">
            <v>#N/A</v>
          </cell>
          <cell r="P940" t="e">
            <v>#N/A</v>
          </cell>
          <cell r="Q940" t="e">
            <v>#N/A</v>
          </cell>
          <cell r="R940" t="e">
            <v>#N/A</v>
          </cell>
          <cell r="S940" t="e">
            <v>#N/A</v>
          </cell>
          <cell r="T940" t="e">
            <v>#N/A</v>
          </cell>
          <cell r="U940" t="e">
            <v>#N/A</v>
          </cell>
          <cell r="V940" t="e">
            <v>#N/A</v>
          </cell>
          <cell r="W940" t="e">
            <v>#N/A</v>
          </cell>
          <cell r="X940" t="e">
            <v>#N/A</v>
          </cell>
          <cell r="Y940">
            <v>345</v>
          </cell>
        </row>
        <row r="941">
          <cell r="A941">
            <v>940</v>
          </cell>
          <cell r="B941">
            <v>97</v>
          </cell>
          <cell r="C941">
            <v>3197</v>
          </cell>
          <cell r="D941">
            <v>42838</v>
          </cell>
          <cell r="E941" t="b">
            <v>1</v>
          </cell>
          <cell r="F941" t="str">
            <v>Approved</v>
          </cell>
          <cell r="G941" t="str">
            <v>OHM Cycles</v>
          </cell>
          <cell r="H941" t="str">
            <v>Road</v>
          </cell>
          <cell r="I941" t="str">
            <v>medium</v>
          </cell>
          <cell r="J941" t="str">
            <v>medium</v>
          </cell>
          <cell r="K941">
            <v>742.54</v>
          </cell>
          <cell r="L941">
            <v>667.4</v>
          </cell>
          <cell r="M941">
            <v>75.139999999999986</v>
          </cell>
          <cell r="N941">
            <v>33549</v>
          </cell>
          <cell r="O941" t="str">
            <v>Male</v>
          </cell>
          <cell r="P941">
            <v>66</v>
          </cell>
          <cell r="Q941">
            <v>46.115068493150687</v>
          </cell>
          <cell r="R941" t="str">
            <v>Environmental Specialist</v>
          </cell>
          <cell r="S941" t="str">
            <v>Health</v>
          </cell>
          <cell r="T941" t="str">
            <v>Mass Customer</v>
          </cell>
          <cell r="U941" t="str">
            <v>No</v>
          </cell>
          <cell r="V941">
            <v>2031</v>
          </cell>
          <cell r="W941" t="str">
            <v>NSW</v>
          </cell>
          <cell r="X941">
            <v>8</v>
          </cell>
          <cell r="Y941">
            <v>261</v>
          </cell>
        </row>
        <row r="942">
          <cell r="A942">
            <v>941</v>
          </cell>
          <cell r="B942">
            <v>52</v>
          </cell>
          <cell r="C942">
            <v>1072</v>
          </cell>
          <cell r="D942">
            <v>42837</v>
          </cell>
          <cell r="E942" t="b">
            <v>0</v>
          </cell>
          <cell r="F942" t="str">
            <v>Approved</v>
          </cell>
          <cell r="G942" t="str">
            <v>Solex</v>
          </cell>
          <cell r="H942" t="str">
            <v>Road</v>
          </cell>
          <cell r="I942" t="str">
            <v>medium</v>
          </cell>
          <cell r="J942" t="str">
            <v>large</v>
          </cell>
          <cell r="K942">
            <v>1777.8</v>
          </cell>
          <cell r="L942">
            <v>820.78</v>
          </cell>
          <cell r="M942">
            <v>957.02</v>
          </cell>
          <cell r="N942">
            <v>34115</v>
          </cell>
          <cell r="O942" t="str">
            <v>Female</v>
          </cell>
          <cell r="P942">
            <v>77</v>
          </cell>
          <cell r="Q942">
            <v>64.843835616438355</v>
          </cell>
          <cell r="R942" t="str">
            <v>Senior Cost Accountant</v>
          </cell>
          <cell r="S942" t="str">
            <v>Retail</v>
          </cell>
          <cell r="T942" t="str">
            <v>High Net Worth</v>
          </cell>
          <cell r="U942" t="str">
            <v>No</v>
          </cell>
          <cell r="V942">
            <v>2452</v>
          </cell>
          <cell r="W942" t="str">
            <v>NSW</v>
          </cell>
          <cell r="X942">
            <v>3</v>
          </cell>
          <cell r="Y942">
            <v>262</v>
          </cell>
        </row>
        <row r="943">
          <cell r="A943">
            <v>942</v>
          </cell>
          <cell r="B943">
            <v>11</v>
          </cell>
          <cell r="C943">
            <v>2505</v>
          </cell>
          <cell r="D943">
            <v>43087</v>
          </cell>
          <cell r="E943" t="b">
            <v>1</v>
          </cell>
          <cell r="F943" t="str">
            <v>Approved</v>
          </cell>
          <cell r="G943" t="str">
            <v>Trek Bicycles</v>
          </cell>
          <cell r="H943" t="str">
            <v>Standard</v>
          </cell>
          <cell r="I943" t="str">
            <v>medium</v>
          </cell>
          <cell r="J943" t="str">
            <v>small</v>
          </cell>
          <cell r="K943">
            <v>1775.81</v>
          </cell>
          <cell r="L943">
            <v>1580.47</v>
          </cell>
          <cell r="M943">
            <v>195.33999999999992</v>
          </cell>
          <cell r="N943">
            <v>40303</v>
          </cell>
          <cell r="O943" t="str">
            <v>Female</v>
          </cell>
          <cell r="P943">
            <v>97</v>
          </cell>
          <cell r="Q943">
            <v>41.594520547945208</v>
          </cell>
          <cell r="R943" t="str">
            <v>VP Marketing</v>
          </cell>
          <cell r="S943" t="str">
            <v>Property</v>
          </cell>
          <cell r="T943" t="str">
            <v>Mass Customer</v>
          </cell>
          <cell r="U943" t="str">
            <v>No</v>
          </cell>
          <cell r="V943">
            <v>2112</v>
          </cell>
          <cell r="W943" t="str">
            <v>NSW</v>
          </cell>
          <cell r="X943">
            <v>11</v>
          </cell>
          <cell r="Y943">
            <v>12</v>
          </cell>
        </row>
        <row r="944">
          <cell r="A944">
            <v>943</v>
          </cell>
          <cell r="B944">
            <v>48</v>
          </cell>
          <cell r="C944">
            <v>2954</v>
          </cell>
          <cell r="D944">
            <v>42833</v>
          </cell>
          <cell r="E944" t="b">
            <v>0</v>
          </cell>
          <cell r="F944" t="str">
            <v>Approved</v>
          </cell>
          <cell r="G944" t="str">
            <v>WeareA2B</v>
          </cell>
          <cell r="H944" t="str">
            <v>Standard</v>
          </cell>
          <cell r="I944" t="str">
            <v>medium</v>
          </cell>
          <cell r="J944" t="str">
            <v>medium</v>
          </cell>
          <cell r="K944">
            <v>1762.96</v>
          </cell>
          <cell r="L944">
            <v>950.52</v>
          </cell>
          <cell r="M944">
            <v>812.44</v>
          </cell>
          <cell r="N944">
            <v>41848</v>
          </cell>
          <cell r="O944" t="str">
            <v>Male</v>
          </cell>
          <cell r="P944">
            <v>74</v>
          </cell>
          <cell r="Q944">
            <v>48.021917808219179</v>
          </cell>
          <cell r="R944" t="str">
            <v>Pharmacist</v>
          </cell>
          <cell r="S944" t="str">
            <v>Health</v>
          </cell>
          <cell r="T944" t="str">
            <v>High Net Worth</v>
          </cell>
          <cell r="U944" t="str">
            <v>Yes</v>
          </cell>
          <cell r="V944">
            <v>3032</v>
          </cell>
          <cell r="W944" t="str">
            <v>VIC</v>
          </cell>
          <cell r="X944">
            <v>8</v>
          </cell>
          <cell r="Y944">
            <v>266</v>
          </cell>
        </row>
        <row r="945">
          <cell r="A945">
            <v>944</v>
          </cell>
          <cell r="B945">
            <v>42</v>
          </cell>
          <cell r="C945">
            <v>1278</v>
          </cell>
          <cell r="D945">
            <v>42947</v>
          </cell>
          <cell r="E945" t="b">
            <v>1</v>
          </cell>
          <cell r="F945" t="str">
            <v>Approved</v>
          </cell>
          <cell r="G945" t="str">
            <v>OHM Cycles</v>
          </cell>
          <cell r="H945" t="str">
            <v>Road</v>
          </cell>
          <cell r="I945" t="str">
            <v>medium</v>
          </cell>
          <cell r="J945" t="str">
            <v>small</v>
          </cell>
          <cell r="K945">
            <v>1810</v>
          </cell>
          <cell r="L945">
            <v>1610.9</v>
          </cell>
          <cell r="M945">
            <v>199.09999999999991</v>
          </cell>
          <cell r="N945">
            <v>39526</v>
          </cell>
          <cell r="O945" t="str">
            <v>Male</v>
          </cell>
          <cell r="P945">
            <v>30</v>
          </cell>
          <cell r="Q945">
            <v>23.358904109589041</v>
          </cell>
          <cell r="R945" t="str">
            <v>Pharmacist</v>
          </cell>
          <cell r="S945" t="str">
            <v>n/a</v>
          </cell>
          <cell r="T945" t="str">
            <v>Mass Customer</v>
          </cell>
          <cell r="U945" t="str">
            <v>Yes</v>
          </cell>
          <cell r="V945">
            <v>4370</v>
          </cell>
          <cell r="W945" t="str">
            <v>QLD</v>
          </cell>
          <cell r="X945">
            <v>4</v>
          </cell>
          <cell r="Y945">
            <v>152</v>
          </cell>
        </row>
        <row r="946">
          <cell r="A946">
            <v>945</v>
          </cell>
          <cell r="B946">
            <v>83</v>
          </cell>
          <cell r="C946">
            <v>3047</v>
          </cell>
          <cell r="D946">
            <v>42838</v>
          </cell>
          <cell r="E946" t="b">
            <v>0</v>
          </cell>
          <cell r="F946" t="str">
            <v>Approved</v>
          </cell>
          <cell r="G946" t="str">
            <v>Solex</v>
          </cell>
          <cell r="H946" t="str">
            <v>Touring</v>
          </cell>
          <cell r="I946" t="str">
            <v>medium</v>
          </cell>
          <cell r="J946" t="str">
            <v>large</v>
          </cell>
          <cell r="K946">
            <v>2083.94</v>
          </cell>
          <cell r="L946">
            <v>675.03</v>
          </cell>
          <cell r="M946">
            <v>1408.91</v>
          </cell>
          <cell r="N946">
            <v>34079</v>
          </cell>
          <cell r="O946" t="str">
            <v>Male</v>
          </cell>
          <cell r="P946">
            <v>38</v>
          </cell>
          <cell r="Q946">
            <v>60.219178082191782</v>
          </cell>
          <cell r="R946" t="str">
            <v>Speech Pathologist</v>
          </cell>
          <cell r="S946" t="str">
            <v>Manufacturing</v>
          </cell>
          <cell r="T946" t="str">
            <v>Affluent Customer</v>
          </cell>
          <cell r="U946" t="str">
            <v>No</v>
          </cell>
          <cell r="V946">
            <v>2077</v>
          </cell>
          <cell r="W946" t="str">
            <v>NSW</v>
          </cell>
          <cell r="X946">
            <v>10</v>
          </cell>
          <cell r="Y946">
            <v>261</v>
          </cell>
        </row>
        <row r="947">
          <cell r="A947">
            <v>946</v>
          </cell>
          <cell r="B947">
            <v>78</v>
          </cell>
          <cell r="C947">
            <v>2097</v>
          </cell>
          <cell r="D947">
            <v>42840</v>
          </cell>
          <cell r="E947" t="b">
            <v>0</v>
          </cell>
          <cell r="F947" t="str">
            <v>Approved</v>
          </cell>
          <cell r="G947" t="str">
            <v>Giant Bicycles</v>
          </cell>
          <cell r="H947" t="str">
            <v>Standard</v>
          </cell>
          <cell r="I947" t="str">
            <v>medium</v>
          </cell>
          <cell r="J947" t="str">
            <v>large</v>
          </cell>
          <cell r="K947">
            <v>1765.3</v>
          </cell>
          <cell r="L947">
            <v>709.48</v>
          </cell>
          <cell r="M947">
            <v>1055.82</v>
          </cell>
          <cell r="N947">
            <v>38193</v>
          </cell>
          <cell r="O947" t="str">
            <v>Female</v>
          </cell>
          <cell r="P947">
            <v>82</v>
          </cell>
          <cell r="Q947">
            <v>33.969863013698628</v>
          </cell>
          <cell r="R947" t="str">
            <v>Recruiter</v>
          </cell>
          <cell r="S947" t="str">
            <v>Telecommunications</v>
          </cell>
          <cell r="T947" t="str">
            <v>High Net Worth</v>
          </cell>
          <cell r="U947" t="str">
            <v>Yes</v>
          </cell>
          <cell r="V947">
            <v>4053</v>
          </cell>
          <cell r="W947" t="str">
            <v>QLD</v>
          </cell>
          <cell r="X947">
            <v>9</v>
          </cell>
          <cell r="Y947">
            <v>259</v>
          </cell>
        </row>
        <row r="948">
          <cell r="A948">
            <v>947</v>
          </cell>
          <cell r="B948">
            <v>38</v>
          </cell>
          <cell r="C948">
            <v>729</v>
          </cell>
          <cell r="D948">
            <v>42990</v>
          </cell>
          <cell r="E948" t="b">
            <v>1</v>
          </cell>
          <cell r="F948" t="str">
            <v>Approved</v>
          </cell>
          <cell r="G948" t="str">
            <v>Solex</v>
          </cell>
          <cell r="H948" t="str">
            <v>Standard</v>
          </cell>
          <cell r="I948" t="str">
            <v>medium</v>
          </cell>
          <cell r="J948" t="str">
            <v>medium</v>
          </cell>
          <cell r="K948">
            <v>1577.53</v>
          </cell>
          <cell r="L948">
            <v>826.51</v>
          </cell>
          <cell r="M948">
            <v>751.02</v>
          </cell>
          <cell r="N948">
            <v>37220</v>
          </cell>
          <cell r="O948" t="e">
            <v>#N/A</v>
          </cell>
          <cell r="P948" t="e">
            <v>#N/A</v>
          </cell>
          <cell r="Q948" t="e">
            <v>#N/A</v>
          </cell>
          <cell r="R948" t="e">
            <v>#N/A</v>
          </cell>
          <cell r="S948" t="e">
            <v>#N/A</v>
          </cell>
          <cell r="T948" t="e">
            <v>#N/A</v>
          </cell>
          <cell r="U948" t="e">
            <v>#N/A</v>
          </cell>
          <cell r="V948" t="e">
            <v>#N/A</v>
          </cell>
          <cell r="W948" t="e">
            <v>#N/A</v>
          </cell>
          <cell r="X948" t="e">
            <v>#N/A</v>
          </cell>
          <cell r="Y948">
            <v>109</v>
          </cell>
        </row>
        <row r="949">
          <cell r="A949">
            <v>948</v>
          </cell>
          <cell r="B949">
            <v>97</v>
          </cell>
          <cell r="C949">
            <v>1601</v>
          </cell>
          <cell r="D949">
            <v>42834</v>
          </cell>
          <cell r="E949" t="b">
            <v>0</v>
          </cell>
          <cell r="F949" t="str">
            <v>Approved</v>
          </cell>
          <cell r="G949" t="str">
            <v>Solex</v>
          </cell>
          <cell r="H949" t="str">
            <v>Standard</v>
          </cell>
          <cell r="I949" t="str">
            <v>medium</v>
          </cell>
          <cell r="J949" t="str">
            <v>large</v>
          </cell>
          <cell r="K949">
            <v>202.62</v>
          </cell>
          <cell r="L949">
            <v>151.96</v>
          </cell>
          <cell r="M949">
            <v>50.66</v>
          </cell>
          <cell r="N949">
            <v>42458</v>
          </cell>
          <cell r="O949" t="str">
            <v>Male</v>
          </cell>
          <cell r="P949">
            <v>68</v>
          </cell>
          <cell r="Q949">
            <v>29.12054794520548</v>
          </cell>
          <cell r="R949" t="str">
            <v>Desktop Support Technician</v>
          </cell>
          <cell r="S949" t="str">
            <v>Financial Services</v>
          </cell>
          <cell r="T949" t="str">
            <v>High Net Worth</v>
          </cell>
          <cell r="U949" t="str">
            <v>No</v>
          </cell>
          <cell r="V949">
            <v>2567</v>
          </cell>
          <cell r="W949" t="str">
            <v>NSW</v>
          </cell>
          <cell r="X949">
            <v>9</v>
          </cell>
          <cell r="Y949">
            <v>265</v>
          </cell>
        </row>
        <row r="950">
          <cell r="A950">
            <v>949</v>
          </cell>
          <cell r="B950">
            <v>50</v>
          </cell>
          <cell r="C950">
            <v>1724</v>
          </cell>
          <cell r="D950">
            <v>42970</v>
          </cell>
          <cell r="E950" t="b">
            <v>0</v>
          </cell>
          <cell r="F950" t="str">
            <v>Approved</v>
          </cell>
          <cell r="G950" t="str">
            <v>Giant Bicycles</v>
          </cell>
          <cell r="H950" t="str">
            <v>Standard</v>
          </cell>
          <cell r="I950" t="str">
            <v>medium</v>
          </cell>
          <cell r="J950" t="str">
            <v>medium</v>
          </cell>
          <cell r="K950">
            <v>642.70000000000005</v>
          </cell>
          <cell r="L950">
            <v>211.37</v>
          </cell>
          <cell r="M950">
            <v>431.33000000000004</v>
          </cell>
          <cell r="N950">
            <v>35052</v>
          </cell>
          <cell r="O950" t="str">
            <v>Female</v>
          </cell>
          <cell r="P950">
            <v>80</v>
          </cell>
          <cell r="Q950">
            <v>23.167123287671235</v>
          </cell>
          <cell r="R950" t="str">
            <v>Assistant Media Planner</v>
          </cell>
          <cell r="S950" t="str">
            <v>n/a</v>
          </cell>
          <cell r="T950" t="str">
            <v>Mass Customer</v>
          </cell>
          <cell r="U950" t="str">
            <v>Yes</v>
          </cell>
          <cell r="V950">
            <v>2137</v>
          </cell>
          <cell r="W950" t="str">
            <v>NSW</v>
          </cell>
          <cell r="X950">
            <v>12</v>
          </cell>
          <cell r="Y950">
            <v>129</v>
          </cell>
        </row>
        <row r="951">
          <cell r="A951">
            <v>950</v>
          </cell>
          <cell r="B951">
            <v>21</v>
          </cell>
          <cell r="C951">
            <v>175</v>
          </cell>
          <cell r="D951">
            <v>43024</v>
          </cell>
          <cell r="E951" t="b">
            <v>0</v>
          </cell>
          <cell r="F951" t="str">
            <v>Approved</v>
          </cell>
          <cell r="G951" t="str">
            <v>Solex</v>
          </cell>
          <cell r="H951" t="str">
            <v>Standard</v>
          </cell>
          <cell r="I951" t="str">
            <v>medium</v>
          </cell>
          <cell r="J951" t="str">
            <v>large</v>
          </cell>
          <cell r="K951">
            <v>1071.23</v>
          </cell>
          <cell r="L951">
            <v>380.74</v>
          </cell>
          <cell r="M951">
            <v>690.49</v>
          </cell>
          <cell r="N951">
            <v>35160</v>
          </cell>
          <cell r="O951" t="e">
            <v>#N/A</v>
          </cell>
          <cell r="P951" t="e">
            <v>#N/A</v>
          </cell>
          <cell r="Q951" t="e">
            <v>#N/A</v>
          </cell>
          <cell r="R951" t="e">
            <v>#N/A</v>
          </cell>
          <cell r="S951" t="e">
            <v>#N/A</v>
          </cell>
          <cell r="T951" t="e">
            <v>#N/A</v>
          </cell>
          <cell r="U951" t="e">
            <v>#N/A</v>
          </cell>
          <cell r="V951" t="e">
            <v>#N/A</v>
          </cell>
          <cell r="W951" t="e">
            <v>#N/A</v>
          </cell>
          <cell r="X951" t="e">
            <v>#N/A</v>
          </cell>
          <cell r="Y951">
            <v>75</v>
          </cell>
        </row>
        <row r="952">
          <cell r="A952">
            <v>951</v>
          </cell>
          <cell r="B952">
            <v>88</v>
          </cell>
          <cell r="C952">
            <v>451</v>
          </cell>
          <cell r="D952">
            <v>42842</v>
          </cell>
          <cell r="E952" t="b">
            <v>0</v>
          </cell>
          <cell r="F952" t="str">
            <v>Approved</v>
          </cell>
          <cell r="G952" t="str">
            <v>Norco Bicycles</v>
          </cell>
          <cell r="H952" t="str">
            <v>Standard</v>
          </cell>
          <cell r="I952" t="str">
            <v>high</v>
          </cell>
          <cell r="J952" t="str">
            <v>small</v>
          </cell>
          <cell r="K952">
            <v>1661.92</v>
          </cell>
          <cell r="L952">
            <v>1479.11</v>
          </cell>
          <cell r="M952">
            <v>182.81000000000017</v>
          </cell>
          <cell r="N952">
            <v>34586</v>
          </cell>
          <cell r="O952" t="e">
            <v>#N/A</v>
          </cell>
          <cell r="P952" t="e">
            <v>#N/A</v>
          </cell>
          <cell r="Q952" t="e">
            <v>#N/A</v>
          </cell>
          <cell r="R952" t="e">
            <v>#N/A</v>
          </cell>
          <cell r="S952" t="e">
            <v>#N/A</v>
          </cell>
          <cell r="T952" t="e">
            <v>#N/A</v>
          </cell>
          <cell r="U952" t="e">
            <v>#N/A</v>
          </cell>
          <cell r="V952" t="e">
            <v>#N/A</v>
          </cell>
          <cell r="W952" t="e">
            <v>#N/A</v>
          </cell>
          <cell r="X952" t="e">
            <v>#N/A</v>
          </cell>
          <cell r="Y952">
            <v>257</v>
          </cell>
        </row>
        <row r="953">
          <cell r="A953">
            <v>952</v>
          </cell>
          <cell r="B953">
            <v>0</v>
          </cell>
          <cell r="C953">
            <v>2972</v>
          </cell>
          <cell r="D953">
            <v>42750</v>
          </cell>
          <cell r="E953" t="b">
            <v>0</v>
          </cell>
          <cell r="F953" t="str">
            <v>Approved</v>
          </cell>
          <cell r="G953" t="str">
            <v>Trek Bicycles</v>
          </cell>
          <cell r="H953" t="str">
            <v>Road</v>
          </cell>
          <cell r="I953" t="str">
            <v>medium</v>
          </cell>
          <cell r="J953" t="str">
            <v>medium</v>
          </cell>
          <cell r="K953">
            <v>290.62</v>
          </cell>
          <cell r="L953">
            <v>215.14</v>
          </cell>
          <cell r="M953">
            <v>75.480000000000018</v>
          </cell>
          <cell r="N953">
            <v>38339</v>
          </cell>
          <cell r="O953" t="str">
            <v>Male</v>
          </cell>
          <cell r="P953">
            <v>34</v>
          </cell>
          <cell r="Q953">
            <v>66.049315068493144</v>
          </cell>
          <cell r="R953">
            <v>0</v>
          </cell>
          <cell r="S953" t="str">
            <v>Manufacturing</v>
          </cell>
          <cell r="T953" t="str">
            <v>High Net Worth</v>
          </cell>
          <cell r="U953" t="str">
            <v>Yes</v>
          </cell>
          <cell r="V953">
            <v>2127</v>
          </cell>
          <cell r="W953" t="str">
            <v>NSW</v>
          </cell>
          <cell r="X953">
            <v>9</v>
          </cell>
          <cell r="Y953">
            <v>349</v>
          </cell>
        </row>
        <row r="954">
          <cell r="A954">
            <v>953</v>
          </cell>
          <cell r="B954">
            <v>49</v>
          </cell>
          <cell r="C954">
            <v>2481</v>
          </cell>
          <cell r="D954">
            <v>42909</v>
          </cell>
          <cell r="E954" t="b">
            <v>1</v>
          </cell>
          <cell r="F954" t="str">
            <v>Approved</v>
          </cell>
          <cell r="G954" t="str">
            <v>Trek Bicycles</v>
          </cell>
          <cell r="H954" t="str">
            <v>Road</v>
          </cell>
          <cell r="I954" t="str">
            <v>medium</v>
          </cell>
          <cell r="J954" t="str">
            <v>medium</v>
          </cell>
          <cell r="K954">
            <v>533.51</v>
          </cell>
          <cell r="L954">
            <v>400.13</v>
          </cell>
          <cell r="M954">
            <v>133.38</v>
          </cell>
          <cell r="N954">
            <v>37220</v>
          </cell>
          <cell r="O954" t="str">
            <v>Male</v>
          </cell>
          <cell r="P954">
            <v>95</v>
          </cell>
          <cell r="Q954">
            <v>43.19178082191781</v>
          </cell>
          <cell r="R954" t="str">
            <v>Chief Design Engineer</v>
          </cell>
          <cell r="S954" t="str">
            <v>Manufacturing</v>
          </cell>
          <cell r="T954" t="str">
            <v>High Net Worth</v>
          </cell>
          <cell r="U954" t="str">
            <v>Yes</v>
          </cell>
          <cell r="V954">
            <v>3023</v>
          </cell>
          <cell r="W954" t="str">
            <v>VIC</v>
          </cell>
          <cell r="X954">
            <v>7</v>
          </cell>
          <cell r="Y954">
            <v>190</v>
          </cell>
        </row>
        <row r="955">
          <cell r="A955">
            <v>954</v>
          </cell>
          <cell r="B955">
            <v>39</v>
          </cell>
          <cell r="C955">
            <v>273</v>
          </cell>
          <cell r="D955">
            <v>42925</v>
          </cell>
          <cell r="E955" t="b">
            <v>1</v>
          </cell>
          <cell r="F955" t="str">
            <v>Approved</v>
          </cell>
          <cell r="G955" t="str">
            <v>Giant Bicycles</v>
          </cell>
          <cell r="H955" t="str">
            <v>Standard</v>
          </cell>
          <cell r="I955" t="str">
            <v>medium</v>
          </cell>
          <cell r="J955" t="str">
            <v>large</v>
          </cell>
          <cell r="K955">
            <v>1812.75</v>
          </cell>
          <cell r="L955">
            <v>582.48</v>
          </cell>
          <cell r="M955">
            <v>1230.27</v>
          </cell>
          <cell r="N955">
            <v>40336</v>
          </cell>
          <cell r="O955" t="e">
            <v>#N/A</v>
          </cell>
          <cell r="P955" t="e">
            <v>#N/A</v>
          </cell>
          <cell r="Q955" t="e">
            <v>#N/A</v>
          </cell>
          <cell r="R955" t="e">
            <v>#N/A</v>
          </cell>
          <cell r="S955" t="e">
            <v>#N/A</v>
          </cell>
          <cell r="T955" t="e">
            <v>#N/A</v>
          </cell>
          <cell r="U955" t="e">
            <v>#N/A</v>
          </cell>
          <cell r="V955" t="e">
            <v>#N/A</v>
          </cell>
          <cell r="W955" t="e">
            <v>#N/A</v>
          </cell>
          <cell r="X955" t="e">
            <v>#N/A</v>
          </cell>
          <cell r="Y955">
            <v>174</v>
          </cell>
        </row>
        <row r="956">
          <cell r="A956">
            <v>955</v>
          </cell>
          <cell r="B956">
            <v>76</v>
          </cell>
          <cell r="C956">
            <v>1650</v>
          </cell>
          <cell r="D956">
            <v>42797</v>
          </cell>
          <cell r="E956" t="b">
            <v>0</v>
          </cell>
          <cell r="F956" t="str">
            <v>Approved</v>
          </cell>
          <cell r="G956" t="str">
            <v>WeareA2B</v>
          </cell>
          <cell r="H956" t="str">
            <v>Road</v>
          </cell>
          <cell r="I956" t="str">
            <v>low</v>
          </cell>
          <cell r="J956" t="str">
            <v>small</v>
          </cell>
          <cell r="K956">
            <v>1172.78</v>
          </cell>
          <cell r="L956">
            <v>1043.77</v>
          </cell>
          <cell r="M956">
            <v>129.01</v>
          </cell>
          <cell r="N956">
            <v>37539</v>
          </cell>
          <cell r="O956" t="str">
            <v>Female</v>
          </cell>
          <cell r="P956">
            <v>9</v>
          </cell>
          <cell r="Q956">
            <v>41.906849315068492</v>
          </cell>
          <cell r="R956" t="str">
            <v>Tax Accountant</v>
          </cell>
          <cell r="S956" t="str">
            <v>Property</v>
          </cell>
          <cell r="T956" t="str">
            <v>Mass Customer</v>
          </cell>
          <cell r="U956" t="str">
            <v>No</v>
          </cell>
          <cell r="V956">
            <v>4217</v>
          </cell>
          <cell r="W956" t="str">
            <v>QLD</v>
          </cell>
          <cell r="X956">
            <v>1</v>
          </cell>
          <cell r="Y956">
            <v>302</v>
          </cell>
        </row>
        <row r="957">
          <cell r="A957">
            <v>956</v>
          </cell>
          <cell r="B957">
            <v>40</v>
          </cell>
          <cell r="C957">
            <v>152</v>
          </cell>
          <cell r="D957">
            <v>42873</v>
          </cell>
          <cell r="E957" t="b">
            <v>1</v>
          </cell>
          <cell r="F957" t="str">
            <v>Approved</v>
          </cell>
          <cell r="G957" t="str">
            <v>OHM Cycles</v>
          </cell>
          <cell r="H957" t="str">
            <v>Standard</v>
          </cell>
          <cell r="I957" t="str">
            <v>high</v>
          </cell>
          <cell r="J957" t="str">
            <v>medium</v>
          </cell>
          <cell r="K957">
            <v>1458.17</v>
          </cell>
          <cell r="L957">
            <v>874.9</v>
          </cell>
          <cell r="M957">
            <v>583.2700000000001</v>
          </cell>
          <cell r="N957">
            <v>38750</v>
          </cell>
          <cell r="O957" t="e">
            <v>#N/A</v>
          </cell>
          <cell r="P957" t="e">
            <v>#N/A</v>
          </cell>
          <cell r="Q957" t="e">
            <v>#N/A</v>
          </cell>
          <cell r="R957" t="e">
            <v>#N/A</v>
          </cell>
          <cell r="S957" t="e">
            <v>#N/A</v>
          </cell>
          <cell r="T957" t="e">
            <v>#N/A</v>
          </cell>
          <cell r="U957" t="e">
            <v>#N/A</v>
          </cell>
          <cell r="V957" t="e">
            <v>#N/A</v>
          </cell>
          <cell r="W957" t="e">
            <v>#N/A</v>
          </cell>
          <cell r="X957" t="e">
            <v>#N/A</v>
          </cell>
          <cell r="Y957">
            <v>226</v>
          </cell>
        </row>
        <row r="958">
          <cell r="A958">
            <v>957</v>
          </cell>
          <cell r="B958">
            <v>12</v>
          </cell>
          <cell r="C958">
            <v>2118</v>
          </cell>
          <cell r="D958">
            <v>42961</v>
          </cell>
          <cell r="E958" t="b">
            <v>0</v>
          </cell>
          <cell r="F958" t="str">
            <v>Approved</v>
          </cell>
          <cell r="G958" t="str">
            <v>Giant Bicycles</v>
          </cell>
          <cell r="H958" t="str">
            <v>Standard</v>
          </cell>
          <cell r="I958" t="str">
            <v>medium</v>
          </cell>
          <cell r="J958" t="str">
            <v>large</v>
          </cell>
          <cell r="K958">
            <v>1765.3</v>
          </cell>
          <cell r="L958">
            <v>709.48</v>
          </cell>
          <cell r="M958">
            <v>1055.82</v>
          </cell>
          <cell r="N958">
            <v>38193</v>
          </cell>
          <cell r="O958" t="str">
            <v>Female</v>
          </cell>
          <cell r="P958">
            <v>51</v>
          </cell>
          <cell r="Q958">
            <v>43.69041095890411</v>
          </cell>
          <cell r="R958" t="str">
            <v>Developer III</v>
          </cell>
          <cell r="S958" t="str">
            <v>Health</v>
          </cell>
          <cell r="T958" t="str">
            <v>Affluent Customer</v>
          </cell>
          <cell r="U958" t="str">
            <v>No</v>
          </cell>
          <cell r="V958">
            <v>2747</v>
          </cell>
          <cell r="W958" t="str">
            <v>NSW</v>
          </cell>
          <cell r="X958">
            <v>8</v>
          </cell>
          <cell r="Y958">
            <v>138</v>
          </cell>
        </row>
        <row r="959">
          <cell r="A959">
            <v>958</v>
          </cell>
          <cell r="B959">
            <v>15</v>
          </cell>
          <cell r="C959">
            <v>233</v>
          </cell>
          <cell r="D959">
            <v>43082</v>
          </cell>
          <cell r="E959" t="b">
            <v>1</v>
          </cell>
          <cell r="F959" t="str">
            <v>Approved</v>
          </cell>
          <cell r="G959" t="str">
            <v>Norco Bicycles</v>
          </cell>
          <cell r="H959" t="str">
            <v>Standard</v>
          </cell>
          <cell r="I959" t="str">
            <v>low</v>
          </cell>
          <cell r="J959" t="str">
            <v>medium</v>
          </cell>
          <cell r="K959">
            <v>958.74</v>
          </cell>
          <cell r="L959">
            <v>748.9</v>
          </cell>
          <cell r="M959">
            <v>209.84000000000003</v>
          </cell>
          <cell r="N959">
            <v>38693</v>
          </cell>
          <cell r="O959" t="e">
            <v>#N/A</v>
          </cell>
          <cell r="P959" t="e">
            <v>#N/A</v>
          </cell>
          <cell r="Q959" t="e">
            <v>#N/A</v>
          </cell>
          <cell r="R959" t="e">
            <v>#N/A</v>
          </cell>
          <cell r="S959" t="e">
            <v>#N/A</v>
          </cell>
          <cell r="T959" t="e">
            <v>#N/A</v>
          </cell>
          <cell r="U959" t="e">
            <v>#N/A</v>
          </cell>
          <cell r="V959" t="e">
            <v>#N/A</v>
          </cell>
          <cell r="W959" t="e">
            <v>#N/A</v>
          </cell>
          <cell r="X959" t="e">
            <v>#N/A</v>
          </cell>
          <cell r="Y959">
            <v>17</v>
          </cell>
        </row>
        <row r="960">
          <cell r="A960">
            <v>959</v>
          </cell>
          <cell r="B960">
            <v>9</v>
          </cell>
          <cell r="C960">
            <v>2758</v>
          </cell>
          <cell r="D960">
            <v>42781</v>
          </cell>
          <cell r="E960" t="b">
            <v>0</v>
          </cell>
          <cell r="F960" t="str">
            <v>Approved</v>
          </cell>
          <cell r="G960" t="str">
            <v>OHM Cycles</v>
          </cell>
          <cell r="H960" t="str">
            <v>Road</v>
          </cell>
          <cell r="I960" t="str">
            <v>medium</v>
          </cell>
          <cell r="J960" t="str">
            <v>medium</v>
          </cell>
          <cell r="K960">
            <v>742.54</v>
          </cell>
          <cell r="L960">
            <v>667.4</v>
          </cell>
          <cell r="M960">
            <v>75.139999999999986</v>
          </cell>
          <cell r="N960">
            <v>33549</v>
          </cell>
          <cell r="O960" t="str">
            <v>Female</v>
          </cell>
          <cell r="P960">
            <v>16</v>
          </cell>
          <cell r="Q960">
            <v>66.868493150684927</v>
          </cell>
          <cell r="R960">
            <v>0</v>
          </cell>
          <cell r="S960" t="str">
            <v>Financial Services</v>
          </cell>
          <cell r="T960" t="str">
            <v>Affluent Customer</v>
          </cell>
          <cell r="U960" t="str">
            <v>No</v>
          </cell>
          <cell r="V960">
            <v>2155</v>
          </cell>
          <cell r="W960" t="str">
            <v>NSW</v>
          </cell>
          <cell r="X960">
            <v>9</v>
          </cell>
          <cell r="Y960">
            <v>318</v>
          </cell>
        </row>
        <row r="961">
          <cell r="A961">
            <v>960</v>
          </cell>
          <cell r="B961">
            <v>65</v>
          </cell>
          <cell r="C961">
            <v>802</v>
          </cell>
          <cell r="D961">
            <v>42812</v>
          </cell>
          <cell r="E961" t="b">
            <v>0</v>
          </cell>
          <cell r="F961" t="str">
            <v>Approved</v>
          </cell>
          <cell r="G961" t="str">
            <v>WeareA2B</v>
          </cell>
          <cell r="H961" t="str">
            <v>Standard</v>
          </cell>
          <cell r="I961" t="str">
            <v>medium</v>
          </cell>
          <cell r="J961" t="str">
            <v>medium</v>
          </cell>
          <cell r="K961">
            <v>1807.45</v>
          </cell>
          <cell r="L961">
            <v>778.69</v>
          </cell>
          <cell r="M961">
            <v>1028.76</v>
          </cell>
          <cell r="N961">
            <v>42145</v>
          </cell>
          <cell r="O961" t="e">
            <v>#N/A</v>
          </cell>
          <cell r="P961" t="e">
            <v>#N/A</v>
          </cell>
          <cell r="Q961" t="e">
            <v>#N/A</v>
          </cell>
          <cell r="R961" t="e">
            <v>#N/A</v>
          </cell>
          <cell r="S961" t="e">
            <v>#N/A</v>
          </cell>
          <cell r="T961" t="e">
            <v>#N/A</v>
          </cell>
          <cell r="U961" t="e">
            <v>#N/A</v>
          </cell>
          <cell r="V961" t="e">
            <v>#N/A</v>
          </cell>
          <cell r="W961" t="e">
            <v>#N/A</v>
          </cell>
          <cell r="X961" t="e">
            <v>#N/A</v>
          </cell>
          <cell r="Y961">
            <v>287</v>
          </cell>
        </row>
        <row r="962">
          <cell r="A962">
            <v>961</v>
          </cell>
          <cell r="B962">
            <v>40</v>
          </cell>
          <cell r="C962">
            <v>2924</v>
          </cell>
          <cell r="D962">
            <v>43035</v>
          </cell>
          <cell r="E962" t="b">
            <v>1</v>
          </cell>
          <cell r="F962" t="str">
            <v>Approved</v>
          </cell>
          <cell r="G962" t="str">
            <v>OHM Cycles</v>
          </cell>
          <cell r="H962" t="str">
            <v>Standard</v>
          </cell>
          <cell r="I962" t="str">
            <v>high</v>
          </cell>
          <cell r="J962" t="str">
            <v>medium</v>
          </cell>
          <cell r="K962">
            <v>1458.17</v>
          </cell>
          <cell r="L962">
            <v>874.9</v>
          </cell>
          <cell r="M962">
            <v>583.2700000000001</v>
          </cell>
          <cell r="N962">
            <v>38991</v>
          </cell>
          <cell r="O962" t="str">
            <v>Male</v>
          </cell>
          <cell r="P962">
            <v>36</v>
          </cell>
          <cell r="Q962">
            <v>34.169863013698631</v>
          </cell>
          <cell r="R962" t="str">
            <v>Assistant Media Planner</v>
          </cell>
          <cell r="S962" t="str">
            <v>n/a</v>
          </cell>
          <cell r="T962" t="str">
            <v>Affluent Customer</v>
          </cell>
          <cell r="U962" t="str">
            <v>Yes</v>
          </cell>
          <cell r="V962">
            <v>3166</v>
          </cell>
          <cell r="W962" t="str">
            <v>VIC</v>
          </cell>
          <cell r="X962">
            <v>10</v>
          </cell>
          <cell r="Y962">
            <v>64</v>
          </cell>
        </row>
        <row r="963">
          <cell r="A963">
            <v>962</v>
          </cell>
          <cell r="B963">
            <v>21</v>
          </cell>
          <cell r="C963">
            <v>3182</v>
          </cell>
          <cell r="D963">
            <v>42880</v>
          </cell>
          <cell r="E963" t="b">
            <v>0</v>
          </cell>
          <cell r="F963" t="str">
            <v>Approved</v>
          </cell>
          <cell r="G963" t="str">
            <v>Solex</v>
          </cell>
          <cell r="H963" t="str">
            <v>Standard</v>
          </cell>
          <cell r="I963" t="str">
            <v>medium</v>
          </cell>
          <cell r="J963" t="str">
            <v>large</v>
          </cell>
          <cell r="K963">
            <v>1071.23</v>
          </cell>
          <cell r="L963">
            <v>380.74</v>
          </cell>
          <cell r="M963">
            <v>690.49</v>
          </cell>
          <cell r="N963">
            <v>35160</v>
          </cell>
          <cell r="O963" t="str">
            <v>Male</v>
          </cell>
          <cell r="P963">
            <v>64</v>
          </cell>
          <cell r="Q963">
            <v>54.4986301369863</v>
          </cell>
          <cell r="R963">
            <v>0</v>
          </cell>
          <cell r="S963" t="str">
            <v>Financial Services</v>
          </cell>
          <cell r="T963" t="str">
            <v>High Net Worth</v>
          </cell>
          <cell r="U963" t="str">
            <v>No</v>
          </cell>
          <cell r="V963">
            <v>2074</v>
          </cell>
          <cell r="W963" t="str">
            <v>NSW</v>
          </cell>
          <cell r="X963">
            <v>11</v>
          </cell>
          <cell r="Y963">
            <v>219</v>
          </cell>
        </row>
        <row r="964">
          <cell r="A964">
            <v>963</v>
          </cell>
          <cell r="B964">
            <v>52</v>
          </cell>
          <cell r="C964">
            <v>43</v>
          </cell>
          <cell r="D964">
            <v>43038</v>
          </cell>
          <cell r="E964" t="b">
            <v>1</v>
          </cell>
          <cell r="F964" t="str">
            <v>Approved</v>
          </cell>
          <cell r="G964" t="str">
            <v>OHM Cycles</v>
          </cell>
          <cell r="H964" t="str">
            <v>Road</v>
          </cell>
          <cell r="I964" t="str">
            <v>medium</v>
          </cell>
          <cell r="J964" t="str">
            <v>medium</v>
          </cell>
          <cell r="K964">
            <v>1280.28</v>
          </cell>
          <cell r="L964">
            <v>829.51</v>
          </cell>
          <cell r="M964">
            <v>450.77</v>
          </cell>
          <cell r="N964">
            <v>37220</v>
          </cell>
          <cell r="O964" t="e">
            <v>#N/A</v>
          </cell>
          <cell r="P964" t="e">
            <v>#N/A</v>
          </cell>
          <cell r="Q964" t="e">
            <v>#N/A</v>
          </cell>
          <cell r="R964" t="e">
            <v>#N/A</v>
          </cell>
          <cell r="S964" t="e">
            <v>#N/A</v>
          </cell>
          <cell r="T964" t="e">
            <v>#N/A</v>
          </cell>
          <cell r="U964" t="e">
            <v>#N/A</v>
          </cell>
          <cell r="V964" t="e">
            <v>#N/A</v>
          </cell>
          <cell r="W964" t="e">
            <v>#N/A</v>
          </cell>
          <cell r="X964" t="e">
            <v>#N/A</v>
          </cell>
          <cell r="Y964">
            <v>61</v>
          </cell>
        </row>
        <row r="965">
          <cell r="A965">
            <v>964</v>
          </cell>
          <cell r="B965">
            <v>55</v>
          </cell>
          <cell r="C965">
            <v>2142</v>
          </cell>
          <cell r="D965">
            <v>42780</v>
          </cell>
          <cell r="E965" t="b">
            <v>1</v>
          </cell>
          <cell r="F965" t="str">
            <v>Approved</v>
          </cell>
          <cell r="G965" t="str">
            <v>Trek Bicycles</v>
          </cell>
          <cell r="H965" t="str">
            <v>Road</v>
          </cell>
          <cell r="I965" t="str">
            <v>medium</v>
          </cell>
          <cell r="J965" t="str">
            <v>large</v>
          </cell>
          <cell r="K965">
            <v>1894.19</v>
          </cell>
          <cell r="L965">
            <v>598.76</v>
          </cell>
          <cell r="M965">
            <v>1295.43</v>
          </cell>
          <cell r="N965">
            <v>37823</v>
          </cell>
          <cell r="O965" t="str">
            <v>Male</v>
          </cell>
          <cell r="P965">
            <v>53</v>
          </cell>
          <cell r="Q965">
            <v>42.745205479452054</v>
          </cell>
          <cell r="R965" t="str">
            <v>Biostatistician IV</v>
          </cell>
          <cell r="S965" t="str">
            <v>Financial Services</v>
          </cell>
          <cell r="T965" t="str">
            <v>High Net Worth</v>
          </cell>
          <cell r="U965" t="str">
            <v>Yes</v>
          </cell>
          <cell r="V965">
            <v>4503</v>
          </cell>
          <cell r="W965" t="str">
            <v>QLD</v>
          </cell>
          <cell r="X965">
            <v>3</v>
          </cell>
          <cell r="Y965">
            <v>319</v>
          </cell>
        </row>
        <row r="966">
          <cell r="A966">
            <v>965</v>
          </cell>
          <cell r="B966">
            <v>50</v>
          </cell>
          <cell r="C966">
            <v>82</v>
          </cell>
          <cell r="D966">
            <v>43021</v>
          </cell>
          <cell r="E966" t="b">
            <v>0</v>
          </cell>
          <cell r="F966" t="str">
            <v>Approved</v>
          </cell>
          <cell r="G966" t="str">
            <v>Giant Bicycles</v>
          </cell>
          <cell r="H966" t="str">
            <v>Standard</v>
          </cell>
          <cell r="I966" t="str">
            <v>medium</v>
          </cell>
          <cell r="J966" t="str">
            <v>medium</v>
          </cell>
          <cell r="K966">
            <v>642.70000000000005</v>
          </cell>
          <cell r="L966">
            <v>211.37</v>
          </cell>
          <cell r="M966">
            <v>431.33000000000004</v>
          </cell>
          <cell r="N966">
            <v>37337</v>
          </cell>
          <cell r="O966" t="e">
            <v>#N/A</v>
          </cell>
          <cell r="P966" t="e">
            <v>#N/A</v>
          </cell>
          <cell r="Q966" t="e">
            <v>#N/A</v>
          </cell>
          <cell r="R966" t="e">
            <v>#N/A</v>
          </cell>
          <cell r="S966" t="e">
            <v>#N/A</v>
          </cell>
          <cell r="T966" t="e">
            <v>#N/A</v>
          </cell>
          <cell r="U966" t="e">
            <v>#N/A</v>
          </cell>
          <cell r="V966" t="e">
            <v>#N/A</v>
          </cell>
          <cell r="W966" t="e">
            <v>#N/A</v>
          </cell>
          <cell r="X966" t="e">
            <v>#N/A</v>
          </cell>
          <cell r="Y966">
            <v>78</v>
          </cell>
        </row>
        <row r="967">
          <cell r="A967">
            <v>966</v>
          </cell>
          <cell r="B967">
            <v>41</v>
          </cell>
          <cell r="C967">
            <v>636</v>
          </cell>
          <cell r="D967">
            <v>43069</v>
          </cell>
          <cell r="E967" t="b">
            <v>1</v>
          </cell>
          <cell r="F967" t="str">
            <v>Approved</v>
          </cell>
          <cell r="G967" t="str">
            <v>Solex</v>
          </cell>
          <cell r="H967" t="str">
            <v>Road</v>
          </cell>
          <cell r="I967" t="str">
            <v>medium</v>
          </cell>
          <cell r="J967" t="str">
            <v>medium</v>
          </cell>
          <cell r="K967">
            <v>416.98</v>
          </cell>
          <cell r="L967">
            <v>312.74</v>
          </cell>
          <cell r="M967">
            <v>104.24000000000001</v>
          </cell>
          <cell r="N967">
            <v>35560</v>
          </cell>
          <cell r="O967" t="e">
            <v>#N/A</v>
          </cell>
          <cell r="P967" t="e">
            <v>#N/A</v>
          </cell>
          <cell r="Q967" t="e">
            <v>#N/A</v>
          </cell>
          <cell r="R967" t="e">
            <v>#N/A</v>
          </cell>
          <cell r="S967" t="e">
            <v>#N/A</v>
          </cell>
          <cell r="T967" t="e">
            <v>#N/A</v>
          </cell>
          <cell r="U967" t="e">
            <v>#N/A</v>
          </cell>
          <cell r="V967" t="e">
            <v>#N/A</v>
          </cell>
          <cell r="W967" t="e">
            <v>#N/A</v>
          </cell>
          <cell r="X967" t="e">
            <v>#N/A</v>
          </cell>
          <cell r="Y967">
            <v>30</v>
          </cell>
        </row>
        <row r="968">
          <cell r="A968">
            <v>967</v>
          </cell>
          <cell r="B968">
            <v>45</v>
          </cell>
          <cell r="C968">
            <v>1000</v>
          </cell>
          <cell r="D968">
            <v>42912</v>
          </cell>
          <cell r="E968" t="b">
            <v>1</v>
          </cell>
          <cell r="F968" t="str">
            <v>Approved</v>
          </cell>
          <cell r="G968" t="str">
            <v>Solex</v>
          </cell>
          <cell r="H968" t="str">
            <v>Standard</v>
          </cell>
          <cell r="I968" t="str">
            <v>medium</v>
          </cell>
          <cell r="J968" t="str">
            <v>medium</v>
          </cell>
          <cell r="K968">
            <v>441.49</v>
          </cell>
          <cell r="L968">
            <v>84.99</v>
          </cell>
          <cell r="M968">
            <v>356.5</v>
          </cell>
          <cell r="N968">
            <v>34071</v>
          </cell>
          <cell r="O968" t="str">
            <v>Male</v>
          </cell>
          <cell r="P968">
            <v>63</v>
          </cell>
          <cell r="Q968">
            <v>43.646575342465752</v>
          </cell>
          <cell r="R968" t="str">
            <v>Compensation Analyst</v>
          </cell>
          <cell r="S968" t="str">
            <v>n/a</v>
          </cell>
          <cell r="T968" t="str">
            <v>High Net Worth</v>
          </cell>
          <cell r="U968" t="str">
            <v>No</v>
          </cell>
          <cell r="V968">
            <v>3136</v>
          </cell>
          <cell r="W968" t="str">
            <v>VIC</v>
          </cell>
          <cell r="X968">
            <v>9</v>
          </cell>
          <cell r="Y968">
            <v>187</v>
          </cell>
        </row>
        <row r="969">
          <cell r="A969">
            <v>968</v>
          </cell>
          <cell r="B969">
            <v>36</v>
          </cell>
          <cell r="C969">
            <v>1138</v>
          </cell>
          <cell r="D969">
            <v>42975</v>
          </cell>
          <cell r="E969" t="b">
            <v>1</v>
          </cell>
          <cell r="F969" t="str">
            <v>Approved</v>
          </cell>
          <cell r="G969" t="str">
            <v>Solex</v>
          </cell>
          <cell r="H969" t="str">
            <v>Standard</v>
          </cell>
          <cell r="I969" t="str">
            <v>low</v>
          </cell>
          <cell r="J969" t="str">
            <v>medium</v>
          </cell>
          <cell r="K969">
            <v>945.04</v>
          </cell>
          <cell r="L969">
            <v>507.58</v>
          </cell>
          <cell r="M969">
            <v>437.46</v>
          </cell>
          <cell r="N969">
            <v>36361</v>
          </cell>
          <cell r="O969" t="str">
            <v>Male</v>
          </cell>
          <cell r="P969">
            <v>52</v>
          </cell>
          <cell r="Q969">
            <v>30.515068493150686</v>
          </cell>
          <cell r="R969" t="str">
            <v>Statistician I</v>
          </cell>
          <cell r="S969" t="str">
            <v>n/a</v>
          </cell>
          <cell r="T969" t="str">
            <v>Mass Customer</v>
          </cell>
          <cell r="U969" t="str">
            <v>No</v>
          </cell>
          <cell r="V969">
            <v>4503</v>
          </cell>
          <cell r="W969" t="str">
            <v>QLD</v>
          </cell>
          <cell r="X969">
            <v>6</v>
          </cell>
          <cell r="Y969">
            <v>124</v>
          </cell>
        </row>
        <row r="970">
          <cell r="A970">
            <v>969</v>
          </cell>
          <cell r="B970">
            <v>97</v>
          </cell>
          <cell r="C970">
            <v>2979</v>
          </cell>
          <cell r="D970">
            <v>42814</v>
          </cell>
          <cell r="E970" t="b">
            <v>0</v>
          </cell>
          <cell r="F970" t="str">
            <v>Approved</v>
          </cell>
          <cell r="G970" t="str">
            <v>Solex</v>
          </cell>
          <cell r="H970" t="str">
            <v>Standard</v>
          </cell>
          <cell r="I970" t="str">
            <v>medium</v>
          </cell>
          <cell r="J970" t="str">
            <v>large</v>
          </cell>
          <cell r="K970">
            <v>202.62</v>
          </cell>
          <cell r="L970">
            <v>151.96</v>
          </cell>
          <cell r="M970">
            <v>50.66</v>
          </cell>
          <cell r="N970">
            <v>42458</v>
          </cell>
          <cell r="O970" t="str">
            <v>Female</v>
          </cell>
          <cell r="P970">
            <v>27</v>
          </cell>
          <cell r="Q970">
            <v>45.682191780821917</v>
          </cell>
          <cell r="R970" t="str">
            <v>Tax Accountant</v>
          </cell>
          <cell r="S970" t="str">
            <v>Manufacturing</v>
          </cell>
          <cell r="T970" t="str">
            <v>Affluent Customer</v>
          </cell>
          <cell r="U970" t="str">
            <v>No</v>
          </cell>
          <cell r="V970">
            <v>3053</v>
          </cell>
          <cell r="W970" t="str">
            <v>VIC</v>
          </cell>
          <cell r="X970">
            <v>6</v>
          </cell>
          <cell r="Y970">
            <v>285</v>
          </cell>
        </row>
        <row r="971">
          <cell r="A971">
            <v>970</v>
          </cell>
          <cell r="B971">
            <v>17</v>
          </cell>
          <cell r="C971">
            <v>815</v>
          </cell>
          <cell r="D971">
            <v>42927</v>
          </cell>
          <cell r="E971" t="b">
            <v>0</v>
          </cell>
          <cell r="F971" t="str">
            <v>Approved</v>
          </cell>
          <cell r="G971" t="str">
            <v>Solex</v>
          </cell>
          <cell r="H971" t="str">
            <v>Standard</v>
          </cell>
          <cell r="I971" t="str">
            <v>high</v>
          </cell>
          <cell r="J971" t="str">
            <v>medium</v>
          </cell>
          <cell r="K971">
            <v>1024.6600000000001</v>
          </cell>
          <cell r="L971">
            <v>614.79999999999995</v>
          </cell>
          <cell r="M971">
            <v>409.86000000000013</v>
          </cell>
          <cell r="N971">
            <v>34165</v>
          </cell>
          <cell r="O971" t="e">
            <v>#N/A</v>
          </cell>
          <cell r="P971" t="e">
            <v>#N/A</v>
          </cell>
          <cell r="Q971" t="e">
            <v>#N/A</v>
          </cell>
          <cell r="R971" t="e">
            <v>#N/A</v>
          </cell>
          <cell r="S971" t="e">
            <v>#N/A</v>
          </cell>
          <cell r="T971" t="e">
            <v>#N/A</v>
          </cell>
          <cell r="U971" t="e">
            <v>#N/A</v>
          </cell>
          <cell r="V971" t="e">
            <v>#N/A</v>
          </cell>
          <cell r="W971" t="e">
            <v>#N/A</v>
          </cell>
          <cell r="X971" t="e">
            <v>#N/A</v>
          </cell>
          <cell r="Y971">
            <v>172</v>
          </cell>
        </row>
        <row r="972">
          <cell r="A972">
            <v>971</v>
          </cell>
          <cell r="B972">
            <v>23</v>
          </cell>
          <cell r="C972">
            <v>3273</v>
          </cell>
          <cell r="D972">
            <v>43034</v>
          </cell>
          <cell r="E972" t="b">
            <v>0</v>
          </cell>
          <cell r="F972" t="str">
            <v>Approved</v>
          </cell>
          <cell r="G972" t="str">
            <v>Norco Bicycles</v>
          </cell>
          <cell r="H972" t="str">
            <v>Mountain</v>
          </cell>
          <cell r="I972" t="str">
            <v>low</v>
          </cell>
          <cell r="J972" t="str">
            <v>small</v>
          </cell>
          <cell r="K972">
            <v>688.63</v>
          </cell>
          <cell r="L972">
            <v>612.88</v>
          </cell>
          <cell r="M972">
            <v>75.75</v>
          </cell>
          <cell r="N972">
            <v>34071</v>
          </cell>
          <cell r="O972" t="str">
            <v>Female</v>
          </cell>
          <cell r="P972">
            <v>44</v>
          </cell>
          <cell r="Q972">
            <v>43.871232876712327</v>
          </cell>
          <cell r="R972" t="str">
            <v>General Manager</v>
          </cell>
          <cell r="S972" t="str">
            <v>n/a</v>
          </cell>
          <cell r="T972" t="str">
            <v>Affluent Customer</v>
          </cell>
          <cell r="U972" t="str">
            <v>No</v>
          </cell>
          <cell r="V972">
            <v>3175</v>
          </cell>
          <cell r="W972" t="str">
            <v>VIC</v>
          </cell>
          <cell r="X972">
            <v>12</v>
          </cell>
          <cell r="Y972">
            <v>65</v>
          </cell>
        </row>
        <row r="973">
          <cell r="A973">
            <v>972</v>
          </cell>
          <cell r="B973">
            <v>5</v>
          </cell>
          <cell r="C973">
            <v>316</v>
          </cell>
          <cell r="D973">
            <v>43086</v>
          </cell>
          <cell r="E973" t="b">
            <v>1</v>
          </cell>
          <cell r="F973" t="str">
            <v>Approved</v>
          </cell>
          <cell r="G973" t="str">
            <v>Trek Bicycles</v>
          </cell>
          <cell r="H973" t="str">
            <v>Mountain</v>
          </cell>
          <cell r="I973" t="str">
            <v>low</v>
          </cell>
          <cell r="J973" t="str">
            <v>medium</v>
          </cell>
          <cell r="K973">
            <v>574.64</v>
          </cell>
          <cell r="L973">
            <v>459.71</v>
          </cell>
          <cell r="M973">
            <v>114.93</v>
          </cell>
          <cell r="N973">
            <v>37659</v>
          </cell>
          <cell r="O973" t="e">
            <v>#N/A</v>
          </cell>
          <cell r="P973" t="e">
            <v>#N/A</v>
          </cell>
          <cell r="Q973" t="e">
            <v>#N/A</v>
          </cell>
          <cell r="R973" t="e">
            <v>#N/A</v>
          </cell>
          <cell r="S973" t="e">
            <v>#N/A</v>
          </cell>
          <cell r="T973" t="e">
            <v>#N/A</v>
          </cell>
          <cell r="U973" t="e">
            <v>#N/A</v>
          </cell>
          <cell r="V973" t="e">
            <v>#N/A</v>
          </cell>
          <cell r="W973" t="e">
            <v>#N/A</v>
          </cell>
          <cell r="X973" t="e">
            <v>#N/A</v>
          </cell>
          <cell r="Y973">
            <v>13</v>
          </cell>
        </row>
        <row r="974">
          <cell r="A974">
            <v>973</v>
          </cell>
          <cell r="B974">
            <v>82</v>
          </cell>
          <cell r="C974">
            <v>501</v>
          </cell>
          <cell r="D974">
            <v>42917</v>
          </cell>
          <cell r="E974" t="b">
            <v>1</v>
          </cell>
          <cell r="F974" t="str">
            <v>Approved</v>
          </cell>
          <cell r="G974" t="str">
            <v>Giant Bicycles</v>
          </cell>
          <cell r="H974" t="str">
            <v>Road</v>
          </cell>
          <cell r="I974" t="str">
            <v>medium</v>
          </cell>
          <cell r="J974" t="str">
            <v>medium</v>
          </cell>
          <cell r="K974">
            <v>1538.99</v>
          </cell>
          <cell r="L974">
            <v>829.65</v>
          </cell>
          <cell r="M974">
            <v>709.34</v>
          </cell>
          <cell r="N974">
            <v>42404</v>
          </cell>
          <cell r="O974" t="e">
            <v>#N/A</v>
          </cell>
          <cell r="P974" t="e">
            <v>#N/A</v>
          </cell>
          <cell r="Q974" t="e">
            <v>#N/A</v>
          </cell>
          <cell r="R974" t="e">
            <v>#N/A</v>
          </cell>
          <cell r="S974" t="e">
            <v>#N/A</v>
          </cell>
          <cell r="T974" t="e">
            <v>#N/A</v>
          </cell>
          <cell r="U974" t="e">
            <v>#N/A</v>
          </cell>
          <cell r="V974" t="e">
            <v>#N/A</v>
          </cell>
          <cell r="W974" t="e">
            <v>#N/A</v>
          </cell>
          <cell r="X974" t="e">
            <v>#N/A</v>
          </cell>
          <cell r="Y974">
            <v>182</v>
          </cell>
        </row>
        <row r="975">
          <cell r="A975">
            <v>974</v>
          </cell>
          <cell r="B975">
            <v>39</v>
          </cell>
          <cell r="C975">
            <v>2860</v>
          </cell>
          <cell r="D975">
            <v>43070</v>
          </cell>
          <cell r="E975" t="b">
            <v>0</v>
          </cell>
          <cell r="F975" t="str">
            <v>Approved</v>
          </cell>
          <cell r="G975" t="str">
            <v>Giant Bicycles</v>
          </cell>
          <cell r="H975" t="str">
            <v>Standard</v>
          </cell>
          <cell r="I975" t="str">
            <v>medium</v>
          </cell>
          <cell r="J975" t="str">
            <v>large</v>
          </cell>
          <cell r="K975">
            <v>1812.75</v>
          </cell>
          <cell r="L975">
            <v>582.48</v>
          </cell>
          <cell r="M975">
            <v>1230.27</v>
          </cell>
          <cell r="N975">
            <v>40336</v>
          </cell>
          <cell r="O975" t="str">
            <v>Female</v>
          </cell>
          <cell r="P975">
            <v>4</v>
          </cell>
          <cell r="Q975">
            <v>26.482191780821918</v>
          </cell>
          <cell r="R975" t="str">
            <v>Physical Therapy Assistant</v>
          </cell>
          <cell r="S975" t="str">
            <v>Argiculture</v>
          </cell>
          <cell r="T975" t="str">
            <v>High Net Worth</v>
          </cell>
          <cell r="U975" t="str">
            <v>No</v>
          </cell>
          <cell r="V975">
            <v>2564</v>
          </cell>
          <cell r="W975" t="str">
            <v>NSW</v>
          </cell>
          <cell r="X975">
            <v>7</v>
          </cell>
          <cell r="Y975">
            <v>29</v>
          </cell>
        </row>
        <row r="976">
          <cell r="A976">
            <v>975</v>
          </cell>
          <cell r="B976">
            <v>0</v>
          </cell>
          <cell r="C976">
            <v>1904</v>
          </cell>
          <cell r="D976">
            <v>42970</v>
          </cell>
          <cell r="E976" t="b">
            <v>1</v>
          </cell>
          <cell r="F976" t="str">
            <v>Approved</v>
          </cell>
          <cell r="G976" t="str">
            <v>OHM Cycles</v>
          </cell>
          <cell r="H976" t="str">
            <v>Standard</v>
          </cell>
          <cell r="I976" t="str">
            <v>medium</v>
          </cell>
          <cell r="J976" t="str">
            <v>medium</v>
          </cell>
          <cell r="K976">
            <v>235.63</v>
          </cell>
          <cell r="L976">
            <v>125.07</v>
          </cell>
          <cell r="M976">
            <v>110.56</v>
          </cell>
          <cell r="N976">
            <v>38482</v>
          </cell>
          <cell r="O976" t="str">
            <v>Female</v>
          </cell>
          <cell r="P976">
            <v>21</v>
          </cell>
          <cell r="Q976">
            <v>44.178082191780824</v>
          </cell>
          <cell r="R976" t="str">
            <v>Technical Writer</v>
          </cell>
          <cell r="S976" t="str">
            <v>n/a</v>
          </cell>
          <cell r="T976" t="str">
            <v>High Net Worth</v>
          </cell>
          <cell r="U976" t="str">
            <v>Yes</v>
          </cell>
          <cell r="V976">
            <v>2868</v>
          </cell>
          <cell r="W976" t="str">
            <v>NSW</v>
          </cell>
          <cell r="X976">
            <v>1</v>
          </cell>
          <cell r="Y976">
            <v>129</v>
          </cell>
        </row>
        <row r="977">
          <cell r="A977">
            <v>976</v>
          </cell>
          <cell r="B977">
            <v>63</v>
          </cell>
          <cell r="C977">
            <v>1589</v>
          </cell>
          <cell r="D977">
            <v>42745</v>
          </cell>
          <cell r="E977" t="b">
            <v>0</v>
          </cell>
          <cell r="F977" t="str">
            <v>Approved</v>
          </cell>
          <cell r="G977" t="str">
            <v>Solex</v>
          </cell>
          <cell r="H977" t="str">
            <v>Standard</v>
          </cell>
          <cell r="I977" t="str">
            <v>medium</v>
          </cell>
          <cell r="J977" t="str">
            <v>medium</v>
          </cell>
          <cell r="K977">
            <v>1483.2</v>
          </cell>
          <cell r="L977">
            <v>99.59</v>
          </cell>
          <cell r="M977">
            <v>1383.6100000000001</v>
          </cell>
          <cell r="N977">
            <v>38216</v>
          </cell>
          <cell r="O977" t="str">
            <v>Female</v>
          </cell>
          <cell r="P977">
            <v>8</v>
          </cell>
          <cell r="Q977">
            <v>32.720547945205482</v>
          </cell>
          <cell r="R977" t="str">
            <v>Human Resources Manager</v>
          </cell>
          <cell r="S977" t="str">
            <v>IT</v>
          </cell>
          <cell r="T977" t="str">
            <v>High Net Worth</v>
          </cell>
          <cell r="U977" t="str">
            <v>Yes</v>
          </cell>
          <cell r="V977">
            <v>2775</v>
          </cell>
          <cell r="W977" t="str">
            <v>NSW</v>
          </cell>
          <cell r="X977">
            <v>9</v>
          </cell>
          <cell r="Y977">
            <v>354</v>
          </cell>
        </row>
        <row r="978">
          <cell r="A978">
            <v>977</v>
          </cell>
          <cell r="B978">
            <v>52</v>
          </cell>
          <cell r="C978">
            <v>1946</v>
          </cell>
          <cell r="D978">
            <v>42930</v>
          </cell>
          <cell r="E978" t="b">
            <v>1</v>
          </cell>
          <cell r="F978" t="str">
            <v>Approved</v>
          </cell>
          <cell r="G978" t="str">
            <v>OHM Cycles</v>
          </cell>
          <cell r="H978" t="str">
            <v>Road</v>
          </cell>
          <cell r="I978" t="str">
            <v>medium</v>
          </cell>
          <cell r="J978" t="str">
            <v>medium</v>
          </cell>
          <cell r="K978">
            <v>1280.28</v>
          </cell>
          <cell r="L978">
            <v>829.51</v>
          </cell>
          <cell r="M978">
            <v>450.77</v>
          </cell>
          <cell r="N978">
            <v>37220</v>
          </cell>
          <cell r="O978" t="str">
            <v>Female</v>
          </cell>
          <cell r="P978">
            <v>66</v>
          </cell>
          <cell r="Q978">
            <v>63.249315068493154</v>
          </cell>
          <cell r="R978" t="str">
            <v>Systems Administrator III</v>
          </cell>
          <cell r="S978" t="str">
            <v>n/a</v>
          </cell>
          <cell r="T978" t="str">
            <v>High Net Worth</v>
          </cell>
          <cell r="U978" t="str">
            <v>Yes</v>
          </cell>
          <cell r="V978">
            <v>2027</v>
          </cell>
          <cell r="W978" t="str">
            <v>NSW</v>
          </cell>
          <cell r="X978">
            <v>9</v>
          </cell>
          <cell r="Y978">
            <v>169</v>
          </cell>
        </row>
        <row r="979">
          <cell r="A979">
            <v>978</v>
          </cell>
          <cell r="B979">
            <v>0</v>
          </cell>
          <cell r="C979">
            <v>2210</v>
          </cell>
          <cell r="D979">
            <v>43050</v>
          </cell>
          <cell r="E979" t="b">
            <v>0</v>
          </cell>
          <cell r="F979" t="str">
            <v>Approved</v>
          </cell>
          <cell r="G979" t="str">
            <v>Norco Bicycles</v>
          </cell>
          <cell r="H979" t="str">
            <v>Standard</v>
          </cell>
          <cell r="I979" t="str">
            <v>low</v>
          </cell>
          <cell r="J979" t="str">
            <v>medium</v>
          </cell>
          <cell r="K979">
            <v>363.01</v>
          </cell>
          <cell r="L979">
            <v>290.41000000000003</v>
          </cell>
          <cell r="M979">
            <v>72.599999999999966</v>
          </cell>
          <cell r="N979">
            <v>38482</v>
          </cell>
          <cell r="O979" t="str">
            <v>Female</v>
          </cell>
          <cell r="P979">
            <v>3</v>
          </cell>
          <cell r="Q979">
            <v>36.342465753424655</v>
          </cell>
          <cell r="R979" t="str">
            <v>Registered Nurse</v>
          </cell>
          <cell r="S979" t="str">
            <v>Health</v>
          </cell>
          <cell r="T979" t="str">
            <v>Affluent Customer</v>
          </cell>
          <cell r="U979" t="str">
            <v>Yes</v>
          </cell>
          <cell r="V979">
            <v>3977</v>
          </cell>
          <cell r="W979" t="str">
            <v>VIC</v>
          </cell>
          <cell r="X979">
            <v>5</v>
          </cell>
          <cell r="Y979">
            <v>49</v>
          </cell>
        </row>
        <row r="980">
          <cell r="A980">
            <v>979</v>
          </cell>
          <cell r="B980">
            <v>18</v>
          </cell>
          <cell r="C980">
            <v>2712</v>
          </cell>
          <cell r="D980">
            <v>42968</v>
          </cell>
          <cell r="E980" t="b">
            <v>1</v>
          </cell>
          <cell r="F980" t="str">
            <v>Approved</v>
          </cell>
          <cell r="G980" t="str">
            <v>Norco Bicycles</v>
          </cell>
          <cell r="H980" t="str">
            <v>Standard</v>
          </cell>
          <cell r="I980" t="str">
            <v>high</v>
          </cell>
          <cell r="J980" t="str">
            <v>medium</v>
          </cell>
          <cell r="K980">
            <v>1148.6400000000001</v>
          </cell>
          <cell r="L980">
            <v>689.18</v>
          </cell>
          <cell r="M980">
            <v>459.46000000000015</v>
          </cell>
          <cell r="N980">
            <v>41533</v>
          </cell>
          <cell r="O980" t="str">
            <v>Male</v>
          </cell>
          <cell r="P980">
            <v>55</v>
          </cell>
          <cell r="Q980">
            <v>34.756164383561647</v>
          </cell>
          <cell r="R980" t="str">
            <v>Tax Accountant</v>
          </cell>
          <cell r="S980" t="str">
            <v>Health</v>
          </cell>
          <cell r="T980" t="str">
            <v>Affluent Customer</v>
          </cell>
          <cell r="U980" t="str">
            <v>No</v>
          </cell>
          <cell r="V980">
            <v>2259</v>
          </cell>
          <cell r="W980" t="str">
            <v>NSW</v>
          </cell>
          <cell r="X980">
            <v>7</v>
          </cell>
          <cell r="Y980">
            <v>131</v>
          </cell>
        </row>
        <row r="981">
          <cell r="A981">
            <v>980</v>
          </cell>
          <cell r="B981">
            <v>56</v>
          </cell>
          <cell r="C981">
            <v>3314</v>
          </cell>
          <cell r="D981">
            <v>42816</v>
          </cell>
          <cell r="E981" t="b">
            <v>1</v>
          </cell>
          <cell r="F981" t="str">
            <v>Approved</v>
          </cell>
          <cell r="G981" t="str">
            <v>OHM Cycles</v>
          </cell>
          <cell r="H981" t="str">
            <v>Standard</v>
          </cell>
          <cell r="I981" t="str">
            <v>medium</v>
          </cell>
          <cell r="J981" t="str">
            <v>medium</v>
          </cell>
          <cell r="K981">
            <v>183.86</v>
          </cell>
          <cell r="L981">
            <v>137.9</v>
          </cell>
          <cell r="M981">
            <v>45.960000000000008</v>
          </cell>
          <cell r="N981">
            <v>42295</v>
          </cell>
          <cell r="O981" t="str">
            <v>Female</v>
          </cell>
          <cell r="P981">
            <v>77</v>
          </cell>
          <cell r="Q981">
            <v>49.416438356164385</v>
          </cell>
          <cell r="R981">
            <v>0</v>
          </cell>
          <cell r="S981" t="str">
            <v>Property</v>
          </cell>
          <cell r="T981" t="str">
            <v>High Net Worth</v>
          </cell>
          <cell r="U981" t="str">
            <v>Yes</v>
          </cell>
          <cell r="V981">
            <v>2200</v>
          </cell>
          <cell r="W981" t="str">
            <v>NSW</v>
          </cell>
          <cell r="X981">
            <v>10</v>
          </cell>
          <cell r="Y981">
            <v>283</v>
          </cell>
        </row>
        <row r="982">
          <cell r="A982">
            <v>981</v>
          </cell>
          <cell r="B982">
            <v>10</v>
          </cell>
          <cell r="C982">
            <v>2195</v>
          </cell>
          <cell r="D982">
            <v>43031</v>
          </cell>
          <cell r="E982" t="b">
            <v>1</v>
          </cell>
          <cell r="F982" t="str">
            <v>Approved</v>
          </cell>
          <cell r="G982" t="str">
            <v>WeareA2B</v>
          </cell>
          <cell r="H982" t="str">
            <v>Touring</v>
          </cell>
          <cell r="I982" t="str">
            <v>medium</v>
          </cell>
          <cell r="J982" t="str">
            <v>medium</v>
          </cell>
          <cell r="K982">
            <v>1466.68</v>
          </cell>
          <cell r="L982">
            <v>363.25</v>
          </cell>
          <cell r="M982">
            <v>1103.43</v>
          </cell>
          <cell r="N982">
            <v>35378</v>
          </cell>
          <cell r="O982" t="str">
            <v>Male</v>
          </cell>
          <cell r="P982">
            <v>66</v>
          </cell>
          <cell r="Q982">
            <v>34.906849315068492</v>
          </cell>
          <cell r="R982" t="str">
            <v>GIS Technical Architect</v>
          </cell>
          <cell r="S982" t="str">
            <v>Manufacturing</v>
          </cell>
          <cell r="T982" t="str">
            <v>Affluent Customer</v>
          </cell>
          <cell r="U982" t="str">
            <v>Yes</v>
          </cell>
          <cell r="V982">
            <v>4179</v>
          </cell>
          <cell r="W982" t="str">
            <v>QLD</v>
          </cell>
          <cell r="X982">
            <v>10</v>
          </cell>
          <cell r="Y982">
            <v>68</v>
          </cell>
        </row>
        <row r="983">
          <cell r="A983">
            <v>982</v>
          </cell>
          <cell r="B983">
            <v>3</v>
          </cell>
          <cell r="C983">
            <v>147</v>
          </cell>
          <cell r="D983">
            <v>42748</v>
          </cell>
          <cell r="E983" t="b">
            <v>0</v>
          </cell>
          <cell r="F983" t="str">
            <v>Approved</v>
          </cell>
          <cell r="G983" t="str">
            <v>Trek Bicycles</v>
          </cell>
          <cell r="H983" t="str">
            <v>Standard</v>
          </cell>
          <cell r="I983" t="str">
            <v>medium</v>
          </cell>
          <cell r="J983" t="str">
            <v>large</v>
          </cell>
          <cell r="K983">
            <v>2091.4699999999998</v>
          </cell>
          <cell r="L983">
            <v>388.92</v>
          </cell>
          <cell r="M983">
            <v>1702.5499999999997</v>
          </cell>
          <cell r="N983">
            <v>38482</v>
          </cell>
          <cell r="O983" t="e">
            <v>#N/A</v>
          </cell>
          <cell r="P983" t="e">
            <v>#N/A</v>
          </cell>
          <cell r="Q983" t="e">
            <v>#N/A</v>
          </cell>
          <cell r="R983" t="e">
            <v>#N/A</v>
          </cell>
          <cell r="S983" t="e">
            <v>#N/A</v>
          </cell>
          <cell r="T983" t="e">
            <v>#N/A</v>
          </cell>
          <cell r="U983" t="e">
            <v>#N/A</v>
          </cell>
          <cell r="V983" t="e">
            <v>#N/A</v>
          </cell>
          <cell r="W983" t="e">
            <v>#N/A</v>
          </cell>
          <cell r="X983" t="e">
            <v>#N/A</v>
          </cell>
          <cell r="Y983">
            <v>351</v>
          </cell>
        </row>
        <row r="984">
          <cell r="A984">
            <v>983</v>
          </cell>
          <cell r="B984">
            <v>21</v>
          </cell>
          <cell r="C984">
            <v>729</v>
          </cell>
          <cell r="D984">
            <v>43098</v>
          </cell>
          <cell r="E984" t="b">
            <v>0</v>
          </cell>
          <cell r="F984" t="str">
            <v>Approved</v>
          </cell>
          <cell r="G984" t="str">
            <v>Solex</v>
          </cell>
          <cell r="H984" t="str">
            <v>Standard</v>
          </cell>
          <cell r="I984" t="str">
            <v>medium</v>
          </cell>
          <cell r="J984" t="str">
            <v>large</v>
          </cell>
          <cell r="K984">
            <v>1071.23</v>
          </cell>
          <cell r="L984">
            <v>380.74</v>
          </cell>
          <cell r="M984">
            <v>690.49</v>
          </cell>
          <cell r="N984">
            <v>33552</v>
          </cell>
          <cell r="O984" t="e">
            <v>#N/A</v>
          </cell>
          <cell r="P984" t="e">
            <v>#N/A</v>
          </cell>
          <cell r="Q984" t="e">
            <v>#N/A</v>
          </cell>
          <cell r="R984" t="e">
            <v>#N/A</v>
          </cell>
          <cell r="S984" t="e">
            <v>#N/A</v>
          </cell>
          <cell r="T984" t="e">
            <v>#N/A</v>
          </cell>
          <cell r="U984" t="e">
            <v>#N/A</v>
          </cell>
          <cell r="V984" t="e">
            <v>#N/A</v>
          </cell>
          <cell r="W984" t="e">
            <v>#N/A</v>
          </cell>
          <cell r="X984" t="e">
            <v>#N/A</v>
          </cell>
          <cell r="Y984">
            <v>1</v>
          </cell>
        </row>
        <row r="985">
          <cell r="A985">
            <v>984</v>
          </cell>
          <cell r="B985">
            <v>98</v>
          </cell>
          <cell r="C985">
            <v>2403</v>
          </cell>
          <cell r="D985">
            <v>42777</v>
          </cell>
          <cell r="E985" t="b">
            <v>1</v>
          </cell>
          <cell r="F985" t="str">
            <v>Approved</v>
          </cell>
          <cell r="G985" t="str">
            <v>Trek Bicycles</v>
          </cell>
          <cell r="H985" t="str">
            <v>Standard</v>
          </cell>
          <cell r="I985" t="str">
            <v>high</v>
          </cell>
          <cell r="J985" t="str">
            <v>medium</v>
          </cell>
          <cell r="K985">
            <v>358.39</v>
          </cell>
          <cell r="L985">
            <v>215.03</v>
          </cell>
          <cell r="M985">
            <v>143.35999999999999</v>
          </cell>
          <cell r="N985">
            <v>38002</v>
          </cell>
          <cell r="O985" t="str">
            <v>Male</v>
          </cell>
          <cell r="P985">
            <v>13</v>
          </cell>
          <cell r="Q985">
            <v>44.43013698630137</v>
          </cell>
          <cell r="R985" t="str">
            <v>Technical Writer</v>
          </cell>
          <cell r="S985" t="str">
            <v>Financial Services</v>
          </cell>
          <cell r="T985" t="str">
            <v>Mass Customer</v>
          </cell>
          <cell r="U985" t="str">
            <v>Yes</v>
          </cell>
          <cell r="V985">
            <v>2190</v>
          </cell>
          <cell r="W985" t="str">
            <v>NSW</v>
          </cell>
          <cell r="X985">
            <v>10</v>
          </cell>
          <cell r="Y985">
            <v>322</v>
          </cell>
        </row>
        <row r="986">
          <cell r="A986">
            <v>985</v>
          </cell>
          <cell r="B986">
            <v>55</v>
          </cell>
          <cell r="C986">
            <v>2336</v>
          </cell>
          <cell r="D986">
            <v>42964</v>
          </cell>
          <cell r="E986" t="b">
            <v>1</v>
          </cell>
          <cell r="F986" t="str">
            <v>Approved</v>
          </cell>
          <cell r="G986" t="str">
            <v>Trek Bicycles</v>
          </cell>
          <cell r="H986" t="str">
            <v>Road</v>
          </cell>
          <cell r="I986" t="str">
            <v>medium</v>
          </cell>
          <cell r="J986" t="str">
            <v>large</v>
          </cell>
          <cell r="K986">
            <v>1894.19</v>
          </cell>
          <cell r="L986">
            <v>598.76</v>
          </cell>
          <cell r="M986">
            <v>1295.43</v>
          </cell>
          <cell r="N986">
            <v>37823</v>
          </cell>
          <cell r="O986" t="str">
            <v>Female</v>
          </cell>
          <cell r="P986">
            <v>47</v>
          </cell>
          <cell r="Q986">
            <v>44.194520547945203</v>
          </cell>
          <cell r="R986" t="str">
            <v>Dental Hygienist</v>
          </cell>
          <cell r="S986" t="str">
            <v>IT</v>
          </cell>
          <cell r="T986" t="str">
            <v>Mass Customer</v>
          </cell>
          <cell r="U986" t="str">
            <v>No</v>
          </cell>
          <cell r="V986">
            <v>2566</v>
          </cell>
          <cell r="W986" t="str">
            <v>NSW</v>
          </cell>
          <cell r="X986">
            <v>8</v>
          </cell>
          <cell r="Y986">
            <v>135</v>
          </cell>
        </row>
        <row r="987">
          <cell r="A987">
            <v>986</v>
          </cell>
          <cell r="B987">
            <v>64</v>
          </cell>
          <cell r="C987">
            <v>860</v>
          </cell>
          <cell r="D987">
            <v>42883</v>
          </cell>
          <cell r="E987" t="b">
            <v>0</v>
          </cell>
          <cell r="F987" t="str">
            <v>Approved</v>
          </cell>
          <cell r="G987" t="str">
            <v>Giant Bicycles</v>
          </cell>
          <cell r="H987" t="str">
            <v>Standard</v>
          </cell>
          <cell r="I987" t="str">
            <v>high</v>
          </cell>
          <cell r="J987" t="str">
            <v>small</v>
          </cell>
          <cell r="K987">
            <v>1977.36</v>
          </cell>
          <cell r="L987">
            <v>1759.85</v>
          </cell>
          <cell r="M987">
            <v>217.51</v>
          </cell>
          <cell r="N987">
            <v>38647</v>
          </cell>
          <cell r="O987" t="e">
            <v>#N/A</v>
          </cell>
          <cell r="P987" t="e">
            <v>#N/A</v>
          </cell>
          <cell r="Q987" t="e">
            <v>#N/A</v>
          </cell>
          <cell r="R987" t="e">
            <v>#N/A</v>
          </cell>
          <cell r="S987" t="e">
            <v>#N/A</v>
          </cell>
          <cell r="T987" t="e">
            <v>#N/A</v>
          </cell>
          <cell r="U987" t="e">
            <v>#N/A</v>
          </cell>
          <cell r="V987" t="e">
            <v>#N/A</v>
          </cell>
          <cell r="W987" t="e">
            <v>#N/A</v>
          </cell>
          <cell r="X987" t="e">
            <v>#N/A</v>
          </cell>
          <cell r="Y987">
            <v>216</v>
          </cell>
        </row>
        <row r="988">
          <cell r="A988">
            <v>987</v>
          </cell>
          <cell r="B988">
            <v>37</v>
          </cell>
          <cell r="C988">
            <v>2627</v>
          </cell>
          <cell r="D988">
            <v>43066</v>
          </cell>
          <cell r="E988" t="b">
            <v>1</v>
          </cell>
          <cell r="F988" t="str">
            <v>Approved</v>
          </cell>
          <cell r="G988" t="str">
            <v>OHM Cycles</v>
          </cell>
          <cell r="H988" t="str">
            <v>Standard</v>
          </cell>
          <cell r="I988" t="str">
            <v>low</v>
          </cell>
          <cell r="J988" t="str">
            <v>medium</v>
          </cell>
          <cell r="K988">
            <v>1793.43</v>
          </cell>
          <cell r="L988">
            <v>248.82</v>
          </cell>
          <cell r="M988">
            <v>1544.6100000000001</v>
          </cell>
          <cell r="N988">
            <v>39526</v>
          </cell>
          <cell r="O988" t="str">
            <v>Male</v>
          </cell>
          <cell r="P988">
            <v>29</v>
          </cell>
          <cell r="Q988">
            <v>50.424657534246577</v>
          </cell>
          <cell r="R988" t="str">
            <v>Budget/Accounting Analyst II</v>
          </cell>
          <cell r="S988" t="str">
            <v>Property</v>
          </cell>
          <cell r="T988" t="str">
            <v>Affluent Customer</v>
          </cell>
          <cell r="U988" t="str">
            <v>Yes</v>
          </cell>
          <cell r="V988">
            <v>2753</v>
          </cell>
          <cell r="W988" t="str">
            <v>NSW</v>
          </cell>
          <cell r="X988">
            <v>7</v>
          </cell>
          <cell r="Y988">
            <v>33</v>
          </cell>
        </row>
        <row r="989">
          <cell r="A989">
            <v>988</v>
          </cell>
          <cell r="B989">
            <v>28</v>
          </cell>
          <cell r="C989">
            <v>1193</v>
          </cell>
          <cell r="D989">
            <v>43063</v>
          </cell>
          <cell r="E989" t="b">
            <v>1</v>
          </cell>
          <cell r="F989" t="str">
            <v>Approved</v>
          </cell>
          <cell r="G989" t="str">
            <v>Solex</v>
          </cell>
          <cell r="H989" t="str">
            <v>Road</v>
          </cell>
          <cell r="I989" t="str">
            <v>medium</v>
          </cell>
          <cell r="J989" t="str">
            <v>small</v>
          </cell>
          <cell r="K989">
            <v>1703.52</v>
          </cell>
          <cell r="L989">
            <v>1516.13</v>
          </cell>
          <cell r="M989">
            <v>187.38999999999987</v>
          </cell>
          <cell r="N989">
            <v>40649</v>
          </cell>
          <cell r="O989" t="str">
            <v>Female</v>
          </cell>
          <cell r="P989">
            <v>69</v>
          </cell>
          <cell r="Q989">
            <v>36.183561643835617</v>
          </cell>
          <cell r="R989" t="str">
            <v>Safety Technician I</v>
          </cell>
          <cell r="S989" t="str">
            <v>Manufacturing</v>
          </cell>
          <cell r="T989" t="str">
            <v>Mass Customer</v>
          </cell>
          <cell r="U989" t="str">
            <v>No</v>
          </cell>
          <cell r="V989">
            <v>2320</v>
          </cell>
          <cell r="W989" t="str">
            <v>NSW</v>
          </cell>
          <cell r="X989">
            <v>5</v>
          </cell>
          <cell r="Y989">
            <v>36</v>
          </cell>
        </row>
        <row r="990">
          <cell r="A990">
            <v>989</v>
          </cell>
          <cell r="B990">
            <v>64</v>
          </cell>
          <cell r="C990">
            <v>499</v>
          </cell>
          <cell r="D990">
            <v>42743</v>
          </cell>
          <cell r="E990" t="b">
            <v>1</v>
          </cell>
          <cell r="F990" t="str">
            <v>Approved</v>
          </cell>
          <cell r="G990" t="str">
            <v>Trek Bicycles</v>
          </cell>
          <cell r="H990" t="str">
            <v>Standard</v>
          </cell>
          <cell r="I990" t="str">
            <v>medium</v>
          </cell>
          <cell r="J990" t="str">
            <v>large</v>
          </cell>
          <cell r="K990">
            <v>1469.44</v>
          </cell>
          <cell r="L990">
            <v>596.54999999999995</v>
          </cell>
          <cell r="M990">
            <v>872.8900000000001</v>
          </cell>
          <cell r="N990">
            <v>41047</v>
          </cell>
          <cell r="O990" t="e">
            <v>#N/A</v>
          </cell>
          <cell r="P990" t="e">
            <v>#N/A</v>
          </cell>
          <cell r="Q990" t="e">
            <v>#N/A</v>
          </cell>
          <cell r="R990" t="e">
            <v>#N/A</v>
          </cell>
          <cell r="S990" t="e">
            <v>#N/A</v>
          </cell>
          <cell r="T990" t="e">
            <v>#N/A</v>
          </cell>
          <cell r="U990" t="e">
            <v>#N/A</v>
          </cell>
          <cell r="V990" t="e">
            <v>#N/A</v>
          </cell>
          <cell r="W990" t="e">
            <v>#N/A</v>
          </cell>
          <cell r="X990" t="e">
            <v>#N/A</v>
          </cell>
          <cell r="Y990">
            <v>356</v>
          </cell>
        </row>
        <row r="991">
          <cell r="A991">
            <v>990</v>
          </cell>
          <cell r="B991">
            <v>43</v>
          </cell>
          <cell r="C991">
            <v>1015</v>
          </cell>
          <cell r="D991">
            <v>42825</v>
          </cell>
          <cell r="E991" t="b">
            <v>0</v>
          </cell>
          <cell r="F991" t="str">
            <v>Approved</v>
          </cell>
          <cell r="G991" t="str">
            <v>Solex</v>
          </cell>
          <cell r="H991" t="str">
            <v>Standard</v>
          </cell>
          <cell r="I991" t="str">
            <v>medium</v>
          </cell>
          <cell r="J991" t="str">
            <v>medium</v>
          </cell>
          <cell r="K991">
            <v>1151.96</v>
          </cell>
          <cell r="L991">
            <v>649.49</v>
          </cell>
          <cell r="M991">
            <v>502.47</v>
          </cell>
          <cell r="N991">
            <v>36498</v>
          </cell>
          <cell r="O991" t="str">
            <v>Male</v>
          </cell>
          <cell r="P991">
            <v>0</v>
          </cell>
          <cell r="Q991">
            <v>67.013698630136986</v>
          </cell>
          <cell r="R991" t="str">
            <v>Web Developer I</v>
          </cell>
          <cell r="S991" t="str">
            <v>Property</v>
          </cell>
          <cell r="T991" t="str">
            <v>Mass Customer</v>
          </cell>
          <cell r="U991" t="str">
            <v>Yes</v>
          </cell>
          <cell r="V991">
            <v>3024</v>
          </cell>
          <cell r="W991" t="str">
            <v>VIC</v>
          </cell>
          <cell r="X991">
            <v>8</v>
          </cell>
          <cell r="Y991">
            <v>274</v>
          </cell>
        </row>
        <row r="992">
          <cell r="A992">
            <v>991</v>
          </cell>
          <cell r="B992">
            <v>89</v>
          </cell>
          <cell r="C992">
            <v>2957</v>
          </cell>
          <cell r="D992">
            <v>42737</v>
          </cell>
          <cell r="E992" t="b">
            <v>1</v>
          </cell>
          <cell r="F992" t="str">
            <v>Approved</v>
          </cell>
          <cell r="G992" t="str">
            <v>WeareA2B</v>
          </cell>
          <cell r="H992" t="str">
            <v>Touring</v>
          </cell>
          <cell r="I992" t="str">
            <v>medium</v>
          </cell>
          <cell r="J992" t="str">
            <v>large</v>
          </cell>
          <cell r="K992">
            <v>1362.99</v>
          </cell>
          <cell r="L992">
            <v>57.74</v>
          </cell>
          <cell r="M992">
            <v>1305.25</v>
          </cell>
          <cell r="N992">
            <v>34079</v>
          </cell>
          <cell r="O992" t="str">
            <v>Male</v>
          </cell>
          <cell r="P992">
            <v>10</v>
          </cell>
          <cell r="Q992">
            <v>52.361643835616441</v>
          </cell>
          <cell r="R992" t="str">
            <v>Social Worker</v>
          </cell>
          <cell r="S992" t="str">
            <v>Telecommunications</v>
          </cell>
          <cell r="T992" t="str">
            <v>Mass Customer</v>
          </cell>
          <cell r="U992" t="str">
            <v>Yes</v>
          </cell>
          <cell r="V992">
            <v>2259</v>
          </cell>
          <cell r="W992" t="str">
            <v>NSW</v>
          </cell>
          <cell r="X992">
            <v>8</v>
          </cell>
          <cell r="Y992">
            <v>362</v>
          </cell>
        </row>
        <row r="993">
          <cell r="A993">
            <v>992</v>
          </cell>
          <cell r="B993">
            <v>1</v>
          </cell>
          <cell r="C993">
            <v>2001</v>
          </cell>
          <cell r="D993">
            <v>42880</v>
          </cell>
          <cell r="E993" t="b">
            <v>1</v>
          </cell>
          <cell r="F993" t="str">
            <v>Approved</v>
          </cell>
          <cell r="G993" t="str">
            <v>Giant Bicycles</v>
          </cell>
          <cell r="H993" t="str">
            <v>Standard</v>
          </cell>
          <cell r="I993" t="str">
            <v>medium</v>
          </cell>
          <cell r="J993" t="str">
            <v>medium</v>
          </cell>
          <cell r="K993">
            <v>1403.5</v>
          </cell>
          <cell r="L993">
            <v>954.82</v>
          </cell>
          <cell r="M993">
            <v>448.67999999999995</v>
          </cell>
          <cell r="N993">
            <v>36833</v>
          </cell>
          <cell r="O993" t="str">
            <v>Female</v>
          </cell>
          <cell r="P993">
            <v>55</v>
          </cell>
          <cell r="Q993">
            <v>44.482191780821921</v>
          </cell>
          <cell r="R993" t="str">
            <v>Analog Circuit Design manager</v>
          </cell>
          <cell r="S993" t="str">
            <v>IT</v>
          </cell>
          <cell r="T993" t="str">
            <v>High Net Worth</v>
          </cell>
          <cell r="U993" t="str">
            <v>Yes</v>
          </cell>
          <cell r="V993">
            <v>2800</v>
          </cell>
          <cell r="W993" t="str">
            <v>NSW</v>
          </cell>
          <cell r="X993">
            <v>4</v>
          </cell>
          <cell r="Y993">
            <v>219</v>
          </cell>
        </row>
        <row r="994">
          <cell r="A994">
            <v>993</v>
          </cell>
          <cell r="B994">
            <v>15</v>
          </cell>
          <cell r="C994">
            <v>662</v>
          </cell>
          <cell r="D994">
            <v>42909</v>
          </cell>
          <cell r="E994" t="b">
            <v>1</v>
          </cell>
          <cell r="F994" t="str">
            <v>Approved</v>
          </cell>
          <cell r="G994" t="str">
            <v>Norco Bicycles</v>
          </cell>
          <cell r="H994" t="str">
            <v>Standard</v>
          </cell>
          <cell r="I994" t="str">
            <v>low</v>
          </cell>
          <cell r="J994" t="str">
            <v>medium</v>
          </cell>
          <cell r="K994">
            <v>958.74</v>
          </cell>
          <cell r="L994">
            <v>748.9</v>
          </cell>
          <cell r="M994">
            <v>209.84000000000003</v>
          </cell>
          <cell r="N994">
            <v>38693</v>
          </cell>
          <cell r="O994" t="e">
            <v>#N/A</v>
          </cell>
          <cell r="P994" t="e">
            <v>#N/A</v>
          </cell>
          <cell r="Q994" t="e">
            <v>#N/A</v>
          </cell>
          <cell r="R994" t="e">
            <v>#N/A</v>
          </cell>
          <cell r="S994" t="e">
            <v>#N/A</v>
          </cell>
          <cell r="T994" t="e">
            <v>#N/A</v>
          </cell>
          <cell r="U994" t="e">
            <v>#N/A</v>
          </cell>
          <cell r="V994" t="e">
            <v>#N/A</v>
          </cell>
          <cell r="W994" t="e">
            <v>#N/A</v>
          </cell>
          <cell r="X994" t="e">
            <v>#N/A</v>
          </cell>
          <cell r="Y994">
            <v>190</v>
          </cell>
        </row>
        <row r="995">
          <cell r="A995">
            <v>994</v>
          </cell>
          <cell r="B995">
            <v>53</v>
          </cell>
          <cell r="C995">
            <v>640</v>
          </cell>
          <cell r="D995">
            <v>43052</v>
          </cell>
          <cell r="E995" t="b">
            <v>0</v>
          </cell>
          <cell r="F995" t="str">
            <v>Approved</v>
          </cell>
          <cell r="G995" t="str">
            <v>Giant Bicycles</v>
          </cell>
          <cell r="H995" t="str">
            <v>Standard</v>
          </cell>
          <cell r="I995" t="str">
            <v>high</v>
          </cell>
          <cell r="J995" t="str">
            <v>medium</v>
          </cell>
          <cell r="K995">
            <v>1274.93</v>
          </cell>
          <cell r="L995">
            <v>764.96</v>
          </cell>
          <cell r="M995">
            <v>509.97</v>
          </cell>
          <cell r="N995">
            <v>38216</v>
          </cell>
          <cell r="O995" t="e">
            <v>#N/A</v>
          </cell>
          <cell r="P995" t="e">
            <v>#N/A</v>
          </cell>
          <cell r="Q995" t="e">
            <v>#N/A</v>
          </cell>
          <cell r="R995" t="e">
            <v>#N/A</v>
          </cell>
          <cell r="S995" t="e">
            <v>#N/A</v>
          </cell>
          <cell r="T995" t="e">
            <v>#N/A</v>
          </cell>
          <cell r="U995" t="e">
            <v>#N/A</v>
          </cell>
          <cell r="V995" t="e">
            <v>#N/A</v>
          </cell>
          <cell r="W995" t="e">
            <v>#N/A</v>
          </cell>
          <cell r="X995" t="e">
            <v>#N/A</v>
          </cell>
          <cell r="Y995">
            <v>47</v>
          </cell>
        </row>
        <row r="996">
          <cell r="A996">
            <v>995</v>
          </cell>
          <cell r="B996">
            <v>3</v>
          </cell>
          <cell r="C996">
            <v>1558</v>
          </cell>
          <cell r="D996">
            <v>43013</v>
          </cell>
          <cell r="E996" t="b">
            <v>0</v>
          </cell>
          <cell r="F996" t="str">
            <v>Approved</v>
          </cell>
          <cell r="G996" t="str">
            <v>Trek Bicycles</v>
          </cell>
          <cell r="H996" t="str">
            <v>Standard</v>
          </cell>
          <cell r="I996" t="str">
            <v>medium</v>
          </cell>
          <cell r="J996" t="str">
            <v>large</v>
          </cell>
          <cell r="K996">
            <v>2091.4699999999998</v>
          </cell>
          <cell r="L996">
            <v>388.92</v>
          </cell>
          <cell r="M996">
            <v>1702.5499999999997</v>
          </cell>
          <cell r="N996">
            <v>38859</v>
          </cell>
          <cell r="O996" t="str">
            <v>Male</v>
          </cell>
          <cell r="P996">
            <v>63</v>
          </cell>
          <cell r="Q996">
            <v>30.876712328767123</v>
          </cell>
          <cell r="R996" t="str">
            <v>Information Systems Manager</v>
          </cell>
          <cell r="S996" t="str">
            <v>Financial Services</v>
          </cell>
          <cell r="T996" t="str">
            <v>Mass Customer</v>
          </cell>
          <cell r="U996" t="str">
            <v>No</v>
          </cell>
          <cell r="V996">
            <v>2763</v>
          </cell>
          <cell r="W996" t="str">
            <v>NSW</v>
          </cell>
          <cell r="X996">
            <v>10</v>
          </cell>
          <cell r="Y996">
            <v>86</v>
          </cell>
        </row>
        <row r="997">
          <cell r="A997">
            <v>996</v>
          </cell>
          <cell r="B997">
            <v>60</v>
          </cell>
          <cell r="C997">
            <v>2572</v>
          </cell>
          <cell r="D997">
            <v>42810</v>
          </cell>
          <cell r="E997" t="b">
            <v>1</v>
          </cell>
          <cell r="F997" t="str">
            <v>Approved</v>
          </cell>
          <cell r="G997" t="str">
            <v>Giant Bicycles</v>
          </cell>
          <cell r="H997" t="str">
            <v>Standard</v>
          </cell>
          <cell r="I997" t="str">
            <v>high</v>
          </cell>
          <cell r="J997" t="str">
            <v>small</v>
          </cell>
          <cell r="K997">
            <v>1977.36</v>
          </cell>
          <cell r="L997">
            <v>1759.85</v>
          </cell>
          <cell r="M997">
            <v>217.51</v>
          </cell>
          <cell r="N997">
            <v>40779</v>
          </cell>
          <cell r="O997" t="str">
            <v>Female</v>
          </cell>
          <cell r="P997">
            <v>72</v>
          </cell>
          <cell r="Q997">
            <v>41.246575342465754</v>
          </cell>
          <cell r="R997" t="str">
            <v>Engineer III</v>
          </cell>
          <cell r="S997" t="str">
            <v>Health</v>
          </cell>
          <cell r="T997" t="str">
            <v>Affluent Customer</v>
          </cell>
          <cell r="U997" t="str">
            <v>Yes</v>
          </cell>
          <cell r="V997">
            <v>2075</v>
          </cell>
          <cell r="W997" t="str">
            <v>NSW</v>
          </cell>
          <cell r="X997">
            <v>10</v>
          </cell>
          <cell r="Y997">
            <v>289</v>
          </cell>
        </row>
        <row r="998">
          <cell r="A998">
            <v>997</v>
          </cell>
          <cell r="B998">
            <v>59</v>
          </cell>
          <cell r="C998">
            <v>689</v>
          </cell>
          <cell r="D998">
            <v>42997</v>
          </cell>
          <cell r="E998" t="b">
            <v>0</v>
          </cell>
          <cell r="F998" t="str">
            <v>Approved</v>
          </cell>
          <cell r="G998" t="str">
            <v>WeareA2B</v>
          </cell>
          <cell r="H998" t="str">
            <v>Standard</v>
          </cell>
          <cell r="I998" t="str">
            <v>medium</v>
          </cell>
          <cell r="J998" t="str">
            <v>small</v>
          </cell>
          <cell r="K998">
            <v>1415.01</v>
          </cell>
          <cell r="L998">
            <v>1259.3599999999999</v>
          </cell>
          <cell r="M998">
            <v>155.65000000000009</v>
          </cell>
          <cell r="N998">
            <v>33364</v>
          </cell>
          <cell r="O998" t="e">
            <v>#N/A</v>
          </cell>
          <cell r="P998" t="e">
            <v>#N/A</v>
          </cell>
          <cell r="Q998" t="e">
            <v>#N/A</v>
          </cell>
          <cell r="R998" t="e">
            <v>#N/A</v>
          </cell>
          <cell r="S998" t="e">
            <v>#N/A</v>
          </cell>
          <cell r="T998" t="e">
            <v>#N/A</v>
          </cell>
          <cell r="U998" t="e">
            <v>#N/A</v>
          </cell>
          <cell r="V998" t="e">
            <v>#N/A</v>
          </cell>
          <cell r="W998" t="e">
            <v>#N/A</v>
          </cell>
          <cell r="X998" t="e">
            <v>#N/A</v>
          </cell>
          <cell r="Y998">
            <v>102</v>
          </cell>
        </row>
        <row r="999">
          <cell r="A999">
            <v>998</v>
          </cell>
          <cell r="B999">
            <v>11</v>
          </cell>
          <cell r="C999">
            <v>1041</v>
          </cell>
          <cell r="D999">
            <v>42738</v>
          </cell>
          <cell r="E999" t="b">
            <v>0</v>
          </cell>
          <cell r="F999" t="str">
            <v>Approved</v>
          </cell>
          <cell r="G999" t="str">
            <v>Giant Bicycles</v>
          </cell>
          <cell r="H999" t="str">
            <v>Standard</v>
          </cell>
          <cell r="I999" t="str">
            <v>high</v>
          </cell>
          <cell r="J999" t="str">
            <v>medium</v>
          </cell>
          <cell r="K999">
            <v>1274.93</v>
          </cell>
          <cell r="L999">
            <v>764.96</v>
          </cell>
          <cell r="M999">
            <v>509.97</v>
          </cell>
          <cell r="N999">
            <v>39298</v>
          </cell>
          <cell r="O999" t="str">
            <v>Male</v>
          </cell>
          <cell r="P999">
            <v>0</v>
          </cell>
          <cell r="Q999">
            <v>62.863013698630134</v>
          </cell>
          <cell r="R999">
            <v>0</v>
          </cell>
          <cell r="S999" t="str">
            <v>Health</v>
          </cell>
          <cell r="T999" t="str">
            <v>High Net Worth</v>
          </cell>
          <cell r="U999" t="str">
            <v>No</v>
          </cell>
          <cell r="V999">
            <v>2065</v>
          </cell>
          <cell r="W999" t="str">
            <v>NSW</v>
          </cell>
          <cell r="X999">
            <v>10</v>
          </cell>
          <cell r="Y999">
            <v>361</v>
          </cell>
        </row>
        <row r="1000">
          <cell r="A1000">
            <v>999</v>
          </cell>
          <cell r="B1000">
            <v>74</v>
          </cell>
          <cell r="C1000">
            <v>2217</v>
          </cell>
          <cell r="D1000">
            <v>43057</v>
          </cell>
          <cell r="E1000" t="b">
            <v>1</v>
          </cell>
          <cell r="F1000" t="str">
            <v>Approved</v>
          </cell>
          <cell r="G1000" t="str">
            <v>WeareA2B</v>
          </cell>
          <cell r="H1000" t="str">
            <v>Standard</v>
          </cell>
          <cell r="I1000" t="str">
            <v>medium</v>
          </cell>
          <cell r="J1000" t="str">
            <v>medium</v>
          </cell>
          <cell r="K1000">
            <v>1228.07</v>
          </cell>
          <cell r="L1000">
            <v>400.91</v>
          </cell>
          <cell r="M1000">
            <v>827.15999999999985</v>
          </cell>
          <cell r="N1000">
            <v>36668</v>
          </cell>
          <cell r="O1000" t="str">
            <v>Female</v>
          </cell>
          <cell r="P1000">
            <v>94</v>
          </cell>
          <cell r="Q1000">
            <v>40.449315068493149</v>
          </cell>
          <cell r="R1000" t="str">
            <v>Paralegal</v>
          </cell>
          <cell r="S1000" t="str">
            <v>Property</v>
          </cell>
          <cell r="T1000" t="str">
            <v>High Net Worth</v>
          </cell>
          <cell r="U1000" t="str">
            <v>Yes</v>
          </cell>
          <cell r="V1000">
            <v>4421</v>
          </cell>
          <cell r="W1000" t="str">
            <v>QLD</v>
          </cell>
          <cell r="X1000">
            <v>2</v>
          </cell>
          <cell r="Y1000">
            <v>42</v>
          </cell>
        </row>
        <row r="1001">
          <cell r="A1001">
            <v>1000</v>
          </cell>
          <cell r="B1001">
            <v>79</v>
          </cell>
          <cell r="C1001">
            <v>2492</v>
          </cell>
          <cell r="D1001">
            <v>43023</v>
          </cell>
          <cell r="E1001" t="b">
            <v>1</v>
          </cell>
          <cell r="F1001" t="str">
            <v>Approved</v>
          </cell>
          <cell r="G1001" t="str">
            <v>Solex</v>
          </cell>
          <cell r="H1001" t="str">
            <v>Touring</v>
          </cell>
          <cell r="I1001" t="str">
            <v>medium</v>
          </cell>
          <cell r="J1001" t="str">
            <v>large</v>
          </cell>
          <cell r="K1001">
            <v>2083.94</v>
          </cell>
          <cell r="L1001">
            <v>675.03</v>
          </cell>
          <cell r="M1001">
            <v>1408.91</v>
          </cell>
          <cell r="N1001">
            <v>41533</v>
          </cell>
          <cell r="O1001" t="str">
            <v>Male</v>
          </cell>
          <cell r="P1001">
            <v>56</v>
          </cell>
          <cell r="Q1001">
            <v>48.161643835616438</v>
          </cell>
          <cell r="R1001" t="str">
            <v>Design Engineer</v>
          </cell>
          <cell r="S1001" t="str">
            <v>Health</v>
          </cell>
          <cell r="T1001" t="str">
            <v>Mass Customer</v>
          </cell>
          <cell r="U1001" t="str">
            <v>No</v>
          </cell>
          <cell r="V1001">
            <v>2770</v>
          </cell>
          <cell r="W1001" t="str">
            <v>NSW</v>
          </cell>
          <cell r="X1001">
            <v>9</v>
          </cell>
          <cell r="Y1001">
            <v>76</v>
          </cell>
        </row>
        <row r="1002">
          <cell r="A1002">
            <v>1001</v>
          </cell>
          <cell r="B1002">
            <v>33</v>
          </cell>
          <cell r="C1002">
            <v>452</v>
          </cell>
          <cell r="D1002">
            <v>43075</v>
          </cell>
          <cell r="E1002" t="b">
            <v>1</v>
          </cell>
          <cell r="F1002" t="str">
            <v>Approved</v>
          </cell>
          <cell r="G1002" t="str">
            <v>Giant Bicycles</v>
          </cell>
          <cell r="H1002" t="str">
            <v>Standard</v>
          </cell>
          <cell r="I1002" t="str">
            <v>medium</v>
          </cell>
          <cell r="J1002" t="str">
            <v>small</v>
          </cell>
          <cell r="K1002">
            <v>1311.44</v>
          </cell>
          <cell r="L1002">
            <v>1167.18</v>
          </cell>
          <cell r="M1002">
            <v>144.26</v>
          </cell>
          <cell r="N1002">
            <v>40618</v>
          </cell>
          <cell r="O1002" t="e">
            <v>#N/A</v>
          </cell>
          <cell r="P1002" t="e">
            <v>#N/A</v>
          </cell>
          <cell r="Q1002" t="e">
            <v>#N/A</v>
          </cell>
          <cell r="R1002" t="e">
            <v>#N/A</v>
          </cell>
          <cell r="S1002" t="e">
            <v>#N/A</v>
          </cell>
          <cell r="T1002" t="e">
            <v>#N/A</v>
          </cell>
          <cell r="U1002" t="e">
            <v>#N/A</v>
          </cell>
          <cell r="V1002" t="e">
            <v>#N/A</v>
          </cell>
          <cell r="W1002" t="e">
            <v>#N/A</v>
          </cell>
          <cell r="X1002" t="e">
            <v>#N/A</v>
          </cell>
          <cell r="Y1002">
            <v>24</v>
          </cell>
        </row>
        <row r="1003">
          <cell r="A1003">
            <v>1002</v>
          </cell>
          <cell r="B1003">
            <v>52</v>
          </cell>
          <cell r="C1003">
            <v>906</v>
          </cell>
          <cell r="D1003">
            <v>43083</v>
          </cell>
          <cell r="E1003" t="b">
            <v>0</v>
          </cell>
          <cell r="F1003" t="str">
            <v>Approved</v>
          </cell>
          <cell r="G1003" t="str">
            <v>Solex</v>
          </cell>
          <cell r="H1003" t="str">
            <v>Road</v>
          </cell>
          <cell r="I1003" t="str">
            <v>medium</v>
          </cell>
          <cell r="J1003" t="str">
            <v>large</v>
          </cell>
          <cell r="K1003">
            <v>1777.8</v>
          </cell>
          <cell r="L1003">
            <v>820.78</v>
          </cell>
          <cell r="M1003">
            <v>957.02</v>
          </cell>
          <cell r="N1003">
            <v>33455</v>
          </cell>
          <cell r="O1003" t="e">
            <v>#N/A</v>
          </cell>
          <cell r="P1003" t="e">
            <v>#N/A</v>
          </cell>
          <cell r="Q1003" t="e">
            <v>#N/A</v>
          </cell>
          <cell r="R1003" t="e">
            <v>#N/A</v>
          </cell>
          <cell r="S1003" t="e">
            <v>#N/A</v>
          </cell>
          <cell r="T1003" t="e">
            <v>#N/A</v>
          </cell>
          <cell r="U1003" t="e">
            <v>#N/A</v>
          </cell>
          <cell r="V1003" t="e">
            <v>#N/A</v>
          </cell>
          <cell r="W1003" t="e">
            <v>#N/A</v>
          </cell>
          <cell r="X1003" t="e">
            <v>#N/A</v>
          </cell>
          <cell r="Y1003">
            <v>16</v>
          </cell>
        </row>
        <row r="1004">
          <cell r="A1004">
            <v>1003</v>
          </cell>
          <cell r="B1004">
            <v>93</v>
          </cell>
          <cell r="C1004">
            <v>841</v>
          </cell>
          <cell r="D1004">
            <v>42886</v>
          </cell>
          <cell r="E1004" t="b">
            <v>1</v>
          </cell>
          <cell r="F1004" t="str">
            <v>Approved</v>
          </cell>
          <cell r="G1004" t="str">
            <v>WeareA2B</v>
          </cell>
          <cell r="H1004" t="str">
            <v>Standard</v>
          </cell>
          <cell r="I1004" t="str">
            <v>medium</v>
          </cell>
          <cell r="J1004" t="str">
            <v>medium</v>
          </cell>
          <cell r="K1004">
            <v>1065.03</v>
          </cell>
          <cell r="L1004">
            <v>230.09</v>
          </cell>
          <cell r="M1004">
            <v>834.93999999999994</v>
          </cell>
          <cell r="N1004">
            <v>39298</v>
          </cell>
          <cell r="O1004" t="e">
            <v>#N/A</v>
          </cell>
          <cell r="P1004" t="e">
            <v>#N/A</v>
          </cell>
          <cell r="Q1004" t="e">
            <v>#N/A</v>
          </cell>
          <cell r="R1004" t="e">
            <v>#N/A</v>
          </cell>
          <cell r="S1004" t="e">
            <v>#N/A</v>
          </cell>
          <cell r="T1004" t="e">
            <v>#N/A</v>
          </cell>
          <cell r="U1004" t="e">
            <v>#N/A</v>
          </cell>
          <cell r="V1004" t="e">
            <v>#N/A</v>
          </cell>
          <cell r="W1004" t="e">
            <v>#N/A</v>
          </cell>
          <cell r="X1004" t="e">
            <v>#N/A</v>
          </cell>
          <cell r="Y1004">
            <v>213</v>
          </cell>
        </row>
        <row r="1005">
          <cell r="A1005">
            <v>1004</v>
          </cell>
          <cell r="B1005">
            <v>0</v>
          </cell>
          <cell r="C1005">
            <v>2254</v>
          </cell>
          <cell r="D1005">
            <v>42871</v>
          </cell>
          <cell r="E1005" t="b">
            <v>0</v>
          </cell>
          <cell r="F1005" t="str">
            <v>Cancelled</v>
          </cell>
          <cell r="K1005">
            <v>205.84</v>
          </cell>
          <cell r="M1005">
            <v>205.84</v>
          </cell>
          <cell r="O1005" t="str">
            <v>Male</v>
          </cell>
          <cell r="P1005">
            <v>92</v>
          </cell>
          <cell r="Q1005">
            <v>66.457534246575349</v>
          </cell>
          <cell r="R1005" t="str">
            <v>Programmer Analyst II</v>
          </cell>
          <cell r="S1005" t="str">
            <v>Manufacturing</v>
          </cell>
          <cell r="T1005" t="str">
            <v>Affluent Customer</v>
          </cell>
          <cell r="U1005" t="str">
            <v>Yes</v>
          </cell>
          <cell r="V1005">
            <v>2148</v>
          </cell>
          <cell r="W1005" t="str">
            <v>NSW</v>
          </cell>
          <cell r="X1005">
            <v>8</v>
          </cell>
          <cell r="Y1005">
            <v>228</v>
          </cell>
        </row>
        <row r="1006">
          <cell r="A1006">
            <v>1005</v>
          </cell>
          <cell r="B1006">
            <v>10</v>
          </cell>
          <cell r="C1006">
            <v>2850</v>
          </cell>
          <cell r="D1006">
            <v>42896</v>
          </cell>
          <cell r="E1006" t="b">
            <v>0</v>
          </cell>
          <cell r="F1006" t="str">
            <v>Approved</v>
          </cell>
          <cell r="G1006" t="str">
            <v>WeareA2B</v>
          </cell>
          <cell r="H1006" t="str">
            <v>Touring</v>
          </cell>
          <cell r="I1006" t="str">
            <v>medium</v>
          </cell>
          <cell r="J1006" t="str">
            <v>medium</v>
          </cell>
          <cell r="K1006">
            <v>1466.68</v>
          </cell>
          <cell r="L1006">
            <v>363.25</v>
          </cell>
          <cell r="M1006">
            <v>1103.43</v>
          </cell>
          <cell r="N1006">
            <v>38693</v>
          </cell>
          <cell r="O1006" t="str">
            <v>Male</v>
          </cell>
          <cell r="P1006">
            <v>36</v>
          </cell>
          <cell r="Q1006">
            <v>49.465753424657535</v>
          </cell>
          <cell r="R1006" t="str">
            <v>Director of Sales</v>
          </cell>
          <cell r="S1006" t="str">
            <v>n/a</v>
          </cell>
          <cell r="T1006" t="str">
            <v>High Net Worth</v>
          </cell>
          <cell r="U1006" t="str">
            <v>Yes</v>
          </cell>
          <cell r="V1006">
            <v>2487</v>
          </cell>
          <cell r="W1006" t="str">
            <v>NSW</v>
          </cell>
          <cell r="X1006">
            <v>9</v>
          </cell>
          <cell r="Y1006">
            <v>203</v>
          </cell>
        </row>
        <row r="1007">
          <cell r="A1007">
            <v>1006</v>
          </cell>
          <cell r="B1007">
            <v>24</v>
          </cell>
          <cell r="C1007">
            <v>495</v>
          </cell>
          <cell r="D1007">
            <v>42945</v>
          </cell>
          <cell r="E1007" t="b">
            <v>0</v>
          </cell>
          <cell r="F1007" t="str">
            <v>Approved</v>
          </cell>
          <cell r="G1007" t="str">
            <v>Solex</v>
          </cell>
          <cell r="H1007" t="str">
            <v>Road</v>
          </cell>
          <cell r="I1007" t="str">
            <v>medium</v>
          </cell>
          <cell r="J1007" t="str">
            <v>large</v>
          </cell>
          <cell r="K1007">
            <v>1777.8</v>
          </cell>
          <cell r="L1007">
            <v>820.78</v>
          </cell>
          <cell r="M1007">
            <v>957.02</v>
          </cell>
          <cell r="N1007">
            <v>42696</v>
          </cell>
          <cell r="O1007" t="e">
            <v>#N/A</v>
          </cell>
          <cell r="P1007" t="e">
            <v>#N/A</v>
          </cell>
          <cell r="Q1007" t="e">
            <v>#N/A</v>
          </cell>
          <cell r="R1007" t="e">
            <v>#N/A</v>
          </cell>
          <cell r="S1007" t="e">
            <v>#N/A</v>
          </cell>
          <cell r="T1007" t="e">
            <v>#N/A</v>
          </cell>
          <cell r="U1007" t="e">
            <v>#N/A</v>
          </cell>
          <cell r="V1007" t="e">
            <v>#N/A</v>
          </cell>
          <cell r="W1007" t="e">
            <v>#N/A</v>
          </cell>
          <cell r="X1007" t="e">
            <v>#N/A</v>
          </cell>
          <cell r="Y1007">
            <v>154</v>
          </cell>
        </row>
        <row r="1008">
          <cell r="A1008">
            <v>1007</v>
          </cell>
          <cell r="B1008">
            <v>53</v>
          </cell>
          <cell r="C1008">
            <v>1617</v>
          </cell>
          <cell r="D1008">
            <v>43073</v>
          </cell>
          <cell r="E1008" t="b">
            <v>0</v>
          </cell>
          <cell r="F1008" t="str">
            <v>Approved</v>
          </cell>
          <cell r="G1008" t="str">
            <v>OHM Cycles</v>
          </cell>
          <cell r="H1008" t="str">
            <v>Standard</v>
          </cell>
          <cell r="I1008" t="str">
            <v>medium</v>
          </cell>
          <cell r="J1008" t="str">
            <v>medium</v>
          </cell>
          <cell r="K1008">
            <v>795.34</v>
          </cell>
          <cell r="L1008">
            <v>101.58</v>
          </cell>
          <cell r="M1008">
            <v>693.76</v>
          </cell>
          <cell r="N1008">
            <v>35470</v>
          </cell>
          <cell r="O1008" t="str">
            <v>Female</v>
          </cell>
          <cell r="P1008">
            <v>90</v>
          </cell>
          <cell r="Q1008">
            <v>43.734246575342468</v>
          </cell>
          <cell r="R1008" t="str">
            <v>Compensation Analyst</v>
          </cell>
          <cell r="S1008" t="str">
            <v>Retail</v>
          </cell>
          <cell r="T1008" t="str">
            <v>High Net Worth</v>
          </cell>
          <cell r="U1008" t="str">
            <v>Yes</v>
          </cell>
          <cell r="V1008">
            <v>4215</v>
          </cell>
          <cell r="W1008" t="str">
            <v>QLD</v>
          </cell>
          <cell r="X1008">
            <v>8</v>
          </cell>
          <cell r="Y1008">
            <v>26</v>
          </cell>
        </row>
        <row r="1009">
          <cell r="A1009">
            <v>1008</v>
          </cell>
          <cell r="B1009">
            <v>80</v>
          </cell>
          <cell r="C1009">
            <v>1639</v>
          </cell>
          <cell r="D1009">
            <v>42837</v>
          </cell>
          <cell r="E1009" t="b">
            <v>0</v>
          </cell>
          <cell r="F1009" t="str">
            <v>Approved</v>
          </cell>
          <cell r="G1009" t="str">
            <v>OHM Cycles</v>
          </cell>
          <cell r="H1009" t="str">
            <v>Touring</v>
          </cell>
          <cell r="I1009" t="str">
            <v>low</v>
          </cell>
          <cell r="J1009" t="str">
            <v>medium</v>
          </cell>
          <cell r="K1009">
            <v>1073.07</v>
          </cell>
          <cell r="L1009">
            <v>933.84</v>
          </cell>
          <cell r="M1009">
            <v>139.2299999999999</v>
          </cell>
          <cell r="N1009">
            <v>33429</v>
          </cell>
          <cell r="O1009" t="str">
            <v>Male</v>
          </cell>
          <cell r="P1009">
            <v>37</v>
          </cell>
          <cell r="Q1009">
            <v>59.295890410958904</v>
          </cell>
          <cell r="R1009">
            <v>0</v>
          </cell>
          <cell r="S1009" t="str">
            <v>Financial Services</v>
          </cell>
          <cell r="T1009" t="str">
            <v>Mass Customer</v>
          </cell>
          <cell r="U1009" t="str">
            <v>Yes</v>
          </cell>
          <cell r="V1009">
            <v>2753</v>
          </cell>
          <cell r="W1009" t="str">
            <v>NSW</v>
          </cell>
          <cell r="X1009">
            <v>10</v>
          </cell>
          <cell r="Y1009">
            <v>262</v>
          </cell>
        </row>
        <row r="1010">
          <cell r="A1010">
            <v>1009</v>
          </cell>
          <cell r="B1010">
            <v>5</v>
          </cell>
          <cell r="C1010">
            <v>2897</v>
          </cell>
          <cell r="D1010">
            <v>42971</v>
          </cell>
          <cell r="E1010" t="b">
            <v>0</v>
          </cell>
          <cell r="F1010" t="str">
            <v>Approved</v>
          </cell>
          <cell r="G1010" t="str">
            <v>Trek Bicycles</v>
          </cell>
          <cell r="H1010" t="str">
            <v>Mountain</v>
          </cell>
          <cell r="I1010" t="str">
            <v>low</v>
          </cell>
          <cell r="J1010" t="str">
            <v>medium</v>
          </cell>
          <cell r="K1010">
            <v>574.64</v>
          </cell>
          <cell r="L1010">
            <v>459.71</v>
          </cell>
          <cell r="M1010">
            <v>114.93</v>
          </cell>
          <cell r="N1010">
            <v>40784</v>
          </cell>
          <cell r="O1010" t="str">
            <v>Female</v>
          </cell>
          <cell r="P1010">
            <v>81</v>
          </cell>
          <cell r="Q1010">
            <v>59.972602739726028</v>
          </cell>
          <cell r="R1010" t="str">
            <v>Assistant Professor</v>
          </cell>
          <cell r="S1010" t="str">
            <v>Financial Services</v>
          </cell>
          <cell r="T1010" t="str">
            <v>Mass Customer</v>
          </cell>
          <cell r="U1010" t="str">
            <v>Yes</v>
          </cell>
          <cell r="V1010">
            <v>3189</v>
          </cell>
          <cell r="W1010" t="str">
            <v>VIC</v>
          </cell>
          <cell r="X1010">
            <v>10</v>
          </cell>
          <cell r="Y1010">
            <v>128</v>
          </cell>
        </row>
        <row r="1011">
          <cell r="A1011">
            <v>1010</v>
          </cell>
          <cell r="B1011">
            <v>84</v>
          </cell>
          <cell r="C1011">
            <v>1731</v>
          </cell>
          <cell r="D1011">
            <v>42878</v>
          </cell>
          <cell r="E1011" t="b">
            <v>1</v>
          </cell>
          <cell r="F1011" t="str">
            <v>Approved</v>
          </cell>
          <cell r="G1011" t="str">
            <v>Giant Bicycles</v>
          </cell>
          <cell r="H1011" t="str">
            <v>Road</v>
          </cell>
          <cell r="I1011" t="str">
            <v>medium</v>
          </cell>
          <cell r="J1011" t="str">
            <v>medium</v>
          </cell>
          <cell r="K1011">
            <v>792.9</v>
          </cell>
          <cell r="L1011">
            <v>594.67999999999995</v>
          </cell>
          <cell r="M1011">
            <v>198.22000000000003</v>
          </cell>
          <cell r="N1011">
            <v>42710</v>
          </cell>
          <cell r="O1011" t="str">
            <v>Male</v>
          </cell>
          <cell r="P1011">
            <v>95</v>
          </cell>
          <cell r="Q1011">
            <v>63.06849315068493</v>
          </cell>
          <cell r="R1011" t="str">
            <v>Health Coach III</v>
          </cell>
          <cell r="S1011" t="str">
            <v>Financial Services</v>
          </cell>
          <cell r="T1011" t="str">
            <v>Mass Customer</v>
          </cell>
          <cell r="U1011" t="str">
            <v>No</v>
          </cell>
          <cell r="V1011">
            <v>4161</v>
          </cell>
          <cell r="W1011" t="str">
            <v>QLD</v>
          </cell>
          <cell r="X1011">
            <v>5</v>
          </cell>
          <cell r="Y1011">
            <v>221</v>
          </cell>
        </row>
        <row r="1012">
          <cell r="A1012">
            <v>1011</v>
          </cell>
          <cell r="B1012">
            <v>88</v>
          </cell>
          <cell r="C1012">
            <v>2057</v>
          </cell>
          <cell r="D1012">
            <v>42891</v>
          </cell>
          <cell r="E1012" t="b">
            <v>1</v>
          </cell>
          <cell r="F1012" t="str">
            <v>Approved</v>
          </cell>
          <cell r="G1012" t="str">
            <v>Norco Bicycles</v>
          </cell>
          <cell r="H1012" t="str">
            <v>Standard</v>
          </cell>
          <cell r="I1012" t="str">
            <v>medium</v>
          </cell>
          <cell r="J1012" t="str">
            <v>medium</v>
          </cell>
          <cell r="K1012">
            <v>1198.46</v>
          </cell>
          <cell r="L1012">
            <v>381.1</v>
          </cell>
          <cell r="M1012">
            <v>817.36</v>
          </cell>
          <cell r="N1012">
            <v>36833</v>
          </cell>
          <cell r="O1012" t="str">
            <v>Female</v>
          </cell>
          <cell r="P1012">
            <v>99</v>
          </cell>
          <cell r="Q1012">
            <v>62.5013698630137</v>
          </cell>
          <cell r="R1012" t="str">
            <v>Accounting Assistant IV</v>
          </cell>
          <cell r="S1012" t="str">
            <v>Property</v>
          </cell>
          <cell r="T1012" t="str">
            <v>High Net Worth</v>
          </cell>
          <cell r="U1012" t="str">
            <v>No</v>
          </cell>
          <cell r="V1012">
            <v>3182</v>
          </cell>
          <cell r="W1012" t="str">
            <v>VIC</v>
          </cell>
          <cell r="X1012">
            <v>8</v>
          </cell>
          <cell r="Y1012">
            <v>208</v>
          </cell>
        </row>
        <row r="1013">
          <cell r="A1013">
            <v>1012</v>
          </cell>
          <cell r="B1013">
            <v>55</v>
          </cell>
          <cell r="C1013">
            <v>1468</v>
          </cell>
          <cell r="D1013">
            <v>42945</v>
          </cell>
          <cell r="E1013" t="b">
            <v>0</v>
          </cell>
          <cell r="F1013" t="str">
            <v>Approved</v>
          </cell>
          <cell r="G1013" t="str">
            <v>Trek Bicycles</v>
          </cell>
          <cell r="H1013" t="str">
            <v>Road</v>
          </cell>
          <cell r="I1013" t="str">
            <v>medium</v>
          </cell>
          <cell r="J1013" t="str">
            <v>large</v>
          </cell>
          <cell r="K1013">
            <v>1894.19</v>
          </cell>
          <cell r="L1013">
            <v>598.76</v>
          </cell>
          <cell r="M1013">
            <v>1295.43</v>
          </cell>
          <cell r="N1013">
            <v>37823</v>
          </cell>
          <cell r="O1013" t="str">
            <v>Male</v>
          </cell>
          <cell r="P1013">
            <v>77</v>
          </cell>
          <cell r="Q1013">
            <v>44.219178082191782</v>
          </cell>
          <cell r="R1013" t="str">
            <v>Financial Advisor</v>
          </cell>
          <cell r="S1013" t="str">
            <v>Manufacturing</v>
          </cell>
          <cell r="T1013" t="str">
            <v>Mass Customer</v>
          </cell>
          <cell r="U1013" t="str">
            <v>Yes</v>
          </cell>
          <cell r="V1013">
            <v>2519</v>
          </cell>
          <cell r="W1013" t="str">
            <v>NSW</v>
          </cell>
          <cell r="X1013">
            <v>9</v>
          </cell>
          <cell r="Y1013">
            <v>154</v>
          </cell>
        </row>
        <row r="1014">
          <cell r="A1014">
            <v>1013</v>
          </cell>
          <cell r="B1014">
            <v>64</v>
          </cell>
          <cell r="C1014">
            <v>233</v>
          </cell>
          <cell r="D1014">
            <v>42884</v>
          </cell>
          <cell r="E1014" t="b">
            <v>1</v>
          </cell>
          <cell r="F1014" t="str">
            <v>Approved</v>
          </cell>
          <cell r="G1014" t="str">
            <v>Trek Bicycles</v>
          </cell>
          <cell r="H1014" t="str">
            <v>Standard</v>
          </cell>
          <cell r="I1014" t="str">
            <v>medium</v>
          </cell>
          <cell r="J1014" t="str">
            <v>large</v>
          </cell>
          <cell r="K1014">
            <v>1469.44</v>
          </cell>
          <cell r="L1014">
            <v>596.54999999999995</v>
          </cell>
          <cell r="M1014">
            <v>872.8900000000001</v>
          </cell>
          <cell r="N1014">
            <v>41047</v>
          </cell>
          <cell r="O1014" t="e">
            <v>#N/A</v>
          </cell>
          <cell r="P1014" t="e">
            <v>#N/A</v>
          </cell>
          <cell r="Q1014" t="e">
            <v>#N/A</v>
          </cell>
          <cell r="R1014" t="e">
            <v>#N/A</v>
          </cell>
          <cell r="S1014" t="e">
            <v>#N/A</v>
          </cell>
          <cell r="T1014" t="e">
            <v>#N/A</v>
          </cell>
          <cell r="U1014" t="e">
            <v>#N/A</v>
          </cell>
          <cell r="V1014" t="e">
            <v>#N/A</v>
          </cell>
          <cell r="W1014" t="e">
            <v>#N/A</v>
          </cell>
          <cell r="X1014" t="e">
            <v>#N/A</v>
          </cell>
          <cell r="Y1014">
            <v>215</v>
          </cell>
        </row>
        <row r="1015">
          <cell r="A1015">
            <v>1014</v>
          </cell>
          <cell r="B1015">
            <v>68</v>
          </cell>
          <cell r="C1015">
            <v>50</v>
          </cell>
          <cell r="D1015">
            <v>42852</v>
          </cell>
          <cell r="E1015" t="b">
            <v>1</v>
          </cell>
          <cell r="F1015" t="str">
            <v>Approved</v>
          </cell>
          <cell r="G1015" t="str">
            <v>OHM Cycles</v>
          </cell>
          <cell r="H1015" t="str">
            <v>Standard</v>
          </cell>
          <cell r="I1015" t="str">
            <v>medium</v>
          </cell>
          <cell r="J1015" t="str">
            <v>medium</v>
          </cell>
          <cell r="K1015">
            <v>1636.9</v>
          </cell>
          <cell r="L1015">
            <v>44.71</v>
          </cell>
          <cell r="M1015">
            <v>1592.19</v>
          </cell>
          <cell r="N1015">
            <v>36668</v>
          </cell>
          <cell r="O1015" t="e">
            <v>#N/A</v>
          </cell>
          <cell r="P1015" t="e">
            <v>#N/A</v>
          </cell>
          <cell r="Q1015" t="e">
            <v>#N/A</v>
          </cell>
          <cell r="R1015" t="e">
            <v>#N/A</v>
          </cell>
          <cell r="S1015" t="e">
            <v>#N/A</v>
          </cell>
          <cell r="T1015" t="e">
            <v>#N/A</v>
          </cell>
          <cell r="U1015" t="e">
            <v>#N/A</v>
          </cell>
          <cell r="V1015" t="e">
            <v>#N/A</v>
          </cell>
          <cell r="W1015" t="e">
            <v>#N/A</v>
          </cell>
          <cell r="X1015" t="e">
            <v>#N/A</v>
          </cell>
          <cell r="Y1015">
            <v>247</v>
          </cell>
        </row>
        <row r="1016">
          <cell r="A1016">
            <v>1015</v>
          </cell>
          <cell r="B1016">
            <v>35</v>
          </cell>
          <cell r="C1016">
            <v>2369</v>
          </cell>
          <cell r="D1016">
            <v>43098</v>
          </cell>
          <cell r="E1016" t="b">
            <v>1</v>
          </cell>
          <cell r="F1016" t="str">
            <v>Approved</v>
          </cell>
          <cell r="G1016" t="str">
            <v>Trek Bicycles</v>
          </cell>
          <cell r="H1016" t="str">
            <v>Standard</v>
          </cell>
          <cell r="I1016" t="str">
            <v>low</v>
          </cell>
          <cell r="J1016" t="str">
            <v>medium</v>
          </cell>
          <cell r="K1016">
            <v>1057.51</v>
          </cell>
          <cell r="L1016">
            <v>154.4</v>
          </cell>
          <cell r="M1016">
            <v>903.11</v>
          </cell>
          <cell r="N1016">
            <v>39526</v>
          </cell>
          <cell r="O1016" t="str">
            <v>Female</v>
          </cell>
          <cell r="P1016">
            <v>35</v>
          </cell>
          <cell r="Q1016">
            <v>25.408219178082192</v>
          </cell>
          <cell r="R1016" t="str">
            <v>Financial Analyst</v>
          </cell>
          <cell r="S1016" t="str">
            <v>Manufacturing</v>
          </cell>
          <cell r="T1016" t="str">
            <v>Mass Customer</v>
          </cell>
          <cell r="U1016" t="str">
            <v>No</v>
          </cell>
          <cell r="V1016">
            <v>3219</v>
          </cell>
          <cell r="W1016" t="str">
            <v>VIC</v>
          </cell>
          <cell r="X1016">
            <v>5</v>
          </cell>
          <cell r="Y1016">
            <v>1</v>
          </cell>
        </row>
        <row r="1017">
          <cell r="A1017">
            <v>1016</v>
          </cell>
          <cell r="B1017">
            <v>41</v>
          </cell>
          <cell r="C1017">
            <v>3093</v>
          </cell>
          <cell r="D1017">
            <v>42872</v>
          </cell>
          <cell r="E1017" t="b">
            <v>0</v>
          </cell>
          <cell r="F1017" t="str">
            <v>Approved</v>
          </cell>
          <cell r="G1017" t="str">
            <v>Norco Bicycles</v>
          </cell>
          <cell r="H1017" t="str">
            <v>Standard</v>
          </cell>
          <cell r="I1017" t="str">
            <v>low</v>
          </cell>
          <cell r="J1017" t="str">
            <v>medium</v>
          </cell>
          <cell r="K1017">
            <v>958.74</v>
          </cell>
          <cell r="L1017">
            <v>748.9</v>
          </cell>
          <cell r="M1017">
            <v>209.84000000000003</v>
          </cell>
          <cell r="N1017">
            <v>35160</v>
          </cell>
          <cell r="O1017" t="str">
            <v>Male</v>
          </cell>
          <cell r="P1017">
            <v>51</v>
          </cell>
          <cell r="Q1017">
            <v>29.986301369863014</v>
          </cell>
          <cell r="R1017" t="str">
            <v>Mechanical Systems Engineer</v>
          </cell>
          <cell r="S1017" t="str">
            <v>n/a</v>
          </cell>
          <cell r="T1017" t="str">
            <v>Affluent Customer</v>
          </cell>
          <cell r="U1017" t="str">
            <v>No</v>
          </cell>
          <cell r="V1017">
            <v>3042</v>
          </cell>
          <cell r="W1017" t="str">
            <v>VIC</v>
          </cell>
          <cell r="X1017">
            <v>9</v>
          </cell>
          <cell r="Y1017">
            <v>227</v>
          </cell>
        </row>
        <row r="1018">
          <cell r="A1018">
            <v>1017</v>
          </cell>
          <cell r="B1018">
            <v>17</v>
          </cell>
          <cell r="C1018">
            <v>320</v>
          </cell>
          <cell r="D1018">
            <v>42782</v>
          </cell>
          <cell r="E1018" t="b">
            <v>1</v>
          </cell>
          <cell r="F1018" t="str">
            <v>Approved</v>
          </cell>
          <cell r="G1018" t="str">
            <v>Solex</v>
          </cell>
          <cell r="H1018" t="str">
            <v>Standard</v>
          </cell>
          <cell r="I1018" t="str">
            <v>high</v>
          </cell>
          <cell r="J1018" t="str">
            <v>medium</v>
          </cell>
          <cell r="K1018">
            <v>1024.6600000000001</v>
          </cell>
          <cell r="L1018">
            <v>614.79999999999995</v>
          </cell>
          <cell r="M1018">
            <v>409.86000000000013</v>
          </cell>
          <cell r="N1018">
            <v>35378</v>
          </cell>
          <cell r="O1018" t="e">
            <v>#N/A</v>
          </cell>
          <cell r="P1018" t="e">
            <v>#N/A</v>
          </cell>
          <cell r="Q1018" t="e">
            <v>#N/A</v>
          </cell>
          <cell r="R1018" t="e">
            <v>#N/A</v>
          </cell>
          <cell r="S1018" t="e">
            <v>#N/A</v>
          </cell>
          <cell r="T1018" t="e">
            <v>#N/A</v>
          </cell>
          <cell r="U1018" t="e">
            <v>#N/A</v>
          </cell>
          <cell r="V1018" t="e">
            <v>#N/A</v>
          </cell>
          <cell r="W1018" t="e">
            <v>#N/A</v>
          </cell>
          <cell r="X1018" t="e">
            <v>#N/A</v>
          </cell>
          <cell r="Y1018">
            <v>317</v>
          </cell>
        </row>
        <row r="1019">
          <cell r="A1019">
            <v>1018</v>
          </cell>
          <cell r="B1019">
            <v>43</v>
          </cell>
          <cell r="C1019">
            <v>1910</v>
          </cell>
          <cell r="D1019">
            <v>43082</v>
          </cell>
          <cell r="E1019" t="b">
            <v>0</v>
          </cell>
          <cell r="F1019" t="str">
            <v>Approved</v>
          </cell>
          <cell r="G1019" t="str">
            <v>Norco Bicycles</v>
          </cell>
          <cell r="H1019" t="str">
            <v>Standard</v>
          </cell>
          <cell r="I1019" t="str">
            <v>medium</v>
          </cell>
          <cell r="J1019" t="str">
            <v>medium</v>
          </cell>
          <cell r="K1019">
            <v>1555.58</v>
          </cell>
          <cell r="L1019">
            <v>818.01</v>
          </cell>
          <cell r="M1019">
            <v>737.56999999999994</v>
          </cell>
          <cell r="N1019">
            <v>38206</v>
          </cell>
          <cell r="O1019" t="str">
            <v>Male</v>
          </cell>
          <cell r="P1019">
            <v>22</v>
          </cell>
          <cell r="Q1019">
            <v>62.728767123287675</v>
          </cell>
          <cell r="R1019" t="str">
            <v>Systems Administrator I</v>
          </cell>
          <cell r="S1019" t="str">
            <v>Argiculture</v>
          </cell>
          <cell r="T1019" t="str">
            <v>Affluent Customer</v>
          </cell>
          <cell r="U1019" t="str">
            <v>Yes</v>
          </cell>
          <cell r="V1019">
            <v>2358</v>
          </cell>
          <cell r="W1019" t="str">
            <v>NSW</v>
          </cell>
          <cell r="X1019">
            <v>2</v>
          </cell>
          <cell r="Y1019">
            <v>17</v>
          </cell>
        </row>
        <row r="1020">
          <cell r="A1020">
            <v>1019</v>
          </cell>
          <cell r="B1020">
            <v>88</v>
          </cell>
          <cell r="C1020">
            <v>99</v>
          </cell>
          <cell r="D1020">
            <v>42982</v>
          </cell>
          <cell r="E1020" t="b">
            <v>0</v>
          </cell>
          <cell r="F1020" t="str">
            <v>Approved</v>
          </cell>
          <cell r="G1020" t="str">
            <v>Norco Bicycles</v>
          </cell>
          <cell r="H1020" t="str">
            <v>Standard</v>
          </cell>
          <cell r="I1020" t="str">
            <v>medium</v>
          </cell>
          <cell r="J1020" t="str">
            <v>medium</v>
          </cell>
          <cell r="K1020">
            <v>1198.46</v>
          </cell>
          <cell r="L1020">
            <v>381.1</v>
          </cell>
          <cell r="M1020">
            <v>817.36</v>
          </cell>
          <cell r="N1020">
            <v>36145</v>
          </cell>
          <cell r="O1020" t="e">
            <v>#N/A</v>
          </cell>
          <cell r="P1020" t="e">
            <v>#N/A</v>
          </cell>
          <cell r="Q1020" t="e">
            <v>#N/A</v>
          </cell>
          <cell r="R1020" t="e">
            <v>#N/A</v>
          </cell>
          <cell r="S1020" t="e">
            <v>#N/A</v>
          </cell>
          <cell r="T1020" t="e">
            <v>#N/A</v>
          </cell>
          <cell r="U1020" t="e">
            <v>#N/A</v>
          </cell>
          <cell r="V1020" t="e">
            <v>#N/A</v>
          </cell>
          <cell r="W1020" t="e">
            <v>#N/A</v>
          </cell>
          <cell r="X1020" t="e">
            <v>#N/A</v>
          </cell>
          <cell r="Y1020">
            <v>117</v>
          </cell>
        </row>
        <row r="1021">
          <cell r="A1021">
            <v>1020</v>
          </cell>
          <cell r="B1021">
            <v>4</v>
          </cell>
          <cell r="C1021">
            <v>1102</v>
          </cell>
          <cell r="D1021">
            <v>42794</v>
          </cell>
          <cell r="E1021" t="b">
            <v>1</v>
          </cell>
          <cell r="F1021" t="str">
            <v>Approved</v>
          </cell>
          <cell r="G1021" t="str">
            <v>Giant Bicycles</v>
          </cell>
          <cell r="H1021" t="str">
            <v>Standard</v>
          </cell>
          <cell r="I1021" t="str">
            <v>high</v>
          </cell>
          <cell r="J1021" t="str">
            <v>medium</v>
          </cell>
          <cell r="K1021">
            <v>1129.1300000000001</v>
          </cell>
          <cell r="L1021">
            <v>677.48</v>
          </cell>
          <cell r="M1021">
            <v>451.65000000000009</v>
          </cell>
          <cell r="N1021">
            <v>37698</v>
          </cell>
          <cell r="O1021" t="str">
            <v>Female</v>
          </cell>
          <cell r="P1021">
            <v>76</v>
          </cell>
          <cell r="Q1021">
            <v>45.61917808219178</v>
          </cell>
          <cell r="R1021" t="str">
            <v>Recruiting Manager</v>
          </cell>
          <cell r="S1021" t="str">
            <v>n/a</v>
          </cell>
          <cell r="T1021" t="str">
            <v>Mass Customer</v>
          </cell>
          <cell r="U1021" t="str">
            <v>No</v>
          </cell>
          <cell r="V1021">
            <v>2647</v>
          </cell>
          <cell r="W1021" t="str">
            <v>NSW</v>
          </cell>
          <cell r="X1021">
            <v>3</v>
          </cell>
          <cell r="Y1021">
            <v>305</v>
          </cell>
        </row>
        <row r="1022">
          <cell r="A1022">
            <v>1021</v>
          </cell>
          <cell r="B1022">
            <v>52</v>
          </cell>
          <cell r="C1022">
            <v>482</v>
          </cell>
          <cell r="D1022">
            <v>42761</v>
          </cell>
          <cell r="E1022" t="b">
            <v>0</v>
          </cell>
          <cell r="F1022" t="str">
            <v>Approved</v>
          </cell>
          <cell r="G1022" t="str">
            <v>OHM Cycles</v>
          </cell>
          <cell r="H1022" t="str">
            <v>Road</v>
          </cell>
          <cell r="I1022" t="str">
            <v>medium</v>
          </cell>
          <cell r="J1022" t="str">
            <v>medium</v>
          </cell>
          <cell r="K1022">
            <v>1280.28</v>
          </cell>
          <cell r="L1022">
            <v>829.51</v>
          </cell>
          <cell r="M1022">
            <v>450.77</v>
          </cell>
          <cell r="N1022">
            <v>37220</v>
          </cell>
          <cell r="O1022" t="e">
            <v>#N/A</v>
          </cell>
          <cell r="P1022" t="e">
            <v>#N/A</v>
          </cell>
          <cell r="Q1022" t="e">
            <v>#N/A</v>
          </cell>
          <cell r="R1022" t="e">
            <v>#N/A</v>
          </cell>
          <cell r="S1022" t="e">
            <v>#N/A</v>
          </cell>
          <cell r="T1022" t="e">
            <v>#N/A</v>
          </cell>
          <cell r="U1022" t="e">
            <v>#N/A</v>
          </cell>
          <cell r="V1022" t="e">
            <v>#N/A</v>
          </cell>
          <cell r="W1022" t="e">
            <v>#N/A</v>
          </cell>
          <cell r="X1022" t="e">
            <v>#N/A</v>
          </cell>
          <cell r="Y1022">
            <v>338</v>
          </cell>
        </row>
        <row r="1023">
          <cell r="A1023">
            <v>1022</v>
          </cell>
          <cell r="B1023">
            <v>44</v>
          </cell>
          <cell r="C1023">
            <v>2401</v>
          </cell>
          <cell r="D1023">
            <v>43077</v>
          </cell>
          <cell r="E1023" t="b">
            <v>1</v>
          </cell>
          <cell r="F1023" t="str">
            <v>Approved</v>
          </cell>
          <cell r="G1023" t="str">
            <v>WeareA2B</v>
          </cell>
          <cell r="H1023" t="str">
            <v>Standard</v>
          </cell>
          <cell r="I1023" t="str">
            <v>medium</v>
          </cell>
          <cell r="J1023" t="str">
            <v>medium</v>
          </cell>
          <cell r="K1023">
            <v>1769.64</v>
          </cell>
          <cell r="L1023">
            <v>108.76</v>
          </cell>
          <cell r="M1023">
            <v>1660.88</v>
          </cell>
          <cell r="N1023">
            <v>40672</v>
          </cell>
          <cell r="O1023" t="str">
            <v>Female</v>
          </cell>
          <cell r="P1023">
            <v>99</v>
          </cell>
          <cell r="Q1023">
            <v>44.665753424657531</v>
          </cell>
          <cell r="R1023" t="str">
            <v>Staff Scientist</v>
          </cell>
          <cell r="S1023" t="str">
            <v>Property</v>
          </cell>
          <cell r="T1023" t="str">
            <v>Mass Customer</v>
          </cell>
          <cell r="U1023" t="str">
            <v>Yes</v>
          </cell>
          <cell r="V1023">
            <v>3807</v>
          </cell>
          <cell r="W1023" t="str">
            <v>VIC</v>
          </cell>
          <cell r="X1023">
            <v>6</v>
          </cell>
          <cell r="Y1023">
            <v>22</v>
          </cell>
        </row>
        <row r="1024">
          <cell r="A1024">
            <v>1023</v>
          </cell>
          <cell r="B1024">
            <v>23</v>
          </cell>
          <cell r="C1024">
            <v>1395</v>
          </cell>
          <cell r="D1024">
            <v>43012</v>
          </cell>
          <cell r="E1024" t="b">
            <v>1</v>
          </cell>
          <cell r="F1024" t="str">
            <v>Approved</v>
          </cell>
          <cell r="G1024" t="str">
            <v>Norco Bicycles</v>
          </cell>
          <cell r="H1024" t="str">
            <v>Standard</v>
          </cell>
          <cell r="I1024" t="str">
            <v>medium</v>
          </cell>
          <cell r="J1024" t="str">
            <v>medium</v>
          </cell>
          <cell r="K1024">
            <v>1198.46</v>
          </cell>
          <cell r="L1024">
            <v>381.1</v>
          </cell>
          <cell r="M1024">
            <v>817.36</v>
          </cell>
          <cell r="N1024">
            <v>36833</v>
          </cell>
          <cell r="O1024" t="str">
            <v>Male</v>
          </cell>
          <cell r="P1024">
            <v>20</v>
          </cell>
          <cell r="Q1024">
            <v>64.282191780821918</v>
          </cell>
          <cell r="R1024" t="str">
            <v>VP Product Management</v>
          </cell>
          <cell r="S1024" t="str">
            <v>Health</v>
          </cell>
          <cell r="T1024" t="str">
            <v>Mass Customer</v>
          </cell>
          <cell r="U1024" t="str">
            <v>Yes</v>
          </cell>
          <cell r="V1024">
            <v>3068</v>
          </cell>
          <cell r="W1024" t="str">
            <v>VIC</v>
          </cell>
          <cell r="X1024">
            <v>5</v>
          </cell>
          <cell r="Y1024">
            <v>87</v>
          </cell>
        </row>
        <row r="1025">
          <cell r="A1025">
            <v>1024</v>
          </cell>
          <cell r="B1025">
            <v>25</v>
          </cell>
          <cell r="C1025">
            <v>437</v>
          </cell>
          <cell r="D1025">
            <v>42928</v>
          </cell>
          <cell r="E1025" t="b">
            <v>1</v>
          </cell>
          <cell r="F1025" t="str">
            <v>Approved</v>
          </cell>
          <cell r="G1025" t="str">
            <v>Giant Bicycles</v>
          </cell>
          <cell r="H1025" t="str">
            <v>Road</v>
          </cell>
          <cell r="I1025" t="str">
            <v>medium</v>
          </cell>
          <cell r="J1025" t="str">
            <v>medium</v>
          </cell>
          <cell r="K1025">
            <v>1538.99</v>
          </cell>
          <cell r="L1025">
            <v>829.65</v>
          </cell>
          <cell r="M1025">
            <v>709.34</v>
          </cell>
          <cell r="N1025">
            <v>36334</v>
          </cell>
          <cell r="O1025" t="e">
            <v>#N/A</v>
          </cell>
          <cell r="P1025" t="e">
            <v>#N/A</v>
          </cell>
          <cell r="Q1025" t="e">
            <v>#N/A</v>
          </cell>
          <cell r="R1025" t="e">
            <v>#N/A</v>
          </cell>
          <cell r="S1025" t="e">
            <v>#N/A</v>
          </cell>
          <cell r="T1025" t="e">
            <v>#N/A</v>
          </cell>
          <cell r="U1025" t="e">
            <v>#N/A</v>
          </cell>
          <cell r="V1025" t="e">
            <v>#N/A</v>
          </cell>
          <cell r="W1025" t="e">
            <v>#N/A</v>
          </cell>
          <cell r="X1025" t="e">
            <v>#N/A</v>
          </cell>
          <cell r="Y1025">
            <v>171</v>
          </cell>
        </row>
        <row r="1026">
          <cell r="A1026">
            <v>1025</v>
          </cell>
          <cell r="B1026">
            <v>45</v>
          </cell>
          <cell r="C1026">
            <v>2826</v>
          </cell>
          <cell r="D1026">
            <v>43033</v>
          </cell>
          <cell r="E1026" t="b">
            <v>0</v>
          </cell>
          <cell r="F1026" t="str">
            <v>Approved</v>
          </cell>
          <cell r="G1026" t="str">
            <v>Solex</v>
          </cell>
          <cell r="H1026" t="str">
            <v>Standard</v>
          </cell>
          <cell r="I1026" t="str">
            <v>medium</v>
          </cell>
          <cell r="J1026" t="str">
            <v>medium</v>
          </cell>
          <cell r="K1026">
            <v>441.49</v>
          </cell>
          <cell r="L1026">
            <v>84.99</v>
          </cell>
          <cell r="M1026">
            <v>356.5</v>
          </cell>
          <cell r="N1026">
            <v>34071</v>
          </cell>
          <cell r="O1026" t="str">
            <v>Female</v>
          </cell>
          <cell r="P1026">
            <v>17</v>
          </cell>
          <cell r="Q1026">
            <v>59.92876712328767</v>
          </cell>
          <cell r="R1026" t="str">
            <v>Web Developer II</v>
          </cell>
          <cell r="S1026" t="str">
            <v>Manufacturing</v>
          </cell>
          <cell r="T1026" t="str">
            <v>Affluent Customer</v>
          </cell>
          <cell r="U1026" t="str">
            <v>Yes</v>
          </cell>
          <cell r="V1026">
            <v>3121</v>
          </cell>
          <cell r="W1026" t="str">
            <v>VIC</v>
          </cell>
          <cell r="X1026">
            <v>10</v>
          </cell>
          <cell r="Y1026">
            <v>66</v>
          </cell>
        </row>
        <row r="1027">
          <cell r="A1027">
            <v>1026</v>
          </cell>
          <cell r="B1027">
            <v>48</v>
          </cell>
          <cell r="C1027">
            <v>1184</v>
          </cell>
          <cell r="D1027">
            <v>42788</v>
          </cell>
          <cell r="E1027" t="b">
            <v>1</v>
          </cell>
          <cell r="F1027" t="str">
            <v>Approved</v>
          </cell>
          <cell r="G1027" t="str">
            <v>WeareA2B</v>
          </cell>
          <cell r="H1027" t="str">
            <v>Standard</v>
          </cell>
          <cell r="I1027" t="str">
            <v>medium</v>
          </cell>
          <cell r="J1027" t="str">
            <v>medium</v>
          </cell>
          <cell r="K1027">
            <v>1762.96</v>
          </cell>
          <cell r="L1027">
            <v>950.52</v>
          </cell>
          <cell r="M1027">
            <v>812.44</v>
          </cell>
          <cell r="N1027">
            <v>41848</v>
          </cell>
          <cell r="O1027" t="str">
            <v>Female</v>
          </cell>
          <cell r="P1027">
            <v>17</v>
          </cell>
          <cell r="Q1027">
            <v>53.484931506849314</v>
          </cell>
          <cell r="R1027" t="str">
            <v>Social Worker</v>
          </cell>
          <cell r="S1027" t="str">
            <v>n/a</v>
          </cell>
          <cell r="T1027" t="str">
            <v>Affluent Customer</v>
          </cell>
          <cell r="U1027" t="str">
            <v>No</v>
          </cell>
          <cell r="V1027">
            <v>2017</v>
          </cell>
          <cell r="W1027" t="str">
            <v>NSW</v>
          </cell>
          <cell r="X1027">
            <v>9</v>
          </cell>
          <cell r="Y1027">
            <v>311</v>
          </cell>
        </row>
        <row r="1028">
          <cell r="A1028">
            <v>1027</v>
          </cell>
          <cell r="B1028">
            <v>93</v>
          </cell>
          <cell r="C1028">
            <v>2032</v>
          </cell>
          <cell r="D1028">
            <v>42909</v>
          </cell>
          <cell r="E1028" t="b">
            <v>0</v>
          </cell>
          <cell r="F1028" t="str">
            <v>Approved</v>
          </cell>
          <cell r="G1028" t="str">
            <v>WeareA2B</v>
          </cell>
          <cell r="H1028" t="str">
            <v>Standard</v>
          </cell>
          <cell r="I1028" t="str">
            <v>medium</v>
          </cell>
          <cell r="J1028" t="str">
            <v>medium</v>
          </cell>
          <cell r="K1028">
            <v>1065.03</v>
          </cell>
          <cell r="L1028">
            <v>230.09</v>
          </cell>
          <cell r="M1028">
            <v>834.93999999999994</v>
          </cell>
          <cell r="N1028">
            <v>38002</v>
          </cell>
          <cell r="O1028" t="str">
            <v>Male</v>
          </cell>
          <cell r="P1028">
            <v>36</v>
          </cell>
          <cell r="Q1028">
            <v>38.553424657534244</v>
          </cell>
          <cell r="R1028" t="str">
            <v>Quality Control Specialist</v>
          </cell>
          <cell r="S1028" t="str">
            <v>n/a</v>
          </cell>
          <cell r="T1028" t="str">
            <v>Mass Customer</v>
          </cell>
          <cell r="U1028" t="str">
            <v>No</v>
          </cell>
          <cell r="V1028">
            <v>2217</v>
          </cell>
          <cell r="W1028" t="str">
            <v>NSW</v>
          </cell>
          <cell r="X1028">
            <v>8</v>
          </cell>
          <cell r="Y1028">
            <v>190</v>
          </cell>
        </row>
        <row r="1029">
          <cell r="A1029">
            <v>1028</v>
          </cell>
          <cell r="B1029">
            <v>80</v>
          </cell>
          <cell r="C1029">
            <v>2349</v>
          </cell>
          <cell r="D1029">
            <v>42941</v>
          </cell>
          <cell r="E1029" t="b">
            <v>0</v>
          </cell>
          <cell r="F1029" t="str">
            <v>Approved</v>
          </cell>
          <cell r="G1029" t="str">
            <v>Trek Bicycles</v>
          </cell>
          <cell r="H1029" t="str">
            <v>Standard</v>
          </cell>
          <cell r="I1029" t="str">
            <v>medium</v>
          </cell>
          <cell r="J1029" t="str">
            <v>large</v>
          </cell>
          <cell r="K1029">
            <v>1469.44</v>
          </cell>
          <cell r="L1029">
            <v>596.54999999999995</v>
          </cell>
          <cell r="M1029">
            <v>872.8900000000001</v>
          </cell>
          <cell r="N1029">
            <v>41047</v>
          </cell>
          <cell r="O1029" t="str">
            <v>Female</v>
          </cell>
          <cell r="P1029">
            <v>32</v>
          </cell>
          <cell r="Q1029">
            <v>43.07123287671233</v>
          </cell>
          <cell r="R1029" t="str">
            <v>Executive Secretary</v>
          </cell>
          <cell r="S1029" t="str">
            <v>Manufacturing</v>
          </cell>
          <cell r="T1029" t="str">
            <v>Mass Customer</v>
          </cell>
          <cell r="U1029" t="str">
            <v>No</v>
          </cell>
          <cell r="V1029">
            <v>2360</v>
          </cell>
          <cell r="W1029" t="str">
            <v>NSW</v>
          </cell>
          <cell r="X1029">
            <v>1</v>
          </cell>
          <cell r="Y1029">
            <v>158</v>
          </cell>
        </row>
        <row r="1030">
          <cell r="A1030">
            <v>1029</v>
          </cell>
          <cell r="B1030">
            <v>17</v>
          </cell>
          <cell r="C1030">
            <v>135</v>
          </cell>
          <cell r="D1030">
            <v>42744</v>
          </cell>
          <cell r="E1030" t="b">
            <v>0</v>
          </cell>
          <cell r="F1030" t="str">
            <v>Approved</v>
          </cell>
          <cell r="G1030" t="str">
            <v>Solex</v>
          </cell>
          <cell r="H1030" t="str">
            <v>Standard</v>
          </cell>
          <cell r="I1030" t="str">
            <v>high</v>
          </cell>
          <cell r="J1030" t="str">
            <v>medium</v>
          </cell>
          <cell r="K1030">
            <v>1024.6600000000001</v>
          </cell>
          <cell r="L1030">
            <v>614.79999999999995</v>
          </cell>
          <cell r="M1030">
            <v>409.86000000000013</v>
          </cell>
          <cell r="N1030">
            <v>35378</v>
          </cell>
          <cell r="O1030" t="e">
            <v>#N/A</v>
          </cell>
          <cell r="P1030" t="e">
            <v>#N/A</v>
          </cell>
          <cell r="Q1030" t="e">
            <v>#N/A</v>
          </cell>
          <cell r="R1030" t="e">
            <v>#N/A</v>
          </cell>
          <cell r="S1030" t="e">
            <v>#N/A</v>
          </cell>
          <cell r="T1030" t="e">
            <v>#N/A</v>
          </cell>
          <cell r="U1030" t="e">
            <v>#N/A</v>
          </cell>
          <cell r="V1030" t="e">
            <v>#N/A</v>
          </cell>
          <cell r="W1030" t="e">
            <v>#N/A</v>
          </cell>
          <cell r="X1030" t="e">
            <v>#N/A</v>
          </cell>
          <cell r="Y1030">
            <v>355</v>
          </cell>
        </row>
        <row r="1031">
          <cell r="A1031">
            <v>1030</v>
          </cell>
          <cell r="B1031">
            <v>49</v>
          </cell>
          <cell r="C1031">
            <v>2438</v>
          </cell>
          <cell r="D1031">
            <v>43072</v>
          </cell>
          <cell r="E1031" t="b">
            <v>0</v>
          </cell>
          <cell r="F1031" t="str">
            <v>Approved</v>
          </cell>
          <cell r="G1031" t="str">
            <v>Trek Bicycles</v>
          </cell>
          <cell r="H1031" t="str">
            <v>Road</v>
          </cell>
          <cell r="I1031" t="str">
            <v>medium</v>
          </cell>
          <cell r="J1031" t="str">
            <v>medium</v>
          </cell>
          <cell r="K1031">
            <v>533.51</v>
          </cell>
          <cell r="L1031">
            <v>400.13</v>
          </cell>
          <cell r="M1031">
            <v>133.38</v>
          </cell>
          <cell r="N1031">
            <v>35470</v>
          </cell>
          <cell r="O1031" t="str">
            <v>Female</v>
          </cell>
          <cell r="P1031">
            <v>44</v>
          </cell>
          <cell r="Q1031">
            <v>39.164383561643838</v>
          </cell>
          <cell r="R1031" t="str">
            <v>Speech Pathologist</v>
          </cell>
          <cell r="S1031" t="str">
            <v>Financial Services</v>
          </cell>
          <cell r="T1031" t="str">
            <v>Mass Customer</v>
          </cell>
          <cell r="U1031" t="str">
            <v>Yes</v>
          </cell>
          <cell r="V1031">
            <v>2760</v>
          </cell>
          <cell r="W1031" t="str">
            <v>NSW</v>
          </cell>
          <cell r="X1031">
            <v>7</v>
          </cell>
          <cell r="Y1031">
            <v>27</v>
          </cell>
        </row>
        <row r="1032">
          <cell r="A1032">
            <v>1031</v>
          </cell>
          <cell r="B1032">
            <v>12</v>
          </cell>
          <cell r="C1032">
            <v>160</v>
          </cell>
          <cell r="D1032">
            <v>43006</v>
          </cell>
          <cell r="E1032" t="b">
            <v>0</v>
          </cell>
          <cell r="F1032" t="str">
            <v>Approved</v>
          </cell>
          <cell r="G1032" t="str">
            <v>WeareA2B</v>
          </cell>
          <cell r="H1032" t="str">
            <v>Standard</v>
          </cell>
          <cell r="I1032" t="str">
            <v>medium</v>
          </cell>
          <cell r="J1032" t="str">
            <v>medium</v>
          </cell>
          <cell r="K1032">
            <v>1231.1500000000001</v>
          </cell>
          <cell r="L1032">
            <v>161.6</v>
          </cell>
          <cell r="M1032">
            <v>1069.5500000000002</v>
          </cell>
          <cell r="N1032">
            <v>38216</v>
          </cell>
          <cell r="O1032" t="e">
            <v>#N/A</v>
          </cell>
          <cell r="P1032" t="e">
            <v>#N/A</v>
          </cell>
          <cell r="Q1032" t="e">
            <v>#N/A</v>
          </cell>
          <cell r="R1032" t="e">
            <v>#N/A</v>
          </cell>
          <cell r="S1032" t="e">
            <v>#N/A</v>
          </cell>
          <cell r="T1032" t="e">
            <v>#N/A</v>
          </cell>
          <cell r="U1032" t="e">
            <v>#N/A</v>
          </cell>
          <cell r="V1032" t="e">
            <v>#N/A</v>
          </cell>
          <cell r="W1032" t="e">
            <v>#N/A</v>
          </cell>
          <cell r="X1032" t="e">
            <v>#N/A</v>
          </cell>
          <cell r="Y1032">
            <v>93</v>
          </cell>
        </row>
        <row r="1033">
          <cell r="A1033">
            <v>1032</v>
          </cell>
          <cell r="B1033">
            <v>11</v>
          </cell>
          <cell r="C1033">
            <v>818</v>
          </cell>
          <cell r="D1033">
            <v>43033</v>
          </cell>
          <cell r="E1033" t="b">
            <v>1</v>
          </cell>
          <cell r="F1033" t="str">
            <v>Approved</v>
          </cell>
          <cell r="G1033" t="str">
            <v>Giant Bicycles</v>
          </cell>
          <cell r="H1033" t="str">
            <v>Standard</v>
          </cell>
          <cell r="I1033" t="str">
            <v>high</v>
          </cell>
          <cell r="J1033" t="str">
            <v>medium</v>
          </cell>
          <cell r="K1033">
            <v>1274.93</v>
          </cell>
          <cell r="L1033">
            <v>764.96</v>
          </cell>
          <cell r="M1033">
            <v>509.97</v>
          </cell>
          <cell r="N1033">
            <v>39298</v>
          </cell>
          <cell r="O1033" t="e">
            <v>#N/A</v>
          </cell>
          <cell r="P1033" t="e">
            <v>#N/A</v>
          </cell>
          <cell r="Q1033" t="e">
            <v>#N/A</v>
          </cell>
          <cell r="R1033" t="e">
            <v>#N/A</v>
          </cell>
          <cell r="S1033" t="e">
            <v>#N/A</v>
          </cell>
          <cell r="T1033" t="e">
            <v>#N/A</v>
          </cell>
          <cell r="U1033" t="e">
            <v>#N/A</v>
          </cell>
          <cell r="V1033" t="e">
            <v>#N/A</v>
          </cell>
          <cell r="W1033" t="e">
            <v>#N/A</v>
          </cell>
          <cell r="X1033" t="e">
            <v>#N/A</v>
          </cell>
          <cell r="Y1033">
            <v>66</v>
          </cell>
        </row>
        <row r="1034">
          <cell r="A1034">
            <v>1033</v>
          </cell>
          <cell r="B1034">
            <v>49</v>
          </cell>
          <cell r="C1034">
            <v>934</v>
          </cell>
          <cell r="D1034">
            <v>43099</v>
          </cell>
          <cell r="E1034" t="b">
            <v>0</v>
          </cell>
          <cell r="F1034" t="str">
            <v>Approved</v>
          </cell>
          <cell r="G1034" t="str">
            <v>Trek Bicycles</v>
          </cell>
          <cell r="H1034" t="str">
            <v>Road</v>
          </cell>
          <cell r="I1034" t="str">
            <v>medium</v>
          </cell>
          <cell r="J1034" t="str">
            <v>medium</v>
          </cell>
          <cell r="K1034">
            <v>533.51</v>
          </cell>
          <cell r="L1034">
            <v>400.13</v>
          </cell>
          <cell r="M1034">
            <v>133.38</v>
          </cell>
          <cell r="N1034">
            <v>35707</v>
          </cell>
          <cell r="O1034" t="e">
            <v>#N/A</v>
          </cell>
          <cell r="P1034" t="e">
            <v>#N/A</v>
          </cell>
          <cell r="Q1034" t="e">
            <v>#N/A</v>
          </cell>
          <cell r="R1034" t="e">
            <v>#N/A</v>
          </cell>
          <cell r="S1034" t="e">
            <v>#N/A</v>
          </cell>
          <cell r="T1034" t="e">
            <v>#N/A</v>
          </cell>
          <cell r="U1034" t="e">
            <v>#N/A</v>
          </cell>
          <cell r="V1034" t="e">
            <v>#N/A</v>
          </cell>
          <cell r="W1034" t="e">
            <v>#N/A</v>
          </cell>
          <cell r="X1034" t="e">
            <v>#N/A</v>
          </cell>
          <cell r="Y1034">
            <v>0</v>
          </cell>
        </row>
        <row r="1035">
          <cell r="A1035">
            <v>1034</v>
          </cell>
          <cell r="B1035">
            <v>16</v>
          </cell>
          <cell r="C1035">
            <v>470</v>
          </cell>
          <cell r="D1035">
            <v>42811</v>
          </cell>
          <cell r="E1035" t="b">
            <v>0</v>
          </cell>
          <cell r="F1035" t="str">
            <v>Approved</v>
          </cell>
          <cell r="G1035" t="str">
            <v>Norco Bicycles</v>
          </cell>
          <cell r="H1035" t="str">
            <v>Standard</v>
          </cell>
          <cell r="I1035" t="str">
            <v>high</v>
          </cell>
          <cell r="J1035" t="str">
            <v>small</v>
          </cell>
          <cell r="K1035">
            <v>1661.92</v>
          </cell>
          <cell r="L1035">
            <v>1479.11</v>
          </cell>
          <cell r="M1035">
            <v>182.81000000000017</v>
          </cell>
          <cell r="N1035">
            <v>34586</v>
          </cell>
          <cell r="O1035" t="e">
            <v>#N/A</v>
          </cell>
          <cell r="P1035" t="e">
            <v>#N/A</v>
          </cell>
          <cell r="Q1035" t="e">
            <v>#N/A</v>
          </cell>
          <cell r="R1035" t="e">
            <v>#N/A</v>
          </cell>
          <cell r="S1035" t="e">
            <v>#N/A</v>
          </cell>
          <cell r="T1035" t="e">
            <v>#N/A</v>
          </cell>
          <cell r="U1035" t="e">
            <v>#N/A</v>
          </cell>
          <cell r="V1035" t="e">
            <v>#N/A</v>
          </cell>
          <cell r="W1035" t="e">
            <v>#N/A</v>
          </cell>
          <cell r="X1035" t="e">
            <v>#N/A</v>
          </cell>
          <cell r="Y1035">
            <v>288</v>
          </cell>
        </row>
        <row r="1036">
          <cell r="A1036">
            <v>1035</v>
          </cell>
          <cell r="B1036">
            <v>0</v>
          </cell>
          <cell r="C1036">
            <v>667</v>
          </cell>
          <cell r="D1036">
            <v>42742</v>
          </cell>
          <cell r="E1036" t="b">
            <v>0</v>
          </cell>
          <cell r="F1036" t="str">
            <v>Approved</v>
          </cell>
          <cell r="G1036" t="str">
            <v>Solex</v>
          </cell>
          <cell r="H1036" t="str">
            <v>Standard</v>
          </cell>
          <cell r="I1036" t="str">
            <v>medium</v>
          </cell>
          <cell r="J1036" t="str">
            <v>medium</v>
          </cell>
          <cell r="K1036">
            <v>71.489999999999995</v>
          </cell>
          <cell r="L1036">
            <v>53.62</v>
          </cell>
          <cell r="M1036">
            <v>17.869999999999997</v>
          </cell>
          <cell r="N1036">
            <v>41167</v>
          </cell>
          <cell r="O1036" t="e">
            <v>#N/A</v>
          </cell>
          <cell r="P1036" t="e">
            <v>#N/A</v>
          </cell>
          <cell r="Q1036" t="e">
            <v>#N/A</v>
          </cell>
          <cell r="R1036" t="e">
            <v>#N/A</v>
          </cell>
          <cell r="S1036" t="e">
            <v>#N/A</v>
          </cell>
          <cell r="T1036" t="e">
            <v>#N/A</v>
          </cell>
          <cell r="U1036" t="e">
            <v>#N/A</v>
          </cell>
          <cell r="V1036" t="e">
            <v>#N/A</v>
          </cell>
          <cell r="W1036" t="e">
            <v>#N/A</v>
          </cell>
          <cell r="X1036" t="e">
            <v>#N/A</v>
          </cell>
          <cell r="Y1036">
            <v>357</v>
          </cell>
        </row>
        <row r="1037">
          <cell r="A1037">
            <v>1036</v>
          </cell>
          <cell r="B1037">
            <v>7</v>
          </cell>
          <cell r="C1037">
            <v>419</v>
          </cell>
          <cell r="D1037">
            <v>42993</v>
          </cell>
          <cell r="E1037" t="b">
            <v>0</v>
          </cell>
          <cell r="F1037" t="str">
            <v>Approved</v>
          </cell>
          <cell r="G1037" t="str">
            <v>Trek Bicycles</v>
          </cell>
          <cell r="H1037" t="str">
            <v>Road</v>
          </cell>
          <cell r="I1037" t="str">
            <v>low</v>
          </cell>
          <cell r="J1037" t="str">
            <v>medium</v>
          </cell>
          <cell r="K1037">
            <v>980.37</v>
          </cell>
          <cell r="L1037">
            <v>234.43</v>
          </cell>
          <cell r="M1037">
            <v>745.94</v>
          </cell>
          <cell r="N1037">
            <v>38258</v>
          </cell>
          <cell r="O1037" t="e">
            <v>#N/A</v>
          </cell>
          <cell r="P1037" t="e">
            <v>#N/A</v>
          </cell>
          <cell r="Q1037" t="e">
            <v>#N/A</v>
          </cell>
          <cell r="R1037" t="e">
            <v>#N/A</v>
          </cell>
          <cell r="S1037" t="e">
            <v>#N/A</v>
          </cell>
          <cell r="T1037" t="e">
            <v>#N/A</v>
          </cell>
          <cell r="U1037" t="e">
            <v>#N/A</v>
          </cell>
          <cell r="V1037" t="e">
            <v>#N/A</v>
          </cell>
          <cell r="W1037" t="e">
            <v>#N/A</v>
          </cell>
          <cell r="X1037" t="e">
            <v>#N/A</v>
          </cell>
          <cell r="Y1037">
            <v>106</v>
          </cell>
        </row>
        <row r="1038">
          <cell r="A1038">
            <v>1037</v>
          </cell>
          <cell r="B1038">
            <v>81</v>
          </cell>
          <cell r="C1038">
            <v>2100</v>
          </cell>
          <cell r="D1038">
            <v>43081</v>
          </cell>
          <cell r="E1038" t="b">
            <v>0</v>
          </cell>
          <cell r="F1038" t="str">
            <v>Approved</v>
          </cell>
          <cell r="G1038" t="str">
            <v>Norco Bicycles</v>
          </cell>
          <cell r="H1038" t="str">
            <v>Standard</v>
          </cell>
          <cell r="I1038" t="str">
            <v>medium</v>
          </cell>
          <cell r="J1038" t="str">
            <v>small</v>
          </cell>
          <cell r="K1038">
            <v>586.45000000000005</v>
          </cell>
          <cell r="L1038">
            <v>521.94000000000005</v>
          </cell>
          <cell r="M1038">
            <v>64.509999999999991</v>
          </cell>
          <cell r="N1038">
            <v>33429</v>
          </cell>
          <cell r="O1038" t="str">
            <v>Female</v>
          </cell>
          <cell r="P1038">
            <v>71</v>
          </cell>
          <cell r="Q1038">
            <v>43.835616438356162</v>
          </cell>
          <cell r="R1038" t="str">
            <v>Marketing Assistant</v>
          </cell>
          <cell r="S1038" t="str">
            <v>Financial Services</v>
          </cell>
          <cell r="T1038" t="str">
            <v>High Net Worth</v>
          </cell>
          <cell r="U1038" t="str">
            <v>Yes</v>
          </cell>
          <cell r="V1038">
            <v>3088</v>
          </cell>
          <cell r="W1038" t="str">
            <v>VIC</v>
          </cell>
          <cell r="X1038">
            <v>9</v>
          </cell>
          <cell r="Y1038">
            <v>18</v>
          </cell>
        </row>
        <row r="1039">
          <cell r="A1039">
            <v>1038</v>
          </cell>
          <cell r="B1039">
            <v>88</v>
          </cell>
          <cell r="C1039">
            <v>2426</v>
          </cell>
          <cell r="D1039">
            <v>42978</v>
          </cell>
          <cell r="E1039" t="b">
            <v>1</v>
          </cell>
          <cell r="F1039" t="str">
            <v>Approved</v>
          </cell>
          <cell r="G1039" t="str">
            <v>Norco Bicycles</v>
          </cell>
          <cell r="H1039" t="str">
            <v>Standard</v>
          </cell>
          <cell r="I1039" t="str">
            <v>medium</v>
          </cell>
          <cell r="J1039" t="str">
            <v>medium</v>
          </cell>
          <cell r="K1039">
            <v>1198.46</v>
          </cell>
          <cell r="L1039">
            <v>381.1</v>
          </cell>
          <cell r="M1039">
            <v>817.36</v>
          </cell>
          <cell r="N1039">
            <v>36833</v>
          </cell>
          <cell r="O1039" t="str">
            <v>Female</v>
          </cell>
          <cell r="P1039">
            <v>20</v>
          </cell>
          <cell r="Q1039">
            <v>122.3013698630137</v>
          </cell>
          <cell r="R1039">
            <v>0</v>
          </cell>
          <cell r="S1039" t="str">
            <v>n/a</v>
          </cell>
          <cell r="T1039" t="str">
            <v>Mass Customer</v>
          </cell>
          <cell r="U1039" t="str">
            <v>Yes</v>
          </cell>
          <cell r="V1039">
            <v>2145</v>
          </cell>
          <cell r="W1039" t="str">
            <v>NSW</v>
          </cell>
          <cell r="X1039">
            <v>10</v>
          </cell>
          <cell r="Y1039">
            <v>121</v>
          </cell>
        </row>
        <row r="1040">
          <cell r="A1040">
            <v>1039</v>
          </cell>
          <cell r="B1040">
            <v>8</v>
          </cell>
          <cell r="C1040">
            <v>34</v>
          </cell>
          <cell r="D1040">
            <v>42917</v>
          </cell>
          <cell r="E1040" t="b">
            <v>1</v>
          </cell>
          <cell r="F1040" t="str">
            <v>Approved</v>
          </cell>
          <cell r="G1040" t="str">
            <v>Solex</v>
          </cell>
          <cell r="H1040" t="str">
            <v>Road</v>
          </cell>
          <cell r="I1040" t="str">
            <v>medium</v>
          </cell>
          <cell r="J1040" t="str">
            <v>small</v>
          </cell>
          <cell r="K1040">
            <v>1703.52</v>
          </cell>
          <cell r="L1040">
            <v>1516.13</v>
          </cell>
          <cell r="M1040">
            <v>187.38999999999987</v>
          </cell>
          <cell r="N1040">
            <v>40649</v>
          </cell>
          <cell r="O1040" t="e">
            <v>#N/A</v>
          </cell>
          <cell r="P1040" t="e">
            <v>#N/A</v>
          </cell>
          <cell r="Q1040" t="e">
            <v>#N/A</v>
          </cell>
          <cell r="R1040" t="e">
            <v>#N/A</v>
          </cell>
          <cell r="S1040" t="e">
            <v>#N/A</v>
          </cell>
          <cell r="T1040" t="e">
            <v>#N/A</v>
          </cell>
          <cell r="U1040" t="e">
            <v>#N/A</v>
          </cell>
          <cell r="V1040" t="e">
            <v>#N/A</v>
          </cell>
          <cell r="W1040" t="e">
            <v>#N/A</v>
          </cell>
          <cell r="X1040" t="e">
            <v>#N/A</v>
          </cell>
          <cell r="Y1040">
            <v>182</v>
          </cell>
        </row>
        <row r="1041">
          <cell r="A1041">
            <v>1040</v>
          </cell>
          <cell r="B1041">
            <v>38</v>
          </cell>
          <cell r="C1041">
            <v>2384</v>
          </cell>
          <cell r="D1041">
            <v>42863</v>
          </cell>
          <cell r="E1041" t="b">
            <v>1</v>
          </cell>
          <cell r="F1041" t="str">
            <v>Approved</v>
          </cell>
          <cell r="G1041" t="str">
            <v>Trek Bicycles</v>
          </cell>
          <cell r="H1041" t="str">
            <v>Standard</v>
          </cell>
          <cell r="I1041" t="str">
            <v>medium</v>
          </cell>
          <cell r="J1041" t="str">
            <v>large</v>
          </cell>
          <cell r="K1041">
            <v>2091.4699999999998</v>
          </cell>
          <cell r="L1041">
            <v>388.92</v>
          </cell>
          <cell r="M1041">
            <v>1702.5499999999997</v>
          </cell>
          <cell r="N1041">
            <v>39298</v>
          </cell>
          <cell r="O1041" t="str">
            <v>Male</v>
          </cell>
          <cell r="P1041">
            <v>70</v>
          </cell>
          <cell r="Q1041">
            <v>60.717808219178082</v>
          </cell>
          <cell r="R1041" t="str">
            <v>Operator</v>
          </cell>
          <cell r="S1041" t="str">
            <v>Financial Services</v>
          </cell>
          <cell r="T1041" t="str">
            <v>Mass Customer</v>
          </cell>
          <cell r="U1041" t="str">
            <v>No</v>
          </cell>
          <cell r="V1041">
            <v>2065</v>
          </cell>
          <cell r="W1041" t="str">
            <v>NSW</v>
          </cell>
          <cell r="X1041">
            <v>9</v>
          </cell>
          <cell r="Y1041">
            <v>236</v>
          </cell>
        </row>
        <row r="1042">
          <cell r="A1042">
            <v>1041</v>
          </cell>
          <cell r="B1042">
            <v>30</v>
          </cell>
          <cell r="C1042">
            <v>1607</v>
          </cell>
          <cell r="D1042">
            <v>43098</v>
          </cell>
          <cell r="E1042" t="b">
            <v>0</v>
          </cell>
          <cell r="F1042" t="str">
            <v>Approved</v>
          </cell>
          <cell r="G1042" t="str">
            <v>Solex</v>
          </cell>
          <cell r="H1042" t="str">
            <v>Standard</v>
          </cell>
          <cell r="I1042" t="str">
            <v>high</v>
          </cell>
          <cell r="J1042" t="str">
            <v>medium</v>
          </cell>
          <cell r="K1042">
            <v>748.17</v>
          </cell>
          <cell r="L1042">
            <v>448.9</v>
          </cell>
          <cell r="M1042">
            <v>299.27</v>
          </cell>
          <cell r="N1042">
            <v>37698</v>
          </cell>
          <cell r="O1042" t="str">
            <v>Female</v>
          </cell>
          <cell r="P1042">
            <v>87</v>
          </cell>
          <cell r="Q1042">
            <v>34.180821917808217</v>
          </cell>
          <cell r="R1042" t="str">
            <v>Marketing Assistant</v>
          </cell>
          <cell r="S1042" t="str">
            <v>n/a</v>
          </cell>
          <cell r="T1042" t="str">
            <v>Affluent Customer</v>
          </cell>
          <cell r="U1042" t="str">
            <v>Yes</v>
          </cell>
          <cell r="V1042">
            <v>3809</v>
          </cell>
          <cell r="W1042" t="str">
            <v>VIC</v>
          </cell>
          <cell r="X1042">
            <v>5</v>
          </cell>
          <cell r="Y1042">
            <v>1</v>
          </cell>
        </row>
        <row r="1043">
          <cell r="A1043">
            <v>1042</v>
          </cell>
          <cell r="B1043">
            <v>17</v>
          </cell>
          <cell r="C1043">
            <v>2813</v>
          </cell>
          <cell r="D1043">
            <v>42895</v>
          </cell>
          <cell r="E1043" t="b">
            <v>0</v>
          </cell>
          <cell r="F1043" t="str">
            <v>Approved</v>
          </cell>
          <cell r="G1043" t="str">
            <v>Solex</v>
          </cell>
          <cell r="H1043" t="str">
            <v>Standard</v>
          </cell>
          <cell r="I1043" t="str">
            <v>high</v>
          </cell>
          <cell r="J1043" t="str">
            <v>medium</v>
          </cell>
          <cell r="K1043">
            <v>1024.6600000000001</v>
          </cell>
          <cell r="L1043">
            <v>614.79999999999995</v>
          </cell>
          <cell r="M1043">
            <v>409.86000000000013</v>
          </cell>
          <cell r="N1043">
            <v>40303</v>
          </cell>
          <cell r="O1043" t="str">
            <v>Male</v>
          </cell>
          <cell r="P1043">
            <v>42</v>
          </cell>
          <cell r="Q1043">
            <v>68.569863013698637</v>
          </cell>
          <cell r="R1043" t="str">
            <v>Chemical Engineer</v>
          </cell>
          <cell r="S1043" t="str">
            <v>n/a</v>
          </cell>
          <cell r="T1043" t="str">
            <v>High Net Worth</v>
          </cell>
          <cell r="U1043" t="str">
            <v>Yes</v>
          </cell>
          <cell r="V1043">
            <v>2048</v>
          </cell>
          <cell r="W1043" t="str">
            <v>NSW</v>
          </cell>
          <cell r="X1043">
            <v>9</v>
          </cell>
          <cell r="Y1043">
            <v>204</v>
          </cell>
        </row>
        <row r="1044">
          <cell r="A1044">
            <v>1043</v>
          </cell>
          <cell r="B1044">
            <v>9</v>
          </cell>
          <cell r="C1044">
            <v>2839</v>
          </cell>
          <cell r="D1044">
            <v>43028</v>
          </cell>
          <cell r="E1044" t="b">
            <v>0</v>
          </cell>
          <cell r="F1044" t="str">
            <v>Approved</v>
          </cell>
          <cell r="G1044" t="str">
            <v>OHM Cycles</v>
          </cell>
          <cell r="H1044" t="str">
            <v>Road</v>
          </cell>
          <cell r="I1044" t="str">
            <v>medium</v>
          </cell>
          <cell r="J1044" t="str">
            <v>medium</v>
          </cell>
          <cell r="K1044">
            <v>742.54</v>
          </cell>
          <cell r="L1044">
            <v>667.4</v>
          </cell>
          <cell r="M1044">
            <v>75.139999999999986</v>
          </cell>
          <cell r="N1044">
            <v>33549</v>
          </cell>
          <cell r="O1044" t="str">
            <v>Male</v>
          </cell>
          <cell r="P1044">
            <v>63</v>
          </cell>
          <cell r="Q1044">
            <v>44.813698630136983</v>
          </cell>
          <cell r="R1044" t="str">
            <v>Assistant Media Planner</v>
          </cell>
          <cell r="S1044" t="str">
            <v>Retail</v>
          </cell>
          <cell r="T1044" t="str">
            <v>High Net Worth</v>
          </cell>
          <cell r="U1044" t="str">
            <v>No</v>
          </cell>
          <cell r="V1044">
            <v>2450</v>
          </cell>
          <cell r="W1044" t="str">
            <v>NSW</v>
          </cell>
          <cell r="X1044">
            <v>7</v>
          </cell>
          <cell r="Y1044">
            <v>71</v>
          </cell>
        </row>
        <row r="1045">
          <cell r="A1045">
            <v>1044</v>
          </cell>
          <cell r="B1045">
            <v>54</v>
          </cell>
          <cell r="C1045">
            <v>1839</v>
          </cell>
          <cell r="D1045">
            <v>42826</v>
          </cell>
          <cell r="E1045" t="b">
            <v>1</v>
          </cell>
          <cell r="F1045" t="str">
            <v>Approved</v>
          </cell>
          <cell r="G1045" t="str">
            <v>WeareA2B</v>
          </cell>
          <cell r="H1045" t="str">
            <v>Standard</v>
          </cell>
          <cell r="I1045" t="str">
            <v>medium</v>
          </cell>
          <cell r="J1045" t="str">
            <v>medium</v>
          </cell>
          <cell r="K1045">
            <v>1807.45</v>
          </cell>
          <cell r="L1045">
            <v>778.69</v>
          </cell>
          <cell r="M1045">
            <v>1028.76</v>
          </cell>
          <cell r="N1045">
            <v>33879</v>
          </cell>
          <cell r="O1045" t="str">
            <v>Male</v>
          </cell>
          <cell r="P1045">
            <v>22</v>
          </cell>
          <cell r="Q1045">
            <v>34.890410958904113</v>
          </cell>
          <cell r="R1045" t="str">
            <v>Internal Auditor</v>
          </cell>
          <cell r="S1045" t="str">
            <v>Financial Services</v>
          </cell>
          <cell r="T1045" t="str">
            <v>Affluent Customer</v>
          </cell>
          <cell r="U1045" t="str">
            <v>Yes</v>
          </cell>
          <cell r="V1045">
            <v>4152</v>
          </cell>
          <cell r="W1045" t="str">
            <v>QLD</v>
          </cell>
          <cell r="X1045">
            <v>8</v>
          </cell>
          <cell r="Y1045">
            <v>273</v>
          </cell>
        </row>
        <row r="1046">
          <cell r="A1046">
            <v>1045</v>
          </cell>
          <cell r="B1046">
            <v>15</v>
          </cell>
          <cell r="C1046">
            <v>3324</v>
          </cell>
          <cell r="D1046">
            <v>43068</v>
          </cell>
          <cell r="E1046" t="b">
            <v>0</v>
          </cell>
          <cell r="F1046" t="str">
            <v>Approved</v>
          </cell>
          <cell r="G1046" t="str">
            <v>Norco Bicycles</v>
          </cell>
          <cell r="H1046" t="str">
            <v>Standard</v>
          </cell>
          <cell r="I1046" t="str">
            <v>low</v>
          </cell>
          <cell r="J1046" t="str">
            <v>medium</v>
          </cell>
          <cell r="K1046">
            <v>958.74</v>
          </cell>
          <cell r="L1046">
            <v>748.9</v>
          </cell>
          <cell r="M1046">
            <v>209.84000000000003</v>
          </cell>
          <cell r="N1046">
            <v>34244</v>
          </cell>
          <cell r="O1046" t="str">
            <v>Male</v>
          </cell>
          <cell r="P1046">
            <v>80</v>
          </cell>
          <cell r="Q1046">
            <v>48.723287671232875</v>
          </cell>
          <cell r="R1046" t="str">
            <v>Research Nurse</v>
          </cell>
          <cell r="S1046" t="str">
            <v>Health</v>
          </cell>
          <cell r="T1046" t="str">
            <v>High Net Worth</v>
          </cell>
          <cell r="U1046" t="str">
            <v>No</v>
          </cell>
          <cell r="V1046">
            <v>3155</v>
          </cell>
          <cell r="W1046" t="str">
            <v>VIC</v>
          </cell>
          <cell r="X1046">
            <v>9</v>
          </cell>
          <cell r="Y1046">
            <v>31</v>
          </cell>
        </row>
        <row r="1047">
          <cell r="A1047">
            <v>1046</v>
          </cell>
          <cell r="B1047">
            <v>67</v>
          </cell>
          <cell r="C1047">
            <v>917</v>
          </cell>
          <cell r="D1047">
            <v>42891</v>
          </cell>
          <cell r="E1047" t="b">
            <v>0</v>
          </cell>
          <cell r="F1047" t="str">
            <v>Approved</v>
          </cell>
          <cell r="G1047" t="str">
            <v>Norco Bicycles</v>
          </cell>
          <cell r="H1047" t="str">
            <v>Road</v>
          </cell>
          <cell r="I1047" t="str">
            <v>medium</v>
          </cell>
          <cell r="J1047" t="str">
            <v>medium</v>
          </cell>
          <cell r="K1047">
            <v>544.04999999999995</v>
          </cell>
          <cell r="L1047">
            <v>376.84</v>
          </cell>
          <cell r="M1047">
            <v>167.20999999999998</v>
          </cell>
          <cell r="N1047">
            <v>38647</v>
          </cell>
          <cell r="O1047" t="e">
            <v>#N/A</v>
          </cell>
          <cell r="P1047" t="e">
            <v>#N/A</v>
          </cell>
          <cell r="Q1047" t="e">
            <v>#N/A</v>
          </cell>
          <cell r="R1047" t="e">
            <v>#N/A</v>
          </cell>
          <cell r="S1047" t="e">
            <v>#N/A</v>
          </cell>
          <cell r="T1047" t="e">
            <v>#N/A</v>
          </cell>
          <cell r="U1047" t="e">
            <v>#N/A</v>
          </cell>
          <cell r="V1047" t="e">
            <v>#N/A</v>
          </cell>
          <cell r="W1047" t="e">
            <v>#N/A</v>
          </cell>
          <cell r="X1047" t="e">
            <v>#N/A</v>
          </cell>
          <cell r="Y1047">
            <v>208</v>
          </cell>
        </row>
        <row r="1048">
          <cell r="A1048">
            <v>1047</v>
          </cell>
          <cell r="B1048">
            <v>39</v>
          </cell>
          <cell r="C1048">
            <v>1073</v>
          </cell>
          <cell r="D1048">
            <v>42850</v>
          </cell>
          <cell r="E1048" t="b">
            <v>0</v>
          </cell>
          <cell r="F1048" t="str">
            <v>Approved</v>
          </cell>
          <cell r="G1048" t="str">
            <v>Giant Bicycles</v>
          </cell>
          <cell r="H1048" t="str">
            <v>Standard</v>
          </cell>
          <cell r="I1048" t="str">
            <v>medium</v>
          </cell>
          <cell r="J1048" t="str">
            <v>large</v>
          </cell>
          <cell r="K1048">
            <v>1812.75</v>
          </cell>
          <cell r="L1048">
            <v>582.48</v>
          </cell>
          <cell r="M1048">
            <v>1230.27</v>
          </cell>
          <cell r="N1048">
            <v>39526</v>
          </cell>
          <cell r="O1048" t="str">
            <v>Male</v>
          </cell>
          <cell r="P1048">
            <v>43</v>
          </cell>
          <cell r="Q1048">
            <v>42.093150684931508</v>
          </cell>
          <cell r="R1048" t="str">
            <v>Associate Professor</v>
          </cell>
          <cell r="S1048" t="str">
            <v>Financial Services</v>
          </cell>
          <cell r="T1048" t="str">
            <v>High Net Worth</v>
          </cell>
          <cell r="U1048" t="str">
            <v>Yes</v>
          </cell>
          <cell r="V1048">
            <v>2229</v>
          </cell>
          <cell r="W1048" t="str">
            <v>NSW</v>
          </cell>
          <cell r="X1048">
            <v>10</v>
          </cell>
          <cell r="Y1048">
            <v>249</v>
          </cell>
        </row>
        <row r="1049">
          <cell r="A1049">
            <v>1048</v>
          </cell>
          <cell r="B1049">
            <v>19</v>
          </cell>
          <cell r="C1049">
            <v>2759</v>
          </cell>
          <cell r="D1049">
            <v>42963</v>
          </cell>
          <cell r="E1049" t="b">
            <v>1</v>
          </cell>
          <cell r="F1049" t="str">
            <v>Approved</v>
          </cell>
          <cell r="G1049" t="str">
            <v>OHM Cycles</v>
          </cell>
          <cell r="H1049" t="str">
            <v>Road</v>
          </cell>
          <cell r="I1049" t="str">
            <v>high</v>
          </cell>
          <cell r="J1049" t="str">
            <v>large</v>
          </cell>
          <cell r="K1049">
            <v>12.01</v>
          </cell>
          <cell r="L1049">
            <v>7.21</v>
          </cell>
          <cell r="M1049">
            <v>4.8</v>
          </cell>
          <cell r="N1049">
            <v>36334</v>
          </cell>
          <cell r="O1049" t="str">
            <v>Male</v>
          </cell>
          <cell r="P1049">
            <v>55</v>
          </cell>
          <cell r="Q1049">
            <v>20.358904109589041</v>
          </cell>
          <cell r="R1049" t="str">
            <v>Operator</v>
          </cell>
          <cell r="S1049" t="str">
            <v>Manufacturing</v>
          </cell>
          <cell r="T1049" t="str">
            <v>Affluent Customer</v>
          </cell>
          <cell r="U1049" t="str">
            <v>No</v>
          </cell>
          <cell r="V1049">
            <v>3995</v>
          </cell>
          <cell r="W1049" t="str">
            <v>VIC</v>
          </cell>
          <cell r="X1049">
            <v>3</v>
          </cell>
          <cell r="Y1049">
            <v>136</v>
          </cell>
        </row>
        <row r="1050">
          <cell r="A1050">
            <v>1049</v>
          </cell>
          <cell r="B1050">
            <v>97</v>
          </cell>
          <cell r="C1050">
            <v>1107</v>
          </cell>
          <cell r="D1050">
            <v>42832</v>
          </cell>
          <cell r="E1050" t="b">
            <v>1</v>
          </cell>
          <cell r="F1050" t="str">
            <v>Approved</v>
          </cell>
          <cell r="G1050" t="str">
            <v>OHM Cycles</v>
          </cell>
          <cell r="H1050" t="str">
            <v>Road</v>
          </cell>
          <cell r="I1050" t="str">
            <v>medium</v>
          </cell>
          <cell r="J1050" t="str">
            <v>medium</v>
          </cell>
          <cell r="K1050">
            <v>742.54</v>
          </cell>
          <cell r="L1050">
            <v>667.4</v>
          </cell>
          <cell r="M1050">
            <v>75.139999999999986</v>
          </cell>
          <cell r="N1050">
            <v>33549</v>
          </cell>
          <cell r="O1050" t="str">
            <v>Female</v>
          </cell>
          <cell r="P1050">
            <v>86</v>
          </cell>
          <cell r="Q1050">
            <v>47.706849315068496</v>
          </cell>
          <cell r="R1050" t="str">
            <v>Social Worker</v>
          </cell>
          <cell r="S1050" t="str">
            <v>Retail</v>
          </cell>
          <cell r="T1050" t="str">
            <v>Mass Customer</v>
          </cell>
          <cell r="U1050" t="str">
            <v>No</v>
          </cell>
          <cell r="V1050">
            <v>2164</v>
          </cell>
          <cell r="W1050" t="str">
            <v>NSW</v>
          </cell>
          <cell r="X1050">
            <v>9</v>
          </cell>
          <cell r="Y1050">
            <v>267</v>
          </cell>
        </row>
        <row r="1051">
          <cell r="A1051">
            <v>1050</v>
          </cell>
          <cell r="B1051">
            <v>6</v>
          </cell>
          <cell r="C1051">
            <v>140</v>
          </cell>
          <cell r="D1051">
            <v>42742</v>
          </cell>
          <cell r="E1051" t="b">
            <v>0</v>
          </cell>
          <cell r="F1051" t="str">
            <v>Approved</v>
          </cell>
          <cell r="G1051" t="str">
            <v>OHM Cycles</v>
          </cell>
          <cell r="H1051" t="str">
            <v>Standard</v>
          </cell>
          <cell r="I1051" t="str">
            <v>high</v>
          </cell>
          <cell r="J1051" t="str">
            <v>medium</v>
          </cell>
          <cell r="K1051">
            <v>227.88</v>
          </cell>
          <cell r="L1051">
            <v>136.72999999999999</v>
          </cell>
          <cell r="M1051">
            <v>91.15</v>
          </cell>
          <cell r="N1051">
            <v>37659</v>
          </cell>
          <cell r="O1051" t="e">
            <v>#N/A</v>
          </cell>
          <cell r="P1051" t="e">
            <v>#N/A</v>
          </cell>
          <cell r="Q1051" t="e">
            <v>#N/A</v>
          </cell>
          <cell r="R1051" t="e">
            <v>#N/A</v>
          </cell>
          <cell r="S1051" t="e">
            <v>#N/A</v>
          </cell>
          <cell r="T1051" t="e">
            <v>#N/A</v>
          </cell>
          <cell r="U1051" t="e">
            <v>#N/A</v>
          </cell>
          <cell r="V1051" t="e">
            <v>#N/A</v>
          </cell>
          <cell r="W1051" t="e">
            <v>#N/A</v>
          </cell>
          <cell r="X1051" t="e">
            <v>#N/A</v>
          </cell>
          <cell r="Y1051">
            <v>357</v>
          </cell>
        </row>
        <row r="1052">
          <cell r="A1052">
            <v>1051</v>
          </cell>
          <cell r="B1052">
            <v>62</v>
          </cell>
          <cell r="C1052">
            <v>686</v>
          </cell>
          <cell r="D1052">
            <v>42912</v>
          </cell>
          <cell r="E1052" t="b">
            <v>1</v>
          </cell>
          <cell r="F1052" t="str">
            <v>Approved</v>
          </cell>
          <cell r="G1052" t="str">
            <v>Solex</v>
          </cell>
          <cell r="H1052" t="str">
            <v>Standard</v>
          </cell>
          <cell r="I1052" t="str">
            <v>high</v>
          </cell>
          <cell r="J1052" t="str">
            <v>medium</v>
          </cell>
          <cell r="K1052">
            <v>1024.6600000000001</v>
          </cell>
          <cell r="L1052">
            <v>614.79999999999995</v>
          </cell>
          <cell r="M1052">
            <v>409.86000000000013</v>
          </cell>
          <cell r="N1052">
            <v>42404</v>
          </cell>
          <cell r="O1052" t="e">
            <v>#N/A</v>
          </cell>
          <cell r="P1052" t="e">
            <v>#N/A</v>
          </cell>
          <cell r="Q1052" t="e">
            <v>#N/A</v>
          </cell>
          <cell r="R1052" t="e">
            <v>#N/A</v>
          </cell>
          <cell r="S1052" t="e">
            <v>#N/A</v>
          </cell>
          <cell r="T1052" t="e">
            <v>#N/A</v>
          </cell>
          <cell r="U1052" t="e">
            <v>#N/A</v>
          </cell>
          <cell r="V1052" t="e">
            <v>#N/A</v>
          </cell>
          <cell r="W1052" t="e">
            <v>#N/A</v>
          </cell>
          <cell r="X1052" t="e">
            <v>#N/A</v>
          </cell>
          <cell r="Y1052">
            <v>187</v>
          </cell>
        </row>
        <row r="1053">
          <cell r="A1053">
            <v>1052</v>
          </cell>
          <cell r="B1053">
            <v>66</v>
          </cell>
          <cell r="C1053">
            <v>2775</v>
          </cell>
          <cell r="D1053">
            <v>43087</v>
          </cell>
          <cell r="E1053" t="b">
            <v>1</v>
          </cell>
          <cell r="F1053" t="str">
            <v>Approved</v>
          </cell>
          <cell r="G1053" t="str">
            <v>Giant Bicycles</v>
          </cell>
          <cell r="H1053" t="str">
            <v>Road</v>
          </cell>
          <cell r="I1053" t="str">
            <v>low</v>
          </cell>
          <cell r="J1053" t="str">
            <v>small</v>
          </cell>
          <cell r="K1053">
            <v>590.26</v>
          </cell>
          <cell r="L1053">
            <v>525.33000000000004</v>
          </cell>
          <cell r="M1053">
            <v>64.92999999999995</v>
          </cell>
          <cell r="N1053">
            <v>42710</v>
          </cell>
          <cell r="O1053" t="str">
            <v>Male</v>
          </cell>
          <cell r="P1053">
            <v>59</v>
          </cell>
          <cell r="Q1053">
            <v>55.334246575342469</v>
          </cell>
          <cell r="R1053" t="str">
            <v>Account Executive</v>
          </cell>
          <cell r="S1053" t="str">
            <v>Manufacturing</v>
          </cell>
          <cell r="T1053" t="str">
            <v>Mass Customer</v>
          </cell>
          <cell r="U1053" t="str">
            <v>No</v>
          </cell>
          <cell r="V1053">
            <v>4014</v>
          </cell>
          <cell r="W1053" t="str">
            <v>QLD</v>
          </cell>
          <cell r="X1053">
            <v>8</v>
          </cell>
          <cell r="Y1053">
            <v>12</v>
          </cell>
        </row>
        <row r="1054">
          <cell r="A1054">
            <v>1053</v>
          </cell>
          <cell r="B1054">
            <v>35</v>
          </cell>
          <cell r="C1054">
            <v>1880</v>
          </cell>
          <cell r="D1054">
            <v>43032</v>
          </cell>
          <cell r="E1054" t="b">
            <v>0</v>
          </cell>
          <cell r="F1054" t="str">
            <v>Approved</v>
          </cell>
          <cell r="G1054" t="str">
            <v>Giant Bicycles</v>
          </cell>
          <cell r="H1054" t="str">
            <v>Standard</v>
          </cell>
          <cell r="I1054" t="str">
            <v>medium</v>
          </cell>
          <cell r="J1054" t="str">
            <v>medium</v>
          </cell>
          <cell r="K1054">
            <v>1403.5</v>
          </cell>
          <cell r="L1054">
            <v>954.82</v>
          </cell>
          <cell r="M1054">
            <v>448.67999999999995</v>
          </cell>
          <cell r="N1054">
            <v>42688</v>
          </cell>
          <cell r="O1054" t="str">
            <v>Male</v>
          </cell>
          <cell r="P1054">
            <v>61</v>
          </cell>
          <cell r="Q1054">
            <v>49.638356164383559</v>
          </cell>
          <cell r="R1054">
            <v>0</v>
          </cell>
          <cell r="S1054" t="str">
            <v>Manufacturing</v>
          </cell>
          <cell r="T1054" t="str">
            <v>High Net Worth</v>
          </cell>
          <cell r="U1054" t="str">
            <v>No</v>
          </cell>
          <cell r="V1054">
            <v>2066</v>
          </cell>
          <cell r="W1054" t="str">
            <v>NSW</v>
          </cell>
          <cell r="X1054">
            <v>12</v>
          </cell>
          <cell r="Y1054">
            <v>67</v>
          </cell>
        </row>
        <row r="1055">
          <cell r="A1055">
            <v>1054</v>
          </cell>
          <cell r="B1055">
            <v>77</v>
          </cell>
          <cell r="C1055">
            <v>1129</v>
          </cell>
          <cell r="D1055">
            <v>43073</v>
          </cell>
          <cell r="E1055" t="b">
            <v>1</v>
          </cell>
          <cell r="F1055" t="str">
            <v>Approved</v>
          </cell>
          <cell r="G1055" t="str">
            <v>Norco Bicycles</v>
          </cell>
          <cell r="H1055" t="str">
            <v>Road</v>
          </cell>
          <cell r="I1055" t="str">
            <v>medium</v>
          </cell>
          <cell r="J1055" t="str">
            <v>large</v>
          </cell>
          <cell r="K1055">
            <v>1240.31</v>
          </cell>
          <cell r="L1055">
            <v>795.1</v>
          </cell>
          <cell r="M1055">
            <v>445.20999999999992</v>
          </cell>
          <cell r="N1055">
            <v>33429</v>
          </cell>
          <cell r="O1055" t="str">
            <v>Female</v>
          </cell>
          <cell r="P1055">
            <v>90</v>
          </cell>
          <cell r="Q1055">
            <v>44.753424657534246</v>
          </cell>
          <cell r="R1055" t="str">
            <v>VP Marketing</v>
          </cell>
          <cell r="S1055" t="str">
            <v>Financial Services</v>
          </cell>
          <cell r="T1055" t="str">
            <v>Mass Customer</v>
          </cell>
          <cell r="U1055" t="str">
            <v>Yes</v>
          </cell>
          <cell r="V1055">
            <v>4226</v>
          </cell>
          <cell r="W1055" t="str">
            <v>QLD</v>
          </cell>
          <cell r="X1055">
            <v>8</v>
          </cell>
          <cell r="Y1055">
            <v>26</v>
          </cell>
        </row>
        <row r="1056">
          <cell r="A1056">
            <v>1055</v>
          </cell>
          <cell r="B1056">
            <v>40</v>
          </cell>
          <cell r="C1056">
            <v>2498</v>
          </cell>
          <cell r="D1056">
            <v>43092</v>
          </cell>
          <cell r="E1056" t="b">
            <v>1</v>
          </cell>
          <cell r="F1056" t="str">
            <v>Approved</v>
          </cell>
          <cell r="G1056" t="str">
            <v>Trek Bicycles</v>
          </cell>
          <cell r="H1056" t="str">
            <v>Road</v>
          </cell>
          <cell r="I1056" t="str">
            <v>medium</v>
          </cell>
          <cell r="J1056" t="str">
            <v>large</v>
          </cell>
          <cell r="K1056">
            <v>1894.19</v>
          </cell>
          <cell r="L1056">
            <v>598.76</v>
          </cell>
          <cell r="M1056">
            <v>1295.43</v>
          </cell>
          <cell r="N1056">
            <v>37823</v>
          </cell>
          <cell r="O1056" t="str">
            <v>Female</v>
          </cell>
          <cell r="P1056">
            <v>77</v>
          </cell>
          <cell r="Q1056">
            <v>44.156164383561645</v>
          </cell>
          <cell r="R1056" t="str">
            <v>Software Test Engineer III</v>
          </cell>
          <cell r="S1056" t="str">
            <v>Property</v>
          </cell>
          <cell r="T1056" t="str">
            <v>Affluent Customer</v>
          </cell>
          <cell r="U1056" t="str">
            <v>No</v>
          </cell>
          <cell r="V1056">
            <v>2093</v>
          </cell>
          <cell r="W1056" t="str">
            <v>NSW</v>
          </cell>
          <cell r="X1056">
            <v>11</v>
          </cell>
          <cell r="Y1056">
            <v>7</v>
          </cell>
        </row>
        <row r="1057">
          <cell r="A1057">
            <v>1056</v>
          </cell>
          <cell r="B1057">
            <v>81</v>
          </cell>
          <cell r="C1057">
            <v>504</v>
          </cell>
          <cell r="D1057">
            <v>42819</v>
          </cell>
          <cell r="E1057" t="b">
            <v>1</v>
          </cell>
          <cell r="F1057" t="str">
            <v>Approved</v>
          </cell>
          <cell r="G1057" t="str">
            <v>Solex</v>
          </cell>
          <cell r="H1057" t="str">
            <v>Standard</v>
          </cell>
          <cell r="I1057" t="str">
            <v>medium</v>
          </cell>
          <cell r="J1057" t="str">
            <v>medium</v>
          </cell>
          <cell r="K1057">
            <v>1151.96</v>
          </cell>
          <cell r="L1057">
            <v>649.49</v>
          </cell>
          <cell r="M1057">
            <v>502.47</v>
          </cell>
          <cell r="N1057">
            <v>38991</v>
          </cell>
          <cell r="O1057" t="e">
            <v>#N/A</v>
          </cell>
          <cell r="P1057" t="e">
            <v>#N/A</v>
          </cell>
          <cell r="Q1057" t="e">
            <v>#N/A</v>
          </cell>
          <cell r="R1057" t="e">
            <v>#N/A</v>
          </cell>
          <cell r="S1057" t="e">
            <v>#N/A</v>
          </cell>
          <cell r="T1057" t="e">
            <v>#N/A</v>
          </cell>
          <cell r="U1057" t="e">
            <v>#N/A</v>
          </cell>
          <cell r="V1057" t="e">
            <v>#N/A</v>
          </cell>
          <cell r="W1057" t="e">
            <v>#N/A</v>
          </cell>
          <cell r="X1057" t="e">
            <v>#N/A</v>
          </cell>
          <cell r="Y1057">
            <v>280</v>
          </cell>
        </row>
        <row r="1058">
          <cell r="A1058">
            <v>1057</v>
          </cell>
          <cell r="B1058">
            <v>68</v>
          </cell>
          <cell r="C1058">
            <v>1579</v>
          </cell>
          <cell r="D1058">
            <v>42760</v>
          </cell>
          <cell r="E1058" t="b">
            <v>0</v>
          </cell>
          <cell r="F1058" t="str">
            <v>Approved</v>
          </cell>
          <cell r="G1058" t="str">
            <v>OHM Cycles</v>
          </cell>
          <cell r="H1058" t="str">
            <v>Standard</v>
          </cell>
          <cell r="I1058" t="str">
            <v>medium</v>
          </cell>
          <cell r="J1058" t="str">
            <v>medium</v>
          </cell>
          <cell r="K1058">
            <v>1636.9</v>
          </cell>
          <cell r="L1058">
            <v>44.71</v>
          </cell>
          <cell r="M1058">
            <v>1592.19</v>
          </cell>
          <cell r="N1058">
            <v>34996</v>
          </cell>
          <cell r="O1058" t="str">
            <v>Male</v>
          </cell>
          <cell r="P1058">
            <v>23</v>
          </cell>
          <cell r="Q1058">
            <v>44.172602739726024</v>
          </cell>
          <cell r="R1058" t="str">
            <v>Desktop Support Technician</v>
          </cell>
          <cell r="S1058" t="str">
            <v>Health</v>
          </cell>
          <cell r="T1058" t="str">
            <v>High Net Worth</v>
          </cell>
          <cell r="U1058" t="str">
            <v>Yes</v>
          </cell>
          <cell r="V1058">
            <v>2101</v>
          </cell>
          <cell r="W1058" t="str">
            <v>NSW</v>
          </cell>
          <cell r="X1058">
            <v>10</v>
          </cell>
          <cell r="Y1058">
            <v>339</v>
          </cell>
        </row>
        <row r="1059">
          <cell r="A1059">
            <v>1058</v>
          </cell>
          <cell r="B1059">
            <v>96</v>
          </cell>
          <cell r="C1059">
            <v>976</v>
          </cell>
          <cell r="D1059">
            <v>42922</v>
          </cell>
          <cell r="E1059" t="b">
            <v>1</v>
          </cell>
          <cell r="F1059" t="str">
            <v>Approved</v>
          </cell>
          <cell r="G1059" t="str">
            <v>WeareA2B</v>
          </cell>
          <cell r="H1059" t="str">
            <v>Road</v>
          </cell>
          <cell r="I1059" t="str">
            <v>low</v>
          </cell>
          <cell r="J1059" t="str">
            <v>small</v>
          </cell>
          <cell r="K1059">
            <v>1172.78</v>
          </cell>
          <cell r="L1059">
            <v>1043.77</v>
          </cell>
          <cell r="M1059">
            <v>129.01</v>
          </cell>
          <cell r="N1059">
            <v>37539</v>
          </cell>
          <cell r="O1059" t="e">
            <v>#N/A</v>
          </cell>
          <cell r="P1059" t="e">
            <v>#N/A</v>
          </cell>
          <cell r="Q1059" t="e">
            <v>#N/A</v>
          </cell>
          <cell r="R1059" t="e">
            <v>#N/A</v>
          </cell>
          <cell r="S1059" t="e">
            <v>#N/A</v>
          </cell>
          <cell r="T1059" t="e">
            <v>#N/A</v>
          </cell>
          <cell r="U1059" t="e">
            <v>#N/A</v>
          </cell>
          <cell r="V1059" t="e">
            <v>#N/A</v>
          </cell>
          <cell r="W1059" t="e">
            <v>#N/A</v>
          </cell>
          <cell r="X1059" t="e">
            <v>#N/A</v>
          </cell>
          <cell r="Y1059">
            <v>177</v>
          </cell>
        </row>
        <row r="1060">
          <cell r="A1060">
            <v>1059</v>
          </cell>
          <cell r="B1060">
            <v>81</v>
          </cell>
          <cell r="C1060">
            <v>564</v>
          </cell>
          <cell r="D1060">
            <v>42963</v>
          </cell>
          <cell r="E1060" t="b">
            <v>0</v>
          </cell>
          <cell r="F1060" t="str">
            <v>Approved</v>
          </cell>
          <cell r="G1060" t="str">
            <v>Solex</v>
          </cell>
          <cell r="H1060" t="str">
            <v>Standard</v>
          </cell>
          <cell r="I1060" t="str">
            <v>medium</v>
          </cell>
          <cell r="J1060" t="str">
            <v>medium</v>
          </cell>
          <cell r="K1060">
            <v>1151.96</v>
          </cell>
          <cell r="L1060">
            <v>649.49</v>
          </cell>
          <cell r="M1060">
            <v>502.47</v>
          </cell>
          <cell r="N1060">
            <v>36498</v>
          </cell>
          <cell r="O1060" t="e">
            <v>#N/A</v>
          </cell>
          <cell r="P1060" t="e">
            <v>#N/A</v>
          </cell>
          <cell r="Q1060" t="e">
            <v>#N/A</v>
          </cell>
          <cell r="R1060" t="e">
            <v>#N/A</v>
          </cell>
          <cell r="S1060" t="e">
            <v>#N/A</v>
          </cell>
          <cell r="T1060" t="e">
            <v>#N/A</v>
          </cell>
          <cell r="U1060" t="e">
            <v>#N/A</v>
          </cell>
          <cell r="V1060" t="e">
            <v>#N/A</v>
          </cell>
          <cell r="W1060" t="e">
            <v>#N/A</v>
          </cell>
          <cell r="X1060" t="e">
            <v>#N/A</v>
          </cell>
          <cell r="Y1060">
            <v>136</v>
          </cell>
        </row>
        <row r="1061">
          <cell r="A1061">
            <v>1060</v>
          </cell>
          <cell r="B1061">
            <v>34</v>
          </cell>
          <cell r="C1061">
            <v>235</v>
          </cell>
          <cell r="D1061">
            <v>42893</v>
          </cell>
          <cell r="E1061" t="b">
            <v>0</v>
          </cell>
          <cell r="F1061" t="str">
            <v>Approved</v>
          </cell>
          <cell r="G1061" t="str">
            <v>Norco Bicycles</v>
          </cell>
          <cell r="H1061" t="str">
            <v>Road</v>
          </cell>
          <cell r="I1061" t="str">
            <v>high</v>
          </cell>
          <cell r="J1061" t="str">
            <v>large</v>
          </cell>
          <cell r="K1061">
            <v>774.53</v>
          </cell>
          <cell r="L1061">
            <v>464.72</v>
          </cell>
          <cell r="M1061">
            <v>309.80999999999995</v>
          </cell>
          <cell r="N1061">
            <v>37698</v>
          </cell>
          <cell r="O1061" t="e">
            <v>#N/A</v>
          </cell>
          <cell r="P1061" t="e">
            <v>#N/A</v>
          </cell>
          <cell r="Q1061" t="e">
            <v>#N/A</v>
          </cell>
          <cell r="R1061" t="e">
            <v>#N/A</v>
          </cell>
          <cell r="S1061" t="e">
            <v>#N/A</v>
          </cell>
          <cell r="T1061" t="e">
            <v>#N/A</v>
          </cell>
          <cell r="U1061" t="e">
            <v>#N/A</v>
          </cell>
          <cell r="V1061" t="e">
            <v>#N/A</v>
          </cell>
          <cell r="W1061" t="e">
            <v>#N/A</v>
          </cell>
          <cell r="X1061" t="e">
            <v>#N/A</v>
          </cell>
          <cell r="Y1061">
            <v>206</v>
          </cell>
        </row>
        <row r="1062">
          <cell r="A1062">
            <v>1061</v>
          </cell>
          <cell r="B1062">
            <v>63</v>
          </cell>
          <cell r="C1062">
            <v>1342</v>
          </cell>
          <cell r="D1062">
            <v>42930</v>
          </cell>
          <cell r="F1062" t="str">
            <v>Approved</v>
          </cell>
          <cell r="G1062" t="str">
            <v>Solex</v>
          </cell>
          <cell r="H1062" t="str">
            <v>Standard</v>
          </cell>
          <cell r="I1062" t="str">
            <v>medium</v>
          </cell>
          <cell r="J1062" t="str">
            <v>medium</v>
          </cell>
          <cell r="K1062">
            <v>1483.2</v>
          </cell>
          <cell r="L1062">
            <v>99.59</v>
          </cell>
          <cell r="M1062">
            <v>1383.6100000000001</v>
          </cell>
          <cell r="N1062">
            <v>34996</v>
          </cell>
          <cell r="O1062" t="str">
            <v>Male</v>
          </cell>
          <cell r="P1062">
            <v>67</v>
          </cell>
          <cell r="Q1062">
            <v>59.980821917808221</v>
          </cell>
          <cell r="R1062">
            <v>0</v>
          </cell>
          <cell r="S1062" t="str">
            <v>Financial Services</v>
          </cell>
          <cell r="T1062" t="str">
            <v>Affluent Customer</v>
          </cell>
          <cell r="U1062" t="str">
            <v>No</v>
          </cell>
          <cell r="V1062">
            <v>2582</v>
          </cell>
          <cell r="W1062" t="str">
            <v>NSW</v>
          </cell>
          <cell r="X1062">
            <v>8</v>
          </cell>
          <cell r="Y1062">
            <v>169</v>
          </cell>
        </row>
        <row r="1063">
          <cell r="A1063">
            <v>1062</v>
          </cell>
          <cell r="B1063">
            <v>99</v>
          </cell>
          <cell r="C1063">
            <v>3020</v>
          </cell>
          <cell r="D1063">
            <v>42868</v>
          </cell>
          <cell r="E1063" t="b">
            <v>1</v>
          </cell>
          <cell r="F1063" t="str">
            <v>Approved</v>
          </cell>
          <cell r="G1063" t="str">
            <v>Trek Bicycles</v>
          </cell>
          <cell r="H1063" t="str">
            <v>Road</v>
          </cell>
          <cell r="I1063" t="str">
            <v>low</v>
          </cell>
          <cell r="J1063" t="str">
            <v>small</v>
          </cell>
          <cell r="K1063">
            <v>1720.7</v>
          </cell>
          <cell r="L1063">
            <v>1531.42</v>
          </cell>
          <cell r="M1063">
            <v>189.27999999999997</v>
          </cell>
          <cell r="N1063">
            <v>35470</v>
          </cell>
          <cell r="O1063" t="str">
            <v>Male</v>
          </cell>
          <cell r="P1063">
            <v>4</v>
          </cell>
          <cell r="Q1063">
            <v>56.273972602739725</v>
          </cell>
          <cell r="R1063" t="str">
            <v>Chemical Engineer</v>
          </cell>
          <cell r="S1063" t="str">
            <v>Manufacturing</v>
          </cell>
          <cell r="T1063" t="str">
            <v>Affluent Customer</v>
          </cell>
          <cell r="U1063" t="str">
            <v>Yes</v>
          </cell>
          <cell r="V1063">
            <v>4870</v>
          </cell>
          <cell r="W1063" t="str">
            <v>QLD</v>
          </cell>
          <cell r="X1063">
            <v>1</v>
          </cell>
          <cell r="Y1063">
            <v>231</v>
          </cell>
        </row>
        <row r="1064">
          <cell r="A1064">
            <v>1063</v>
          </cell>
          <cell r="B1064">
            <v>58</v>
          </cell>
          <cell r="C1064">
            <v>533</v>
          </cell>
          <cell r="D1064">
            <v>42924</v>
          </cell>
          <cell r="E1064" t="b">
            <v>1</v>
          </cell>
          <cell r="F1064" t="str">
            <v>Approved</v>
          </cell>
          <cell r="G1064" t="str">
            <v>OHM Cycles</v>
          </cell>
          <cell r="H1064" t="str">
            <v>Standard</v>
          </cell>
          <cell r="I1064" t="str">
            <v>medium</v>
          </cell>
          <cell r="J1064" t="str">
            <v>medium</v>
          </cell>
          <cell r="K1064">
            <v>912.52</v>
          </cell>
          <cell r="L1064">
            <v>141.4</v>
          </cell>
          <cell r="M1064">
            <v>771.12</v>
          </cell>
          <cell r="N1064">
            <v>42295</v>
          </cell>
          <cell r="O1064" t="e">
            <v>#N/A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 t="e">
            <v>#N/A</v>
          </cell>
          <cell r="V1064" t="e">
            <v>#N/A</v>
          </cell>
          <cell r="W1064" t="e">
            <v>#N/A</v>
          </cell>
          <cell r="X1064" t="e">
            <v>#N/A</v>
          </cell>
          <cell r="Y1064">
            <v>175</v>
          </cell>
        </row>
        <row r="1065">
          <cell r="A1065">
            <v>1064</v>
          </cell>
          <cell r="B1065">
            <v>38</v>
          </cell>
          <cell r="C1065">
            <v>2977</v>
          </cell>
          <cell r="D1065">
            <v>43012</v>
          </cell>
          <cell r="E1065" t="b">
            <v>1</v>
          </cell>
          <cell r="F1065" t="str">
            <v>Approved</v>
          </cell>
          <cell r="G1065" t="str">
            <v>Solex</v>
          </cell>
          <cell r="H1065" t="str">
            <v>Standard</v>
          </cell>
          <cell r="I1065" t="str">
            <v>medium</v>
          </cell>
          <cell r="J1065" t="str">
            <v>medium</v>
          </cell>
          <cell r="K1065">
            <v>1577.53</v>
          </cell>
          <cell r="L1065">
            <v>826.51</v>
          </cell>
          <cell r="M1065">
            <v>751.02</v>
          </cell>
          <cell r="N1065">
            <v>40618</v>
          </cell>
          <cell r="O1065" t="str">
            <v>Male</v>
          </cell>
          <cell r="P1065">
            <v>96</v>
          </cell>
          <cell r="Q1065">
            <v>44.454794520547942</v>
          </cell>
          <cell r="R1065" t="str">
            <v>Community Outreach Specialist</v>
          </cell>
          <cell r="S1065" t="str">
            <v>Health</v>
          </cell>
          <cell r="T1065" t="str">
            <v>Mass Customer</v>
          </cell>
          <cell r="U1065" t="str">
            <v>Yes</v>
          </cell>
          <cell r="V1065">
            <v>3030</v>
          </cell>
          <cell r="W1065" t="str">
            <v>VIC</v>
          </cell>
          <cell r="X1065">
            <v>4</v>
          </cell>
          <cell r="Y1065">
            <v>87</v>
          </cell>
        </row>
        <row r="1066">
          <cell r="A1066">
            <v>1065</v>
          </cell>
          <cell r="B1066">
            <v>0</v>
          </cell>
          <cell r="C1066">
            <v>1173</v>
          </cell>
          <cell r="D1066">
            <v>42979</v>
          </cell>
          <cell r="E1066" t="b">
            <v>1</v>
          </cell>
          <cell r="F1066" t="str">
            <v>Approved</v>
          </cell>
          <cell r="G1066" t="str">
            <v>OHM Cycles</v>
          </cell>
          <cell r="H1066" t="str">
            <v>Standard</v>
          </cell>
          <cell r="I1066" t="str">
            <v>high</v>
          </cell>
          <cell r="J1066" t="str">
            <v>medium</v>
          </cell>
          <cell r="K1066">
            <v>227.88</v>
          </cell>
          <cell r="L1066">
            <v>136.72999999999999</v>
          </cell>
          <cell r="M1066">
            <v>91.15</v>
          </cell>
          <cell r="N1066">
            <v>37659</v>
          </cell>
          <cell r="O1066" t="str">
            <v>U</v>
          </cell>
          <cell r="P1066">
            <v>9</v>
          </cell>
          <cell r="Q1066">
            <v>44.079452054794523</v>
          </cell>
          <cell r="R1066" t="str">
            <v>Statistician IV</v>
          </cell>
          <cell r="S1066" t="str">
            <v>n/a</v>
          </cell>
          <cell r="T1066" t="str">
            <v>Mass Customer</v>
          </cell>
          <cell r="U1066" t="str">
            <v>Yes</v>
          </cell>
          <cell r="V1066">
            <v>2127</v>
          </cell>
          <cell r="W1066" t="str">
            <v>NSW</v>
          </cell>
          <cell r="X1066">
            <v>7</v>
          </cell>
          <cell r="Y1066">
            <v>120</v>
          </cell>
        </row>
        <row r="1067">
          <cell r="A1067">
            <v>1066</v>
          </cell>
          <cell r="B1067">
            <v>59</v>
          </cell>
          <cell r="C1067">
            <v>727</v>
          </cell>
          <cell r="D1067">
            <v>42943</v>
          </cell>
          <cell r="E1067" t="b">
            <v>1</v>
          </cell>
          <cell r="F1067" t="str">
            <v>Approved</v>
          </cell>
          <cell r="G1067" t="str">
            <v>Solex</v>
          </cell>
          <cell r="H1067" t="str">
            <v>Standard</v>
          </cell>
          <cell r="I1067" t="str">
            <v>medium</v>
          </cell>
          <cell r="J1067" t="str">
            <v>large</v>
          </cell>
          <cell r="K1067">
            <v>1061.56</v>
          </cell>
          <cell r="L1067">
            <v>733.58</v>
          </cell>
          <cell r="M1067">
            <v>327.9799999999999</v>
          </cell>
          <cell r="N1067">
            <v>34170</v>
          </cell>
          <cell r="O1067" t="e">
            <v>#N/A</v>
          </cell>
          <cell r="P1067" t="e">
            <v>#N/A</v>
          </cell>
          <cell r="Q1067" t="e">
            <v>#N/A</v>
          </cell>
          <cell r="R1067" t="e">
            <v>#N/A</v>
          </cell>
          <cell r="S1067" t="e">
            <v>#N/A</v>
          </cell>
          <cell r="T1067" t="e">
            <v>#N/A</v>
          </cell>
          <cell r="U1067" t="e">
            <v>#N/A</v>
          </cell>
          <cell r="V1067" t="e">
            <v>#N/A</v>
          </cell>
          <cell r="W1067" t="e">
            <v>#N/A</v>
          </cell>
          <cell r="X1067" t="e">
            <v>#N/A</v>
          </cell>
          <cell r="Y1067">
            <v>156</v>
          </cell>
        </row>
        <row r="1068">
          <cell r="A1068">
            <v>1067</v>
          </cell>
          <cell r="B1068">
            <v>19</v>
          </cell>
          <cell r="C1068">
            <v>1071</v>
          </cell>
          <cell r="D1068">
            <v>43046</v>
          </cell>
          <cell r="E1068" t="b">
            <v>0</v>
          </cell>
          <cell r="F1068" t="str">
            <v>Approved</v>
          </cell>
          <cell r="G1068" t="str">
            <v>Trek Bicycles</v>
          </cell>
          <cell r="H1068" t="str">
            <v>Mountain</v>
          </cell>
          <cell r="I1068" t="str">
            <v>low</v>
          </cell>
          <cell r="J1068" t="str">
            <v>medium</v>
          </cell>
          <cell r="K1068">
            <v>574.64</v>
          </cell>
          <cell r="L1068">
            <v>459.71</v>
          </cell>
          <cell r="M1068">
            <v>114.93</v>
          </cell>
          <cell r="N1068">
            <v>40784</v>
          </cell>
          <cell r="O1068" t="str">
            <v>Male</v>
          </cell>
          <cell r="P1068">
            <v>60</v>
          </cell>
          <cell r="Q1068">
            <v>35.246575342465754</v>
          </cell>
          <cell r="R1068">
            <v>0</v>
          </cell>
          <cell r="S1068" t="str">
            <v>n/a</v>
          </cell>
          <cell r="T1068" t="str">
            <v>Mass Customer</v>
          </cell>
          <cell r="U1068" t="str">
            <v>No</v>
          </cell>
          <cell r="V1068">
            <v>2619</v>
          </cell>
          <cell r="W1068" t="str">
            <v>NSW</v>
          </cell>
          <cell r="X1068">
            <v>7</v>
          </cell>
          <cell r="Y1068">
            <v>53</v>
          </cell>
        </row>
        <row r="1069">
          <cell r="A1069">
            <v>1068</v>
          </cell>
          <cell r="B1069">
            <v>96</v>
          </cell>
          <cell r="C1069">
            <v>2215</v>
          </cell>
          <cell r="D1069">
            <v>43080</v>
          </cell>
          <cell r="E1069" t="b">
            <v>1</v>
          </cell>
          <cell r="F1069" t="str">
            <v>Approved</v>
          </cell>
          <cell r="G1069" t="str">
            <v>WeareA2B</v>
          </cell>
          <cell r="H1069" t="str">
            <v>Road</v>
          </cell>
          <cell r="I1069" t="str">
            <v>low</v>
          </cell>
          <cell r="J1069" t="str">
            <v>small</v>
          </cell>
          <cell r="K1069">
            <v>1172.78</v>
          </cell>
          <cell r="L1069">
            <v>1043.77</v>
          </cell>
          <cell r="M1069">
            <v>129.01</v>
          </cell>
          <cell r="N1069">
            <v>38002</v>
          </cell>
          <cell r="O1069" t="str">
            <v>Female</v>
          </cell>
          <cell r="P1069">
            <v>29</v>
          </cell>
          <cell r="Q1069">
            <v>51.112328767123287</v>
          </cell>
          <cell r="R1069" t="str">
            <v>Structural Engineer</v>
          </cell>
          <cell r="S1069" t="str">
            <v>Manufacturing</v>
          </cell>
          <cell r="T1069" t="str">
            <v>High Net Worth</v>
          </cell>
          <cell r="U1069" t="str">
            <v>Yes</v>
          </cell>
          <cell r="V1069">
            <v>3458</v>
          </cell>
          <cell r="W1069" t="str">
            <v>VIC</v>
          </cell>
          <cell r="X1069">
            <v>6</v>
          </cell>
          <cell r="Y1069">
            <v>19</v>
          </cell>
        </row>
        <row r="1070">
          <cell r="A1070">
            <v>1069</v>
          </cell>
          <cell r="B1070">
            <v>35</v>
          </cell>
          <cell r="C1070">
            <v>2302</v>
          </cell>
          <cell r="D1070">
            <v>42978</v>
          </cell>
          <cell r="E1070" t="b">
            <v>1</v>
          </cell>
          <cell r="F1070" t="str">
            <v>Approved</v>
          </cell>
          <cell r="G1070" t="str">
            <v>Trek Bicycles</v>
          </cell>
          <cell r="H1070" t="str">
            <v>Standard</v>
          </cell>
          <cell r="I1070" t="str">
            <v>low</v>
          </cell>
          <cell r="J1070" t="str">
            <v>medium</v>
          </cell>
          <cell r="K1070">
            <v>1057.51</v>
          </cell>
          <cell r="L1070">
            <v>154.4</v>
          </cell>
          <cell r="M1070">
            <v>903.11</v>
          </cell>
          <cell r="N1070">
            <v>40618</v>
          </cell>
          <cell r="O1070" t="str">
            <v>Male</v>
          </cell>
          <cell r="P1070">
            <v>22</v>
          </cell>
          <cell r="Q1070">
            <v>23.208219178082192</v>
          </cell>
          <cell r="R1070" t="str">
            <v>Mechanical Systems Engineer</v>
          </cell>
          <cell r="S1070" t="str">
            <v>Financial Services</v>
          </cell>
          <cell r="T1070" t="str">
            <v>Mass Customer</v>
          </cell>
          <cell r="U1070" t="str">
            <v>Yes</v>
          </cell>
          <cell r="V1070">
            <v>3804</v>
          </cell>
          <cell r="W1070" t="str">
            <v>VIC</v>
          </cell>
          <cell r="X1070">
            <v>8</v>
          </cell>
          <cell r="Y1070">
            <v>121</v>
          </cell>
        </row>
        <row r="1071">
          <cell r="A1071">
            <v>1070</v>
          </cell>
          <cell r="B1071">
            <v>10</v>
          </cell>
          <cell r="C1071">
            <v>1832</v>
          </cell>
          <cell r="D1071">
            <v>42928</v>
          </cell>
          <cell r="E1071" t="b">
            <v>1</v>
          </cell>
          <cell r="F1071" t="str">
            <v>Approved</v>
          </cell>
          <cell r="G1071" t="str">
            <v>WeareA2B</v>
          </cell>
          <cell r="H1071" t="str">
            <v>Touring</v>
          </cell>
          <cell r="I1071" t="str">
            <v>medium</v>
          </cell>
          <cell r="J1071" t="str">
            <v>medium</v>
          </cell>
          <cell r="K1071">
            <v>1466.68</v>
          </cell>
          <cell r="L1071">
            <v>363.25</v>
          </cell>
          <cell r="M1071">
            <v>1103.43</v>
          </cell>
          <cell r="N1071">
            <v>39298</v>
          </cell>
          <cell r="O1071" t="str">
            <v>Male</v>
          </cell>
          <cell r="P1071">
            <v>67</v>
          </cell>
          <cell r="Q1071">
            <v>57.408219178082192</v>
          </cell>
          <cell r="R1071" t="str">
            <v>Programmer Analyst III</v>
          </cell>
          <cell r="S1071" t="str">
            <v>Health</v>
          </cell>
          <cell r="T1071" t="str">
            <v>Mass Customer</v>
          </cell>
          <cell r="U1071" t="str">
            <v>No</v>
          </cell>
          <cell r="V1071">
            <v>4701</v>
          </cell>
          <cell r="W1071" t="str">
            <v>QLD</v>
          </cell>
          <cell r="X1071">
            <v>3</v>
          </cell>
          <cell r="Y1071">
            <v>171</v>
          </cell>
        </row>
        <row r="1072">
          <cell r="A1072">
            <v>1071</v>
          </cell>
          <cell r="B1072">
            <v>12</v>
          </cell>
          <cell r="C1072">
            <v>1882</v>
          </cell>
          <cell r="D1072">
            <v>42971</v>
          </cell>
          <cell r="E1072" t="b">
            <v>0</v>
          </cell>
          <cell r="F1072" t="str">
            <v>Approved</v>
          </cell>
          <cell r="G1072" t="str">
            <v>WeareA2B</v>
          </cell>
          <cell r="H1072" t="str">
            <v>Standard</v>
          </cell>
          <cell r="I1072" t="str">
            <v>medium</v>
          </cell>
          <cell r="J1072" t="str">
            <v>medium</v>
          </cell>
          <cell r="K1072">
            <v>1231.1500000000001</v>
          </cell>
          <cell r="L1072">
            <v>161.6</v>
          </cell>
          <cell r="M1072">
            <v>1069.5500000000002</v>
          </cell>
          <cell r="N1072">
            <v>38216</v>
          </cell>
          <cell r="O1072" t="str">
            <v>Female</v>
          </cell>
          <cell r="P1072">
            <v>6</v>
          </cell>
          <cell r="Q1072">
            <v>57.912328767123284</v>
          </cell>
          <cell r="R1072" t="str">
            <v>Account Executive</v>
          </cell>
          <cell r="S1072" t="str">
            <v>n/a</v>
          </cell>
          <cell r="T1072" t="str">
            <v>Affluent Customer</v>
          </cell>
          <cell r="U1072" t="str">
            <v>Yes</v>
          </cell>
          <cell r="V1072">
            <v>2199</v>
          </cell>
          <cell r="W1072" t="str">
            <v>NSW</v>
          </cell>
          <cell r="X1072">
            <v>9</v>
          </cell>
          <cell r="Y1072">
            <v>128</v>
          </cell>
        </row>
        <row r="1073">
          <cell r="A1073">
            <v>1072</v>
          </cell>
          <cell r="B1073">
            <v>36</v>
          </cell>
          <cell r="C1073">
            <v>1505</v>
          </cell>
          <cell r="D1073">
            <v>43048</v>
          </cell>
          <cell r="F1073" t="str">
            <v>Approved</v>
          </cell>
          <cell r="G1073" t="str">
            <v>Solex</v>
          </cell>
          <cell r="H1073" t="str">
            <v>Standard</v>
          </cell>
          <cell r="I1073" t="str">
            <v>low</v>
          </cell>
          <cell r="J1073" t="str">
            <v>medium</v>
          </cell>
          <cell r="K1073">
            <v>945.04</v>
          </cell>
          <cell r="L1073">
            <v>507.58</v>
          </cell>
          <cell r="M1073">
            <v>437.46</v>
          </cell>
          <cell r="N1073">
            <v>40784</v>
          </cell>
          <cell r="O1073" t="str">
            <v>Male</v>
          </cell>
          <cell r="P1073">
            <v>21</v>
          </cell>
          <cell r="Q1073">
            <v>28.43013698630137</v>
          </cell>
          <cell r="R1073" t="str">
            <v>Recruiting Manager</v>
          </cell>
          <cell r="S1073" t="str">
            <v>Property</v>
          </cell>
          <cell r="T1073" t="str">
            <v>Affluent Customer</v>
          </cell>
          <cell r="U1073" t="str">
            <v>Yes</v>
          </cell>
          <cell r="V1073">
            <v>2229</v>
          </cell>
          <cell r="W1073" t="str">
            <v>NSW</v>
          </cell>
          <cell r="X1073">
            <v>12</v>
          </cell>
          <cell r="Y1073">
            <v>51</v>
          </cell>
        </row>
        <row r="1074">
          <cell r="A1074">
            <v>1073</v>
          </cell>
          <cell r="B1074">
            <v>80</v>
          </cell>
          <cell r="C1074">
            <v>794</v>
          </cell>
          <cell r="D1074">
            <v>42830</v>
          </cell>
          <cell r="E1074" t="b">
            <v>1</v>
          </cell>
          <cell r="F1074" t="str">
            <v>Approved</v>
          </cell>
          <cell r="G1074" t="str">
            <v>OHM Cycles</v>
          </cell>
          <cell r="H1074" t="str">
            <v>Touring</v>
          </cell>
          <cell r="I1074" t="str">
            <v>low</v>
          </cell>
          <cell r="J1074" t="str">
            <v>medium</v>
          </cell>
          <cell r="K1074">
            <v>1073.07</v>
          </cell>
          <cell r="L1074">
            <v>933.84</v>
          </cell>
          <cell r="M1074">
            <v>139.2299999999999</v>
          </cell>
          <cell r="N1074">
            <v>42226</v>
          </cell>
          <cell r="O1074" t="e">
            <v>#N/A</v>
          </cell>
          <cell r="P1074" t="e">
            <v>#N/A</v>
          </cell>
          <cell r="Q1074" t="e">
            <v>#N/A</v>
          </cell>
          <cell r="R1074" t="e">
            <v>#N/A</v>
          </cell>
          <cell r="S1074" t="e">
            <v>#N/A</v>
          </cell>
          <cell r="T1074" t="e">
            <v>#N/A</v>
          </cell>
          <cell r="U1074" t="e">
            <v>#N/A</v>
          </cell>
          <cell r="V1074" t="e">
            <v>#N/A</v>
          </cell>
          <cell r="W1074" t="e">
            <v>#N/A</v>
          </cell>
          <cell r="X1074" t="e">
            <v>#N/A</v>
          </cell>
          <cell r="Y1074">
            <v>269</v>
          </cell>
        </row>
        <row r="1075">
          <cell r="A1075">
            <v>1074</v>
          </cell>
          <cell r="B1075">
            <v>33</v>
          </cell>
          <cell r="C1075">
            <v>931</v>
          </cell>
          <cell r="D1075">
            <v>42830</v>
          </cell>
          <cell r="E1075" t="b">
            <v>0</v>
          </cell>
          <cell r="F1075" t="str">
            <v>Approved</v>
          </cell>
          <cell r="G1075" t="str">
            <v>Giant Bicycles</v>
          </cell>
          <cell r="H1075" t="str">
            <v>Standard</v>
          </cell>
          <cell r="I1075" t="str">
            <v>medium</v>
          </cell>
          <cell r="J1075" t="str">
            <v>small</v>
          </cell>
          <cell r="K1075">
            <v>1311.44</v>
          </cell>
          <cell r="L1075">
            <v>1167.18</v>
          </cell>
          <cell r="M1075">
            <v>144.26</v>
          </cell>
          <cell r="N1075">
            <v>35560</v>
          </cell>
          <cell r="O1075" t="e">
            <v>#N/A</v>
          </cell>
          <cell r="P1075" t="e">
            <v>#N/A</v>
          </cell>
          <cell r="Q1075" t="e">
            <v>#N/A</v>
          </cell>
          <cell r="R1075" t="e">
            <v>#N/A</v>
          </cell>
          <cell r="S1075" t="e">
            <v>#N/A</v>
          </cell>
          <cell r="T1075" t="e">
            <v>#N/A</v>
          </cell>
          <cell r="U1075" t="e">
            <v>#N/A</v>
          </cell>
          <cell r="V1075" t="e">
            <v>#N/A</v>
          </cell>
          <cell r="W1075" t="e">
            <v>#N/A</v>
          </cell>
          <cell r="X1075" t="e">
            <v>#N/A</v>
          </cell>
          <cell r="Y1075">
            <v>269</v>
          </cell>
        </row>
        <row r="1076">
          <cell r="A1076">
            <v>1075</v>
          </cell>
          <cell r="B1076">
            <v>11</v>
          </cell>
          <cell r="C1076">
            <v>2174</v>
          </cell>
          <cell r="D1076">
            <v>42982</v>
          </cell>
          <cell r="E1076" t="b">
            <v>0</v>
          </cell>
          <cell r="F1076" t="str">
            <v>Approved</v>
          </cell>
          <cell r="G1076" t="str">
            <v>Trek Bicycles</v>
          </cell>
          <cell r="H1076" t="str">
            <v>Standard</v>
          </cell>
          <cell r="I1076" t="str">
            <v>medium</v>
          </cell>
          <cell r="J1076" t="str">
            <v>small</v>
          </cell>
          <cell r="K1076">
            <v>1775.81</v>
          </cell>
          <cell r="L1076">
            <v>1580.47</v>
          </cell>
          <cell r="M1076">
            <v>195.33999999999992</v>
          </cell>
          <cell r="N1076">
            <v>40303</v>
          </cell>
          <cell r="O1076" t="str">
            <v>Male</v>
          </cell>
          <cell r="P1076">
            <v>23</v>
          </cell>
          <cell r="Q1076">
            <v>59.534246575342465</v>
          </cell>
          <cell r="R1076" t="str">
            <v>Account Executive</v>
          </cell>
          <cell r="S1076" t="str">
            <v>IT</v>
          </cell>
          <cell r="T1076" t="str">
            <v>Mass Customer</v>
          </cell>
          <cell r="U1076" t="str">
            <v>Yes</v>
          </cell>
          <cell r="V1076">
            <v>3429</v>
          </cell>
          <cell r="W1076" t="str">
            <v>VIC</v>
          </cell>
          <cell r="X1076">
            <v>6</v>
          </cell>
          <cell r="Y1076">
            <v>117</v>
          </cell>
        </row>
        <row r="1077">
          <cell r="A1077">
            <v>1076</v>
          </cell>
          <cell r="B1077">
            <v>91</v>
          </cell>
          <cell r="C1077">
            <v>2650</v>
          </cell>
          <cell r="D1077">
            <v>42798</v>
          </cell>
          <cell r="E1077" t="b">
            <v>0</v>
          </cell>
          <cell r="F1077" t="str">
            <v>Approved</v>
          </cell>
          <cell r="G1077" t="str">
            <v>Solex</v>
          </cell>
          <cell r="H1077" t="str">
            <v>Standard</v>
          </cell>
          <cell r="I1077" t="str">
            <v>medium</v>
          </cell>
          <cell r="J1077" t="str">
            <v>medium</v>
          </cell>
          <cell r="K1077">
            <v>100.35</v>
          </cell>
          <cell r="L1077">
            <v>75.260000000000005</v>
          </cell>
          <cell r="M1077">
            <v>25.089999999999989</v>
          </cell>
          <cell r="N1077">
            <v>38002</v>
          </cell>
          <cell r="O1077" t="str">
            <v>Male</v>
          </cell>
          <cell r="P1077">
            <v>10</v>
          </cell>
          <cell r="Q1077">
            <v>26.6</v>
          </cell>
          <cell r="R1077" t="str">
            <v>Business Systems Development Analyst</v>
          </cell>
          <cell r="S1077" t="str">
            <v>Health</v>
          </cell>
          <cell r="T1077" t="str">
            <v>Affluent Customer</v>
          </cell>
          <cell r="U1077" t="str">
            <v>Yes</v>
          </cell>
          <cell r="V1077">
            <v>4213</v>
          </cell>
          <cell r="W1077" t="str">
            <v>QLD</v>
          </cell>
          <cell r="X1077">
            <v>8</v>
          </cell>
          <cell r="Y1077">
            <v>301</v>
          </cell>
        </row>
        <row r="1078">
          <cell r="A1078">
            <v>1077</v>
          </cell>
          <cell r="B1078">
            <v>74</v>
          </cell>
          <cell r="C1078">
            <v>2359</v>
          </cell>
          <cell r="D1078">
            <v>42896</v>
          </cell>
          <cell r="E1078" t="b">
            <v>0</v>
          </cell>
          <cell r="F1078" t="str">
            <v>Approved</v>
          </cell>
          <cell r="G1078" t="str">
            <v>WeareA2B</v>
          </cell>
          <cell r="H1078" t="str">
            <v>Standard</v>
          </cell>
          <cell r="I1078" t="str">
            <v>medium</v>
          </cell>
          <cell r="J1078" t="str">
            <v>medium</v>
          </cell>
          <cell r="K1078">
            <v>1762.96</v>
          </cell>
          <cell r="L1078">
            <v>950.52</v>
          </cell>
          <cell r="M1078">
            <v>812.44</v>
          </cell>
          <cell r="N1078">
            <v>37220</v>
          </cell>
          <cell r="O1078" t="str">
            <v>Female</v>
          </cell>
          <cell r="P1078">
            <v>0</v>
          </cell>
          <cell r="Q1078">
            <v>36.010958904109586</v>
          </cell>
          <cell r="R1078" t="str">
            <v>Mechanical Systems Engineer</v>
          </cell>
          <cell r="S1078" t="str">
            <v>Retail</v>
          </cell>
          <cell r="T1078" t="str">
            <v>High Net Worth</v>
          </cell>
          <cell r="U1078" t="str">
            <v>Yes</v>
          </cell>
          <cell r="V1078">
            <v>4825</v>
          </cell>
          <cell r="W1078" t="str">
            <v>QLD</v>
          </cell>
          <cell r="X1078">
            <v>3</v>
          </cell>
          <cell r="Y1078">
            <v>203</v>
          </cell>
        </row>
        <row r="1079">
          <cell r="A1079">
            <v>1078</v>
          </cell>
          <cell r="B1079">
            <v>80</v>
          </cell>
          <cell r="C1079">
            <v>2848</v>
          </cell>
          <cell r="D1079">
            <v>42866</v>
          </cell>
          <cell r="E1079" t="b">
            <v>0</v>
          </cell>
          <cell r="F1079" t="str">
            <v>Approved</v>
          </cell>
          <cell r="G1079" t="str">
            <v>OHM Cycles</v>
          </cell>
          <cell r="H1079" t="str">
            <v>Touring</v>
          </cell>
          <cell r="I1079" t="str">
            <v>low</v>
          </cell>
          <cell r="J1079" t="str">
            <v>medium</v>
          </cell>
          <cell r="K1079">
            <v>1073.07</v>
          </cell>
          <cell r="L1079">
            <v>933.84</v>
          </cell>
          <cell r="M1079">
            <v>139.2299999999999</v>
          </cell>
          <cell r="N1079">
            <v>36145</v>
          </cell>
          <cell r="O1079" t="str">
            <v>Male</v>
          </cell>
          <cell r="P1079">
            <v>65</v>
          </cell>
          <cell r="Q1079">
            <v>55.208219178082189</v>
          </cell>
          <cell r="R1079" t="str">
            <v>Analyst Programmer</v>
          </cell>
          <cell r="S1079" t="str">
            <v>Health</v>
          </cell>
          <cell r="T1079" t="str">
            <v>Mass Customer</v>
          </cell>
          <cell r="U1079" t="str">
            <v>No</v>
          </cell>
          <cell r="V1079">
            <v>3103</v>
          </cell>
          <cell r="W1079" t="str">
            <v>VIC</v>
          </cell>
          <cell r="X1079">
            <v>12</v>
          </cell>
          <cell r="Y1079">
            <v>233</v>
          </cell>
        </row>
        <row r="1080">
          <cell r="A1080">
            <v>1079</v>
          </cell>
          <cell r="B1080">
            <v>0</v>
          </cell>
          <cell r="C1080">
            <v>1470</v>
          </cell>
          <cell r="D1080">
            <v>42853</v>
          </cell>
          <cell r="E1080" t="b">
            <v>1</v>
          </cell>
          <cell r="F1080" t="str">
            <v>Approved</v>
          </cell>
          <cell r="G1080" t="str">
            <v>Giant Bicycles</v>
          </cell>
          <cell r="H1080" t="str">
            <v>Standard</v>
          </cell>
          <cell r="I1080" t="str">
            <v>medium</v>
          </cell>
          <cell r="J1080" t="str">
            <v>large</v>
          </cell>
          <cell r="K1080">
            <v>569.55999999999995</v>
          </cell>
          <cell r="L1080">
            <v>528.42999999999995</v>
          </cell>
          <cell r="M1080">
            <v>41.129999999999995</v>
          </cell>
          <cell r="N1080">
            <v>37874</v>
          </cell>
          <cell r="O1080" t="str">
            <v>Female</v>
          </cell>
          <cell r="P1080">
            <v>88</v>
          </cell>
          <cell r="Q1080">
            <v>26.30958904109589</v>
          </cell>
          <cell r="R1080" t="str">
            <v>Senior Cost Accountant</v>
          </cell>
          <cell r="S1080" t="str">
            <v>Financial Services</v>
          </cell>
          <cell r="T1080" t="str">
            <v>Affluent Customer</v>
          </cell>
          <cell r="U1080" t="str">
            <v>Yes</v>
          </cell>
          <cell r="V1080">
            <v>2528</v>
          </cell>
          <cell r="W1080" t="str">
            <v>NSW</v>
          </cell>
          <cell r="X1080">
            <v>8</v>
          </cell>
          <cell r="Y1080">
            <v>246</v>
          </cell>
        </row>
        <row r="1081">
          <cell r="A1081">
            <v>1080</v>
          </cell>
          <cell r="B1081">
            <v>84</v>
          </cell>
          <cell r="C1081">
            <v>2134</v>
          </cell>
          <cell r="D1081">
            <v>42997</v>
          </cell>
          <cell r="E1081" t="b">
            <v>0</v>
          </cell>
          <cell r="F1081" t="str">
            <v>Approved</v>
          </cell>
          <cell r="G1081" t="str">
            <v>Trek Bicycles</v>
          </cell>
          <cell r="H1081" t="str">
            <v>Road</v>
          </cell>
          <cell r="I1081" t="str">
            <v>medium</v>
          </cell>
          <cell r="J1081" t="str">
            <v>medium</v>
          </cell>
          <cell r="K1081">
            <v>290.62</v>
          </cell>
          <cell r="L1081">
            <v>215.14</v>
          </cell>
          <cell r="M1081">
            <v>75.480000000000018</v>
          </cell>
          <cell r="N1081">
            <v>38339</v>
          </cell>
          <cell r="O1081" t="str">
            <v>Male</v>
          </cell>
          <cell r="P1081">
            <v>97</v>
          </cell>
          <cell r="Q1081">
            <v>22.090410958904108</v>
          </cell>
          <cell r="R1081" t="str">
            <v>Nurse</v>
          </cell>
          <cell r="S1081" t="str">
            <v>Financial Services</v>
          </cell>
          <cell r="T1081" t="str">
            <v>High Net Worth</v>
          </cell>
          <cell r="U1081" t="str">
            <v>No</v>
          </cell>
          <cell r="V1081">
            <v>3175</v>
          </cell>
          <cell r="W1081" t="str">
            <v>VIC</v>
          </cell>
          <cell r="X1081">
            <v>3</v>
          </cell>
          <cell r="Y1081">
            <v>102</v>
          </cell>
        </row>
        <row r="1082">
          <cell r="A1082">
            <v>1081</v>
          </cell>
          <cell r="B1082">
            <v>41</v>
          </cell>
          <cell r="C1082">
            <v>2911</v>
          </cell>
          <cell r="D1082">
            <v>42816</v>
          </cell>
          <cell r="E1082" t="b">
            <v>0</v>
          </cell>
          <cell r="F1082" t="str">
            <v>Approved</v>
          </cell>
          <cell r="G1082" t="str">
            <v>Solex</v>
          </cell>
          <cell r="H1082" t="str">
            <v>Road</v>
          </cell>
          <cell r="I1082" t="str">
            <v>medium</v>
          </cell>
          <cell r="J1082" t="str">
            <v>medium</v>
          </cell>
          <cell r="K1082">
            <v>416.98</v>
          </cell>
          <cell r="L1082">
            <v>312.74</v>
          </cell>
          <cell r="M1082">
            <v>104.24000000000001</v>
          </cell>
          <cell r="N1082">
            <v>35560</v>
          </cell>
          <cell r="O1082" t="str">
            <v>Male</v>
          </cell>
          <cell r="P1082">
            <v>60</v>
          </cell>
          <cell r="Q1082">
            <v>53.934246575342463</v>
          </cell>
          <cell r="R1082" t="str">
            <v>Assistant Media Planner</v>
          </cell>
          <cell r="S1082" t="str">
            <v>Health</v>
          </cell>
          <cell r="T1082" t="str">
            <v>Mass Customer</v>
          </cell>
          <cell r="U1082" t="str">
            <v>Yes</v>
          </cell>
          <cell r="V1082">
            <v>3106</v>
          </cell>
          <cell r="W1082" t="str">
            <v>VIC</v>
          </cell>
          <cell r="X1082">
            <v>10</v>
          </cell>
          <cell r="Y1082">
            <v>283</v>
          </cell>
        </row>
        <row r="1083">
          <cell r="A1083">
            <v>1082</v>
          </cell>
          <cell r="B1083">
            <v>72</v>
          </cell>
          <cell r="C1083">
            <v>718</v>
          </cell>
          <cell r="D1083">
            <v>42990</v>
          </cell>
          <cell r="E1083" t="b">
            <v>0</v>
          </cell>
          <cell r="F1083" t="str">
            <v>Approved</v>
          </cell>
          <cell r="G1083" t="str">
            <v>Norco Bicycles</v>
          </cell>
          <cell r="H1083" t="str">
            <v>Standard</v>
          </cell>
          <cell r="I1083" t="str">
            <v>medium</v>
          </cell>
          <cell r="J1083" t="str">
            <v>medium</v>
          </cell>
          <cell r="K1083">
            <v>360.4</v>
          </cell>
          <cell r="L1083">
            <v>270.3</v>
          </cell>
          <cell r="M1083">
            <v>90.099999999999966</v>
          </cell>
          <cell r="N1083">
            <v>38193</v>
          </cell>
          <cell r="O1083" t="e">
            <v>#N/A</v>
          </cell>
          <cell r="P1083" t="e">
            <v>#N/A</v>
          </cell>
          <cell r="Q1083" t="e">
            <v>#N/A</v>
          </cell>
          <cell r="R1083" t="e">
            <v>#N/A</v>
          </cell>
          <cell r="S1083" t="e">
            <v>#N/A</v>
          </cell>
          <cell r="T1083" t="e">
            <v>#N/A</v>
          </cell>
          <cell r="U1083" t="e">
            <v>#N/A</v>
          </cell>
          <cell r="V1083" t="e">
            <v>#N/A</v>
          </cell>
          <cell r="W1083" t="e">
            <v>#N/A</v>
          </cell>
          <cell r="X1083" t="e">
            <v>#N/A</v>
          </cell>
          <cell r="Y1083">
            <v>109</v>
          </cell>
        </row>
        <row r="1084">
          <cell r="A1084">
            <v>1083</v>
          </cell>
          <cell r="B1084">
            <v>4</v>
          </cell>
          <cell r="C1084">
            <v>3252</v>
          </cell>
          <cell r="D1084">
            <v>42836</v>
          </cell>
          <cell r="E1084" t="b">
            <v>1</v>
          </cell>
          <cell r="F1084" t="str">
            <v>Approved</v>
          </cell>
          <cell r="G1084" t="str">
            <v>Solex</v>
          </cell>
          <cell r="H1084" t="str">
            <v>Standard</v>
          </cell>
          <cell r="I1084" t="str">
            <v>medium</v>
          </cell>
          <cell r="J1084" t="str">
            <v>medium</v>
          </cell>
          <cell r="K1084">
            <v>1483.2</v>
          </cell>
          <cell r="L1084">
            <v>99.59</v>
          </cell>
          <cell r="M1084">
            <v>1383.6100000000001</v>
          </cell>
          <cell r="N1084">
            <v>36146</v>
          </cell>
          <cell r="O1084" t="str">
            <v>Female</v>
          </cell>
          <cell r="P1084">
            <v>42</v>
          </cell>
          <cell r="Q1084">
            <v>34.786301369863011</v>
          </cell>
          <cell r="R1084" t="str">
            <v>GIS Technical Architect</v>
          </cell>
          <cell r="S1084" t="str">
            <v>Financial Services</v>
          </cell>
          <cell r="T1084" t="str">
            <v>High Net Worth</v>
          </cell>
          <cell r="U1084" t="str">
            <v>Yes</v>
          </cell>
          <cell r="V1084">
            <v>2089</v>
          </cell>
          <cell r="W1084" t="str">
            <v>NSW</v>
          </cell>
          <cell r="X1084">
            <v>12</v>
          </cell>
          <cell r="Y1084">
            <v>263</v>
          </cell>
        </row>
        <row r="1085">
          <cell r="A1085">
            <v>1084</v>
          </cell>
          <cell r="B1085">
            <v>96</v>
          </cell>
          <cell r="C1085">
            <v>2815</v>
          </cell>
          <cell r="D1085">
            <v>42743</v>
          </cell>
          <cell r="E1085" t="b">
            <v>0</v>
          </cell>
          <cell r="F1085" t="str">
            <v>Approved</v>
          </cell>
          <cell r="G1085" t="str">
            <v>WeareA2B</v>
          </cell>
          <cell r="H1085" t="str">
            <v>Road</v>
          </cell>
          <cell r="I1085" t="str">
            <v>low</v>
          </cell>
          <cell r="J1085" t="str">
            <v>small</v>
          </cell>
          <cell r="K1085">
            <v>1172.78</v>
          </cell>
          <cell r="L1085">
            <v>1043.77</v>
          </cell>
          <cell r="M1085">
            <v>129.01</v>
          </cell>
          <cell r="N1085">
            <v>37539</v>
          </cell>
          <cell r="O1085" t="str">
            <v>Female</v>
          </cell>
          <cell r="P1085">
            <v>87</v>
          </cell>
          <cell r="Q1085">
            <v>67.432876712328763</v>
          </cell>
          <cell r="R1085">
            <v>0</v>
          </cell>
          <cell r="S1085" t="str">
            <v>Property</v>
          </cell>
          <cell r="T1085" t="str">
            <v>High Net Worth</v>
          </cell>
          <cell r="U1085" t="str">
            <v>Yes</v>
          </cell>
          <cell r="V1085">
            <v>3029</v>
          </cell>
          <cell r="W1085" t="str">
            <v>VIC</v>
          </cell>
          <cell r="X1085">
            <v>5</v>
          </cell>
          <cell r="Y1085">
            <v>356</v>
          </cell>
        </row>
        <row r="1086">
          <cell r="A1086">
            <v>1085</v>
          </cell>
          <cell r="B1086">
            <v>43</v>
          </cell>
          <cell r="C1086">
            <v>1681</v>
          </cell>
          <cell r="D1086">
            <v>43081</v>
          </cell>
          <cell r="E1086" t="b">
            <v>0</v>
          </cell>
          <cell r="F1086" t="str">
            <v>Approved</v>
          </cell>
          <cell r="G1086" t="str">
            <v>Norco Bicycles</v>
          </cell>
          <cell r="H1086" t="str">
            <v>Standard</v>
          </cell>
          <cell r="I1086" t="str">
            <v>medium</v>
          </cell>
          <cell r="J1086" t="str">
            <v>medium</v>
          </cell>
          <cell r="K1086">
            <v>1555.58</v>
          </cell>
          <cell r="L1086">
            <v>818.01</v>
          </cell>
          <cell r="M1086">
            <v>737.56999999999994</v>
          </cell>
          <cell r="N1086">
            <v>41533</v>
          </cell>
          <cell r="O1086" t="str">
            <v>Female</v>
          </cell>
          <cell r="P1086">
            <v>93</v>
          </cell>
          <cell r="Q1086">
            <v>42.31232876712329</v>
          </cell>
          <cell r="R1086">
            <v>0</v>
          </cell>
          <cell r="S1086" t="str">
            <v>Property</v>
          </cell>
          <cell r="T1086" t="str">
            <v>Mass Customer</v>
          </cell>
          <cell r="U1086" t="str">
            <v>Yes</v>
          </cell>
          <cell r="V1086">
            <v>3152</v>
          </cell>
          <cell r="W1086" t="str">
            <v>VIC</v>
          </cell>
          <cell r="X1086">
            <v>9</v>
          </cell>
          <cell r="Y1086">
            <v>18</v>
          </cell>
        </row>
        <row r="1087">
          <cell r="A1087">
            <v>1086</v>
          </cell>
          <cell r="B1087">
            <v>9</v>
          </cell>
          <cell r="C1087">
            <v>2711</v>
          </cell>
          <cell r="D1087">
            <v>43019</v>
          </cell>
          <cell r="E1087" t="b">
            <v>1</v>
          </cell>
          <cell r="F1087" t="str">
            <v>Approved</v>
          </cell>
          <cell r="G1087" t="str">
            <v>OHM Cycles</v>
          </cell>
          <cell r="H1087" t="str">
            <v>Road</v>
          </cell>
          <cell r="I1087" t="str">
            <v>medium</v>
          </cell>
          <cell r="J1087" t="str">
            <v>medium</v>
          </cell>
          <cell r="K1087">
            <v>742.54</v>
          </cell>
          <cell r="L1087">
            <v>667.4</v>
          </cell>
          <cell r="M1087">
            <v>75.139999999999986</v>
          </cell>
          <cell r="N1087">
            <v>33549</v>
          </cell>
          <cell r="O1087" t="str">
            <v>Female</v>
          </cell>
          <cell r="P1087">
            <v>0</v>
          </cell>
          <cell r="Q1087">
            <v>51.586301369863016</v>
          </cell>
          <cell r="R1087" t="str">
            <v>Biostatistician II</v>
          </cell>
          <cell r="S1087" t="str">
            <v>Retail</v>
          </cell>
          <cell r="T1087" t="str">
            <v>Mass Customer</v>
          </cell>
          <cell r="U1087" t="str">
            <v>No</v>
          </cell>
          <cell r="V1087">
            <v>2095</v>
          </cell>
          <cell r="W1087" t="str">
            <v>NSW</v>
          </cell>
          <cell r="X1087">
            <v>11</v>
          </cell>
          <cell r="Y1087">
            <v>80</v>
          </cell>
        </row>
        <row r="1088">
          <cell r="A1088">
            <v>1087</v>
          </cell>
          <cell r="B1088">
            <v>7</v>
          </cell>
          <cell r="C1088">
            <v>806</v>
          </cell>
          <cell r="D1088">
            <v>43029</v>
          </cell>
          <cell r="E1088" t="b">
            <v>1</v>
          </cell>
          <cell r="F1088" t="str">
            <v>Approved</v>
          </cell>
          <cell r="G1088" t="str">
            <v>Trek Bicycles</v>
          </cell>
          <cell r="H1088" t="str">
            <v>Road</v>
          </cell>
          <cell r="I1088" t="str">
            <v>low</v>
          </cell>
          <cell r="J1088" t="str">
            <v>medium</v>
          </cell>
          <cell r="K1088">
            <v>980.37</v>
          </cell>
          <cell r="L1088">
            <v>234.43</v>
          </cell>
          <cell r="M1088">
            <v>745.94</v>
          </cell>
          <cell r="N1088">
            <v>38693</v>
          </cell>
          <cell r="O1088" t="e">
            <v>#N/A</v>
          </cell>
          <cell r="P1088" t="e">
            <v>#N/A</v>
          </cell>
          <cell r="Q1088" t="e">
            <v>#N/A</v>
          </cell>
          <cell r="R1088" t="e">
            <v>#N/A</v>
          </cell>
          <cell r="S1088" t="e">
            <v>#N/A</v>
          </cell>
          <cell r="T1088" t="e">
            <v>#N/A</v>
          </cell>
          <cell r="U1088" t="e">
            <v>#N/A</v>
          </cell>
          <cell r="V1088" t="e">
            <v>#N/A</v>
          </cell>
          <cell r="W1088" t="e">
            <v>#N/A</v>
          </cell>
          <cell r="X1088" t="e">
            <v>#N/A</v>
          </cell>
          <cell r="Y1088">
            <v>70</v>
          </cell>
        </row>
        <row r="1089">
          <cell r="A1089">
            <v>1088</v>
          </cell>
          <cell r="B1089">
            <v>68</v>
          </cell>
          <cell r="C1089">
            <v>2678</v>
          </cell>
          <cell r="D1089">
            <v>42937</v>
          </cell>
          <cell r="E1089" t="b">
            <v>1</v>
          </cell>
          <cell r="F1089" t="str">
            <v>Approved</v>
          </cell>
          <cell r="G1089" t="str">
            <v>OHM Cycles</v>
          </cell>
          <cell r="H1089" t="str">
            <v>Standard</v>
          </cell>
          <cell r="I1089" t="str">
            <v>medium</v>
          </cell>
          <cell r="J1089" t="str">
            <v>medium</v>
          </cell>
          <cell r="K1089">
            <v>1636.9</v>
          </cell>
          <cell r="L1089">
            <v>44.71</v>
          </cell>
          <cell r="M1089">
            <v>1592.19</v>
          </cell>
          <cell r="N1089">
            <v>40410</v>
          </cell>
          <cell r="O1089" t="str">
            <v>Male</v>
          </cell>
          <cell r="P1089">
            <v>5</v>
          </cell>
          <cell r="Q1089">
            <v>45.249315068493154</v>
          </cell>
          <cell r="R1089" t="str">
            <v>Sales Associate</v>
          </cell>
          <cell r="S1089" t="str">
            <v>Financial Services</v>
          </cell>
          <cell r="T1089" t="str">
            <v>Mass Customer</v>
          </cell>
          <cell r="U1089" t="str">
            <v>No</v>
          </cell>
          <cell r="V1089">
            <v>3191</v>
          </cell>
          <cell r="W1089" t="str">
            <v>VIC</v>
          </cell>
          <cell r="X1089">
            <v>11</v>
          </cell>
          <cell r="Y1089">
            <v>162</v>
          </cell>
        </row>
        <row r="1090">
          <cell r="A1090">
            <v>1089</v>
          </cell>
          <cell r="B1090">
            <v>3</v>
          </cell>
          <cell r="C1090">
            <v>1639</v>
          </cell>
          <cell r="D1090">
            <v>42916</v>
          </cell>
          <cell r="E1090" t="b">
            <v>0</v>
          </cell>
          <cell r="F1090" t="str">
            <v>Approved</v>
          </cell>
          <cell r="G1090" t="str">
            <v>Trek Bicycles</v>
          </cell>
          <cell r="H1090" t="str">
            <v>Standard</v>
          </cell>
          <cell r="I1090" t="str">
            <v>medium</v>
          </cell>
          <cell r="J1090" t="str">
            <v>large</v>
          </cell>
          <cell r="K1090">
            <v>2091.4699999999998</v>
          </cell>
          <cell r="L1090">
            <v>388.92</v>
          </cell>
          <cell r="M1090">
            <v>1702.5499999999997</v>
          </cell>
          <cell r="N1090">
            <v>40784</v>
          </cell>
          <cell r="O1090" t="str">
            <v>Male</v>
          </cell>
          <cell r="P1090">
            <v>37</v>
          </cell>
          <cell r="Q1090">
            <v>59.295890410958904</v>
          </cell>
          <cell r="R1090">
            <v>0</v>
          </cell>
          <cell r="S1090" t="str">
            <v>Financial Services</v>
          </cell>
          <cell r="T1090" t="str">
            <v>Mass Customer</v>
          </cell>
          <cell r="U1090" t="str">
            <v>Yes</v>
          </cell>
          <cell r="V1090">
            <v>2753</v>
          </cell>
          <cell r="W1090" t="str">
            <v>NSW</v>
          </cell>
          <cell r="X1090">
            <v>10</v>
          </cell>
          <cell r="Y1090">
            <v>183</v>
          </cell>
        </row>
        <row r="1091">
          <cell r="A1091">
            <v>1090</v>
          </cell>
          <cell r="B1091">
            <v>44</v>
          </cell>
          <cell r="C1091">
            <v>2513</v>
          </cell>
          <cell r="D1091">
            <v>42973</v>
          </cell>
          <cell r="E1091" t="b">
            <v>1</v>
          </cell>
          <cell r="F1091" t="str">
            <v>Approved</v>
          </cell>
          <cell r="G1091" t="str">
            <v>WeareA2B</v>
          </cell>
          <cell r="H1091" t="str">
            <v>Standard</v>
          </cell>
          <cell r="I1091" t="str">
            <v>medium</v>
          </cell>
          <cell r="J1091" t="str">
            <v>medium</v>
          </cell>
          <cell r="K1091">
            <v>1769.64</v>
          </cell>
          <cell r="L1091">
            <v>108.76</v>
          </cell>
          <cell r="M1091">
            <v>1660.88</v>
          </cell>
          <cell r="N1091">
            <v>40672</v>
          </cell>
          <cell r="O1091" t="str">
            <v>Male</v>
          </cell>
          <cell r="P1091">
            <v>25</v>
          </cell>
          <cell r="Q1091">
            <v>43.665753424657531</v>
          </cell>
          <cell r="R1091" t="str">
            <v>Structural Analysis Engineer</v>
          </cell>
          <cell r="S1091" t="str">
            <v>n/a</v>
          </cell>
          <cell r="T1091" t="str">
            <v>High Net Worth</v>
          </cell>
          <cell r="U1091" t="str">
            <v>Yes</v>
          </cell>
          <cell r="V1091">
            <v>2033</v>
          </cell>
          <cell r="W1091" t="str">
            <v>NSW</v>
          </cell>
          <cell r="X1091">
            <v>12</v>
          </cell>
          <cell r="Y1091">
            <v>126</v>
          </cell>
        </row>
        <row r="1092">
          <cell r="A1092">
            <v>1091</v>
          </cell>
          <cell r="B1092">
            <v>14</v>
          </cell>
          <cell r="C1092">
            <v>2369</v>
          </cell>
          <cell r="D1092">
            <v>42776</v>
          </cell>
          <cell r="E1092" t="b">
            <v>0</v>
          </cell>
          <cell r="F1092" t="str">
            <v>Approved</v>
          </cell>
          <cell r="G1092" t="str">
            <v>Trek Bicycles</v>
          </cell>
          <cell r="H1092" t="str">
            <v>Standard</v>
          </cell>
          <cell r="I1092" t="str">
            <v>medium</v>
          </cell>
          <cell r="J1092" t="str">
            <v>small</v>
          </cell>
          <cell r="K1092">
            <v>1386.84</v>
          </cell>
          <cell r="L1092">
            <v>1234.29</v>
          </cell>
          <cell r="M1092">
            <v>152.54999999999995</v>
          </cell>
          <cell r="N1092">
            <v>41345</v>
          </cell>
          <cell r="O1092" t="str">
            <v>Female</v>
          </cell>
          <cell r="P1092">
            <v>35</v>
          </cell>
          <cell r="Q1092">
            <v>25.408219178082192</v>
          </cell>
          <cell r="R1092" t="str">
            <v>Financial Analyst</v>
          </cell>
          <cell r="S1092" t="str">
            <v>Manufacturing</v>
          </cell>
          <cell r="T1092" t="str">
            <v>Mass Customer</v>
          </cell>
          <cell r="U1092" t="str">
            <v>No</v>
          </cell>
          <cell r="V1092">
            <v>3219</v>
          </cell>
          <cell r="W1092" t="str">
            <v>VIC</v>
          </cell>
          <cell r="X1092">
            <v>5</v>
          </cell>
          <cell r="Y1092">
            <v>323</v>
          </cell>
        </row>
        <row r="1093">
          <cell r="A1093">
            <v>1092</v>
          </cell>
          <cell r="B1093">
            <v>92</v>
          </cell>
          <cell r="C1093">
            <v>3395</v>
          </cell>
          <cell r="D1093">
            <v>43090</v>
          </cell>
          <cell r="E1093" t="b">
            <v>0</v>
          </cell>
          <cell r="F1093" t="str">
            <v>Approved</v>
          </cell>
          <cell r="G1093" t="str">
            <v>WeareA2B</v>
          </cell>
          <cell r="H1093" t="str">
            <v>Standard</v>
          </cell>
          <cell r="I1093" t="str">
            <v>medium</v>
          </cell>
          <cell r="J1093" t="str">
            <v>small</v>
          </cell>
          <cell r="K1093">
            <v>1415.01</v>
          </cell>
          <cell r="L1093">
            <v>1259.3599999999999</v>
          </cell>
          <cell r="M1093">
            <v>155.65000000000009</v>
          </cell>
          <cell r="N1093">
            <v>37626</v>
          </cell>
          <cell r="O1093" t="str">
            <v>Male</v>
          </cell>
          <cell r="P1093">
            <v>18</v>
          </cell>
          <cell r="Q1093">
            <v>28.936986301369863</v>
          </cell>
          <cell r="R1093">
            <v>0</v>
          </cell>
          <cell r="S1093" t="str">
            <v>Health</v>
          </cell>
          <cell r="T1093" t="str">
            <v>Mass Customer</v>
          </cell>
          <cell r="U1093" t="str">
            <v>No</v>
          </cell>
          <cell r="V1093">
            <v>3174</v>
          </cell>
          <cell r="W1093" t="str">
            <v>VIC</v>
          </cell>
          <cell r="X1093">
            <v>8</v>
          </cell>
          <cell r="Y1093">
            <v>9</v>
          </cell>
        </row>
        <row r="1094">
          <cell r="A1094">
            <v>1093</v>
          </cell>
          <cell r="B1094">
            <v>71</v>
          </cell>
          <cell r="C1094">
            <v>1033</v>
          </cell>
          <cell r="D1094">
            <v>42763</v>
          </cell>
          <cell r="E1094" t="b">
            <v>0</v>
          </cell>
          <cell r="F1094" t="str">
            <v>Approved</v>
          </cell>
          <cell r="G1094" t="str">
            <v>Solex</v>
          </cell>
          <cell r="H1094" t="str">
            <v>Standard</v>
          </cell>
          <cell r="I1094" t="str">
            <v>high</v>
          </cell>
          <cell r="J1094" t="str">
            <v>large</v>
          </cell>
          <cell r="K1094">
            <v>1842.92</v>
          </cell>
          <cell r="L1094">
            <v>1105.75</v>
          </cell>
          <cell r="M1094">
            <v>737.17000000000007</v>
          </cell>
          <cell r="N1094">
            <v>37873</v>
          </cell>
          <cell r="O1094" t="e">
            <v>#N/A</v>
          </cell>
          <cell r="P1094" t="e">
            <v>#N/A</v>
          </cell>
          <cell r="Q1094" t="e">
            <v>#N/A</v>
          </cell>
          <cell r="R1094" t="e">
            <v>#N/A</v>
          </cell>
          <cell r="S1094" t="e">
            <v>#N/A</v>
          </cell>
          <cell r="T1094" t="e">
            <v>#N/A</v>
          </cell>
          <cell r="U1094" t="e">
            <v>#N/A</v>
          </cell>
          <cell r="V1094" t="e">
            <v>#N/A</v>
          </cell>
          <cell r="W1094" t="e">
            <v>#N/A</v>
          </cell>
          <cell r="X1094" t="e">
            <v>#N/A</v>
          </cell>
          <cell r="Y1094">
            <v>336</v>
          </cell>
        </row>
        <row r="1095">
          <cell r="A1095">
            <v>1094</v>
          </cell>
          <cell r="B1095">
            <v>31</v>
          </cell>
          <cell r="C1095">
            <v>3247</v>
          </cell>
          <cell r="D1095">
            <v>42955</v>
          </cell>
          <cell r="E1095" t="b">
            <v>0</v>
          </cell>
          <cell r="F1095" t="str">
            <v>Approved</v>
          </cell>
          <cell r="G1095" t="str">
            <v>Giant Bicycles</v>
          </cell>
          <cell r="H1095" t="str">
            <v>Standard</v>
          </cell>
          <cell r="I1095" t="str">
            <v>medium</v>
          </cell>
          <cell r="J1095" t="str">
            <v>medium</v>
          </cell>
          <cell r="K1095">
            <v>230.91</v>
          </cell>
          <cell r="L1095">
            <v>173.18</v>
          </cell>
          <cell r="M1095">
            <v>57.72999999999999</v>
          </cell>
          <cell r="N1095">
            <v>35052</v>
          </cell>
          <cell r="O1095" t="str">
            <v>Male</v>
          </cell>
          <cell r="P1095">
            <v>32</v>
          </cell>
          <cell r="Q1095">
            <v>36.969863013698628</v>
          </cell>
          <cell r="R1095" t="str">
            <v>Structural Engineer</v>
          </cell>
          <cell r="S1095" t="str">
            <v>Financial Services</v>
          </cell>
          <cell r="T1095" t="str">
            <v>Mass Customer</v>
          </cell>
          <cell r="U1095" t="str">
            <v>Yes</v>
          </cell>
          <cell r="V1095">
            <v>3350</v>
          </cell>
          <cell r="W1095" t="str">
            <v>VIC</v>
          </cell>
          <cell r="X1095">
            <v>5</v>
          </cell>
          <cell r="Y1095">
            <v>144</v>
          </cell>
        </row>
        <row r="1096">
          <cell r="A1096">
            <v>1095</v>
          </cell>
          <cell r="B1096">
            <v>27</v>
          </cell>
          <cell r="C1096">
            <v>2629</v>
          </cell>
          <cell r="D1096">
            <v>42835</v>
          </cell>
          <cell r="E1096" t="b">
            <v>1</v>
          </cell>
          <cell r="F1096" t="str">
            <v>Approved</v>
          </cell>
          <cell r="G1096" t="str">
            <v>Trek Bicycles</v>
          </cell>
          <cell r="H1096" t="str">
            <v>Standard</v>
          </cell>
          <cell r="I1096" t="str">
            <v>low</v>
          </cell>
          <cell r="J1096" t="str">
            <v>medium</v>
          </cell>
          <cell r="K1096">
            <v>1057.51</v>
          </cell>
          <cell r="L1096">
            <v>154.4</v>
          </cell>
          <cell r="M1096">
            <v>903.11</v>
          </cell>
          <cell r="N1096">
            <v>34527</v>
          </cell>
          <cell r="O1096" t="str">
            <v>Male</v>
          </cell>
          <cell r="P1096">
            <v>76</v>
          </cell>
          <cell r="Q1096">
            <v>45.630136986301373</v>
          </cell>
          <cell r="R1096" t="str">
            <v>Engineer IV</v>
          </cell>
          <cell r="S1096" t="str">
            <v>Entertainment</v>
          </cell>
          <cell r="T1096" t="str">
            <v>Affluent Customer</v>
          </cell>
          <cell r="U1096" t="str">
            <v>No</v>
          </cell>
          <cell r="V1096">
            <v>2000</v>
          </cell>
          <cell r="W1096" t="str">
            <v>NSW</v>
          </cell>
          <cell r="X1096">
            <v>9</v>
          </cell>
          <cell r="Y1096">
            <v>264</v>
          </cell>
        </row>
        <row r="1097">
          <cell r="A1097">
            <v>1096</v>
          </cell>
          <cell r="B1097">
            <v>34</v>
          </cell>
          <cell r="C1097">
            <v>3463</v>
          </cell>
          <cell r="D1097">
            <v>42765</v>
          </cell>
          <cell r="E1097" t="b">
            <v>1</v>
          </cell>
          <cell r="F1097" t="str">
            <v>Approved</v>
          </cell>
          <cell r="G1097" t="str">
            <v>Norco Bicycles</v>
          </cell>
          <cell r="H1097" t="str">
            <v>Road</v>
          </cell>
          <cell r="I1097" t="str">
            <v>high</v>
          </cell>
          <cell r="J1097" t="str">
            <v>large</v>
          </cell>
          <cell r="K1097">
            <v>774.53</v>
          </cell>
          <cell r="L1097">
            <v>464.72</v>
          </cell>
          <cell r="M1097">
            <v>309.80999999999995</v>
          </cell>
          <cell r="N1097">
            <v>37698</v>
          </cell>
          <cell r="O1097" t="str">
            <v>Female</v>
          </cell>
          <cell r="P1097">
            <v>38</v>
          </cell>
          <cell r="Q1097">
            <v>37.786301369863011</v>
          </cell>
          <cell r="R1097" t="str">
            <v>Compensation Analyst</v>
          </cell>
          <cell r="S1097" t="str">
            <v>Health</v>
          </cell>
          <cell r="T1097" t="str">
            <v>High Net Worth</v>
          </cell>
          <cell r="U1097" t="str">
            <v>No</v>
          </cell>
          <cell r="V1097">
            <v>2027</v>
          </cell>
          <cell r="W1097" t="str">
            <v>NSW</v>
          </cell>
          <cell r="X1097">
            <v>11</v>
          </cell>
          <cell r="Y1097">
            <v>334</v>
          </cell>
        </row>
        <row r="1098">
          <cell r="A1098">
            <v>1097</v>
          </cell>
          <cell r="B1098">
            <v>27</v>
          </cell>
          <cell r="C1098">
            <v>3034</v>
          </cell>
          <cell r="D1098">
            <v>42948</v>
          </cell>
          <cell r="E1098" t="b">
            <v>0</v>
          </cell>
          <cell r="F1098" t="str">
            <v>Approved</v>
          </cell>
          <cell r="G1098" t="str">
            <v>Trek Bicycles</v>
          </cell>
          <cell r="H1098" t="str">
            <v>Standard</v>
          </cell>
          <cell r="I1098" t="str">
            <v>medium</v>
          </cell>
          <cell r="J1098" t="str">
            <v>medium</v>
          </cell>
          <cell r="K1098">
            <v>499.53</v>
          </cell>
          <cell r="L1098">
            <v>388.72</v>
          </cell>
          <cell r="M1098">
            <v>110.80999999999995</v>
          </cell>
          <cell r="N1098">
            <v>33888</v>
          </cell>
          <cell r="O1098" t="str">
            <v>Male</v>
          </cell>
          <cell r="P1098">
            <v>98</v>
          </cell>
          <cell r="Q1098">
            <v>65.569863013698637</v>
          </cell>
          <cell r="R1098" t="str">
            <v>Web Designer IV</v>
          </cell>
          <cell r="S1098" t="str">
            <v>Financial Services</v>
          </cell>
          <cell r="T1098" t="str">
            <v>High Net Worth</v>
          </cell>
          <cell r="U1098" t="str">
            <v>No</v>
          </cell>
          <cell r="V1098">
            <v>3079</v>
          </cell>
          <cell r="W1098" t="str">
            <v>VIC</v>
          </cell>
          <cell r="X1098">
            <v>6</v>
          </cell>
          <cell r="Y1098">
            <v>151</v>
          </cell>
        </row>
        <row r="1099">
          <cell r="A1099">
            <v>1098</v>
          </cell>
          <cell r="B1099">
            <v>50</v>
          </cell>
          <cell r="C1099">
            <v>3267</v>
          </cell>
          <cell r="D1099">
            <v>42943</v>
          </cell>
          <cell r="E1099" t="b">
            <v>0</v>
          </cell>
          <cell r="F1099" t="str">
            <v>Approved</v>
          </cell>
          <cell r="G1099" t="str">
            <v>Giant Bicycles</v>
          </cell>
          <cell r="H1099" t="str">
            <v>Standard</v>
          </cell>
          <cell r="I1099" t="str">
            <v>medium</v>
          </cell>
          <cell r="J1099" t="str">
            <v>medium</v>
          </cell>
          <cell r="K1099">
            <v>642.70000000000005</v>
          </cell>
          <cell r="L1099">
            <v>211.37</v>
          </cell>
          <cell r="M1099">
            <v>431.33000000000004</v>
          </cell>
          <cell r="N1099">
            <v>34527</v>
          </cell>
          <cell r="O1099" t="str">
            <v>Female</v>
          </cell>
          <cell r="P1099">
            <v>93</v>
          </cell>
          <cell r="Q1099">
            <v>34.830136986301369</v>
          </cell>
          <cell r="R1099">
            <v>0</v>
          </cell>
          <cell r="S1099" t="str">
            <v>n/a</v>
          </cell>
          <cell r="T1099" t="str">
            <v>Mass Customer</v>
          </cell>
          <cell r="U1099" t="str">
            <v>Yes</v>
          </cell>
          <cell r="V1099">
            <v>2869</v>
          </cell>
          <cell r="W1099" t="str">
            <v>NSW</v>
          </cell>
          <cell r="X1099">
            <v>4</v>
          </cell>
          <cell r="Y1099">
            <v>156</v>
          </cell>
        </row>
        <row r="1100">
          <cell r="A1100">
            <v>1099</v>
          </cell>
          <cell r="B1100">
            <v>85</v>
          </cell>
          <cell r="C1100">
            <v>355</v>
          </cell>
          <cell r="D1100">
            <v>42809</v>
          </cell>
          <cell r="E1100" t="b">
            <v>0</v>
          </cell>
          <cell r="F1100" t="str">
            <v>Approved</v>
          </cell>
          <cell r="G1100" t="str">
            <v>WeareA2B</v>
          </cell>
          <cell r="H1100" t="str">
            <v>Standard</v>
          </cell>
          <cell r="I1100" t="str">
            <v>medium</v>
          </cell>
          <cell r="J1100" t="str">
            <v>medium</v>
          </cell>
          <cell r="K1100">
            <v>752.64</v>
          </cell>
          <cell r="L1100">
            <v>205.36</v>
          </cell>
          <cell r="M1100">
            <v>547.28</v>
          </cell>
          <cell r="N1100">
            <v>36367</v>
          </cell>
          <cell r="O1100" t="e">
            <v>#N/A</v>
          </cell>
          <cell r="P1100" t="e">
            <v>#N/A</v>
          </cell>
          <cell r="Q1100" t="e">
            <v>#N/A</v>
          </cell>
          <cell r="R1100" t="e">
            <v>#N/A</v>
          </cell>
          <cell r="S1100" t="e">
            <v>#N/A</v>
          </cell>
          <cell r="T1100" t="e">
            <v>#N/A</v>
          </cell>
          <cell r="U1100" t="e">
            <v>#N/A</v>
          </cell>
          <cell r="V1100" t="e">
            <v>#N/A</v>
          </cell>
          <cell r="W1100" t="e">
            <v>#N/A</v>
          </cell>
          <cell r="X1100" t="e">
            <v>#N/A</v>
          </cell>
          <cell r="Y1100">
            <v>290</v>
          </cell>
        </row>
        <row r="1101">
          <cell r="A1101">
            <v>1100</v>
          </cell>
          <cell r="B1101">
            <v>19</v>
          </cell>
          <cell r="C1101">
            <v>3115</v>
          </cell>
          <cell r="D1101">
            <v>42814</v>
          </cell>
          <cell r="E1101" t="b">
            <v>1</v>
          </cell>
          <cell r="F1101" t="str">
            <v>Approved</v>
          </cell>
          <cell r="G1101" t="str">
            <v>OHM Cycles</v>
          </cell>
          <cell r="H1101" t="str">
            <v>Road</v>
          </cell>
          <cell r="I1101" t="str">
            <v>high</v>
          </cell>
          <cell r="J1101" t="str">
            <v>large</v>
          </cell>
          <cell r="K1101">
            <v>12.01</v>
          </cell>
          <cell r="L1101">
            <v>7.21</v>
          </cell>
          <cell r="M1101">
            <v>4.8</v>
          </cell>
          <cell r="N1101">
            <v>39880</v>
          </cell>
          <cell r="O1101" t="str">
            <v>Male</v>
          </cell>
          <cell r="P1101">
            <v>16</v>
          </cell>
          <cell r="Q1101">
            <v>41.087671232876716</v>
          </cell>
          <cell r="R1101" t="str">
            <v>Nuclear Power Engineer</v>
          </cell>
          <cell r="S1101" t="str">
            <v>IT</v>
          </cell>
          <cell r="T1101" t="str">
            <v>Mass Customer</v>
          </cell>
          <cell r="U1101" t="str">
            <v>Yes</v>
          </cell>
          <cell r="V1101">
            <v>3805</v>
          </cell>
          <cell r="W1101" t="str">
            <v>VIC</v>
          </cell>
          <cell r="X1101">
            <v>7</v>
          </cell>
          <cell r="Y1101">
            <v>285</v>
          </cell>
        </row>
        <row r="1102">
          <cell r="A1102">
            <v>1101</v>
          </cell>
          <cell r="B1102">
            <v>17</v>
          </cell>
          <cell r="C1102">
            <v>1382</v>
          </cell>
          <cell r="D1102">
            <v>42856</v>
          </cell>
          <cell r="E1102" t="b">
            <v>0</v>
          </cell>
          <cell r="F1102" t="str">
            <v>Approved</v>
          </cell>
          <cell r="G1102" t="str">
            <v>WeareA2B</v>
          </cell>
          <cell r="H1102" t="str">
            <v>Touring</v>
          </cell>
          <cell r="I1102" t="str">
            <v>medium</v>
          </cell>
          <cell r="J1102" t="str">
            <v>large</v>
          </cell>
          <cell r="K1102">
            <v>1362.99</v>
          </cell>
          <cell r="L1102">
            <v>57.74</v>
          </cell>
          <cell r="M1102">
            <v>1305.25</v>
          </cell>
          <cell r="N1102">
            <v>34079</v>
          </cell>
          <cell r="O1102" t="str">
            <v>Female</v>
          </cell>
          <cell r="P1102">
            <v>81</v>
          </cell>
          <cell r="Q1102">
            <v>32.42739726027397</v>
          </cell>
          <cell r="R1102" t="str">
            <v>Data Coordiator</v>
          </cell>
          <cell r="S1102" t="str">
            <v>Manufacturing</v>
          </cell>
          <cell r="T1102" t="str">
            <v>Affluent Customer</v>
          </cell>
          <cell r="U1102" t="str">
            <v>Yes</v>
          </cell>
          <cell r="V1102">
            <v>3155</v>
          </cell>
          <cell r="W1102" t="str">
            <v>VIC</v>
          </cell>
          <cell r="X1102">
            <v>8</v>
          </cell>
          <cell r="Y1102">
            <v>243</v>
          </cell>
        </row>
        <row r="1103">
          <cell r="A1103">
            <v>1102</v>
          </cell>
          <cell r="B1103">
            <v>83</v>
          </cell>
          <cell r="C1103">
            <v>3257</v>
          </cell>
          <cell r="D1103">
            <v>42849</v>
          </cell>
          <cell r="E1103" t="b">
            <v>1</v>
          </cell>
          <cell r="F1103" t="str">
            <v>Approved</v>
          </cell>
          <cell r="G1103" t="str">
            <v>Solex</v>
          </cell>
          <cell r="H1103" t="str">
            <v>Touring</v>
          </cell>
          <cell r="I1103" t="str">
            <v>medium</v>
          </cell>
          <cell r="J1103" t="str">
            <v>large</v>
          </cell>
          <cell r="K1103">
            <v>2083.94</v>
          </cell>
          <cell r="L1103">
            <v>675.03</v>
          </cell>
          <cell r="M1103">
            <v>1408.91</v>
          </cell>
          <cell r="N1103">
            <v>35667</v>
          </cell>
          <cell r="O1103" t="str">
            <v>Female</v>
          </cell>
          <cell r="P1103">
            <v>77</v>
          </cell>
          <cell r="Q1103">
            <v>41.895890410958906</v>
          </cell>
          <cell r="R1103" t="str">
            <v>Senior Editor</v>
          </cell>
          <cell r="S1103" t="str">
            <v>Financial Services</v>
          </cell>
          <cell r="T1103" t="str">
            <v>Affluent Customer</v>
          </cell>
          <cell r="U1103" t="str">
            <v>No</v>
          </cell>
          <cell r="V1103">
            <v>2322</v>
          </cell>
          <cell r="W1103" t="str">
            <v>NSW</v>
          </cell>
          <cell r="X1103">
            <v>7</v>
          </cell>
          <cell r="Y1103">
            <v>250</v>
          </cell>
        </row>
        <row r="1104">
          <cell r="A1104">
            <v>1103</v>
          </cell>
          <cell r="B1104">
            <v>1</v>
          </cell>
          <cell r="C1104">
            <v>354</v>
          </cell>
          <cell r="D1104">
            <v>43032</v>
          </cell>
          <cell r="E1104" t="b">
            <v>1</v>
          </cell>
          <cell r="F1104" t="str">
            <v>Approved</v>
          </cell>
          <cell r="G1104" t="str">
            <v>Giant Bicycles</v>
          </cell>
          <cell r="H1104" t="str">
            <v>Standard</v>
          </cell>
          <cell r="I1104" t="str">
            <v>medium</v>
          </cell>
          <cell r="J1104" t="str">
            <v>medium</v>
          </cell>
          <cell r="K1104">
            <v>1403.5</v>
          </cell>
          <cell r="L1104">
            <v>954.82</v>
          </cell>
          <cell r="M1104">
            <v>448.67999999999995</v>
          </cell>
          <cell r="N1104">
            <v>42688</v>
          </cell>
          <cell r="O1104" t="e">
            <v>#N/A</v>
          </cell>
          <cell r="P1104" t="e">
            <v>#N/A</v>
          </cell>
          <cell r="Q1104" t="e">
            <v>#N/A</v>
          </cell>
          <cell r="R1104" t="e">
            <v>#N/A</v>
          </cell>
          <cell r="S1104" t="e">
            <v>#N/A</v>
          </cell>
          <cell r="T1104" t="e">
            <v>#N/A</v>
          </cell>
          <cell r="U1104" t="e">
            <v>#N/A</v>
          </cell>
          <cell r="V1104" t="e">
            <v>#N/A</v>
          </cell>
          <cell r="W1104" t="e">
            <v>#N/A</v>
          </cell>
          <cell r="X1104" t="e">
            <v>#N/A</v>
          </cell>
          <cell r="Y1104">
            <v>67</v>
          </cell>
        </row>
        <row r="1105">
          <cell r="A1105">
            <v>1104</v>
          </cell>
          <cell r="B1105">
            <v>82</v>
          </cell>
          <cell r="C1105">
            <v>3314</v>
          </cell>
          <cell r="D1105">
            <v>42878</v>
          </cell>
          <cell r="E1105" t="b">
            <v>0</v>
          </cell>
          <cell r="F1105" t="str">
            <v>Approved</v>
          </cell>
          <cell r="G1105" t="str">
            <v>Norco Bicycles</v>
          </cell>
          <cell r="H1105" t="str">
            <v>Standard</v>
          </cell>
          <cell r="I1105" t="str">
            <v>high</v>
          </cell>
          <cell r="J1105" t="str">
            <v>medium</v>
          </cell>
          <cell r="K1105">
            <v>1148.6400000000001</v>
          </cell>
          <cell r="L1105">
            <v>689.18</v>
          </cell>
          <cell r="M1105">
            <v>459.46000000000015</v>
          </cell>
          <cell r="N1105">
            <v>42218</v>
          </cell>
          <cell r="O1105" t="str">
            <v>Female</v>
          </cell>
          <cell r="P1105">
            <v>77</v>
          </cell>
          <cell r="Q1105">
            <v>49.416438356164385</v>
          </cell>
          <cell r="R1105">
            <v>0</v>
          </cell>
          <cell r="S1105" t="str">
            <v>Property</v>
          </cell>
          <cell r="T1105" t="str">
            <v>High Net Worth</v>
          </cell>
          <cell r="U1105" t="str">
            <v>Yes</v>
          </cell>
          <cell r="V1105">
            <v>2200</v>
          </cell>
          <cell r="W1105" t="str">
            <v>NSW</v>
          </cell>
          <cell r="X1105">
            <v>10</v>
          </cell>
          <cell r="Y1105">
            <v>221</v>
          </cell>
        </row>
        <row r="1106">
          <cell r="A1106">
            <v>1105</v>
          </cell>
          <cell r="B1106">
            <v>0</v>
          </cell>
          <cell r="C1106">
            <v>469</v>
          </cell>
          <cell r="D1106">
            <v>42771</v>
          </cell>
          <cell r="E1106" t="b">
            <v>1</v>
          </cell>
          <cell r="F1106" t="str">
            <v>Approved</v>
          </cell>
          <cell r="G1106" t="str">
            <v>OHM Cycles</v>
          </cell>
          <cell r="H1106" t="str">
            <v>Road</v>
          </cell>
          <cell r="I1106" t="str">
            <v>high</v>
          </cell>
          <cell r="J1106" t="str">
            <v>large</v>
          </cell>
          <cell r="K1106">
            <v>12.01</v>
          </cell>
          <cell r="L1106">
            <v>7.21</v>
          </cell>
          <cell r="M1106">
            <v>4.8</v>
          </cell>
          <cell r="N1106">
            <v>39880</v>
          </cell>
          <cell r="O1106" t="e">
            <v>#N/A</v>
          </cell>
          <cell r="P1106" t="e">
            <v>#N/A</v>
          </cell>
          <cell r="Q1106" t="e">
            <v>#N/A</v>
          </cell>
          <cell r="R1106" t="e">
            <v>#N/A</v>
          </cell>
          <cell r="S1106" t="e">
            <v>#N/A</v>
          </cell>
          <cell r="T1106" t="e">
            <v>#N/A</v>
          </cell>
          <cell r="U1106" t="e">
            <v>#N/A</v>
          </cell>
          <cell r="V1106" t="e">
            <v>#N/A</v>
          </cell>
          <cell r="W1106" t="e">
            <v>#N/A</v>
          </cell>
          <cell r="X1106" t="e">
            <v>#N/A</v>
          </cell>
          <cell r="Y1106">
            <v>328</v>
          </cell>
        </row>
        <row r="1107">
          <cell r="A1107">
            <v>1106</v>
          </cell>
          <cell r="B1107">
            <v>53</v>
          </cell>
          <cell r="C1107">
            <v>645</v>
          </cell>
          <cell r="D1107">
            <v>42906</v>
          </cell>
          <cell r="E1107" t="b">
            <v>1</v>
          </cell>
          <cell r="F1107" t="str">
            <v>Approved</v>
          </cell>
          <cell r="G1107" t="str">
            <v>Giant Bicycles</v>
          </cell>
          <cell r="H1107" t="str">
            <v>Standard</v>
          </cell>
          <cell r="I1107" t="str">
            <v>high</v>
          </cell>
          <cell r="J1107" t="str">
            <v>medium</v>
          </cell>
          <cell r="K1107">
            <v>1274.93</v>
          </cell>
          <cell r="L1107">
            <v>764.96</v>
          </cell>
          <cell r="M1107">
            <v>509.97</v>
          </cell>
          <cell r="N1107">
            <v>39298</v>
          </cell>
          <cell r="O1107" t="e">
            <v>#N/A</v>
          </cell>
          <cell r="P1107" t="e">
            <v>#N/A</v>
          </cell>
          <cell r="Q1107" t="e">
            <v>#N/A</v>
          </cell>
          <cell r="R1107" t="e">
            <v>#N/A</v>
          </cell>
          <cell r="S1107" t="e">
            <v>#N/A</v>
          </cell>
          <cell r="T1107" t="e">
            <v>#N/A</v>
          </cell>
          <cell r="U1107" t="e">
            <v>#N/A</v>
          </cell>
          <cell r="V1107" t="e">
            <v>#N/A</v>
          </cell>
          <cell r="W1107" t="e">
            <v>#N/A</v>
          </cell>
          <cell r="X1107" t="e">
            <v>#N/A</v>
          </cell>
          <cell r="Y1107">
            <v>193</v>
          </cell>
        </row>
        <row r="1108">
          <cell r="A1108">
            <v>1107</v>
          </cell>
          <cell r="B1108">
            <v>15</v>
          </cell>
          <cell r="C1108">
            <v>34</v>
          </cell>
          <cell r="D1108">
            <v>42969</v>
          </cell>
          <cell r="E1108" t="b">
            <v>0</v>
          </cell>
          <cell r="F1108" t="str">
            <v>Approved</v>
          </cell>
          <cell r="G1108" t="str">
            <v>Norco Bicycles</v>
          </cell>
          <cell r="H1108" t="str">
            <v>Standard</v>
          </cell>
          <cell r="I1108" t="str">
            <v>low</v>
          </cell>
          <cell r="J1108" t="str">
            <v>medium</v>
          </cell>
          <cell r="K1108">
            <v>958.74</v>
          </cell>
          <cell r="L1108">
            <v>748.9</v>
          </cell>
          <cell r="M1108">
            <v>209.84000000000003</v>
          </cell>
          <cell r="N1108">
            <v>38693</v>
          </cell>
          <cell r="O1108" t="e">
            <v>#N/A</v>
          </cell>
          <cell r="P1108" t="e">
            <v>#N/A</v>
          </cell>
          <cell r="Q1108" t="e">
            <v>#N/A</v>
          </cell>
          <cell r="R1108" t="e">
            <v>#N/A</v>
          </cell>
          <cell r="S1108" t="e">
            <v>#N/A</v>
          </cell>
          <cell r="T1108" t="e">
            <v>#N/A</v>
          </cell>
          <cell r="U1108" t="e">
            <v>#N/A</v>
          </cell>
          <cell r="V1108" t="e">
            <v>#N/A</v>
          </cell>
          <cell r="W1108" t="e">
            <v>#N/A</v>
          </cell>
          <cell r="X1108" t="e">
            <v>#N/A</v>
          </cell>
          <cell r="Y1108">
            <v>130</v>
          </cell>
        </row>
        <row r="1109">
          <cell r="A1109">
            <v>1108</v>
          </cell>
          <cell r="B1109">
            <v>58</v>
          </cell>
          <cell r="C1109">
            <v>3149</v>
          </cell>
          <cell r="D1109">
            <v>42944</v>
          </cell>
          <cell r="E1109" t="b">
            <v>0</v>
          </cell>
          <cell r="F1109" t="str">
            <v>Approved</v>
          </cell>
          <cell r="G1109" t="str">
            <v>OHM Cycles</v>
          </cell>
          <cell r="H1109" t="str">
            <v>Standard</v>
          </cell>
          <cell r="I1109" t="str">
            <v>medium</v>
          </cell>
          <cell r="J1109" t="str">
            <v>medium</v>
          </cell>
          <cell r="K1109">
            <v>912.52</v>
          </cell>
          <cell r="L1109">
            <v>141.4</v>
          </cell>
          <cell r="M1109">
            <v>771.12</v>
          </cell>
          <cell r="N1109">
            <v>36146</v>
          </cell>
          <cell r="O1109" t="str">
            <v>Female</v>
          </cell>
          <cell r="P1109">
            <v>66</v>
          </cell>
          <cell r="Q1109">
            <v>41.56986301369863</v>
          </cell>
          <cell r="R1109" t="str">
            <v>Tax Accountant</v>
          </cell>
          <cell r="S1109" t="str">
            <v>n/a</v>
          </cell>
          <cell r="T1109" t="str">
            <v>High Net Worth</v>
          </cell>
          <cell r="U1109" t="str">
            <v>Yes</v>
          </cell>
          <cell r="V1109">
            <v>3141</v>
          </cell>
          <cell r="W1109" t="str">
            <v>VIC</v>
          </cell>
          <cell r="X1109">
            <v>10</v>
          </cell>
          <cell r="Y1109">
            <v>155</v>
          </cell>
        </row>
        <row r="1110">
          <cell r="A1110">
            <v>1109</v>
          </cell>
          <cell r="B1110">
            <v>21</v>
          </cell>
          <cell r="C1110">
            <v>565</v>
          </cell>
          <cell r="D1110">
            <v>42788</v>
          </cell>
          <cell r="E1110" t="b">
            <v>0</v>
          </cell>
          <cell r="F1110" t="str">
            <v>Approved</v>
          </cell>
          <cell r="G1110" t="str">
            <v>Solex</v>
          </cell>
          <cell r="H1110" t="str">
            <v>Standard</v>
          </cell>
          <cell r="I1110" t="str">
            <v>medium</v>
          </cell>
          <cell r="J1110" t="str">
            <v>large</v>
          </cell>
          <cell r="K1110">
            <v>1071.23</v>
          </cell>
          <cell r="L1110">
            <v>380.74</v>
          </cell>
          <cell r="M1110">
            <v>690.49</v>
          </cell>
          <cell r="N1110">
            <v>40670</v>
          </cell>
          <cell r="O1110" t="e">
            <v>#N/A</v>
          </cell>
          <cell r="P1110" t="e">
            <v>#N/A</v>
          </cell>
          <cell r="Q1110" t="e">
            <v>#N/A</v>
          </cell>
          <cell r="R1110" t="e">
            <v>#N/A</v>
          </cell>
          <cell r="S1110" t="e">
            <v>#N/A</v>
          </cell>
          <cell r="T1110" t="e">
            <v>#N/A</v>
          </cell>
          <cell r="U1110" t="e">
            <v>#N/A</v>
          </cell>
          <cell r="V1110" t="e">
            <v>#N/A</v>
          </cell>
          <cell r="W1110" t="e">
            <v>#N/A</v>
          </cell>
          <cell r="X1110" t="e">
            <v>#N/A</v>
          </cell>
          <cell r="Y1110">
            <v>311</v>
          </cell>
        </row>
        <row r="1111">
          <cell r="A1111">
            <v>1110</v>
          </cell>
          <cell r="B1111">
            <v>80</v>
          </cell>
          <cell r="C1111">
            <v>1573</v>
          </cell>
          <cell r="D1111">
            <v>42866</v>
          </cell>
          <cell r="E1111" t="b">
            <v>1</v>
          </cell>
          <cell r="F1111" t="str">
            <v>Approved</v>
          </cell>
          <cell r="G1111" t="str">
            <v>OHM Cycles</v>
          </cell>
          <cell r="H1111" t="str">
            <v>Touring</v>
          </cell>
          <cell r="I1111" t="str">
            <v>low</v>
          </cell>
          <cell r="J1111" t="str">
            <v>medium</v>
          </cell>
          <cell r="K1111">
            <v>1073.07</v>
          </cell>
          <cell r="L1111">
            <v>933.84</v>
          </cell>
          <cell r="M1111">
            <v>139.2299999999999</v>
          </cell>
          <cell r="N1111">
            <v>41533</v>
          </cell>
          <cell r="O1111" t="str">
            <v>Male</v>
          </cell>
          <cell r="P1111">
            <v>16</v>
          </cell>
          <cell r="Q1111">
            <v>27.726027397260275</v>
          </cell>
          <cell r="R1111" t="str">
            <v>Web Designer I</v>
          </cell>
          <cell r="S1111" t="str">
            <v>Financial Services</v>
          </cell>
          <cell r="T1111" t="str">
            <v>High Net Worth</v>
          </cell>
          <cell r="U1111" t="str">
            <v>Yes</v>
          </cell>
          <cell r="V1111">
            <v>2121</v>
          </cell>
          <cell r="W1111" t="str">
            <v>NSW</v>
          </cell>
          <cell r="X1111">
            <v>12</v>
          </cell>
          <cell r="Y1111">
            <v>233</v>
          </cell>
        </row>
        <row r="1112">
          <cell r="A1112">
            <v>1111</v>
          </cell>
          <cell r="B1112">
            <v>45</v>
          </cell>
          <cell r="C1112">
            <v>1421</v>
          </cell>
          <cell r="D1112">
            <v>42932</v>
          </cell>
          <cell r="E1112" t="b">
            <v>1</v>
          </cell>
          <cell r="F1112" t="str">
            <v>Approved</v>
          </cell>
          <cell r="G1112" t="str">
            <v>Solex</v>
          </cell>
          <cell r="H1112" t="str">
            <v>Standard</v>
          </cell>
          <cell r="I1112" t="str">
            <v>medium</v>
          </cell>
          <cell r="J1112" t="str">
            <v>medium</v>
          </cell>
          <cell r="K1112">
            <v>441.49</v>
          </cell>
          <cell r="L1112">
            <v>84.99</v>
          </cell>
          <cell r="M1112">
            <v>356.5</v>
          </cell>
          <cell r="N1112">
            <v>34071</v>
          </cell>
          <cell r="O1112" t="str">
            <v>Male</v>
          </cell>
          <cell r="P1112">
            <v>31</v>
          </cell>
          <cell r="Q1112">
            <v>65.975342465753428</v>
          </cell>
          <cell r="R1112" t="str">
            <v>Senior Editor</v>
          </cell>
          <cell r="S1112" t="str">
            <v>Health</v>
          </cell>
          <cell r="T1112" t="str">
            <v>Mass Customer</v>
          </cell>
          <cell r="U1112" t="str">
            <v>No</v>
          </cell>
          <cell r="V1112">
            <v>2765</v>
          </cell>
          <cell r="W1112" t="str">
            <v>NSW</v>
          </cell>
          <cell r="X1112">
            <v>10</v>
          </cell>
          <cell r="Y1112">
            <v>167</v>
          </cell>
        </row>
        <row r="1113">
          <cell r="A1113">
            <v>1112</v>
          </cell>
          <cell r="B1113">
            <v>74</v>
          </cell>
          <cell r="C1113">
            <v>1726</v>
          </cell>
          <cell r="D1113">
            <v>42982</v>
          </cell>
          <cell r="E1113" t="b">
            <v>0</v>
          </cell>
          <cell r="F1113" t="str">
            <v>Approved</v>
          </cell>
          <cell r="G1113" t="str">
            <v>WeareA2B</v>
          </cell>
          <cell r="H1113" t="str">
            <v>Standard</v>
          </cell>
          <cell r="I1113" t="str">
            <v>medium</v>
          </cell>
          <cell r="J1113" t="str">
            <v>medium</v>
          </cell>
          <cell r="K1113">
            <v>1762.96</v>
          </cell>
          <cell r="L1113">
            <v>950.52</v>
          </cell>
          <cell r="M1113">
            <v>812.44</v>
          </cell>
          <cell r="N1113">
            <v>41848</v>
          </cell>
          <cell r="O1113" t="str">
            <v>Male</v>
          </cell>
          <cell r="P1113">
            <v>43</v>
          </cell>
          <cell r="Q1113">
            <v>48.652054794520545</v>
          </cell>
          <cell r="R1113" t="str">
            <v>Junior Executive</v>
          </cell>
          <cell r="S1113" t="str">
            <v>Manufacturing</v>
          </cell>
          <cell r="T1113" t="str">
            <v>High Net Worth</v>
          </cell>
          <cell r="U1113" t="str">
            <v>Yes</v>
          </cell>
          <cell r="V1113">
            <v>2203</v>
          </cell>
          <cell r="W1113" t="str">
            <v>NSW</v>
          </cell>
          <cell r="X1113">
            <v>10</v>
          </cell>
          <cell r="Y1113">
            <v>117</v>
          </cell>
        </row>
        <row r="1114">
          <cell r="A1114">
            <v>1113</v>
          </cell>
          <cell r="B1114">
            <v>85</v>
          </cell>
          <cell r="C1114">
            <v>990</v>
          </cell>
          <cell r="D1114">
            <v>43088</v>
          </cell>
          <cell r="E1114" t="b">
            <v>1</v>
          </cell>
          <cell r="F1114" t="str">
            <v>Approved</v>
          </cell>
          <cell r="G1114" t="str">
            <v>WeareA2B</v>
          </cell>
          <cell r="H1114" t="str">
            <v>Standard</v>
          </cell>
          <cell r="I1114" t="str">
            <v>medium</v>
          </cell>
          <cell r="J1114" t="str">
            <v>medium</v>
          </cell>
          <cell r="K1114">
            <v>752.64</v>
          </cell>
          <cell r="L1114">
            <v>205.36</v>
          </cell>
          <cell r="M1114">
            <v>547.28</v>
          </cell>
          <cell r="N1114">
            <v>35667</v>
          </cell>
          <cell r="O1114" t="e">
            <v>#N/A</v>
          </cell>
          <cell r="P1114" t="e">
            <v>#N/A</v>
          </cell>
          <cell r="Q1114" t="e">
            <v>#N/A</v>
          </cell>
          <cell r="R1114" t="e">
            <v>#N/A</v>
          </cell>
          <cell r="S1114" t="e">
            <v>#N/A</v>
          </cell>
          <cell r="T1114" t="e">
            <v>#N/A</v>
          </cell>
          <cell r="U1114" t="e">
            <v>#N/A</v>
          </cell>
          <cell r="V1114" t="e">
            <v>#N/A</v>
          </cell>
          <cell r="W1114" t="e">
            <v>#N/A</v>
          </cell>
          <cell r="X1114" t="e">
            <v>#N/A</v>
          </cell>
          <cell r="Y1114">
            <v>11</v>
          </cell>
        </row>
        <row r="1115">
          <cell r="A1115">
            <v>1114</v>
          </cell>
          <cell r="B1115">
            <v>60</v>
          </cell>
          <cell r="C1115">
            <v>2796</v>
          </cell>
          <cell r="D1115">
            <v>42791</v>
          </cell>
          <cell r="E1115" t="b">
            <v>0</v>
          </cell>
          <cell r="F1115" t="str">
            <v>Approved</v>
          </cell>
          <cell r="G1115" t="str">
            <v>Giant Bicycles</v>
          </cell>
          <cell r="H1115" t="str">
            <v>Standard</v>
          </cell>
          <cell r="I1115" t="str">
            <v>high</v>
          </cell>
          <cell r="J1115" t="str">
            <v>small</v>
          </cell>
          <cell r="K1115">
            <v>1977.36</v>
          </cell>
          <cell r="L1115">
            <v>1759.85</v>
          </cell>
          <cell r="M1115">
            <v>217.51</v>
          </cell>
          <cell r="N1115">
            <v>40779</v>
          </cell>
          <cell r="O1115" t="str">
            <v>Female</v>
          </cell>
          <cell r="P1115">
            <v>6</v>
          </cell>
          <cell r="Q1115">
            <v>44.410958904109592</v>
          </cell>
          <cell r="R1115" t="str">
            <v>Web Designer II</v>
          </cell>
          <cell r="S1115" t="str">
            <v>Financial Services</v>
          </cell>
          <cell r="T1115" t="str">
            <v>Mass Customer</v>
          </cell>
          <cell r="U1115" t="str">
            <v>No</v>
          </cell>
          <cell r="V1115">
            <v>2343</v>
          </cell>
          <cell r="W1115" t="str">
            <v>NSW</v>
          </cell>
          <cell r="X1115">
            <v>2</v>
          </cell>
          <cell r="Y1115">
            <v>308</v>
          </cell>
        </row>
        <row r="1116">
          <cell r="A1116">
            <v>1115</v>
          </cell>
          <cell r="B1116">
            <v>23</v>
          </cell>
          <cell r="C1116">
            <v>2759</v>
          </cell>
          <cell r="D1116">
            <v>42821</v>
          </cell>
          <cell r="E1116" t="b">
            <v>0</v>
          </cell>
          <cell r="F1116" t="str">
            <v>Approved</v>
          </cell>
          <cell r="G1116" t="str">
            <v>Norco Bicycles</v>
          </cell>
          <cell r="H1116" t="str">
            <v>Mountain</v>
          </cell>
          <cell r="I1116" t="str">
            <v>low</v>
          </cell>
          <cell r="J1116" t="str">
            <v>small</v>
          </cell>
          <cell r="K1116">
            <v>688.63</v>
          </cell>
          <cell r="L1116">
            <v>612.88</v>
          </cell>
          <cell r="M1116">
            <v>75.75</v>
          </cell>
          <cell r="N1116">
            <v>34244</v>
          </cell>
          <cell r="O1116" t="str">
            <v>Male</v>
          </cell>
          <cell r="P1116">
            <v>55</v>
          </cell>
          <cell r="Q1116">
            <v>20.358904109589041</v>
          </cell>
          <cell r="R1116" t="str">
            <v>Operator</v>
          </cell>
          <cell r="S1116" t="str">
            <v>Manufacturing</v>
          </cell>
          <cell r="T1116" t="str">
            <v>Affluent Customer</v>
          </cell>
          <cell r="U1116" t="str">
            <v>No</v>
          </cell>
          <cell r="V1116">
            <v>3995</v>
          </cell>
          <cell r="W1116" t="str">
            <v>VIC</v>
          </cell>
          <cell r="X1116">
            <v>3</v>
          </cell>
          <cell r="Y1116">
            <v>278</v>
          </cell>
        </row>
        <row r="1117">
          <cell r="A1117">
            <v>1116</v>
          </cell>
          <cell r="B1117">
            <v>89</v>
          </cell>
          <cell r="C1117">
            <v>1508</v>
          </cell>
          <cell r="D1117">
            <v>42975</v>
          </cell>
          <cell r="E1117" t="b">
            <v>0</v>
          </cell>
          <cell r="F1117" t="str">
            <v>Approved</v>
          </cell>
          <cell r="G1117" t="str">
            <v>WeareA2B</v>
          </cell>
          <cell r="H1117" t="str">
            <v>Touring</v>
          </cell>
          <cell r="I1117" t="str">
            <v>medium</v>
          </cell>
          <cell r="J1117" t="str">
            <v>large</v>
          </cell>
          <cell r="K1117">
            <v>1362.99</v>
          </cell>
          <cell r="L1117">
            <v>57.74</v>
          </cell>
          <cell r="M1117">
            <v>1305.25</v>
          </cell>
          <cell r="N1117">
            <v>42458</v>
          </cell>
          <cell r="O1117" t="str">
            <v>U</v>
          </cell>
          <cell r="P1117">
            <v>10</v>
          </cell>
          <cell r="Q1117">
            <v>35.583561643835615</v>
          </cell>
          <cell r="R1117" t="str">
            <v>Clinical Specialist</v>
          </cell>
          <cell r="S1117" t="str">
            <v>Manufacturing</v>
          </cell>
          <cell r="T1117" t="str">
            <v>High Net Worth</v>
          </cell>
          <cell r="U1117" t="str">
            <v>Yes</v>
          </cell>
          <cell r="V1117">
            <v>2232</v>
          </cell>
          <cell r="W1117" t="str">
            <v>NSW</v>
          </cell>
          <cell r="X1117">
            <v>10</v>
          </cell>
          <cell r="Y1117">
            <v>124</v>
          </cell>
        </row>
        <row r="1118">
          <cell r="A1118">
            <v>1117</v>
          </cell>
          <cell r="B1118">
            <v>14</v>
          </cell>
          <cell r="C1118">
            <v>1634</v>
          </cell>
          <cell r="D1118">
            <v>43070</v>
          </cell>
          <cell r="E1118" t="b">
            <v>0</v>
          </cell>
          <cell r="F1118" t="str">
            <v>Approved</v>
          </cell>
          <cell r="G1118" t="str">
            <v>Trek Bicycles</v>
          </cell>
          <cell r="H1118" t="str">
            <v>Standard</v>
          </cell>
          <cell r="I1118" t="str">
            <v>medium</v>
          </cell>
          <cell r="J1118" t="str">
            <v>small</v>
          </cell>
          <cell r="K1118">
            <v>1386.84</v>
          </cell>
          <cell r="L1118">
            <v>1234.29</v>
          </cell>
          <cell r="M1118">
            <v>152.54999999999995</v>
          </cell>
          <cell r="N1118">
            <v>37838</v>
          </cell>
          <cell r="O1118" t="str">
            <v>Female</v>
          </cell>
          <cell r="P1118">
            <v>36</v>
          </cell>
          <cell r="Q1118">
            <v>51.586301369863016</v>
          </cell>
          <cell r="R1118" t="str">
            <v>Director of Sales</v>
          </cell>
          <cell r="S1118" t="str">
            <v>Property</v>
          </cell>
          <cell r="T1118" t="str">
            <v>High Net Worth</v>
          </cell>
          <cell r="U1118" t="str">
            <v>Yes</v>
          </cell>
          <cell r="V1118">
            <v>2138</v>
          </cell>
          <cell r="W1118" t="str">
            <v>NSW</v>
          </cell>
          <cell r="X1118">
            <v>11</v>
          </cell>
          <cell r="Y1118">
            <v>29</v>
          </cell>
        </row>
        <row r="1119">
          <cell r="A1119">
            <v>1118</v>
          </cell>
          <cell r="B1119">
            <v>7</v>
          </cell>
          <cell r="C1119">
            <v>2901</v>
          </cell>
          <cell r="D1119">
            <v>42870</v>
          </cell>
          <cell r="E1119" t="b">
            <v>0</v>
          </cell>
          <cell r="F1119" t="str">
            <v>Approved</v>
          </cell>
          <cell r="G1119" t="str">
            <v>Trek Bicycles</v>
          </cell>
          <cell r="H1119" t="str">
            <v>Road</v>
          </cell>
          <cell r="I1119" t="str">
            <v>low</v>
          </cell>
          <cell r="J1119" t="str">
            <v>medium</v>
          </cell>
          <cell r="K1119">
            <v>980.37</v>
          </cell>
          <cell r="L1119">
            <v>234.43</v>
          </cell>
          <cell r="M1119">
            <v>745.94</v>
          </cell>
          <cell r="N1119">
            <v>39298</v>
          </cell>
          <cell r="O1119" t="str">
            <v>Female</v>
          </cell>
          <cell r="P1119">
            <v>57</v>
          </cell>
          <cell r="Q1119">
            <v>26.791780821917808</v>
          </cell>
          <cell r="R1119">
            <v>0</v>
          </cell>
          <cell r="S1119" t="str">
            <v>Health</v>
          </cell>
          <cell r="T1119" t="str">
            <v>Mass Customer</v>
          </cell>
          <cell r="U1119" t="str">
            <v>Yes</v>
          </cell>
          <cell r="V1119">
            <v>4301</v>
          </cell>
          <cell r="W1119" t="str">
            <v>QLD</v>
          </cell>
          <cell r="X1119">
            <v>3</v>
          </cell>
          <cell r="Y1119">
            <v>229</v>
          </cell>
        </row>
        <row r="1120">
          <cell r="A1120">
            <v>1119</v>
          </cell>
          <cell r="B1120">
            <v>5</v>
          </cell>
          <cell r="C1120">
            <v>1275</v>
          </cell>
          <cell r="D1120">
            <v>42836</v>
          </cell>
          <cell r="E1120" t="b">
            <v>0</v>
          </cell>
          <cell r="F1120" t="str">
            <v>Approved</v>
          </cell>
          <cell r="G1120" t="str">
            <v>Trek Bicycles</v>
          </cell>
          <cell r="H1120" t="str">
            <v>Mountain</v>
          </cell>
          <cell r="I1120" t="str">
            <v>low</v>
          </cell>
          <cell r="J1120" t="str">
            <v>medium</v>
          </cell>
          <cell r="K1120">
            <v>574.64</v>
          </cell>
          <cell r="L1120">
            <v>459.71</v>
          </cell>
          <cell r="M1120">
            <v>114.93</v>
          </cell>
          <cell r="N1120">
            <v>36145</v>
          </cell>
          <cell r="O1120" t="str">
            <v>Male</v>
          </cell>
          <cell r="P1120">
            <v>24</v>
          </cell>
          <cell r="Q1120">
            <v>56.227397260273975</v>
          </cell>
          <cell r="R1120" t="str">
            <v>General Manager</v>
          </cell>
          <cell r="S1120" t="str">
            <v>Manufacturing</v>
          </cell>
          <cell r="T1120" t="str">
            <v>Mass Customer</v>
          </cell>
          <cell r="U1120" t="str">
            <v>No</v>
          </cell>
          <cell r="V1120">
            <v>4511</v>
          </cell>
          <cell r="W1120" t="str">
            <v>QLD</v>
          </cell>
          <cell r="X1120">
            <v>2</v>
          </cell>
          <cell r="Y1120">
            <v>263</v>
          </cell>
        </row>
        <row r="1121">
          <cell r="A1121">
            <v>1120</v>
          </cell>
          <cell r="B1121">
            <v>37</v>
          </cell>
          <cell r="C1121">
            <v>983</v>
          </cell>
          <cell r="D1121">
            <v>42878</v>
          </cell>
          <cell r="E1121" t="b">
            <v>0</v>
          </cell>
          <cell r="F1121" t="str">
            <v>Approved</v>
          </cell>
          <cell r="G1121" t="str">
            <v>OHM Cycles</v>
          </cell>
          <cell r="H1121" t="str">
            <v>Standard</v>
          </cell>
          <cell r="I1121" t="str">
            <v>low</v>
          </cell>
          <cell r="J1121" t="str">
            <v>medium</v>
          </cell>
          <cell r="K1121">
            <v>1793.43</v>
          </cell>
          <cell r="L1121">
            <v>248.82</v>
          </cell>
          <cell r="M1121">
            <v>1544.6100000000001</v>
          </cell>
          <cell r="N1121">
            <v>36361</v>
          </cell>
          <cell r="O1121" t="e">
            <v>#N/A</v>
          </cell>
          <cell r="P1121" t="e">
            <v>#N/A</v>
          </cell>
          <cell r="Q1121" t="e">
            <v>#N/A</v>
          </cell>
          <cell r="R1121" t="e">
            <v>#N/A</v>
          </cell>
          <cell r="S1121" t="e">
            <v>#N/A</v>
          </cell>
          <cell r="T1121" t="e">
            <v>#N/A</v>
          </cell>
          <cell r="U1121" t="e">
            <v>#N/A</v>
          </cell>
          <cell r="V1121" t="e">
            <v>#N/A</v>
          </cell>
          <cell r="W1121" t="e">
            <v>#N/A</v>
          </cell>
          <cell r="X1121" t="e">
            <v>#N/A</v>
          </cell>
          <cell r="Y1121">
            <v>221</v>
          </cell>
        </row>
        <row r="1122">
          <cell r="A1122">
            <v>1121</v>
          </cell>
          <cell r="B1122">
            <v>27</v>
          </cell>
          <cell r="C1122">
            <v>1729</v>
          </cell>
          <cell r="D1122">
            <v>42798</v>
          </cell>
          <cell r="E1122" t="b">
            <v>1</v>
          </cell>
          <cell r="F1122" t="str">
            <v>Approved</v>
          </cell>
          <cell r="G1122" t="str">
            <v>Trek Bicycles</v>
          </cell>
          <cell r="H1122" t="str">
            <v>Standard</v>
          </cell>
          <cell r="I1122" t="str">
            <v>low</v>
          </cell>
          <cell r="J1122" t="str">
            <v>medium</v>
          </cell>
          <cell r="K1122">
            <v>1057.51</v>
          </cell>
          <cell r="L1122">
            <v>154.4</v>
          </cell>
          <cell r="M1122">
            <v>903.11</v>
          </cell>
          <cell r="N1122">
            <v>34527</v>
          </cell>
          <cell r="O1122" t="str">
            <v>Female</v>
          </cell>
          <cell r="P1122">
            <v>29</v>
          </cell>
          <cell r="Q1122">
            <v>34.364383561643834</v>
          </cell>
          <cell r="R1122" t="str">
            <v>Mechanical Systems Engineer</v>
          </cell>
          <cell r="S1122" t="str">
            <v>Financial Services</v>
          </cell>
          <cell r="T1122" t="str">
            <v>Affluent Customer</v>
          </cell>
          <cell r="U1122" t="str">
            <v>No</v>
          </cell>
          <cell r="V1122">
            <v>2153</v>
          </cell>
          <cell r="W1122" t="str">
            <v>NSW</v>
          </cell>
          <cell r="X1122">
            <v>10</v>
          </cell>
          <cell r="Y1122">
            <v>301</v>
          </cell>
        </row>
        <row r="1123">
          <cell r="A1123">
            <v>1122</v>
          </cell>
          <cell r="B1123">
            <v>0</v>
          </cell>
          <cell r="C1123">
            <v>1147</v>
          </cell>
          <cell r="D1123">
            <v>42897</v>
          </cell>
          <cell r="E1123" t="b">
            <v>0</v>
          </cell>
          <cell r="F1123" t="str">
            <v>Approved</v>
          </cell>
          <cell r="G1123" t="str">
            <v>Solex</v>
          </cell>
          <cell r="H1123" t="str">
            <v>Standard</v>
          </cell>
          <cell r="I1123" t="str">
            <v>medium</v>
          </cell>
          <cell r="J1123" t="str">
            <v>medium</v>
          </cell>
          <cell r="K1123">
            <v>71.489999999999995</v>
          </cell>
          <cell r="L1123">
            <v>53.62</v>
          </cell>
          <cell r="M1123">
            <v>17.869999999999997</v>
          </cell>
          <cell r="N1123">
            <v>41701</v>
          </cell>
          <cell r="O1123" t="str">
            <v>Male</v>
          </cell>
          <cell r="P1123">
            <v>60</v>
          </cell>
          <cell r="Q1123">
            <v>53.731506849315068</v>
          </cell>
          <cell r="R1123" t="str">
            <v>Health Coach II</v>
          </cell>
          <cell r="S1123" t="str">
            <v>Financial Services</v>
          </cell>
          <cell r="T1123" t="str">
            <v>High Net Worth</v>
          </cell>
          <cell r="U1123" t="str">
            <v>No</v>
          </cell>
          <cell r="V1123">
            <v>2768</v>
          </cell>
          <cell r="W1123" t="str">
            <v>NSW</v>
          </cell>
          <cell r="X1123">
            <v>9</v>
          </cell>
          <cell r="Y1123">
            <v>202</v>
          </cell>
        </row>
        <row r="1124">
          <cell r="A1124">
            <v>1123</v>
          </cell>
          <cell r="B1124">
            <v>25</v>
          </cell>
          <cell r="C1124">
            <v>166</v>
          </cell>
          <cell r="D1124">
            <v>42767</v>
          </cell>
          <cell r="E1124" t="b">
            <v>0</v>
          </cell>
          <cell r="F1124" t="str">
            <v>Approved</v>
          </cell>
          <cell r="G1124" t="str">
            <v>Giant Bicycles</v>
          </cell>
          <cell r="H1124" t="str">
            <v>Road</v>
          </cell>
          <cell r="I1124" t="str">
            <v>medium</v>
          </cell>
          <cell r="J1124" t="str">
            <v>medium</v>
          </cell>
          <cell r="K1124">
            <v>1538.99</v>
          </cell>
          <cell r="L1124">
            <v>829.65</v>
          </cell>
          <cell r="M1124">
            <v>709.34</v>
          </cell>
          <cell r="N1124">
            <v>42404</v>
          </cell>
          <cell r="O1124" t="e">
            <v>#N/A</v>
          </cell>
          <cell r="P1124" t="e">
            <v>#N/A</v>
          </cell>
          <cell r="Q1124" t="e">
            <v>#N/A</v>
          </cell>
          <cell r="R1124" t="e">
            <v>#N/A</v>
          </cell>
          <cell r="S1124" t="e">
            <v>#N/A</v>
          </cell>
          <cell r="T1124" t="e">
            <v>#N/A</v>
          </cell>
          <cell r="U1124" t="e">
            <v>#N/A</v>
          </cell>
          <cell r="V1124" t="e">
            <v>#N/A</v>
          </cell>
          <cell r="W1124" t="e">
            <v>#N/A</v>
          </cell>
          <cell r="X1124" t="e">
            <v>#N/A</v>
          </cell>
          <cell r="Y1124">
            <v>332</v>
          </cell>
        </row>
        <row r="1125">
          <cell r="A1125">
            <v>1124</v>
          </cell>
          <cell r="B1125">
            <v>36</v>
          </cell>
          <cell r="C1125">
            <v>1930</v>
          </cell>
          <cell r="D1125">
            <v>42956</v>
          </cell>
          <cell r="E1125" t="b">
            <v>1</v>
          </cell>
          <cell r="F1125" t="str">
            <v>Approved</v>
          </cell>
          <cell r="G1125" t="str">
            <v>Solex</v>
          </cell>
          <cell r="H1125" t="str">
            <v>Standard</v>
          </cell>
          <cell r="I1125" t="str">
            <v>low</v>
          </cell>
          <cell r="J1125" t="str">
            <v>medium</v>
          </cell>
          <cell r="K1125">
            <v>1289.8499999999999</v>
          </cell>
          <cell r="L1125">
            <v>74.510000000000005</v>
          </cell>
          <cell r="M1125">
            <v>1215.3399999999999</v>
          </cell>
          <cell r="N1125">
            <v>39427</v>
          </cell>
          <cell r="O1125" t="str">
            <v>Male</v>
          </cell>
          <cell r="P1125">
            <v>85</v>
          </cell>
          <cell r="Q1125">
            <v>25.780821917808218</v>
          </cell>
          <cell r="R1125" t="str">
            <v>Speech Pathologist</v>
          </cell>
          <cell r="S1125" t="str">
            <v>Health</v>
          </cell>
          <cell r="T1125" t="str">
            <v>Affluent Customer</v>
          </cell>
          <cell r="U1125" t="str">
            <v>No</v>
          </cell>
          <cell r="V1125">
            <v>3380</v>
          </cell>
          <cell r="W1125" t="str">
            <v>VIC</v>
          </cell>
          <cell r="X1125">
            <v>1</v>
          </cell>
          <cell r="Y1125">
            <v>143</v>
          </cell>
        </row>
        <row r="1126">
          <cell r="A1126">
            <v>1125</v>
          </cell>
          <cell r="B1126">
            <v>41</v>
          </cell>
          <cell r="C1126">
            <v>1273</v>
          </cell>
          <cell r="D1126">
            <v>42832</v>
          </cell>
          <cell r="E1126" t="b">
            <v>1</v>
          </cell>
          <cell r="F1126" t="str">
            <v>Approved</v>
          </cell>
          <cell r="G1126" t="str">
            <v>Solex</v>
          </cell>
          <cell r="H1126" t="str">
            <v>Road</v>
          </cell>
          <cell r="I1126" t="str">
            <v>medium</v>
          </cell>
          <cell r="J1126" t="str">
            <v>medium</v>
          </cell>
          <cell r="K1126">
            <v>416.98</v>
          </cell>
          <cell r="L1126">
            <v>312.74</v>
          </cell>
          <cell r="M1126">
            <v>104.24000000000001</v>
          </cell>
          <cell r="N1126">
            <v>36334</v>
          </cell>
          <cell r="O1126" t="str">
            <v>Male</v>
          </cell>
          <cell r="P1126">
            <v>12</v>
          </cell>
          <cell r="Q1126">
            <v>47.668493150684931</v>
          </cell>
          <cell r="R1126" t="str">
            <v>General Manager</v>
          </cell>
          <cell r="S1126" t="str">
            <v>Manufacturing</v>
          </cell>
          <cell r="T1126" t="str">
            <v>Affluent Customer</v>
          </cell>
          <cell r="U1126" t="str">
            <v>No</v>
          </cell>
          <cell r="V1126">
            <v>4503</v>
          </cell>
          <cell r="W1126" t="str">
            <v>QLD</v>
          </cell>
          <cell r="X1126">
            <v>2</v>
          </cell>
          <cell r="Y1126">
            <v>267</v>
          </cell>
        </row>
        <row r="1127">
          <cell r="A1127">
            <v>1126</v>
          </cell>
          <cell r="B1127">
            <v>0</v>
          </cell>
          <cell r="C1127">
            <v>2597</v>
          </cell>
          <cell r="D1127">
            <v>43094</v>
          </cell>
          <cell r="E1127" t="b">
            <v>0</v>
          </cell>
          <cell r="F1127" t="str">
            <v>Approved</v>
          </cell>
          <cell r="G1127" t="str">
            <v>Solex</v>
          </cell>
          <cell r="H1127" t="str">
            <v>Road</v>
          </cell>
          <cell r="I1127" t="str">
            <v>medium</v>
          </cell>
          <cell r="J1127" t="str">
            <v>medium</v>
          </cell>
          <cell r="K1127">
            <v>416.98</v>
          </cell>
          <cell r="L1127">
            <v>312.74</v>
          </cell>
          <cell r="M1127">
            <v>104.24000000000001</v>
          </cell>
          <cell r="N1127">
            <v>41064</v>
          </cell>
          <cell r="O1127" t="str">
            <v>Male</v>
          </cell>
          <cell r="P1127">
            <v>23</v>
          </cell>
          <cell r="Q1127">
            <v>41.42739726027397</v>
          </cell>
          <cell r="R1127" t="str">
            <v>Civil Engineer</v>
          </cell>
          <cell r="S1127" t="str">
            <v>n/a</v>
          </cell>
          <cell r="T1127" t="str">
            <v>Affluent Customer</v>
          </cell>
          <cell r="U1127" t="str">
            <v>Yes</v>
          </cell>
          <cell r="V1127">
            <v>4217</v>
          </cell>
          <cell r="W1127" t="str">
            <v>QLD</v>
          </cell>
          <cell r="X1127">
            <v>10</v>
          </cell>
          <cell r="Y1127">
            <v>5</v>
          </cell>
        </row>
        <row r="1128">
          <cell r="A1128">
            <v>1127</v>
          </cell>
          <cell r="B1128">
            <v>26</v>
          </cell>
          <cell r="C1128">
            <v>3365</v>
          </cell>
          <cell r="D1128">
            <v>42962</v>
          </cell>
          <cell r="E1128" t="b">
            <v>1</v>
          </cell>
          <cell r="F1128" t="str">
            <v>Approved</v>
          </cell>
          <cell r="G1128" t="str">
            <v>WeareA2B</v>
          </cell>
          <cell r="H1128" t="str">
            <v>Standard</v>
          </cell>
          <cell r="I1128" t="str">
            <v>medium</v>
          </cell>
          <cell r="J1128" t="str">
            <v>medium</v>
          </cell>
          <cell r="K1128">
            <v>1992.93</v>
          </cell>
          <cell r="L1128">
            <v>762.63</v>
          </cell>
          <cell r="M1128">
            <v>1230.3000000000002</v>
          </cell>
          <cell r="N1128">
            <v>34115</v>
          </cell>
          <cell r="O1128" t="str">
            <v>Male</v>
          </cell>
          <cell r="P1128">
            <v>98</v>
          </cell>
          <cell r="Q1128">
            <v>122.3013698630137</v>
          </cell>
          <cell r="R1128" t="str">
            <v>Engineer III</v>
          </cell>
          <cell r="S1128" t="str">
            <v>Manufacturing</v>
          </cell>
          <cell r="T1128" t="str">
            <v>Mass Customer</v>
          </cell>
          <cell r="U1128" t="str">
            <v>Yes</v>
          </cell>
          <cell r="V1128">
            <v>2766</v>
          </cell>
          <cell r="W1128" t="str">
            <v>NSW</v>
          </cell>
          <cell r="X1128">
            <v>9</v>
          </cell>
          <cell r="Y1128">
            <v>137</v>
          </cell>
        </row>
        <row r="1129">
          <cell r="A1129">
            <v>1128</v>
          </cell>
          <cell r="B1129">
            <v>44</v>
          </cell>
          <cell r="C1129">
            <v>586</v>
          </cell>
          <cell r="D1129">
            <v>42787</v>
          </cell>
          <cell r="E1129" t="b">
            <v>0</v>
          </cell>
          <cell r="F1129" t="str">
            <v>Approved</v>
          </cell>
          <cell r="G1129" t="str">
            <v>WeareA2B</v>
          </cell>
          <cell r="H1129" t="str">
            <v>Standard</v>
          </cell>
          <cell r="I1129" t="str">
            <v>medium</v>
          </cell>
          <cell r="J1129" t="str">
            <v>medium</v>
          </cell>
          <cell r="K1129">
            <v>1769.64</v>
          </cell>
          <cell r="L1129">
            <v>108.76</v>
          </cell>
          <cell r="M1129">
            <v>1660.88</v>
          </cell>
          <cell r="N1129">
            <v>40672</v>
          </cell>
          <cell r="O1129" t="e">
            <v>#N/A</v>
          </cell>
          <cell r="P1129" t="e">
            <v>#N/A</v>
          </cell>
          <cell r="Q1129" t="e">
            <v>#N/A</v>
          </cell>
          <cell r="R1129" t="e">
            <v>#N/A</v>
          </cell>
          <cell r="S1129" t="e">
            <v>#N/A</v>
          </cell>
          <cell r="T1129" t="e">
            <v>#N/A</v>
          </cell>
          <cell r="U1129" t="e">
            <v>#N/A</v>
          </cell>
          <cell r="V1129" t="e">
            <v>#N/A</v>
          </cell>
          <cell r="W1129" t="e">
            <v>#N/A</v>
          </cell>
          <cell r="X1129" t="e">
            <v>#N/A</v>
          </cell>
          <cell r="Y1129">
            <v>312</v>
          </cell>
        </row>
        <row r="1130">
          <cell r="A1130">
            <v>1129</v>
          </cell>
          <cell r="B1130">
            <v>0</v>
          </cell>
          <cell r="C1130">
            <v>1611</v>
          </cell>
          <cell r="D1130">
            <v>43005</v>
          </cell>
          <cell r="E1130" t="b">
            <v>1</v>
          </cell>
          <cell r="F1130" t="str">
            <v>Approved</v>
          </cell>
          <cell r="G1130" t="str">
            <v>Norco Bicycles</v>
          </cell>
          <cell r="H1130" t="str">
            <v>Road</v>
          </cell>
          <cell r="I1130" t="str">
            <v>medium</v>
          </cell>
          <cell r="J1130" t="str">
            <v>medium</v>
          </cell>
          <cell r="K1130">
            <v>543.39</v>
          </cell>
          <cell r="L1130">
            <v>407.54</v>
          </cell>
          <cell r="M1130">
            <v>135.84999999999997</v>
          </cell>
          <cell r="N1130">
            <v>34527</v>
          </cell>
          <cell r="O1130" t="str">
            <v>Male</v>
          </cell>
          <cell r="P1130">
            <v>70</v>
          </cell>
          <cell r="Q1130">
            <v>50.358904109589041</v>
          </cell>
          <cell r="R1130" t="str">
            <v>Developer IV</v>
          </cell>
          <cell r="S1130" t="str">
            <v>n/a</v>
          </cell>
          <cell r="T1130" t="str">
            <v>High Net Worth</v>
          </cell>
          <cell r="U1130" t="str">
            <v>Yes</v>
          </cell>
          <cell r="V1130">
            <v>2261</v>
          </cell>
          <cell r="W1130" t="str">
            <v>NSW</v>
          </cell>
          <cell r="X1130">
            <v>9</v>
          </cell>
          <cell r="Y1130">
            <v>94</v>
          </cell>
        </row>
        <row r="1131">
          <cell r="A1131">
            <v>1130</v>
          </cell>
          <cell r="B1131">
            <v>0</v>
          </cell>
          <cell r="C1131">
            <v>230</v>
          </cell>
          <cell r="D1131">
            <v>43031</v>
          </cell>
          <cell r="E1131" t="b">
            <v>0</v>
          </cell>
          <cell r="F1131" t="str">
            <v>Approved</v>
          </cell>
          <cell r="G1131" t="str">
            <v>OHM Cycles</v>
          </cell>
          <cell r="H1131" t="str">
            <v>Standard</v>
          </cell>
          <cell r="I1131" t="str">
            <v>medium</v>
          </cell>
          <cell r="J1131" t="str">
            <v>medium</v>
          </cell>
          <cell r="K1131">
            <v>183.86</v>
          </cell>
          <cell r="L1131">
            <v>137.9</v>
          </cell>
          <cell r="M1131">
            <v>45.960000000000008</v>
          </cell>
          <cell r="N1131">
            <v>35707</v>
          </cell>
          <cell r="O1131" t="e">
            <v>#N/A</v>
          </cell>
          <cell r="P1131" t="e">
            <v>#N/A</v>
          </cell>
          <cell r="Q1131" t="e">
            <v>#N/A</v>
          </cell>
          <cell r="R1131" t="e">
            <v>#N/A</v>
          </cell>
          <cell r="S1131" t="e">
            <v>#N/A</v>
          </cell>
          <cell r="T1131" t="e">
            <v>#N/A</v>
          </cell>
          <cell r="U1131" t="e">
            <v>#N/A</v>
          </cell>
          <cell r="V1131" t="e">
            <v>#N/A</v>
          </cell>
          <cell r="W1131" t="e">
            <v>#N/A</v>
          </cell>
          <cell r="X1131" t="e">
            <v>#N/A</v>
          </cell>
          <cell r="Y1131">
            <v>68</v>
          </cell>
        </row>
        <row r="1132">
          <cell r="A1132">
            <v>1131</v>
          </cell>
          <cell r="B1132">
            <v>0</v>
          </cell>
          <cell r="C1132">
            <v>2163</v>
          </cell>
          <cell r="D1132">
            <v>42803</v>
          </cell>
          <cell r="E1132" t="b">
            <v>0</v>
          </cell>
          <cell r="F1132" t="str">
            <v>Approved</v>
          </cell>
          <cell r="K1132">
            <v>605.54</v>
          </cell>
          <cell r="M1132">
            <v>605.54</v>
          </cell>
          <cell r="O1132" t="str">
            <v>Female</v>
          </cell>
          <cell r="P1132">
            <v>12</v>
          </cell>
          <cell r="Q1132">
            <v>25.24931506849315</v>
          </cell>
          <cell r="R1132" t="str">
            <v>VP Product Management</v>
          </cell>
          <cell r="S1132" t="str">
            <v>Financial Services</v>
          </cell>
          <cell r="T1132" t="str">
            <v>High Net Worth</v>
          </cell>
          <cell r="U1132" t="str">
            <v>Yes</v>
          </cell>
          <cell r="V1132">
            <v>2155</v>
          </cell>
          <cell r="W1132" t="str">
            <v>NSW</v>
          </cell>
          <cell r="X1132">
            <v>10</v>
          </cell>
          <cell r="Y1132">
            <v>296</v>
          </cell>
        </row>
        <row r="1133">
          <cell r="A1133">
            <v>1132</v>
          </cell>
          <cell r="B1133">
            <v>15</v>
          </cell>
          <cell r="C1133">
            <v>3384</v>
          </cell>
          <cell r="D1133">
            <v>42852</v>
          </cell>
          <cell r="E1133" t="b">
            <v>0</v>
          </cell>
          <cell r="F1133" t="str">
            <v>Approved</v>
          </cell>
          <cell r="G1133" t="str">
            <v>Norco Bicycles</v>
          </cell>
          <cell r="H1133" t="str">
            <v>Standard</v>
          </cell>
          <cell r="I1133" t="str">
            <v>low</v>
          </cell>
          <cell r="J1133" t="str">
            <v>medium</v>
          </cell>
          <cell r="K1133">
            <v>958.74</v>
          </cell>
          <cell r="L1133">
            <v>748.9</v>
          </cell>
          <cell r="M1133">
            <v>209.84000000000003</v>
          </cell>
          <cell r="N1133">
            <v>38693</v>
          </cell>
          <cell r="O1133" t="str">
            <v>Female</v>
          </cell>
          <cell r="P1133">
            <v>23</v>
          </cell>
          <cell r="Q1133">
            <v>26.057534246575344</v>
          </cell>
          <cell r="R1133">
            <v>0</v>
          </cell>
          <cell r="S1133" t="str">
            <v>Financial Services</v>
          </cell>
          <cell r="T1133" t="str">
            <v>Affluent Customer</v>
          </cell>
          <cell r="U1133" t="str">
            <v>Yes</v>
          </cell>
          <cell r="V1133">
            <v>4061</v>
          </cell>
          <cell r="W1133" t="str">
            <v>QLD</v>
          </cell>
          <cell r="X1133">
            <v>8</v>
          </cell>
          <cell r="Y1133">
            <v>247</v>
          </cell>
        </row>
        <row r="1134">
          <cell r="A1134">
            <v>1133</v>
          </cell>
          <cell r="B1134">
            <v>77</v>
          </cell>
          <cell r="C1134">
            <v>1658</v>
          </cell>
          <cell r="D1134">
            <v>42749</v>
          </cell>
          <cell r="E1134" t="b">
            <v>1</v>
          </cell>
          <cell r="F1134" t="str">
            <v>Approved</v>
          </cell>
          <cell r="G1134" t="str">
            <v>Norco Bicycles</v>
          </cell>
          <cell r="H1134" t="str">
            <v>Road</v>
          </cell>
          <cell r="I1134" t="str">
            <v>medium</v>
          </cell>
          <cell r="J1134" t="str">
            <v>large</v>
          </cell>
          <cell r="K1134">
            <v>1240.31</v>
          </cell>
          <cell r="L1134">
            <v>795.1</v>
          </cell>
          <cell r="M1134">
            <v>445.20999999999992</v>
          </cell>
          <cell r="N1134">
            <v>35455</v>
          </cell>
          <cell r="O1134" t="str">
            <v>Female</v>
          </cell>
          <cell r="P1134">
            <v>75</v>
          </cell>
          <cell r="Q1134">
            <v>28.306849315068494</v>
          </cell>
          <cell r="R1134" t="str">
            <v>Sales Representative</v>
          </cell>
          <cell r="S1134" t="str">
            <v>Financial Services</v>
          </cell>
          <cell r="T1134" t="str">
            <v>Mass Customer</v>
          </cell>
          <cell r="U1134" t="str">
            <v>No</v>
          </cell>
          <cell r="V1134">
            <v>2795</v>
          </cell>
          <cell r="W1134" t="str">
            <v>NSW</v>
          </cell>
          <cell r="X1134">
            <v>7</v>
          </cell>
          <cell r="Y1134">
            <v>350</v>
          </cell>
        </row>
        <row r="1135">
          <cell r="A1135">
            <v>1134</v>
          </cell>
          <cell r="B1135">
            <v>59</v>
          </cell>
          <cell r="C1135">
            <v>3135</v>
          </cell>
          <cell r="D1135">
            <v>42793</v>
          </cell>
          <cell r="E1135" t="b">
            <v>1</v>
          </cell>
          <cell r="F1135" t="str">
            <v>Approved</v>
          </cell>
          <cell r="G1135" t="str">
            <v>Solex</v>
          </cell>
          <cell r="H1135" t="str">
            <v>Standard</v>
          </cell>
          <cell r="I1135" t="str">
            <v>medium</v>
          </cell>
          <cell r="J1135" t="str">
            <v>large</v>
          </cell>
          <cell r="K1135">
            <v>1061.56</v>
          </cell>
          <cell r="L1135">
            <v>733.58</v>
          </cell>
          <cell r="M1135">
            <v>327.9799999999999</v>
          </cell>
          <cell r="N1135">
            <v>34170</v>
          </cell>
          <cell r="O1135" t="str">
            <v>Male</v>
          </cell>
          <cell r="P1135">
            <v>60</v>
          </cell>
          <cell r="Q1135">
            <v>60.219178082191782</v>
          </cell>
          <cell r="R1135" t="str">
            <v>Staff Scientist</v>
          </cell>
          <cell r="S1135" t="str">
            <v>Manufacturing</v>
          </cell>
          <cell r="T1135" t="str">
            <v>Mass Customer</v>
          </cell>
          <cell r="U1135" t="str">
            <v>No</v>
          </cell>
          <cell r="V1135">
            <v>2096</v>
          </cell>
          <cell r="W1135" t="str">
            <v>NSW</v>
          </cell>
          <cell r="X1135">
            <v>10</v>
          </cell>
          <cell r="Y1135">
            <v>306</v>
          </cell>
        </row>
        <row r="1136">
          <cell r="A1136">
            <v>1135</v>
          </cell>
          <cell r="B1136">
            <v>10</v>
          </cell>
          <cell r="C1136">
            <v>3268</v>
          </cell>
          <cell r="D1136">
            <v>42967</v>
          </cell>
          <cell r="E1136" t="b">
            <v>0</v>
          </cell>
          <cell r="F1136" t="str">
            <v>Approved</v>
          </cell>
          <cell r="G1136" t="str">
            <v>WeareA2B</v>
          </cell>
          <cell r="H1136" t="str">
            <v>Touring</v>
          </cell>
          <cell r="I1136" t="str">
            <v>medium</v>
          </cell>
          <cell r="J1136" t="str">
            <v>medium</v>
          </cell>
          <cell r="K1136">
            <v>1466.68</v>
          </cell>
          <cell r="L1136">
            <v>363.25</v>
          </cell>
          <cell r="M1136">
            <v>1103.43</v>
          </cell>
          <cell r="N1136">
            <v>34556</v>
          </cell>
          <cell r="O1136" t="str">
            <v>Male</v>
          </cell>
          <cell r="P1136">
            <v>96</v>
          </cell>
          <cell r="Q1136">
            <v>35.827397260273976</v>
          </cell>
          <cell r="R1136" t="str">
            <v>General Manager</v>
          </cell>
          <cell r="S1136" t="str">
            <v>Property</v>
          </cell>
          <cell r="T1136" t="str">
            <v>High Net Worth</v>
          </cell>
          <cell r="U1136" t="str">
            <v>Yes</v>
          </cell>
          <cell r="V1136">
            <v>3175</v>
          </cell>
          <cell r="W1136" t="str">
            <v>VIC</v>
          </cell>
          <cell r="X1136">
            <v>5</v>
          </cell>
          <cell r="Y1136">
            <v>132</v>
          </cell>
        </row>
        <row r="1137">
          <cell r="A1137">
            <v>1136</v>
          </cell>
          <cell r="B1137">
            <v>66</v>
          </cell>
          <cell r="C1137">
            <v>1456</v>
          </cell>
          <cell r="D1137">
            <v>43091</v>
          </cell>
          <cell r="E1137" t="b">
            <v>0</v>
          </cell>
          <cell r="F1137" t="str">
            <v>Approved</v>
          </cell>
          <cell r="G1137" t="str">
            <v>Giant Bicycles</v>
          </cell>
          <cell r="H1137" t="str">
            <v>Road</v>
          </cell>
          <cell r="I1137" t="str">
            <v>low</v>
          </cell>
          <cell r="J1137" t="str">
            <v>small</v>
          </cell>
          <cell r="K1137">
            <v>590.26</v>
          </cell>
          <cell r="L1137">
            <v>525.33000000000004</v>
          </cell>
          <cell r="M1137">
            <v>64.92999999999995</v>
          </cell>
          <cell r="N1137">
            <v>34996</v>
          </cell>
          <cell r="O1137" t="str">
            <v>Female</v>
          </cell>
          <cell r="P1137">
            <v>99</v>
          </cell>
          <cell r="Q1137">
            <v>57.30958904109589</v>
          </cell>
          <cell r="R1137" t="str">
            <v>Health Coach II</v>
          </cell>
          <cell r="S1137" t="str">
            <v>Property</v>
          </cell>
          <cell r="T1137" t="str">
            <v>Affluent Customer</v>
          </cell>
          <cell r="U1137" t="str">
            <v>No</v>
          </cell>
          <cell r="V1137">
            <v>2560</v>
          </cell>
          <cell r="W1137" t="str">
            <v>NSW</v>
          </cell>
          <cell r="X1137">
            <v>4</v>
          </cell>
          <cell r="Y1137">
            <v>8</v>
          </cell>
        </row>
        <row r="1138">
          <cell r="A1138">
            <v>1137</v>
          </cell>
          <cell r="B1138">
            <v>12</v>
          </cell>
          <cell r="C1138">
            <v>2786</v>
          </cell>
          <cell r="D1138">
            <v>42836</v>
          </cell>
          <cell r="E1138" t="b">
            <v>1</v>
          </cell>
          <cell r="F1138" t="str">
            <v>Approved</v>
          </cell>
          <cell r="G1138" t="str">
            <v>WeareA2B</v>
          </cell>
          <cell r="H1138" t="str">
            <v>Standard</v>
          </cell>
          <cell r="I1138" t="str">
            <v>medium</v>
          </cell>
          <cell r="J1138" t="str">
            <v>medium</v>
          </cell>
          <cell r="K1138">
            <v>1231.1500000000001</v>
          </cell>
          <cell r="L1138">
            <v>161.6</v>
          </cell>
          <cell r="M1138">
            <v>1069.5500000000002</v>
          </cell>
          <cell r="N1138">
            <v>38216</v>
          </cell>
          <cell r="O1138" t="str">
            <v>Female</v>
          </cell>
          <cell r="P1138">
            <v>92</v>
          </cell>
          <cell r="Q1138">
            <v>54.197260273972603</v>
          </cell>
          <cell r="R1138" t="str">
            <v>Accountant III</v>
          </cell>
          <cell r="S1138" t="str">
            <v>Financial Services</v>
          </cell>
          <cell r="T1138" t="str">
            <v>Mass Customer</v>
          </cell>
          <cell r="U1138" t="str">
            <v>No</v>
          </cell>
          <cell r="V1138">
            <v>4069</v>
          </cell>
          <cell r="W1138" t="str">
            <v>QLD</v>
          </cell>
          <cell r="X1138">
            <v>9</v>
          </cell>
          <cell r="Y1138">
            <v>263</v>
          </cell>
        </row>
        <row r="1139">
          <cell r="A1139">
            <v>1138</v>
          </cell>
          <cell r="B1139">
            <v>88</v>
          </cell>
          <cell r="C1139">
            <v>1932</v>
          </cell>
          <cell r="D1139">
            <v>42965</v>
          </cell>
          <cell r="E1139" t="b">
            <v>1</v>
          </cell>
          <cell r="F1139" t="str">
            <v>Approved</v>
          </cell>
          <cell r="G1139" t="str">
            <v>Norco Bicycles</v>
          </cell>
          <cell r="H1139" t="str">
            <v>Standard</v>
          </cell>
          <cell r="I1139" t="str">
            <v>medium</v>
          </cell>
          <cell r="J1139" t="str">
            <v>medium</v>
          </cell>
          <cell r="K1139">
            <v>1198.46</v>
          </cell>
          <cell r="L1139">
            <v>381.1</v>
          </cell>
          <cell r="M1139">
            <v>817.36</v>
          </cell>
          <cell r="N1139">
            <v>38482</v>
          </cell>
          <cell r="O1139" t="str">
            <v>Male</v>
          </cell>
          <cell r="P1139">
            <v>72</v>
          </cell>
          <cell r="Q1139">
            <v>45.238356164383561</v>
          </cell>
          <cell r="R1139" t="str">
            <v>Librarian</v>
          </cell>
          <cell r="S1139" t="str">
            <v>Health</v>
          </cell>
          <cell r="T1139" t="str">
            <v>Affluent Customer</v>
          </cell>
          <cell r="U1139" t="str">
            <v>No</v>
          </cell>
          <cell r="V1139">
            <v>3175</v>
          </cell>
          <cell r="W1139" t="str">
            <v>VIC</v>
          </cell>
          <cell r="X1139">
            <v>7</v>
          </cell>
          <cell r="Y1139">
            <v>134</v>
          </cell>
        </row>
        <row r="1140">
          <cell r="A1140">
            <v>1139</v>
          </cell>
          <cell r="B1140">
            <v>61</v>
          </cell>
          <cell r="C1140">
            <v>1269</v>
          </cell>
          <cell r="D1140">
            <v>42843</v>
          </cell>
          <cell r="E1140" t="b">
            <v>0</v>
          </cell>
          <cell r="F1140" t="str">
            <v>Approved</v>
          </cell>
          <cell r="G1140" t="str">
            <v>Norco Bicycles</v>
          </cell>
          <cell r="H1140" t="str">
            <v>Standard</v>
          </cell>
          <cell r="I1140" t="str">
            <v>medium</v>
          </cell>
          <cell r="J1140" t="str">
            <v>small</v>
          </cell>
          <cell r="K1140">
            <v>586.45000000000005</v>
          </cell>
          <cell r="L1140">
            <v>521.94000000000005</v>
          </cell>
          <cell r="M1140">
            <v>64.509999999999991</v>
          </cell>
          <cell r="N1140">
            <v>41533</v>
          </cell>
          <cell r="O1140" t="str">
            <v>Male</v>
          </cell>
          <cell r="P1140">
            <v>72</v>
          </cell>
          <cell r="Q1140">
            <v>31.589041095890412</v>
          </cell>
          <cell r="R1140" t="str">
            <v>Account Coordinator</v>
          </cell>
          <cell r="S1140" t="str">
            <v>Financial Services</v>
          </cell>
          <cell r="T1140" t="str">
            <v>High Net Worth</v>
          </cell>
          <cell r="U1140" t="str">
            <v>Yes</v>
          </cell>
          <cell r="V1140">
            <v>4702</v>
          </cell>
          <cell r="W1140" t="str">
            <v>QLD</v>
          </cell>
          <cell r="X1140">
            <v>6</v>
          </cell>
          <cell r="Y1140">
            <v>256</v>
          </cell>
        </row>
        <row r="1141">
          <cell r="A1141">
            <v>1140</v>
          </cell>
          <cell r="B1141">
            <v>48</v>
          </cell>
          <cell r="C1141">
            <v>369</v>
          </cell>
          <cell r="D1141">
            <v>42975</v>
          </cell>
          <cell r="E1141" t="b">
            <v>1</v>
          </cell>
          <cell r="F1141" t="str">
            <v>Approved</v>
          </cell>
          <cell r="G1141" t="str">
            <v>WeareA2B</v>
          </cell>
          <cell r="H1141" t="str">
            <v>Standard</v>
          </cell>
          <cell r="I1141" t="str">
            <v>medium</v>
          </cell>
          <cell r="J1141" t="str">
            <v>medium</v>
          </cell>
          <cell r="K1141">
            <v>1762.96</v>
          </cell>
          <cell r="L1141">
            <v>950.52</v>
          </cell>
          <cell r="M1141">
            <v>812.44</v>
          </cell>
          <cell r="N1141">
            <v>37220</v>
          </cell>
          <cell r="O1141" t="e">
            <v>#N/A</v>
          </cell>
          <cell r="P1141" t="e">
            <v>#N/A</v>
          </cell>
          <cell r="Q1141" t="e">
            <v>#N/A</v>
          </cell>
          <cell r="R1141" t="e">
            <v>#N/A</v>
          </cell>
          <cell r="S1141" t="e">
            <v>#N/A</v>
          </cell>
          <cell r="T1141" t="e">
            <v>#N/A</v>
          </cell>
          <cell r="U1141" t="e">
            <v>#N/A</v>
          </cell>
          <cell r="V1141" t="e">
            <v>#N/A</v>
          </cell>
          <cell r="W1141" t="e">
            <v>#N/A</v>
          </cell>
          <cell r="X1141" t="e">
            <v>#N/A</v>
          </cell>
          <cell r="Y1141">
            <v>124</v>
          </cell>
        </row>
        <row r="1142">
          <cell r="A1142">
            <v>1141</v>
          </cell>
          <cell r="B1142">
            <v>45</v>
          </cell>
          <cell r="C1142">
            <v>2735</v>
          </cell>
          <cell r="D1142">
            <v>42951</v>
          </cell>
          <cell r="E1142" t="b">
            <v>1</v>
          </cell>
          <cell r="F1142" t="str">
            <v>Approved</v>
          </cell>
          <cell r="G1142" t="str">
            <v>Trek Bicycles</v>
          </cell>
          <cell r="H1142" t="str">
            <v>Road</v>
          </cell>
          <cell r="I1142" t="str">
            <v>low</v>
          </cell>
          <cell r="J1142" t="str">
            <v>medium</v>
          </cell>
          <cell r="K1142">
            <v>980.37</v>
          </cell>
          <cell r="L1142">
            <v>234.43</v>
          </cell>
          <cell r="M1142">
            <v>745.94</v>
          </cell>
          <cell r="N1142">
            <v>40649</v>
          </cell>
          <cell r="O1142" t="str">
            <v>Male</v>
          </cell>
          <cell r="P1142">
            <v>40</v>
          </cell>
          <cell r="Q1142">
            <v>63.578082191780823</v>
          </cell>
          <cell r="R1142" t="str">
            <v>Associate Professor</v>
          </cell>
          <cell r="S1142" t="str">
            <v>Manufacturing</v>
          </cell>
          <cell r="T1142" t="str">
            <v>High Net Worth</v>
          </cell>
          <cell r="U1142" t="str">
            <v>No</v>
          </cell>
          <cell r="V1142">
            <v>4504</v>
          </cell>
          <cell r="W1142" t="str">
            <v>QLD</v>
          </cell>
          <cell r="X1142">
            <v>5</v>
          </cell>
          <cell r="Y1142">
            <v>148</v>
          </cell>
        </row>
        <row r="1143">
          <cell r="A1143">
            <v>1142</v>
          </cell>
          <cell r="B1143">
            <v>100</v>
          </cell>
          <cell r="C1143">
            <v>685</v>
          </cell>
          <cell r="D1143">
            <v>42997</v>
          </cell>
          <cell r="E1143" t="b">
            <v>0</v>
          </cell>
          <cell r="F1143" t="str">
            <v>Approved</v>
          </cell>
          <cell r="G1143" t="str">
            <v>Norco Bicycles</v>
          </cell>
          <cell r="H1143" t="str">
            <v>Road</v>
          </cell>
          <cell r="I1143" t="str">
            <v>medium</v>
          </cell>
          <cell r="J1143" t="str">
            <v>medium</v>
          </cell>
          <cell r="K1143">
            <v>1036.5899999999999</v>
          </cell>
          <cell r="L1143">
            <v>206.35</v>
          </cell>
          <cell r="M1143">
            <v>830.2399999999999</v>
          </cell>
          <cell r="N1143">
            <v>33364</v>
          </cell>
          <cell r="O1143" t="e">
            <v>#N/A</v>
          </cell>
          <cell r="P1143" t="e">
            <v>#N/A</v>
          </cell>
          <cell r="Q1143" t="e">
            <v>#N/A</v>
          </cell>
          <cell r="R1143" t="e">
            <v>#N/A</v>
          </cell>
          <cell r="S1143" t="e">
            <v>#N/A</v>
          </cell>
          <cell r="T1143" t="e">
            <v>#N/A</v>
          </cell>
          <cell r="U1143" t="e">
            <v>#N/A</v>
          </cell>
          <cell r="V1143" t="e">
            <v>#N/A</v>
          </cell>
          <cell r="W1143" t="e">
            <v>#N/A</v>
          </cell>
          <cell r="X1143" t="e">
            <v>#N/A</v>
          </cell>
          <cell r="Y1143">
            <v>102</v>
          </cell>
        </row>
        <row r="1144">
          <cell r="A1144">
            <v>1143</v>
          </cell>
          <cell r="B1144">
            <v>0</v>
          </cell>
          <cell r="C1144">
            <v>2912</v>
          </cell>
          <cell r="D1144">
            <v>42857</v>
          </cell>
          <cell r="E1144" t="b">
            <v>0</v>
          </cell>
          <cell r="F1144" t="str">
            <v>Approved</v>
          </cell>
          <cell r="G1144" t="str">
            <v>OHM Cycles</v>
          </cell>
          <cell r="H1144" t="str">
            <v>Road</v>
          </cell>
          <cell r="I1144" t="str">
            <v>high</v>
          </cell>
          <cell r="J1144" t="str">
            <v>large</v>
          </cell>
          <cell r="K1144">
            <v>12.01</v>
          </cell>
          <cell r="L1144">
            <v>7.21</v>
          </cell>
          <cell r="M1144">
            <v>4.8</v>
          </cell>
          <cell r="N1144">
            <v>39880</v>
          </cell>
          <cell r="O1144" t="str">
            <v>Male</v>
          </cell>
          <cell r="P1144">
            <v>44</v>
          </cell>
          <cell r="Q1144">
            <v>45.61643835616438</v>
          </cell>
          <cell r="R1144">
            <v>0</v>
          </cell>
          <cell r="S1144" t="str">
            <v>Entertainment</v>
          </cell>
          <cell r="T1144" t="str">
            <v>Mass Customer</v>
          </cell>
          <cell r="U1144" t="str">
            <v>No</v>
          </cell>
          <cell r="V1144">
            <v>2075</v>
          </cell>
          <cell r="W1144" t="str">
            <v>NSW</v>
          </cell>
          <cell r="X1144">
            <v>11</v>
          </cell>
          <cell r="Y1144">
            <v>242</v>
          </cell>
        </row>
        <row r="1145">
          <cell r="A1145">
            <v>1144</v>
          </cell>
          <cell r="B1145">
            <v>4</v>
          </cell>
          <cell r="C1145">
            <v>1288</v>
          </cell>
          <cell r="D1145">
            <v>42999</v>
          </cell>
          <cell r="E1145" t="b">
            <v>1</v>
          </cell>
          <cell r="F1145" t="str">
            <v>Approved</v>
          </cell>
          <cell r="G1145" t="str">
            <v>Giant Bicycles</v>
          </cell>
          <cell r="H1145" t="str">
            <v>Standard</v>
          </cell>
          <cell r="I1145" t="str">
            <v>high</v>
          </cell>
          <cell r="J1145" t="str">
            <v>medium</v>
          </cell>
          <cell r="K1145">
            <v>1129.1300000000001</v>
          </cell>
          <cell r="L1145">
            <v>677.48</v>
          </cell>
          <cell r="M1145">
            <v>451.65000000000009</v>
          </cell>
          <cell r="N1145">
            <v>40784</v>
          </cell>
          <cell r="O1145" t="str">
            <v>Male</v>
          </cell>
          <cell r="P1145">
            <v>35</v>
          </cell>
          <cell r="Q1145">
            <v>42.479452054794521</v>
          </cell>
          <cell r="R1145" t="str">
            <v>Desktop Support Technician</v>
          </cell>
          <cell r="S1145" t="str">
            <v>Financial Services</v>
          </cell>
          <cell r="T1145" t="str">
            <v>Mass Customer</v>
          </cell>
          <cell r="U1145" t="str">
            <v>Yes</v>
          </cell>
          <cell r="V1145">
            <v>4306</v>
          </cell>
          <cell r="W1145" t="str">
            <v>QLD</v>
          </cell>
          <cell r="X1145">
            <v>7</v>
          </cell>
          <cell r="Y1145">
            <v>100</v>
          </cell>
        </row>
        <row r="1146">
          <cell r="A1146">
            <v>1145</v>
          </cell>
          <cell r="B1146">
            <v>25</v>
          </cell>
          <cell r="C1146">
            <v>3146</v>
          </cell>
          <cell r="D1146">
            <v>43026</v>
          </cell>
          <cell r="E1146" t="b">
            <v>1</v>
          </cell>
          <cell r="F1146" t="str">
            <v>Approved</v>
          </cell>
          <cell r="G1146" t="str">
            <v>Giant Bicycles</v>
          </cell>
          <cell r="H1146" t="str">
            <v>Road</v>
          </cell>
          <cell r="I1146" t="str">
            <v>medium</v>
          </cell>
          <cell r="J1146" t="str">
            <v>medium</v>
          </cell>
          <cell r="K1146">
            <v>1538.99</v>
          </cell>
          <cell r="L1146">
            <v>829.65</v>
          </cell>
          <cell r="M1146">
            <v>709.34</v>
          </cell>
          <cell r="N1146">
            <v>40553</v>
          </cell>
          <cell r="O1146" t="str">
            <v>Female</v>
          </cell>
          <cell r="P1146">
            <v>21</v>
          </cell>
          <cell r="Q1146">
            <v>44.169863013698631</v>
          </cell>
          <cell r="R1146" t="str">
            <v>Project Manager</v>
          </cell>
          <cell r="S1146" t="str">
            <v>Financial Services</v>
          </cell>
          <cell r="T1146" t="str">
            <v>High Net Worth</v>
          </cell>
          <cell r="U1146" t="str">
            <v>Yes</v>
          </cell>
          <cell r="V1146">
            <v>2428</v>
          </cell>
          <cell r="W1146" t="str">
            <v>NSW</v>
          </cell>
          <cell r="X1146">
            <v>5</v>
          </cell>
          <cell r="Y1146">
            <v>73</v>
          </cell>
        </row>
        <row r="1147">
          <cell r="A1147">
            <v>1146</v>
          </cell>
          <cell r="B1147">
            <v>37</v>
          </cell>
          <cell r="C1147">
            <v>2508</v>
          </cell>
          <cell r="D1147">
            <v>42951</v>
          </cell>
          <cell r="E1147" t="b">
            <v>1</v>
          </cell>
          <cell r="F1147" t="str">
            <v>Approved</v>
          </cell>
          <cell r="G1147" t="str">
            <v>OHM Cycles</v>
          </cell>
          <cell r="H1147" t="str">
            <v>Standard</v>
          </cell>
          <cell r="I1147" t="str">
            <v>low</v>
          </cell>
          <cell r="J1147" t="str">
            <v>medium</v>
          </cell>
          <cell r="K1147">
            <v>1793.43</v>
          </cell>
          <cell r="L1147">
            <v>248.82</v>
          </cell>
          <cell r="M1147">
            <v>1544.6100000000001</v>
          </cell>
          <cell r="N1147">
            <v>36146</v>
          </cell>
          <cell r="O1147" t="str">
            <v>Male</v>
          </cell>
          <cell r="P1147">
            <v>99</v>
          </cell>
          <cell r="Q1147">
            <v>25.389041095890413</v>
          </cell>
          <cell r="R1147" t="str">
            <v>Information Systems Manager</v>
          </cell>
          <cell r="S1147" t="str">
            <v>Health</v>
          </cell>
          <cell r="T1147" t="str">
            <v>Affluent Customer</v>
          </cell>
          <cell r="U1147" t="str">
            <v>Yes</v>
          </cell>
          <cell r="V1147">
            <v>2300</v>
          </cell>
          <cell r="W1147" t="str">
            <v>NSW</v>
          </cell>
          <cell r="X1147">
            <v>8</v>
          </cell>
          <cell r="Y1147">
            <v>148</v>
          </cell>
        </row>
        <row r="1148">
          <cell r="A1148">
            <v>1147</v>
          </cell>
          <cell r="B1148">
            <v>34</v>
          </cell>
          <cell r="C1148">
            <v>2092</v>
          </cell>
          <cell r="D1148">
            <v>42822</v>
          </cell>
          <cell r="E1148" t="b">
            <v>1</v>
          </cell>
          <cell r="F1148" t="str">
            <v>Approved</v>
          </cell>
          <cell r="G1148" t="str">
            <v>WeareA2B</v>
          </cell>
          <cell r="H1148" t="str">
            <v>Standard</v>
          </cell>
          <cell r="I1148" t="str">
            <v>medium</v>
          </cell>
          <cell r="J1148" t="str">
            <v>medium</v>
          </cell>
          <cell r="K1148">
            <v>1231.1500000000001</v>
          </cell>
          <cell r="L1148">
            <v>161.6</v>
          </cell>
          <cell r="M1148">
            <v>1069.5500000000002</v>
          </cell>
          <cell r="N1148">
            <v>38216</v>
          </cell>
          <cell r="O1148" t="str">
            <v>Male</v>
          </cell>
          <cell r="P1148">
            <v>94</v>
          </cell>
          <cell r="Q1148">
            <v>44.271232876712325</v>
          </cell>
          <cell r="R1148" t="str">
            <v>Safety Technician IV</v>
          </cell>
          <cell r="S1148" t="str">
            <v>Argiculture</v>
          </cell>
          <cell r="T1148" t="str">
            <v>Mass Customer</v>
          </cell>
          <cell r="U1148" t="str">
            <v>No</v>
          </cell>
          <cell r="V1148">
            <v>3028</v>
          </cell>
          <cell r="W1148" t="str">
            <v>VIC</v>
          </cell>
          <cell r="X1148">
            <v>7</v>
          </cell>
          <cell r="Y1148">
            <v>277</v>
          </cell>
        </row>
        <row r="1149">
          <cell r="A1149">
            <v>1148</v>
          </cell>
          <cell r="B1149">
            <v>1</v>
          </cell>
          <cell r="C1149">
            <v>1671</v>
          </cell>
          <cell r="D1149">
            <v>43053</v>
          </cell>
          <cell r="E1149" t="b">
            <v>0</v>
          </cell>
          <cell r="F1149" t="str">
            <v>Approved</v>
          </cell>
          <cell r="G1149" t="str">
            <v>Giant Bicycles</v>
          </cell>
          <cell r="H1149" t="str">
            <v>Standard</v>
          </cell>
          <cell r="I1149" t="str">
            <v>medium</v>
          </cell>
          <cell r="J1149" t="str">
            <v>medium</v>
          </cell>
          <cell r="K1149">
            <v>1403.5</v>
          </cell>
          <cell r="L1149">
            <v>954.82</v>
          </cell>
          <cell r="M1149">
            <v>448.67999999999995</v>
          </cell>
          <cell r="N1149">
            <v>42688</v>
          </cell>
          <cell r="O1149" t="str">
            <v>Female</v>
          </cell>
          <cell r="P1149">
            <v>21</v>
          </cell>
          <cell r="Q1149">
            <v>65.197260273972603</v>
          </cell>
          <cell r="R1149" t="str">
            <v>Account Executive</v>
          </cell>
          <cell r="S1149" t="str">
            <v>Retail</v>
          </cell>
          <cell r="T1149" t="str">
            <v>Mass Customer</v>
          </cell>
          <cell r="U1149" t="str">
            <v>No</v>
          </cell>
          <cell r="V1149">
            <v>3127</v>
          </cell>
          <cell r="W1149" t="str">
            <v>VIC</v>
          </cell>
          <cell r="X1149">
            <v>11</v>
          </cell>
          <cell r="Y1149">
            <v>46</v>
          </cell>
        </row>
        <row r="1150">
          <cell r="A1150">
            <v>1149</v>
          </cell>
          <cell r="B1150">
            <v>27</v>
          </cell>
          <cell r="C1150">
            <v>3211</v>
          </cell>
          <cell r="D1150">
            <v>42928</v>
          </cell>
          <cell r="E1150" t="b">
            <v>1</v>
          </cell>
          <cell r="F1150" t="str">
            <v>Approved</v>
          </cell>
          <cell r="G1150" t="str">
            <v>Trek Bicycles</v>
          </cell>
          <cell r="H1150" t="str">
            <v>Standard</v>
          </cell>
          <cell r="I1150" t="str">
            <v>low</v>
          </cell>
          <cell r="J1150" t="str">
            <v>medium</v>
          </cell>
          <cell r="K1150">
            <v>1057.51</v>
          </cell>
          <cell r="L1150">
            <v>154.4</v>
          </cell>
          <cell r="M1150">
            <v>903.11</v>
          </cell>
          <cell r="N1150">
            <v>36361</v>
          </cell>
          <cell r="O1150" t="str">
            <v>Female</v>
          </cell>
          <cell r="P1150">
            <v>62</v>
          </cell>
          <cell r="Q1150">
            <v>28.789041095890411</v>
          </cell>
          <cell r="R1150" t="str">
            <v>Automation Specialist II</v>
          </cell>
          <cell r="S1150" t="str">
            <v>Manufacturing</v>
          </cell>
          <cell r="T1150" t="str">
            <v>Mass Customer</v>
          </cell>
          <cell r="U1150" t="str">
            <v>No</v>
          </cell>
          <cell r="V1150">
            <v>3083</v>
          </cell>
          <cell r="W1150" t="str">
            <v>VIC</v>
          </cell>
          <cell r="X1150">
            <v>8</v>
          </cell>
          <cell r="Y1150">
            <v>171</v>
          </cell>
        </row>
        <row r="1151">
          <cell r="A1151">
            <v>1150</v>
          </cell>
          <cell r="B1151">
            <v>69</v>
          </cell>
          <cell r="C1151">
            <v>3084</v>
          </cell>
          <cell r="D1151">
            <v>42800</v>
          </cell>
          <cell r="E1151" t="b">
            <v>0</v>
          </cell>
          <cell r="F1151" t="str">
            <v>Approved</v>
          </cell>
          <cell r="G1151" t="str">
            <v>Giant Bicycles</v>
          </cell>
          <cell r="H1151" t="str">
            <v>Road</v>
          </cell>
          <cell r="I1151" t="str">
            <v>medium</v>
          </cell>
          <cell r="J1151" t="str">
            <v>medium</v>
          </cell>
          <cell r="K1151">
            <v>792.9</v>
          </cell>
          <cell r="L1151">
            <v>594.67999999999995</v>
          </cell>
          <cell r="M1151">
            <v>198.22000000000003</v>
          </cell>
          <cell r="N1151">
            <v>34996</v>
          </cell>
          <cell r="O1151" t="str">
            <v>Male</v>
          </cell>
          <cell r="P1151">
            <v>91</v>
          </cell>
          <cell r="Q1151">
            <v>62.720547945205482</v>
          </cell>
          <cell r="R1151" t="str">
            <v>Staff Scientist</v>
          </cell>
          <cell r="S1151" t="str">
            <v>n/a</v>
          </cell>
          <cell r="T1151" t="str">
            <v>Mass Customer</v>
          </cell>
          <cell r="U1151" t="str">
            <v>Yes</v>
          </cell>
          <cell r="V1151">
            <v>4305</v>
          </cell>
          <cell r="W1151" t="str">
            <v>QLD</v>
          </cell>
          <cell r="X1151">
            <v>4</v>
          </cell>
          <cell r="Y1151">
            <v>299</v>
          </cell>
        </row>
        <row r="1152">
          <cell r="A1152">
            <v>1151</v>
          </cell>
          <cell r="B1152">
            <v>76</v>
          </cell>
          <cell r="C1152">
            <v>3454</v>
          </cell>
          <cell r="D1152">
            <v>42978</v>
          </cell>
          <cell r="E1152" t="b">
            <v>1</v>
          </cell>
          <cell r="F1152" t="str">
            <v>Approved</v>
          </cell>
          <cell r="G1152" t="str">
            <v>WeareA2B</v>
          </cell>
          <cell r="H1152" t="str">
            <v>Standard</v>
          </cell>
          <cell r="I1152" t="str">
            <v>low</v>
          </cell>
          <cell r="J1152" t="str">
            <v>medium</v>
          </cell>
          <cell r="K1152">
            <v>642.30999999999995</v>
          </cell>
          <cell r="L1152">
            <v>513.85</v>
          </cell>
          <cell r="M1152">
            <v>128.45999999999992</v>
          </cell>
          <cell r="N1152">
            <v>41922</v>
          </cell>
          <cell r="O1152" t="str">
            <v>Male</v>
          </cell>
          <cell r="P1152">
            <v>29</v>
          </cell>
          <cell r="Q1152">
            <v>52.813698630136983</v>
          </cell>
          <cell r="R1152" t="str">
            <v>Web Designer III</v>
          </cell>
          <cell r="S1152" t="str">
            <v>Retail</v>
          </cell>
          <cell r="T1152" t="str">
            <v>Affluent Customer</v>
          </cell>
          <cell r="U1152" t="str">
            <v>No</v>
          </cell>
          <cell r="V1152">
            <v>4151</v>
          </cell>
          <cell r="W1152" t="str">
            <v>QLD</v>
          </cell>
          <cell r="X1152">
            <v>9</v>
          </cell>
          <cell r="Y1152">
            <v>121</v>
          </cell>
        </row>
        <row r="1153">
          <cell r="A1153">
            <v>1152</v>
          </cell>
          <cell r="B1153">
            <v>40</v>
          </cell>
          <cell r="C1153">
            <v>2772</v>
          </cell>
          <cell r="D1153">
            <v>43026</v>
          </cell>
          <cell r="E1153" t="b">
            <v>1</v>
          </cell>
          <cell r="F1153" t="str">
            <v>Approved</v>
          </cell>
          <cell r="G1153" t="str">
            <v>OHM Cycles</v>
          </cell>
          <cell r="H1153" t="str">
            <v>Standard</v>
          </cell>
          <cell r="I1153" t="str">
            <v>high</v>
          </cell>
          <cell r="J1153" t="str">
            <v>medium</v>
          </cell>
          <cell r="K1153">
            <v>1458.17</v>
          </cell>
          <cell r="L1153">
            <v>874.9</v>
          </cell>
          <cell r="M1153">
            <v>583.2700000000001</v>
          </cell>
          <cell r="N1153">
            <v>36498</v>
          </cell>
          <cell r="O1153" t="str">
            <v>Male</v>
          </cell>
          <cell r="P1153">
            <v>69</v>
          </cell>
          <cell r="Q1153">
            <v>67.446575342465749</v>
          </cell>
          <cell r="R1153" t="str">
            <v>Quality Engineer</v>
          </cell>
          <cell r="S1153" t="str">
            <v>Retail</v>
          </cell>
          <cell r="T1153" t="str">
            <v>Affluent Customer</v>
          </cell>
          <cell r="U1153" t="str">
            <v>Yes</v>
          </cell>
          <cell r="V1153">
            <v>2750</v>
          </cell>
          <cell r="W1153" t="str">
            <v>NSW</v>
          </cell>
          <cell r="X1153">
            <v>9</v>
          </cell>
          <cell r="Y1153">
            <v>73</v>
          </cell>
        </row>
        <row r="1154">
          <cell r="A1154">
            <v>1153</v>
          </cell>
          <cell r="B1154">
            <v>79</v>
          </cell>
          <cell r="C1154">
            <v>1114</v>
          </cell>
          <cell r="D1154">
            <v>42738</v>
          </cell>
          <cell r="E1154" t="b">
            <v>0</v>
          </cell>
          <cell r="F1154" t="str">
            <v>Approved</v>
          </cell>
          <cell r="G1154" t="str">
            <v>Norco Bicycles</v>
          </cell>
          <cell r="H1154" t="str">
            <v>Standard</v>
          </cell>
          <cell r="I1154" t="str">
            <v>medium</v>
          </cell>
          <cell r="J1154" t="str">
            <v>medium</v>
          </cell>
          <cell r="K1154">
            <v>1555.58</v>
          </cell>
          <cell r="L1154">
            <v>818.01</v>
          </cell>
          <cell r="M1154">
            <v>737.56999999999994</v>
          </cell>
          <cell r="N1154">
            <v>37873</v>
          </cell>
          <cell r="O1154" t="e">
            <v>#N/A</v>
          </cell>
          <cell r="P1154" t="e">
            <v>#N/A</v>
          </cell>
          <cell r="Q1154" t="e">
            <v>#N/A</v>
          </cell>
          <cell r="R1154" t="e">
            <v>#N/A</v>
          </cell>
          <cell r="S1154" t="e">
            <v>#N/A</v>
          </cell>
          <cell r="T1154" t="e">
            <v>#N/A</v>
          </cell>
          <cell r="U1154" t="e">
            <v>#N/A</v>
          </cell>
          <cell r="V1154" t="e">
            <v>#N/A</v>
          </cell>
          <cell r="W1154" t="e">
            <v>#N/A</v>
          </cell>
          <cell r="X1154" t="e">
            <v>#N/A</v>
          </cell>
          <cell r="Y1154">
            <v>361</v>
          </cell>
        </row>
        <row r="1155">
          <cell r="A1155">
            <v>1154</v>
          </cell>
          <cell r="B1155">
            <v>40</v>
          </cell>
          <cell r="C1155">
            <v>970</v>
          </cell>
          <cell r="D1155">
            <v>43066</v>
          </cell>
          <cell r="E1155" t="b">
            <v>1</v>
          </cell>
          <cell r="F1155" t="str">
            <v>Approved</v>
          </cell>
          <cell r="G1155" t="str">
            <v>Trek Bicycles</v>
          </cell>
          <cell r="H1155" t="str">
            <v>Road</v>
          </cell>
          <cell r="I1155" t="str">
            <v>medium</v>
          </cell>
          <cell r="J1155" t="str">
            <v>large</v>
          </cell>
          <cell r="K1155">
            <v>1894.19</v>
          </cell>
          <cell r="L1155">
            <v>598.76</v>
          </cell>
          <cell r="M1155">
            <v>1295.43</v>
          </cell>
          <cell r="N1155">
            <v>37823</v>
          </cell>
          <cell r="O1155" t="e">
            <v>#N/A</v>
          </cell>
          <cell r="P1155" t="e">
            <v>#N/A</v>
          </cell>
          <cell r="Q1155" t="e">
            <v>#N/A</v>
          </cell>
          <cell r="R1155" t="e">
            <v>#N/A</v>
          </cell>
          <cell r="S1155" t="e">
            <v>#N/A</v>
          </cell>
          <cell r="T1155" t="e">
            <v>#N/A</v>
          </cell>
          <cell r="U1155" t="e">
            <v>#N/A</v>
          </cell>
          <cell r="V1155" t="e">
            <v>#N/A</v>
          </cell>
          <cell r="W1155" t="e">
            <v>#N/A</v>
          </cell>
          <cell r="X1155" t="e">
            <v>#N/A</v>
          </cell>
          <cell r="Y1155">
            <v>33</v>
          </cell>
        </row>
        <row r="1156">
          <cell r="A1156">
            <v>1155</v>
          </cell>
          <cell r="B1156">
            <v>16</v>
          </cell>
          <cell r="C1156">
            <v>127</v>
          </cell>
          <cell r="D1156">
            <v>42738</v>
          </cell>
          <cell r="E1156" t="b">
            <v>1</v>
          </cell>
          <cell r="F1156" t="str">
            <v>Approved</v>
          </cell>
          <cell r="G1156" t="str">
            <v>Norco Bicycles</v>
          </cell>
          <cell r="H1156" t="str">
            <v>Standard</v>
          </cell>
          <cell r="I1156" t="str">
            <v>high</v>
          </cell>
          <cell r="J1156" t="str">
            <v>small</v>
          </cell>
          <cell r="K1156">
            <v>1661.92</v>
          </cell>
          <cell r="L1156">
            <v>1479.11</v>
          </cell>
          <cell r="M1156">
            <v>182.81000000000017</v>
          </cell>
          <cell r="N1156">
            <v>34586</v>
          </cell>
          <cell r="O1156" t="e">
            <v>#N/A</v>
          </cell>
          <cell r="P1156" t="e">
            <v>#N/A</v>
          </cell>
          <cell r="Q1156" t="e">
            <v>#N/A</v>
          </cell>
          <cell r="R1156" t="e">
            <v>#N/A</v>
          </cell>
          <cell r="S1156" t="e">
            <v>#N/A</v>
          </cell>
          <cell r="T1156" t="e">
            <v>#N/A</v>
          </cell>
          <cell r="U1156" t="e">
            <v>#N/A</v>
          </cell>
          <cell r="V1156" t="e">
            <v>#N/A</v>
          </cell>
          <cell r="W1156" t="e">
            <v>#N/A</v>
          </cell>
          <cell r="X1156" t="e">
            <v>#N/A</v>
          </cell>
          <cell r="Y1156">
            <v>361</v>
          </cell>
        </row>
        <row r="1157">
          <cell r="A1157">
            <v>1156</v>
          </cell>
          <cell r="B1157">
            <v>97</v>
          </cell>
          <cell r="C1157">
            <v>631</v>
          </cell>
          <cell r="D1157">
            <v>42850</v>
          </cell>
          <cell r="E1157" t="b">
            <v>1</v>
          </cell>
          <cell r="F1157" t="str">
            <v>Approved</v>
          </cell>
          <cell r="G1157" t="str">
            <v>Solex</v>
          </cell>
          <cell r="H1157" t="str">
            <v>Standard</v>
          </cell>
          <cell r="I1157" t="str">
            <v>medium</v>
          </cell>
          <cell r="J1157" t="str">
            <v>large</v>
          </cell>
          <cell r="K1157">
            <v>202.62</v>
          </cell>
          <cell r="L1157">
            <v>151.96</v>
          </cell>
          <cell r="M1157">
            <v>50.66</v>
          </cell>
          <cell r="N1157">
            <v>42458</v>
          </cell>
          <cell r="O1157" t="e">
            <v>#N/A</v>
          </cell>
          <cell r="P1157" t="e">
            <v>#N/A</v>
          </cell>
          <cell r="Q1157" t="e">
            <v>#N/A</v>
          </cell>
          <cell r="R1157" t="e">
            <v>#N/A</v>
          </cell>
          <cell r="S1157" t="e">
            <v>#N/A</v>
          </cell>
          <cell r="T1157" t="e">
            <v>#N/A</v>
          </cell>
          <cell r="U1157" t="e">
            <v>#N/A</v>
          </cell>
          <cell r="V1157" t="e">
            <v>#N/A</v>
          </cell>
          <cell r="W1157" t="e">
            <v>#N/A</v>
          </cell>
          <cell r="X1157" t="e">
            <v>#N/A</v>
          </cell>
          <cell r="Y1157">
            <v>249</v>
          </cell>
        </row>
        <row r="1158">
          <cell r="A1158">
            <v>1157</v>
          </cell>
          <cell r="B1158">
            <v>64</v>
          </cell>
          <cell r="C1158">
            <v>2434</v>
          </cell>
          <cell r="D1158">
            <v>42783</v>
          </cell>
          <cell r="E1158" t="b">
            <v>0</v>
          </cell>
          <cell r="F1158" t="str">
            <v>Approved</v>
          </cell>
          <cell r="G1158" t="str">
            <v>Trek Bicycles</v>
          </cell>
          <cell r="H1158" t="str">
            <v>Standard</v>
          </cell>
          <cell r="I1158" t="str">
            <v>medium</v>
          </cell>
          <cell r="J1158" t="str">
            <v>large</v>
          </cell>
          <cell r="K1158">
            <v>1469.44</v>
          </cell>
          <cell r="L1158">
            <v>596.54999999999995</v>
          </cell>
          <cell r="M1158">
            <v>872.8900000000001</v>
          </cell>
          <cell r="N1158">
            <v>41047</v>
          </cell>
          <cell r="O1158" t="str">
            <v>Female</v>
          </cell>
          <cell r="P1158">
            <v>69</v>
          </cell>
          <cell r="Q1158">
            <v>65.38082191780822</v>
          </cell>
          <cell r="R1158" t="str">
            <v>Environmental Specialist</v>
          </cell>
          <cell r="S1158" t="str">
            <v>n/a</v>
          </cell>
          <cell r="T1158" t="str">
            <v>High Net Worth</v>
          </cell>
          <cell r="U1158" t="str">
            <v>Yes</v>
          </cell>
          <cell r="V1158">
            <v>4207</v>
          </cell>
          <cell r="W1158" t="str">
            <v>QLD</v>
          </cell>
          <cell r="X1158">
            <v>4</v>
          </cell>
          <cell r="Y1158">
            <v>316</v>
          </cell>
        </row>
        <row r="1159">
          <cell r="A1159">
            <v>1158</v>
          </cell>
          <cell r="B1159">
            <v>24</v>
          </cell>
          <cell r="C1159">
            <v>3001</v>
          </cell>
          <cell r="D1159">
            <v>42869</v>
          </cell>
          <cell r="E1159" t="b">
            <v>0</v>
          </cell>
          <cell r="F1159" t="str">
            <v>Approved</v>
          </cell>
          <cell r="G1159" t="str">
            <v>Solex</v>
          </cell>
          <cell r="H1159" t="str">
            <v>Road</v>
          </cell>
          <cell r="I1159" t="str">
            <v>medium</v>
          </cell>
          <cell r="J1159" t="str">
            <v>large</v>
          </cell>
          <cell r="K1159">
            <v>1777.8</v>
          </cell>
          <cell r="L1159">
            <v>820.78</v>
          </cell>
          <cell r="M1159">
            <v>957.02</v>
          </cell>
          <cell r="N1159">
            <v>40670</v>
          </cell>
          <cell r="O1159" t="str">
            <v>Male</v>
          </cell>
          <cell r="P1159">
            <v>62</v>
          </cell>
          <cell r="Q1159">
            <v>44.69041095890411</v>
          </cell>
          <cell r="R1159" t="str">
            <v>Engineer IV</v>
          </cell>
          <cell r="S1159" t="str">
            <v>Financial Services</v>
          </cell>
          <cell r="T1159" t="str">
            <v>Affluent Customer</v>
          </cell>
          <cell r="U1159" t="str">
            <v>No</v>
          </cell>
          <cell r="V1159">
            <v>2155</v>
          </cell>
          <cell r="W1159" t="str">
            <v>NSW</v>
          </cell>
          <cell r="X1159">
            <v>10</v>
          </cell>
          <cell r="Y1159">
            <v>230</v>
          </cell>
        </row>
        <row r="1160">
          <cell r="A1160">
            <v>1159</v>
          </cell>
          <cell r="B1160">
            <v>0</v>
          </cell>
          <cell r="C1160">
            <v>1237</v>
          </cell>
          <cell r="D1160">
            <v>43050</v>
          </cell>
          <cell r="E1160" t="b">
            <v>1</v>
          </cell>
          <cell r="F1160" t="str">
            <v>Approved</v>
          </cell>
          <cell r="G1160" t="str">
            <v>Solex</v>
          </cell>
          <cell r="H1160" t="str">
            <v>Standard</v>
          </cell>
          <cell r="I1160" t="str">
            <v>medium</v>
          </cell>
          <cell r="J1160" t="str">
            <v>medium</v>
          </cell>
          <cell r="K1160">
            <v>71.489999999999995</v>
          </cell>
          <cell r="L1160">
            <v>53.62</v>
          </cell>
          <cell r="M1160">
            <v>17.869999999999997</v>
          </cell>
          <cell r="N1160">
            <v>41245</v>
          </cell>
          <cell r="O1160" t="str">
            <v>Male</v>
          </cell>
          <cell r="P1160">
            <v>24</v>
          </cell>
          <cell r="Q1160">
            <v>52.252054794520546</v>
          </cell>
          <cell r="R1160" t="str">
            <v>Research Nurse</v>
          </cell>
          <cell r="S1160" t="str">
            <v>Financial Services</v>
          </cell>
          <cell r="T1160" t="str">
            <v>High Net Worth</v>
          </cell>
          <cell r="U1160" t="str">
            <v>Yes</v>
          </cell>
          <cell r="V1160">
            <v>3677</v>
          </cell>
          <cell r="W1160" t="str">
            <v>VIC</v>
          </cell>
          <cell r="X1160">
            <v>4</v>
          </cell>
          <cell r="Y1160">
            <v>49</v>
          </cell>
        </row>
        <row r="1161">
          <cell r="A1161">
            <v>1160</v>
          </cell>
          <cell r="B1161">
            <v>73</v>
          </cell>
          <cell r="C1161">
            <v>1722</v>
          </cell>
          <cell r="D1161">
            <v>43084</v>
          </cell>
          <cell r="F1161" t="str">
            <v>Approved</v>
          </cell>
          <cell r="G1161" t="str">
            <v>Solex</v>
          </cell>
          <cell r="H1161" t="str">
            <v>Standard</v>
          </cell>
          <cell r="I1161" t="str">
            <v>medium</v>
          </cell>
          <cell r="J1161" t="str">
            <v>medium</v>
          </cell>
          <cell r="K1161">
            <v>1945.43</v>
          </cell>
          <cell r="L1161">
            <v>333.18</v>
          </cell>
          <cell r="M1161">
            <v>1612.25</v>
          </cell>
          <cell r="N1161">
            <v>37499</v>
          </cell>
          <cell r="O1161" t="str">
            <v>Female</v>
          </cell>
          <cell r="P1161">
            <v>90</v>
          </cell>
          <cell r="Q1161">
            <v>58.715068493150682</v>
          </cell>
          <cell r="R1161" t="str">
            <v>Cost Accountant</v>
          </cell>
          <cell r="S1161" t="str">
            <v>Financial Services</v>
          </cell>
          <cell r="T1161" t="str">
            <v>High Net Worth</v>
          </cell>
          <cell r="U1161" t="str">
            <v>No</v>
          </cell>
          <cell r="V1161">
            <v>2290</v>
          </cell>
          <cell r="W1161" t="str">
            <v>NSW</v>
          </cell>
          <cell r="X1161">
            <v>4</v>
          </cell>
          <cell r="Y1161">
            <v>15</v>
          </cell>
        </row>
        <row r="1162">
          <cell r="A1162">
            <v>1161</v>
          </cell>
          <cell r="B1162">
            <v>42</v>
          </cell>
          <cell r="C1162">
            <v>2883</v>
          </cell>
          <cell r="D1162">
            <v>42827</v>
          </cell>
          <cell r="E1162" t="b">
            <v>1</v>
          </cell>
          <cell r="F1162" t="str">
            <v>Approved</v>
          </cell>
          <cell r="G1162" t="str">
            <v>OHM Cycles</v>
          </cell>
          <cell r="H1162" t="str">
            <v>Road</v>
          </cell>
          <cell r="I1162" t="str">
            <v>medium</v>
          </cell>
          <cell r="J1162" t="str">
            <v>small</v>
          </cell>
          <cell r="K1162">
            <v>1810</v>
          </cell>
          <cell r="L1162">
            <v>1610.9</v>
          </cell>
          <cell r="M1162">
            <v>199.09999999999991</v>
          </cell>
          <cell r="N1162">
            <v>34071</v>
          </cell>
          <cell r="O1162" t="str">
            <v>Female</v>
          </cell>
          <cell r="P1162">
            <v>99</v>
          </cell>
          <cell r="Q1162">
            <v>26.854794520547944</v>
          </cell>
          <cell r="R1162" t="str">
            <v>Paralegal</v>
          </cell>
          <cell r="S1162" t="str">
            <v>Manufacturing</v>
          </cell>
          <cell r="T1162" t="str">
            <v>Mass Customer</v>
          </cell>
          <cell r="U1162" t="str">
            <v>No</v>
          </cell>
          <cell r="V1162">
            <v>2756</v>
          </cell>
          <cell r="W1162" t="str">
            <v>NSW</v>
          </cell>
          <cell r="X1162">
            <v>8</v>
          </cell>
          <cell r="Y1162">
            <v>272</v>
          </cell>
        </row>
        <row r="1163">
          <cell r="A1163">
            <v>1162</v>
          </cell>
          <cell r="B1163">
            <v>57</v>
          </cell>
          <cell r="C1163">
            <v>2385</v>
          </cell>
          <cell r="D1163">
            <v>42940</v>
          </cell>
          <cell r="E1163" t="b">
            <v>1</v>
          </cell>
          <cell r="F1163" t="str">
            <v>Approved</v>
          </cell>
          <cell r="G1163" t="str">
            <v>WeareA2B</v>
          </cell>
          <cell r="H1163" t="str">
            <v>Touring</v>
          </cell>
          <cell r="I1163" t="str">
            <v>medium</v>
          </cell>
          <cell r="J1163" t="str">
            <v>large</v>
          </cell>
          <cell r="K1163">
            <v>1890.39</v>
          </cell>
          <cell r="L1163">
            <v>260.14</v>
          </cell>
          <cell r="M1163">
            <v>1630.25</v>
          </cell>
          <cell r="N1163">
            <v>33259</v>
          </cell>
          <cell r="O1163" t="str">
            <v>Female</v>
          </cell>
          <cell r="P1163">
            <v>93</v>
          </cell>
          <cell r="Q1163">
            <v>63.298630136986304</v>
          </cell>
          <cell r="R1163" t="str">
            <v>Dental Hygienist</v>
          </cell>
          <cell r="S1163" t="str">
            <v>Health</v>
          </cell>
          <cell r="T1163" t="str">
            <v>High Net Worth</v>
          </cell>
          <cell r="U1163" t="str">
            <v>Yes</v>
          </cell>
          <cell r="V1163">
            <v>3074</v>
          </cell>
          <cell r="W1163" t="str">
            <v>VIC</v>
          </cell>
          <cell r="X1163">
            <v>7</v>
          </cell>
          <cell r="Y1163">
            <v>159</v>
          </cell>
        </row>
        <row r="1164">
          <cell r="A1164">
            <v>1163</v>
          </cell>
          <cell r="B1164">
            <v>85</v>
          </cell>
          <cell r="C1164">
            <v>2667</v>
          </cell>
          <cell r="D1164">
            <v>42976</v>
          </cell>
          <cell r="E1164" t="b">
            <v>1</v>
          </cell>
          <cell r="F1164" t="str">
            <v>Approved</v>
          </cell>
          <cell r="G1164" t="str">
            <v>WeareA2B</v>
          </cell>
          <cell r="H1164" t="str">
            <v>Standard</v>
          </cell>
          <cell r="I1164" t="str">
            <v>medium</v>
          </cell>
          <cell r="J1164" t="str">
            <v>medium</v>
          </cell>
          <cell r="K1164">
            <v>752.64</v>
          </cell>
          <cell r="L1164">
            <v>205.36</v>
          </cell>
          <cell r="M1164">
            <v>547.28</v>
          </cell>
          <cell r="N1164">
            <v>38482</v>
          </cell>
          <cell r="O1164" t="str">
            <v>Male</v>
          </cell>
          <cell r="P1164">
            <v>27</v>
          </cell>
          <cell r="Q1164">
            <v>63.717808219178082</v>
          </cell>
          <cell r="R1164" t="str">
            <v>Product Engineer</v>
          </cell>
          <cell r="S1164" t="str">
            <v>Health</v>
          </cell>
          <cell r="T1164" t="str">
            <v>Mass Customer</v>
          </cell>
          <cell r="U1164" t="str">
            <v>No</v>
          </cell>
          <cell r="V1164">
            <v>3188</v>
          </cell>
          <cell r="W1164" t="str">
            <v>VIC</v>
          </cell>
          <cell r="X1164">
            <v>10</v>
          </cell>
          <cell r="Y1164">
            <v>123</v>
          </cell>
        </row>
        <row r="1165">
          <cell r="A1165">
            <v>1164</v>
          </cell>
          <cell r="B1165">
            <v>54</v>
          </cell>
          <cell r="C1165">
            <v>1676</v>
          </cell>
          <cell r="D1165">
            <v>42956</v>
          </cell>
          <cell r="E1165" t="b">
            <v>1</v>
          </cell>
          <cell r="F1165" t="str">
            <v>Approved</v>
          </cell>
          <cell r="G1165" t="str">
            <v>WeareA2B</v>
          </cell>
          <cell r="H1165" t="str">
            <v>Standard</v>
          </cell>
          <cell r="I1165" t="str">
            <v>medium</v>
          </cell>
          <cell r="J1165" t="str">
            <v>medium</v>
          </cell>
          <cell r="K1165">
            <v>1292.8399999999999</v>
          </cell>
          <cell r="L1165">
            <v>13.44</v>
          </cell>
          <cell r="M1165">
            <v>1279.3999999999999</v>
          </cell>
          <cell r="N1165">
            <v>42226</v>
          </cell>
          <cell r="O1165" t="str">
            <v>Female</v>
          </cell>
          <cell r="P1165">
            <v>56</v>
          </cell>
          <cell r="Q1165">
            <v>47.0027397260274</v>
          </cell>
          <cell r="R1165" t="str">
            <v>Information Systems Manager</v>
          </cell>
          <cell r="S1165" t="str">
            <v>Manufacturing</v>
          </cell>
          <cell r="T1165" t="str">
            <v>Affluent Customer</v>
          </cell>
          <cell r="U1165" t="str">
            <v>Yes</v>
          </cell>
          <cell r="V1165">
            <v>2250</v>
          </cell>
          <cell r="W1165" t="str">
            <v>NSW</v>
          </cell>
          <cell r="X1165">
            <v>8</v>
          </cell>
          <cell r="Y1165">
            <v>143</v>
          </cell>
        </row>
        <row r="1166">
          <cell r="A1166">
            <v>1165</v>
          </cell>
          <cell r="B1166">
            <v>88</v>
          </cell>
          <cell r="C1166">
            <v>3045</v>
          </cell>
          <cell r="D1166">
            <v>43009</v>
          </cell>
          <cell r="E1166" t="b">
            <v>1</v>
          </cell>
          <cell r="F1166" t="str">
            <v>Approved</v>
          </cell>
          <cell r="G1166" t="str">
            <v>Norco Bicycles</v>
          </cell>
          <cell r="H1166" t="str">
            <v>Standard</v>
          </cell>
          <cell r="I1166" t="str">
            <v>medium</v>
          </cell>
          <cell r="J1166" t="str">
            <v>medium</v>
          </cell>
          <cell r="K1166">
            <v>1198.46</v>
          </cell>
          <cell r="L1166">
            <v>381.1</v>
          </cell>
          <cell r="M1166">
            <v>817.36</v>
          </cell>
          <cell r="N1166">
            <v>37539</v>
          </cell>
          <cell r="O1166" t="str">
            <v>Female</v>
          </cell>
          <cell r="P1166">
            <v>53</v>
          </cell>
          <cell r="Q1166">
            <v>25.479452054794521</v>
          </cell>
          <cell r="R1166" t="str">
            <v>Cost Accountant</v>
          </cell>
          <cell r="S1166" t="str">
            <v>Health</v>
          </cell>
          <cell r="T1166" t="str">
            <v>Affluent Customer</v>
          </cell>
          <cell r="U1166" t="str">
            <v>Yes</v>
          </cell>
          <cell r="V1166">
            <v>4511</v>
          </cell>
          <cell r="W1166" t="str">
            <v>QLD</v>
          </cell>
          <cell r="X1166">
            <v>1</v>
          </cell>
          <cell r="Y1166">
            <v>90</v>
          </cell>
        </row>
        <row r="1167">
          <cell r="A1167">
            <v>1166</v>
          </cell>
          <cell r="B1167">
            <v>9</v>
          </cell>
          <cell r="C1167">
            <v>3410</v>
          </cell>
          <cell r="D1167">
            <v>42858</v>
          </cell>
          <cell r="E1167" t="b">
            <v>1</v>
          </cell>
          <cell r="F1167" t="str">
            <v>Approved</v>
          </cell>
          <cell r="G1167" t="str">
            <v>OHM Cycles</v>
          </cell>
          <cell r="H1167" t="str">
            <v>Road</v>
          </cell>
          <cell r="I1167" t="str">
            <v>medium</v>
          </cell>
          <cell r="J1167" t="str">
            <v>medium</v>
          </cell>
          <cell r="K1167">
            <v>742.54</v>
          </cell>
          <cell r="L1167">
            <v>667.4</v>
          </cell>
          <cell r="M1167">
            <v>75.139999999999986</v>
          </cell>
          <cell r="N1167">
            <v>33549</v>
          </cell>
          <cell r="O1167" t="str">
            <v>Female</v>
          </cell>
          <cell r="P1167">
            <v>68</v>
          </cell>
          <cell r="Q1167">
            <v>81.545205479452051</v>
          </cell>
          <cell r="R1167">
            <v>0</v>
          </cell>
          <cell r="S1167" t="str">
            <v>Argiculture</v>
          </cell>
          <cell r="T1167" t="str">
            <v>Mass Customer</v>
          </cell>
          <cell r="U1167" t="str">
            <v>No</v>
          </cell>
          <cell r="V1167">
            <v>2049</v>
          </cell>
          <cell r="W1167" t="str">
            <v>NSW</v>
          </cell>
          <cell r="X1167">
            <v>10</v>
          </cell>
          <cell r="Y1167">
            <v>241</v>
          </cell>
        </row>
        <row r="1168">
          <cell r="A1168">
            <v>1167</v>
          </cell>
          <cell r="B1168">
            <v>71</v>
          </cell>
          <cell r="C1168">
            <v>2356</v>
          </cell>
          <cell r="D1168">
            <v>42889</v>
          </cell>
          <cell r="E1168" t="b">
            <v>1</v>
          </cell>
          <cell r="F1168" t="str">
            <v>Approved</v>
          </cell>
          <cell r="G1168" t="str">
            <v>Solex</v>
          </cell>
          <cell r="H1168" t="str">
            <v>Standard</v>
          </cell>
          <cell r="I1168" t="str">
            <v>high</v>
          </cell>
          <cell r="J1168" t="str">
            <v>large</v>
          </cell>
          <cell r="K1168">
            <v>1842.92</v>
          </cell>
          <cell r="L1168">
            <v>1105.75</v>
          </cell>
          <cell r="M1168">
            <v>737.17000000000007</v>
          </cell>
          <cell r="N1168">
            <v>34996</v>
          </cell>
          <cell r="O1168" t="str">
            <v>Female</v>
          </cell>
          <cell r="P1168">
            <v>39</v>
          </cell>
          <cell r="Q1168">
            <v>27.273972602739725</v>
          </cell>
          <cell r="R1168" t="str">
            <v>Geological Engineer</v>
          </cell>
          <cell r="S1168" t="str">
            <v>Manufacturing</v>
          </cell>
          <cell r="T1168" t="str">
            <v>Mass Customer</v>
          </cell>
          <cell r="U1168" t="str">
            <v>Yes</v>
          </cell>
          <cell r="V1168">
            <v>4173</v>
          </cell>
          <cell r="W1168" t="str">
            <v>QLD</v>
          </cell>
          <cell r="X1168">
            <v>7</v>
          </cell>
          <cell r="Y1168">
            <v>210</v>
          </cell>
        </row>
        <row r="1169">
          <cell r="A1169">
            <v>1168</v>
          </cell>
          <cell r="B1169">
            <v>38</v>
          </cell>
          <cell r="C1169">
            <v>1493</v>
          </cell>
          <cell r="D1169">
            <v>42878</v>
          </cell>
          <cell r="E1169" t="b">
            <v>1</v>
          </cell>
          <cell r="F1169" t="str">
            <v>Approved</v>
          </cell>
          <cell r="G1169" t="str">
            <v>Trek Bicycles</v>
          </cell>
          <cell r="H1169" t="str">
            <v>Standard</v>
          </cell>
          <cell r="I1169" t="str">
            <v>medium</v>
          </cell>
          <cell r="J1169" t="str">
            <v>large</v>
          </cell>
          <cell r="K1169">
            <v>2091.4699999999998</v>
          </cell>
          <cell r="L1169">
            <v>388.92</v>
          </cell>
          <cell r="M1169">
            <v>1702.5499999999997</v>
          </cell>
          <cell r="N1169">
            <v>41167</v>
          </cell>
          <cell r="O1169" t="str">
            <v>Male</v>
          </cell>
          <cell r="P1169">
            <v>46</v>
          </cell>
          <cell r="Q1169">
            <v>34.627397260273973</v>
          </cell>
          <cell r="R1169" t="str">
            <v>Engineer II</v>
          </cell>
          <cell r="S1169" t="str">
            <v>n/a</v>
          </cell>
          <cell r="T1169" t="str">
            <v>Mass Customer</v>
          </cell>
          <cell r="U1169" t="str">
            <v>No</v>
          </cell>
          <cell r="V1169">
            <v>2287</v>
          </cell>
          <cell r="W1169" t="str">
            <v>NSW</v>
          </cell>
          <cell r="X1169">
            <v>5</v>
          </cell>
          <cell r="Y1169">
            <v>221</v>
          </cell>
        </row>
        <row r="1170">
          <cell r="A1170">
            <v>1169</v>
          </cell>
          <cell r="B1170">
            <v>16</v>
          </cell>
          <cell r="C1170">
            <v>1446</v>
          </cell>
          <cell r="D1170">
            <v>42788</v>
          </cell>
          <cell r="E1170" t="b">
            <v>0</v>
          </cell>
          <cell r="F1170" t="str">
            <v>Approved</v>
          </cell>
          <cell r="G1170" t="str">
            <v>Norco Bicycles</v>
          </cell>
          <cell r="H1170" t="str">
            <v>Standard</v>
          </cell>
          <cell r="I1170" t="str">
            <v>high</v>
          </cell>
          <cell r="J1170" t="str">
            <v>small</v>
          </cell>
          <cell r="K1170">
            <v>1661.92</v>
          </cell>
          <cell r="L1170">
            <v>1479.11</v>
          </cell>
          <cell r="M1170">
            <v>182.81000000000017</v>
          </cell>
          <cell r="N1170">
            <v>34586</v>
          </cell>
          <cell r="O1170" t="str">
            <v>Male</v>
          </cell>
          <cell r="P1170">
            <v>29</v>
          </cell>
          <cell r="Q1170">
            <v>34.953424657534249</v>
          </cell>
          <cell r="R1170" t="str">
            <v>Engineer I</v>
          </cell>
          <cell r="S1170" t="str">
            <v>IT</v>
          </cell>
          <cell r="T1170" t="str">
            <v>Affluent Customer</v>
          </cell>
          <cell r="U1170" t="str">
            <v>No</v>
          </cell>
          <cell r="V1170">
            <v>3690</v>
          </cell>
          <cell r="W1170" t="str">
            <v>VIC</v>
          </cell>
          <cell r="X1170">
            <v>2</v>
          </cell>
          <cell r="Y1170">
            <v>311</v>
          </cell>
        </row>
        <row r="1171">
          <cell r="A1171">
            <v>1170</v>
          </cell>
          <cell r="B1171">
            <v>91</v>
          </cell>
          <cell r="C1171">
            <v>1406</v>
          </cell>
          <cell r="D1171">
            <v>42932</v>
          </cell>
          <cell r="E1171" t="b">
            <v>1</v>
          </cell>
          <cell r="F1171" t="str">
            <v>Approved</v>
          </cell>
          <cell r="G1171" t="str">
            <v>WeareA2B</v>
          </cell>
          <cell r="H1171" t="str">
            <v>Standard</v>
          </cell>
          <cell r="I1171" t="str">
            <v>low</v>
          </cell>
          <cell r="J1171" t="str">
            <v>medium</v>
          </cell>
          <cell r="K1171">
            <v>642.30999999999995</v>
          </cell>
          <cell r="L1171">
            <v>513.85</v>
          </cell>
          <cell r="M1171">
            <v>128.45999999999992</v>
          </cell>
          <cell r="N1171">
            <v>38193</v>
          </cell>
          <cell r="O1171" t="str">
            <v>Female</v>
          </cell>
          <cell r="P1171">
            <v>43</v>
          </cell>
          <cell r="Q1171">
            <v>51.909589041095892</v>
          </cell>
          <cell r="R1171" t="str">
            <v>Cost Accountant</v>
          </cell>
          <cell r="S1171" t="str">
            <v>Manufacturing</v>
          </cell>
          <cell r="T1171" t="str">
            <v>High Net Worth</v>
          </cell>
          <cell r="U1171" t="str">
            <v>Yes</v>
          </cell>
          <cell r="V1171">
            <v>3049</v>
          </cell>
          <cell r="W1171" t="str">
            <v>VIC</v>
          </cell>
          <cell r="X1171">
            <v>6</v>
          </cell>
          <cell r="Y1171">
            <v>167</v>
          </cell>
        </row>
        <row r="1172">
          <cell r="A1172">
            <v>1171</v>
          </cell>
          <cell r="B1172">
            <v>86</v>
          </cell>
          <cell r="C1172">
            <v>3360</v>
          </cell>
          <cell r="D1172">
            <v>42806</v>
          </cell>
          <cell r="E1172" t="b">
            <v>1</v>
          </cell>
          <cell r="F1172" t="str">
            <v>Approved</v>
          </cell>
          <cell r="G1172" t="str">
            <v>OHM Cycles</v>
          </cell>
          <cell r="H1172" t="str">
            <v>Standard</v>
          </cell>
          <cell r="I1172" t="str">
            <v>medium</v>
          </cell>
          <cell r="J1172" t="str">
            <v>medium</v>
          </cell>
          <cell r="K1172">
            <v>235.63</v>
          </cell>
          <cell r="L1172">
            <v>125.07</v>
          </cell>
          <cell r="M1172">
            <v>110.56</v>
          </cell>
          <cell r="N1172">
            <v>38206</v>
          </cell>
          <cell r="O1172" t="str">
            <v>Female</v>
          </cell>
          <cell r="P1172">
            <v>68</v>
          </cell>
          <cell r="Q1172">
            <v>59.032876712328765</v>
          </cell>
          <cell r="R1172" t="str">
            <v>Quality Engineer</v>
          </cell>
          <cell r="S1172" t="str">
            <v>n/a</v>
          </cell>
          <cell r="T1172" t="str">
            <v>Mass Customer</v>
          </cell>
          <cell r="U1172" t="str">
            <v>No</v>
          </cell>
          <cell r="V1172">
            <v>2173</v>
          </cell>
          <cell r="W1172" t="str">
            <v>NSW</v>
          </cell>
          <cell r="X1172">
            <v>10</v>
          </cell>
          <cell r="Y1172">
            <v>293</v>
          </cell>
        </row>
        <row r="1173">
          <cell r="A1173">
            <v>1172</v>
          </cell>
          <cell r="B1173">
            <v>0</v>
          </cell>
          <cell r="C1173">
            <v>2099</v>
          </cell>
          <cell r="D1173">
            <v>42819</v>
          </cell>
          <cell r="E1173" t="b">
            <v>0</v>
          </cell>
          <cell r="F1173" t="str">
            <v>Approved</v>
          </cell>
          <cell r="G1173" t="str">
            <v>Trek Bicycles</v>
          </cell>
          <cell r="H1173" t="str">
            <v>Road</v>
          </cell>
          <cell r="I1173" t="str">
            <v>medium</v>
          </cell>
          <cell r="J1173" t="str">
            <v>medium</v>
          </cell>
          <cell r="K1173">
            <v>290.62</v>
          </cell>
          <cell r="L1173">
            <v>215.14</v>
          </cell>
          <cell r="M1173">
            <v>75.480000000000018</v>
          </cell>
          <cell r="N1173">
            <v>42218</v>
          </cell>
          <cell r="O1173" t="str">
            <v>Male</v>
          </cell>
          <cell r="P1173">
            <v>34</v>
          </cell>
          <cell r="Q1173">
            <v>62.504109589041093</v>
          </cell>
          <cell r="R1173" t="str">
            <v>Senior Cost Accountant</v>
          </cell>
          <cell r="S1173" t="str">
            <v>Health</v>
          </cell>
          <cell r="T1173" t="str">
            <v>High Net Worth</v>
          </cell>
          <cell r="U1173" t="str">
            <v>No</v>
          </cell>
          <cell r="V1173">
            <v>2570</v>
          </cell>
          <cell r="W1173" t="str">
            <v>NSW</v>
          </cell>
          <cell r="X1173">
            <v>8</v>
          </cell>
          <cell r="Y1173">
            <v>280</v>
          </cell>
        </row>
        <row r="1174">
          <cell r="A1174">
            <v>1173</v>
          </cell>
          <cell r="B1174">
            <v>8</v>
          </cell>
          <cell r="C1174">
            <v>2646</v>
          </cell>
          <cell r="D1174">
            <v>42782</v>
          </cell>
          <cell r="E1174" t="b">
            <v>0</v>
          </cell>
          <cell r="F1174" t="str">
            <v>Approved</v>
          </cell>
          <cell r="G1174" t="str">
            <v>Solex</v>
          </cell>
          <cell r="H1174" t="str">
            <v>Road</v>
          </cell>
          <cell r="I1174" t="str">
            <v>medium</v>
          </cell>
          <cell r="J1174" t="str">
            <v>small</v>
          </cell>
          <cell r="K1174">
            <v>1703.52</v>
          </cell>
          <cell r="L1174">
            <v>1516.13</v>
          </cell>
          <cell r="M1174">
            <v>187.38999999999987</v>
          </cell>
          <cell r="N1174">
            <v>37838</v>
          </cell>
          <cell r="O1174" t="str">
            <v>U</v>
          </cell>
          <cell r="P1174">
            <v>1</v>
          </cell>
          <cell r="Q1174">
            <v>49.471232876712328</v>
          </cell>
          <cell r="R1174" t="str">
            <v>Sales Representative</v>
          </cell>
          <cell r="S1174" t="str">
            <v>IT</v>
          </cell>
          <cell r="T1174" t="str">
            <v>High Net Worth</v>
          </cell>
          <cell r="U1174" t="str">
            <v>Yes</v>
          </cell>
          <cell r="V1174">
            <v>4701</v>
          </cell>
          <cell r="W1174" t="str">
            <v>QLD</v>
          </cell>
          <cell r="X1174">
            <v>1</v>
          </cell>
          <cell r="Y1174">
            <v>317</v>
          </cell>
        </row>
        <row r="1175">
          <cell r="A1175">
            <v>1174</v>
          </cell>
          <cell r="B1175">
            <v>92</v>
          </cell>
          <cell r="C1175">
            <v>165</v>
          </cell>
          <cell r="D1175">
            <v>43002</v>
          </cell>
          <cell r="E1175" t="b">
            <v>1</v>
          </cell>
          <cell r="F1175" t="str">
            <v>Approved</v>
          </cell>
          <cell r="G1175" t="str">
            <v>WeareA2B</v>
          </cell>
          <cell r="H1175" t="str">
            <v>Standard</v>
          </cell>
          <cell r="I1175" t="str">
            <v>medium</v>
          </cell>
          <cell r="J1175" t="str">
            <v>small</v>
          </cell>
          <cell r="K1175">
            <v>1415.01</v>
          </cell>
          <cell r="L1175">
            <v>1259.3599999999999</v>
          </cell>
          <cell r="M1175">
            <v>155.65000000000009</v>
          </cell>
          <cell r="N1175">
            <v>38002</v>
          </cell>
          <cell r="O1175" t="e">
            <v>#N/A</v>
          </cell>
          <cell r="P1175" t="e">
            <v>#N/A</v>
          </cell>
          <cell r="Q1175" t="e">
            <v>#N/A</v>
          </cell>
          <cell r="R1175" t="e">
            <v>#N/A</v>
          </cell>
          <cell r="S1175" t="e">
            <v>#N/A</v>
          </cell>
          <cell r="T1175" t="e">
            <v>#N/A</v>
          </cell>
          <cell r="U1175" t="e">
            <v>#N/A</v>
          </cell>
          <cell r="V1175" t="e">
            <v>#N/A</v>
          </cell>
          <cell r="W1175" t="e">
            <v>#N/A</v>
          </cell>
          <cell r="X1175" t="e">
            <v>#N/A</v>
          </cell>
          <cell r="Y1175">
            <v>97</v>
          </cell>
        </row>
        <row r="1176">
          <cell r="A1176">
            <v>1175</v>
          </cell>
          <cell r="B1176">
            <v>83</v>
          </cell>
          <cell r="C1176">
            <v>641</v>
          </cell>
          <cell r="D1176">
            <v>42740</v>
          </cell>
          <cell r="E1176" t="b">
            <v>0</v>
          </cell>
          <cell r="F1176" t="str">
            <v>Approved</v>
          </cell>
          <cell r="G1176" t="str">
            <v>Solex</v>
          </cell>
          <cell r="H1176" t="str">
            <v>Touring</v>
          </cell>
          <cell r="I1176" t="str">
            <v>medium</v>
          </cell>
          <cell r="J1176" t="str">
            <v>large</v>
          </cell>
          <cell r="K1176">
            <v>2083.94</v>
          </cell>
          <cell r="L1176">
            <v>675.03</v>
          </cell>
          <cell r="M1176">
            <v>1408.91</v>
          </cell>
          <cell r="N1176">
            <v>41533</v>
          </cell>
          <cell r="O1176" t="e">
            <v>#N/A</v>
          </cell>
          <cell r="P1176" t="e">
            <v>#N/A</v>
          </cell>
          <cell r="Q1176" t="e">
            <v>#N/A</v>
          </cell>
          <cell r="R1176" t="e">
            <v>#N/A</v>
          </cell>
          <cell r="S1176" t="e">
            <v>#N/A</v>
          </cell>
          <cell r="T1176" t="e">
            <v>#N/A</v>
          </cell>
          <cell r="U1176" t="e">
            <v>#N/A</v>
          </cell>
          <cell r="V1176" t="e">
            <v>#N/A</v>
          </cell>
          <cell r="W1176" t="e">
            <v>#N/A</v>
          </cell>
          <cell r="X1176" t="e">
            <v>#N/A</v>
          </cell>
          <cell r="Y1176">
            <v>359</v>
          </cell>
        </row>
        <row r="1177">
          <cell r="A1177">
            <v>1176</v>
          </cell>
          <cell r="B1177">
            <v>92</v>
          </cell>
          <cell r="C1177">
            <v>1179</v>
          </cell>
          <cell r="D1177">
            <v>42942</v>
          </cell>
          <cell r="E1177" t="b">
            <v>1</v>
          </cell>
          <cell r="F1177" t="str">
            <v>Approved</v>
          </cell>
          <cell r="G1177" t="str">
            <v>WeareA2B</v>
          </cell>
          <cell r="H1177" t="str">
            <v>Touring</v>
          </cell>
          <cell r="I1177" t="str">
            <v>medium</v>
          </cell>
          <cell r="J1177" t="str">
            <v>large</v>
          </cell>
          <cell r="K1177">
            <v>1890.39</v>
          </cell>
          <cell r="L1177">
            <v>260.14</v>
          </cell>
          <cell r="M1177">
            <v>1630.25</v>
          </cell>
          <cell r="N1177">
            <v>35160</v>
          </cell>
          <cell r="O1177" t="str">
            <v>Female</v>
          </cell>
          <cell r="P1177">
            <v>48</v>
          </cell>
          <cell r="Q1177">
            <v>33.61643835616438</v>
          </cell>
          <cell r="R1177" t="str">
            <v>Media Manager IV</v>
          </cell>
          <cell r="S1177" t="str">
            <v>Health</v>
          </cell>
          <cell r="T1177" t="str">
            <v>Mass Customer</v>
          </cell>
          <cell r="U1177" t="str">
            <v>No</v>
          </cell>
          <cell r="V1177" t="e">
            <v>#N/A</v>
          </cell>
          <cell r="W1177" t="e">
            <v>#N/A</v>
          </cell>
          <cell r="X1177" t="e">
            <v>#N/A</v>
          </cell>
          <cell r="Y1177">
            <v>157</v>
          </cell>
        </row>
        <row r="1178">
          <cell r="A1178">
            <v>1177</v>
          </cell>
          <cell r="B1178">
            <v>15</v>
          </cell>
          <cell r="C1178">
            <v>1127</v>
          </cell>
          <cell r="D1178">
            <v>42963</v>
          </cell>
          <cell r="E1178" t="b">
            <v>0</v>
          </cell>
          <cell r="F1178" t="str">
            <v>Approved</v>
          </cell>
          <cell r="G1178" t="str">
            <v>Norco Bicycles</v>
          </cell>
          <cell r="H1178" t="str">
            <v>Standard</v>
          </cell>
          <cell r="I1178" t="str">
            <v>low</v>
          </cell>
          <cell r="J1178" t="str">
            <v>medium</v>
          </cell>
          <cell r="K1178">
            <v>958.74</v>
          </cell>
          <cell r="L1178">
            <v>748.9</v>
          </cell>
          <cell r="M1178">
            <v>209.84000000000003</v>
          </cell>
          <cell r="N1178">
            <v>38693</v>
          </cell>
          <cell r="O1178" t="e">
            <v>#N/A</v>
          </cell>
          <cell r="P1178" t="e">
            <v>#N/A</v>
          </cell>
          <cell r="Q1178" t="e">
            <v>#N/A</v>
          </cell>
          <cell r="R1178" t="e">
            <v>#N/A</v>
          </cell>
          <cell r="S1178" t="e">
            <v>#N/A</v>
          </cell>
          <cell r="T1178" t="e">
            <v>#N/A</v>
          </cell>
          <cell r="U1178" t="e">
            <v>#N/A</v>
          </cell>
          <cell r="V1178" t="e">
            <v>#N/A</v>
          </cell>
          <cell r="W1178" t="e">
            <v>#N/A</v>
          </cell>
          <cell r="X1178" t="e">
            <v>#N/A</v>
          </cell>
          <cell r="Y1178">
            <v>136</v>
          </cell>
        </row>
        <row r="1179">
          <cell r="A1179">
            <v>1178</v>
          </cell>
          <cell r="B1179">
            <v>72</v>
          </cell>
          <cell r="C1179">
            <v>2591</v>
          </cell>
          <cell r="D1179">
            <v>42763</v>
          </cell>
          <cell r="E1179" t="b">
            <v>1</v>
          </cell>
          <cell r="F1179" t="str">
            <v>Approved</v>
          </cell>
          <cell r="G1179" t="str">
            <v>OHM Cycles</v>
          </cell>
          <cell r="H1179" t="str">
            <v>Standard</v>
          </cell>
          <cell r="I1179" t="str">
            <v>medium</v>
          </cell>
          <cell r="J1179" t="str">
            <v>medium</v>
          </cell>
          <cell r="K1179">
            <v>912.52</v>
          </cell>
          <cell r="L1179">
            <v>141.4</v>
          </cell>
          <cell r="M1179">
            <v>771.12</v>
          </cell>
          <cell r="N1179">
            <v>42295</v>
          </cell>
          <cell r="O1179" t="str">
            <v>Male</v>
          </cell>
          <cell r="P1179">
            <v>84</v>
          </cell>
          <cell r="Q1179">
            <v>48.153424657534245</v>
          </cell>
          <cell r="R1179">
            <v>0</v>
          </cell>
          <cell r="S1179" t="str">
            <v>Financial Services</v>
          </cell>
          <cell r="T1179" t="str">
            <v>Affluent Customer</v>
          </cell>
          <cell r="U1179" t="str">
            <v>Yes</v>
          </cell>
          <cell r="V1179">
            <v>2021</v>
          </cell>
          <cell r="W1179" t="str">
            <v>NSW</v>
          </cell>
          <cell r="X1179">
            <v>12</v>
          </cell>
          <cell r="Y1179">
            <v>336</v>
          </cell>
        </row>
        <row r="1180">
          <cell r="A1180">
            <v>1179</v>
          </cell>
          <cell r="B1180">
            <v>54</v>
          </cell>
          <cell r="C1180">
            <v>1860</v>
          </cell>
          <cell r="D1180">
            <v>42864</v>
          </cell>
          <cell r="E1180" t="b">
            <v>1</v>
          </cell>
          <cell r="F1180" t="str">
            <v>Approved</v>
          </cell>
          <cell r="G1180" t="str">
            <v>WeareA2B</v>
          </cell>
          <cell r="H1180" t="str">
            <v>Standard</v>
          </cell>
          <cell r="I1180" t="str">
            <v>medium</v>
          </cell>
          <cell r="J1180" t="str">
            <v>medium</v>
          </cell>
          <cell r="K1180">
            <v>1292.8399999999999</v>
          </cell>
          <cell r="L1180">
            <v>13.44</v>
          </cell>
          <cell r="M1180">
            <v>1279.3999999999999</v>
          </cell>
          <cell r="N1180">
            <v>37823</v>
          </cell>
          <cell r="O1180" t="str">
            <v>Female</v>
          </cell>
          <cell r="P1180">
            <v>26</v>
          </cell>
          <cell r="Q1180">
            <v>45.254794520547946</v>
          </cell>
          <cell r="R1180" t="str">
            <v>Nuclear Power Engineer</v>
          </cell>
          <cell r="S1180" t="str">
            <v>IT</v>
          </cell>
          <cell r="T1180" t="str">
            <v>High Net Worth</v>
          </cell>
          <cell r="U1180" t="str">
            <v>Yes</v>
          </cell>
          <cell r="V1180">
            <v>4500</v>
          </cell>
          <cell r="W1180" t="str">
            <v>QLD</v>
          </cell>
          <cell r="X1180">
            <v>6</v>
          </cell>
          <cell r="Y1180">
            <v>235</v>
          </cell>
        </row>
        <row r="1181">
          <cell r="A1181">
            <v>1180</v>
          </cell>
          <cell r="B1181">
            <v>2</v>
          </cell>
          <cell r="C1181">
            <v>145</v>
          </cell>
          <cell r="D1181">
            <v>43063</v>
          </cell>
          <cell r="E1181" t="b">
            <v>0</v>
          </cell>
          <cell r="F1181" t="str">
            <v>Approved</v>
          </cell>
          <cell r="G1181" t="str">
            <v>Solex</v>
          </cell>
          <cell r="H1181" t="str">
            <v>Standard</v>
          </cell>
          <cell r="I1181" t="str">
            <v>medium</v>
          </cell>
          <cell r="J1181" t="str">
            <v>medium</v>
          </cell>
          <cell r="K1181">
            <v>71.489999999999995</v>
          </cell>
          <cell r="L1181">
            <v>53.62</v>
          </cell>
          <cell r="M1181">
            <v>17.869999999999997</v>
          </cell>
          <cell r="N1181">
            <v>41245</v>
          </cell>
          <cell r="O1181" t="e">
            <v>#N/A</v>
          </cell>
          <cell r="P1181" t="e">
            <v>#N/A</v>
          </cell>
          <cell r="Q1181" t="e">
            <v>#N/A</v>
          </cell>
          <cell r="R1181" t="e">
            <v>#N/A</v>
          </cell>
          <cell r="S1181" t="e">
            <v>#N/A</v>
          </cell>
          <cell r="T1181" t="e">
            <v>#N/A</v>
          </cell>
          <cell r="U1181" t="e">
            <v>#N/A</v>
          </cell>
          <cell r="V1181" t="e">
            <v>#N/A</v>
          </cell>
          <cell r="W1181" t="e">
            <v>#N/A</v>
          </cell>
          <cell r="X1181" t="e">
            <v>#N/A</v>
          </cell>
          <cell r="Y1181">
            <v>36</v>
          </cell>
        </row>
        <row r="1182">
          <cell r="A1182">
            <v>1181</v>
          </cell>
          <cell r="B1182">
            <v>49</v>
          </cell>
          <cell r="C1182">
            <v>1013</v>
          </cell>
          <cell r="D1182">
            <v>43004</v>
          </cell>
          <cell r="E1182" t="b">
            <v>0</v>
          </cell>
          <cell r="F1182" t="str">
            <v>Approved</v>
          </cell>
          <cell r="G1182" t="str">
            <v>Solex</v>
          </cell>
          <cell r="H1182" t="str">
            <v>Standard</v>
          </cell>
          <cell r="I1182" t="str">
            <v>medium</v>
          </cell>
          <cell r="J1182" t="str">
            <v>large</v>
          </cell>
          <cell r="K1182">
            <v>1061.56</v>
          </cell>
          <cell r="L1182">
            <v>733.58</v>
          </cell>
          <cell r="M1182">
            <v>327.9799999999999</v>
          </cell>
          <cell r="N1182">
            <v>34170</v>
          </cell>
          <cell r="O1182" t="e">
            <v>#N/A</v>
          </cell>
          <cell r="P1182" t="e">
            <v>#N/A</v>
          </cell>
          <cell r="Q1182" t="e">
            <v>#N/A</v>
          </cell>
          <cell r="R1182" t="e">
            <v>#N/A</v>
          </cell>
          <cell r="S1182" t="e">
            <v>#N/A</v>
          </cell>
          <cell r="T1182" t="e">
            <v>#N/A</v>
          </cell>
          <cell r="U1182" t="e">
            <v>#N/A</v>
          </cell>
          <cell r="V1182" t="e">
            <v>#N/A</v>
          </cell>
          <cell r="W1182" t="e">
            <v>#N/A</v>
          </cell>
          <cell r="X1182" t="e">
            <v>#N/A</v>
          </cell>
          <cell r="Y1182">
            <v>95</v>
          </cell>
        </row>
        <row r="1183">
          <cell r="A1183">
            <v>1182</v>
          </cell>
          <cell r="B1183">
            <v>38</v>
          </cell>
          <cell r="C1183">
            <v>2576</v>
          </cell>
          <cell r="D1183">
            <v>42879</v>
          </cell>
          <cell r="E1183" t="b">
            <v>1</v>
          </cell>
          <cell r="F1183" t="str">
            <v>Approved</v>
          </cell>
          <cell r="G1183" t="str">
            <v>Solex</v>
          </cell>
          <cell r="H1183" t="str">
            <v>Standard</v>
          </cell>
          <cell r="I1183" t="str">
            <v>medium</v>
          </cell>
          <cell r="J1183" t="str">
            <v>medium</v>
          </cell>
          <cell r="K1183">
            <v>1577.53</v>
          </cell>
          <cell r="L1183">
            <v>826.51</v>
          </cell>
          <cell r="M1183">
            <v>751.02</v>
          </cell>
          <cell r="N1183">
            <v>40618</v>
          </cell>
          <cell r="O1183" t="str">
            <v>Male</v>
          </cell>
          <cell r="P1183">
            <v>78</v>
          </cell>
          <cell r="Q1183">
            <v>62.849315068493148</v>
          </cell>
          <cell r="R1183" t="str">
            <v>Associate Professor</v>
          </cell>
          <cell r="S1183" t="str">
            <v>Financial Services</v>
          </cell>
          <cell r="T1183" t="str">
            <v>High Net Worth</v>
          </cell>
          <cell r="U1183" t="str">
            <v>Yes</v>
          </cell>
          <cell r="V1183">
            <v>2548</v>
          </cell>
          <cell r="W1183" t="str">
            <v>NSW</v>
          </cell>
          <cell r="X1183">
            <v>7</v>
          </cell>
          <cell r="Y1183">
            <v>220</v>
          </cell>
        </row>
        <row r="1184">
          <cell r="A1184">
            <v>1183</v>
          </cell>
          <cell r="B1184">
            <v>43</v>
          </cell>
          <cell r="C1184">
            <v>3339</v>
          </cell>
          <cell r="D1184">
            <v>42848</v>
          </cell>
          <cell r="E1184" t="b">
            <v>0</v>
          </cell>
          <cell r="F1184" t="str">
            <v>Approved</v>
          </cell>
          <cell r="G1184" t="str">
            <v>Solex</v>
          </cell>
          <cell r="H1184" t="str">
            <v>Standard</v>
          </cell>
          <cell r="I1184" t="str">
            <v>medium</v>
          </cell>
          <cell r="J1184" t="str">
            <v>medium</v>
          </cell>
          <cell r="K1184">
            <v>1151.96</v>
          </cell>
          <cell r="L1184">
            <v>649.49</v>
          </cell>
          <cell r="M1184">
            <v>502.47</v>
          </cell>
          <cell r="N1184">
            <v>36498</v>
          </cell>
          <cell r="O1184" t="str">
            <v>Male</v>
          </cell>
          <cell r="P1184">
            <v>61</v>
          </cell>
          <cell r="Q1184">
            <v>35.890410958904113</v>
          </cell>
          <cell r="R1184" t="str">
            <v>Programmer Analyst III</v>
          </cell>
          <cell r="S1184" t="str">
            <v>Manufacturing</v>
          </cell>
          <cell r="T1184" t="str">
            <v>Mass Customer</v>
          </cell>
          <cell r="U1184" t="str">
            <v>Yes</v>
          </cell>
          <cell r="V1184">
            <v>3610</v>
          </cell>
          <cell r="W1184" t="str">
            <v>VIC</v>
          </cell>
          <cell r="X1184">
            <v>3</v>
          </cell>
          <cell r="Y1184">
            <v>251</v>
          </cell>
        </row>
        <row r="1185">
          <cell r="A1185">
            <v>1184</v>
          </cell>
          <cell r="B1185">
            <v>35</v>
          </cell>
          <cell r="C1185">
            <v>629</v>
          </cell>
          <cell r="D1185">
            <v>43031</v>
          </cell>
          <cell r="E1185" t="b">
            <v>0</v>
          </cell>
          <cell r="F1185" t="str">
            <v>Approved</v>
          </cell>
          <cell r="G1185" t="str">
            <v>Giant Bicycles</v>
          </cell>
          <cell r="H1185" t="str">
            <v>Standard</v>
          </cell>
          <cell r="I1185" t="str">
            <v>medium</v>
          </cell>
          <cell r="J1185" t="str">
            <v>medium</v>
          </cell>
          <cell r="K1185">
            <v>1403.5</v>
          </cell>
          <cell r="L1185">
            <v>954.82</v>
          </cell>
          <cell r="M1185">
            <v>448.67999999999995</v>
          </cell>
          <cell r="N1185">
            <v>42688</v>
          </cell>
          <cell r="O1185" t="e">
            <v>#N/A</v>
          </cell>
          <cell r="P1185" t="e">
            <v>#N/A</v>
          </cell>
          <cell r="Q1185" t="e">
            <v>#N/A</v>
          </cell>
          <cell r="R1185" t="e">
            <v>#N/A</v>
          </cell>
          <cell r="S1185" t="e">
            <v>#N/A</v>
          </cell>
          <cell r="T1185" t="e">
            <v>#N/A</v>
          </cell>
          <cell r="U1185" t="e">
            <v>#N/A</v>
          </cell>
          <cell r="V1185" t="e">
            <v>#N/A</v>
          </cell>
          <cell r="W1185" t="e">
            <v>#N/A</v>
          </cell>
          <cell r="X1185" t="e">
            <v>#N/A</v>
          </cell>
          <cell r="Y1185">
            <v>68</v>
          </cell>
        </row>
        <row r="1186">
          <cell r="A1186">
            <v>1185</v>
          </cell>
          <cell r="B1186">
            <v>78</v>
          </cell>
          <cell r="C1186">
            <v>1517</v>
          </cell>
          <cell r="D1186">
            <v>42878</v>
          </cell>
          <cell r="E1186" t="b">
            <v>1</v>
          </cell>
          <cell r="F1186" t="str">
            <v>Approved</v>
          </cell>
          <cell r="G1186" t="str">
            <v>Giant Bicycles</v>
          </cell>
          <cell r="H1186" t="str">
            <v>Standard</v>
          </cell>
          <cell r="I1186" t="str">
            <v>medium</v>
          </cell>
          <cell r="J1186" t="str">
            <v>large</v>
          </cell>
          <cell r="K1186">
            <v>1765.3</v>
          </cell>
          <cell r="L1186">
            <v>709.48</v>
          </cell>
          <cell r="M1186">
            <v>1055.82</v>
          </cell>
          <cell r="N1186">
            <v>38193</v>
          </cell>
          <cell r="O1186" t="str">
            <v>Male</v>
          </cell>
          <cell r="P1186">
            <v>66</v>
          </cell>
          <cell r="Q1186">
            <v>34.534246575342465</v>
          </cell>
          <cell r="R1186" t="str">
            <v>Operator</v>
          </cell>
          <cell r="S1186" t="str">
            <v>IT</v>
          </cell>
          <cell r="T1186" t="str">
            <v>Affluent Customer</v>
          </cell>
          <cell r="U1186" t="str">
            <v>No</v>
          </cell>
          <cell r="V1186">
            <v>2210</v>
          </cell>
          <cell r="W1186" t="str">
            <v>NSW</v>
          </cell>
          <cell r="X1186">
            <v>10</v>
          </cell>
          <cell r="Y1186">
            <v>221</v>
          </cell>
        </row>
        <row r="1187">
          <cell r="A1187">
            <v>1186</v>
          </cell>
          <cell r="B1187">
            <v>96</v>
          </cell>
          <cell r="C1187">
            <v>198</v>
          </cell>
          <cell r="D1187">
            <v>42941</v>
          </cell>
          <cell r="E1187" t="b">
            <v>0</v>
          </cell>
          <cell r="F1187" t="str">
            <v>Approved</v>
          </cell>
          <cell r="G1187" t="str">
            <v>WeareA2B</v>
          </cell>
          <cell r="H1187" t="str">
            <v>Road</v>
          </cell>
          <cell r="I1187" t="str">
            <v>low</v>
          </cell>
          <cell r="J1187" t="str">
            <v>small</v>
          </cell>
          <cell r="K1187">
            <v>1172.78</v>
          </cell>
          <cell r="L1187">
            <v>1043.77</v>
          </cell>
          <cell r="M1187">
            <v>129.01</v>
          </cell>
          <cell r="N1187">
            <v>37539</v>
          </cell>
          <cell r="O1187" t="e">
            <v>#N/A</v>
          </cell>
          <cell r="P1187" t="e">
            <v>#N/A</v>
          </cell>
          <cell r="Q1187" t="e">
            <v>#N/A</v>
          </cell>
          <cell r="R1187" t="e">
            <v>#N/A</v>
          </cell>
          <cell r="S1187" t="e">
            <v>#N/A</v>
          </cell>
          <cell r="T1187" t="e">
            <v>#N/A</v>
          </cell>
          <cell r="U1187" t="e">
            <v>#N/A</v>
          </cell>
          <cell r="V1187" t="e">
            <v>#N/A</v>
          </cell>
          <cell r="W1187" t="e">
            <v>#N/A</v>
          </cell>
          <cell r="X1187" t="e">
            <v>#N/A</v>
          </cell>
          <cell r="Y1187">
            <v>158</v>
          </cell>
        </row>
        <row r="1188">
          <cell r="A1188">
            <v>1187</v>
          </cell>
          <cell r="B1188">
            <v>68</v>
          </cell>
          <cell r="C1188">
            <v>1951</v>
          </cell>
          <cell r="D1188">
            <v>42831</v>
          </cell>
          <cell r="E1188" t="b">
            <v>0</v>
          </cell>
          <cell r="F1188" t="str">
            <v>Approved</v>
          </cell>
          <cell r="G1188" t="str">
            <v>OHM Cycles</v>
          </cell>
          <cell r="H1188" t="str">
            <v>Standard</v>
          </cell>
          <cell r="I1188" t="str">
            <v>medium</v>
          </cell>
          <cell r="J1188" t="str">
            <v>medium</v>
          </cell>
          <cell r="K1188">
            <v>1636.9</v>
          </cell>
          <cell r="L1188">
            <v>44.71</v>
          </cell>
          <cell r="M1188">
            <v>1592.19</v>
          </cell>
          <cell r="N1188">
            <v>33879</v>
          </cell>
          <cell r="O1188" t="str">
            <v>Female</v>
          </cell>
          <cell r="P1188">
            <v>35</v>
          </cell>
          <cell r="Q1188">
            <v>21.797260273972604</v>
          </cell>
          <cell r="R1188" t="str">
            <v>Health Coach II</v>
          </cell>
          <cell r="S1188" t="str">
            <v>Manufacturing</v>
          </cell>
          <cell r="T1188" t="str">
            <v>Affluent Customer</v>
          </cell>
          <cell r="U1188" t="str">
            <v>Yes</v>
          </cell>
          <cell r="V1188">
            <v>3199</v>
          </cell>
          <cell r="W1188" t="str">
            <v>VIC</v>
          </cell>
          <cell r="X1188">
            <v>6</v>
          </cell>
          <cell r="Y1188">
            <v>268</v>
          </cell>
        </row>
        <row r="1189">
          <cell r="A1189">
            <v>1188</v>
          </cell>
          <cell r="B1189">
            <v>44</v>
          </cell>
          <cell r="C1189">
            <v>2327</v>
          </cell>
          <cell r="D1189">
            <v>42874</v>
          </cell>
          <cell r="E1189" t="b">
            <v>1</v>
          </cell>
          <cell r="F1189" t="str">
            <v>Approved</v>
          </cell>
          <cell r="G1189" t="str">
            <v>WeareA2B</v>
          </cell>
          <cell r="H1189" t="str">
            <v>Standard</v>
          </cell>
          <cell r="I1189" t="str">
            <v>medium</v>
          </cell>
          <cell r="J1189" t="str">
            <v>medium</v>
          </cell>
          <cell r="K1189">
            <v>1769.64</v>
          </cell>
          <cell r="L1189">
            <v>108.76</v>
          </cell>
          <cell r="M1189">
            <v>1660.88</v>
          </cell>
          <cell r="N1189">
            <v>40672</v>
          </cell>
          <cell r="O1189" t="str">
            <v>Male</v>
          </cell>
          <cell r="P1189">
            <v>63</v>
          </cell>
          <cell r="Q1189">
            <v>58.9972602739726</v>
          </cell>
          <cell r="R1189" t="str">
            <v>Budget/Accounting Analyst II</v>
          </cell>
          <cell r="S1189" t="str">
            <v>Retail</v>
          </cell>
          <cell r="T1189" t="str">
            <v>High Net Worth</v>
          </cell>
          <cell r="U1189" t="str">
            <v>No</v>
          </cell>
          <cell r="V1189">
            <v>2229</v>
          </cell>
          <cell r="W1189" t="str">
            <v>NSW</v>
          </cell>
          <cell r="X1189">
            <v>10</v>
          </cell>
          <cell r="Y1189">
            <v>225</v>
          </cell>
        </row>
        <row r="1190">
          <cell r="A1190">
            <v>1189</v>
          </cell>
          <cell r="B1190">
            <v>5</v>
          </cell>
          <cell r="C1190">
            <v>1411</v>
          </cell>
          <cell r="D1190">
            <v>42969</v>
          </cell>
          <cell r="E1190" t="b">
            <v>0</v>
          </cell>
          <cell r="F1190" t="str">
            <v>Approved</v>
          </cell>
          <cell r="G1190" t="str">
            <v>Trek Bicycles</v>
          </cell>
          <cell r="H1190" t="str">
            <v>Mountain</v>
          </cell>
          <cell r="I1190" t="str">
            <v>low</v>
          </cell>
          <cell r="J1190" t="str">
            <v>medium</v>
          </cell>
          <cell r="K1190">
            <v>574.64</v>
          </cell>
          <cell r="L1190">
            <v>459.71</v>
          </cell>
          <cell r="M1190">
            <v>114.93</v>
          </cell>
          <cell r="N1190">
            <v>40784</v>
          </cell>
          <cell r="O1190" t="str">
            <v>Female</v>
          </cell>
          <cell r="P1190">
            <v>20</v>
          </cell>
          <cell r="Q1190">
            <v>27.895890410958906</v>
          </cell>
          <cell r="R1190" t="str">
            <v>Registered Nurse</v>
          </cell>
          <cell r="S1190" t="str">
            <v>Retail</v>
          </cell>
          <cell r="T1190" t="str">
            <v>High Net Worth</v>
          </cell>
          <cell r="U1190" t="str">
            <v>Yes</v>
          </cell>
          <cell r="V1190">
            <v>2259</v>
          </cell>
          <cell r="W1190" t="str">
            <v>NSW</v>
          </cell>
          <cell r="X1190">
            <v>7</v>
          </cell>
          <cell r="Y1190">
            <v>130</v>
          </cell>
        </row>
        <row r="1191">
          <cell r="A1191">
            <v>1190</v>
          </cell>
          <cell r="B1191">
            <v>0</v>
          </cell>
          <cell r="C1191">
            <v>1405</v>
          </cell>
          <cell r="D1191">
            <v>43044</v>
          </cell>
          <cell r="E1191" t="b">
            <v>0</v>
          </cell>
          <cell r="F1191" t="str">
            <v>Approved</v>
          </cell>
          <cell r="G1191" t="str">
            <v>Solex</v>
          </cell>
          <cell r="H1191" t="str">
            <v>Standard</v>
          </cell>
          <cell r="I1191" t="str">
            <v>medium</v>
          </cell>
          <cell r="J1191" t="str">
            <v>medium</v>
          </cell>
          <cell r="K1191">
            <v>71.489999999999995</v>
          </cell>
          <cell r="L1191">
            <v>53.62</v>
          </cell>
          <cell r="M1191">
            <v>17.869999999999997</v>
          </cell>
          <cell r="N1191">
            <v>40784</v>
          </cell>
          <cell r="O1191" t="str">
            <v>Male</v>
          </cell>
          <cell r="P1191">
            <v>3</v>
          </cell>
          <cell r="Q1191">
            <v>64</v>
          </cell>
          <cell r="R1191" t="str">
            <v>VP Product Management</v>
          </cell>
          <cell r="S1191" t="str">
            <v>Manufacturing</v>
          </cell>
          <cell r="T1191" t="str">
            <v>Mass Customer</v>
          </cell>
          <cell r="U1191" t="str">
            <v>Yes</v>
          </cell>
          <cell r="V1191">
            <v>3020</v>
          </cell>
          <cell r="W1191" t="str">
            <v>VIC</v>
          </cell>
          <cell r="X1191">
            <v>4</v>
          </cell>
          <cell r="Y1191">
            <v>55</v>
          </cell>
        </row>
        <row r="1192">
          <cell r="A1192">
            <v>1191</v>
          </cell>
          <cell r="B1192">
            <v>4</v>
          </cell>
          <cell r="C1192">
            <v>3354</v>
          </cell>
          <cell r="D1192">
            <v>42813</v>
          </cell>
          <cell r="E1192" t="b">
            <v>1</v>
          </cell>
          <cell r="F1192" t="str">
            <v>Approved</v>
          </cell>
          <cell r="G1192" t="str">
            <v>Giant Bicycles</v>
          </cell>
          <cell r="H1192" t="str">
            <v>Standard</v>
          </cell>
          <cell r="I1192" t="str">
            <v>high</v>
          </cell>
          <cell r="J1192" t="str">
            <v>medium</v>
          </cell>
          <cell r="K1192">
            <v>1129.1300000000001</v>
          </cell>
          <cell r="L1192">
            <v>677.48</v>
          </cell>
          <cell r="M1192">
            <v>451.65000000000009</v>
          </cell>
          <cell r="N1192">
            <v>38216</v>
          </cell>
          <cell r="O1192" t="str">
            <v>Female</v>
          </cell>
          <cell r="P1192">
            <v>50</v>
          </cell>
          <cell r="Q1192">
            <v>44.010958904109586</v>
          </cell>
          <cell r="R1192">
            <v>0</v>
          </cell>
          <cell r="S1192" t="str">
            <v>n/a</v>
          </cell>
          <cell r="T1192" t="str">
            <v>Mass Customer</v>
          </cell>
          <cell r="U1192" t="str">
            <v>Yes</v>
          </cell>
          <cell r="V1192">
            <v>3161</v>
          </cell>
          <cell r="W1192" t="str">
            <v>VIC</v>
          </cell>
          <cell r="X1192">
            <v>10</v>
          </cell>
          <cell r="Y1192">
            <v>286</v>
          </cell>
        </row>
        <row r="1193">
          <cell r="A1193">
            <v>1192</v>
          </cell>
          <cell r="B1193">
            <v>55</v>
          </cell>
          <cell r="C1193">
            <v>3157</v>
          </cell>
          <cell r="D1193">
            <v>43039</v>
          </cell>
          <cell r="E1193" t="b">
            <v>0</v>
          </cell>
          <cell r="F1193" t="str">
            <v>Approved</v>
          </cell>
          <cell r="G1193" t="str">
            <v>Trek Bicycles</v>
          </cell>
          <cell r="H1193" t="str">
            <v>Road</v>
          </cell>
          <cell r="I1193" t="str">
            <v>medium</v>
          </cell>
          <cell r="J1193" t="str">
            <v>large</v>
          </cell>
          <cell r="K1193">
            <v>1894.19</v>
          </cell>
          <cell r="L1193">
            <v>598.76</v>
          </cell>
          <cell r="M1193">
            <v>1295.43</v>
          </cell>
          <cell r="N1193">
            <v>33259</v>
          </cell>
          <cell r="O1193" t="str">
            <v>Male</v>
          </cell>
          <cell r="P1193">
            <v>27</v>
          </cell>
          <cell r="Q1193">
            <v>24.684931506849313</v>
          </cell>
          <cell r="R1193">
            <v>0</v>
          </cell>
          <cell r="S1193" t="str">
            <v>Financial Services</v>
          </cell>
          <cell r="T1193" t="str">
            <v>Mass Customer</v>
          </cell>
          <cell r="U1193" t="str">
            <v>No</v>
          </cell>
          <cell r="V1193">
            <v>2454</v>
          </cell>
          <cell r="W1193" t="str">
            <v>NSW</v>
          </cell>
          <cell r="X1193">
            <v>7</v>
          </cell>
          <cell r="Y1193">
            <v>60</v>
          </cell>
        </row>
        <row r="1194">
          <cell r="A1194">
            <v>1193</v>
          </cell>
          <cell r="B1194">
            <v>71</v>
          </cell>
          <cell r="C1194">
            <v>79</v>
          </cell>
          <cell r="D1194">
            <v>43056</v>
          </cell>
          <cell r="F1194" t="str">
            <v>Approved</v>
          </cell>
          <cell r="G1194" t="str">
            <v>Solex</v>
          </cell>
          <cell r="H1194" t="str">
            <v>Standard</v>
          </cell>
          <cell r="I1194" t="str">
            <v>high</v>
          </cell>
          <cell r="J1194" t="str">
            <v>large</v>
          </cell>
          <cell r="K1194">
            <v>1842.92</v>
          </cell>
          <cell r="L1194">
            <v>1105.75</v>
          </cell>
          <cell r="M1194">
            <v>737.17000000000007</v>
          </cell>
          <cell r="N1194">
            <v>34996</v>
          </cell>
          <cell r="O1194" t="e">
            <v>#N/A</v>
          </cell>
          <cell r="P1194" t="e">
            <v>#N/A</v>
          </cell>
          <cell r="Q1194" t="e">
            <v>#N/A</v>
          </cell>
          <cell r="R1194" t="e">
            <v>#N/A</v>
          </cell>
          <cell r="S1194" t="e">
            <v>#N/A</v>
          </cell>
          <cell r="T1194" t="e">
            <v>#N/A</v>
          </cell>
          <cell r="U1194" t="e">
            <v>#N/A</v>
          </cell>
          <cell r="V1194" t="e">
            <v>#N/A</v>
          </cell>
          <cell r="W1194" t="e">
            <v>#N/A</v>
          </cell>
          <cell r="X1194" t="e">
            <v>#N/A</v>
          </cell>
          <cell r="Y1194">
            <v>43</v>
          </cell>
        </row>
        <row r="1195">
          <cell r="A1195">
            <v>1194</v>
          </cell>
          <cell r="B1195">
            <v>28</v>
          </cell>
          <cell r="C1195">
            <v>1944</v>
          </cell>
          <cell r="D1195">
            <v>42938</v>
          </cell>
          <cell r="E1195" t="b">
            <v>0</v>
          </cell>
          <cell r="F1195" t="str">
            <v>Approved</v>
          </cell>
          <cell r="G1195" t="str">
            <v>Solex</v>
          </cell>
          <cell r="H1195" t="str">
            <v>Road</v>
          </cell>
          <cell r="I1195" t="str">
            <v>medium</v>
          </cell>
          <cell r="J1195" t="str">
            <v>small</v>
          </cell>
          <cell r="K1195">
            <v>1703.52</v>
          </cell>
          <cell r="L1195">
            <v>1516.13</v>
          </cell>
          <cell r="M1195">
            <v>187.38999999999987</v>
          </cell>
          <cell r="N1195">
            <v>42560</v>
          </cell>
          <cell r="O1195" t="str">
            <v>Male</v>
          </cell>
          <cell r="P1195">
            <v>88</v>
          </cell>
          <cell r="Q1195">
            <v>41.665753424657531</v>
          </cell>
          <cell r="R1195" t="str">
            <v>Programmer III</v>
          </cell>
          <cell r="S1195" t="str">
            <v>Financial Services</v>
          </cell>
          <cell r="T1195" t="str">
            <v>Affluent Customer</v>
          </cell>
          <cell r="U1195" t="str">
            <v>Yes</v>
          </cell>
          <cell r="V1195">
            <v>3190</v>
          </cell>
          <cell r="W1195" t="str">
            <v>VIC</v>
          </cell>
          <cell r="X1195">
            <v>8</v>
          </cell>
          <cell r="Y1195">
            <v>161</v>
          </cell>
        </row>
        <row r="1196">
          <cell r="A1196">
            <v>1195</v>
          </cell>
          <cell r="B1196">
            <v>40</v>
          </cell>
          <cell r="C1196">
            <v>2874</v>
          </cell>
          <cell r="D1196">
            <v>42999</v>
          </cell>
          <cell r="E1196" t="b">
            <v>1</v>
          </cell>
          <cell r="F1196" t="str">
            <v>Approved</v>
          </cell>
          <cell r="G1196" t="str">
            <v>OHM Cycles</v>
          </cell>
          <cell r="H1196" t="str">
            <v>Standard</v>
          </cell>
          <cell r="I1196" t="str">
            <v>high</v>
          </cell>
          <cell r="J1196" t="str">
            <v>medium</v>
          </cell>
          <cell r="K1196">
            <v>1458.17</v>
          </cell>
          <cell r="L1196">
            <v>874.9</v>
          </cell>
          <cell r="M1196">
            <v>583.2700000000001</v>
          </cell>
          <cell r="N1196">
            <v>38750</v>
          </cell>
          <cell r="O1196" t="str">
            <v>Male</v>
          </cell>
          <cell r="P1196">
            <v>71</v>
          </cell>
          <cell r="Q1196">
            <v>44.254794520547946</v>
          </cell>
          <cell r="R1196" t="str">
            <v>Nuclear Power Engineer</v>
          </cell>
          <cell r="S1196" t="str">
            <v>Financial Services</v>
          </cell>
          <cell r="T1196" t="str">
            <v>Mass Customer</v>
          </cell>
          <cell r="U1196" t="str">
            <v>No</v>
          </cell>
          <cell r="V1196">
            <v>3043</v>
          </cell>
          <cell r="W1196" t="str">
            <v>VIC</v>
          </cell>
          <cell r="X1196">
            <v>7</v>
          </cell>
          <cell r="Y1196">
            <v>100</v>
          </cell>
        </row>
        <row r="1197">
          <cell r="A1197">
            <v>1196</v>
          </cell>
          <cell r="B1197">
            <v>78</v>
          </cell>
          <cell r="C1197">
            <v>3439</v>
          </cell>
          <cell r="D1197">
            <v>42974</v>
          </cell>
          <cell r="E1197" t="b">
            <v>0</v>
          </cell>
          <cell r="F1197" t="str">
            <v>Approved</v>
          </cell>
          <cell r="G1197" t="str">
            <v>Giant Bicycles</v>
          </cell>
          <cell r="H1197" t="str">
            <v>Standard</v>
          </cell>
          <cell r="I1197" t="str">
            <v>medium</v>
          </cell>
          <cell r="J1197" t="str">
            <v>large</v>
          </cell>
          <cell r="K1197">
            <v>1765.3</v>
          </cell>
          <cell r="L1197">
            <v>709.48</v>
          </cell>
          <cell r="M1197">
            <v>1055.82</v>
          </cell>
          <cell r="N1197">
            <v>38206</v>
          </cell>
          <cell r="O1197" t="str">
            <v>Female</v>
          </cell>
          <cell r="P1197">
            <v>18</v>
          </cell>
          <cell r="Q1197">
            <v>47.446575342465756</v>
          </cell>
          <cell r="R1197" t="str">
            <v>Technical Writer</v>
          </cell>
          <cell r="S1197" t="str">
            <v>Manufacturing</v>
          </cell>
          <cell r="T1197" t="str">
            <v>Mass Customer</v>
          </cell>
          <cell r="U1197" t="str">
            <v>No</v>
          </cell>
          <cell r="V1197">
            <v>3037</v>
          </cell>
          <cell r="W1197" t="str">
            <v>VIC</v>
          </cell>
          <cell r="X1197">
            <v>8</v>
          </cell>
          <cell r="Y1197">
            <v>125</v>
          </cell>
        </row>
        <row r="1198">
          <cell r="A1198">
            <v>1197</v>
          </cell>
          <cell r="B1198">
            <v>0</v>
          </cell>
          <cell r="C1198">
            <v>2234</v>
          </cell>
          <cell r="D1198">
            <v>42829</v>
          </cell>
          <cell r="E1198" t="b">
            <v>0</v>
          </cell>
          <cell r="F1198" t="str">
            <v>Approved</v>
          </cell>
          <cell r="K1198">
            <v>756.31</v>
          </cell>
          <cell r="M1198">
            <v>756.31</v>
          </cell>
          <cell r="O1198" t="str">
            <v>Female</v>
          </cell>
          <cell r="P1198">
            <v>75</v>
          </cell>
          <cell r="Q1198">
            <v>35.550684931506851</v>
          </cell>
          <cell r="R1198" t="str">
            <v>Electrical Engineer</v>
          </cell>
          <cell r="S1198" t="str">
            <v>n/a</v>
          </cell>
          <cell r="T1198" t="str">
            <v>Mass Customer</v>
          </cell>
          <cell r="U1198" t="str">
            <v>Yes</v>
          </cell>
          <cell r="V1198">
            <v>2069</v>
          </cell>
          <cell r="W1198" t="str">
            <v>NSW</v>
          </cell>
          <cell r="X1198">
            <v>12</v>
          </cell>
          <cell r="Y1198">
            <v>270</v>
          </cell>
        </row>
        <row r="1199">
          <cell r="A1199">
            <v>1198</v>
          </cell>
          <cell r="B1199">
            <v>84</v>
          </cell>
          <cell r="C1199">
            <v>690</v>
          </cell>
          <cell r="D1199">
            <v>42955</v>
          </cell>
          <cell r="E1199" t="b">
            <v>0</v>
          </cell>
          <cell r="F1199" t="str">
            <v>Approved</v>
          </cell>
          <cell r="G1199" t="str">
            <v>Trek Bicycles</v>
          </cell>
          <cell r="H1199" t="str">
            <v>Road</v>
          </cell>
          <cell r="I1199" t="str">
            <v>medium</v>
          </cell>
          <cell r="J1199" t="str">
            <v>medium</v>
          </cell>
          <cell r="K1199">
            <v>290.62</v>
          </cell>
          <cell r="L1199">
            <v>215.14</v>
          </cell>
          <cell r="M1199">
            <v>75.480000000000018</v>
          </cell>
          <cell r="N1199">
            <v>42218</v>
          </cell>
          <cell r="O1199" t="e">
            <v>#N/A</v>
          </cell>
          <cell r="P1199" t="e">
            <v>#N/A</v>
          </cell>
          <cell r="Q1199" t="e">
            <v>#N/A</v>
          </cell>
          <cell r="R1199" t="e">
            <v>#N/A</v>
          </cell>
          <cell r="S1199" t="e">
            <v>#N/A</v>
          </cell>
          <cell r="T1199" t="e">
            <v>#N/A</v>
          </cell>
          <cell r="U1199" t="e">
            <v>#N/A</v>
          </cell>
          <cell r="V1199" t="e">
            <v>#N/A</v>
          </cell>
          <cell r="W1199" t="e">
            <v>#N/A</v>
          </cell>
          <cell r="X1199" t="e">
            <v>#N/A</v>
          </cell>
          <cell r="Y1199">
            <v>144</v>
          </cell>
        </row>
        <row r="1200">
          <cell r="A1200">
            <v>1199</v>
          </cell>
          <cell r="B1200">
            <v>10</v>
          </cell>
          <cell r="C1200">
            <v>2583</v>
          </cell>
          <cell r="D1200">
            <v>43007</v>
          </cell>
          <cell r="E1200" t="b">
            <v>1</v>
          </cell>
          <cell r="F1200" t="str">
            <v>Approved</v>
          </cell>
          <cell r="G1200" t="str">
            <v>WeareA2B</v>
          </cell>
          <cell r="H1200" t="str">
            <v>Touring</v>
          </cell>
          <cell r="I1200" t="str">
            <v>medium</v>
          </cell>
          <cell r="J1200" t="str">
            <v>medium</v>
          </cell>
          <cell r="K1200">
            <v>1466.68</v>
          </cell>
          <cell r="L1200">
            <v>363.25</v>
          </cell>
          <cell r="M1200">
            <v>1103.43</v>
          </cell>
          <cell r="N1200">
            <v>41701</v>
          </cell>
          <cell r="O1200" t="str">
            <v>Female</v>
          </cell>
          <cell r="P1200">
            <v>86</v>
          </cell>
          <cell r="Q1200">
            <v>58.558904109589044</v>
          </cell>
          <cell r="R1200" t="str">
            <v>Human Resources Assistant I</v>
          </cell>
          <cell r="S1200" t="str">
            <v>Health</v>
          </cell>
          <cell r="T1200" t="str">
            <v>Mass Customer</v>
          </cell>
          <cell r="U1200" t="str">
            <v>No</v>
          </cell>
          <cell r="V1200">
            <v>2138</v>
          </cell>
          <cell r="W1200" t="str">
            <v>NSW</v>
          </cell>
          <cell r="X1200">
            <v>8</v>
          </cell>
          <cell r="Y1200">
            <v>92</v>
          </cell>
        </row>
        <row r="1201">
          <cell r="A1201">
            <v>1200</v>
          </cell>
          <cell r="B1201">
            <v>0</v>
          </cell>
          <cell r="C1201">
            <v>86</v>
          </cell>
          <cell r="D1201">
            <v>42907</v>
          </cell>
          <cell r="E1201" t="b">
            <v>1</v>
          </cell>
          <cell r="F1201" t="str">
            <v>Approved</v>
          </cell>
          <cell r="G1201" t="str">
            <v>OHM Cycles</v>
          </cell>
          <cell r="H1201" t="str">
            <v>Standard</v>
          </cell>
          <cell r="I1201" t="str">
            <v>low</v>
          </cell>
          <cell r="J1201" t="str">
            <v>medium</v>
          </cell>
          <cell r="K1201">
            <v>71.16</v>
          </cell>
          <cell r="L1201">
            <v>56.93</v>
          </cell>
          <cell r="M1201">
            <v>14.229999999999997</v>
          </cell>
          <cell r="N1201">
            <v>38647</v>
          </cell>
          <cell r="O1201" t="e">
            <v>#N/A</v>
          </cell>
          <cell r="P1201" t="e">
            <v>#N/A</v>
          </cell>
          <cell r="Q1201" t="e">
            <v>#N/A</v>
          </cell>
          <cell r="R1201" t="e">
            <v>#N/A</v>
          </cell>
          <cell r="S1201" t="e">
            <v>#N/A</v>
          </cell>
          <cell r="T1201" t="e">
            <v>#N/A</v>
          </cell>
          <cell r="U1201" t="e">
            <v>#N/A</v>
          </cell>
          <cell r="V1201" t="e">
            <v>#N/A</v>
          </cell>
          <cell r="W1201" t="e">
            <v>#N/A</v>
          </cell>
          <cell r="X1201" t="e">
            <v>#N/A</v>
          </cell>
          <cell r="Y1201">
            <v>192</v>
          </cell>
        </row>
        <row r="1202">
          <cell r="A1202">
            <v>1201</v>
          </cell>
          <cell r="B1202">
            <v>84</v>
          </cell>
          <cell r="C1202">
            <v>3241</v>
          </cell>
          <cell r="D1202">
            <v>42880</v>
          </cell>
          <cell r="F1202" t="str">
            <v>Approved</v>
          </cell>
          <cell r="G1202" t="str">
            <v>Trek Bicycles</v>
          </cell>
          <cell r="H1202" t="str">
            <v>Road</v>
          </cell>
          <cell r="I1202" t="str">
            <v>medium</v>
          </cell>
          <cell r="J1202" t="str">
            <v>medium</v>
          </cell>
          <cell r="K1202">
            <v>290.62</v>
          </cell>
          <cell r="L1202">
            <v>215.14</v>
          </cell>
          <cell r="M1202">
            <v>75.480000000000018</v>
          </cell>
          <cell r="N1202">
            <v>38206</v>
          </cell>
          <cell r="O1202" t="str">
            <v>Female</v>
          </cell>
          <cell r="P1202">
            <v>4</v>
          </cell>
          <cell r="Q1202">
            <v>42.419178082191777</v>
          </cell>
          <cell r="R1202" t="str">
            <v>Budget/Accounting Analyst IV</v>
          </cell>
          <cell r="S1202" t="str">
            <v>n/a</v>
          </cell>
          <cell r="T1202" t="str">
            <v>Mass Customer</v>
          </cell>
          <cell r="U1202" t="str">
            <v>Yes</v>
          </cell>
          <cell r="V1202">
            <v>4011</v>
          </cell>
          <cell r="W1202" t="str">
            <v>QLD</v>
          </cell>
          <cell r="X1202">
            <v>7</v>
          </cell>
          <cell r="Y1202">
            <v>219</v>
          </cell>
        </row>
        <row r="1203">
          <cell r="A1203">
            <v>1202</v>
          </cell>
          <cell r="B1203">
            <v>70</v>
          </cell>
          <cell r="C1203">
            <v>72</v>
          </cell>
          <cell r="D1203">
            <v>42957</v>
          </cell>
          <cell r="E1203" t="b">
            <v>0</v>
          </cell>
          <cell r="F1203" t="str">
            <v>Approved</v>
          </cell>
          <cell r="G1203" t="str">
            <v>Trek Bicycles</v>
          </cell>
          <cell r="H1203" t="str">
            <v>Standard</v>
          </cell>
          <cell r="I1203" t="str">
            <v>high</v>
          </cell>
          <cell r="J1203" t="str">
            <v>medium</v>
          </cell>
          <cell r="K1203">
            <v>495.72</v>
          </cell>
          <cell r="L1203">
            <v>297.43</v>
          </cell>
          <cell r="M1203">
            <v>198.29000000000002</v>
          </cell>
          <cell r="N1203">
            <v>36668</v>
          </cell>
          <cell r="O1203" t="e">
            <v>#N/A</v>
          </cell>
          <cell r="P1203" t="e">
            <v>#N/A</v>
          </cell>
          <cell r="Q1203" t="e">
            <v>#N/A</v>
          </cell>
          <cell r="R1203" t="e">
            <v>#N/A</v>
          </cell>
          <cell r="S1203" t="e">
            <v>#N/A</v>
          </cell>
          <cell r="T1203" t="e">
            <v>#N/A</v>
          </cell>
          <cell r="U1203" t="e">
            <v>#N/A</v>
          </cell>
          <cell r="V1203" t="e">
            <v>#N/A</v>
          </cell>
          <cell r="W1203" t="e">
            <v>#N/A</v>
          </cell>
          <cell r="X1203" t="e">
            <v>#N/A</v>
          </cell>
          <cell r="Y1203">
            <v>142</v>
          </cell>
        </row>
        <row r="1204">
          <cell r="A1204">
            <v>1203</v>
          </cell>
          <cell r="B1204">
            <v>1</v>
          </cell>
          <cell r="C1204">
            <v>1762</v>
          </cell>
          <cell r="D1204">
            <v>42878</v>
          </cell>
          <cell r="E1204" t="b">
            <v>0</v>
          </cell>
          <cell r="F1204" t="str">
            <v>Approved</v>
          </cell>
          <cell r="G1204" t="str">
            <v>Giant Bicycles</v>
          </cell>
          <cell r="H1204" t="str">
            <v>Standard</v>
          </cell>
          <cell r="I1204" t="str">
            <v>medium</v>
          </cell>
          <cell r="J1204" t="str">
            <v>medium</v>
          </cell>
          <cell r="K1204">
            <v>1403.5</v>
          </cell>
          <cell r="L1204">
            <v>954.82</v>
          </cell>
          <cell r="M1204">
            <v>448.67999999999995</v>
          </cell>
          <cell r="N1204">
            <v>41245</v>
          </cell>
          <cell r="O1204" t="str">
            <v>Female</v>
          </cell>
          <cell r="P1204">
            <v>96</v>
          </cell>
          <cell r="Q1204">
            <v>43.917808219178085</v>
          </cell>
          <cell r="R1204" t="str">
            <v>Research Assistant II</v>
          </cell>
          <cell r="S1204" t="str">
            <v>Manufacturing</v>
          </cell>
          <cell r="T1204" t="str">
            <v>Mass Customer</v>
          </cell>
          <cell r="U1204" t="str">
            <v>Yes</v>
          </cell>
          <cell r="V1204">
            <v>3039</v>
          </cell>
          <cell r="W1204" t="str">
            <v>VIC</v>
          </cell>
          <cell r="X1204">
            <v>9</v>
          </cell>
          <cell r="Y1204">
            <v>221</v>
          </cell>
        </row>
        <row r="1205">
          <cell r="A1205">
            <v>1204</v>
          </cell>
          <cell r="B1205">
            <v>94</v>
          </cell>
          <cell r="C1205">
            <v>3397</v>
          </cell>
          <cell r="D1205">
            <v>42883</v>
          </cell>
          <cell r="E1205" t="b">
            <v>0</v>
          </cell>
          <cell r="F1205" t="str">
            <v>Approved</v>
          </cell>
          <cell r="G1205" t="str">
            <v>Giant Bicycles</v>
          </cell>
          <cell r="H1205" t="str">
            <v>Standard</v>
          </cell>
          <cell r="I1205" t="str">
            <v>medium</v>
          </cell>
          <cell r="J1205" t="str">
            <v>large</v>
          </cell>
          <cell r="K1205">
            <v>1635.3</v>
          </cell>
          <cell r="L1205">
            <v>993.66</v>
          </cell>
          <cell r="M1205">
            <v>641.64</v>
          </cell>
          <cell r="N1205">
            <v>41434</v>
          </cell>
          <cell r="O1205" t="str">
            <v>Male</v>
          </cell>
          <cell r="P1205">
            <v>69</v>
          </cell>
          <cell r="Q1205">
            <v>36.608219178082194</v>
          </cell>
          <cell r="R1205" t="str">
            <v>Product Engineer</v>
          </cell>
          <cell r="S1205" t="str">
            <v>Manufacturing</v>
          </cell>
          <cell r="T1205" t="str">
            <v>Mass Customer</v>
          </cell>
          <cell r="U1205" t="str">
            <v>Yes</v>
          </cell>
          <cell r="V1205">
            <v>4055</v>
          </cell>
          <cell r="W1205" t="str">
            <v>QLD</v>
          </cell>
          <cell r="X1205">
            <v>8</v>
          </cell>
          <cell r="Y1205">
            <v>216</v>
          </cell>
        </row>
        <row r="1206">
          <cell r="A1206">
            <v>1205</v>
          </cell>
          <cell r="B1206">
            <v>44</v>
          </cell>
          <cell r="C1206">
            <v>2386</v>
          </cell>
          <cell r="D1206">
            <v>43061</v>
          </cell>
          <cell r="E1206" t="b">
            <v>0</v>
          </cell>
          <cell r="F1206" t="str">
            <v>Approved</v>
          </cell>
          <cell r="G1206" t="str">
            <v>WeareA2B</v>
          </cell>
          <cell r="H1206" t="str">
            <v>Standard</v>
          </cell>
          <cell r="I1206" t="str">
            <v>medium</v>
          </cell>
          <cell r="J1206" t="str">
            <v>medium</v>
          </cell>
          <cell r="K1206">
            <v>1769.64</v>
          </cell>
          <cell r="L1206">
            <v>108.76</v>
          </cell>
          <cell r="M1206">
            <v>1660.88</v>
          </cell>
          <cell r="N1206">
            <v>40672</v>
          </cell>
          <cell r="O1206" t="str">
            <v>Male</v>
          </cell>
          <cell r="P1206">
            <v>33</v>
          </cell>
          <cell r="Q1206">
            <v>24.720547945205478</v>
          </cell>
          <cell r="R1206" t="str">
            <v>Compensation Analyst</v>
          </cell>
          <cell r="S1206" t="str">
            <v>Health</v>
          </cell>
          <cell r="T1206" t="str">
            <v>Mass Customer</v>
          </cell>
          <cell r="U1206" t="str">
            <v>No</v>
          </cell>
          <cell r="V1206">
            <v>2200</v>
          </cell>
          <cell r="W1206" t="str">
            <v>NSW</v>
          </cell>
          <cell r="X1206">
            <v>9</v>
          </cell>
          <cell r="Y1206">
            <v>38</v>
          </cell>
        </row>
        <row r="1207">
          <cell r="A1207">
            <v>1206</v>
          </cell>
          <cell r="B1207">
            <v>49</v>
          </cell>
          <cell r="C1207">
            <v>177</v>
          </cell>
          <cell r="D1207">
            <v>42923</v>
          </cell>
          <cell r="E1207" t="b">
            <v>0</v>
          </cell>
          <cell r="F1207" t="str">
            <v>Approved</v>
          </cell>
          <cell r="G1207" t="str">
            <v>Solex</v>
          </cell>
          <cell r="H1207" t="str">
            <v>Standard</v>
          </cell>
          <cell r="I1207" t="str">
            <v>medium</v>
          </cell>
          <cell r="J1207" t="str">
            <v>large</v>
          </cell>
          <cell r="K1207">
            <v>1061.56</v>
          </cell>
          <cell r="L1207">
            <v>733.58</v>
          </cell>
          <cell r="M1207">
            <v>327.9799999999999</v>
          </cell>
          <cell r="N1207">
            <v>34170</v>
          </cell>
          <cell r="O1207" t="e">
            <v>#N/A</v>
          </cell>
          <cell r="P1207" t="e">
            <v>#N/A</v>
          </cell>
          <cell r="Q1207" t="e">
            <v>#N/A</v>
          </cell>
          <cell r="R1207" t="e">
            <v>#N/A</v>
          </cell>
          <cell r="S1207" t="e">
            <v>#N/A</v>
          </cell>
          <cell r="T1207" t="e">
            <v>#N/A</v>
          </cell>
          <cell r="U1207" t="e">
            <v>#N/A</v>
          </cell>
          <cell r="V1207" t="e">
            <v>#N/A</v>
          </cell>
          <cell r="W1207" t="e">
            <v>#N/A</v>
          </cell>
          <cell r="X1207" t="e">
            <v>#N/A</v>
          </cell>
          <cell r="Y1207">
            <v>176</v>
          </cell>
        </row>
        <row r="1208">
          <cell r="A1208">
            <v>1207</v>
          </cell>
          <cell r="B1208">
            <v>47</v>
          </cell>
          <cell r="C1208">
            <v>732</v>
          </cell>
          <cell r="D1208">
            <v>42908</v>
          </cell>
          <cell r="E1208" t="b">
            <v>1</v>
          </cell>
          <cell r="F1208" t="str">
            <v>Approved</v>
          </cell>
          <cell r="G1208" t="str">
            <v>Trek Bicycles</v>
          </cell>
          <cell r="H1208" t="str">
            <v>Road</v>
          </cell>
          <cell r="I1208" t="str">
            <v>low</v>
          </cell>
          <cell r="J1208" t="str">
            <v>small</v>
          </cell>
          <cell r="K1208">
            <v>1720.7</v>
          </cell>
          <cell r="L1208">
            <v>1531.42</v>
          </cell>
          <cell r="M1208">
            <v>189.27999999999997</v>
          </cell>
          <cell r="N1208">
            <v>38991</v>
          </cell>
          <cell r="O1208" t="e">
            <v>#N/A</v>
          </cell>
          <cell r="P1208" t="e">
            <v>#N/A</v>
          </cell>
          <cell r="Q1208" t="e">
            <v>#N/A</v>
          </cell>
          <cell r="R1208" t="e">
            <v>#N/A</v>
          </cell>
          <cell r="S1208" t="e">
            <v>#N/A</v>
          </cell>
          <cell r="T1208" t="e">
            <v>#N/A</v>
          </cell>
          <cell r="U1208" t="e">
            <v>#N/A</v>
          </cell>
          <cell r="V1208" t="e">
            <v>#N/A</v>
          </cell>
          <cell r="W1208" t="e">
            <v>#N/A</v>
          </cell>
          <cell r="X1208" t="e">
            <v>#N/A</v>
          </cell>
          <cell r="Y1208">
            <v>191</v>
          </cell>
        </row>
        <row r="1209">
          <cell r="A1209">
            <v>1208</v>
          </cell>
          <cell r="B1209">
            <v>34</v>
          </cell>
          <cell r="C1209">
            <v>3052</v>
          </cell>
          <cell r="D1209">
            <v>43045</v>
          </cell>
          <cell r="E1209" t="b">
            <v>1</v>
          </cell>
          <cell r="F1209" t="str">
            <v>Approved</v>
          </cell>
          <cell r="G1209" t="str">
            <v>Norco Bicycles</v>
          </cell>
          <cell r="H1209" t="str">
            <v>Road</v>
          </cell>
          <cell r="I1209" t="str">
            <v>high</v>
          </cell>
          <cell r="J1209" t="str">
            <v>large</v>
          </cell>
          <cell r="K1209">
            <v>774.53</v>
          </cell>
          <cell r="L1209">
            <v>464.72</v>
          </cell>
          <cell r="M1209">
            <v>309.80999999999995</v>
          </cell>
          <cell r="N1209">
            <v>37698</v>
          </cell>
          <cell r="O1209" t="str">
            <v>Female</v>
          </cell>
          <cell r="P1209">
            <v>67</v>
          </cell>
          <cell r="Q1209">
            <v>45.558904109589044</v>
          </cell>
          <cell r="R1209" t="str">
            <v>Teacher</v>
          </cell>
          <cell r="S1209" t="str">
            <v>Manufacturing</v>
          </cell>
          <cell r="T1209" t="str">
            <v>Affluent Customer</v>
          </cell>
          <cell r="U1209" t="str">
            <v>Yes</v>
          </cell>
          <cell r="V1209">
            <v>2260</v>
          </cell>
          <cell r="W1209" t="str">
            <v>NSW</v>
          </cell>
          <cell r="X1209">
            <v>9</v>
          </cell>
          <cell r="Y1209">
            <v>54</v>
          </cell>
        </row>
        <row r="1210">
          <cell r="A1210">
            <v>1209</v>
          </cell>
          <cell r="B1210">
            <v>95</v>
          </cell>
          <cell r="C1210">
            <v>1731</v>
          </cell>
          <cell r="D1210">
            <v>43056</v>
          </cell>
          <cell r="E1210" t="b">
            <v>0</v>
          </cell>
          <cell r="F1210" t="str">
            <v>Approved</v>
          </cell>
          <cell r="G1210" t="str">
            <v>OHM Cycles</v>
          </cell>
          <cell r="H1210" t="str">
            <v>Touring</v>
          </cell>
          <cell r="I1210" t="str">
            <v>low</v>
          </cell>
          <cell r="J1210" t="str">
            <v>medium</v>
          </cell>
          <cell r="K1210">
            <v>1073.07</v>
          </cell>
          <cell r="L1210">
            <v>933.84</v>
          </cell>
          <cell r="M1210">
            <v>139.2299999999999</v>
          </cell>
          <cell r="N1210">
            <v>38206</v>
          </cell>
          <cell r="O1210" t="str">
            <v>Male</v>
          </cell>
          <cell r="P1210">
            <v>95</v>
          </cell>
          <cell r="Q1210">
            <v>63.06849315068493</v>
          </cell>
          <cell r="R1210" t="str">
            <v>Health Coach III</v>
          </cell>
          <cell r="S1210" t="str">
            <v>Financial Services</v>
          </cell>
          <cell r="T1210" t="str">
            <v>Mass Customer</v>
          </cell>
          <cell r="U1210" t="str">
            <v>No</v>
          </cell>
          <cell r="V1210">
            <v>4161</v>
          </cell>
          <cell r="W1210" t="str">
            <v>QLD</v>
          </cell>
          <cell r="X1210">
            <v>5</v>
          </cell>
          <cell r="Y1210">
            <v>43</v>
          </cell>
        </row>
        <row r="1211">
          <cell r="A1211">
            <v>1210</v>
          </cell>
          <cell r="B1211">
            <v>9</v>
          </cell>
          <cell r="C1211">
            <v>3048</v>
          </cell>
          <cell r="D1211">
            <v>42845</v>
          </cell>
          <cell r="E1211" t="b">
            <v>0</v>
          </cell>
          <cell r="F1211" t="str">
            <v>Approved</v>
          </cell>
          <cell r="G1211" t="str">
            <v>OHM Cycles</v>
          </cell>
          <cell r="H1211" t="str">
            <v>Road</v>
          </cell>
          <cell r="I1211" t="str">
            <v>medium</v>
          </cell>
          <cell r="J1211" t="str">
            <v>medium</v>
          </cell>
          <cell r="K1211">
            <v>742.54</v>
          </cell>
          <cell r="L1211">
            <v>667.4</v>
          </cell>
          <cell r="M1211">
            <v>75.139999999999986</v>
          </cell>
          <cell r="N1211">
            <v>33549</v>
          </cell>
          <cell r="O1211" t="str">
            <v>Male</v>
          </cell>
          <cell r="P1211">
            <v>72</v>
          </cell>
          <cell r="Q1211">
            <v>52.849315068493148</v>
          </cell>
          <cell r="R1211" t="str">
            <v>Legal Assistant</v>
          </cell>
          <cell r="S1211" t="str">
            <v>Retail</v>
          </cell>
          <cell r="T1211" t="str">
            <v>Mass Customer</v>
          </cell>
          <cell r="U1211" t="str">
            <v>Yes</v>
          </cell>
          <cell r="V1211">
            <v>3677</v>
          </cell>
          <cell r="W1211" t="str">
            <v>VIC</v>
          </cell>
          <cell r="X1211">
            <v>1</v>
          </cell>
          <cell r="Y1211">
            <v>254</v>
          </cell>
        </row>
        <row r="1212">
          <cell r="A1212">
            <v>1211</v>
          </cell>
          <cell r="B1212">
            <v>77</v>
          </cell>
          <cell r="C1212">
            <v>2719</v>
          </cell>
          <cell r="D1212">
            <v>43089</v>
          </cell>
          <cell r="E1212" t="b">
            <v>0</v>
          </cell>
          <cell r="F1212" t="str">
            <v>Approved</v>
          </cell>
          <cell r="G1212" t="str">
            <v>Norco Bicycles</v>
          </cell>
          <cell r="H1212" t="str">
            <v>Road</v>
          </cell>
          <cell r="I1212" t="str">
            <v>medium</v>
          </cell>
          <cell r="J1212" t="str">
            <v>large</v>
          </cell>
          <cell r="K1212">
            <v>1240.31</v>
          </cell>
          <cell r="L1212">
            <v>795.1</v>
          </cell>
          <cell r="M1212">
            <v>445.20999999999992</v>
          </cell>
          <cell r="N1212">
            <v>40553</v>
          </cell>
          <cell r="O1212" t="str">
            <v>Female</v>
          </cell>
          <cell r="P1212">
            <v>0</v>
          </cell>
          <cell r="Q1212">
            <v>33.591780821917808</v>
          </cell>
          <cell r="R1212" t="str">
            <v>Teacher</v>
          </cell>
          <cell r="S1212" t="str">
            <v>n/a</v>
          </cell>
          <cell r="T1212" t="str">
            <v>High Net Worth</v>
          </cell>
          <cell r="U1212" t="str">
            <v>Yes</v>
          </cell>
          <cell r="V1212">
            <v>4209</v>
          </cell>
          <cell r="W1212" t="str">
            <v>QLD</v>
          </cell>
          <cell r="X1212">
            <v>4</v>
          </cell>
          <cell r="Y1212">
            <v>10</v>
          </cell>
        </row>
        <row r="1213">
          <cell r="A1213">
            <v>1212</v>
          </cell>
          <cell r="B1213">
            <v>23</v>
          </cell>
          <cell r="C1213">
            <v>3250</v>
          </cell>
          <cell r="D1213">
            <v>42896</v>
          </cell>
          <cell r="E1213" t="b">
            <v>1</v>
          </cell>
          <cell r="F1213" t="str">
            <v>Approved</v>
          </cell>
          <cell r="G1213" t="str">
            <v>Norco Bicycles</v>
          </cell>
          <cell r="H1213" t="str">
            <v>Standard</v>
          </cell>
          <cell r="I1213" t="str">
            <v>medium</v>
          </cell>
          <cell r="J1213" t="str">
            <v>medium</v>
          </cell>
          <cell r="K1213">
            <v>1198.46</v>
          </cell>
          <cell r="L1213">
            <v>381.1</v>
          </cell>
          <cell r="M1213">
            <v>817.36</v>
          </cell>
          <cell r="N1213">
            <v>37626</v>
          </cell>
          <cell r="O1213" t="str">
            <v>Female</v>
          </cell>
          <cell r="P1213">
            <v>95</v>
          </cell>
          <cell r="Q1213">
            <v>29.945205479452056</v>
          </cell>
          <cell r="R1213">
            <v>0</v>
          </cell>
          <cell r="S1213" t="str">
            <v>Manufacturing</v>
          </cell>
          <cell r="T1213" t="str">
            <v>Mass Customer</v>
          </cell>
          <cell r="U1213" t="str">
            <v>Yes</v>
          </cell>
          <cell r="V1213">
            <v>4300</v>
          </cell>
          <cell r="W1213" t="str">
            <v>QLD</v>
          </cell>
          <cell r="X1213">
            <v>5</v>
          </cell>
          <cell r="Y1213">
            <v>203</v>
          </cell>
        </row>
        <row r="1214">
          <cell r="A1214">
            <v>1213</v>
          </cell>
          <cell r="B1214">
            <v>90</v>
          </cell>
          <cell r="C1214">
            <v>343</v>
          </cell>
          <cell r="D1214">
            <v>42882</v>
          </cell>
          <cell r="E1214" t="b">
            <v>0</v>
          </cell>
          <cell r="F1214" t="str">
            <v>Approved</v>
          </cell>
          <cell r="G1214" t="str">
            <v>Norco Bicycles</v>
          </cell>
          <cell r="H1214" t="str">
            <v>Standard</v>
          </cell>
          <cell r="I1214" t="str">
            <v>low</v>
          </cell>
          <cell r="J1214" t="str">
            <v>medium</v>
          </cell>
          <cell r="K1214">
            <v>363.01</v>
          </cell>
          <cell r="L1214">
            <v>290.41000000000003</v>
          </cell>
          <cell r="M1214">
            <v>72.599999999999966</v>
          </cell>
          <cell r="N1214">
            <v>38482</v>
          </cell>
          <cell r="O1214" t="e">
            <v>#N/A</v>
          </cell>
          <cell r="P1214" t="e">
            <v>#N/A</v>
          </cell>
          <cell r="Q1214" t="e">
            <v>#N/A</v>
          </cell>
          <cell r="R1214" t="e">
            <v>#N/A</v>
          </cell>
          <cell r="S1214" t="e">
            <v>#N/A</v>
          </cell>
          <cell r="T1214" t="e">
            <v>#N/A</v>
          </cell>
          <cell r="U1214" t="e">
            <v>#N/A</v>
          </cell>
          <cell r="V1214" t="e">
            <v>#N/A</v>
          </cell>
          <cell r="W1214" t="e">
            <v>#N/A</v>
          </cell>
          <cell r="X1214" t="e">
            <v>#N/A</v>
          </cell>
          <cell r="Y1214">
            <v>217</v>
          </cell>
        </row>
        <row r="1215">
          <cell r="A1215">
            <v>1214</v>
          </cell>
          <cell r="B1215">
            <v>0</v>
          </cell>
          <cell r="C1215">
            <v>215</v>
          </cell>
          <cell r="D1215">
            <v>43017</v>
          </cell>
          <cell r="E1215" t="b">
            <v>0</v>
          </cell>
          <cell r="F1215" t="str">
            <v>Approved</v>
          </cell>
          <cell r="G1215" t="str">
            <v>OHM Cycles</v>
          </cell>
          <cell r="H1215" t="str">
            <v>Standard</v>
          </cell>
          <cell r="I1215" t="str">
            <v>medium</v>
          </cell>
          <cell r="J1215" t="str">
            <v>medium</v>
          </cell>
          <cell r="K1215">
            <v>183.86</v>
          </cell>
          <cell r="L1215">
            <v>137.9</v>
          </cell>
          <cell r="M1215">
            <v>45.960000000000008</v>
          </cell>
          <cell r="N1215">
            <v>42172</v>
          </cell>
          <cell r="O1215" t="e">
            <v>#N/A</v>
          </cell>
          <cell r="P1215" t="e">
            <v>#N/A</v>
          </cell>
          <cell r="Q1215" t="e">
            <v>#N/A</v>
          </cell>
          <cell r="R1215" t="e">
            <v>#N/A</v>
          </cell>
          <cell r="S1215" t="e">
            <v>#N/A</v>
          </cell>
          <cell r="T1215" t="e">
            <v>#N/A</v>
          </cell>
          <cell r="U1215" t="e">
            <v>#N/A</v>
          </cell>
          <cell r="V1215" t="e">
            <v>#N/A</v>
          </cell>
          <cell r="W1215" t="e">
            <v>#N/A</v>
          </cell>
          <cell r="X1215" t="e">
            <v>#N/A</v>
          </cell>
          <cell r="Y1215">
            <v>82</v>
          </cell>
        </row>
        <row r="1216">
          <cell r="A1216">
            <v>1215</v>
          </cell>
          <cell r="B1216">
            <v>6</v>
          </cell>
          <cell r="C1216">
            <v>2372</v>
          </cell>
          <cell r="D1216">
            <v>42971</v>
          </cell>
          <cell r="E1216" t="b">
            <v>1</v>
          </cell>
          <cell r="F1216" t="str">
            <v>Cancelled</v>
          </cell>
          <cell r="G1216" t="str">
            <v>OHM Cycles</v>
          </cell>
          <cell r="H1216" t="str">
            <v>Standard</v>
          </cell>
          <cell r="I1216" t="str">
            <v>high</v>
          </cell>
          <cell r="J1216" t="str">
            <v>medium</v>
          </cell>
          <cell r="K1216">
            <v>227.88</v>
          </cell>
          <cell r="L1216">
            <v>136.72999999999999</v>
          </cell>
          <cell r="M1216">
            <v>91.15</v>
          </cell>
          <cell r="N1216">
            <v>37659</v>
          </cell>
          <cell r="O1216" t="str">
            <v>Female</v>
          </cell>
          <cell r="P1216">
            <v>51</v>
          </cell>
          <cell r="Q1216">
            <v>44.553424657534244</v>
          </cell>
          <cell r="R1216" t="str">
            <v>Clinical Specialist</v>
          </cell>
          <cell r="S1216" t="str">
            <v>Manufacturing</v>
          </cell>
          <cell r="T1216" t="str">
            <v>High Net Worth</v>
          </cell>
          <cell r="U1216" t="str">
            <v>Yes</v>
          </cell>
          <cell r="V1216">
            <v>3149</v>
          </cell>
          <cell r="W1216" t="str">
            <v>VIC</v>
          </cell>
          <cell r="X1216">
            <v>12</v>
          </cell>
          <cell r="Y1216">
            <v>128</v>
          </cell>
        </row>
        <row r="1217">
          <cell r="A1217">
            <v>1216</v>
          </cell>
          <cell r="B1217">
            <v>61</v>
          </cell>
          <cell r="C1217">
            <v>3465</v>
          </cell>
          <cell r="D1217">
            <v>42945</v>
          </cell>
          <cell r="E1217" t="b">
            <v>1</v>
          </cell>
          <cell r="F1217" t="str">
            <v>Approved</v>
          </cell>
          <cell r="G1217" t="str">
            <v>Norco Bicycles</v>
          </cell>
          <cell r="H1217" t="str">
            <v>Standard</v>
          </cell>
          <cell r="I1217" t="str">
            <v>medium</v>
          </cell>
          <cell r="J1217" t="str">
            <v>small</v>
          </cell>
          <cell r="K1217">
            <v>586.45000000000005</v>
          </cell>
          <cell r="L1217">
            <v>521.94000000000005</v>
          </cell>
          <cell r="M1217">
            <v>64.509999999999991</v>
          </cell>
          <cell r="N1217">
            <v>36145</v>
          </cell>
          <cell r="O1217" t="str">
            <v>Male</v>
          </cell>
          <cell r="P1217">
            <v>65</v>
          </cell>
          <cell r="Q1217">
            <v>44.158904109589038</v>
          </cell>
          <cell r="R1217" t="str">
            <v>Chemical Engineer</v>
          </cell>
          <cell r="S1217" t="str">
            <v>Financial Services</v>
          </cell>
          <cell r="T1217" t="str">
            <v>Mass Customer</v>
          </cell>
          <cell r="U1217" t="str">
            <v>Yes</v>
          </cell>
          <cell r="V1217">
            <v>2095</v>
          </cell>
          <cell r="W1217" t="str">
            <v>NSW</v>
          </cell>
          <cell r="X1217">
            <v>12</v>
          </cell>
          <cell r="Y1217">
            <v>154</v>
          </cell>
        </row>
        <row r="1218">
          <cell r="A1218">
            <v>1217</v>
          </cell>
          <cell r="B1218">
            <v>16</v>
          </cell>
          <cell r="C1218">
            <v>1234</v>
          </cell>
          <cell r="D1218">
            <v>42945</v>
          </cell>
          <cell r="E1218" t="b">
            <v>1</v>
          </cell>
          <cell r="F1218" t="str">
            <v>Approved</v>
          </cell>
          <cell r="G1218" t="str">
            <v>Norco Bicycles</v>
          </cell>
          <cell r="H1218" t="str">
            <v>Standard</v>
          </cell>
          <cell r="I1218" t="str">
            <v>high</v>
          </cell>
          <cell r="J1218" t="str">
            <v>small</v>
          </cell>
          <cell r="K1218">
            <v>1661.92</v>
          </cell>
          <cell r="L1218">
            <v>1479.11</v>
          </cell>
          <cell r="M1218">
            <v>182.81000000000017</v>
          </cell>
          <cell r="N1218">
            <v>34586</v>
          </cell>
          <cell r="O1218" t="str">
            <v>Female</v>
          </cell>
          <cell r="P1218">
            <v>24</v>
          </cell>
          <cell r="Q1218">
            <v>56.956164383561642</v>
          </cell>
          <cell r="R1218" t="str">
            <v>Geologist I</v>
          </cell>
          <cell r="S1218" t="str">
            <v>Retail</v>
          </cell>
          <cell r="T1218" t="str">
            <v>Affluent Customer</v>
          </cell>
          <cell r="U1218" t="str">
            <v>Yes</v>
          </cell>
          <cell r="V1218">
            <v>2763</v>
          </cell>
          <cell r="W1218" t="str">
            <v>NSW</v>
          </cell>
          <cell r="X1218">
            <v>9</v>
          </cell>
          <cell r="Y1218">
            <v>154</v>
          </cell>
        </row>
        <row r="1219">
          <cell r="A1219">
            <v>1218</v>
          </cell>
          <cell r="B1219">
            <v>15</v>
          </cell>
          <cell r="C1219">
            <v>1669</v>
          </cell>
          <cell r="D1219">
            <v>43040</v>
          </cell>
          <cell r="E1219" t="b">
            <v>0</v>
          </cell>
          <cell r="F1219" t="str">
            <v>Approved</v>
          </cell>
          <cell r="G1219" t="str">
            <v>WeareA2B</v>
          </cell>
          <cell r="H1219" t="str">
            <v>Standard</v>
          </cell>
          <cell r="I1219" t="str">
            <v>medium</v>
          </cell>
          <cell r="J1219" t="str">
            <v>medium</v>
          </cell>
          <cell r="K1219">
            <v>1292.8399999999999</v>
          </cell>
          <cell r="L1219">
            <v>13.44</v>
          </cell>
          <cell r="M1219">
            <v>1279.3999999999999</v>
          </cell>
          <cell r="N1219">
            <v>40779</v>
          </cell>
          <cell r="O1219" t="str">
            <v>Female</v>
          </cell>
          <cell r="P1219">
            <v>30</v>
          </cell>
          <cell r="Q1219">
            <v>44.035616438356165</v>
          </cell>
          <cell r="R1219" t="str">
            <v>VP Accounting</v>
          </cell>
          <cell r="S1219" t="str">
            <v>Financial Services</v>
          </cell>
          <cell r="T1219" t="str">
            <v>Mass Customer</v>
          </cell>
          <cell r="U1219" t="str">
            <v>No</v>
          </cell>
          <cell r="V1219">
            <v>2155</v>
          </cell>
          <cell r="W1219" t="str">
            <v>NSW</v>
          </cell>
          <cell r="X1219">
            <v>11</v>
          </cell>
          <cell r="Y1219">
            <v>59</v>
          </cell>
        </row>
        <row r="1220">
          <cell r="A1220">
            <v>1219</v>
          </cell>
          <cell r="B1220">
            <v>87</v>
          </cell>
          <cell r="C1220">
            <v>1897</v>
          </cell>
          <cell r="D1220">
            <v>42780</v>
          </cell>
          <cell r="E1220" t="b">
            <v>1</v>
          </cell>
          <cell r="F1220" t="str">
            <v>Approved</v>
          </cell>
          <cell r="G1220" t="str">
            <v>Giant Bicycles</v>
          </cell>
          <cell r="H1220" t="str">
            <v>Standard</v>
          </cell>
          <cell r="I1220" t="str">
            <v>high</v>
          </cell>
          <cell r="J1220" t="str">
            <v>medium</v>
          </cell>
          <cell r="K1220">
            <v>1179</v>
          </cell>
          <cell r="L1220">
            <v>707.4</v>
          </cell>
          <cell r="M1220">
            <v>471.6</v>
          </cell>
          <cell r="N1220">
            <v>36145</v>
          </cell>
          <cell r="O1220" t="str">
            <v>Female</v>
          </cell>
          <cell r="P1220">
            <v>67</v>
          </cell>
          <cell r="Q1220">
            <v>24.597260273972601</v>
          </cell>
          <cell r="R1220" t="str">
            <v>Product Engineer</v>
          </cell>
          <cell r="S1220" t="str">
            <v>n/a</v>
          </cell>
          <cell r="T1220" t="str">
            <v>High Net Worth</v>
          </cell>
          <cell r="U1220" t="str">
            <v>No</v>
          </cell>
          <cell r="V1220">
            <v>4132</v>
          </cell>
          <cell r="W1220" t="str">
            <v>QLD</v>
          </cell>
          <cell r="X1220">
            <v>3</v>
          </cell>
          <cell r="Y1220">
            <v>319</v>
          </cell>
        </row>
        <row r="1221">
          <cell r="A1221">
            <v>1220</v>
          </cell>
          <cell r="B1221">
            <v>96</v>
          </cell>
          <cell r="C1221">
            <v>2016</v>
          </cell>
          <cell r="D1221">
            <v>42857</v>
          </cell>
          <cell r="E1221" t="b">
            <v>0</v>
          </cell>
          <cell r="F1221" t="str">
            <v>Approved</v>
          </cell>
          <cell r="G1221" t="str">
            <v>WeareA2B</v>
          </cell>
          <cell r="H1221" t="str">
            <v>Road</v>
          </cell>
          <cell r="I1221" t="str">
            <v>low</v>
          </cell>
          <cell r="J1221" t="str">
            <v>small</v>
          </cell>
          <cell r="K1221">
            <v>1172.78</v>
          </cell>
          <cell r="L1221">
            <v>1043.77</v>
          </cell>
          <cell r="M1221">
            <v>129.01</v>
          </cell>
          <cell r="N1221">
            <v>34556</v>
          </cell>
          <cell r="O1221" t="str">
            <v>Male</v>
          </cell>
          <cell r="P1221">
            <v>67</v>
          </cell>
          <cell r="Q1221">
            <v>23.347945205479451</v>
          </cell>
          <cell r="R1221" t="str">
            <v>Executive Secretary</v>
          </cell>
          <cell r="S1221" t="str">
            <v>Health</v>
          </cell>
          <cell r="T1221" t="str">
            <v>Affluent Customer</v>
          </cell>
          <cell r="U1221" t="str">
            <v>No</v>
          </cell>
          <cell r="V1221">
            <v>2126</v>
          </cell>
          <cell r="W1221" t="str">
            <v>NSW</v>
          </cell>
          <cell r="X1221">
            <v>11</v>
          </cell>
          <cell r="Y1221">
            <v>242</v>
          </cell>
        </row>
        <row r="1222">
          <cell r="A1222">
            <v>1221</v>
          </cell>
          <cell r="B1222">
            <v>56</v>
          </cell>
          <cell r="C1222">
            <v>2606</v>
          </cell>
          <cell r="D1222">
            <v>42996</v>
          </cell>
          <cell r="E1222" t="b">
            <v>1</v>
          </cell>
          <cell r="F1222" t="str">
            <v>Approved</v>
          </cell>
          <cell r="G1222" t="str">
            <v>Norco Bicycles</v>
          </cell>
          <cell r="H1222" t="str">
            <v>Mountain</v>
          </cell>
          <cell r="I1222" t="str">
            <v>low</v>
          </cell>
          <cell r="J1222" t="str">
            <v>small</v>
          </cell>
          <cell r="K1222">
            <v>688.63</v>
          </cell>
          <cell r="L1222">
            <v>612.88</v>
          </cell>
          <cell r="M1222">
            <v>75.75</v>
          </cell>
          <cell r="N1222">
            <v>34244</v>
          </cell>
          <cell r="O1222" t="str">
            <v>Male</v>
          </cell>
          <cell r="P1222">
            <v>90</v>
          </cell>
          <cell r="Q1222">
            <v>43.613698630136987</v>
          </cell>
          <cell r="R1222" t="str">
            <v>Electrical Engineer</v>
          </cell>
          <cell r="S1222" t="str">
            <v>Health</v>
          </cell>
          <cell r="T1222" t="str">
            <v>High Net Worth</v>
          </cell>
          <cell r="U1222" t="str">
            <v>Yes</v>
          </cell>
          <cell r="V1222">
            <v>2093</v>
          </cell>
          <cell r="W1222" t="str">
            <v>NSW</v>
          </cell>
          <cell r="X1222">
            <v>10</v>
          </cell>
          <cell r="Y1222">
            <v>103</v>
          </cell>
        </row>
        <row r="1223">
          <cell r="A1223">
            <v>1222</v>
          </cell>
          <cell r="B1223">
            <v>93</v>
          </cell>
          <cell r="C1223">
            <v>1519</v>
          </cell>
          <cell r="D1223">
            <v>43017</v>
          </cell>
          <cell r="E1223" t="b">
            <v>0</v>
          </cell>
          <cell r="F1223" t="str">
            <v>Approved</v>
          </cell>
          <cell r="G1223" t="str">
            <v>OHM Cycles</v>
          </cell>
          <cell r="H1223" t="str">
            <v>Standard</v>
          </cell>
          <cell r="I1223" t="str">
            <v>high</v>
          </cell>
          <cell r="J1223" t="str">
            <v>medium</v>
          </cell>
          <cell r="K1223">
            <v>1458.17</v>
          </cell>
          <cell r="L1223">
            <v>874.9</v>
          </cell>
          <cell r="M1223">
            <v>583.2700000000001</v>
          </cell>
          <cell r="N1223">
            <v>35560</v>
          </cell>
          <cell r="O1223" t="str">
            <v>Male</v>
          </cell>
          <cell r="P1223">
            <v>95</v>
          </cell>
          <cell r="Q1223">
            <v>20.315068493150687</v>
          </cell>
          <cell r="R1223" t="str">
            <v>Administrative Assistant IV</v>
          </cell>
          <cell r="S1223" t="str">
            <v>Property</v>
          </cell>
          <cell r="T1223" t="str">
            <v>Affluent Customer</v>
          </cell>
          <cell r="U1223" t="str">
            <v>No</v>
          </cell>
          <cell r="V1223">
            <v>2260</v>
          </cell>
          <cell r="W1223" t="str">
            <v>NSW</v>
          </cell>
          <cell r="X1223">
            <v>8</v>
          </cell>
          <cell r="Y1223">
            <v>82</v>
          </cell>
        </row>
        <row r="1224">
          <cell r="A1224">
            <v>1223</v>
          </cell>
          <cell r="B1224">
            <v>58</v>
          </cell>
          <cell r="C1224">
            <v>1194</v>
          </cell>
          <cell r="D1224">
            <v>42953</v>
          </cell>
          <cell r="E1224" t="b">
            <v>0</v>
          </cell>
          <cell r="F1224" t="str">
            <v>Approved</v>
          </cell>
          <cell r="G1224" t="str">
            <v>OHM Cycles</v>
          </cell>
          <cell r="H1224" t="str">
            <v>Standard</v>
          </cell>
          <cell r="I1224" t="str">
            <v>medium</v>
          </cell>
          <cell r="J1224" t="str">
            <v>medium</v>
          </cell>
          <cell r="K1224">
            <v>912.52</v>
          </cell>
          <cell r="L1224">
            <v>141.4</v>
          </cell>
          <cell r="M1224">
            <v>771.12</v>
          </cell>
          <cell r="N1224">
            <v>42295</v>
          </cell>
          <cell r="O1224" t="e">
            <v>#N/A</v>
          </cell>
          <cell r="P1224" t="e">
            <v>#N/A</v>
          </cell>
          <cell r="Q1224" t="e">
            <v>#N/A</v>
          </cell>
          <cell r="R1224" t="e">
            <v>#N/A</v>
          </cell>
          <cell r="S1224" t="e">
            <v>#N/A</v>
          </cell>
          <cell r="T1224" t="e">
            <v>#N/A</v>
          </cell>
          <cell r="U1224" t="e">
            <v>#N/A</v>
          </cell>
          <cell r="V1224" t="e">
            <v>#N/A</v>
          </cell>
          <cell r="W1224" t="e">
            <v>#N/A</v>
          </cell>
          <cell r="X1224" t="e">
            <v>#N/A</v>
          </cell>
          <cell r="Y1224">
            <v>146</v>
          </cell>
        </row>
        <row r="1225">
          <cell r="A1225">
            <v>1224</v>
          </cell>
          <cell r="B1225">
            <v>30</v>
          </cell>
          <cell r="C1225">
            <v>1482</v>
          </cell>
          <cell r="D1225">
            <v>42862</v>
          </cell>
          <cell r="E1225" t="b">
            <v>0</v>
          </cell>
          <cell r="F1225" t="str">
            <v>Approved</v>
          </cell>
          <cell r="G1225" t="str">
            <v>Solex</v>
          </cell>
          <cell r="H1225" t="str">
            <v>Standard</v>
          </cell>
          <cell r="I1225" t="str">
            <v>high</v>
          </cell>
          <cell r="J1225" t="str">
            <v>medium</v>
          </cell>
          <cell r="K1225">
            <v>748.17</v>
          </cell>
          <cell r="L1225">
            <v>448.9</v>
          </cell>
          <cell r="M1225">
            <v>299.27</v>
          </cell>
          <cell r="N1225">
            <v>33552</v>
          </cell>
          <cell r="O1225" t="str">
            <v>Female</v>
          </cell>
          <cell r="P1225">
            <v>55</v>
          </cell>
          <cell r="Q1225">
            <v>42.917808219178085</v>
          </cell>
          <cell r="R1225" t="str">
            <v>Electrical Engineer</v>
          </cell>
          <cell r="S1225" t="str">
            <v>Financial Services</v>
          </cell>
          <cell r="T1225" t="str">
            <v>Affluent Customer</v>
          </cell>
          <cell r="U1225" t="str">
            <v>No</v>
          </cell>
          <cell r="V1225">
            <v>2428</v>
          </cell>
          <cell r="W1225" t="str">
            <v>NSW</v>
          </cell>
          <cell r="X1225">
            <v>8</v>
          </cell>
          <cell r="Y1225">
            <v>237</v>
          </cell>
        </row>
        <row r="1226">
          <cell r="A1226">
            <v>1225</v>
          </cell>
          <cell r="B1226">
            <v>79</v>
          </cell>
          <cell r="C1226">
            <v>3294</v>
          </cell>
          <cell r="D1226">
            <v>43037</v>
          </cell>
          <cell r="E1226" t="b">
            <v>1</v>
          </cell>
          <cell r="F1226" t="str">
            <v>Approved</v>
          </cell>
          <cell r="G1226" t="str">
            <v>Norco Bicycles</v>
          </cell>
          <cell r="H1226" t="str">
            <v>Standard</v>
          </cell>
          <cell r="I1226" t="str">
            <v>medium</v>
          </cell>
          <cell r="J1226" t="str">
            <v>medium</v>
          </cell>
          <cell r="K1226">
            <v>1555.58</v>
          </cell>
          <cell r="L1226">
            <v>818.01</v>
          </cell>
          <cell r="M1226">
            <v>737.56999999999994</v>
          </cell>
          <cell r="N1226">
            <v>37873</v>
          </cell>
          <cell r="O1226" t="str">
            <v>Male</v>
          </cell>
          <cell r="P1226">
            <v>14</v>
          </cell>
          <cell r="Q1226">
            <v>35.756164383561647</v>
          </cell>
          <cell r="R1226" t="str">
            <v>Director of Sales</v>
          </cell>
          <cell r="S1226" t="str">
            <v>n/a</v>
          </cell>
          <cell r="T1226" t="str">
            <v>High Net Worth</v>
          </cell>
          <cell r="U1226" t="str">
            <v>No</v>
          </cell>
          <cell r="V1226">
            <v>3350</v>
          </cell>
          <cell r="W1226" t="str">
            <v>VIC</v>
          </cell>
          <cell r="X1226">
            <v>4</v>
          </cell>
          <cell r="Y1226">
            <v>62</v>
          </cell>
        </row>
        <row r="1227">
          <cell r="A1227">
            <v>1226</v>
          </cell>
          <cell r="B1227">
            <v>6</v>
          </cell>
          <cell r="C1227">
            <v>1165</v>
          </cell>
          <cell r="D1227">
            <v>42791</v>
          </cell>
          <cell r="E1227" t="b">
            <v>0</v>
          </cell>
          <cell r="F1227" t="str">
            <v>Approved</v>
          </cell>
          <cell r="G1227" t="str">
            <v>Solex</v>
          </cell>
          <cell r="H1227" t="str">
            <v>Standard</v>
          </cell>
          <cell r="I1227" t="str">
            <v>high</v>
          </cell>
          <cell r="J1227" t="str">
            <v>medium</v>
          </cell>
          <cell r="K1227">
            <v>748.17</v>
          </cell>
          <cell r="L1227">
            <v>448.9</v>
          </cell>
          <cell r="M1227">
            <v>299.27</v>
          </cell>
          <cell r="N1227">
            <v>33552</v>
          </cell>
          <cell r="O1227" t="e">
            <v>#N/A</v>
          </cell>
          <cell r="P1227" t="e">
            <v>#N/A</v>
          </cell>
          <cell r="Q1227" t="e">
            <v>#N/A</v>
          </cell>
          <cell r="R1227" t="e">
            <v>#N/A</v>
          </cell>
          <cell r="S1227" t="e">
            <v>#N/A</v>
          </cell>
          <cell r="T1227" t="e">
            <v>#N/A</v>
          </cell>
          <cell r="U1227" t="e">
            <v>#N/A</v>
          </cell>
          <cell r="V1227" t="e">
            <v>#N/A</v>
          </cell>
          <cell r="W1227" t="e">
            <v>#N/A</v>
          </cell>
          <cell r="X1227" t="e">
            <v>#N/A</v>
          </cell>
          <cell r="Y1227">
            <v>308</v>
          </cell>
        </row>
        <row r="1228">
          <cell r="A1228">
            <v>1227</v>
          </cell>
          <cell r="B1228">
            <v>71</v>
          </cell>
          <cell r="C1228">
            <v>2152</v>
          </cell>
          <cell r="D1228">
            <v>42921</v>
          </cell>
          <cell r="E1228" t="b">
            <v>0</v>
          </cell>
          <cell r="F1228" t="str">
            <v>Approved</v>
          </cell>
          <cell r="G1228" t="str">
            <v>Solex</v>
          </cell>
          <cell r="H1228" t="str">
            <v>Standard</v>
          </cell>
          <cell r="I1228" t="str">
            <v>high</v>
          </cell>
          <cell r="J1228" t="str">
            <v>large</v>
          </cell>
          <cell r="K1228">
            <v>1842.92</v>
          </cell>
          <cell r="L1228">
            <v>1105.75</v>
          </cell>
          <cell r="M1228">
            <v>737.17000000000007</v>
          </cell>
          <cell r="N1228">
            <v>34996</v>
          </cell>
          <cell r="O1228" t="str">
            <v>Male</v>
          </cell>
          <cell r="P1228">
            <v>22</v>
          </cell>
          <cell r="Q1228">
            <v>53.405479452054792</v>
          </cell>
          <cell r="R1228" t="str">
            <v>Database Administrator III</v>
          </cell>
          <cell r="S1228" t="str">
            <v>Entertainment</v>
          </cell>
          <cell r="T1228" t="str">
            <v>Affluent Customer</v>
          </cell>
          <cell r="U1228" t="str">
            <v>No</v>
          </cell>
          <cell r="V1228">
            <v>3071</v>
          </cell>
          <cell r="W1228" t="str">
            <v>VIC</v>
          </cell>
          <cell r="X1228">
            <v>10</v>
          </cell>
          <cell r="Y1228">
            <v>178</v>
          </cell>
        </row>
        <row r="1229">
          <cell r="A1229">
            <v>1228</v>
          </cell>
          <cell r="B1229">
            <v>53</v>
          </cell>
          <cell r="C1229">
            <v>2142</v>
          </cell>
          <cell r="D1229">
            <v>42928</v>
          </cell>
          <cell r="E1229" t="b">
            <v>0</v>
          </cell>
          <cell r="F1229" t="str">
            <v>Approved</v>
          </cell>
          <cell r="G1229" t="str">
            <v>OHM Cycles</v>
          </cell>
          <cell r="H1229" t="str">
            <v>Standard</v>
          </cell>
          <cell r="I1229" t="str">
            <v>medium</v>
          </cell>
          <cell r="J1229" t="str">
            <v>medium</v>
          </cell>
          <cell r="K1229">
            <v>795.34</v>
          </cell>
          <cell r="L1229">
            <v>101.58</v>
          </cell>
          <cell r="M1229">
            <v>693.76</v>
          </cell>
          <cell r="N1229">
            <v>35470</v>
          </cell>
          <cell r="O1229" t="str">
            <v>Male</v>
          </cell>
          <cell r="P1229">
            <v>53</v>
          </cell>
          <cell r="Q1229">
            <v>42.745205479452054</v>
          </cell>
          <cell r="R1229" t="str">
            <v>Biostatistician IV</v>
          </cell>
          <cell r="S1229" t="str">
            <v>Financial Services</v>
          </cell>
          <cell r="T1229" t="str">
            <v>High Net Worth</v>
          </cell>
          <cell r="U1229" t="str">
            <v>Yes</v>
          </cell>
          <cell r="V1229">
            <v>4503</v>
          </cell>
          <cell r="W1229" t="str">
            <v>QLD</v>
          </cell>
          <cell r="X1229">
            <v>3</v>
          </cell>
          <cell r="Y1229">
            <v>171</v>
          </cell>
        </row>
        <row r="1230">
          <cell r="A1230">
            <v>1229</v>
          </cell>
          <cell r="B1230">
            <v>75</v>
          </cell>
          <cell r="C1230">
            <v>690</v>
          </cell>
          <cell r="D1230">
            <v>42760</v>
          </cell>
          <cell r="E1230" t="b">
            <v>1</v>
          </cell>
          <cell r="F1230" t="str">
            <v>Approved</v>
          </cell>
          <cell r="G1230" t="str">
            <v>Giant Bicycles</v>
          </cell>
          <cell r="H1230" t="str">
            <v>Touring</v>
          </cell>
          <cell r="I1230" t="str">
            <v>medium</v>
          </cell>
          <cell r="J1230" t="str">
            <v>large</v>
          </cell>
          <cell r="K1230">
            <v>1873.97</v>
          </cell>
          <cell r="L1230">
            <v>863.95</v>
          </cell>
          <cell r="M1230">
            <v>1010.02</v>
          </cell>
          <cell r="N1230">
            <v>35455</v>
          </cell>
          <cell r="O1230" t="e">
            <v>#N/A</v>
          </cell>
          <cell r="P1230" t="e">
            <v>#N/A</v>
          </cell>
          <cell r="Q1230" t="e">
            <v>#N/A</v>
          </cell>
          <cell r="R1230" t="e">
            <v>#N/A</v>
          </cell>
          <cell r="S1230" t="e">
            <v>#N/A</v>
          </cell>
          <cell r="T1230" t="e">
            <v>#N/A</v>
          </cell>
          <cell r="U1230" t="e">
            <v>#N/A</v>
          </cell>
          <cell r="V1230" t="e">
            <v>#N/A</v>
          </cell>
          <cell r="W1230" t="e">
            <v>#N/A</v>
          </cell>
          <cell r="X1230" t="e">
            <v>#N/A</v>
          </cell>
          <cell r="Y1230">
            <v>339</v>
          </cell>
        </row>
        <row r="1231">
          <cell r="A1231">
            <v>1230</v>
          </cell>
          <cell r="B1231">
            <v>96</v>
          </cell>
          <cell r="C1231">
            <v>2191</v>
          </cell>
          <cell r="D1231">
            <v>42774</v>
          </cell>
          <cell r="E1231" t="b">
            <v>0</v>
          </cell>
          <cell r="F1231" t="str">
            <v>Approved</v>
          </cell>
          <cell r="G1231" t="str">
            <v>WeareA2B</v>
          </cell>
          <cell r="H1231" t="str">
            <v>Road</v>
          </cell>
          <cell r="I1231" t="str">
            <v>low</v>
          </cell>
          <cell r="J1231" t="str">
            <v>small</v>
          </cell>
          <cell r="K1231">
            <v>1172.78</v>
          </cell>
          <cell r="L1231">
            <v>1043.77</v>
          </cell>
          <cell r="M1231">
            <v>129.01</v>
          </cell>
          <cell r="N1231">
            <v>33364</v>
          </cell>
          <cell r="O1231" t="str">
            <v>Male</v>
          </cell>
          <cell r="P1231">
            <v>93</v>
          </cell>
          <cell r="Q1231">
            <v>45.887671232876713</v>
          </cell>
          <cell r="R1231" t="str">
            <v>Payment Adjustment Coordinator</v>
          </cell>
          <cell r="S1231" t="str">
            <v>IT</v>
          </cell>
          <cell r="T1231" t="str">
            <v>Affluent Customer</v>
          </cell>
          <cell r="U1231" t="str">
            <v>No</v>
          </cell>
          <cell r="V1231">
            <v>3040</v>
          </cell>
          <cell r="W1231" t="str">
            <v>VIC</v>
          </cell>
          <cell r="X1231">
            <v>11</v>
          </cell>
          <cell r="Y1231">
            <v>325</v>
          </cell>
        </row>
        <row r="1232">
          <cell r="A1232">
            <v>1231</v>
          </cell>
          <cell r="B1232">
            <v>10</v>
          </cell>
          <cell r="C1232">
            <v>1398</v>
          </cell>
          <cell r="D1232">
            <v>42961</v>
          </cell>
          <cell r="E1232" t="b">
            <v>1</v>
          </cell>
          <cell r="F1232" t="str">
            <v>Approved</v>
          </cell>
          <cell r="G1232" t="str">
            <v>WeareA2B</v>
          </cell>
          <cell r="H1232" t="str">
            <v>Touring</v>
          </cell>
          <cell r="I1232" t="str">
            <v>medium</v>
          </cell>
          <cell r="J1232" t="str">
            <v>medium</v>
          </cell>
          <cell r="K1232">
            <v>1466.68</v>
          </cell>
          <cell r="L1232">
            <v>363.25</v>
          </cell>
          <cell r="M1232">
            <v>1103.43</v>
          </cell>
          <cell r="N1232">
            <v>34556</v>
          </cell>
          <cell r="O1232" t="str">
            <v>Female</v>
          </cell>
          <cell r="P1232">
            <v>84</v>
          </cell>
          <cell r="Q1232">
            <v>55.342465753424655</v>
          </cell>
          <cell r="R1232" t="str">
            <v>Project Manager</v>
          </cell>
          <cell r="S1232" t="str">
            <v>Manufacturing</v>
          </cell>
          <cell r="T1232" t="str">
            <v>Mass Customer</v>
          </cell>
          <cell r="U1232" t="str">
            <v>Yes</v>
          </cell>
          <cell r="V1232">
            <v>3048</v>
          </cell>
          <cell r="W1232" t="str">
            <v>VIC</v>
          </cell>
          <cell r="X1232">
            <v>6</v>
          </cell>
          <cell r="Y1232">
            <v>138</v>
          </cell>
        </row>
        <row r="1233">
          <cell r="A1233">
            <v>1232</v>
          </cell>
          <cell r="B1233">
            <v>95</v>
          </cell>
          <cell r="C1233">
            <v>385</v>
          </cell>
          <cell r="D1233">
            <v>42859</v>
          </cell>
          <cell r="E1233" t="b">
            <v>1</v>
          </cell>
          <cell r="F1233" t="str">
            <v>Approved</v>
          </cell>
          <cell r="G1233" t="str">
            <v>OHM Cycles</v>
          </cell>
          <cell r="H1233" t="str">
            <v>Touring</v>
          </cell>
          <cell r="I1233" t="str">
            <v>low</v>
          </cell>
          <cell r="J1233" t="str">
            <v>medium</v>
          </cell>
          <cell r="K1233">
            <v>1073.07</v>
          </cell>
          <cell r="L1233">
            <v>933.84</v>
          </cell>
          <cell r="M1233">
            <v>139.2299999999999</v>
          </cell>
          <cell r="N1233">
            <v>42218</v>
          </cell>
          <cell r="O1233" t="e">
            <v>#N/A</v>
          </cell>
          <cell r="P1233" t="e">
            <v>#N/A</v>
          </cell>
          <cell r="Q1233" t="e">
            <v>#N/A</v>
          </cell>
          <cell r="R1233" t="e">
            <v>#N/A</v>
          </cell>
          <cell r="S1233" t="e">
            <v>#N/A</v>
          </cell>
          <cell r="T1233" t="e">
            <v>#N/A</v>
          </cell>
          <cell r="U1233" t="e">
            <v>#N/A</v>
          </cell>
          <cell r="V1233" t="e">
            <v>#N/A</v>
          </cell>
          <cell r="W1233" t="e">
            <v>#N/A</v>
          </cell>
          <cell r="X1233" t="e">
            <v>#N/A</v>
          </cell>
          <cell r="Y1233">
            <v>240</v>
          </cell>
        </row>
        <row r="1234">
          <cell r="A1234">
            <v>1233</v>
          </cell>
          <cell r="B1234">
            <v>6</v>
          </cell>
          <cell r="C1234">
            <v>2465</v>
          </cell>
          <cell r="D1234">
            <v>42851</v>
          </cell>
          <cell r="E1234" t="b">
            <v>0</v>
          </cell>
          <cell r="F1234" t="str">
            <v>Approved</v>
          </cell>
          <cell r="G1234" t="str">
            <v>OHM Cycles</v>
          </cell>
          <cell r="H1234" t="str">
            <v>Standard</v>
          </cell>
          <cell r="I1234" t="str">
            <v>high</v>
          </cell>
          <cell r="J1234" t="str">
            <v>medium</v>
          </cell>
          <cell r="K1234">
            <v>227.88</v>
          </cell>
          <cell r="L1234">
            <v>136.72999999999999</v>
          </cell>
          <cell r="M1234">
            <v>91.15</v>
          </cell>
          <cell r="N1234">
            <v>42560</v>
          </cell>
          <cell r="O1234" t="str">
            <v>Male</v>
          </cell>
          <cell r="P1234">
            <v>62</v>
          </cell>
          <cell r="Q1234">
            <v>37.794520547945204</v>
          </cell>
          <cell r="R1234" t="str">
            <v>Senior Editor</v>
          </cell>
          <cell r="S1234" t="str">
            <v>Retail</v>
          </cell>
          <cell r="T1234" t="str">
            <v>Mass Customer</v>
          </cell>
          <cell r="U1234" t="str">
            <v>No</v>
          </cell>
          <cell r="V1234">
            <v>2761</v>
          </cell>
          <cell r="W1234" t="str">
            <v>NSW</v>
          </cell>
          <cell r="X1234">
            <v>8</v>
          </cell>
          <cell r="Y1234">
            <v>248</v>
          </cell>
        </row>
        <row r="1235">
          <cell r="A1235">
            <v>1234</v>
          </cell>
          <cell r="B1235">
            <v>3</v>
          </cell>
          <cell r="C1235">
            <v>2046</v>
          </cell>
          <cell r="D1235">
            <v>42863</v>
          </cell>
          <cell r="E1235" t="b">
            <v>0</v>
          </cell>
          <cell r="F1235" t="str">
            <v>Approved</v>
          </cell>
          <cell r="G1235" t="str">
            <v>Trek Bicycles</v>
          </cell>
          <cell r="H1235" t="str">
            <v>Standard</v>
          </cell>
          <cell r="I1235" t="str">
            <v>medium</v>
          </cell>
          <cell r="J1235" t="str">
            <v>large</v>
          </cell>
          <cell r="K1235">
            <v>2091.4699999999998</v>
          </cell>
          <cell r="L1235">
            <v>388.92</v>
          </cell>
          <cell r="M1235">
            <v>1702.5499999999997</v>
          </cell>
          <cell r="N1235">
            <v>36498</v>
          </cell>
          <cell r="O1235" t="str">
            <v>Female</v>
          </cell>
          <cell r="P1235">
            <v>45</v>
          </cell>
          <cell r="Q1235">
            <v>62.69041095890411</v>
          </cell>
          <cell r="R1235" t="str">
            <v>Marketing Manager</v>
          </cell>
          <cell r="S1235" t="str">
            <v>Financial Services</v>
          </cell>
          <cell r="T1235" t="str">
            <v>High Net Worth</v>
          </cell>
          <cell r="U1235" t="str">
            <v>No</v>
          </cell>
          <cell r="V1235">
            <v>2760</v>
          </cell>
          <cell r="W1235" t="str">
            <v>NSW</v>
          </cell>
          <cell r="X1235">
            <v>8</v>
          </cell>
          <cell r="Y1235">
            <v>236</v>
          </cell>
        </row>
        <row r="1236">
          <cell r="A1236">
            <v>1235</v>
          </cell>
          <cell r="B1236">
            <v>18</v>
          </cell>
          <cell r="C1236">
            <v>2478</v>
          </cell>
          <cell r="D1236">
            <v>42829</v>
          </cell>
          <cell r="E1236" t="b">
            <v>1</v>
          </cell>
          <cell r="F1236" t="str">
            <v>Approved</v>
          </cell>
          <cell r="G1236" t="str">
            <v>Solex</v>
          </cell>
          <cell r="H1236" t="str">
            <v>Standard</v>
          </cell>
          <cell r="I1236" t="str">
            <v>medium</v>
          </cell>
          <cell r="J1236" t="str">
            <v>medium</v>
          </cell>
          <cell r="K1236">
            <v>575.27</v>
          </cell>
          <cell r="L1236">
            <v>431.45</v>
          </cell>
          <cell r="M1236">
            <v>143.82</v>
          </cell>
          <cell r="N1236">
            <v>41345</v>
          </cell>
          <cell r="O1236" t="str">
            <v>Female</v>
          </cell>
          <cell r="P1236">
            <v>81</v>
          </cell>
          <cell r="Q1236">
            <v>55.739726027397261</v>
          </cell>
          <cell r="R1236" t="str">
            <v>Senior Cost Accountant</v>
          </cell>
          <cell r="S1236" t="str">
            <v>Manufacturing</v>
          </cell>
          <cell r="T1236" t="str">
            <v>Affluent Customer</v>
          </cell>
          <cell r="U1236" t="str">
            <v>Yes</v>
          </cell>
          <cell r="V1236">
            <v>4370</v>
          </cell>
          <cell r="W1236" t="str">
            <v>QLD</v>
          </cell>
          <cell r="X1236">
            <v>6</v>
          </cell>
          <cell r="Y1236">
            <v>270</v>
          </cell>
        </row>
        <row r="1237">
          <cell r="A1237">
            <v>1236</v>
          </cell>
          <cell r="B1237">
            <v>12</v>
          </cell>
          <cell r="C1237">
            <v>365</v>
          </cell>
          <cell r="D1237">
            <v>42776</v>
          </cell>
          <cell r="E1237" t="b">
            <v>0</v>
          </cell>
          <cell r="F1237" t="str">
            <v>Approved</v>
          </cell>
          <cell r="G1237" t="str">
            <v>Giant Bicycles</v>
          </cell>
          <cell r="H1237" t="str">
            <v>Standard</v>
          </cell>
          <cell r="I1237" t="str">
            <v>medium</v>
          </cell>
          <cell r="J1237" t="str">
            <v>large</v>
          </cell>
          <cell r="K1237">
            <v>1765.3</v>
          </cell>
          <cell r="L1237">
            <v>709.48</v>
          </cell>
          <cell r="M1237">
            <v>1055.82</v>
          </cell>
          <cell r="N1237">
            <v>38193</v>
          </cell>
          <cell r="O1237" t="e">
            <v>#N/A</v>
          </cell>
          <cell r="P1237" t="e">
            <v>#N/A</v>
          </cell>
          <cell r="Q1237" t="e">
            <v>#N/A</v>
          </cell>
          <cell r="R1237" t="e">
            <v>#N/A</v>
          </cell>
          <cell r="S1237" t="e">
            <v>#N/A</v>
          </cell>
          <cell r="T1237" t="e">
            <v>#N/A</v>
          </cell>
          <cell r="U1237" t="e">
            <v>#N/A</v>
          </cell>
          <cell r="V1237" t="e">
            <v>#N/A</v>
          </cell>
          <cell r="W1237" t="e">
            <v>#N/A</v>
          </cell>
          <cell r="X1237" t="e">
            <v>#N/A</v>
          </cell>
          <cell r="Y1237">
            <v>323</v>
          </cell>
        </row>
        <row r="1238">
          <cell r="A1238">
            <v>1237</v>
          </cell>
          <cell r="B1238">
            <v>35</v>
          </cell>
          <cell r="C1238">
            <v>259</v>
          </cell>
          <cell r="D1238">
            <v>43072</v>
          </cell>
          <cell r="E1238" t="b">
            <v>1</v>
          </cell>
          <cell r="F1238" t="str">
            <v>Approved</v>
          </cell>
          <cell r="G1238" t="str">
            <v>Giant Bicycles</v>
          </cell>
          <cell r="H1238" t="str">
            <v>Standard</v>
          </cell>
          <cell r="I1238" t="str">
            <v>medium</v>
          </cell>
          <cell r="J1238" t="str">
            <v>medium</v>
          </cell>
          <cell r="K1238">
            <v>1403.5</v>
          </cell>
          <cell r="L1238">
            <v>954.82</v>
          </cell>
          <cell r="M1238">
            <v>448.67999999999995</v>
          </cell>
          <cell r="N1238">
            <v>42688</v>
          </cell>
          <cell r="O1238" t="e">
            <v>#N/A</v>
          </cell>
          <cell r="P1238" t="e">
            <v>#N/A</v>
          </cell>
          <cell r="Q1238" t="e">
            <v>#N/A</v>
          </cell>
          <cell r="R1238" t="e">
            <v>#N/A</v>
          </cell>
          <cell r="S1238" t="e">
            <v>#N/A</v>
          </cell>
          <cell r="T1238" t="e">
            <v>#N/A</v>
          </cell>
          <cell r="U1238" t="e">
            <v>#N/A</v>
          </cell>
          <cell r="V1238" t="e">
            <v>#N/A</v>
          </cell>
          <cell r="W1238" t="e">
            <v>#N/A</v>
          </cell>
          <cell r="X1238" t="e">
            <v>#N/A</v>
          </cell>
          <cell r="Y1238">
            <v>27</v>
          </cell>
        </row>
        <row r="1239">
          <cell r="A1239">
            <v>1238</v>
          </cell>
          <cell r="B1239">
            <v>0</v>
          </cell>
          <cell r="C1239">
            <v>1640</v>
          </cell>
          <cell r="D1239">
            <v>42793</v>
          </cell>
          <cell r="E1239" t="b">
            <v>1</v>
          </cell>
          <cell r="F1239" t="str">
            <v>Approved</v>
          </cell>
          <cell r="G1239" t="str">
            <v>Giant Bicycles</v>
          </cell>
          <cell r="H1239" t="str">
            <v>Standard</v>
          </cell>
          <cell r="I1239" t="str">
            <v>medium</v>
          </cell>
          <cell r="J1239" t="str">
            <v>medium</v>
          </cell>
          <cell r="K1239">
            <v>230.91</v>
          </cell>
          <cell r="L1239">
            <v>173.18</v>
          </cell>
          <cell r="M1239">
            <v>57.72999999999999</v>
          </cell>
          <cell r="N1239">
            <v>33888</v>
          </cell>
          <cell r="O1239" t="str">
            <v>Male</v>
          </cell>
          <cell r="P1239">
            <v>29</v>
          </cell>
          <cell r="Q1239">
            <v>27.104109589041094</v>
          </cell>
          <cell r="R1239" t="str">
            <v>Accountant I</v>
          </cell>
          <cell r="S1239" t="str">
            <v>Manufacturing</v>
          </cell>
          <cell r="T1239" t="str">
            <v>Mass Customer</v>
          </cell>
          <cell r="U1239" t="str">
            <v>Yes</v>
          </cell>
          <cell r="V1239">
            <v>4551</v>
          </cell>
          <cell r="W1239" t="str">
            <v>QLD</v>
          </cell>
          <cell r="X1239">
            <v>6</v>
          </cell>
          <cell r="Y1239">
            <v>306</v>
          </cell>
        </row>
        <row r="1240">
          <cell r="A1240">
            <v>1239</v>
          </cell>
          <cell r="B1240">
            <v>73</v>
          </cell>
          <cell r="C1240">
            <v>2383</v>
          </cell>
          <cell r="D1240">
            <v>42784</v>
          </cell>
          <cell r="E1240" t="b">
            <v>0</v>
          </cell>
          <cell r="F1240" t="str">
            <v>Approved</v>
          </cell>
          <cell r="G1240" t="str">
            <v>Solex</v>
          </cell>
          <cell r="H1240" t="str">
            <v>Standard</v>
          </cell>
          <cell r="I1240" t="str">
            <v>medium</v>
          </cell>
          <cell r="J1240" t="str">
            <v>medium</v>
          </cell>
          <cell r="K1240">
            <v>1945.43</v>
          </cell>
          <cell r="L1240">
            <v>333.18</v>
          </cell>
          <cell r="M1240">
            <v>1612.25</v>
          </cell>
          <cell r="N1240">
            <v>37499</v>
          </cell>
          <cell r="O1240" t="str">
            <v>Male</v>
          </cell>
          <cell r="P1240">
            <v>96</v>
          </cell>
          <cell r="Q1240">
            <v>43.539726027397258</v>
          </cell>
          <cell r="R1240" t="str">
            <v>Compensation Analyst</v>
          </cell>
          <cell r="S1240" t="str">
            <v>Retail</v>
          </cell>
          <cell r="T1240" t="str">
            <v>Mass Customer</v>
          </cell>
          <cell r="U1240" t="str">
            <v>Yes</v>
          </cell>
          <cell r="V1240">
            <v>2147</v>
          </cell>
          <cell r="W1240" t="str">
            <v>NSW</v>
          </cell>
          <cell r="X1240">
            <v>9</v>
          </cell>
          <cell r="Y1240">
            <v>315</v>
          </cell>
        </row>
        <row r="1241">
          <cell r="A1241">
            <v>1240</v>
          </cell>
          <cell r="B1241">
            <v>6</v>
          </cell>
          <cell r="C1241">
            <v>346</v>
          </cell>
          <cell r="D1241">
            <v>42851</v>
          </cell>
          <cell r="E1241" t="b">
            <v>1</v>
          </cell>
          <cell r="F1241" t="str">
            <v>Approved</v>
          </cell>
          <cell r="G1241" t="str">
            <v>OHM Cycles</v>
          </cell>
          <cell r="H1241" t="str">
            <v>Standard</v>
          </cell>
          <cell r="I1241" t="str">
            <v>high</v>
          </cell>
          <cell r="J1241" t="str">
            <v>medium</v>
          </cell>
          <cell r="K1241">
            <v>227.88</v>
          </cell>
          <cell r="L1241">
            <v>136.72999999999999</v>
          </cell>
          <cell r="M1241">
            <v>91.15</v>
          </cell>
          <cell r="N1241">
            <v>37659</v>
          </cell>
          <cell r="O1241" t="e">
            <v>#N/A</v>
          </cell>
          <cell r="P1241" t="e">
            <v>#N/A</v>
          </cell>
          <cell r="Q1241" t="e">
            <v>#N/A</v>
          </cell>
          <cell r="R1241" t="e">
            <v>#N/A</v>
          </cell>
          <cell r="S1241" t="e">
            <v>#N/A</v>
          </cell>
          <cell r="T1241" t="e">
            <v>#N/A</v>
          </cell>
          <cell r="U1241" t="e">
            <v>#N/A</v>
          </cell>
          <cell r="V1241" t="e">
            <v>#N/A</v>
          </cell>
          <cell r="W1241" t="e">
            <v>#N/A</v>
          </cell>
          <cell r="X1241" t="e">
            <v>#N/A</v>
          </cell>
          <cell r="Y1241">
            <v>248</v>
          </cell>
        </row>
        <row r="1242">
          <cell r="A1242">
            <v>1241</v>
          </cell>
          <cell r="B1242">
            <v>40</v>
          </cell>
          <cell r="C1242">
            <v>2538</v>
          </cell>
          <cell r="D1242">
            <v>43033</v>
          </cell>
          <cell r="E1242" t="b">
            <v>1</v>
          </cell>
          <cell r="F1242" t="str">
            <v>Approved</v>
          </cell>
          <cell r="G1242" t="str">
            <v>Trek Bicycles</v>
          </cell>
          <cell r="H1242" t="str">
            <v>Road</v>
          </cell>
          <cell r="I1242" t="str">
            <v>medium</v>
          </cell>
          <cell r="J1242" t="str">
            <v>large</v>
          </cell>
          <cell r="K1242">
            <v>1894.19</v>
          </cell>
          <cell r="L1242">
            <v>598.76</v>
          </cell>
          <cell r="M1242">
            <v>1295.43</v>
          </cell>
          <cell r="N1242">
            <v>34143</v>
          </cell>
          <cell r="O1242" t="str">
            <v>Male</v>
          </cell>
          <cell r="P1242">
            <v>68</v>
          </cell>
          <cell r="Q1242">
            <v>63.2</v>
          </cell>
          <cell r="R1242">
            <v>0</v>
          </cell>
          <cell r="S1242" t="str">
            <v>n/a</v>
          </cell>
          <cell r="T1242" t="str">
            <v>Affluent Customer</v>
          </cell>
          <cell r="U1242" t="str">
            <v>Yes</v>
          </cell>
          <cell r="V1242">
            <v>2009</v>
          </cell>
          <cell r="W1242" t="str">
            <v>NSW</v>
          </cell>
          <cell r="X1242">
            <v>10</v>
          </cell>
          <cell r="Y1242">
            <v>66</v>
          </cell>
        </row>
        <row r="1243">
          <cell r="A1243">
            <v>1242</v>
          </cell>
          <cell r="B1243">
            <v>54</v>
          </cell>
          <cell r="C1243">
            <v>457</v>
          </cell>
          <cell r="D1243">
            <v>42828</v>
          </cell>
          <cell r="E1243" t="b">
            <v>1</v>
          </cell>
          <cell r="F1243" t="str">
            <v>Approved</v>
          </cell>
          <cell r="G1243" t="str">
            <v>WeareA2B</v>
          </cell>
          <cell r="H1243" t="str">
            <v>Standard</v>
          </cell>
          <cell r="I1243" t="str">
            <v>medium</v>
          </cell>
          <cell r="J1243" t="str">
            <v>medium</v>
          </cell>
          <cell r="K1243">
            <v>1807.45</v>
          </cell>
          <cell r="L1243">
            <v>778.69</v>
          </cell>
          <cell r="M1243">
            <v>1028.76</v>
          </cell>
          <cell r="N1243">
            <v>33552</v>
          </cell>
          <cell r="O1243" t="e">
            <v>#N/A</v>
          </cell>
          <cell r="P1243" t="e">
            <v>#N/A</v>
          </cell>
          <cell r="Q1243" t="e">
            <v>#N/A</v>
          </cell>
          <cell r="R1243" t="e">
            <v>#N/A</v>
          </cell>
          <cell r="S1243" t="e">
            <v>#N/A</v>
          </cell>
          <cell r="T1243" t="e">
            <v>#N/A</v>
          </cell>
          <cell r="U1243" t="e">
            <v>#N/A</v>
          </cell>
          <cell r="V1243" t="e">
            <v>#N/A</v>
          </cell>
          <cell r="W1243" t="e">
            <v>#N/A</v>
          </cell>
          <cell r="X1243" t="e">
            <v>#N/A</v>
          </cell>
          <cell r="Y1243">
            <v>271</v>
          </cell>
        </row>
        <row r="1244">
          <cell r="A1244">
            <v>1243</v>
          </cell>
          <cell r="B1244">
            <v>69</v>
          </cell>
          <cell r="C1244">
            <v>2407</v>
          </cell>
          <cell r="D1244">
            <v>42951</v>
          </cell>
          <cell r="E1244" t="b">
            <v>1</v>
          </cell>
          <cell r="F1244" t="str">
            <v>Approved</v>
          </cell>
          <cell r="G1244" t="str">
            <v>Norco Bicycles</v>
          </cell>
          <cell r="H1244" t="str">
            <v>Road</v>
          </cell>
          <cell r="I1244" t="str">
            <v>medium</v>
          </cell>
          <cell r="J1244" t="str">
            <v>large</v>
          </cell>
          <cell r="K1244">
            <v>1240.31</v>
          </cell>
          <cell r="L1244">
            <v>795.1</v>
          </cell>
          <cell r="M1244">
            <v>445.20999999999992</v>
          </cell>
          <cell r="N1244">
            <v>35455</v>
          </cell>
          <cell r="O1244" t="str">
            <v>Female</v>
          </cell>
          <cell r="P1244">
            <v>38</v>
          </cell>
          <cell r="Q1244">
            <v>63.016438356164386</v>
          </cell>
          <cell r="R1244">
            <v>0</v>
          </cell>
          <cell r="S1244" t="str">
            <v>n/a</v>
          </cell>
          <cell r="T1244" t="str">
            <v>Affluent Customer</v>
          </cell>
          <cell r="U1244" t="str">
            <v>Yes</v>
          </cell>
          <cell r="V1244">
            <v>2176</v>
          </cell>
          <cell r="W1244" t="str">
            <v>NSW</v>
          </cell>
          <cell r="X1244">
            <v>9</v>
          </cell>
          <cell r="Y1244">
            <v>148</v>
          </cell>
        </row>
        <row r="1245">
          <cell r="A1245">
            <v>1244</v>
          </cell>
          <cell r="B1245">
            <v>50</v>
          </cell>
          <cell r="C1245">
            <v>3498</v>
          </cell>
          <cell r="D1245">
            <v>42787</v>
          </cell>
          <cell r="E1245" t="b">
            <v>1</v>
          </cell>
          <cell r="F1245" t="str">
            <v>Approved</v>
          </cell>
          <cell r="G1245" t="str">
            <v>WeareA2B</v>
          </cell>
          <cell r="H1245" t="str">
            <v>Standard</v>
          </cell>
          <cell r="I1245" t="str">
            <v>medium</v>
          </cell>
          <cell r="J1245" t="str">
            <v>small</v>
          </cell>
          <cell r="K1245">
            <v>175.89</v>
          </cell>
          <cell r="L1245">
            <v>131.91999999999999</v>
          </cell>
          <cell r="M1245">
            <v>43.97</v>
          </cell>
          <cell r="N1245">
            <v>37668</v>
          </cell>
          <cell r="O1245" t="str">
            <v>Male</v>
          </cell>
          <cell r="P1245">
            <v>29</v>
          </cell>
          <cell r="Q1245">
            <v>26.397260273972602</v>
          </cell>
          <cell r="R1245">
            <v>0</v>
          </cell>
          <cell r="S1245" t="str">
            <v>Manufacturing</v>
          </cell>
          <cell r="T1245" t="str">
            <v>Affluent Customer</v>
          </cell>
          <cell r="U1245" t="str">
            <v>Yes</v>
          </cell>
          <cell r="V1245">
            <v>3012</v>
          </cell>
          <cell r="W1245" t="str">
            <v>VIC</v>
          </cell>
          <cell r="X1245">
            <v>4</v>
          </cell>
          <cell r="Y1245">
            <v>312</v>
          </cell>
        </row>
        <row r="1246">
          <cell r="A1246">
            <v>1245</v>
          </cell>
          <cell r="B1246">
            <v>28</v>
          </cell>
          <cell r="C1246">
            <v>1120</v>
          </cell>
          <cell r="D1246">
            <v>43036</v>
          </cell>
          <cell r="E1246" t="b">
            <v>0</v>
          </cell>
          <cell r="F1246" t="str">
            <v>Approved</v>
          </cell>
          <cell r="G1246" t="str">
            <v>Norco Bicycles</v>
          </cell>
          <cell r="H1246" t="str">
            <v>Standard</v>
          </cell>
          <cell r="I1246" t="str">
            <v>medium</v>
          </cell>
          <cell r="J1246" t="str">
            <v>small</v>
          </cell>
          <cell r="K1246">
            <v>1216.1400000000001</v>
          </cell>
          <cell r="L1246">
            <v>1082.3599999999999</v>
          </cell>
          <cell r="M1246">
            <v>133.7800000000002</v>
          </cell>
          <cell r="N1246">
            <v>33455</v>
          </cell>
          <cell r="O1246" t="e">
            <v>#N/A</v>
          </cell>
          <cell r="P1246" t="e">
            <v>#N/A</v>
          </cell>
          <cell r="Q1246" t="e">
            <v>#N/A</v>
          </cell>
          <cell r="R1246" t="e">
            <v>#N/A</v>
          </cell>
          <cell r="S1246" t="e">
            <v>#N/A</v>
          </cell>
          <cell r="T1246" t="e">
            <v>#N/A</v>
          </cell>
          <cell r="U1246" t="e">
            <v>#N/A</v>
          </cell>
          <cell r="V1246" t="e">
            <v>#N/A</v>
          </cell>
          <cell r="W1246" t="e">
            <v>#N/A</v>
          </cell>
          <cell r="X1246" t="e">
            <v>#N/A</v>
          </cell>
          <cell r="Y1246">
            <v>63</v>
          </cell>
        </row>
        <row r="1247">
          <cell r="A1247">
            <v>1246</v>
          </cell>
          <cell r="B1247">
            <v>53</v>
          </cell>
          <cell r="C1247">
            <v>1047</v>
          </cell>
          <cell r="D1247">
            <v>42751</v>
          </cell>
          <cell r="E1247" t="b">
            <v>0</v>
          </cell>
          <cell r="F1247" t="str">
            <v>Approved</v>
          </cell>
          <cell r="G1247" t="str">
            <v>OHM Cycles</v>
          </cell>
          <cell r="H1247" t="str">
            <v>Standard</v>
          </cell>
          <cell r="I1247" t="str">
            <v>medium</v>
          </cell>
          <cell r="J1247" t="str">
            <v>medium</v>
          </cell>
          <cell r="K1247">
            <v>795.34</v>
          </cell>
          <cell r="L1247">
            <v>101.58</v>
          </cell>
          <cell r="M1247">
            <v>693.76</v>
          </cell>
          <cell r="N1247">
            <v>35470</v>
          </cell>
          <cell r="O1247" t="e">
            <v>#N/A</v>
          </cell>
          <cell r="P1247" t="e">
            <v>#N/A</v>
          </cell>
          <cell r="Q1247" t="e">
            <v>#N/A</v>
          </cell>
          <cell r="R1247" t="e">
            <v>#N/A</v>
          </cell>
          <cell r="S1247" t="e">
            <v>#N/A</v>
          </cell>
          <cell r="T1247" t="e">
            <v>#N/A</v>
          </cell>
          <cell r="U1247" t="e">
            <v>#N/A</v>
          </cell>
          <cell r="V1247" t="e">
            <v>#N/A</v>
          </cell>
          <cell r="W1247" t="e">
            <v>#N/A</v>
          </cell>
          <cell r="X1247" t="e">
            <v>#N/A</v>
          </cell>
          <cell r="Y1247">
            <v>348</v>
          </cell>
        </row>
        <row r="1248">
          <cell r="A1248">
            <v>1247</v>
          </cell>
          <cell r="B1248">
            <v>81</v>
          </cell>
          <cell r="C1248">
            <v>1812</v>
          </cell>
          <cell r="D1248">
            <v>42839</v>
          </cell>
          <cell r="E1248" t="b">
            <v>0</v>
          </cell>
          <cell r="F1248" t="str">
            <v>Approved</v>
          </cell>
          <cell r="G1248" t="str">
            <v>Norco Bicycles</v>
          </cell>
          <cell r="H1248" t="str">
            <v>Standard</v>
          </cell>
          <cell r="I1248" t="str">
            <v>medium</v>
          </cell>
          <cell r="J1248" t="str">
            <v>small</v>
          </cell>
          <cell r="K1248">
            <v>586.45000000000005</v>
          </cell>
          <cell r="L1248">
            <v>521.94000000000005</v>
          </cell>
          <cell r="M1248">
            <v>64.509999999999991</v>
          </cell>
          <cell r="N1248">
            <v>33429</v>
          </cell>
          <cell r="O1248" t="str">
            <v>Female</v>
          </cell>
          <cell r="P1248">
            <v>45</v>
          </cell>
          <cell r="Q1248">
            <v>62.734246575342468</v>
          </cell>
          <cell r="R1248" t="str">
            <v>Clinical Specialist</v>
          </cell>
          <cell r="S1248" t="str">
            <v>Financial Services</v>
          </cell>
          <cell r="T1248" t="str">
            <v>Mass Customer</v>
          </cell>
          <cell r="U1248" t="str">
            <v>No</v>
          </cell>
          <cell r="V1248">
            <v>2147</v>
          </cell>
          <cell r="W1248" t="str">
            <v>NSW</v>
          </cell>
          <cell r="X1248">
            <v>9</v>
          </cell>
          <cell r="Y1248">
            <v>260</v>
          </cell>
        </row>
        <row r="1249">
          <cell r="A1249">
            <v>1248</v>
          </cell>
          <cell r="B1249">
            <v>74</v>
          </cell>
          <cell r="C1249">
            <v>503</v>
          </cell>
          <cell r="D1249">
            <v>42930</v>
          </cell>
          <cell r="E1249" t="b">
            <v>1</v>
          </cell>
          <cell r="F1249" t="str">
            <v>Approved</v>
          </cell>
          <cell r="G1249" t="str">
            <v>WeareA2B</v>
          </cell>
          <cell r="H1249" t="str">
            <v>Standard</v>
          </cell>
          <cell r="I1249" t="str">
            <v>medium</v>
          </cell>
          <cell r="J1249" t="str">
            <v>medium</v>
          </cell>
          <cell r="K1249">
            <v>1228.07</v>
          </cell>
          <cell r="L1249">
            <v>400.91</v>
          </cell>
          <cell r="M1249">
            <v>827.15999999999985</v>
          </cell>
          <cell r="N1249">
            <v>38859</v>
          </cell>
          <cell r="O1249" t="e">
            <v>#N/A</v>
          </cell>
          <cell r="P1249" t="e">
            <v>#N/A</v>
          </cell>
          <cell r="Q1249" t="e">
            <v>#N/A</v>
          </cell>
          <cell r="R1249" t="e">
            <v>#N/A</v>
          </cell>
          <cell r="S1249" t="e">
            <v>#N/A</v>
          </cell>
          <cell r="T1249" t="e">
            <v>#N/A</v>
          </cell>
          <cell r="U1249" t="e">
            <v>#N/A</v>
          </cell>
          <cell r="V1249" t="e">
            <v>#N/A</v>
          </cell>
          <cell r="W1249" t="e">
            <v>#N/A</v>
          </cell>
          <cell r="X1249" t="e">
            <v>#N/A</v>
          </cell>
          <cell r="Y1249">
            <v>169</v>
          </cell>
        </row>
        <row r="1250">
          <cell r="A1250">
            <v>1249</v>
          </cell>
          <cell r="B1250">
            <v>1</v>
          </cell>
          <cell r="C1250">
            <v>713</v>
          </cell>
          <cell r="D1250">
            <v>42810</v>
          </cell>
          <cell r="E1250" t="b">
            <v>0</v>
          </cell>
          <cell r="F1250" t="str">
            <v>Approved</v>
          </cell>
          <cell r="G1250" t="str">
            <v>Giant Bicycles</v>
          </cell>
          <cell r="H1250" t="str">
            <v>Standard</v>
          </cell>
          <cell r="I1250" t="str">
            <v>medium</v>
          </cell>
          <cell r="J1250" t="str">
            <v>medium</v>
          </cell>
          <cell r="K1250">
            <v>1403.5</v>
          </cell>
          <cell r="L1250">
            <v>954.82</v>
          </cell>
          <cell r="M1250">
            <v>448.67999999999995</v>
          </cell>
          <cell r="N1250">
            <v>42688</v>
          </cell>
          <cell r="O1250" t="e">
            <v>#N/A</v>
          </cell>
          <cell r="P1250" t="e">
            <v>#N/A</v>
          </cell>
          <cell r="Q1250" t="e">
            <v>#N/A</v>
          </cell>
          <cell r="R1250" t="e">
            <v>#N/A</v>
          </cell>
          <cell r="S1250" t="e">
            <v>#N/A</v>
          </cell>
          <cell r="T1250" t="e">
            <v>#N/A</v>
          </cell>
          <cell r="U1250" t="e">
            <v>#N/A</v>
          </cell>
          <cell r="V1250" t="e">
            <v>#N/A</v>
          </cell>
          <cell r="W1250" t="e">
            <v>#N/A</v>
          </cell>
          <cell r="X1250" t="e">
            <v>#N/A</v>
          </cell>
          <cell r="Y1250">
            <v>289</v>
          </cell>
        </row>
        <row r="1251">
          <cell r="A1251">
            <v>1250</v>
          </cell>
          <cell r="B1251">
            <v>90</v>
          </cell>
          <cell r="C1251">
            <v>142</v>
          </cell>
          <cell r="D1251">
            <v>42841</v>
          </cell>
          <cell r="E1251" t="b">
            <v>0</v>
          </cell>
          <cell r="F1251" t="str">
            <v>Approved</v>
          </cell>
          <cell r="G1251" t="str">
            <v>Norco Bicycles</v>
          </cell>
          <cell r="H1251" t="str">
            <v>Standard</v>
          </cell>
          <cell r="I1251" t="str">
            <v>low</v>
          </cell>
          <cell r="J1251" t="str">
            <v>medium</v>
          </cell>
          <cell r="K1251">
            <v>363.01</v>
          </cell>
          <cell r="L1251">
            <v>290.41000000000003</v>
          </cell>
          <cell r="M1251">
            <v>72.599999999999966</v>
          </cell>
          <cell r="N1251">
            <v>38482</v>
          </cell>
          <cell r="O1251" t="e">
            <v>#N/A</v>
          </cell>
          <cell r="P1251" t="e">
            <v>#N/A</v>
          </cell>
          <cell r="Q1251" t="e">
            <v>#N/A</v>
          </cell>
          <cell r="R1251" t="e">
            <v>#N/A</v>
          </cell>
          <cell r="S1251" t="e">
            <v>#N/A</v>
          </cell>
          <cell r="T1251" t="e">
            <v>#N/A</v>
          </cell>
          <cell r="U1251" t="e">
            <v>#N/A</v>
          </cell>
          <cell r="V1251" t="e">
            <v>#N/A</v>
          </cell>
          <cell r="W1251" t="e">
            <v>#N/A</v>
          </cell>
          <cell r="X1251" t="e">
            <v>#N/A</v>
          </cell>
          <cell r="Y1251">
            <v>258</v>
          </cell>
        </row>
        <row r="1252">
          <cell r="A1252">
            <v>1251</v>
          </cell>
          <cell r="B1252">
            <v>80</v>
          </cell>
          <cell r="C1252">
            <v>803</v>
          </cell>
          <cell r="D1252">
            <v>42903</v>
          </cell>
          <cell r="E1252" t="b">
            <v>1</v>
          </cell>
          <cell r="F1252" t="str">
            <v>Approved</v>
          </cell>
          <cell r="G1252" t="str">
            <v>Trek Bicycles</v>
          </cell>
          <cell r="H1252" t="str">
            <v>Standard</v>
          </cell>
          <cell r="I1252" t="str">
            <v>medium</v>
          </cell>
          <cell r="J1252" t="str">
            <v>large</v>
          </cell>
          <cell r="K1252">
            <v>1469.44</v>
          </cell>
          <cell r="L1252">
            <v>596.54999999999995</v>
          </cell>
          <cell r="M1252">
            <v>872.8900000000001</v>
          </cell>
          <cell r="N1252">
            <v>41047</v>
          </cell>
          <cell r="O1252" t="e">
            <v>#N/A</v>
          </cell>
          <cell r="P1252" t="e">
            <v>#N/A</v>
          </cell>
          <cell r="Q1252" t="e">
            <v>#N/A</v>
          </cell>
          <cell r="R1252" t="e">
            <v>#N/A</v>
          </cell>
          <cell r="S1252" t="e">
            <v>#N/A</v>
          </cell>
          <cell r="T1252" t="e">
            <v>#N/A</v>
          </cell>
          <cell r="U1252" t="e">
            <v>#N/A</v>
          </cell>
          <cell r="V1252" t="e">
            <v>#N/A</v>
          </cell>
          <cell r="W1252" t="e">
            <v>#N/A</v>
          </cell>
          <cell r="X1252" t="e">
            <v>#N/A</v>
          </cell>
          <cell r="Y1252">
            <v>196</v>
          </cell>
        </row>
        <row r="1253">
          <cell r="A1253">
            <v>1252</v>
          </cell>
          <cell r="B1253">
            <v>13</v>
          </cell>
          <cell r="C1253">
            <v>695</v>
          </cell>
          <cell r="D1253">
            <v>42798</v>
          </cell>
          <cell r="E1253" t="b">
            <v>1</v>
          </cell>
          <cell r="F1253" t="str">
            <v>Approved</v>
          </cell>
          <cell r="G1253" t="str">
            <v>Solex</v>
          </cell>
          <cell r="H1253" t="str">
            <v>Standard</v>
          </cell>
          <cell r="I1253" t="str">
            <v>medium</v>
          </cell>
          <cell r="J1253" t="str">
            <v>medium</v>
          </cell>
          <cell r="K1253">
            <v>1577.53</v>
          </cell>
          <cell r="L1253">
            <v>826.51</v>
          </cell>
          <cell r="M1253">
            <v>751.02</v>
          </cell>
          <cell r="N1253">
            <v>40618</v>
          </cell>
          <cell r="O1253" t="e">
            <v>#N/A</v>
          </cell>
          <cell r="P1253" t="e">
            <v>#N/A</v>
          </cell>
          <cell r="Q1253" t="e">
            <v>#N/A</v>
          </cell>
          <cell r="R1253" t="e">
            <v>#N/A</v>
          </cell>
          <cell r="S1253" t="e">
            <v>#N/A</v>
          </cell>
          <cell r="T1253" t="e">
            <v>#N/A</v>
          </cell>
          <cell r="U1253" t="e">
            <v>#N/A</v>
          </cell>
          <cell r="V1253" t="e">
            <v>#N/A</v>
          </cell>
          <cell r="W1253" t="e">
            <v>#N/A</v>
          </cell>
          <cell r="X1253" t="e">
            <v>#N/A</v>
          </cell>
          <cell r="Y1253">
            <v>301</v>
          </cell>
        </row>
        <row r="1254">
          <cell r="A1254">
            <v>1253</v>
          </cell>
          <cell r="B1254">
            <v>58</v>
          </cell>
          <cell r="C1254">
            <v>2220</v>
          </cell>
          <cell r="D1254">
            <v>42824</v>
          </cell>
          <cell r="E1254" t="b">
            <v>0</v>
          </cell>
          <cell r="F1254" t="str">
            <v>Approved</v>
          </cell>
          <cell r="G1254" t="str">
            <v>OHM Cycles</v>
          </cell>
          <cell r="H1254" t="str">
            <v>Standard</v>
          </cell>
          <cell r="I1254" t="str">
            <v>medium</v>
          </cell>
          <cell r="J1254" t="str">
            <v>medium</v>
          </cell>
          <cell r="K1254">
            <v>912.52</v>
          </cell>
          <cell r="L1254">
            <v>141.4</v>
          </cell>
          <cell r="M1254">
            <v>771.12</v>
          </cell>
          <cell r="N1254">
            <v>36146</v>
          </cell>
          <cell r="O1254" t="str">
            <v>Male</v>
          </cell>
          <cell r="P1254">
            <v>80</v>
          </cell>
          <cell r="Q1254">
            <v>62.895890410958906</v>
          </cell>
          <cell r="R1254" t="str">
            <v>Legal Assistant</v>
          </cell>
          <cell r="S1254" t="str">
            <v>n/a</v>
          </cell>
          <cell r="T1254" t="str">
            <v>High Net Worth</v>
          </cell>
          <cell r="U1254" t="str">
            <v>Yes</v>
          </cell>
          <cell r="V1254">
            <v>2233</v>
          </cell>
          <cell r="W1254" t="str">
            <v>NSW</v>
          </cell>
          <cell r="X1254">
            <v>9</v>
          </cell>
          <cell r="Y1254">
            <v>275</v>
          </cell>
        </row>
        <row r="1255">
          <cell r="A1255">
            <v>1254</v>
          </cell>
          <cell r="B1255">
            <v>10</v>
          </cell>
          <cell r="C1255">
            <v>1830</v>
          </cell>
          <cell r="D1255">
            <v>42829</v>
          </cell>
          <cell r="E1255" t="b">
            <v>0</v>
          </cell>
          <cell r="F1255" t="str">
            <v>Approved</v>
          </cell>
          <cell r="G1255" t="str">
            <v>Solex</v>
          </cell>
          <cell r="H1255" t="str">
            <v>Standard</v>
          </cell>
          <cell r="I1255" t="str">
            <v>medium</v>
          </cell>
          <cell r="J1255" t="str">
            <v>medium</v>
          </cell>
          <cell r="K1255">
            <v>1945.43</v>
          </cell>
          <cell r="L1255">
            <v>333.18</v>
          </cell>
          <cell r="M1255">
            <v>1612.25</v>
          </cell>
          <cell r="N1255">
            <v>37499</v>
          </cell>
          <cell r="O1255" t="str">
            <v>Male</v>
          </cell>
          <cell r="P1255">
            <v>58</v>
          </cell>
          <cell r="Q1255">
            <v>36.912328767123284</v>
          </cell>
          <cell r="R1255" t="str">
            <v>Software Consultant</v>
          </cell>
          <cell r="S1255" t="str">
            <v>n/a</v>
          </cell>
          <cell r="T1255" t="str">
            <v>Mass Customer</v>
          </cell>
          <cell r="U1255" t="str">
            <v>No</v>
          </cell>
          <cell r="V1255">
            <v>2117</v>
          </cell>
          <cell r="W1255" t="str">
            <v>NSW</v>
          </cell>
          <cell r="X1255">
            <v>8</v>
          </cell>
          <cell r="Y1255">
            <v>270</v>
          </cell>
        </row>
        <row r="1256">
          <cell r="A1256">
            <v>1255</v>
          </cell>
          <cell r="B1256">
            <v>80</v>
          </cell>
          <cell r="C1256">
            <v>529</v>
          </cell>
          <cell r="D1256">
            <v>42750</v>
          </cell>
          <cell r="E1256" t="b">
            <v>0</v>
          </cell>
          <cell r="F1256" t="str">
            <v>Approved</v>
          </cell>
          <cell r="G1256" t="str">
            <v>OHM Cycles</v>
          </cell>
          <cell r="H1256" t="str">
            <v>Touring</v>
          </cell>
          <cell r="I1256" t="str">
            <v>low</v>
          </cell>
          <cell r="J1256" t="str">
            <v>medium</v>
          </cell>
          <cell r="K1256">
            <v>1073.07</v>
          </cell>
          <cell r="L1256">
            <v>933.84</v>
          </cell>
          <cell r="M1256">
            <v>139.2299999999999</v>
          </cell>
          <cell r="N1256">
            <v>38206</v>
          </cell>
          <cell r="O1256" t="e">
            <v>#N/A</v>
          </cell>
          <cell r="P1256" t="e">
            <v>#N/A</v>
          </cell>
          <cell r="Q1256" t="e">
            <v>#N/A</v>
          </cell>
          <cell r="R1256" t="e">
            <v>#N/A</v>
          </cell>
          <cell r="S1256" t="e">
            <v>#N/A</v>
          </cell>
          <cell r="T1256" t="e">
            <v>#N/A</v>
          </cell>
          <cell r="U1256" t="e">
            <v>#N/A</v>
          </cell>
          <cell r="V1256" t="e">
            <v>#N/A</v>
          </cell>
          <cell r="W1256" t="e">
            <v>#N/A</v>
          </cell>
          <cell r="X1256" t="e">
            <v>#N/A</v>
          </cell>
          <cell r="Y1256">
            <v>349</v>
          </cell>
        </row>
        <row r="1257">
          <cell r="A1257">
            <v>1256</v>
          </cell>
          <cell r="B1257">
            <v>52</v>
          </cell>
          <cell r="C1257">
            <v>1428</v>
          </cell>
          <cell r="D1257">
            <v>43075</v>
          </cell>
          <cell r="E1257" t="b">
            <v>0</v>
          </cell>
          <cell r="F1257" t="str">
            <v>Approved</v>
          </cell>
          <cell r="G1257" t="str">
            <v>Solex</v>
          </cell>
          <cell r="H1257" t="str">
            <v>Road</v>
          </cell>
          <cell r="I1257" t="str">
            <v>medium</v>
          </cell>
          <cell r="J1257" t="str">
            <v>large</v>
          </cell>
          <cell r="K1257">
            <v>1777.8</v>
          </cell>
          <cell r="L1257">
            <v>820.78</v>
          </cell>
          <cell r="M1257">
            <v>957.02</v>
          </cell>
          <cell r="N1257">
            <v>40670</v>
          </cell>
          <cell r="O1257" t="str">
            <v>Male</v>
          </cell>
          <cell r="P1257">
            <v>94</v>
          </cell>
          <cell r="Q1257">
            <v>23.358904109589041</v>
          </cell>
          <cell r="R1257" t="str">
            <v>Sales Representative</v>
          </cell>
          <cell r="S1257" t="str">
            <v>Financial Services</v>
          </cell>
          <cell r="T1257" t="str">
            <v>High Net Worth</v>
          </cell>
          <cell r="U1257" t="str">
            <v>No</v>
          </cell>
          <cell r="V1257">
            <v>2760</v>
          </cell>
          <cell r="W1257" t="str">
            <v>NSW</v>
          </cell>
          <cell r="X1257">
            <v>8</v>
          </cell>
          <cell r="Y1257">
            <v>24</v>
          </cell>
        </row>
        <row r="1258">
          <cell r="A1258">
            <v>1257</v>
          </cell>
          <cell r="B1258">
            <v>56</v>
          </cell>
          <cell r="C1258">
            <v>2498</v>
          </cell>
          <cell r="D1258">
            <v>42899</v>
          </cell>
          <cell r="E1258" t="b">
            <v>1</v>
          </cell>
          <cell r="F1258" t="str">
            <v>Approved</v>
          </cell>
          <cell r="G1258" t="str">
            <v>Norco Bicycles</v>
          </cell>
          <cell r="H1258" t="str">
            <v>Mountain</v>
          </cell>
          <cell r="I1258" t="str">
            <v>low</v>
          </cell>
          <cell r="J1258" t="str">
            <v>small</v>
          </cell>
          <cell r="K1258">
            <v>688.63</v>
          </cell>
          <cell r="L1258">
            <v>612.88</v>
          </cell>
          <cell r="M1258">
            <v>75.75</v>
          </cell>
          <cell r="N1258">
            <v>34244</v>
          </cell>
          <cell r="O1258" t="str">
            <v>Female</v>
          </cell>
          <cell r="P1258">
            <v>77</v>
          </cell>
          <cell r="Q1258">
            <v>44.156164383561645</v>
          </cell>
          <cell r="R1258" t="str">
            <v>Software Test Engineer III</v>
          </cell>
          <cell r="S1258" t="str">
            <v>Property</v>
          </cell>
          <cell r="T1258" t="str">
            <v>Affluent Customer</v>
          </cell>
          <cell r="U1258" t="str">
            <v>No</v>
          </cell>
          <cell r="V1258">
            <v>2093</v>
          </cell>
          <cell r="W1258" t="str">
            <v>NSW</v>
          </cell>
          <cell r="X1258">
            <v>11</v>
          </cell>
          <cell r="Y1258">
            <v>200</v>
          </cell>
        </row>
        <row r="1259">
          <cell r="A1259">
            <v>1258</v>
          </cell>
          <cell r="B1259">
            <v>21</v>
          </cell>
          <cell r="C1259">
            <v>2222</v>
          </cell>
          <cell r="D1259">
            <v>43040</v>
          </cell>
          <cell r="E1259" t="b">
            <v>0</v>
          </cell>
          <cell r="F1259" t="str">
            <v>Approved</v>
          </cell>
          <cell r="G1259" t="str">
            <v>Solex</v>
          </cell>
          <cell r="H1259" t="str">
            <v>Standard</v>
          </cell>
          <cell r="I1259" t="str">
            <v>medium</v>
          </cell>
          <cell r="J1259" t="str">
            <v>large</v>
          </cell>
          <cell r="K1259">
            <v>1071.23</v>
          </cell>
          <cell r="L1259">
            <v>380.74</v>
          </cell>
          <cell r="M1259">
            <v>690.49</v>
          </cell>
          <cell r="N1259">
            <v>35160</v>
          </cell>
          <cell r="O1259" t="str">
            <v>Female</v>
          </cell>
          <cell r="P1259">
            <v>38</v>
          </cell>
          <cell r="Q1259">
            <v>47.597260273972601</v>
          </cell>
          <cell r="R1259" t="str">
            <v>Professor</v>
          </cell>
          <cell r="S1259" t="str">
            <v>Argiculture</v>
          </cell>
          <cell r="T1259" t="str">
            <v>Affluent Customer</v>
          </cell>
          <cell r="U1259" t="str">
            <v>No</v>
          </cell>
          <cell r="V1259">
            <v>2145</v>
          </cell>
          <cell r="W1259" t="str">
            <v>NSW</v>
          </cell>
          <cell r="X1259">
            <v>6</v>
          </cell>
          <cell r="Y1259">
            <v>59</v>
          </cell>
        </row>
        <row r="1260">
          <cell r="A1260">
            <v>1259</v>
          </cell>
          <cell r="B1260">
            <v>16</v>
          </cell>
          <cell r="C1260">
            <v>386</v>
          </cell>
          <cell r="D1260">
            <v>42934</v>
          </cell>
          <cell r="E1260" t="b">
            <v>1</v>
          </cell>
          <cell r="F1260" t="str">
            <v>Approved</v>
          </cell>
          <cell r="G1260" t="str">
            <v>Norco Bicycles</v>
          </cell>
          <cell r="H1260" t="str">
            <v>Standard</v>
          </cell>
          <cell r="I1260" t="str">
            <v>high</v>
          </cell>
          <cell r="J1260" t="str">
            <v>small</v>
          </cell>
          <cell r="K1260">
            <v>1661.92</v>
          </cell>
          <cell r="L1260">
            <v>1479.11</v>
          </cell>
          <cell r="M1260">
            <v>182.81000000000017</v>
          </cell>
          <cell r="N1260">
            <v>34586</v>
          </cell>
          <cell r="O1260" t="e">
            <v>#N/A</v>
          </cell>
          <cell r="P1260" t="e">
            <v>#N/A</v>
          </cell>
          <cell r="Q1260" t="e">
            <v>#N/A</v>
          </cell>
          <cell r="R1260" t="e">
            <v>#N/A</v>
          </cell>
          <cell r="S1260" t="e">
            <v>#N/A</v>
          </cell>
          <cell r="T1260" t="e">
            <v>#N/A</v>
          </cell>
          <cell r="U1260" t="e">
            <v>#N/A</v>
          </cell>
          <cell r="V1260" t="e">
            <v>#N/A</v>
          </cell>
          <cell r="W1260" t="e">
            <v>#N/A</v>
          </cell>
          <cell r="X1260" t="e">
            <v>#N/A</v>
          </cell>
          <cell r="Y1260">
            <v>165</v>
          </cell>
        </row>
        <row r="1261">
          <cell r="A1261">
            <v>1260</v>
          </cell>
          <cell r="B1261">
            <v>96</v>
          </cell>
          <cell r="C1261">
            <v>2288</v>
          </cell>
          <cell r="D1261">
            <v>43070</v>
          </cell>
          <cell r="E1261" t="b">
            <v>1</v>
          </cell>
          <cell r="F1261" t="str">
            <v>Approved</v>
          </cell>
          <cell r="G1261" t="str">
            <v>Giant Bicycles</v>
          </cell>
          <cell r="H1261" t="str">
            <v>Standard</v>
          </cell>
          <cell r="I1261" t="str">
            <v>medium</v>
          </cell>
          <cell r="J1261" t="str">
            <v>large</v>
          </cell>
          <cell r="K1261">
            <v>1635.3</v>
          </cell>
          <cell r="L1261">
            <v>993.66</v>
          </cell>
          <cell r="M1261">
            <v>641.64</v>
          </cell>
          <cell r="N1261">
            <v>41434</v>
          </cell>
          <cell r="O1261" t="str">
            <v>Female</v>
          </cell>
          <cell r="P1261">
            <v>97</v>
          </cell>
          <cell r="Q1261">
            <v>57.915068493150685</v>
          </cell>
          <cell r="R1261" t="str">
            <v>Staff Scientist</v>
          </cell>
          <cell r="S1261" t="str">
            <v>Telecommunications</v>
          </cell>
          <cell r="T1261" t="str">
            <v>High Net Worth</v>
          </cell>
          <cell r="U1261" t="str">
            <v>No</v>
          </cell>
          <cell r="V1261">
            <v>3630</v>
          </cell>
          <cell r="W1261" t="str">
            <v>VIC</v>
          </cell>
          <cell r="X1261">
            <v>1</v>
          </cell>
          <cell r="Y1261">
            <v>29</v>
          </cell>
        </row>
        <row r="1262">
          <cell r="A1262">
            <v>1261</v>
          </cell>
          <cell r="B1262">
            <v>17</v>
          </cell>
          <cell r="C1262">
            <v>210</v>
          </cell>
          <cell r="D1262">
            <v>42896</v>
          </cell>
          <cell r="E1262" t="b">
            <v>0</v>
          </cell>
          <cell r="F1262" t="str">
            <v>Approved</v>
          </cell>
          <cell r="G1262" t="str">
            <v>Solex</v>
          </cell>
          <cell r="H1262" t="str">
            <v>Standard</v>
          </cell>
          <cell r="I1262" t="str">
            <v>high</v>
          </cell>
          <cell r="J1262" t="str">
            <v>medium</v>
          </cell>
          <cell r="K1262">
            <v>1024.6600000000001</v>
          </cell>
          <cell r="L1262">
            <v>614.79999999999995</v>
          </cell>
          <cell r="M1262">
            <v>409.86000000000013</v>
          </cell>
          <cell r="N1262">
            <v>40487</v>
          </cell>
          <cell r="O1262" t="e">
            <v>#N/A</v>
          </cell>
          <cell r="P1262" t="e">
            <v>#N/A</v>
          </cell>
          <cell r="Q1262" t="e">
            <v>#N/A</v>
          </cell>
          <cell r="R1262" t="e">
            <v>#N/A</v>
          </cell>
          <cell r="S1262" t="e">
            <v>#N/A</v>
          </cell>
          <cell r="T1262" t="e">
            <v>#N/A</v>
          </cell>
          <cell r="U1262" t="e">
            <v>#N/A</v>
          </cell>
          <cell r="V1262" t="e">
            <v>#N/A</v>
          </cell>
          <cell r="W1262" t="e">
            <v>#N/A</v>
          </cell>
          <cell r="X1262" t="e">
            <v>#N/A</v>
          </cell>
          <cell r="Y1262">
            <v>203</v>
          </cell>
        </row>
        <row r="1263">
          <cell r="A1263">
            <v>1262</v>
          </cell>
          <cell r="B1263">
            <v>0</v>
          </cell>
          <cell r="C1263">
            <v>2679</v>
          </cell>
          <cell r="D1263">
            <v>43014</v>
          </cell>
          <cell r="E1263" t="b">
            <v>0</v>
          </cell>
          <cell r="F1263" t="str">
            <v>Approved</v>
          </cell>
          <cell r="G1263" t="str">
            <v>Solex</v>
          </cell>
          <cell r="H1263" t="str">
            <v>Standard</v>
          </cell>
          <cell r="I1263" t="str">
            <v>medium</v>
          </cell>
          <cell r="J1263" t="str">
            <v>medium</v>
          </cell>
          <cell r="K1263">
            <v>478.16</v>
          </cell>
          <cell r="L1263">
            <v>298.72000000000003</v>
          </cell>
          <cell r="M1263">
            <v>179.44</v>
          </cell>
          <cell r="N1263">
            <v>34143</v>
          </cell>
          <cell r="O1263" t="str">
            <v>Female</v>
          </cell>
          <cell r="P1263">
            <v>0</v>
          </cell>
          <cell r="Q1263">
            <v>31.80821917808219</v>
          </cell>
          <cell r="R1263" t="str">
            <v>Director of Sales</v>
          </cell>
          <cell r="S1263" t="str">
            <v>Health</v>
          </cell>
          <cell r="T1263" t="str">
            <v>Mass Customer</v>
          </cell>
          <cell r="U1263" t="str">
            <v>No</v>
          </cell>
          <cell r="V1263">
            <v>2756</v>
          </cell>
          <cell r="W1263" t="str">
            <v>NSW</v>
          </cell>
          <cell r="X1263">
            <v>8</v>
          </cell>
          <cell r="Y1263">
            <v>85</v>
          </cell>
        </row>
        <row r="1264">
          <cell r="A1264">
            <v>1263</v>
          </cell>
          <cell r="B1264">
            <v>37</v>
          </cell>
          <cell r="C1264">
            <v>1029</v>
          </cell>
          <cell r="D1264">
            <v>42802</v>
          </cell>
          <cell r="E1264" t="b">
            <v>1</v>
          </cell>
          <cell r="F1264" t="str">
            <v>Approved</v>
          </cell>
          <cell r="G1264" t="str">
            <v>OHM Cycles</v>
          </cell>
          <cell r="H1264" t="str">
            <v>Standard</v>
          </cell>
          <cell r="I1264" t="str">
            <v>low</v>
          </cell>
          <cell r="J1264" t="str">
            <v>medium</v>
          </cell>
          <cell r="K1264">
            <v>1793.43</v>
          </cell>
          <cell r="L1264">
            <v>248.82</v>
          </cell>
          <cell r="M1264">
            <v>1544.6100000000001</v>
          </cell>
          <cell r="N1264">
            <v>36361</v>
          </cell>
          <cell r="O1264" t="e">
            <v>#N/A</v>
          </cell>
          <cell r="P1264" t="e">
            <v>#N/A</v>
          </cell>
          <cell r="Q1264" t="e">
            <v>#N/A</v>
          </cell>
          <cell r="R1264" t="e">
            <v>#N/A</v>
          </cell>
          <cell r="S1264" t="e">
            <v>#N/A</v>
          </cell>
          <cell r="T1264" t="e">
            <v>#N/A</v>
          </cell>
          <cell r="U1264" t="e">
            <v>#N/A</v>
          </cell>
          <cell r="V1264" t="e">
            <v>#N/A</v>
          </cell>
          <cell r="W1264" t="e">
            <v>#N/A</v>
          </cell>
          <cell r="X1264" t="e">
            <v>#N/A</v>
          </cell>
          <cell r="Y1264">
            <v>297</v>
          </cell>
        </row>
        <row r="1265">
          <cell r="A1265">
            <v>1264</v>
          </cell>
          <cell r="B1265">
            <v>99</v>
          </cell>
          <cell r="C1265">
            <v>3095</v>
          </cell>
          <cell r="D1265">
            <v>43063</v>
          </cell>
          <cell r="E1265" t="b">
            <v>0</v>
          </cell>
          <cell r="F1265" t="str">
            <v>Approved</v>
          </cell>
          <cell r="G1265" t="str">
            <v>Trek Bicycles</v>
          </cell>
          <cell r="H1265" t="str">
            <v>Road</v>
          </cell>
          <cell r="I1265" t="str">
            <v>low</v>
          </cell>
          <cell r="J1265" t="str">
            <v>small</v>
          </cell>
          <cell r="K1265">
            <v>1720.7</v>
          </cell>
          <cell r="L1265">
            <v>1531.42</v>
          </cell>
          <cell r="M1265">
            <v>189.27999999999997</v>
          </cell>
          <cell r="N1265">
            <v>37220</v>
          </cell>
          <cell r="O1265" t="str">
            <v>Female</v>
          </cell>
          <cell r="P1265">
            <v>32</v>
          </cell>
          <cell r="Q1265">
            <v>23.454794520547946</v>
          </cell>
          <cell r="R1265" t="str">
            <v>Staff Accountant IV</v>
          </cell>
          <cell r="S1265" t="str">
            <v>n/a</v>
          </cell>
          <cell r="T1265" t="str">
            <v>Mass Customer</v>
          </cell>
          <cell r="U1265" t="str">
            <v>Yes</v>
          </cell>
          <cell r="V1265">
            <v>3141</v>
          </cell>
          <cell r="W1265" t="str">
            <v>VIC</v>
          </cell>
          <cell r="X1265">
            <v>10</v>
          </cell>
          <cell r="Y1265">
            <v>36</v>
          </cell>
        </row>
        <row r="1266">
          <cell r="A1266">
            <v>1265</v>
          </cell>
          <cell r="B1266">
            <v>49</v>
          </cell>
          <cell r="C1266">
            <v>375</v>
          </cell>
          <cell r="D1266">
            <v>43008</v>
          </cell>
          <cell r="E1266" t="b">
            <v>0</v>
          </cell>
          <cell r="F1266" t="str">
            <v>Approved</v>
          </cell>
          <cell r="G1266" t="str">
            <v>Trek Bicycles</v>
          </cell>
          <cell r="H1266" t="str">
            <v>Road</v>
          </cell>
          <cell r="I1266" t="str">
            <v>medium</v>
          </cell>
          <cell r="J1266" t="str">
            <v>medium</v>
          </cell>
          <cell r="K1266">
            <v>533.51</v>
          </cell>
          <cell r="L1266">
            <v>400.13</v>
          </cell>
          <cell r="M1266">
            <v>133.38</v>
          </cell>
          <cell r="N1266">
            <v>33259</v>
          </cell>
          <cell r="O1266" t="e">
            <v>#N/A</v>
          </cell>
          <cell r="P1266" t="e">
            <v>#N/A</v>
          </cell>
          <cell r="Q1266" t="e">
            <v>#N/A</v>
          </cell>
          <cell r="R1266" t="e">
            <v>#N/A</v>
          </cell>
          <cell r="S1266" t="e">
            <v>#N/A</v>
          </cell>
          <cell r="T1266" t="e">
            <v>#N/A</v>
          </cell>
          <cell r="U1266" t="e">
            <v>#N/A</v>
          </cell>
          <cell r="V1266" t="e">
            <v>#N/A</v>
          </cell>
          <cell r="W1266" t="e">
            <v>#N/A</v>
          </cell>
          <cell r="X1266" t="e">
            <v>#N/A</v>
          </cell>
          <cell r="Y1266">
            <v>91</v>
          </cell>
        </row>
        <row r="1267">
          <cell r="A1267">
            <v>1266</v>
          </cell>
          <cell r="B1267">
            <v>38</v>
          </cell>
          <cell r="C1267">
            <v>1572</v>
          </cell>
          <cell r="D1267">
            <v>43017</v>
          </cell>
          <cell r="E1267" t="b">
            <v>1</v>
          </cell>
          <cell r="F1267" t="str">
            <v>Approved</v>
          </cell>
          <cell r="G1267" t="str">
            <v>Trek Bicycles</v>
          </cell>
          <cell r="H1267" t="str">
            <v>Standard</v>
          </cell>
          <cell r="I1267" t="str">
            <v>medium</v>
          </cell>
          <cell r="J1267" t="str">
            <v>large</v>
          </cell>
          <cell r="K1267">
            <v>2091.4699999999998</v>
          </cell>
          <cell r="L1267">
            <v>388.92</v>
          </cell>
          <cell r="M1267">
            <v>1702.5499999999997</v>
          </cell>
          <cell r="N1267">
            <v>41848</v>
          </cell>
          <cell r="O1267" t="str">
            <v>Female</v>
          </cell>
          <cell r="P1267">
            <v>48</v>
          </cell>
          <cell r="Q1267">
            <v>64.69315068493151</v>
          </cell>
          <cell r="R1267" t="str">
            <v>Recruiting Manager</v>
          </cell>
          <cell r="S1267" t="str">
            <v>Health</v>
          </cell>
          <cell r="T1267" t="str">
            <v>Mass Customer</v>
          </cell>
          <cell r="U1267" t="str">
            <v>Yes</v>
          </cell>
          <cell r="V1267">
            <v>2126</v>
          </cell>
          <cell r="W1267" t="str">
            <v>NSW</v>
          </cell>
          <cell r="X1267">
            <v>12</v>
          </cell>
          <cell r="Y1267">
            <v>82</v>
          </cell>
        </row>
        <row r="1268">
          <cell r="A1268">
            <v>1267</v>
          </cell>
          <cell r="B1268">
            <v>18</v>
          </cell>
          <cell r="C1268">
            <v>911</v>
          </cell>
          <cell r="D1268">
            <v>43043</v>
          </cell>
          <cell r="E1268" t="b">
            <v>0</v>
          </cell>
          <cell r="F1268" t="str">
            <v>Approved</v>
          </cell>
          <cell r="G1268" t="str">
            <v>Solex</v>
          </cell>
          <cell r="H1268" t="str">
            <v>Standard</v>
          </cell>
          <cell r="I1268" t="str">
            <v>medium</v>
          </cell>
          <cell r="J1268" t="str">
            <v>medium</v>
          </cell>
          <cell r="K1268">
            <v>575.27</v>
          </cell>
          <cell r="L1268">
            <v>431.45</v>
          </cell>
          <cell r="M1268">
            <v>143.82</v>
          </cell>
          <cell r="N1268">
            <v>41345</v>
          </cell>
          <cell r="O1268" t="e">
            <v>#N/A</v>
          </cell>
          <cell r="P1268" t="e">
            <v>#N/A</v>
          </cell>
          <cell r="Q1268" t="e">
            <v>#N/A</v>
          </cell>
          <cell r="R1268" t="e">
            <v>#N/A</v>
          </cell>
          <cell r="S1268" t="e">
            <v>#N/A</v>
          </cell>
          <cell r="T1268" t="e">
            <v>#N/A</v>
          </cell>
          <cell r="U1268" t="e">
            <v>#N/A</v>
          </cell>
          <cell r="V1268" t="e">
            <v>#N/A</v>
          </cell>
          <cell r="W1268" t="e">
            <v>#N/A</v>
          </cell>
          <cell r="X1268" t="e">
            <v>#N/A</v>
          </cell>
          <cell r="Y1268">
            <v>56</v>
          </cell>
        </row>
        <row r="1269">
          <cell r="A1269">
            <v>1268</v>
          </cell>
          <cell r="B1269">
            <v>60</v>
          </cell>
          <cell r="C1269">
            <v>2548</v>
          </cell>
          <cell r="D1269">
            <v>42951</v>
          </cell>
          <cell r="E1269" t="b">
            <v>1</v>
          </cell>
          <cell r="F1269" t="str">
            <v>Approved</v>
          </cell>
          <cell r="G1269" t="str">
            <v>Giant Bicycles</v>
          </cell>
          <cell r="H1269" t="str">
            <v>Standard</v>
          </cell>
          <cell r="I1269" t="str">
            <v>high</v>
          </cell>
          <cell r="J1269" t="str">
            <v>small</v>
          </cell>
          <cell r="K1269">
            <v>1977.36</v>
          </cell>
          <cell r="L1269">
            <v>1759.85</v>
          </cell>
          <cell r="M1269">
            <v>217.51</v>
          </cell>
          <cell r="N1269">
            <v>40779</v>
          </cell>
          <cell r="O1269" t="str">
            <v>Male</v>
          </cell>
          <cell r="P1269">
            <v>12</v>
          </cell>
          <cell r="Q1269">
            <v>50.673972602739724</v>
          </cell>
          <cell r="R1269" t="str">
            <v>Chief Design Engineer</v>
          </cell>
          <cell r="S1269" t="str">
            <v>Health</v>
          </cell>
          <cell r="T1269" t="str">
            <v>Mass Customer</v>
          </cell>
          <cell r="U1269" t="str">
            <v>Yes</v>
          </cell>
          <cell r="V1269">
            <v>3029</v>
          </cell>
          <cell r="W1269" t="str">
            <v>VIC</v>
          </cell>
          <cell r="X1269">
            <v>7</v>
          </cell>
          <cell r="Y1269">
            <v>148</v>
          </cell>
        </row>
        <row r="1270">
          <cell r="A1270">
            <v>1269</v>
          </cell>
          <cell r="B1270">
            <v>80</v>
          </cell>
          <cell r="C1270">
            <v>2103</v>
          </cell>
          <cell r="D1270">
            <v>42893</v>
          </cell>
          <cell r="E1270" t="b">
            <v>1</v>
          </cell>
          <cell r="F1270" t="str">
            <v>Approved</v>
          </cell>
          <cell r="G1270" t="str">
            <v>OHM Cycles</v>
          </cell>
          <cell r="H1270" t="str">
            <v>Touring</v>
          </cell>
          <cell r="I1270" t="str">
            <v>low</v>
          </cell>
          <cell r="J1270" t="str">
            <v>medium</v>
          </cell>
          <cell r="K1270">
            <v>1073.07</v>
          </cell>
          <cell r="L1270">
            <v>933.84</v>
          </cell>
          <cell r="M1270">
            <v>139.2299999999999</v>
          </cell>
          <cell r="N1270">
            <v>35455</v>
          </cell>
          <cell r="O1270" t="str">
            <v>Female</v>
          </cell>
          <cell r="P1270">
            <v>31</v>
          </cell>
          <cell r="Q1270">
            <v>46.523287671232879</v>
          </cell>
          <cell r="R1270" t="str">
            <v>Business Systems Development Analyst</v>
          </cell>
          <cell r="S1270" t="str">
            <v>n/a</v>
          </cell>
          <cell r="T1270" t="str">
            <v>Affluent Customer</v>
          </cell>
          <cell r="U1270" t="str">
            <v>No</v>
          </cell>
          <cell r="V1270">
            <v>2265</v>
          </cell>
          <cell r="W1270" t="str">
            <v>NSW</v>
          </cell>
          <cell r="X1270">
            <v>6</v>
          </cell>
          <cell r="Y1270">
            <v>206</v>
          </cell>
        </row>
        <row r="1271">
          <cell r="A1271">
            <v>1270</v>
          </cell>
          <cell r="B1271">
            <v>1</v>
          </cell>
          <cell r="C1271">
            <v>3233</v>
          </cell>
          <cell r="D1271">
            <v>43019</v>
          </cell>
          <cell r="E1271" t="b">
            <v>1</v>
          </cell>
          <cell r="F1271" t="str">
            <v>Approved</v>
          </cell>
          <cell r="G1271" t="str">
            <v>Giant Bicycles</v>
          </cell>
          <cell r="H1271" t="str">
            <v>Standard</v>
          </cell>
          <cell r="I1271" t="str">
            <v>medium</v>
          </cell>
          <cell r="J1271" t="str">
            <v>medium</v>
          </cell>
          <cell r="K1271">
            <v>1403.5</v>
          </cell>
          <cell r="L1271">
            <v>954.82</v>
          </cell>
          <cell r="M1271">
            <v>448.67999999999995</v>
          </cell>
          <cell r="N1271">
            <v>37659</v>
          </cell>
          <cell r="O1271" t="str">
            <v>Male</v>
          </cell>
          <cell r="P1271">
            <v>35</v>
          </cell>
          <cell r="Q1271">
            <v>63.243835616438353</v>
          </cell>
          <cell r="R1271" t="str">
            <v>Tax Accountant</v>
          </cell>
          <cell r="S1271" t="str">
            <v>Financial Services</v>
          </cell>
          <cell r="T1271" t="str">
            <v>Mass Customer</v>
          </cell>
          <cell r="U1271" t="str">
            <v>Yes</v>
          </cell>
          <cell r="V1271">
            <v>3023</v>
          </cell>
          <cell r="W1271" t="str">
            <v>VIC</v>
          </cell>
          <cell r="X1271">
            <v>7</v>
          </cell>
          <cell r="Y1271">
            <v>80</v>
          </cell>
        </row>
        <row r="1272">
          <cell r="A1272">
            <v>1271</v>
          </cell>
          <cell r="B1272">
            <v>52</v>
          </cell>
          <cell r="C1272">
            <v>2472</v>
          </cell>
          <cell r="D1272">
            <v>43014</v>
          </cell>
          <cell r="E1272" t="b">
            <v>0</v>
          </cell>
          <cell r="F1272" t="str">
            <v>Approved</v>
          </cell>
          <cell r="G1272" t="str">
            <v>Solex</v>
          </cell>
          <cell r="H1272" t="str">
            <v>Road</v>
          </cell>
          <cell r="I1272" t="str">
            <v>medium</v>
          </cell>
          <cell r="J1272" t="str">
            <v>large</v>
          </cell>
          <cell r="K1272">
            <v>1777.8</v>
          </cell>
          <cell r="L1272">
            <v>820.78</v>
          </cell>
          <cell r="M1272">
            <v>957.02</v>
          </cell>
          <cell r="N1272">
            <v>39031</v>
          </cell>
          <cell r="O1272" t="str">
            <v>Male</v>
          </cell>
          <cell r="P1272">
            <v>50</v>
          </cell>
          <cell r="Q1272">
            <v>32.819178082191783</v>
          </cell>
          <cell r="R1272" t="str">
            <v>Product Engineer</v>
          </cell>
          <cell r="S1272" t="str">
            <v>Manufacturing</v>
          </cell>
          <cell r="T1272" t="str">
            <v>Mass Customer</v>
          </cell>
          <cell r="U1272" t="str">
            <v>Yes</v>
          </cell>
          <cell r="V1272">
            <v>3160</v>
          </cell>
          <cell r="W1272" t="str">
            <v>VIC</v>
          </cell>
          <cell r="X1272">
            <v>7</v>
          </cell>
          <cell r="Y1272">
            <v>85</v>
          </cell>
        </row>
        <row r="1273">
          <cell r="A1273">
            <v>1272</v>
          </cell>
          <cell r="B1273">
            <v>0</v>
          </cell>
          <cell r="C1273">
            <v>1759</v>
          </cell>
          <cell r="D1273">
            <v>42903</v>
          </cell>
          <cell r="E1273" t="b">
            <v>0</v>
          </cell>
          <cell r="F1273" t="str">
            <v>Approved</v>
          </cell>
          <cell r="G1273" t="str">
            <v>Norco Bicycles</v>
          </cell>
          <cell r="H1273" t="str">
            <v>Road</v>
          </cell>
          <cell r="I1273" t="str">
            <v>medium</v>
          </cell>
          <cell r="J1273" t="str">
            <v>medium</v>
          </cell>
          <cell r="K1273">
            <v>544.04999999999995</v>
          </cell>
          <cell r="L1273">
            <v>376.84</v>
          </cell>
          <cell r="M1273">
            <v>167.20999999999998</v>
          </cell>
          <cell r="N1273">
            <v>38647</v>
          </cell>
          <cell r="O1273" t="str">
            <v>Female</v>
          </cell>
          <cell r="P1273">
            <v>68</v>
          </cell>
          <cell r="Q1273">
            <v>52.832876712328769</v>
          </cell>
          <cell r="R1273" t="str">
            <v>Biostatistician IV</v>
          </cell>
          <cell r="S1273" t="str">
            <v>Argiculture</v>
          </cell>
          <cell r="T1273" t="str">
            <v>Mass Customer</v>
          </cell>
          <cell r="U1273" t="str">
            <v>Yes</v>
          </cell>
          <cell r="V1273">
            <v>2030</v>
          </cell>
          <cell r="W1273" t="str">
            <v>NSW</v>
          </cell>
          <cell r="X1273">
            <v>12</v>
          </cell>
          <cell r="Y1273">
            <v>196</v>
          </cell>
        </row>
        <row r="1274">
          <cell r="A1274">
            <v>1273</v>
          </cell>
          <cell r="B1274">
            <v>90</v>
          </cell>
          <cell r="C1274">
            <v>1315</v>
          </cell>
          <cell r="D1274">
            <v>42862</v>
          </cell>
          <cell r="E1274" t="b">
            <v>0</v>
          </cell>
          <cell r="F1274" t="str">
            <v>Approved</v>
          </cell>
          <cell r="G1274" t="str">
            <v>Norco Bicycles</v>
          </cell>
          <cell r="H1274" t="str">
            <v>Standard</v>
          </cell>
          <cell r="I1274" t="str">
            <v>low</v>
          </cell>
          <cell r="J1274" t="str">
            <v>medium</v>
          </cell>
          <cell r="K1274">
            <v>363.01</v>
          </cell>
          <cell r="L1274">
            <v>290.41000000000003</v>
          </cell>
          <cell r="M1274">
            <v>72.599999999999966</v>
          </cell>
          <cell r="N1274">
            <v>36367</v>
          </cell>
          <cell r="O1274" t="str">
            <v>Male</v>
          </cell>
          <cell r="P1274">
            <v>79</v>
          </cell>
          <cell r="Q1274">
            <v>48.769863013698632</v>
          </cell>
          <cell r="R1274">
            <v>0</v>
          </cell>
          <cell r="S1274" t="str">
            <v>Health</v>
          </cell>
          <cell r="T1274" t="str">
            <v>Mass Customer</v>
          </cell>
          <cell r="U1274" t="str">
            <v>Yes</v>
          </cell>
          <cell r="V1274">
            <v>3931</v>
          </cell>
          <cell r="W1274" t="str">
            <v>VIC</v>
          </cell>
          <cell r="X1274">
            <v>10</v>
          </cell>
          <cell r="Y1274">
            <v>237</v>
          </cell>
        </row>
        <row r="1275">
          <cell r="A1275">
            <v>1274</v>
          </cell>
          <cell r="B1275">
            <v>93</v>
          </cell>
          <cell r="C1275">
            <v>539</v>
          </cell>
          <cell r="D1275">
            <v>42938</v>
          </cell>
          <cell r="E1275" t="b">
            <v>0</v>
          </cell>
          <cell r="F1275" t="str">
            <v>Approved</v>
          </cell>
          <cell r="G1275" t="str">
            <v>OHM Cycles</v>
          </cell>
          <cell r="H1275" t="str">
            <v>Standard</v>
          </cell>
          <cell r="I1275" t="str">
            <v>high</v>
          </cell>
          <cell r="J1275" t="str">
            <v>medium</v>
          </cell>
          <cell r="K1275">
            <v>1458.17</v>
          </cell>
          <cell r="L1275">
            <v>874.9</v>
          </cell>
          <cell r="M1275">
            <v>583.2700000000001</v>
          </cell>
          <cell r="N1275">
            <v>38750</v>
          </cell>
          <cell r="O1275" t="e">
            <v>#N/A</v>
          </cell>
          <cell r="P1275" t="e">
            <v>#N/A</v>
          </cell>
          <cell r="Q1275" t="e">
            <v>#N/A</v>
          </cell>
          <cell r="R1275" t="e">
            <v>#N/A</v>
          </cell>
          <cell r="S1275" t="e">
            <v>#N/A</v>
          </cell>
          <cell r="T1275" t="e">
            <v>#N/A</v>
          </cell>
          <cell r="U1275" t="e">
            <v>#N/A</v>
          </cell>
          <cell r="V1275" t="e">
            <v>#N/A</v>
          </cell>
          <cell r="W1275" t="e">
            <v>#N/A</v>
          </cell>
          <cell r="X1275" t="e">
            <v>#N/A</v>
          </cell>
          <cell r="Y1275">
            <v>161</v>
          </cell>
        </row>
        <row r="1276">
          <cell r="A1276">
            <v>1275</v>
          </cell>
          <cell r="B1276">
            <v>97</v>
          </cell>
          <cell r="C1276">
            <v>27</v>
          </cell>
          <cell r="D1276">
            <v>42833</v>
          </cell>
          <cell r="E1276" t="b">
            <v>0</v>
          </cell>
          <cell r="F1276" t="str">
            <v>Approved</v>
          </cell>
          <cell r="G1276" t="str">
            <v>Solex</v>
          </cell>
          <cell r="H1276" t="str">
            <v>Standard</v>
          </cell>
          <cell r="I1276" t="str">
            <v>medium</v>
          </cell>
          <cell r="J1276" t="str">
            <v>large</v>
          </cell>
          <cell r="K1276">
            <v>202.62</v>
          </cell>
          <cell r="L1276">
            <v>151.96</v>
          </cell>
          <cell r="M1276">
            <v>50.66</v>
          </cell>
          <cell r="N1276">
            <v>42458</v>
          </cell>
          <cell r="O1276" t="e">
            <v>#N/A</v>
          </cell>
          <cell r="P1276" t="e">
            <v>#N/A</v>
          </cell>
          <cell r="Q1276" t="e">
            <v>#N/A</v>
          </cell>
          <cell r="R1276" t="e">
            <v>#N/A</v>
          </cell>
          <cell r="S1276" t="e">
            <v>#N/A</v>
          </cell>
          <cell r="T1276" t="e">
            <v>#N/A</v>
          </cell>
          <cell r="U1276" t="e">
            <v>#N/A</v>
          </cell>
          <cell r="V1276" t="e">
            <v>#N/A</v>
          </cell>
          <cell r="W1276" t="e">
            <v>#N/A</v>
          </cell>
          <cell r="X1276" t="e">
            <v>#N/A</v>
          </cell>
          <cell r="Y1276">
            <v>266</v>
          </cell>
        </row>
        <row r="1277">
          <cell r="A1277">
            <v>1276</v>
          </cell>
          <cell r="B1277">
            <v>14</v>
          </cell>
          <cell r="C1277">
            <v>1978</v>
          </cell>
          <cell r="D1277">
            <v>42755</v>
          </cell>
          <cell r="E1277" t="b">
            <v>0</v>
          </cell>
          <cell r="F1277" t="str">
            <v>Approved</v>
          </cell>
          <cell r="G1277" t="str">
            <v>Trek Bicycles</v>
          </cell>
          <cell r="H1277" t="str">
            <v>Standard</v>
          </cell>
          <cell r="I1277" t="str">
            <v>medium</v>
          </cell>
          <cell r="J1277" t="str">
            <v>small</v>
          </cell>
          <cell r="K1277">
            <v>1386.84</v>
          </cell>
          <cell r="L1277">
            <v>1234.29</v>
          </cell>
          <cell r="M1277">
            <v>152.54999999999995</v>
          </cell>
          <cell r="N1277">
            <v>37838</v>
          </cell>
          <cell r="O1277" t="str">
            <v>Male</v>
          </cell>
          <cell r="P1277">
            <v>98</v>
          </cell>
          <cell r="Q1277">
            <v>67.246575342465746</v>
          </cell>
          <cell r="R1277" t="str">
            <v>Dental Hygienist</v>
          </cell>
          <cell r="S1277" t="str">
            <v>Manufacturing</v>
          </cell>
          <cell r="T1277" t="str">
            <v>Mass Customer</v>
          </cell>
          <cell r="U1277" t="str">
            <v>Yes</v>
          </cell>
          <cell r="V1277">
            <v>3095</v>
          </cell>
          <cell r="W1277" t="str">
            <v>VIC</v>
          </cell>
          <cell r="X1277">
            <v>9</v>
          </cell>
          <cell r="Y1277">
            <v>344</v>
          </cell>
        </row>
        <row r="1278">
          <cell r="A1278">
            <v>1277</v>
          </cell>
          <cell r="B1278">
            <v>2</v>
          </cell>
          <cell r="C1278">
            <v>3455</v>
          </cell>
          <cell r="D1278">
            <v>42913</v>
          </cell>
          <cell r="E1278" t="b">
            <v>1</v>
          </cell>
          <cell r="F1278" t="str">
            <v>Approved</v>
          </cell>
          <cell r="G1278" t="str">
            <v>Solex</v>
          </cell>
          <cell r="H1278" t="str">
            <v>Standard</v>
          </cell>
          <cell r="I1278" t="str">
            <v>medium</v>
          </cell>
          <cell r="J1278" t="str">
            <v>medium</v>
          </cell>
          <cell r="K1278">
            <v>71.489999999999995</v>
          </cell>
          <cell r="L1278">
            <v>53.62</v>
          </cell>
          <cell r="M1278">
            <v>17.869999999999997</v>
          </cell>
          <cell r="N1278">
            <v>41167</v>
          </cell>
          <cell r="O1278" t="str">
            <v>Female</v>
          </cell>
          <cell r="P1278">
            <v>11</v>
          </cell>
          <cell r="Q1278">
            <v>68.109589041095887</v>
          </cell>
          <cell r="R1278" t="str">
            <v>Administrative Officer</v>
          </cell>
          <cell r="S1278" t="str">
            <v>n/a</v>
          </cell>
          <cell r="T1278" t="str">
            <v>Mass Customer</v>
          </cell>
          <cell r="U1278" t="str">
            <v>No</v>
          </cell>
          <cell r="V1278">
            <v>4670</v>
          </cell>
          <cell r="W1278" t="str">
            <v>QLD</v>
          </cell>
          <cell r="X1278">
            <v>4</v>
          </cell>
          <cell r="Y1278">
            <v>186</v>
          </cell>
        </row>
        <row r="1279">
          <cell r="A1279">
            <v>1278</v>
          </cell>
          <cell r="B1279">
            <v>81</v>
          </cell>
          <cell r="C1279">
            <v>2048</v>
          </cell>
          <cell r="D1279">
            <v>43029</v>
          </cell>
          <cell r="E1279" t="b">
            <v>1</v>
          </cell>
          <cell r="F1279" t="str">
            <v>Approved</v>
          </cell>
          <cell r="G1279" t="str">
            <v>Solex</v>
          </cell>
          <cell r="H1279" t="str">
            <v>Standard</v>
          </cell>
          <cell r="I1279" t="str">
            <v>medium</v>
          </cell>
          <cell r="J1279" t="str">
            <v>medium</v>
          </cell>
          <cell r="K1279">
            <v>1151.96</v>
          </cell>
          <cell r="L1279">
            <v>649.49</v>
          </cell>
          <cell r="M1279">
            <v>502.47</v>
          </cell>
          <cell r="N1279">
            <v>36498</v>
          </cell>
          <cell r="O1279" t="str">
            <v>Male</v>
          </cell>
          <cell r="P1279">
            <v>21</v>
          </cell>
          <cell r="Q1279">
            <v>61.975342465753428</v>
          </cell>
          <cell r="R1279" t="str">
            <v>Financial Advisor</v>
          </cell>
          <cell r="S1279" t="str">
            <v>Financial Services</v>
          </cell>
          <cell r="T1279" t="str">
            <v>Affluent Customer</v>
          </cell>
          <cell r="U1279" t="str">
            <v>Yes</v>
          </cell>
          <cell r="V1279">
            <v>2204</v>
          </cell>
          <cell r="W1279" t="str">
            <v>NSW</v>
          </cell>
          <cell r="X1279">
            <v>8</v>
          </cell>
          <cell r="Y1279">
            <v>70</v>
          </cell>
        </row>
        <row r="1280">
          <cell r="A1280">
            <v>1279</v>
          </cell>
          <cell r="B1280">
            <v>18</v>
          </cell>
          <cell r="C1280">
            <v>469</v>
          </cell>
          <cell r="D1280">
            <v>42788</v>
          </cell>
          <cell r="E1280" t="b">
            <v>0</v>
          </cell>
          <cell r="F1280" t="str">
            <v>Approved</v>
          </cell>
          <cell r="G1280" t="str">
            <v>Norco Bicycles</v>
          </cell>
          <cell r="H1280" t="str">
            <v>Standard</v>
          </cell>
          <cell r="I1280" t="str">
            <v>high</v>
          </cell>
          <cell r="J1280" t="str">
            <v>medium</v>
          </cell>
          <cell r="K1280">
            <v>1148.6400000000001</v>
          </cell>
          <cell r="L1280">
            <v>689.18</v>
          </cell>
          <cell r="M1280">
            <v>459.46000000000015</v>
          </cell>
          <cell r="N1280">
            <v>38482</v>
          </cell>
          <cell r="O1280" t="e">
            <v>#N/A</v>
          </cell>
          <cell r="P1280" t="e">
            <v>#N/A</v>
          </cell>
          <cell r="Q1280" t="e">
            <v>#N/A</v>
          </cell>
          <cell r="R1280" t="e">
            <v>#N/A</v>
          </cell>
          <cell r="S1280" t="e">
            <v>#N/A</v>
          </cell>
          <cell r="T1280" t="e">
            <v>#N/A</v>
          </cell>
          <cell r="U1280" t="e">
            <v>#N/A</v>
          </cell>
          <cell r="V1280" t="e">
            <v>#N/A</v>
          </cell>
          <cell r="W1280" t="e">
            <v>#N/A</v>
          </cell>
          <cell r="X1280" t="e">
            <v>#N/A</v>
          </cell>
          <cell r="Y1280">
            <v>311</v>
          </cell>
        </row>
        <row r="1281">
          <cell r="A1281">
            <v>1280</v>
          </cell>
          <cell r="B1281">
            <v>3</v>
          </cell>
          <cell r="C1281">
            <v>3102</v>
          </cell>
          <cell r="D1281">
            <v>42822</v>
          </cell>
          <cell r="E1281" t="b">
            <v>0</v>
          </cell>
          <cell r="F1281" t="str">
            <v>Approved</v>
          </cell>
          <cell r="G1281" t="str">
            <v>Trek Bicycles</v>
          </cell>
          <cell r="H1281" t="str">
            <v>Standard</v>
          </cell>
          <cell r="I1281" t="str">
            <v>medium</v>
          </cell>
          <cell r="J1281" t="str">
            <v>large</v>
          </cell>
          <cell r="K1281">
            <v>2091.4699999999998</v>
          </cell>
          <cell r="L1281">
            <v>388.92</v>
          </cell>
          <cell r="M1281">
            <v>1702.5499999999997</v>
          </cell>
          <cell r="N1281">
            <v>40779</v>
          </cell>
          <cell r="O1281" t="str">
            <v>Female</v>
          </cell>
          <cell r="P1281">
            <v>5</v>
          </cell>
          <cell r="Q1281">
            <v>31.813698630136987</v>
          </cell>
          <cell r="R1281" t="str">
            <v>Assistant Manager</v>
          </cell>
          <cell r="S1281" t="str">
            <v>Manufacturing</v>
          </cell>
          <cell r="T1281" t="str">
            <v>High Net Worth</v>
          </cell>
          <cell r="U1281" t="str">
            <v>No</v>
          </cell>
          <cell r="V1281">
            <v>2323</v>
          </cell>
          <cell r="W1281" t="str">
            <v>NSW</v>
          </cell>
          <cell r="X1281">
            <v>6</v>
          </cell>
          <cell r="Y1281">
            <v>277</v>
          </cell>
        </row>
        <row r="1282">
          <cell r="A1282">
            <v>1281</v>
          </cell>
          <cell r="B1282">
            <v>0</v>
          </cell>
          <cell r="C1282">
            <v>2500</v>
          </cell>
          <cell r="D1282">
            <v>42785</v>
          </cell>
          <cell r="E1282" t="b">
            <v>1</v>
          </cell>
          <cell r="F1282" t="str">
            <v>Approved</v>
          </cell>
          <cell r="G1282" t="str">
            <v>Solex</v>
          </cell>
          <cell r="H1282" t="str">
            <v>Standard</v>
          </cell>
          <cell r="I1282" t="str">
            <v>medium</v>
          </cell>
          <cell r="J1282" t="str">
            <v>medium</v>
          </cell>
          <cell r="K1282">
            <v>478.16</v>
          </cell>
          <cell r="L1282">
            <v>298.72000000000003</v>
          </cell>
          <cell r="M1282">
            <v>179.44</v>
          </cell>
          <cell r="N1282">
            <v>41047</v>
          </cell>
          <cell r="O1282" t="str">
            <v>Female</v>
          </cell>
          <cell r="P1282">
            <v>80</v>
          </cell>
          <cell r="Q1282">
            <v>64.295890410958904</v>
          </cell>
          <cell r="R1282" t="str">
            <v>Senior Developer</v>
          </cell>
          <cell r="S1282" t="str">
            <v>Retail</v>
          </cell>
          <cell r="T1282" t="str">
            <v>Mass Customer</v>
          </cell>
          <cell r="U1282" t="str">
            <v>No</v>
          </cell>
          <cell r="V1282">
            <v>4165</v>
          </cell>
          <cell r="W1282" t="str">
            <v>QLD</v>
          </cell>
          <cell r="X1282">
            <v>6</v>
          </cell>
          <cell r="Y1282">
            <v>314</v>
          </cell>
        </row>
        <row r="1283">
          <cell r="A1283">
            <v>1282</v>
          </cell>
          <cell r="B1283">
            <v>97</v>
          </cell>
          <cell r="C1283">
            <v>3491</v>
          </cell>
          <cell r="D1283">
            <v>42768</v>
          </cell>
          <cell r="E1283" t="b">
            <v>0</v>
          </cell>
          <cell r="F1283" t="str">
            <v>Approved</v>
          </cell>
          <cell r="G1283" t="str">
            <v>Solex</v>
          </cell>
          <cell r="H1283" t="str">
            <v>Standard</v>
          </cell>
          <cell r="I1283" t="str">
            <v>medium</v>
          </cell>
          <cell r="J1283" t="str">
            <v>large</v>
          </cell>
          <cell r="K1283">
            <v>202.62</v>
          </cell>
          <cell r="L1283">
            <v>151.96</v>
          </cell>
          <cell r="M1283">
            <v>50.66</v>
          </cell>
          <cell r="N1283">
            <v>42458</v>
          </cell>
          <cell r="O1283" t="str">
            <v>Male</v>
          </cell>
          <cell r="P1283">
            <v>83</v>
          </cell>
          <cell r="Q1283">
            <v>45.991780821917807</v>
          </cell>
          <cell r="R1283" t="str">
            <v>Business Systems Development Analyst</v>
          </cell>
          <cell r="S1283" t="str">
            <v>Financial Services</v>
          </cell>
          <cell r="T1283" t="str">
            <v>High Net Worth</v>
          </cell>
          <cell r="U1283" t="str">
            <v>No</v>
          </cell>
          <cell r="V1283">
            <v>3195</v>
          </cell>
          <cell r="W1283" t="str">
            <v>VIC</v>
          </cell>
          <cell r="X1283">
            <v>10</v>
          </cell>
          <cell r="Y1283">
            <v>331</v>
          </cell>
        </row>
        <row r="1284">
          <cell r="A1284">
            <v>1283</v>
          </cell>
          <cell r="B1284">
            <v>0</v>
          </cell>
          <cell r="C1284">
            <v>397</v>
          </cell>
          <cell r="D1284">
            <v>42956</v>
          </cell>
          <cell r="E1284" t="b">
            <v>0</v>
          </cell>
          <cell r="F1284" t="str">
            <v>Approved</v>
          </cell>
          <cell r="K1284">
            <v>850</v>
          </cell>
          <cell r="M1284">
            <v>850</v>
          </cell>
          <cell r="O1284" t="e">
            <v>#N/A</v>
          </cell>
          <cell r="P1284" t="e">
            <v>#N/A</v>
          </cell>
          <cell r="Q1284" t="e">
            <v>#N/A</v>
          </cell>
          <cell r="R1284" t="e">
            <v>#N/A</v>
          </cell>
          <cell r="S1284" t="e">
            <v>#N/A</v>
          </cell>
          <cell r="T1284" t="e">
            <v>#N/A</v>
          </cell>
          <cell r="U1284" t="e">
            <v>#N/A</v>
          </cell>
          <cell r="V1284" t="e">
            <v>#N/A</v>
          </cell>
          <cell r="W1284" t="e">
            <v>#N/A</v>
          </cell>
          <cell r="X1284" t="e">
            <v>#N/A</v>
          </cell>
          <cell r="Y1284">
            <v>143</v>
          </cell>
        </row>
        <row r="1285">
          <cell r="A1285">
            <v>1284</v>
          </cell>
          <cell r="B1285">
            <v>38</v>
          </cell>
          <cell r="C1285">
            <v>2317</v>
          </cell>
          <cell r="D1285">
            <v>42945</v>
          </cell>
          <cell r="E1285" t="b">
            <v>1</v>
          </cell>
          <cell r="F1285" t="str">
            <v>Approved</v>
          </cell>
          <cell r="G1285" t="str">
            <v>Solex</v>
          </cell>
          <cell r="H1285" t="str">
            <v>Standard</v>
          </cell>
          <cell r="I1285" t="str">
            <v>medium</v>
          </cell>
          <cell r="J1285" t="str">
            <v>medium</v>
          </cell>
          <cell r="K1285">
            <v>1577.53</v>
          </cell>
          <cell r="L1285">
            <v>826.51</v>
          </cell>
          <cell r="M1285">
            <v>751.02</v>
          </cell>
          <cell r="N1285">
            <v>40618</v>
          </cell>
          <cell r="O1285" t="str">
            <v>Female</v>
          </cell>
          <cell r="P1285">
            <v>30</v>
          </cell>
          <cell r="Q1285">
            <v>45.31232876712329</v>
          </cell>
          <cell r="R1285" t="str">
            <v>Tax Accountant</v>
          </cell>
          <cell r="S1285" t="str">
            <v>Financial Services</v>
          </cell>
          <cell r="T1285" t="str">
            <v>Affluent Customer</v>
          </cell>
          <cell r="U1285" t="str">
            <v>Yes</v>
          </cell>
          <cell r="V1285">
            <v>3116</v>
          </cell>
          <cell r="W1285" t="str">
            <v>VIC</v>
          </cell>
          <cell r="X1285">
            <v>9</v>
          </cell>
          <cell r="Y1285">
            <v>154</v>
          </cell>
        </row>
        <row r="1286">
          <cell r="A1286">
            <v>1285</v>
          </cell>
          <cell r="B1286">
            <v>57</v>
          </cell>
          <cell r="C1286">
            <v>2290</v>
          </cell>
          <cell r="D1286">
            <v>42792</v>
          </cell>
          <cell r="E1286" t="b">
            <v>1</v>
          </cell>
          <cell r="F1286" t="str">
            <v>Approved</v>
          </cell>
          <cell r="G1286" t="str">
            <v>WeareA2B</v>
          </cell>
          <cell r="H1286" t="str">
            <v>Touring</v>
          </cell>
          <cell r="I1286" t="str">
            <v>medium</v>
          </cell>
          <cell r="J1286" t="str">
            <v>large</v>
          </cell>
          <cell r="K1286">
            <v>1890.39</v>
          </cell>
          <cell r="L1286">
            <v>260.14</v>
          </cell>
          <cell r="M1286">
            <v>1630.25</v>
          </cell>
          <cell r="N1286">
            <v>40779</v>
          </cell>
          <cell r="O1286" t="str">
            <v>Male</v>
          </cell>
          <cell r="P1286">
            <v>67</v>
          </cell>
          <cell r="Q1286">
            <v>41.054794520547944</v>
          </cell>
          <cell r="R1286" t="str">
            <v>Account Executive</v>
          </cell>
          <cell r="S1286" t="str">
            <v>Health</v>
          </cell>
          <cell r="T1286" t="str">
            <v>Affluent Customer</v>
          </cell>
          <cell r="U1286" t="str">
            <v>Yes</v>
          </cell>
          <cell r="V1286">
            <v>3631</v>
          </cell>
          <cell r="W1286" t="str">
            <v>VIC</v>
          </cell>
          <cell r="X1286">
            <v>3</v>
          </cell>
          <cell r="Y1286">
            <v>307</v>
          </cell>
        </row>
        <row r="1287">
          <cell r="A1287">
            <v>1286</v>
          </cell>
          <cell r="B1287">
            <v>11</v>
          </cell>
          <cell r="C1287">
            <v>2856</v>
          </cell>
          <cell r="D1287">
            <v>43093</v>
          </cell>
          <cell r="E1287" t="b">
            <v>1</v>
          </cell>
          <cell r="F1287" t="str">
            <v>Approved</v>
          </cell>
          <cell r="G1287" t="str">
            <v>Giant Bicycles</v>
          </cell>
          <cell r="H1287" t="str">
            <v>Standard</v>
          </cell>
          <cell r="I1287" t="str">
            <v>high</v>
          </cell>
          <cell r="J1287" t="str">
            <v>medium</v>
          </cell>
          <cell r="K1287">
            <v>1274.93</v>
          </cell>
          <cell r="L1287">
            <v>764.96</v>
          </cell>
          <cell r="M1287">
            <v>509.97</v>
          </cell>
          <cell r="N1287">
            <v>34244</v>
          </cell>
          <cell r="O1287" t="str">
            <v>Female</v>
          </cell>
          <cell r="P1287">
            <v>9</v>
          </cell>
          <cell r="Q1287">
            <v>45.512328767123286</v>
          </cell>
          <cell r="R1287" t="str">
            <v>Marketing Manager</v>
          </cell>
          <cell r="S1287" t="str">
            <v>Manufacturing</v>
          </cell>
          <cell r="T1287" t="str">
            <v>Mass Customer</v>
          </cell>
          <cell r="U1287" t="str">
            <v>Yes</v>
          </cell>
          <cell r="V1287">
            <v>2077</v>
          </cell>
          <cell r="W1287" t="str">
            <v>NSW</v>
          </cell>
          <cell r="X1287">
            <v>10</v>
          </cell>
          <cell r="Y1287">
            <v>6</v>
          </cell>
        </row>
        <row r="1288">
          <cell r="A1288">
            <v>1287</v>
          </cell>
          <cell r="B1288">
            <v>35</v>
          </cell>
          <cell r="C1288">
            <v>1918</v>
          </cell>
          <cell r="D1288">
            <v>43021</v>
          </cell>
          <cell r="E1288" t="b">
            <v>1</v>
          </cell>
          <cell r="F1288" t="str">
            <v>Approved</v>
          </cell>
          <cell r="G1288" t="str">
            <v>Trek Bicycles</v>
          </cell>
          <cell r="H1288" t="str">
            <v>Standard</v>
          </cell>
          <cell r="I1288" t="str">
            <v>low</v>
          </cell>
          <cell r="J1288" t="str">
            <v>medium</v>
          </cell>
          <cell r="K1288">
            <v>1057.51</v>
          </cell>
          <cell r="L1288">
            <v>154.4</v>
          </cell>
          <cell r="M1288">
            <v>903.11</v>
          </cell>
          <cell r="N1288">
            <v>34527</v>
          </cell>
          <cell r="O1288" t="str">
            <v>Male</v>
          </cell>
          <cell r="P1288">
            <v>40</v>
          </cell>
          <cell r="Q1288">
            <v>122.3013698630137</v>
          </cell>
          <cell r="R1288" t="str">
            <v>Staff Accountant II</v>
          </cell>
          <cell r="S1288" t="str">
            <v>Argiculture</v>
          </cell>
          <cell r="T1288" t="str">
            <v>Affluent Customer</v>
          </cell>
          <cell r="U1288" t="str">
            <v>Yes</v>
          </cell>
          <cell r="V1288">
            <v>2261</v>
          </cell>
          <cell r="W1288" t="str">
            <v>NSW</v>
          </cell>
          <cell r="X1288">
            <v>8</v>
          </cell>
          <cell r="Y1288">
            <v>78</v>
          </cell>
        </row>
        <row r="1289">
          <cell r="A1289">
            <v>1288</v>
          </cell>
          <cell r="B1289">
            <v>50</v>
          </cell>
          <cell r="C1289">
            <v>1419</v>
          </cell>
          <cell r="D1289">
            <v>42794</v>
          </cell>
          <cell r="E1289" t="b">
            <v>0</v>
          </cell>
          <cell r="F1289" t="str">
            <v>Approved</v>
          </cell>
          <cell r="G1289" t="str">
            <v>WeareA2B</v>
          </cell>
          <cell r="H1289" t="str">
            <v>Standard</v>
          </cell>
          <cell r="I1289" t="str">
            <v>medium</v>
          </cell>
          <cell r="J1289" t="str">
            <v>small</v>
          </cell>
          <cell r="K1289">
            <v>175.89</v>
          </cell>
          <cell r="L1289">
            <v>131.91999999999999</v>
          </cell>
          <cell r="M1289">
            <v>43.97</v>
          </cell>
          <cell r="N1289">
            <v>42295</v>
          </cell>
          <cell r="O1289" t="str">
            <v>Female</v>
          </cell>
          <cell r="P1289">
            <v>14</v>
          </cell>
          <cell r="Q1289">
            <v>55.224657534246575</v>
          </cell>
          <cell r="R1289" t="str">
            <v>Physical Therapy Assistant</v>
          </cell>
          <cell r="S1289" t="str">
            <v>IT</v>
          </cell>
          <cell r="T1289" t="str">
            <v>Affluent Customer</v>
          </cell>
          <cell r="U1289" t="str">
            <v>Yes</v>
          </cell>
          <cell r="V1289">
            <v>2767</v>
          </cell>
          <cell r="W1289" t="str">
            <v>NSW</v>
          </cell>
          <cell r="X1289">
            <v>9</v>
          </cell>
          <cell r="Y1289">
            <v>305</v>
          </cell>
        </row>
        <row r="1290">
          <cell r="A1290">
            <v>1289</v>
          </cell>
          <cell r="B1290">
            <v>95</v>
          </cell>
          <cell r="C1290">
            <v>1368</v>
          </cell>
          <cell r="D1290">
            <v>42891</v>
          </cell>
          <cell r="E1290" t="b">
            <v>0</v>
          </cell>
          <cell r="F1290" t="str">
            <v>Approved</v>
          </cell>
          <cell r="G1290" t="str">
            <v>Giant Bicycles</v>
          </cell>
          <cell r="H1290" t="str">
            <v>Standard</v>
          </cell>
          <cell r="I1290" t="str">
            <v>medium</v>
          </cell>
          <cell r="J1290" t="str">
            <v>large</v>
          </cell>
          <cell r="K1290">
            <v>569.55999999999995</v>
          </cell>
          <cell r="L1290">
            <v>528.42999999999995</v>
          </cell>
          <cell r="M1290">
            <v>41.129999999999995</v>
          </cell>
          <cell r="N1290">
            <v>37874</v>
          </cell>
          <cell r="O1290" t="str">
            <v>Female</v>
          </cell>
          <cell r="P1290">
            <v>51</v>
          </cell>
          <cell r="Q1290">
            <v>48.964383561643835</v>
          </cell>
          <cell r="R1290">
            <v>0</v>
          </cell>
          <cell r="S1290" t="str">
            <v>Retail</v>
          </cell>
          <cell r="T1290" t="str">
            <v>Mass Customer</v>
          </cell>
          <cell r="U1290" t="str">
            <v>No</v>
          </cell>
          <cell r="V1290">
            <v>3204</v>
          </cell>
          <cell r="W1290" t="str">
            <v>VIC</v>
          </cell>
          <cell r="X1290">
            <v>10</v>
          </cell>
          <cell r="Y1290">
            <v>208</v>
          </cell>
        </row>
        <row r="1291">
          <cell r="A1291">
            <v>1290</v>
          </cell>
          <cell r="B1291">
            <v>38</v>
          </cell>
          <cell r="C1291">
            <v>367</v>
          </cell>
          <cell r="D1291">
            <v>43016</v>
          </cell>
          <cell r="E1291" t="b">
            <v>1</v>
          </cell>
          <cell r="F1291" t="str">
            <v>Approved</v>
          </cell>
          <cell r="G1291" t="str">
            <v>Solex</v>
          </cell>
          <cell r="H1291" t="str">
            <v>Standard</v>
          </cell>
          <cell r="I1291" t="str">
            <v>medium</v>
          </cell>
          <cell r="J1291" t="str">
            <v>medium</v>
          </cell>
          <cell r="K1291">
            <v>1577.53</v>
          </cell>
          <cell r="L1291">
            <v>826.51</v>
          </cell>
          <cell r="M1291">
            <v>751.02</v>
          </cell>
          <cell r="N1291">
            <v>39427</v>
          </cell>
          <cell r="O1291" t="e">
            <v>#N/A</v>
          </cell>
          <cell r="P1291" t="e">
            <v>#N/A</v>
          </cell>
          <cell r="Q1291" t="e">
            <v>#N/A</v>
          </cell>
          <cell r="R1291" t="e">
            <v>#N/A</v>
          </cell>
          <cell r="S1291" t="e">
            <v>#N/A</v>
          </cell>
          <cell r="T1291" t="e">
            <v>#N/A</v>
          </cell>
          <cell r="U1291" t="e">
            <v>#N/A</v>
          </cell>
          <cell r="V1291" t="e">
            <v>#N/A</v>
          </cell>
          <cell r="W1291" t="e">
            <v>#N/A</v>
          </cell>
          <cell r="X1291" t="e">
            <v>#N/A</v>
          </cell>
          <cell r="Y1291">
            <v>83</v>
          </cell>
        </row>
        <row r="1292">
          <cell r="A1292">
            <v>1291</v>
          </cell>
          <cell r="B1292">
            <v>46</v>
          </cell>
          <cell r="C1292">
            <v>463</v>
          </cell>
          <cell r="D1292">
            <v>42968</v>
          </cell>
          <cell r="E1292" t="b">
            <v>1</v>
          </cell>
          <cell r="F1292" t="str">
            <v>Approved</v>
          </cell>
          <cell r="G1292" t="str">
            <v>Solex</v>
          </cell>
          <cell r="H1292" t="str">
            <v>Standard</v>
          </cell>
          <cell r="I1292" t="str">
            <v>low</v>
          </cell>
          <cell r="J1292" t="str">
            <v>medium</v>
          </cell>
          <cell r="K1292">
            <v>1289.8499999999999</v>
          </cell>
          <cell r="L1292">
            <v>74.510000000000005</v>
          </cell>
          <cell r="M1292">
            <v>1215.3399999999999</v>
          </cell>
          <cell r="N1292">
            <v>41064</v>
          </cell>
          <cell r="O1292" t="e">
            <v>#N/A</v>
          </cell>
          <cell r="P1292" t="e">
            <v>#N/A</v>
          </cell>
          <cell r="Q1292" t="e">
            <v>#N/A</v>
          </cell>
          <cell r="R1292" t="e">
            <v>#N/A</v>
          </cell>
          <cell r="S1292" t="e">
            <v>#N/A</v>
          </cell>
          <cell r="T1292" t="e">
            <v>#N/A</v>
          </cell>
          <cell r="U1292" t="e">
            <v>#N/A</v>
          </cell>
          <cell r="V1292" t="e">
            <v>#N/A</v>
          </cell>
          <cell r="W1292" t="e">
            <v>#N/A</v>
          </cell>
          <cell r="X1292" t="e">
            <v>#N/A</v>
          </cell>
          <cell r="Y1292">
            <v>131</v>
          </cell>
        </row>
        <row r="1293">
          <cell r="A1293">
            <v>1292</v>
          </cell>
          <cell r="B1293">
            <v>14</v>
          </cell>
          <cell r="C1293">
            <v>3187</v>
          </cell>
          <cell r="D1293">
            <v>43036</v>
          </cell>
          <cell r="E1293" t="b">
            <v>1</v>
          </cell>
          <cell r="F1293" t="str">
            <v>Approved</v>
          </cell>
          <cell r="G1293" t="str">
            <v>Trek Bicycles</v>
          </cell>
          <cell r="H1293" t="str">
            <v>Standard</v>
          </cell>
          <cell r="I1293" t="str">
            <v>medium</v>
          </cell>
          <cell r="J1293" t="str">
            <v>small</v>
          </cell>
          <cell r="K1293">
            <v>1386.84</v>
          </cell>
          <cell r="L1293">
            <v>1234.29</v>
          </cell>
          <cell r="M1293">
            <v>152.54999999999995</v>
          </cell>
          <cell r="N1293">
            <v>40303</v>
          </cell>
          <cell r="O1293" t="str">
            <v>Male</v>
          </cell>
          <cell r="P1293">
            <v>94</v>
          </cell>
          <cell r="Q1293">
            <v>47.887671232876713</v>
          </cell>
          <cell r="R1293" t="str">
            <v>Senior Quality Engineer</v>
          </cell>
          <cell r="S1293" t="str">
            <v>n/a</v>
          </cell>
          <cell r="T1293" t="str">
            <v>Mass Customer</v>
          </cell>
          <cell r="U1293" t="str">
            <v>Yes</v>
          </cell>
          <cell r="V1293">
            <v>2150</v>
          </cell>
          <cell r="W1293" t="str">
            <v>NSW</v>
          </cell>
          <cell r="X1293">
            <v>7</v>
          </cell>
          <cell r="Y1293">
            <v>63</v>
          </cell>
        </row>
        <row r="1294">
          <cell r="A1294">
            <v>1293</v>
          </cell>
          <cell r="B1294">
            <v>67</v>
          </cell>
          <cell r="C1294">
            <v>1931</v>
          </cell>
          <cell r="D1294">
            <v>42736</v>
          </cell>
          <cell r="E1294" t="b">
            <v>1</v>
          </cell>
          <cell r="F1294" t="str">
            <v>Approved</v>
          </cell>
          <cell r="G1294" t="str">
            <v>Norco Bicycles</v>
          </cell>
          <cell r="H1294" t="str">
            <v>Road</v>
          </cell>
          <cell r="I1294" t="str">
            <v>medium</v>
          </cell>
          <cell r="J1294" t="str">
            <v>medium</v>
          </cell>
          <cell r="K1294">
            <v>544.04999999999995</v>
          </cell>
          <cell r="L1294">
            <v>376.84</v>
          </cell>
          <cell r="M1294">
            <v>167.20999999999998</v>
          </cell>
          <cell r="N1294">
            <v>38647</v>
          </cell>
          <cell r="O1294" t="str">
            <v>Female</v>
          </cell>
          <cell r="P1294">
            <v>98</v>
          </cell>
          <cell r="Q1294">
            <v>48.4</v>
          </cell>
          <cell r="R1294" t="str">
            <v>Senior Developer</v>
          </cell>
          <cell r="S1294" t="str">
            <v>Manufacturing</v>
          </cell>
          <cell r="T1294" t="str">
            <v>High Net Worth</v>
          </cell>
          <cell r="U1294" t="str">
            <v>No</v>
          </cell>
          <cell r="V1294">
            <v>4132</v>
          </cell>
          <cell r="W1294" t="str">
            <v>QLD</v>
          </cell>
          <cell r="X1294">
            <v>5</v>
          </cell>
          <cell r="Y1294">
            <v>363</v>
          </cell>
        </row>
        <row r="1295">
          <cell r="A1295">
            <v>1294</v>
          </cell>
          <cell r="B1295">
            <v>12</v>
          </cell>
          <cell r="C1295">
            <v>2311</v>
          </cell>
          <cell r="D1295">
            <v>42834</v>
          </cell>
          <cell r="E1295" t="b">
            <v>0</v>
          </cell>
          <cell r="F1295" t="str">
            <v>Approved</v>
          </cell>
          <cell r="G1295" t="str">
            <v>WeareA2B</v>
          </cell>
          <cell r="H1295" t="str">
            <v>Standard</v>
          </cell>
          <cell r="I1295" t="str">
            <v>medium</v>
          </cell>
          <cell r="J1295" t="str">
            <v>medium</v>
          </cell>
          <cell r="K1295">
            <v>1231.1500000000001</v>
          </cell>
          <cell r="L1295">
            <v>161.6</v>
          </cell>
          <cell r="M1295">
            <v>1069.5500000000002</v>
          </cell>
          <cell r="N1295">
            <v>38216</v>
          </cell>
          <cell r="O1295" t="str">
            <v>Female</v>
          </cell>
          <cell r="P1295">
            <v>72</v>
          </cell>
          <cell r="Q1295">
            <v>33.112328767123287</v>
          </cell>
          <cell r="R1295" t="str">
            <v>Design Engineer</v>
          </cell>
          <cell r="S1295" t="str">
            <v>n/a</v>
          </cell>
          <cell r="T1295" t="str">
            <v>High Net Worth</v>
          </cell>
          <cell r="U1295" t="str">
            <v>Yes</v>
          </cell>
          <cell r="V1295">
            <v>2145</v>
          </cell>
          <cell r="W1295" t="str">
            <v>NSW</v>
          </cell>
          <cell r="X1295">
            <v>10</v>
          </cell>
          <cell r="Y1295">
            <v>265</v>
          </cell>
        </row>
        <row r="1296">
          <cell r="A1296">
            <v>1295</v>
          </cell>
          <cell r="B1296">
            <v>93</v>
          </cell>
          <cell r="C1296">
            <v>158</v>
          </cell>
          <cell r="D1296">
            <v>42894</v>
          </cell>
          <cell r="E1296" t="b">
            <v>1</v>
          </cell>
          <cell r="F1296" t="str">
            <v>Approved</v>
          </cell>
          <cell r="G1296" t="str">
            <v>WeareA2B</v>
          </cell>
          <cell r="H1296" t="str">
            <v>Standard</v>
          </cell>
          <cell r="I1296" t="str">
            <v>medium</v>
          </cell>
          <cell r="J1296" t="str">
            <v>medium</v>
          </cell>
          <cell r="K1296">
            <v>1065.03</v>
          </cell>
          <cell r="L1296">
            <v>230.09</v>
          </cell>
          <cell r="M1296">
            <v>834.93999999999994</v>
          </cell>
          <cell r="N1296">
            <v>36833</v>
          </cell>
          <cell r="O1296" t="e">
            <v>#N/A</v>
          </cell>
          <cell r="P1296" t="e">
            <v>#N/A</v>
          </cell>
          <cell r="Q1296" t="e">
            <v>#N/A</v>
          </cell>
          <cell r="R1296" t="e">
            <v>#N/A</v>
          </cell>
          <cell r="S1296" t="e">
            <v>#N/A</v>
          </cell>
          <cell r="T1296" t="e">
            <v>#N/A</v>
          </cell>
          <cell r="U1296" t="e">
            <v>#N/A</v>
          </cell>
          <cell r="V1296" t="e">
            <v>#N/A</v>
          </cell>
          <cell r="W1296" t="e">
            <v>#N/A</v>
          </cell>
          <cell r="X1296" t="e">
            <v>#N/A</v>
          </cell>
          <cell r="Y1296">
            <v>205</v>
          </cell>
        </row>
        <row r="1297">
          <cell r="A1297">
            <v>1296</v>
          </cell>
          <cell r="B1297">
            <v>0</v>
          </cell>
          <cell r="C1297">
            <v>3375</v>
          </cell>
          <cell r="D1297">
            <v>43032</v>
          </cell>
          <cell r="E1297" t="b">
            <v>1</v>
          </cell>
          <cell r="F1297" t="str">
            <v>Approved</v>
          </cell>
          <cell r="G1297" t="str">
            <v>OHM Cycles</v>
          </cell>
          <cell r="H1297" t="str">
            <v>Standard</v>
          </cell>
          <cell r="I1297" t="str">
            <v>high</v>
          </cell>
          <cell r="J1297" t="str">
            <v>medium</v>
          </cell>
          <cell r="K1297">
            <v>227.88</v>
          </cell>
          <cell r="L1297">
            <v>136.72999999999999</v>
          </cell>
          <cell r="M1297">
            <v>91.15</v>
          </cell>
          <cell r="N1297">
            <v>38258</v>
          </cell>
          <cell r="O1297" t="str">
            <v>Female</v>
          </cell>
          <cell r="P1297">
            <v>74</v>
          </cell>
          <cell r="Q1297">
            <v>29.016438356164382</v>
          </cell>
          <cell r="R1297" t="str">
            <v>Accounting Assistant I</v>
          </cell>
          <cell r="S1297" t="str">
            <v>Manufacturing</v>
          </cell>
          <cell r="T1297" t="str">
            <v>Mass Customer</v>
          </cell>
          <cell r="U1297" t="str">
            <v>Yes</v>
          </cell>
          <cell r="V1297">
            <v>2216</v>
          </cell>
          <cell r="W1297" t="str">
            <v>NSW</v>
          </cell>
          <cell r="X1297">
            <v>10</v>
          </cell>
          <cell r="Y1297">
            <v>67</v>
          </cell>
        </row>
        <row r="1298">
          <cell r="A1298">
            <v>1297</v>
          </cell>
          <cell r="B1298">
            <v>43</v>
          </cell>
          <cell r="C1298">
            <v>3255</v>
          </cell>
          <cell r="D1298">
            <v>42993</v>
          </cell>
          <cell r="E1298" t="b">
            <v>1</v>
          </cell>
          <cell r="F1298" t="str">
            <v>Approved</v>
          </cell>
          <cell r="G1298" t="str">
            <v>Norco Bicycles</v>
          </cell>
          <cell r="H1298" t="str">
            <v>Standard</v>
          </cell>
          <cell r="I1298" t="str">
            <v>medium</v>
          </cell>
          <cell r="J1298" t="str">
            <v>medium</v>
          </cell>
          <cell r="K1298">
            <v>1555.58</v>
          </cell>
          <cell r="L1298">
            <v>818.01</v>
          </cell>
          <cell r="M1298">
            <v>737.56999999999994</v>
          </cell>
          <cell r="N1298">
            <v>37873</v>
          </cell>
          <cell r="O1298" t="str">
            <v>Female</v>
          </cell>
          <cell r="P1298">
            <v>76</v>
          </cell>
          <cell r="Q1298">
            <v>122.3013698630137</v>
          </cell>
          <cell r="R1298" t="str">
            <v>Engineer IV</v>
          </cell>
          <cell r="S1298" t="str">
            <v>Financial Services</v>
          </cell>
          <cell r="T1298" t="str">
            <v>Mass Customer</v>
          </cell>
          <cell r="U1298" t="str">
            <v>No</v>
          </cell>
          <cell r="V1298">
            <v>3128</v>
          </cell>
          <cell r="W1298" t="str">
            <v>VIC</v>
          </cell>
          <cell r="X1298">
            <v>10</v>
          </cell>
          <cell r="Y1298">
            <v>106</v>
          </cell>
        </row>
        <row r="1299">
          <cell r="A1299">
            <v>1298</v>
          </cell>
          <cell r="B1299">
            <v>93</v>
          </cell>
          <cell r="C1299">
            <v>743</v>
          </cell>
          <cell r="D1299">
            <v>42888</v>
          </cell>
          <cell r="E1299" t="b">
            <v>0</v>
          </cell>
          <cell r="F1299" t="str">
            <v>Approved</v>
          </cell>
          <cell r="G1299" t="str">
            <v>WeareA2B</v>
          </cell>
          <cell r="H1299" t="str">
            <v>Standard</v>
          </cell>
          <cell r="I1299" t="str">
            <v>medium</v>
          </cell>
          <cell r="J1299" t="str">
            <v>medium</v>
          </cell>
          <cell r="K1299">
            <v>1065.03</v>
          </cell>
          <cell r="L1299">
            <v>230.09</v>
          </cell>
          <cell r="M1299">
            <v>834.93999999999994</v>
          </cell>
          <cell r="N1299">
            <v>38002</v>
          </cell>
          <cell r="O1299" t="e">
            <v>#N/A</v>
          </cell>
          <cell r="P1299" t="e">
            <v>#N/A</v>
          </cell>
          <cell r="Q1299" t="e">
            <v>#N/A</v>
          </cell>
          <cell r="R1299" t="e">
            <v>#N/A</v>
          </cell>
          <cell r="S1299" t="e">
            <v>#N/A</v>
          </cell>
          <cell r="T1299" t="e">
            <v>#N/A</v>
          </cell>
          <cell r="U1299" t="e">
            <v>#N/A</v>
          </cell>
          <cell r="V1299" t="e">
            <v>#N/A</v>
          </cell>
          <cell r="W1299" t="e">
            <v>#N/A</v>
          </cell>
          <cell r="X1299" t="e">
            <v>#N/A</v>
          </cell>
          <cell r="Y1299">
            <v>211</v>
          </cell>
        </row>
        <row r="1300">
          <cell r="A1300">
            <v>1299</v>
          </cell>
          <cell r="B1300">
            <v>70</v>
          </cell>
          <cell r="C1300">
            <v>668</v>
          </cell>
          <cell r="D1300">
            <v>42764</v>
          </cell>
          <cell r="E1300" t="b">
            <v>1</v>
          </cell>
          <cell r="F1300" t="str">
            <v>Approved</v>
          </cell>
          <cell r="G1300" t="str">
            <v>Trek Bicycles</v>
          </cell>
          <cell r="H1300" t="str">
            <v>Standard</v>
          </cell>
          <cell r="I1300" t="str">
            <v>high</v>
          </cell>
          <cell r="J1300" t="str">
            <v>medium</v>
          </cell>
          <cell r="K1300">
            <v>495.72</v>
          </cell>
          <cell r="L1300">
            <v>297.43</v>
          </cell>
          <cell r="M1300">
            <v>198.29000000000002</v>
          </cell>
          <cell r="N1300">
            <v>42105</v>
          </cell>
          <cell r="O1300" t="e">
            <v>#N/A</v>
          </cell>
          <cell r="P1300" t="e">
            <v>#N/A</v>
          </cell>
          <cell r="Q1300" t="e">
            <v>#N/A</v>
          </cell>
          <cell r="R1300" t="e">
            <v>#N/A</v>
          </cell>
          <cell r="S1300" t="e">
            <v>#N/A</v>
          </cell>
          <cell r="T1300" t="e">
            <v>#N/A</v>
          </cell>
          <cell r="U1300" t="e">
            <v>#N/A</v>
          </cell>
          <cell r="V1300" t="e">
            <v>#N/A</v>
          </cell>
          <cell r="W1300" t="e">
            <v>#N/A</v>
          </cell>
          <cell r="X1300" t="e">
            <v>#N/A</v>
          </cell>
          <cell r="Y1300">
            <v>335</v>
          </cell>
        </row>
        <row r="1301">
          <cell r="A1301">
            <v>1300</v>
          </cell>
          <cell r="B1301">
            <v>75</v>
          </cell>
          <cell r="C1301">
            <v>604</v>
          </cell>
          <cell r="D1301">
            <v>42876</v>
          </cell>
          <cell r="E1301" t="b">
            <v>0</v>
          </cell>
          <cell r="F1301" t="str">
            <v>Approved</v>
          </cell>
          <cell r="G1301" t="str">
            <v>Giant Bicycles</v>
          </cell>
          <cell r="H1301" t="str">
            <v>Touring</v>
          </cell>
          <cell r="I1301" t="str">
            <v>medium</v>
          </cell>
          <cell r="J1301" t="str">
            <v>large</v>
          </cell>
          <cell r="K1301">
            <v>1873.97</v>
          </cell>
          <cell r="L1301">
            <v>863.95</v>
          </cell>
          <cell r="M1301">
            <v>1010.02</v>
          </cell>
          <cell r="N1301">
            <v>38859</v>
          </cell>
          <cell r="O1301" t="e">
            <v>#N/A</v>
          </cell>
          <cell r="P1301" t="e">
            <v>#N/A</v>
          </cell>
          <cell r="Q1301" t="e">
            <v>#N/A</v>
          </cell>
          <cell r="R1301" t="e">
            <v>#N/A</v>
          </cell>
          <cell r="S1301" t="e">
            <v>#N/A</v>
          </cell>
          <cell r="T1301" t="e">
            <v>#N/A</v>
          </cell>
          <cell r="U1301" t="e">
            <v>#N/A</v>
          </cell>
          <cell r="V1301" t="e">
            <v>#N/A</v>
          </cell>
          <cell r="W1301" t="e">
            <v>#N/A</v>
          </cell>
          <cell r="X1301" t="e">
            <v>#N/A</v>
          </cell>
          <cell r="Y1301">
            <v>223</v>
          </cell>
        </row>
        <row r="1302">
          <cell r="A1302">
            <v>1301</v>
          </cell>
          <cell r="B1302">
            <v>85</v>
          </cell>
          <cell r="C1302">
            <v>1893</v>
          </cell>
          <cell r="D1302">
            <v>43051</v>
          </cell>
          <cell r="E1302" t="b">
            <v>1</v>
          </cell>
          <cell r="F1302" t="str">
            <v>Approved</v>
          </cell>
          <cell r="G1302" t="str">
            <v>WeareA2B</v>
          </cell>
          <cell r="H1302" t="str">
            <v>Standard</v>
          </cell>
          <cell r="I1302" t="str">
            <v>medium</v>
          </cell>
          <cell r="J1302" t="str">
            <v>medium</v>
          </cell>
          <cell r="K1302">
            <v>752.64</v>
          </cell>
          <cell r="L1302">
            <v>205.36</v>
          </cell>
          <cell r="M1302">
            <v>547.28</v>
          </cell>
          <cell r="N1302">
            <v>42218</v>
          </cell>
          <cell r="O1302" t="str">
            <v>Male</v>
          </cell>
          <cell r="P1302">
            <v>86</v>
          </cell>
          <cell r="Q1302">
            <v>53.945205479452056</v>
          </cell>
          <cell r="R1302" t="str">
            <v>Administrative Officer</v>
          </cell>
          <cell r="S1302" t="str">
            <v>Retail</v>
          </cell>
          <cell r="T1302" t="str">
            <v>High Net Worth</v>
          </cell>
          <cell r="U1302" t="str">
            <v>Yes</v>
          </cell>
          <cell r="V1302">
            <v>4350</v>
          </cell>
          <cell r="W1302" t="str">
            <v>QLD</v>
          </cell>
          <cell r="X1302">
            <v>4</v>
          </cell>
          <cell r="Y1302">
            <v>48</v>
          </cell>
        </row>
        <row r="1303">
          <cell r="A1303">
            <v>1302</v>
          </cell>
          <cell r="B1303">
            <v>25</v>
          </cell>
          <cell r="C1303">
            <v>2008</v>
          </cell>
          <cell r="D1303">
            <v>42880</v>
          </cell>
          <cell r="E1303" t="b">
            <v>1</v>
          </cell>
          <cell r="F1303" t="str">
            <v>Approved</v>
          </cell>
          <cell r="G1303" t="str">
            <v>Giant Bicycles</v>
          </cell>
          <cell r="H1303" t="str">
            <v>Road</v>
          </cell>
          <cell r="I1303" t="str">
            <v>medium</v>
          </cell>
          <cell r="J1303" t="str">
            <v>medium</v>
          </cell>
          <cell r="K1303">
            <v>1538.99</v>
          </cell>
          <cell r="L1303">
            <v>829.65</v>
          </cell>
          <cell r="M1303">
            <v>709.34</v>
          </cell>
          <cell r="N1303">
            <v>42404</v>
          </cell>
          <cell r="O1303" t="str">
            <v>Female</v>
          </cell>
          <cell r="P1303">
            <v>19</v>
          </cell>
          <cell r="Q1303">
            <v>28.665753424657535</v>
          </cell>
          <cell r="R1303" t="str">
            <v>Analyst Programmer</v>
          </cell>
          <cell r="S1303" t="str">
            <v>Manufacturing</v>
          </cell>
          <cell r="T1303" t="str">
            <v>Mass Customer</v>
          </cell>
          <cell r="U1303" t="str">
            <v>Yes</v>
          </cell>
          <cell r="V1303">
            <v>4580</v>
          </cell>
          <cell r="W1303" t="str">
            <v>QLD</v>
          </cell>
          <cell r="X1303">
            <v>2</v>
          </cell>
          <cell r="Y1303">
            <v>219</v>
          </cell>
        </row>
        <row r="1304">
          <cell r="A1304">
            <v>1303</v>
          </cell>
          <cell r="B1304">
            <v>54</v>
          </cell>
          <cell r="C1304">
            <v>3326</v>
          </cell>
          <cell r="D1304">
            <v>42780</v>
          </cell>
          <cell r="E1304" t="b">
            <v>0</v>
          </cell>
          <cell r="F1304" t="str">
            <v>Approved</v>
          </cell>
          <cell r="G1304" t="str">
            <v>WeareA2B</v>
          </cell>
          <cell r="H1304" t="str">
            <v>Standard</v>
          </cell>
          <cell r="I1304" t="str">
            <v>medium</v>
          </cell>
          <cell r="J1304" t="str">
            <v>medium</v>
          </cell>
          <cell r="K1304">
            <v>1807.45</v>
          </cell>
          <cell r="L1304">
            <v>778.69</v>
          </cell>
          <cell r="M1304">
            <v>1028.76</v>
          </cell>
          <cell r="N1304">
            <v>38647</v>
          </cell>
          <cell r="O1304" t="str">
            <v>Male</v>
          </cell>
          <cell r="P1304">
            <v>84</v>
          </cell>
          <cell r="Q1304">
            <v>46.967123287671235</v>
          </cell>
          <cell r="R1304" t="str">
            <v>Nurse</v>
          </cell>
          <cell r="S1304" t="str">
            <v>Manufacturing</v>
          </cell>
          <cell r="T1304" t="str">
            <v>High Net Worth</v>
          </cell>
          <cell r="U1304" t="str">
            <v>No</v>
          </cell>
          <cell r="V1304">
            <v>2763</v>
          </cell>
          <cell r="W1304" t="str">
            <v>NSW</v>
          </cell>
          <cell r="X1304">
            <v>9</v>
          </cell>
          <cell r="Y1304">
            <v>319</v>
          </cell>
        </row>
        <row r="1305">
          <cell r="A1305">
            <v>1304</v>
          </cell>
          <cell r="B1305">
            <v>67</v>
          </cell>
          <cell r="C1305">
            <v>2294</v>
          </cell>
          <cell r="D1305">
            <v>43007</v>
          </cell>
          <cell r="E1305" t="b">
            <v>0</v>
          </cell>
          <cell r="F1305" t="str">
            <v>Approved</v>
          </cell>
          <cell r="G1305" t="str">
            <v>Norco Bicycles</v>
          </cell>
          <cell r="H1305" t="str">
            <v>Road</v>
          </cell>
          <cell r="I1305" t="str">
            <v>medium</v>
          </cell>
          <cell r="J1305" t="str">
            <v>medium</v>
          </cell>
          <cell r="K1305">
            <v>544.04999999999995</v>
          </cell>
          <cell r="L1305">
            <v>376.84</v>
          </cell>
          <cell r="M1305">
            <v>167.20999999999998</v>
          </cell>
          <cell r="N1305">
            <v>38647</v>
          </cell>
          <cell r="O1305" t="str">
            <v>U</v>
          </cell>
          <cell r="P1305">
            <v>35</v>
          </cell>
          <cell r="Q1305">
            <v>34.783561643835618</v>
          </cell>
          <cell r="R1305" t="str">
            <v>Associate Professor</v>
          </cell>
          <cell r="S1305" t="str">
            <v>Financial Services</v>
          </cell>
          <cell r="T1305" t="str">
            <v>Affluent Customer</v>
          </cell>
          <cell r="U1305" t="str">
            <v>No</v>
          </cell>
          <cell r="V1305">
            <v>4017</v>
          </cell>
          <cell r="W1305" t="str">
            <v>QLD</v>
          </cell>
          <cell r="X1305">
            <v>5</v>
          </cell>
          <cell r="Y1305">
            <v>92</v>
          </cell>
        </row>
        <row r="1306">
          <cell r="A1306">
            <v>1305</v>
          </cell>
          <cell r="B1306">
            <v>9</v>
          </cell>
          <cell r="C1306">
            <v>2161</v>
          </cell>
          <cell r="D1306">
            <v>42975</v>
          </cell>
          <cell r="E1306" t="b">
            <v>0</v>
          </cell>
          <cell r="F1306" t="str">
            <v>Approved</v>
          </cell>
          <cell r="G1306" t="str">
            <v>OHM Cycles</v>
          </cell>
          <cell r="H1306" t="str">
            <v>Road</v>
          </cell>
          <cell r="I1306" t="str">
            <v>medium</v>
          </cell>
          <cell r="J1306" t="str">
            <v>medium</v>
          </cell>
          <cell r="K1306">
            <v>742.54</v>
          </cell>
          <cell r="L1306">
            <v>667.4</v>
          </cell>
          <cell r="M1306">
            <v>75.139999999999986</v>
          </cell>
          <cell r="N1306">
            <v>33549</v>
          </cell>
          <cell r="O1306" t="str">
            <v>Male</v>
          </cell>
          <cell r="P1306">
            <v>49</v>
          </cell>
          <cell r="Q1306">
            <v>24.194520547945206</v>
          </cell>
          <cell r="R1306">
            <v>0</v>
          </cell>
          <cell r="S1306" t="str">
            <v>Health</v>
          </cell>
          <cell r="T1306" t="str">
            <v>Mass Customer</v>
          </cell>
          <cell r="U1306" t="str">
            <v>Yes</v>
          </cell>
          <cell r="V1306">
            <v>3189</v>
          </cell>
          <cell r="W1306" t="str">
            <v>VIC</v>
          </cell>
          <cell r="X1306">
            <v>10</v>
          </cell>
          <cell r="Y1306">
            <v>124</v>
          </cell>
        </row>
        <row r="1307">
          <cell r="A1307">
            <v>1306</v>
          </cell>
          <cell r="B1307">
            <v>46</v>
          </cell>
          <cell r="C1307">
            <v>1356</v>
          </cell>
          <cell r="D1307">
            <v>43059</v>
          </cell>
          <cell r="E1307" t="b">
            <v>0</v>
          </cell>
          <cell r="F1307" t="str">
            <v>Approved</v>
          </cell>
          <cell r="G1307" t="str">
            <v>OHM Cycles</v>
          </cell>
          <cell r="H1307" t="str">
            <v>Standard</v>
          </cell>
          <cell r="I1307" t="str">
            <v>low</v>
          </cell>
          <cell r="J1307" t="str">
            <v>medium</v>
          </cell>
          <cell r="K1307">
            <v>1793.43</v>
          </cell>
          <cell r="L1307">
            <v>248.82</v>
          </cell>
          <cell r="M1307">
            <v>1544.6100000000001</v>
          </cell>
          <cell r="N1307">
            <v>36361</v>
          </cell>
          <cell r="O1307" t="str">
            <v>Male</v>
          </cell>
          <cell r="P1307">
            <v>69</v>
          </cell>
          <cell r="Q1307">
            <v>41.093150684931508</v>
          </cell>
          <cell r="R1307" t="str">
            <v>Account Representative I</v>
          </cell>
          <cell r="S1307" t="str">
            <v>Property</v>
          </cell>
          <cell r="T1307" t="str">
            <v>Mass Customer</v>
          </cell>
          <cell r="U1307" t="str">
            <v>No</v>
          </cell>
          <cell r="V1307">
            <v>3076</v>
          </cell>
          <cell r="W1307" t="str">
            <v>VIC</v>
          </cell>
          <cell r="X1307">
            <v>8</v>
          </cell>
          <cell r="Y1307">
            <v>40</v>
          </cell>
        </row>
        <row r="1308">
          <cell r="A1308">
            <v>1307</v>
          </cell>
          <cell r="B1308">
            <v>62</v>
          </cell>
          <cell r="C1308">
            <v>1843</v>
          </cell>
          <cell r="D1308">
            <v>42848</v>
          </cell>
          <cell r="E1308" t="b">
            <v>1</v>
          </cell>
          <cell r="F1308" t="str">
            <v>Approved</v>
          </cell>
          <cell r="G1308" t="str">
            <v>Solex</v>
          </cell>
          <cell r="H1308" t="str">
            <v>Standard</v>
          </cell>
          <cell r="I1308" t="str">
            <v>medium</v>
          </cell>
          <cell r="J1308" t="str">
            <v>medium</v>
          </cell>
          <cell r="K1308">
            <v>478.16</v>
          </cell>
          <cell r="L1308">
            <v>298.72000000000003</v>
          </cell>
          <cell r="M1308">
            <v>179.44</v>
          </cell>
          <cell r="N1308">
            <v>40649</v>
          </cell>
          <cell r="O1308" t="str">
            <v>Female</v>
          </cell>
          <cell r="P1308">
            <v>71</v>
          </cell>
          <cell r="Q1308">
            <v>37.553424657534244</v>
          </cell>
          <cell r="R1308" t="str">
            <v>Recruiting Manager</v>
          </cell>
          <cell r="S1308" t="str">
            <v>Financial Services</v>
          </cell>
          <cell r="T1308" t="str">
            <v>Mass Customer</v>
          </cell>
          <cell r="U1308" t="str">
            <v>No</v>
          </cell>
          <cell r="V1308">
            <v>3144</v>
          </cell>
          <cell r="W1308" t="str">
            <v>VIC</v>
          </cell>
          <cell r="X1308">
            <v>8</v>
          </cell>
          <cell r="Y1308">
            <v>251</v>
          </cell>
        </row>
        <row r="1309">
          <cell r="A1309">
            <v>1308</v>
          </cell>
          <cell r="B1309">
            <v>0</v>
          </cell>
          <cell r="C1309">
            <v>1908</v>
          </cell>
          <cell r="D1309">
            <v>42963</v>
          </cell>
          <cell r="E1309" t="b">
            <v>0</v>
          </cell>
          <cell r="F1309" t="str">
            <v>Approved</v>
          </cell>
          <cell r="G1309" t="str">
            <v>Trek Bicycles</v>
          </cell>
          <cell r="H1309" t="str">
            <v>Standard</v>
          </cell>
          <cell r="I1309" t="str">
            <v>high</v>
          </cell>
          <cell r="J1309" t="str">
            <v>medium</v>
          </cell>
          <cell r="K1309">
            <v>358.39</v>
          </cell>
          <cell r="L1309">
            <v>215.03</v>
          </cell>
          <cell r="M1309">
            <v>143.35999999999999</v>
          </cell>
          <cell r="N1309">
            <v>33364</v>
          </cell>
          <cell r="O1309" t="str">
            <v>Female</v>
          </cell>
          <cell r="P1309">
            <v>32</v>
          </cell>
          <cell r="Q1309">
            <v>58.315068493150683</v>
          </cell>
          <cell r="R1309" t="str">
            <v>Help Desk Technician</v>
          </cell>
          <cell r="S1309" t="str">
            <v>Health</v>
          </cell>
          <cell r="T1309" t="str">
            <v>High Net Worth</v>
          </cell>
          <cell r="U1309" t="str">
            <v>No</v>
          </cell>
          <cell r="V1309">
            <v>2227</v>
          </cell>
          <cell r="W1309" t="str">
            <v>NSW</v>
          </cell>
          <cell r="X1309">
            <v>8</v>
          </cell>
          <cell r="Y1309">
            <v>136</v>
          </cell>
        </row>
        <row r="1310">
          <cell r="A1310">
            <v>1309</v>
          </cell>
          <cell r="B1310">
            <v>76</v>
          </cell>
          <cell r="C1310">
            <v>2435</v>
          </cell>
          <cell r="D1310">
            <v>42976</v>
          </cell>
          <cell r="E1310" t="b">
            <v>0</v>
          </cell>
          <cell r="F1310" t="str">
            <v>Approved</v>
          </cell>
          <cell r="G1310" t="str">
            <v>WeareA2B</v>
          </cell>
          <cell r="H1310" t="str">
            <v>Standard</v>
          </cell>
          <cell r="I1310" t="str">
            <v>low</v>
          </cell>
          <cell r="J1310" t="str">
            <v>medium</v>
          </cell>
          <cell r="K1310">
            <v>642.30999999999995</v>
          </cell>
          <cell r="L1310">
            <v>513.85</v>
          </cell>
          <cell r="M1310">
            <v>128.45999999999992</v>
          </cell>
          <cell r="N1310">
            <v>41922</v>
          </cell>
          <cell r="O1310" t="str">
            <v>Male</v>
          </cell>
          <cell r="P1310">
            <v>37</v>
          </cell>
          <cell r="Q1310">
            <v>60.643835616438359</v>
          </cell>
          <cell r="R1310" t="str">
            <v>Account Coordinator</v>
          </cell>
          <cell r="S1310" t="str">
            <v>n/a</v>
          </cell>
          <cell r="T1310" t="str">
            <v>Affluent Customer</v>
          </cell>
          <cell r="U1310" t="str">
            <v>No</v>
          </cell>
          <cell r="V1310">
            <v>4019</v>
          </cell>
          <cell r="W1310" t="str">
            <v>QLD</v>
          </cell>
          <cell r="X1310">
            <v>7</v>
          </cell>
          <cell r="Y1310">
            <v>123</v>
          </cell>
        </row>
        <row r="1311">
          <cell r="A1311">
            <v>1310</v>
          </cell>
          <cell r="B1311">
            <v>59</v>
          </cell>
          <cell r="C1311">
            <v>495</v>
          </cell>
          <cell r="D1311">
            <v>42912</v>
          </cell>
          <cell r="E1311" t="b">
            <v>1</v>
          </cell>
          <cell r="F1311" t="str">
            <v>Approved</v>
          </cell>
          <cell r="G1311" t="str">
            <v>Solex</v>
          </cell>
          <cell r="H1311" t="str">
            <v>Standard</v>
          </cell>
          <cell r="I1311" t="str">
            <v>medium</v>
          </cell>
          <cell r="J1311" t="str">
            <v>large</v>
          </cell>
          <cell r="K1311">
            <v>1061.56</v>
          </cell>
          <cell r="L1311">
            <v>733.58</v>
          </cell>
          <cell r="M1311">
            <v>327.9799999999999</v>
          </cell>
          <cell r="N1311">
            <v>40487</v>
          </cell>
          <cell r="O1311" t="e">
            <v>#N/A</v>
          </cell>
          <cell r="P1311" t="e">
            <v>#N/A</v>
          </cell>
          <cell r="Q1311" t="e">
            <v>#N/A</v>
          </cell>
          <cell r="R1311" t="e">
            <v>#N/A</v>
          </cell>
          <cell r="S1311" t="e">
            <v>#N/A</v>
          </cell>
          <cell r="T1311" t="e">
            <v>#N/A</v>
          </cell>
          <cell r="U1311" t="e">
            <v>#N/A</v>
          </cell>
          <cell r="V1311" t="e">
            <v>#N/A</v>
          </cell>
          <cell r="W1311" t="e">
            <v>#N/A</v>
          </cell>
          <cell r="X1311" t="e">
            <v>#N/A</v>
          </cell>
          <cell r="Y1311">
            <v>187</v>
          </cell>
        </row>
        <row r="1312">
          <cell r="A1312">
            <v>1311</v>
          </cell>
          <cell r="B1312">
            <v>3</v>
          </cell>
          <cell r="C1312">
            <v>1625</v>
          </cell>
          <cell r="D1312">
            <v>42802</v>
          </cell>
          <cell r="E1312" t="b">
            <v>1</v>
          </cell>
          <cell r="F1312" t="str">
            <v>Approved</v>
          </cell>
          <cell r="G1312" t="str">
            <v>Trek Bicycles</v>
          </cell>
          <cell r="H1312" t="str">
            <v>Standard</v>
          </cell>
          <cell r="I1312" t="str">
            <v>medium</v>
          </cell>
          <cell r="J1312" t="str">
            <v>large</v>
          </cell>
          <cell r="K1312">
            <v>2091.4699999999998</v>
          </cell>
          <cell r="L1312">
            <v>388.92</v>
          </cell>
          <cell r="M1312">
            <v>1702.5499999999997</v>
          </cell>
          <cell r="N1312">
            <v>39298</v>
          </cell>
          <cell r="O1312" t="str">
            <v>Female</v>
          </cell>
          <cell r="P1312">
            <v>82</v>
          </cell>
          <cell r="Q1312">
            <v>44.30684931506849</v>
          </cell>
          <cell r="R1312" t="str">
            <v>Information Systems Manager</v>
          </cell>
          <cell r="S1312" t="str">
            <v>Financial Services</v>
          </cell>
          <cell r="T1312" t="str">
            <v>Mass Customer</v>
          </cell>
          <cell r="U1312" t="str">
            <v>Yes</v>
          </cell>
          <cell r="V1312">
            <v>2763</v>
          </cell>
          <cell r="W1312" t="str">
            <v>NSW</v>
          </cell>
          <cell r="X1312">
            <v>8</v>
          </cell>
          <cell r="Y1312">
            <v>297</v>
          </cell>
        </row>
        <row r="1313">
          <cell r="A1313">
            <v>1312</v>
          </cell>
          <cell r="B1313">
            <v>75</v>
          </cell>
          <cell r="C1313">
            <v>2774</v>
          </cell>
          <cell r="D1313">
            <v>42792</v>
          </cell>
          <cell r="E1313" t="b">
            <v>1</v>
          </cell>
          <cell r="F1313" t="str">
            <v>Approved</v>
          </cell>
          <cell r="G1313" t="str">
            <v>Giant Bicycles</v>
          </cell>
          <cell r="H1313" t="str">
            <v>Touring</v>
          </cell>
          <cell r="I1313" t="str">
            <v>medium</v>
          </cell>
          <cell r="J1313" t="str">
            <v>large</v>
          </cell>
          <cell r="K1313">
            <v>1873.97</v>
          </cell>
          <cell r="L1313">
            <v>863.95</v>
          </cell>
          <cell r="M1313">
            <v>1010.02</v>
          </cell>
          <cell r="N1313">
            <v>38859</v>
          </cell>
          <cell r="O1313" t="str">
            <v>Female</v>
          </cell>
          <cell r="P1313">
            <v>40</v>
          </cell>
          <cell r="Q1313">
            <v>65.68767123287671</v>
          </cell>
          <cell r="R1313">
            <v>0</v>
          </cell>
          <cell r="S1313" t="str">
            <v>Manufacturing</v>
          </cell>
          <cell r="T1313" t="str">
            <v>Mass Customer</v>
          </cell>
          <cell r="U1313" t="str">
            <v>Yes</v>
          </cell>
          <cell r="V1313">
            <v>3840</v>
          </cell>
          <cell r="W1313" t="str">
            <v>VIC</v>
          </cell>
          <cell r="X1313">
            <v>1</v>
          </cell>
          <cell r="Y1313">
            <v>307</v>
          </cell>
        </row>
        <row r="1314">
          <cell r="A1314">
            <v>1313</v>
          </cell>
          <cell r="B1314">
            <v>64</v>
          </cell>
          <cell r="C1314">
            <v>1473</v>
          </cell>
          <cell r="D1314">
            <v>42981</v>
          </cell>
          <cell r="E1314" t="b">
            <v>1</v>
          </cell>
          <cell r="F1314" t="str">
            <v>Approved</v>
          </cell>
          <cell r="G1314" t="str">
            <v>Trek Bicycles</v>
          </cell>
          <cell r="H1314" t="str">
            <v>Standard</v>
          </cell>
          <cell r="I1314" t="str">
            <v>medium</v>
          </cell>
          <cell r="J1314" t="str">
            <v>large</v>
          </cell>
          <cell r="K1314">
            <v>1469.44</v>
          </cell>
          <cell r="L1314">
            <v>596.54999999999995</v>
          </cell>
          <cell r="M1314">
            <v>872.8900000000001</v>
          </cell>
          <cell r="N1314">
            <v>42145</v>
          </cell>
          <cell r="O1314" t="str">
            <v>Male</v>
          </cell>
          <cell r="P1314">
            <v>54</v>
          </cell>
          <cell r="Q1314">
            <v>61.953424657534249</v>
          </cell>
          <cell r="R1314" t="str">
            <v>VP Product Management</v>
          </cell>
          <cell r="S1314" t="str">
            <v>Financial Services</v>
          </cell>
          <cell r="T1314" t="str">
            <v>Mass Customer</v>
          </cell>
          <cell r="U1314" t="str">
            <v>No</v>
          </cell>
          <cell r="V1314">
            <v>2448</v>
          </cell>
          <cell r="W1314" t="str">
            <v>NSW</v>
          </cell>
          <cell r="X1314">
            <v>5</v>
          </cell>
          <cell r="Y1314">
            <v>118</v>
          </cell>
        </row>
        <row r="1315">
          <cell r="A1315">
            <v>1314</v>
          </cell>
          <cell r="B1315">
            <v>5</v>
          </cell>
          <cell r="C1315">
            <v>3469</v>
          </cell>
          <cell r="D1315">
            <v>42890</v>
          </cell>
          <cell r="E1315" t="b">
            <v>0</v>
          </cell>
          <cell r="F1315" t="str">
            <v>Approved</v>
          </cell>
          <cell r="G1315" t="str">
            <v>Trek Bicycles</v>
          </cell>
          <cell r="H1315" t="str">
            <v>Mountain</v>
          </cell>
          <cell r="I1315" t="str">
            <v>low</v>
          </cell>
          <cell r="J1315" t="str">
            <v>medium</v>
          </cell>
          <cell r="K1315">
            <v>574.64</v>
          </cell>
          <cell r="L1315">
            <v>459.71</v>
          </cell>
          <cell r="M1315">
            <v>114.93</v>
          </cell>
          <cell r="N1315">
            <v>39298</v>
          </cell>
          <cell r="O1315" t="str">
            <v>Female</v>
          </cell>
          <cell r="P1315">
            <v>56</v>
          </cell>
          <cell r="Q1315">
            <v>34.594520547945208</v>
          </cell>
          <cell r="R1315" t="str">
            <v>Nurse Practicioner</v>
          </cell>
          <cell r="S1315" t="str">
            <v>n/a</v>
          </cell>
          <cell r="T1315" t="str">
            <v>Mass Customer</v>
          </cell>
          <cell r="U1315" t="str">
            <v>No</v>
          </cell>
          <cell r="V1315">
            <v>4304</v>
          </cell>
          <cell r="W1315" t="str">
            <v>QLD</v>
          </cell>
          <cell r="X1315">
            <v>3</v>
          </cell>
          <cell r="Y1315">
            <v>209</v>
          </cell>
        </row>
        <row r="1316">
          <cell r="A1316">
            <v>1315</v>
          </cell>
          <cell r="B1316">
            <v>43</v>
          </cell>
          <cell r="C1316">
            <v>1170</v>
          </cell>
          <cell r="D1316">
            <v>43013</v>
          </cell>
          <cell r="E1316" t="b">
            <v>0</v>
          </cell>
          <cell r="F1316" t="str">
            <v>Approved</v>
          </cell>
          <cell r="G1316" t="str">
            <v>Solex</v>
          </cell>
          <cell r="H1316" t="str">
            <v>Standard</v>
          </cell>
          <cell r="I1316" t="str">
            <v>medium</v>
          </cell>
          <cell r="J1316" t="str">
            <v>medium</v>
          </cell>
          <cell r="K1316">
            <v>1151.96</v>
          </cell>
          <cell r="L1316">
            <v>649.49</v>
          </cell>
          <cell r="M1316">
            <v>502.47</v>
          </cell>
          <cell r="N1316">
            <v>34071</v>
          </cell>
          <cell r="O1316" t="e">
            <v>#N/A</v>
          </cell>
          <cell r="P1316" t="e">
            <v>#N/A</v>
          </cell>
          <cell r="Q1316" t="e">
            <v>#N/A</v>
          </cell>
          <cell r="R1316" t="e">
            <v>#N/A</v>
          </cell>
          <cell r="S1316" t="e">
            <v>#N/A</v>
          </cell>
          <cell r="T1316" t="e">
            <v>#N/A</v>
          </cell>
          <cell r="U1316" t="e">
            <v>#N/A</v>
          </cell>
          <cell r="V1316" t="e">
            <v>#N/A</v>
          </cell>
          <cell r="W1316" t="e">
            <v>#N/A</v>
          </cell>
          <cell r="X1316" t="e">
            <v>#N/A</v>
          </cell>
          <cell r="Y1316">
            <v>86</v>
          </cell>
        </row>
        <row r="1317">
          <cell r="A1317">
            <v>1316</v>
          </cell>
          <cell r="B1317">
            <v>64</v>
          </cell>
          <cell r="C1317">
            <v>2540</v>
          </cell>
          <cell r="D1317">
            <v>42951</v>
          </cell>
          <cell r="E1317" t="b">
            <v>0</v>
          </cell>
          <cell r="F1317" t="str">
            <v>Approved</v>
          </cell>
          <cell r="G1317" t="str">
            <v>Trek Bicycles</v>
          </cell>
          <cell r="H1317" t="str">
            <v>Standard</v>
          </cell>
          <cell r="I1317" t="str">
            <v>medium</v>
          </cell>
          <cell r="J1317" t="str">
            <v>large</v>
          </cell>
          <cell r="K1317">
            <v>1469.44</v>
          </cell>
          <cell r="L1317">
            <v>596.54999999999995</v>
          </cell>
          <cell r="M1317">
            <v>872.8900000000001</v>
          </cell>
          <cell r="N1317">
            <v>42105</v>
          </cell>
          <cell r="O1317" t="str">
            <v>Male</v>
          </cell>
          <cell r="P1317">
            <v>17</v>
          </cell>
          <cell r="Q1317">
            <v>122.3013698630137</v>
          </cell>
          <cell r="R1317" t="str">
            <v>Executive Secretary</v>
          </cell>
          <cell r="S1317" t="str">
            <v>Manufacturing</v>
          </cell>
          <cell r="T1317" t="str">
            <v>Affluent Customer</v>
          </cell>
          <cell r="U1317" t="str">
            <v>Yes</v>
          </cell>
          <cell r="V1317">
            <v>2560</v>
          </cell>
          <cell r="W1317" t="str">
            <v>NSW</v>
          </cell>
          <cell r="X1317">
            <v>7</v>
          </cell>
          <cell r="Y1317">
            <v>148</v>
          </cell>
        </row>
        <row r="1318">
          <cell r="A1318">
            <v>1317</v>
          </cell>
          <cell r="B1318">
            <v>16</v>
          </cell>
          <cell r="C1318">
            <v>2142</v>
          </cell>
          <cell r="D1318">
            <v>42744</v>
          </cell>
          <cell r="E1318" t="b">
            <v>1</v>
          </cell>
          <cell r="F1318" t="str">
            <v>Approved</v>
          </cell>
          <cell r="G1318" t="str">
            <v>Norco Bicycles</v>
          </cell>
          <cell r="H1318" t="str">
            <v>Standard</v>
          </cell>
          <cell r="I1318" t="str">
            <v>high</v>
          </cell>
          <cell r="J1318" t="str">
            <v>small</v>
          </cell>
          <cell r="K1318">
            <v>1661.92</v>
          </cell>
          <cell r="L1318">
            <v>1479.11</v>
          </cell>
          <cell r="M1318">
            <v>182.81000000000017</v>
          </cell>
          <cell r="N1318">
            <v>34586</v>
          </cell>
          <cell r="O1318" t="str">
            <v>Male</v>
          </cell>
          <cell r="P1318">
            <v>53</v>
          </cell>
          <cell r="Q1318">
            <v>42.745205479452054</v>
          </cell>
          <cell r="R1318" t="str">
            <v>Biostatistician IV</v>
          </cell>
          <cell r="S1318" t="str">
            <v>Financial Services</v>
          </cell>
          <cell r="T1318" t="str">
            <v>High Net Worth</v>
          </cell>
          <cell r="U1318" t="str">
            <v>Yes</v>
          </cell>
          <cell r="V1318">
            <v>4503</v>
          </cell>
          <cell r="W1318" t="str">
            <v>QLD</v>
          </cell>
          <cell r="X1318">
            <v>3</v>
          </cell>
          <cell r="Y1318">
            <v>355</v>
          </cell>
        </row>
        <row r="1319">
          <cell r="A1319">
            <v>1318</v>
          </cell>
          <cell r="B1319">
            <v>12</v>
          </cell>
          <cell r="C1319">
            <v>3478</v>
          </cell>
          <cell r="D1319">
            <v>42894</v>
          </cell>
          <cell r="E1319" t="b">
            <v>1</v>
          </cell>
          <cell r="F1319" t="str">
            <v>Approved</v>
          </cell>
          <cell r="G1319" t="str">
            <v>WeareA2B</v>
          </cell>
          <cell r="H1319" t="str">
            <v>Standard</v>
          </cell>
          <cell r="I1319" t="str">
            <v>medium</v>
          </cell>
          <cell r="J1319" t="str">
            <v>medium</v>
          </cell>
          <cell r="K1319">
            <v>1231.1500000000001</v>
          </cell>
          <cell r="L1319">
            <v>161.6</v>
          </cell>
          <cell r="M1319">
            <v>1069.5500000000002</v>
          </cell>
          <cell r="N1319">
            <v>38216</v>
          </cell>
          <cell r="O1319" t="str">
            <v>Female</v>
          </cell>
          <cell r="P1319">
            <v>39</v>
          </cell>
          <cell r="Q1319">
            <v>35.638356164383559</v>
          </cell>
          <cell r="R1319" t="str">
            <v>Quality Control Specialist</v>
          </cell>
          <cell r="S1319" t="str">
            <v>Financial Services</v>
          </cell>
          <cell r="T1319" t="str">
            <v>Affluent Customer</v>
          </cell>
          <cell r="U1319" t="str">
            <v>Yes</v>
          </cell>
          <cell r="V1319">
            <v>2880</v>
          </cell>
          <cell r="W1319" t="str">
            <v>NSW</v>
          </cell>
          <cell r="X1319">
            <v>1</v>
          </cell>
          <cell r="Y1319">
            <v>205</v>
          </cell>
        </row>
        <row r="1320">
          <cell r="A1320">
            <v>1319</v>
          </cell>
          <cell r="B1320">
            <v>97</v>
          </cell>
          <cell r="C1320">
            <v>414</v>
          </cell>
          <cell r="D1320">
            <v>42795</v>
          </cell>
          <cell r="E1320" t="b">
            <v>1</v>
          </cell>
          <cell r="F1320" t="str">
            <v>Approved</v>
          </cell>
          <cell r="G1320" t="str">
            <v>OHM Cycles</v>
          </cell>
          <cell r="H1320" t="str">
            <v>Road</v>
          </cell>
          <cell r="I1320" t="str">
            <v>medium</v>
          </cell>
          <cell r="J1320" t="str">
            <v>medium</v>
          </cell>
          <cell r="K1320">
            <v>742.54</v>
          </cell>
          <cell r="L1320">
            <v>667.4</v>
          </cell>
          <cell r="M1320">
            <v>75.139999999999986</v>
          </cell>
          <cell r="N1320">
            <v>33549</v>
          </cell>
          <cell r="O1320" t="e">
            <v>#N/A</v>
          </cell>
          <cell r="P1320" t="e">
            <v>#N/A</v>
          </cell>
          <cell r="Q1320" t="e">
            <v>#N/A</v>
          </cell>
          <cell r="R1320" t="e">
            <v>#N/A</v>
          </cell>
          <cell r="S1320" t="e">
            <v>#N/A</v>
          </cell>
          <cell r="T1320" t="e">
            <v>#N/A</v>
          </cell>
          <cell r="U1320" t="e">
            <v>#N/A</v>
          </cell>
          <cell r="V1320" t="e">
            <v>#N/A</v>
          </cell>
          <cell r="W1320" t="e">
            <v>#N/A</v>
          </cell>
          <cell r="X1320" t="e">
            <v>#N/A</v>
          </cell>
          <cell r="Y1320">
            <v>304</v>
          </cell>
        </row>
        <row r="1321">
          <cell r="A1321">
            <v>1320</v>
          </cell>
          <cell r="B1321">
            <v>95</v>
          </cell>
          <cell r="C1321">
            <v>372</v>
          </cell>
          <cell r="D1321">
            <v>43035</v>
          </cell>
          <cell r="E1321" t="b">
            <v>0</v>
          </cell>
          <cell r="F1321" t="str">
            <v>Approved</v>
          </cell>
          <cell r="G1321" t="str">
            <v>Giant Bicycles</v>
          </cell>
          <cell r="H1321" t="str">
            <v>Standard</v>
          </cell>
          <cell r="I1321" t="str">
            <v>medium</v>
          </cell>
          <cell r="J1321" t="str">
            <v>large</v>
          </cell>
          <cell r="K1321">
            <v>569.55999999999995</v>
          </cell>
          <cell r="L1321">
            <v>528.42999999999995</v>
          </cell>
          <cell r="M1321">
            <v>41.129999999999995</v>
          </cell>
          <cell r="N1321">
            <v>34556</v>
          </cell>
          <cell r="O1321" t="e">
            <v>#N/A</v>
          </cell>
          <cell r="P1321" t="e">
            <v>#N/A</v>
          </cell>
          <cell r="Q1321" t="e">
            <v>#N/A</v>
          </cell>
          <cell r="R1321" t="e">
            <v>#N/A</v>
          </cell>
          <cell r="S1321" t="e">
            <v>#N/A</v>
          </cell>
          <cell r="T1321" t="e">
            <v>#N/A</v>
          </cell>
          <cell r="U1321" t="e">
            <v>#N/A</v>
          </cell>
          <cell r="V1321" t="e">
            <v>#N/A</v>
          </cell>
          <cell r="W1321" t="e">
            <v>#N/A</v>
          </cell>
          <cell r="X1321" t="e">
            <v>#N/A</v>
          </cell>
          <cell r="Y1321">
            <v>64</v>
          </cell>
        </row>
        <row r="1322">
          <cell r="A1322">
            <v>1321</v>
          </cell>
          <cell r="B1322">
            <v>21</v>
          </cell>
          <cell r="C1322">
            <v>364</v>
          </cell>
          <cell r="D1322">
            <v>43025</v>
          </cell>
          <cell r="E1322" t="b">
            <v>0</v>
          </cell>
          <cell r="F1322" t="str">
            <v>Approved</v>
          </cell>
          <cell r="G1322" t="str">
            <v>Solex</v>
          </cell>
          <cell r="H1322" t="str">
            <v>Standard</v>
          </cell>
          <cell r="I1322" t="str">
            <v>medium</v>
          </cell>
          <cell r="J1322" t="str">
            <v>large</v>
          </cell>
          <cell r="K1322">
            <v>1071.23</v>
          </cell>
          <cell r="L1322">
            <v>380.74</v>
          </cell>
          <cell r="M1322">
            <v>690.49</v>
          </cell>
          <cell r="N1322">
            <v>35160</v>
          </cell>
          <cell r="O1322" t="e">
            <v>#N/A</v>
          </cell>
          <cell r="P1322" t="e">
            <v>#N/A</v>
          </cell>
          <cell r="Q1322" t="e">
            <v>#N/A</v>
          </cell>
          <cell r="R1322" t="e">
            <v>#N/A</v>
          </cell>
          <cell r="S1322" t="e">
            <v>#N/A</v>
          </cell>
          <cell r="T1322" t="e">
            <v>#N/A</v>
          </cell>
          <cell r="U1322" t="e">
            <v>#N/A</v>
          </cell>
          <cell r="V1322" t="e">
            <v>#N/A</v>
          </cell>
          <cell r="W1322" t="e">
            <v>#N/A</v>
          </cell>
          <cell r="X1322" t="e">
            <v>#N/A</v>
          </cell>
          <cell r="Y1322">
            <v>74</v>
          </cell>
        </row>
        <row r="1323">
          <cell r="A1323">
            <v>1322</v>
          </cell>
          <cell r="B1323">
            <v>3</v>
          </cell>
          <cell r="C1323">
            <v>3214</v>
          </cell>
          <cell r="D1323">
            <v>43031</v>
          </cell>
          <cell r="E1323" t="b">
            <v>0</v>
          </cell>
          <cell r="F1323" t="str">
            <v>Approved</v>
          </cell>
          <cell r="G1323" t="str">
            <v>Trek Bicycles</v>
          </cell>
          <cell r="H1323" t="str">
            <v>Standard</v>
          </cell>
          <cell r="I1323" t="str">
            <v>medium</v>
          </cell>
          <cell r="J1323" t="str">
            <v>large</v>
          </cell>
          <cell r="K1323">
            <v>2091.4699999999998</v>
          </cell>
          <cell r="L1323">
            <v>388.92</v>
          </cell>
          <cell r="M1323">
            <v>1702.5499999999997</v>
          </cell>
          <cell r="N1323">
            <v>38258</v>
          </cell>
          <cell r="O1323" t="str">
            <v>Male</v>
          </cell>
          <cell r="P1323">
            <v>14</v>
          </cell>
          <cell r="Q1323">
            <v>29.17808219178082</v>
          </cell>
          <cell r="R1323" t="str">
            <v>Software Engineer III</v>
          </cell>
          <cell r="S1323" t="str">
            <v>Telecommunications</v>
          </cell>
          <cell r="T1323" t="str">
            <v>Affluent Customer</v>
          </cell>
          <cell r="U1323" t="str">
            <v>Yes</v>
          </cell>
          <cell r="V1323">
            <v>4869</v>
          </cell>
          <cell r="W1323" t="str">
            <v>QLD</v>
          </cell>
          <cell r="X1323">
            <v>3</v>
          </cell>
          <cell r="Y1323">
            <v>68</v>
          </cell>
        </row>
        <row r="1324">
          <cell r="A1324">
            <v>1323</v>
          </cell>
          <cell r="B1324">
            <v>7</v>
          </cell>
          <cell r="C1324">
            <v>2380</v>
          </cell>
          <cell r="D1324">
            <v>42790</v>
          </cell>
          <cell r="E1324" t="b">
            <v>1</v>
          </cell>
          <cell r="F1324" t="str">
            <v>Approved</v>
          </cell>
          <cell r="G1324" t="str">
            <v>Trek Bicycles</v>
          </cell>
          <cell r="H1324" t="str">
            <v>Road</v>
          </cell>
          <cell r="I1324" t="str">
            <v>low</v>
          </cell>
          <cell r="J1324" t="str">
            <v>medium</v>
          </cell>
          <cell r="K1324">
            <v>980.37</v>
          </cell>
          <cell r="L1324">
            <v>234.43</v>
          </cell>
          <cell r="M1324">
            <v>745.94</v>
          </cell>
          <cell r="N1324">
            <v>40649</v>
          </cell>
          <cell r="O1324" t="str">
            <v>Female</v>
          </cell>
          <cell r="P1324">
            <v>91</v>
          </cell>
          <cell r="Q1324">
            <v>65.989041095890414</v>
          </cell>
          <cell r="R1324" t="str">
            <v>Technical Writer</v>
          </cell>
          <cell r="S1324" t="str">
            <v>Health</v>
          </cell>
          <cell r="T1324" t="str">
            <v>Affluent Customer</v>
          </cell>
          <cell r="U1324" t="str">
            <v>Yes</v>
          </cell>
          <cell r="V1324">
            <v>2016</v>
          </cell>
          <cell r="W1324" t="str">
            <v>NSW</v>
          </cell>
          <cell r="X1324">
            <v>10</v>
          </cell>
          <cell r="Y1324">
            <v>309</v>
          </cell>
        </row>
        <row r="1325">
          <cell r="A1325">
            <v>1324</v>
          </cell>
          <cell r="B1325">
            <v>91</v>
          </cell>
          <cell r="C1325">
            <v>643</v>
          </cell>
          <cell r="D1325">
            <v>42902</v>
          </cell>
          <cell r="E1325" t="b">
            <v>0</v>
          </cell>
          <cell r="F1325" t="str">
            <v>Approved</v>
          </cell>
          <cell r="G1325" t="str">
            <v>Solex</v>
          </cell>
          <cell r="H1325" t="str">
            <v>Standard</v>
          </cell>
          <cell r="I1325" t="str">
            <v>medium</v>
          </cell>
          <cell r="J1325" t="str">
            <v>medium</v>
          </cell>
          <cell r="K1325">
            <v>100.35</v>
          </cell>
          <cell r="L1325">
            <v>75.260000000000005</v>
          </cell>
          <cell r="M1325">
            <v>25.089999999999989</v>
          </cell>
          <cell r="N1325">
            <v>34556</v>
          </cell>
          <cell r="O1325" t="e">
            <v>#N/A</v>
          </cell>
          <cell r="P1325" t="e">
            <v>#N/A</v>
          </cell>
          <cell r="Q1325" t="e">
            <v>#N/A</v>
          </cell>
          <cell r="R1325" t="e">
            <v>#N/A</v>
          </cell>
          <cell r="S1325" t="e">
            <v>#N/A</v>
          </cell>
          <cell r="T1325" t="e">
            <v>#N/A</v>
          </cell>
          <cell r="U1325" t="e">
            <v>#N/A</v>
          </cell>
          <cell r="V1325" t="e">
            <v>#N/A</v>
          </cell>
          <cell r="W1325" t="e">
            <v>#N/A</v>
          </cell>
          <cell r="X1325" t="e">
            <v>#N/A</v>
          </cell>
          <cell r="Y1325">
            <v>197</v>
          </cell>
        </row>
        <row r="1326">
          <cell r="A1326">
            <v>1325</v>
          </cell>
          <cell r="B1326">
            <v>52</v>
          </cell>
          <cell r="C1326">
            <v>1298</v>
          </cell>
          <cell r="D1326">
            <v>42746</v>
          </cell>
          <cell r="E1326" t="b">
            <v>1</v>
          </cell>
          <cell r="F1326" t="str">
            <v>Approved</v>
          </cell>
          <cell r="G1326" t="str">
            <v>OHM Cycles</v>
          </cell>
          <cell r="H1326" t="str">
            <v>Road</v>
          </cell>
          <cell r="I1326" t="str">
            <v>medium</v>
          </cell>
          <cell r="J1326" t="str">
            <v>medium</v>
          </cell>
          <cell r="K1326">
            <v>1280.28</v>
          </cell>
          <cell r="L1326">
            <v>829.51</v>
          </cell>
          <cell r="M1326">
            <v>450.77</v>
          </cell>
          <cell r="N1326">
            <v>37220</v>
          </cell>
          <cell r="O1326" t="e">
            <v>#N/A</v>
          </cell>
          <cell r="P1326" t="e">
            <v>#N/A</v>
          </cell>
          <cell r="Q1326" t="e">
            <v>#N/A</v>
          </cell>
          <cell r="R1326" t="e">
            <v>#N/A</v>
          </cell>
          <cell r="S1326" t="e">
            <v>#N/A</v>
          </cell>
          <cell r="T1326" t="e">
            <v>#N/A</v>
          </cell>
          <cell r="U1326" t="e">
            <v>#N/A</v>
          </cell>
          <cell r="V1326" t="e">
            <v>#N/A</v>
          </cell>
          <cell r="W1326" t="e">
            <v>#N/A</v>
          </cell>
          <cell r="X1326" t="e">
            <v>#N/A</v>
          </cell>
          <cell r="Y1326">
            <v>353</v>
          </cell>
        </row>
        <row r="1327">
          <cell r="A1327">
            <v>1326</v>
          </cell>
          <cell r="B1327">
            <v>91</v>
          </cell>
          <cell r="C1327">
            <v>756</v>
          </cell>
          <cell r="D1327">
            <v>42822</v>
          </cell>
          <cell r="E1327" t="b">
            <v>0</v>
          </cell>
          <cell r="F1327" t="str">
            <v>Approved</v>
          </cell>
          <cell r="G1327" t="str">
            <v>Solex</v>
          </cell>
          <cell r="H1327" t="str">
            <v>Standard</v>
          </cell>
          <cell r="I1327" t="str">
            <v>medium</v>
          </cell>
          <cell r="J1327" t="str">
            <v>medium</v>
          </cell>
          <cell r="K1327">
            <v>100.35</v>
          </cell>
          <cell r="L1327">
            <v>75.260000000000005</v>
          </cell>
          <cell r="M1327">
            <v>25.089999999999989</v>
          </cell>
          <cell r="N1327">
            <v>41434</v>
          </cell>
          <cell r="O1327" t="e">
            <v>#N/A</v>
          </cell>
          <cell r="P1327" t="e">
            <v>#N/A</v>
          </cell>
          <cell r="Q1327" t="e">
            <v>#N/A</v>
          </cell>
          <cell r="R1327" t="e">
            <v>#N/A</v>
          </cell>
          <cell r="S1327" t="e">
            <v>#N/A</v>
          </cell>
          <cell r="T1327" t="e">
            <v>#N/A</v>
          </cell>
          <cell r="U1327" t="e">
            <v>#N/A</v>
          </cell>
          <cell r="V1327" t="e">
            <v>#N/A</v>
          </cell>
          <cell r="W1327" t="e">
            <v>#N/A</v>
          </cell>
          <cell r="X1327" t="e">
            <v>#N/A</v>
          </cell>
          <cell r="Y1327">
            <v>277</v>
          </cell>
        </row>
        <row r="1328">
          <cell r="A1328">
            <v>1327</v>
          </cell>
          <cell r="B1328">
            <v>99</v>
          </cell>
          <cell r="C1328">
            <v>773</v>
          </cell>
          <cell r="D1328">
            <v>42814</v>
          </cell>
          <cell r="E1328" t="b">
            <v>0</v>
          </cell>
          <cell r="F1328" t="str">
            <v>Approved</v>
          </cell>
          <cell r="G1328" t="str">
            <v>OHM Cycles</v>
          </cell>
          <cell r="H1328" t="str">
            <v>Standard</v>
          </cell>
          <cell r="I1328" t="str">
            <v>medium</v>
          </cell>
          <cell r="J1328" t="str">
            <v>medium</v>
          </cell>
          <cell r="K1328">
            <v>1227.3399999999999</v>
          </cell>
          <cell r="L1328">
            <v>770.89</v>
          </cell>
          <cell r="M1328">
            <v>456.44999999999993</v>
          </cell>
          <cell r="N1328">
            <v>34556</v>
          </cell>
          <cell r="O1328" t="e">
            <v>#N/A</v>
          </cell>
          <cell r="P1328" t="e">
            <v>#N/A</v>
          </cell>
          <cell r="Q1328" t="e">
            <v>#N/A</v>
          </cell>
          <cell r="R1328" t="e">
            <v>#N/A</v>
          </cell>
          <cell r="S1328" t="e">
            <v>#N/A</v>
          </cell>
          <cell r="T1328" t="e">
            <v>#N/A</v>
          </cell>
          <cell r="U1328" t="e">
            <v>#N/A</v>
          </cell>
          <cell r="V1328" t="e">
            <v>#N/A</v>
          </cell>
          <cell r="W1328" t="e">
            <v>#N/A</v>
          </cell>
          <cell r="X1328" t="e">
            <v>#N/A</v>
          </cell>
          <cell r="Y1328">
            <v>285</v>
          </cell>
        </row>
        <row r="1329">
          <cell r="A1329">
            <v>1328</v>
          </cell>
          <cell r="B1329">
            <v>52</v>
          </cell>
          <cell r="C1329">
            <v>1641</v>
          </cell>
          <cell r="D1329">
            <v>42852</v>
          </cell>
          <cell r="E1329" t="b">
            <v>1</v>
          </cell>
          <cell r="F1329" t="str">
            <v>Approved</v>
          </cell>
          <cell r="G1329" t="str">
            <v>OHM Cycles</v>
          </cell>
          <cell r="H1329" t="str">
            <v>Road</v>
          </cell>
          <cell r="I1329" t="str">
            <v>medium</v>
          </cell>
          <cell r="J1329" t="str">
            <v>medium</v>
          </cell>
          <cell r="K1329">
            <v>1280.28</v>
          </cell>
          <cell r="L1329">
            <v>829.51</v>
          </cell>
          <cell r="M1329">
            <v>450.77</v>
          </cell>
          <cell r="N1329">
            <v>37220</v>
          </cell>
          <cell r="O1329" t="str">
            <v>Male</v>
          </cell>
          <cell r="P1329">
            <v>97</v>
          </cell>
          <cell r="Q1329">
            <v>49.580821917808223</v>
          </cell>
          <cell r="R1329" t="str">
            <v>Community Outreach Specialist</v>
          </cell>
          <cell r="S1329" t="str">
            <v>n/a</v>
          </cell>
          <cell r="T1329" t="str">
            <v>High Net Worth</v>
          </cell>
          <cell r="U1329" t="str">
            <v>Yes</v>
          </cell>
          <cell r="V1329">
            <v>3198</v>
          </cell>
          <cell r="W1329" t="str">
            <v>VIC</v>
          </cell>
          <cell r="X1329">
            <v>4</v>
          </cell>
          <cell r="Y1329">
            <v>247</v>
          </cell>
        </row>
        <row r="1330">
          <cell r="A1330">
            <v>1329</v>
          </cell>
          <cell r="B1330">
            <v>73</v>
          </cell>
          <cell r="C1330">
            <v>54</v>
          </cell>
          <cell r="D1330">
            <v>43015</v>
          </cell>
          <cell r="E1330" t="b">
            <v>1</v>
          </cell>
          <cell r="F1330" t="str">
            <v>Approved</v>
          </cell>
          <cell r="G1330" t="str">
            <v>Solex</v>
          </cell>
          <cell r="H1330" t="str">
            <v>Standard</v>
          </cell>
          <cell r="I1330" t="str">
            <v>medium</v>
          </cell>
          <cell r="J1330" t="str">
            <v>medium</v>
          </cell>
          <cell r="K1330">
            <v>1945.43</v>
          </cell>
          <cell r="L1330">
            <v>333.18</v>
          </cell>
          <cell r="M1330">
            <v>1612.25</v>
          </cell>
          <cell r="N1330">
            <v>38193</v>
          </cell>
          <cell r="O1330" t="e">
            <v>#N/A</v>
          </cell>
          <cell r="P1330" t="e">
            <v>#N/A</v>
          </cell>
          <cell r="Q1330" t="e">
            <v>#N/A</v>
          </cell>
          <cell r="R1330" t="e">
            <v>#N/A</v>
          </cell>
          <cell r="S1330" t="e">
            <v>#N/A</v>
          </cell>
          <cell r="T1330" t="e">
            <v>#N/A</v>
          </cell>
          <cell r="U1330" t="e">
            <v>#N/A</v>
          </cell>
          <cell r="V1330" t="e">
            <v>#N/A</v>
          </cell>
          <cell r="W1330" t="e">
            <v>#N/A</v>
          </cell>
          <cell r="X1330" t="e">
            <v>#N/A</v>
          </cell>
          <cell r="Y1330">
            <v>84</v>
          </cell>
        </row>
        <row r="1331">
          <cell r="A1331">
            <v>1330</v>
          </cell>
          <cell r="B1331">
            <v>90</v>
          </cell>
          <cell r="C1331">
            <v>2261</v>
          </cell>
          <cell r="D1331">
            <v>42850</v>
          </cell>
          <cell r="E1331" t="b">
            <v>1</v>
          </cell>
          <cell r="F1331" t="str">
            <v>Approved</v>
          </cell>
          <cell r="G1331" t="str">
            <v>Norco Bicycles</v>
          </cell>
          <cell r="H1331" t="str">
            <v>Standard</v>
          </cell>
          <cell r="I1331" t="str">
            <v>low</v>
          </cell>
          <cell r="J1331" t="str">
            <v>medium</v>
          </cell>
          <cell r="K1331">
            <v>363.01</v>
          </cell>
          <cell r="L1331">
            <v>290.41000000000003</v>
          </cell>
          <cell r="M1331">
            <v>72.599999999999966</v>
          </cell>
          <cell r="N1331">
            <v>37539</v>
          </cell>
          <cell r="O1331" t="str">
            <v>Female</v>
          </cell>
          <cell r="P1331">
            <v>90</v>
          </cell>
          <cell r="Q1331">
            <v>41.520547945205479</v>
          </cell>
          <cell r="R1331" t="str">
            <v>Account Representative II</v>
          </cell>
          <cell r="S1331" t="str">
            <v>Argiculture</v>
          </cell>
          <cell r="T1331" t="str">
            <v>High Net Worth</v>
          </cell>
          <cell r="U1331" t="str">
            <v>No</v>
          </cell>
          <cell r="V1331">
            <v>3101</v>
          </cell>
          <cell r="W1331" t="str">
            <v>VIC</v>
          </cell>
          <cell r="X1331">
            <v>11</v>
          </cell>
          <cell r="Y1331">
            <v>249</v>
          </cell>
        </row>
        <row r="1332">
          <cell r="A1332">
            <v>1331</v>
          </cell>
          <cell r="B1332">
            <v>31</v>
          </cell>
          <cell r="C1332">
            <v>2881</v>
          </cell>
          <cell r="D1332">
            <v>42779</v>
          </cell>
          <cell r="E1332" t="b">
            <v>0</v>
          </cell>
          <cell r="F1332" t="str">
            <v>Approved</v>
          </cell>
          <cell r="G1332" t="str">
            <v>Giant Bicycles</v>
          </cell>
          <cell r="H1332" t="str">
            <v>Standard</v>
          </cell>
          <cell r="I1332" t="str">
            <v>medium</v>
          </cell>
          <cell r="J1332" t="str">
            <v>medium</v>
          </cell>
          <cell r="K1332">
            <v>230.91</v>
          </cell>
          <cell r="L1332">
            <v>173.18</v>
          </cell>
          <cell r="M1332">
            <v>57.72999999999999</v>
          </cell>
          <cell r="N1332">
            <v>39031</v>
          </cell>
          <cell r="O1332" t="str">
            <v>Female</v>
          </cell>
          <cell r="P1332">
            <v>62</v>
          </cell>
          <cell r="Q1332">
            <v>59.517808219178079</v>
          </cell>
          <cell r="R1332" t="str">
            <v>Associate Professor</v>
          </cell>
          <cell r="S1332" t="str">
            <v>Health</v>
          </cell>
          <cell r="T1332" t="str">
            <v>Mass Customer</v>
          </cell>
          <cell r="U1332" t="str">
            <v>No</v>
          </cell>
          <cell r="V1332">
            <v>2089</v>
          </cell>
          <cell r="W1332" t="str">
            <v>NSW</v>
          </cell>
          <cell r="X1332">
            <v>11</v>
          </cell>
          <cell r="Y1332">
            <v>320</v>
          </cell>
        </row>
        <row r="1333">
          <cell r="A1333">
            <v>1332</v>
          </cell>
          <cell r="B1333">
            <v>94</v>
          </cell>
          <cell r="C1333">
            <v>2678</v>
          </cell>
          <cell r="D1333">
            <v>42814</v>
          </cell>
          <cell r="E1333" t="b">
            <v>0</v>
          </cell>
          <cell r="F1333" t="str">
            <v>Approved</v>
          </cell>
          <cell r="G1333" t="str">
            <v>Giant Bicycles</v>
          </cell>
          <cell r="H1333" t="str">
            <v>Standard</v>
          </cell>
          <cell r="I1333" t="str">
            <v>medium</v>
          </cell>
          <cell r="J1333" t="str">
            <v>large</v>
          </cell>
          <cell r="K1333">
            <v>1635.3</v>
          </cell>
          <cell r="L1333">
            <v>993.66</v>
          </cell>
          <cell r="M1333">
            <v>641.64</v>
          </cell>
          <cell r="N1333">
            <v>41434</v>
          </cell>
          <cell r="O1333" t="str">
            <v>Male</v>
          </cell>
          <cell r="P1333">
            <v>5</v>
          </cell>
          <cell r="Q1333">
            <v>45.249315068493154</v>
          </cell>
          <cell r="R1333" t="str">
            <v>Sales Associate</v>
          </cell>
          <cell r="S1333" t="str">
            <v>Financial Services</v>
          </cell>
          <cell r="T1333" t="str">
            <v>Mass Customer</v>
          </cell>
          <cell r="U1333" t="str">
            <v>No</v>
          </cell>
          <cell r="V1333">
            <v>3191</v>
          </cell>
          <cell r="W1333" t="str">
            <v>VIC</v>
          </cell>
          <cell r="X1333">
            <v>11</v>
          </cell>
          <cell r="Y1333">
            <v>285</v>
          </cell>
        </row>
        <row r="1334">
          <cell r="A1334">
            <v>1333</v>
          </cell>
          <cell r="B1334">
            <v>83</v>
          </cell>
          <cell r="C1334">
            <v>1841</v>
          </cell>
          <cell r="D1334">
            <v>43063</v>
          </cell>
          <cell r="E1334" t="b">
            <v>1</v>
          </cell>
          <cell r="F1334" t="str">
            <v>Approved</v>
          </cell>
          <cell r="G1334" t="str">
            <v>Solex</v>
          </cell>
          <cell r="H1334" t="str">
            <v>Touring</v>
          </cell>
          <cell r="I1334" t="str">
            <v>medium</v>
          </cell>
          <cell r="J1334" t="str">
            <v>large</v>
          </cell>
          <cell r="K1334">
            <v>2083.94</v>
          </cell>
          <cell r="L1334">
            <v>675.03</v>
          </cell>
          <cell r="M1334">
            <v>1408.91</v>
          </cell>
          <cell r="N1334">
            <v>41533</v>
          </cell>
          <cell r="O1334" t="str">
            <v>Male</v>
          </cell>
          <cell r="P1334">
            <v>89</v>
          </cell>
          <cell r="Q1334">
            <v>26.427397260273974</v>
          </cell>
          <cell r="R1334" t="str">
            <v>Administrative Assistant III</v>
          </cell>
          <cell r="S1334" t="str">
            <v>Argiculture</v>
          </cell>
          <cell r="T1334" t="str">
            <v>High Net Worth</v>
          </cell>
          <cell r="U1334" t="str">
            <v>Yes</v>
          </cell>
          <cell r="V1334">
            <v>2070</v>
          </cell>
          <cell r="W1334" t="str">
            <v>NSW</v>
          </cell>
          <cell r="X1334">
            <v>11</v>
          </cell>
          <cell r="Y1334">
            <v>36</v>
          </cell>
        </row>
        <row r="1335">
          <cell r="A1335">
            <v>1334</v>
          </cell>
          <cell r="B1335">
            <v>0</v>
          </cell>
          <cell r="C1335">
            <v>1304</v>
          </cell>
          <cell r="D1335">
            <v>42753</v>
          </cell>
          <cell r="E1335" t="b">
            <v>1</v>
          </cell>
          <cell r="F1335" t="str">
            <v>Approved</v>
          </cell>
          <cell r="G1335" t="str">
            <v>Solex</v>
          </cell>
          <cell r="H1335" t="str">
            <v>Standard</v>
          </cell>
          <cell r="I1335" t="str">
            <v>medium</v>
          </cell>
          <cell r="J1335" t="str">
            <v>medium</v>
          </cell>
          <cell r="K1335">
            <v>71.489999999999995</v>
          </cell>
          <cell r="L1335">
            <v>53.62</v>
          </cell>
          <cell r="M1335">
            <v>17.869999999999997</v>
          </cell>
          <cell r="N1335">
            <v>41245</v>
          </cell>
          <cell r="O1335" t="e">
            <v>#N/A</v>
          </cell>
          <cell r="P1335" t="e">
            <v>#N/A</v>
          </cell>
          <cell r="Q1335" t="e">
            <v>#N/A</v>
          </cell>
          <cell r="R1335" t="e">
            <v>#N/A</v>
          </cell>
          <cell r="S1335" t="e">
            <v>#N/A</v>
          </cell>
          <cell r="T1335" t="e">
            <v>#N/A</v>
          </cell>
          <cell r="U1335" t="e">
            <v>#N/A</v>
          </cell>
          <cell r="V1335" t="e">
            <v>#N/A</v>
          </cell>
          <cell r="W1335" t="e">
            <v>#N/A</v>
          </cell>
          <cell r="X1335" t="e">
            <v>#N/A</v>
          </cell>
          <cell r="Y1335">
            <v>346</v>
          </cell>
        </row>
        <row r="1336">
          <cell r="A1336">
            <v>1335</v>
          </cell>
          <cell r="B1336">
            <v>18</v>
          </cell>
          <cell r="C1336">
            <v>1969</v>
          </cell>
          <cell r="D1336">
            <v>43008</v>
          </cell>
          <cell r="E1336" t="b">
            <v>0</v>
          </cell>
          <cell r="F1336" t="str">
            <v>Approved</v>
          </cell>
          <cell r="G1336" t="str">
            <v>Solex</v>
          </cell>
          <cell r="H1336" t="str">
            <v>Standard</v>
          </cell>
          <cell r="I1336" t="str">
            <v>medium</v>
          </cell>
          <cell r="J1336" t="str">
            <v>medium</v>
          </cell>
          <cell r="K1336">
            <v>575.27</v>
          </cell>
          <cell r="L1336">
            <v>431.45</v>
          </cell>
          <cell r="M1336">
            <v>143.82</v>
          </cell>
          <cell r="N1336">
            <v>40670</v>
          </cell>
          <cell r="O1336" t="str">
            <v>Male</v>
          </cell>
          <cell r="P1336">
            <v>51</v>
          </cell>
          <cell r="Q1336">
            <v>60.745205479452054</v>
          </cell>
          <cell r="R1336" t="str">
            <v>Teacher</v>
          </cell>
          <cell r="S1336" t="str">
            <v>Entertainment</v>
          </cell>
          <cell r="T1336" t="str">
            <v>Mass Customer</v>
          </cell>
          <cell r="U1336" t="str">
            <v>No</v>
          </cell>
          <cell r="V1336">
            <v>3156</v>
          </cell>
          <cell r="W1336" t="str">
            <v>VIC</v>
          </cell>
          <cell r="X1336">
            <v>8</v>
          </cell>
          <cell r="Y1336">
            <v>91</v>
          </cell>
        </row>
        <row r="1337">
          <cell r="A1337">
            <v>1336</v>
          </cell>
          <cell r="B1337">
            <v>43</v>
          </cell>
          <cell r="C1337">
            <v>1016</v>
          </cell>
          <cell r="D1337">
            <v>43015</v>
          </cell>
          <cell r="E1337" t="b">
            <v>0</v>
          </cell>
          <cell r="F1337" t="str">
            <v>Approved</v>
          </cell>
          <cell r="G1337" t="str">
            <v>Solex</v>
          </cell>
          <cell r="H1337" t="str">
            <v>Standard</v>
          </cell>
          <cell r="I1337" t="str">
            <v>medium</v>
          </cell>
          <cell r="J1337" t="str">
            <v>medium</v>
          </cell>
          <cell r="K1337">
            <v>1151.96</v>
          </cell>
          <cell r="L1337">
            <v>649.49</v>
          </cell>
          <cell r="M1337">
            <v>502.47</v>
          </cell>
          <cell r="N1337">
            <v>41848</v>
          </cell>
          <cell r="O1337" t="e">
            <v>#N/A</v>
          </cell>
          <cell r="P1337" t="e">
            <v>#N/A</v>
          </cell>
          <cell r="Q1337" t="e">
            <v>#N/A</v>
          </cell>
          <cell r="R1337" t="e">
            <v>#N/A</v>
          </cell>
          <cell r="S1337" t="e">
            <v>#N/A</v>
          </cell>
          <cell r="T1337" t="e">
            <v>#N/A</v>
          </cell>
          <cell r="U1337" t="e">
            <v>#N/A</v>
          </cell>
          <cell r="V1337" t="e">
            <v>#N/A</v>
          </cell>
          <cell r="W1337" t="e">
            <v>#N/A</v>
          </cell>
          <cell r="X1337" t="e">
            <v>#N/A</v>
          </cell>
          <cell r="Y1337">
            <v>84</v>
          </cell>
        </row>
        <row r="1338">
          <cell r="A1338">
            <v>1337</v>
          </cell>
          <cell r="B1338">
            <v>53</v>
          </cell>
          <cell r="C1338">
            <v>635</v>
          </cell>
          <cell r="D1338">
            <v>42999</v>
          </cell>
          <cell r="E1338" t="b">
            <v>1</v>
          </cell>
          <cell r="F1338" t="str">
            <v>Approved</v>
          </cell>
          <cell r="G1338" t="str">
            <v>OHM Cycles</v>
          </cell>
          <cell r="H1338" t="str">
            <v>Standard</v>
          </cell>
          <cell r="I1338" t="str">
            <v>medium</v>
          </cell>
          <cell r="J1338" t="str">
            <v>medium</v>
          </cell>
          <cell r="K1338">
            <v>795.34</v>
          </cell>
          <cell r="L1338">
            <v>101.58</v>
          </cell>
          <cell r="M1338">
            <v>693.76</v>
          </cell>
          <cell r="N1338">
            <v>34170</v>
          </cell>
          <cell r="O1338" t="e">
            <v>#N/A</v>
          </cell>
          <cell r="P1338" t="e">
            <v>#N/A</v>
          </cell>
          <cell r="Q1338" t="e">
            <v>#N/A</v>
          </cell>
          <cell r="R1338" t="e">
            <v>#N/A</v>
          </cell>
          <cell r="S1338" t="e">
            <v>#N/A</v>
          </cell>
          <cell r="T1338" t="e">
            <v>#N/A</v>
          </cell>
          <cell r="U1338" t="e">
            <v>#N/A</v>
          </cell>
          <cell r="V1338" t="e">
            <v>#N/A</v>
          </cell>
          <cell r="W1338" t="e">
            <v>#N/A</v>
          </cell>
          <cell r="X1338" t="e">
            <v>#N/A</v>
          </cell>
          <cell r="Y1338">
            <v>100</v>
          </cell>
        </row>
        <row r="1339">
          <cell r="A1339">
            <v>1338</v>
          </cell>
          <cell r="B1339">
            <v>98</v>
          </cell>
          <cell r="C1339">
            <v>677</v>
          </cell>
          <cell r="D1339">
            <v>43028</v>
          </cell>
          <cell r="E1339" t="b">
            <v>0</v>
          </cell>
          <cell r="F1339" t="str">
            <v>Approved</v>
          </cell>
          <cell r="G1339" t="str">
            <v>Trek Bicycles</v>
          </cell>
          <cell r="H1339" t="str">
            <v>Standard</v>
          </cell>
          <cell r="I1339" t="str">
            <v>high</v>
          </cell>
          <cell r="J1339" t="str">
            <v>medium</v>
          </cell>
          <cell r="K1339">
            <v>358.39</v>
          </cell>
          <cell r="L1339">
            <v>215.03</v>
          </cell>
          <cell r="M1339">
            <v>143.35999999999999</v>
          </cell>
          <cell r="N1339">
            <v>38002</v>
          </cell>
          <cell r="O1339" t="e">
            <v>#N/A</v>
          </cell>
          <cell r="P1339" t="e">
            <v>#N/A</v>
          </cell>
          <cell r="Q1339" t="e">
            <v>#N/A</v>
          </cell>
          <cell r="R1339" t="e">
            <v>#N/A</v>
          </cell>
          <cell r="S1339" t="e">
            <v>#N/A</v>
          </cell>
          <cell r="T1339" t="e">
            <v>#N/A</v>
          </cell>
          <cell r="U1339" t="e">
            <v>#N/A</v>
          </cell>
          <cell r="V1339" t="e">
            <v>#N/A</v>
          </cell>
          <cell r="W1339" t="e">
            <v>#N/A</v>
          </cell>
          <cell r="X1339" t="e">
            <v>#N/A</v>
          </cell>
          <cell r="Y1339">
            <v>71</v>
          </cell>
        </row>
        <row r="1340">
          <cell r="A1340">
            <v>1339</v>
          </cell>
          <cell r="B1340">
            <v>89</v>
          </cell>
          <cell r="C1340">
            <v>482</v>
          </cell>
          <cell r="D1340">
            <v>42878</v>
          </cell>
          <cell r="E1340" t="b">
            <v>1</v>
          </cell>
          <cell r="F1340" t="str">
            <v>Approved</v>
          </cell>
          <cell r="G1340" t="str">
            <v>WeareA2B</v>
          </cell>
          <cell r="H1340" t="str">
            <v>Touring</v>
          </cell>
          <cell r="I1340" t="str">
            <v>medium</v>
          </cell>
          <cell r="J1340" t="str">
            <v>large</v>
          </cell>
          <cell r="K1340">
            <v>1362.99</v>
          </cell>
          <cell r="L1340">
            <v>57.74</v>
          </cell>
          <cell r="M1340">
            <v>1305.25</v>
          </cell>
          <cell r="N1340">
            <v>34079</v>
          </cell>
          <cell r="O1340" t="e">
            <v>#N/A</v>
          </cell>
          <cell r="P1340" t="e">
            <v>#N/A</v>
          </cell>
          <cell r="Q1340" t="e">
            <v>#N/A</v>
          </cell>
          <cell r="R1340" t="e">
            <v>#N/A</v>
          </cell>
          <cell r="S1340" t="e">
            <v>#N/A</v>
          </cell>
          <cell r="T1340" t="e">
            <v>#N/A</v>
          </cell>
          <cell r="U1340" t="e">
            <v>#N/A</v>
          </cell>
          <cell r="V1340" t="e">
            <v>#N/A</v>
          </cell>
          <cell r="W1340" t="e">
            <v>#N/A</v>
          </cell>
          <cell r="X1340" t="e">
            <v>#N/A</v>
          </cell>
          <cell r="Y1340">
            <v>221</v>
          </cell>
        </row>
        <row r="1341">
          <cell r="A1341">
            <v>1340</v>
          </cell>
          <cell r="B1341">
            <v>90</v>
          </cell>
          <cell r="C1341">
            <v>442</v>
          </cell>
          <cell r="D1341">
            <v>42784</v>
          </cell>
          <cell r="E1341" t="b">
            <v>0</v>
          </cell>
          <cell r="F1341" t="str">
            <v>Approved</v>
          </cell>
          <cell r="G1341" t="str">
            <v>Norco Bicycles</v>
          </cell>
          <cell r="H1341" t="str">
            <v>Standard</v>
          </cell>
          <cell r="I1341" t="str">
            <v>low</v>
          </cell>
          <cell r="J1341" t="str">
            <v>medium</v>
          </cell>
          <cell r="K1341">
            <v>363.01</v>
          </cell>
          <cell r="L1341">
            <v>290.41000000000003</v>
          </cell>
          <cell r="M1341">
            <v>72.599999999999966</v>
          </cell>
          <cell r="N1341">
            <v>38482</v>
          </cell>
          <cell r="O1341" t="e">
            <v>#N/A</v>
          </cell>
          <cell r="P1341" t="e">
            <v>#N/A</v>
          </cell>
          <cell r="Q1341" t="e">
            <v>#N/A</v>
          </cell>
          <cell r="R1341" t="e">
            <v>#N/A</v>
          </cell>
          <cell r="S1341" t="e">
            <v>#N/A</v>
          </cell>
          <cell r="T1341" t="e">
            <v>#N/A</v>
          </cell>
          <cell r="U1341" t="e">
            <v>#N/A</v>
          </cell>
          <cell r="V1341" t="e">
            <v>#N/A</v>
          </cell>
          <cell r="W1341" t="e">
            <v>#N/A</v>
          </cell>
          <cell r="X1341" t="e">
            <v>#N/A</v>
          </cell>
          <cell r="Y1341">
            <v>315</v>
          </cell>
        </row>
        <row r="1342">
          <cell r="A1342">
            <v>1341</v>
          </cell>
          <cell r="B1342">
            <v>39</v>
          </cell>
          <cell r="C1342">
            <v>1533</v>
          </cell>
          <cell r="D1342">
            <v>42995</v>
          </cell>
          <cell r="E1342" t="b">
            <v>0</v>
          </cell>
          <cell r="F1342" t="str">
            <v>Approved</v>
          </cell>
          <cell r="G1342" t="str">
            <v>Giant Bicycles</v>
          </cell>
          <cell r="H1342" t="str">
            <v>Standard</v>
          </cell>
          <cell r="I1342" t="str">
            <v>medium</v>
          </cell>
          <cell r="J1342" t="str">
            <v>large</v>
          </cell>
          <cell r="K1342">
            <v>1812.75</v>
          </cell>
          <cell r="L1342">
            <v>582.48</v>
          </cell>
          <cell r="M1342">
            <v>1230.27</v>
          </cell>
          <cell r="N1342">
            <v>35560</v>
          </cell>
          <cell r="O1342" t="str">
            <v>Female</v>
          </cell>
          <cell r="P1342">
            <v>74</v>
          </cell>
          <cell r="Q1342">
            <v>44.745205479452054</v>
          </cell>
          <cell r="R1342" t="str">
            <v>Social Worker</v>
          </cell>
          <cell r="S1342" t="str">
            <v>Financial Services</v>
          </cell>
          <cell r="T1342" t="str">
            <v>Mass Customer</v>
          </cell>
          <cell r="U1342" t="str">
            <v>Yes</v>
          </cell>
          <cell r="V1342">
            <v>2567</v>
          </cell>
          <cell r="W1342" t="str">
            <v>NSW</v>
          </cell>
          <cell r="X1342">
            <v>10</v>
          </cell>
          <cell r="Y1342">
            <v>104</v>
          </cell>
        </row>
        <row r="1343">
          <cell r="A1343">
            <v>1342</v>
          </cell>
          <cell r="B1343">
            <v>88</v>
          </cell>
          <cell r="C1343">
            <v>226</v>
          </cell>
          <cell r="D1343">
            <v>42828</v>
          </cell>
          <cell r="E1343" t="b">
            <v>1</v>
          </cell>
          <cell r="F1343" t="str">
            <v>Approved</v>
          </cell>
          <cell r="G1343" t="str">
            <v>Norco Bicycles</v>
          </cell>
          <cell r="H1343" t="str">
            <v>Standard</v>
          </cell>
          <cell r="I1343" t="str">
            <v>medium</v>
          </cell>
          <cell r="J1343" t="str">
            <v>medium</v>
          </cell>
          <cell r="K1343">
            <v>1198.46</v>
          </cell>
          <cell r="L1343">
            <v>381.1</v>
          </cell>
          <cell r="M1343">
            <v>817.36</v>
          </cell>
          <cell r="N1343">
            <v>36145</v>
          </cell>
          <cell r="O1343" t="e">
            <v>#N/A</v>
          </cell>
          <cell r="P1343" t="e">
            <v>#N/A</v>
          </cell>
          <cell r="Q1343" t="e">
            <v>#N/A</v>
          </cell>
          <cell r="R1343" t="e">
            <v>#N/A</v>
          </cell>
          <cell r="S1343" t="e">
            <v>#N/A</v>
          </cell>
          <cell r="T1343" t="e">
            <v>#N/A</v>
          </cell>
          <cell r="U1343" t="e">
            <v>#N/A</v>
          </cell>
          <cell r="V1343" t="e">
            <v>#N/A</v>
          </cell>
          <cell r="W1343" t="e">
            <v>#N/A</v>
          </cell>
          <cell r="X1343" t="e">
            <v>#N/A</v>
          </cell>
          <cell r="Y1343">
            <v>271</v>
          </cell>
        </row>
        <row r="1344">
          <cell r="A1344">
            <v>1343</v>
          </cell>
          <cell r="B1344">
            <v>62</v>
          </cell>
          <cell r="C1344">
            <v>3353</v>
          </cell>
          <cell r="D1344">
            <v>42847</v>
          </cell>
          <cell r="E1344" t="b">
            <v>1</v>
          </cell>
          <cell r="F1344" t="str">
            <v>Approved</v>
          </cell>
          <cell r="G1344" t="str">
            <v>Solex</v>
          </cell>
          <cell r="H1344" t="str">
            <v>Standard</v>
          </cell>
          <cell r="I1344" t="str">
            <v>medium</v>
          </cell>
          <cell r="J1344" t="str">
            <v>medium</v>
          </cell>
          <cell r="K1344">
            <v>478.16</v>
          </cell>
          <cell r="L1344">
            <v>298.72000000000003</v>
          </cell>
          <cell r="M1344">
            <v>179.44</v>
          </cell>
          <cell r="N1344">
            <v>42145</v>
          </cell>
          <cell r="O1344" t="str">
            <v>Male</v>
          </cell>
          <cell r="P1344">
            <v>18</v>
          </cell>
          <cell r="Q1344">
            <v>27.931506849315067</v>
          </cell>
          <cell r="R1344" t="str">
            <v>Software Test Engineer II</v>
          </cell>
          <cell r="S1344" t="str">
            <v>Manufacturing</v>
          </cell>
          <cell r="T1344" t="str">
            <v>Affluent Customer</v>
          </cell>
          <cell r="U1344" t="str">
            <v>No</v>
          </cell>
          <cell r="V1344">
            <v>2205</v>
          </cell>
          <cell r="W1344" t="str">
            <v>NSW</v>
          </cell>
          <cell r="X1344">
            <v>8</v>
          </cell>
          <cell r="Y1344">
            <v>252</v>
          </cell>
        </row>
        <row r="1345">
          <cell r="A1345">
            <v>1344</v>
          </cell>
          <cell r="B1345">
            <v>81</v>
          </cell>
          <cell r="C1345">
            <v>3216</v>
          </cell>
          <cell r="D1345">
            <v>42905</v>
          </cell>
          <cell r="E1345" t="b">
            <v>1</v>
          </cell>
          <cell r="F1345" t="str">
            <v>Approved</v>
          </cell>
          <cell r="G1345" t="str">
            <v>Norco Bicycles</v>
          </cell>
          <cell r="H1345" t="str">
            <v>Standard</v>
          </cell>
          <cell r="I1345" t="str">
            <v>medium</v>
          </cell>
          <cell r="J1345" t="str">
            <v>small</v>
          </cell>
          <cell r="K1345">
            <v>586.45000000000005</v>
          </cell>
          <cell r="L1345">
            <v>521.94000000000005</v>
          </cell>
          <cell r="M1345">
            <v>64.509999999999991</v>
          </cell>
          <cell r="N1345">
            <v>38206</v>
          </cell>
          <cell r="O1345" t="str">
            <v>Female</v>
          </cell>
          <cell r="P1345">
            <v>95</v>
          </cell>
          <cell r="Q1345">
            <v>23.882191780821916</v>
          </cell>
          <cell r="R1345" t="str">
            <v>Database Administrator III</v>
          </cell>
          <cell r="S1345" t="str">
            <v>n/a</v>
          </cell>
          <cell r="T1345" t="str">
            <v>Mass Customer</v>
          </cell>
          <cell r="U1345" t="str">
            <v>Yes</v>
          </cell>
          <cell r="V1345">
            <v>4390</v>
          </cell>
          <cell r="W1345" t="str">
            <v>QLD</v>
          </cell>
          <cell r="X1345">
            <v>7</v>
          </cell>
          <cell r="Y1345">
            <v>194</v>
          </cell>
        </row>
        <row r="1346">
          <cell r="A1346">
            <v>1345</v>
          </cell>
          <cell r="B1346">
            <v>76</v>
          </cell>
          <cell r="C1346">
            <v>3254</v>
          </cell>
          <cell r="D1346">
            <v>43068</v>
          </cell>
          <cell r="E1346" t="b">
            <v>0</v>
          </cell>
          <cell r="F1346" t="str">
            <v>Approved</v>
          </cell>
          <cell r="G1346" t="str">
            <v>WeareA2B</v>
          </cell>
          <cell r="H1346" t="str">
            <v>Standard</v>
          </cell>
          <cell r="I1346" t="str">
            <v>low</v>
          </cell>
          <cell r="J1346" t="str">
            <v>medium</v>
          </cell>
          <cell r="K1346">
            <v>642.30999999999995</v>
          </cell>
          <cell r="L1346">
            <v>513.85</v>
          </cell>
          <cell r="M1346">
            <v>128.45999999999992</v>
          </cell>
          <cell r="N1346">
            <v>41922</v>
          </cell>
          <cell r="O1346" t="str">
            <v>U</v>
          </cell>
          <cell r="P1346">
            <v>47</v>
          </cell>
          <cell r="Q1346">
            <v>20.841095890410958</v>
          </cell>
          <cell r="R1346" t="str">
            <v>Human Resources Assistant I</v>
          </cell>
          <cell r="S1346" t="str">
            <v>Financial Services</v>
          </cell>
          <cell r="T1346" t="str">
            <v>High Net Worth</v>
          </cell>
          <cell r="U1346" t="str">
            <v>Yes</v>
          </cell>
          <cell r="V1346">
            <v>4701</v>
          </cell>
          <cell r="W1346" t="str">
            <v>QLD</v>
          </cell>
          <cell r="X1346">
            <v>6</v>
          </cell>
          <cell r="Y1346">
            <v>31</v>
          </cell>
        </row>
        <row r="1347">
          <cell r="A1347">
            <v>1346</v>
          </cell>
          <cell r="B1347">
            <v>7</v>
          </cell>
          <cell r="C1347">
            <v>82</v>
          </cell>
          <cell r="D1347">
            <v>42786</v>
          </cell>
          <cell r="E1347" t="b">
            <v>1</v>
          </cell>
          <cell r="F1347" t="str">
            <v>Approved</v>
          </cell>
          <cell r="G1347" t="str">
            <v>Giant Bicycles</v>
          </cell>
          <cell r="H1347" t="str">
            <v>Standard</v>
          </cell>
          <cell r="I1347" t="str">
            <v>medium</v>
          </cell>
          <cell r="J1347" t="str">
            <v>small</v>
          </cell>
          <cell r="K1347">
            <v>1311.44</v>
          </cell>
          <cell r="L1347">
            <v>1167.18</v>
          </cell>
          <cell r="M1347">
            <v>144.26</v>
          </cell>
          <cell r="N1347">
            <v>33888</v>
          </cell>
          <cell r="O1347" t="e">
            <v>#N/A</v>
          </cell>
          <cell r="P1347" t="e">
            <v>#N/A</v>
          </cell>
          <cell r="Q1347" t="e">
            <v>#N/A</v>
          </cell>
          <cell r="R1347" t="e">
            <v>#N/A</v>
          </cell>
          <cell r="S1347" t="e">
            <v>#N/A</v>
          </cell>
          <cell r="T1347" t="e">
            <v>#N/A</v>
          </cell>
          <cell r="U1347" t="e">
            <v>#N/A</v>
          </cell>
          <cell r="V1347" t="e">
            <v>#N/A</v>
          </cell>
          <cell r="W1347" t="e">
            <v>#N/A</v>
          </cell>
          <cell r="X1347" t="e">
            <v>#N/A</v>
          </cell>
          <cell r="Y1347">
            <v>313</v>
          </cell>
        </row>
        <row r="1348">
          <cell r="A1348">
            <v>1347</v>
          </cell>
          <cell r="B1348">
            <v>71</v>
          </cell>
          <cell r="C1348">
            <v>3373</v>
          </cell>
          <cell r="D1348">
            <v>43009</v>
          </cell>
          <cell r="E1348" t="b">
            <v>1</v>
          </cell>
          <cell r="F1348" t="str">
            <v>Approved</v>
          </cell>
          <cell r="G1348" t="str">
            <v>Solex</v>
          </cell>
          <cell r="H1348" t="str">
            <v>Standard</v>
          </cell>
          <cell r="I1348" t="str">
            <v>high</v>
          </cell>
          <cell r="J1348" t="str">
            <v>large</v>
          </cell>
          <cell r="K1348">
            <v>1842.92</v>
          </cell>
          <cell r="L1348">
            <v>1105.75</v>
          </cell>
          <cell r="M1348">
            <v>737.17000000000007</v>
          </cell>
          <cell r="N1348">
            <v>34996</v>
          </cell>
          <cell r="O1348" t="str">
            <v>Female</v>
          </cell>
          <cell r="P1348">
            <v>77</v>
          </cell>
          <cell r="Q1348">
            <v>31.169863013698631</v>
          </cell>
          <cell r="R1348" t="str">
            <v>Research Associate</v>
          </cell>
          <cell r="S1348" t="str">
            <v>Telecommunications</v>
          </cell>
          <cell r="T1348" t="str">
            <v>High Net Worth</v>
          </cell>
          <cell r="U1348" t="str">
            <v>No</v>
          </cell>
          <cell r="V1348">
            <v>2060</v>
          </cell>
          <cell r="W1348" t="str">
            <v>NSW</v>
          </cell>
          <cell r="X1348">
            <v>10</v>
          </cell>
          <cell r="Y1348">
            <v>90</v>
          </cell>
        </row>
        <row r="1349">
          <cell r="A1349">
            <v>1348</v>
          </cell>
          <cell r="B1349">
            <v>40</v>
          </cell>
          <cell r="C1349">
            <v>918</v>
          </cell>
          <cell r="D1349">
            <v>42865</v>
          </cell>
          <cell r="E1349" t="b">
            <v>1</v>
          </cell>
          <cell r="F1349" t="str">
            <v>Approved</v>
          </cell>
          <cell r="G1349" t="str">
            <v>Trek Bicycles</v>
          </cell>
          <cell r="H1349" t="str">
            <v>Road</v>
          </cell>
          <cell r="I1349" t="str">
            <v>medium</v>
          </cell>
          <cell r="J1349" t="str">
            <v>large</v>
          </cell>
          <cell r="K1349">
            <v>1894.19</v>
          </cell>
          <cell r="L1349">
            <v>598.76</v>
          </cell>
          <cell r="M1349">
            <v>1295.43</v>
          </cell>
          <cell r="N1349">
            <v>37823</v>
          </cell>
          <cell r="O1349" t="e">
            <v>#N/A</v>
          </cell>
          <cell r="P1349" t="e">
            <v>#N/A</v>
          </cell>
          <cell r="Q1349" t="e">
            <v>#N/A</v>
          </cell>
          <cell r="R1349" t="e">
            <v>#N/A</v>
          </cell>
          <cell r="S1349" t="e">
            <v>#N/A</v>
          </cell>
          <cell r="T1349" t="e">
            <v>#N/A</v>
          </cell>
          <cell r="U1349" t="e">
            <v>#N/A</v>
          </cell>
          <cell r="V1349" t="e">
            <v>#N/A</v>
          </cell>
          <cell r="W1349" t="e">
            <v>#N/A</v>
          </cell>
          <cell r="X1349" t="e">
            <v>#N/A</v>
          </cell>
          <cell r="Y1349">
            <v>234</v>
          </cell>
        </row>
        <row r="1350">
          <cell r="A1350">
            <v>1349</v>
          </cell>
          <cell r="B1350">
            <v>38</v>
          </cell>
          <cell r="C1350">
            <v>406</v>
          </cell>
          <cell r="D1350">
            <v>42783</v>
          </cell>
          <cell r="E1350" t="b">
            <v>0</v>
          </cell>
          <cell r="F1350" t="str">
            <v>Approved</v>
          </cell>
          <cell r="G1350" t="str">
            <v>Trek Bicycles</v>
          </cell>
          <cell r="H1350" t="str">
            <v>Standard</v>
          </cell>
          <cell r="I1350" t="str">
            <v>medium</v>
          </cell>
          <cell r="J1350" t="str">
            <v>large</v>
          </cell>
          <cell r="K1350">
            <v>2091.4699999999998</v>
          </cell>
          <cell r="L1350">
            <v>388.92</v>
          </cell>
          <cell r="M1350">
            <v>1702.5499999999997</v>
          </cell>
          <cell r="N1350">
            <v>41167</v>
          </cell>
          <cell r="O1350" t="e">
            <v>#N/A</v>
          </cell>
          <cell r="P1350" t="e">
            <v>#N/A</v>
          </cell>
          <cell r="Q1350" t="e">
            <v>#N/A</v>
          </cell>
          <cell r="R1350" t="e">
            <v>#N/A</v>
          </cell>
          <cell r="S1350" t="e">
            <v>#N/A</v>
          </cell>
          <cell r="T1350" t="e">
            <v>#N/A</v>
          </cell>
          <cell r="U1350" t="e">
            <v>#N/A</v>
          </cell>
          <cell r="V1350" t="e">
            <v>#N/A</v>
          </cell>
          <cell r="W1350" t="e">
            <v>#N/A</v>
          </cell>
          <cell r="X1350" t="e">
            <v>#N/A</v>
          </cell>
          <cell r="Y1350">
            <v>316</v>
          </cell>
        </row>
        <row r="1351">
          <cell r="A1351">
            <v>1350</v>
          </cell>
          <cell r="B1351">
            <v>86</v>
          </cell>
          <cell r="C1351">
            <v>2223</v>
          </cell>
          <cell r="D1351">
            <v>42747</v>
          </cell>
          <cell r="E1351" t="b">
            <v>0</v>
          </cell>
          <cell r="F1351" t="str">
            <v>Approved</v>
          </cell>
          <cell r="G1351" t="str">
            <v>OHM Cycles</v>
          </cell>
          <cell r="H1351" t="str">
            <v>Standard</v>
          </cell>
          <cell r="I1351" t="str">
            <v>medium</v>
          </cell>
          <cell r="J1351" t="str">
            <v>medium</v>
          </cell>
          <cell r="K1351">
            <v>235.63</v>
          </cell>
          <cell r="L1351">
            <v>125.07</v>
          </cell>
          <cell r="M1351">
            <v>110.56</v>
          </cell>
          <cell r="N1351">
            <v>38206</v>
          </cell>
          <cell r="O1351" t="str">
            <v>Female</v>
          </cell>
          <cell r="P1351">
            <v>3</v>
          </cell>
          <cell r="Q1351">
            <v>41.164383561643838</v>
          </cell>
          <cell r="R1351" t="str">
            <v>Professor</v>
          </cell>
          <cell r="S1351" t="str">
            <v>Financial Services</v>
          </cell>
          <cell r="T1351" t="str">
            <v>Mass Customer</v>
          </cell>
          <cell r="U1351" t="str">
            <v>No</v>
          </cell>
          <cell r="V1351">
            <v>3006</v>
          </cell>
          <cell r="W1351" t="str">
            <v>VIC</v>
          </cell>
          <cell r="X1351">
            <v>5</v>
          </cell>
          <cell r="Y1351">
            <v>352</v>
          </cell>
        </row>
        <row r="1352">
          <cell r="A1352">
            <v>1351</v>
          </cell>
          <cell r="B1352">
            <v>1</v>
          </cell>
          <cell r="C1352">
            <v>1196</v>
          </cell>
          <cell r="D1352">
            <v>42914</v>
          </cell>
          <cell r="E1352" t="b">
            <v>1</v>
          </cell>
          <cell r="F1352" t="str">
            <v>Approved</v>
          </cell>
          <cell r="G1352" t="str">
            <v>Giant Bicycles</v>
          </cell>
          <cell r="H1352" t="str">
            <v>Standard</v>
          </cell>
          <cell r="I1352" t="str">
            <v>medium</v>
          </cell>
          <cell r="J1352" t="str">
            <v>medium</v>
          </cell>
          <cell r="K1352">
            <v>1403.5</v>
          </cell>
          <cell r="L1352">
            <v>954.82</v>
          </cell>
          <cell r="M1352">
            <v>448.67999999999995</v>
          </cell>
          <cell r="N1352">
            <v>42688</v>
          </cell>
          <cell r="O1352" t="e">
            <v>#N/A</v>
          </cell>
          <cell r="P1352" t="e">
            <v>#N/A</v>
          </cell>
          <cell r="Q1352" t="e">
            <v>#N/A</v>
          </cell>
          <cell r="R1352" t="e">
            <v>#N/A</v>
          </cell>
          <cell r="S1352" t="e">
            <v>#N/A</v>
          </cell>
          <cell r="T1352" t="e">
            <v>#N/A</v>
          </cell>
          <cell r="U1352" t="e">
            <v>#N/A</v>
          </cell>
          <cell r="V1352" t="e">
            <v>#N/A</v>
          </cell>
          <cell r="W1352" t="e">
            <v>#N/A</v>
          </cell>
          <cell r="X1352" t="e">
            <v>#N/A</v>
          </cell>
          <cell r="Y1352">
            <v>185</v>
          </cell>
        </row>
        <row r="1353">
          <cell r="A1353">
            <v>1352</v>
          </cell>
          <cell r="B1353">
            <v>66</v>
          </cell>
          <cell r="C1353">
            <v>999</v>
          </cell>
          <cell r="D1353">
            <v>42962</v>
          </cell>
          <cell r="E1353" t="b">
            <v>0</v>
          </cell>
          <cell r="F1353" t="str">
            <v>Approved</v>
          </cell>
          <cell r="G1353" t="str">
            <v>Solex</v>
          </cell>
          <cell r="H1353" t="str">
            <v>Standard</v>
          </cell>
          <cell r="I1353" t="str">
            <v>medium</v>
          </cell>
          <cell r="J1353" t="str">
            <v>medium</v>
          </cell>
          <cell r="K1353">
            <v>1163.8900000000001</v>
          </cell>
          <cell r="L1353">
            <v>589.27</v>
          </cell>
          <cell r="M1353">
            <v>574.62000000000012</v>
          </cell>
          <cell r="N1353">
            <v>42295</v>
          </cell>
          <cell r="O1353" t="e">
            <v>#N/A</v>
          </cell>
          <cell r="P1353" t="e">
            <v>#N/A</v>
          </cell>
          <cell r="Q1353" t="e">
            <v>#N/A</v>
          </cell>
          <cell r="R1353" t="e">
            <v>#N/A</v>
          </cell>
          <cell r="S1353" t="e">
            <v>#N/A</v>
          </cell>
          <cell r="T1353" t="e">
            <v>#N/A</v>
          </cell>
          <cell r="U1353" t="e">
            <v>#N/A</v>
          </cell>
          <cell r="V1353" t="e">
            <v>#N/A</v>
          </cell>
          <cell r="W1353" t="e">
            <v>#N/A</v>
          </cell>
          <cell r="X1353" t="e">
            <v>#N/A</v>
          </cell>
          <cell r="Y1353">
            <v>137</v>
          </cell>
        </row>
        <row r="1354">
          <cell r="A1354">
            <v>1353</v>
          </cell>
          <cell r="B1354">
            <v>43</v>
          </cell>
          <cell r="C1354">
            <v>1576</v>
          </cell>
          <cell r="D1354">
            <v>42845</v>
          </cell>
          <cell r="E1354" t="b">
            <v>1</v>
          </cell>
          <cell r="F1354" t="str">
            <v>Approved</v>
          </cell>
          <cell r="G1354" t="str">
            <v>Solex</v>
          </cell>
          <cell r="H1354" t="str">
            <v>Standard</v>
          </cell>
          <cell r="I1354" t="str">
            <v>medium</v>
          </cell>
          <cell r="J1354" t="str">
            <v>medium</v>
          </cell>
          <cell r="K1354">
            <v>1151.96</v>
          </cell>
          <cell r="L1354">
            <v>649.49</v>
          </cell>
          <cell r="M1354">
            <v>502.47</v>
          </cell>
          <cell r="N1354">
            <v>36498</v>
          </cell>
          <cell r="O1354" t="str">
            <v>Female</v>
          </cell>
          <cell r="P1354">
            <v>87</v>
          </cell>
          <cell r="Q1354">
            <v>36.38082191780822</v>
          </cell>
          <cell r="R1354" t="str">
            <v>VP Marketing</v>
          </cell>
          <cell r="S1354" t="str">
            <v>Retail</v>
          </cell>
          <cell r="T1354" t="str">
            <v>Mass Customer</v>
          </cell>
          <cell r="U1354" t="str">
            <v>No</v>
          </cell>
          <cell r="V1354">
            <v>2120</v>
          </cell>
          <cell r="W1354" t="str">
            <v>NSW</v>
          </cell>
          <cell r="X1354">
            <v>9</v>
          </cell>
          <cell r="Y1354">
            <v>254</v>
          </cell>
        </row>
        <row r="1355">
          <cell r="A1355">
            <v>1354</v>
          </cell>
          <cell r="B1355">
            <v>46</v>
          </cell>
          <cell r="C1355">
            <v>1872</v>
          </cell>
          <cell r="D1355">
            <v>42946</v>
          </cell>
          <cell r="E1355" t="b">
            <v>1</v>
          </cell>
          <cell r="F1355" t="str">
            <v>Approved</v>
          </cell>
          <cell r="G1355" t="str">
            <v>Solex</v>
          </cell>
          <cell r="H1355" t="str">
            <v>Standard</v>
          </cell>
          <cell r="I1355" t="str">
            <v>low</v>
          </cell>
          <cell r="J1355" t="str">
            <v>medium</v>
          </cell>
          <cell r="K1355">
            <v>1289.8499999999999</v>
          </cell>
          <cell r="L1355">
            <v>74.510000000000005</v>
          </cell>
          <cell r="M1355">
            <v>1215.3399999999999</v>
          </cell>
          <cell r="N1355">
            <v>37668</v>
          </cell>
          <cell r="O1355" t="str">
            <v>Male</v>
          </cell>
          <cell r="P1355">
            <v>49</v>
          </cell>
          <cell r="Q1355">
            <v>48.843835616438355</v>
          </cell>
          <cell r="R1355" t="str">
            <v>Help Desk Technician</v>
          </cell>
          <cell r="S1355" t="str">
            <v>Financial Services</v>
          </cell>
          <cell r="T1355" t="str">
            <v>High Net Worth</v>
          </cell>
          <cell r="U1355" t="str">
            <v>Yes</v>
          </cell>
          <cell r="V1355">
            <v>2747</v>
          </cell>
          <cell r="W1355" t="str">
            <v>NSW</v>
          </cell>
          <cell r="X1355">
            <v>6</v>
          </cell>
          <cell r="Y1355">
            <v>153</v>
          </cell>
        </row>
        <row r="1356">
          <cell r="A1356">
            <v>1355</v>
          </cell>
          <cell r="B1356">
            <v>92</v>
          </cell>
          <cell r="C1356">
            <v>1864</v>
          </cell>
          <cell r="D1356">
            <v>42794</v>
          </cell>
          <cell r="F1356" t="str">
            <v>Approved</v>
          </cell>
          <cell r="G1356" t="str">
            <v>WeareA2B</v>
          </cell>
          <cell r="H1356" t="str">
            <v>Standard</v>
          </cell>
          <cell r="I1356" t="str">
            <v>medium</v>
          </cell>
          <cell r="J1356" t="str">
            <v>small</v>
          </cell>
          <cell r="K1356">
            <v>1415.01</v>
          </cell>
          <cell r="L1356">
            <v>1259.3599999999999</v>
          </cell>
          <cell r="M1356">
            <v>155.65000000000009</v>
          </cell>
          <cell r="N1356">
            <v>37626</v>
          </cell>
          <cell r="O1356" t="str">
            <v>Female</v>
          </cell>
          <cell r="P1356">
            <v>35</v>
          </cell>
          <cell r="Q1356">
            <v>61.753424657534246</v>
          </cell>
          <cell r="R1356" t="str">
            <v>Senior Quality Engineer</v>
          </cell>
          <cell r="S1356" t="str">
            <v>Telecommunications</v>
          </cell>
          <cell r="T1356" t="str">
            <v>High Net Worth</v>
          </cell>
          <cell r="U1356" t="str">
            <v>No</v>
          </cell>
          <cell r="V1356">
            <v>4511</v>
          </cell>
          <cell r="W1356" t="str">
            <v>QLD</v>
          </cell>
          <cell r="X1356">
            <v>7</v>
          </cell>
          <cell r="Y1356">
            <v>305</v>
          </cell>
        </row>
        <row r="1357">
          <cell r="A1357">
            <v>1356</v>
          </cell>
          <cell r="B1357">
            <v>4</v>
          </cell>
          <cell r="C1357">
            <v>3251</v>
          </cell>
          <cell r="D1357">
            <v>42821</v>
          </cell>
          <cell r="E1357" t="b">
            <v>1</v>
          </cell>
          <cell r="F1357" t="str">
            <v>Approved</v>
          </cell>
          <cell r="G1357" t="str">
            <v>Solex</v>
          </cell>
          <cell r="H1357" t="str">
            <v>Standard</v>
          </cell>
          <cell r="I1357" t="str">
            <v>medium</v>
          </cell>
          <cell r="J1357" t="str">
            <v>medium</v>
          </cell>
          <cell r="K1357">
            <v>1483.2</v>
          </cell>
          <cell r="L1357">
            <v>99.59</v>
          </cell>
          <cell r="M1357">
            <v>1383.6100000000001</v>
          </cell>
          <cell r="N1357">
            <v>36146</v>
          </cell>
          <cell r="O1357" t="str">
            <v>Female</v>
          </cell>
          <cell r="P1357">
            <v>59</v>
          </cell>
          <cell r="Q1357">
            <v>45.591780821917808</v>
          </cell>
          <cell r="R1357" t="str">
            <v>Safety Technician II</v>
          </cell>
          <cell r="S1357" t="str">
            <v>Argiculture</v>
          </cell>
          <cell r="T1357" t="str">
            <v>High Net Worth</v>
          </cell>
          <cell r="U1357" t="str">
            <v>Yes</v>
          </cell>
          <cell r="V1357">
            <v>2193</v>
          </cell>
          <cell r="W1357" t="str">
            <v>NSW</v>
          </cell>
          <cell r="X1357">
            <v>10</v>
          </cell>
          <cell r="Y1357">
            <v>278</v>
          </cell>
        </row>
        <row r="1358">
          <cell r="A1358">
            <v>1357</v>
          </cell>
          <cell r="B1358">
            <v>35</v>
          </cell>
          <cell r="C1358">
            <v>853</v>
          </cell>
          <cell r="D1358">
            <v>42878</v>
          </cell>
          <cell r="E1358" t="b">
            <v>0</v>
          </cell>
          <cell r="F1358" t="str">
            <v>Approved</v>
          </cell>
          <cell r="G1358" t="str">
            <v>Trek Bicycles</v>
          </cell>
          <cell r="H1358" t="str">
            <v>Standard</v>
          </cell>
          <cell r="I1358" t="str">
            <v>low</v>
          </cell>
          <cell r="J1358" t="str">
            <v>medium</v>
          </cell>
          <cell r="K1358">
            <v>1057.51</v>
          </cell>
          <cell r="L1358">
            <v>154.4</v>
          </cell>
          <cell r="M1358">
            <v>903.11</v>
          </cell>
          <cell r="N1358">
            <v>34527</v>
          </cell>
          <cell r="O1358" t="e">
            <v>#N/A</v>
          </cell>
          <cell r="P1358" t="e">
            <v>#N/A</v>
          </cell>
          <cell r="Q1358" t="e">
            <v>#N/A</v>
          </cell>
          <cell r="R1358" t="e">
            <v>#N/A</v>
          </cell>
          <cell r="S1358" t="e">
            <v>#N/A</v>
          </cell>
          <cell r="T1358" t="e">
            <v>#N/A</v>
          </cell>
          <cell r="U1358" t="e">
            <v>#N/A</v>
          </cell>
          <cell r="V1358" t="e">
            <v>#N/A</v>
          </cell>
          <cell r="W1358" t="e">
            <v>#N/A</v>
          </cell>
          <cell r="X1358" t="e">
            <v>#N/A</v>
          </cell>
          <cell r="Y1358">
            <v>221</v>
          </cell>
        </row>
        <row r="1359">
          <cell r="A1359">
            <v>1358</v>
          </cell>
          <cell r="B1359">
            <v>6</v>
          </cell>
          <cell r="C1359">
            <v>636</v>
          </cell>
          <cell r="D1359">
            <v>43021</v>
          </cell>
          <cell r="E1359" t="b">
            <v>0</v>
          </cell>
          <cell r="F1359" t="str">
            <v>Approved</v>
          </cell>
          <cell r="G1359" t="str">
            <v>OHM Cycles</v>
          </cell>
          <cell r="H1359" t="str">
            <v>Standard</v>
          </cell>
          <cell r="I1359" t="str">
            <v>high</v>
          </cell>
          <cell r="J1359" t="str">
            <v>medium</v>
          </cell>
          <cell r="K1359">
            <v>227.88</v>
          </cell>
          <cell r="L1359">
            <v>136.72999999999999</v>
          </cell>
          <cell r="M1359">
            <v>91.15</v>
          </cell>
          <cell r="N1359">
            <v>37659</v>
          </cell>
          <cell r="O1359" t="e">
            <v>#N/A</v>
          </cell>
          <cell r="P1359" t="e">
            <v>#N/A</v>
          </cell>
          <cell r="Q1359" t="e">
            <v>#N/A</v>
          </cell>
          <cell r="R1359" t="e">
            <v>#N/A</v>
          </cell>
          <cell r="S1359" t="e">
            <v>#N/A</v>
          </cell>
          <cell r="T1359" t="e">
            <v>#N/A</v>
          </cell>
          <cell r="U1359" t="e">
            <v>#N/A</v>
          </cell>
          <cell r="V1359" t="e">
            <v>#N/A</v>
          </cell>
          <cell r="W1359" t="e">
            <v>#N/A</v>
          </cell>
          <cell r="X1359" t="e">
            <v>#N/A</v>
          </cell>
          <cell r="Y1359">
            <v>78</v>
          </cell>
        </row>
        <row r="1360">
          <cell r="A1360">
            <v>1359</v>
          </cell>
          <cell r="B1360">
            <v>35</v>
          </cell>
          <cell r="C1360">
            <v>935</v>
          </cell>
          <cell r="D1360">
            <v>42821</v>
          </cell>
          <cell r="E1360" t="b">
            <v>1</v>
          </cell>
          <cell r="F1360" t="str">
            <v>Approved</v>
          </cell>
          <cell r="G1360" t="str">
            <v>Trek Bicycles</v>
          </cell>
          <cell r="H1360" t="str">
            <v>Standard</v>
          </cell>
          <cell r="I1360" t="str">
            <v>low</v>
          </cell>
          <cell r="J1360" t="str">
            <v>medium</v>
          </cell>
          <cell r="K1360">
            <v>1057.51</v>
          </cell>
          <cell r="L1360">
            <v>154.4</v>
          </cell>
          <cell r="M1360">
            <v>903.11</v>
          </cell>
          <cell r="N1360">
            <v>35052</v>
          </cell>
          <cell r="O1360" t="e">
            <v>#N/A</v>
          </cell>
          <cell r="P1360" t="e">
            <v>#N/A</v>
          </cell>
          <cell r="Q1360" t="e">
            <v>#N/A</v>
          </cell>
          <cell r="R1360" t="e">
            <v>#N/A</v>
          </cell>
          <cell r="S1360" t="e">
            <v>#N/A</v>
          </cell>
          <cell r="T1360" t="e">
            <v>#N/A</v>
          </cell>
          <cell r="U1360" t="e">
            <v>#N/A</v>
          </cell>
          <cell r="V1360" t="e">
            <v>#N/A</v>
          </cell>
          <cell r="W1360" t="e">
            <v>#N/A</v>
          </cell>
          <cell r="X1360" t="e">
            <v>#N/A</v>
          </cell>
          <cell r="Y1360">
            <v>278</v>
          </cell>
        </row>
        <row r="1361">
          <cell r="A1361">
            <v>1360</v>
          </cell>
          <cell r="B1361">
            <v>3</v>
          </cell>
          <cell r="C1361">
            <v>3289</v>
          </cell>
          <cell r="D1361">
            <v>42964</v>
          </cell>
          <cell r="E1361" t="b">
            <v>0</v>
          </cell>
          <cell r="F1361" t="str">
            <v>Approved</v>
          </cell>
          <cell r="G1361" t="str">
            <v>Trek Bicycles</v>
          </cell>
          <cell r="H1361" t="str">
            <v>Standard</v>
          </cell>
          <cell r="I1361" t="str">
            <v>medium</v>
          </cell>
          <cell r="J1361" t="str">
            <v>large</v>
          </cell>
          <cell r="K1361">
            <v>2091.4699999999998</v>
          </cell>
          <cell r="L1361">
            <v>388.92</v>
          </cell>
          <cell r="M1361">
            <v>1702.5499999999997</v>
          </cell>
          <cell r="N1361">
            <v>40670</v>
          </cell>
          <cell r="O1361" t="str">
            <v>Male</v>
          </cell>
          <cell r="P1361">
            <v>22</v>
          </cell>
          <cell r="Q1361">
            <v>44.235616438356168</v>
          </cell>
          <cell r="R1361" t="str">
            <v>Assistant Manager</v>
          </cell>
          <cell r="S1361" t="str">
            <v>IT</v>
          </cell>
          <cell r="T1361" t="str">
            <v>High Net Worth</v>
          </cell>
          <cell r="U1361" t="str">
            <v>No</v>
          </cell>
          <cell r="V1361">
            <v>2075</v>
          </cell>
          <cell r="W1361" t="str">
            <v>NSW</v>
          </cell>
          <cell r="X1361">
            <v>12</v>
          </cell>
          <cell r="Y1361">
            <v>135</v>
          </cell>
        </row>
        <row r="1362">
          <cell r="A1362">
            <v>1361</v>
          </cell>
          <cell r="B1362">
            <v>88</v>
          </cell>
          <cell r="C1362">
            <v>613</v>
          </cell>
          <cell r="D1362">
            <v>43026</v>
          </cell>
          <cell r="E1362" t="b">
            <v>0</v>
          </cell>
          <cell r="F1362" t="str">
            <v>Approved</v>
          </cell>
          <cell r="G1362" t="str">
            <v>Norco Bicycles</v>
          </cell>
          <cell r="H1362" t="str">
            <v>Standard</v>
          </cell>
          <cell r="I1362" t="str">
            <v>high</v>
          </cell>
          <cell r="J1362" t="str">
            <v>small</v>
          </cell>
          <cell r="K1362">
            <v>1661.92</v>
          </cell>
          <cell r="L1362">
            <v>1479.11</v>
          </cell>
          <cell r="M1362">
            <v>182.81000000000017</v>
          </cell>
          <cell r="N1362">
            <v>34586</v>
          </cell>
          <cell r="O1362" t="e">
            <v>#N/A</v>
          </cell>
          <cell r="P1362" t="e">
            <v>#N/A</v>
          </cell>
          <cell r="Q1362" t="e">
            <v>#N/A</v>
          </cell>
          <cell r="R1362" t="e">
            <v>#N/A</v>
          </cell>
          <cell r="S1362" t="e">
            <v>#N/A</v>
          </cell>
          <cell r="T1362" t="e">
            <v>#N/A</v>
          </cell>
          <cell r="U1362" t="e">
            <v>#N/A</v>
          </cell>
          <cell r="V1362" t="e">
            <v>#N/A</v>
          </cell>
          <cell r="W1362" t="e">
            <v>#N/A</v>
          </cell>
          <cell r="X1362" t="e">
            <v>#N/A</v>
          </cell>
          <cell r="Y1362">
            <v>73</v>
          </cell>
        </row>
        <row r="1363">
          <cell r="A1363">
            <v>1362</v>
          </cell>
          <cell r="B1363">
            <v>32</v>
          </cell>
          <cell r="C1363">
            <v>1395</v>
          </cell>
          <cell r="D1363">
            <v>42762</v>
          </cell>
          <cell r="F1363" t="str">
            <v>Approved</v>
          </cell>
          <cell r="G1363" t="str">
            <v>Giant Bicycles</v>
          </cell>
          <cell r="H1363" t="str">
            <v>Standard</v>
          </cell>
          <cell r="I1363" t="str">
            <v>high</v>
          </cell>
          <cell r="J1363" t="str">
            <v>medium</v>
          </cell>
          <cell r="K1363">
            <v>1179</v>
          </cell>
          <cell r="L1363">
            <v>707.4</v>
          </cell>
          <cell r="M1363">
            <v>471.6</v>
          </cell>
          <cell r="N1363">
            <v>38482</v>
          </cell>
          <cell r="O1363" t="str">
            <v>Male</v>
          </cell>
          <cell r="P1363">
            <v>20</v>
          </cell>
          <cell r="Q1363">
            <v>64.282191780821918</v>
          </cell>
          <cell r="R1363" t="str">
            <v>VP Product Management</v>
          </cell>
          <cell r="S1363" t="str">
            <v>Health</v>
          </cell>
          <cell r="T1363" t="str">
            <v>Mass Customer</v>
          </cell>
          <cell r="U1363" t="str">
            <v>Yes</v>
          </cell>
          <cell r="V1363">
            <v>3068</v>
          </cell>
          <cell r="W1363" t="str">
            <v>VIC</v>
          </cell>
          <cell r="X1363">
            <v>5</v>
          </cell>
          <cell r="Y1363">
            <v>337</v>
          </cell>
        </row>
        <row r="1364">
          <cell r="A1364">
            <v>1363</v>
          </cell>
          <cell r="B1364">
            <v>38</v>
          </cell>
          <cell r="C1364">
            <v>2347</v>
          </cell>
          <cell r="D1364">
            <v>42870</v>
          </cell>
          <cell r="E1364" t="b">
            <v>1</v>
          </cell>
          <cell r="F1364" t="str">
            <v>Approved</v>
          </cell>
          <cell r="G1364" t="str">
            <v>Trek Bicycles</v>
          </cell>
          <cell r="H1364" t="str">
            <v>Standard</v>
          </cell>
          <cell r="I1364" t="str">
            <v>medium</v>
          </cell>
          <cell r="J1364" t="str">
            <v>large</v>
          </cell>
          <cell r="K1364">
            <v>2091.4699999999998</v>
          </cell>
          <cell r="L1364">
            <v>388.92</v>
          </cell>
          <cell r="M1364">
            <v>1702.5499999999997</v>
          </cell>
          <cell r="N1364">
            <v>41167</v>
          </cell>
          <cell r="O1364" t="str">
            <v>Female</v>
          </cell>
          <cell r="P1364">
            <v>2</v>
          </cell>
          <cell r="Q1364">
            <v>65.087671232876716</v>
          </cell>
          <cell r="R1364" t="str">
            <v>Programmer Analyst I</v>
          </cell>
          <cell r="S1364" t="str">
            <v>n/a</v>
          </cell>
          <cell r="T1364" t="str">
            <v>Mass Customer</v>
          </cell>
          <cell r="U1364" t="str">
            <v>Yes</v>
          </cell>
          <cell r="V1364">
            <v>2049</v>
          </cell>
          <cell r="W1364" t="str">
            <v>NSW</v>
          </cell>
          <cell r="X1364">
            <v>12</v>
          </cell>
          <cell r="Y1364">
            <v>229</v>
          </cell>
        </row>
        <row r="1365">
          <cell r="A1365">
            <v>1364</v>
          </cell>
          <cell r="B1365">
            <v>36</v>
          </cell>
          <cell r="C1365">
            <v>1771</v>
          </cell>
          <cell r="D1365">
            <v>42955</v>
          </cell>
          <cell r="E1365" t="b">
            <v>1</v>
          </cell>
          <cell r="F1365" t="str">
            <v>Approved</v>
          </cell>
          <cell r="G1365" t="str">
            <v>Solex</v>
          </cell>
          <cell r="H1365" t="str">
            <v>Standard</v>
          </cell>
          <cell r="I1365" t="str">
            <v>low</v>
          </cell>
          <cell r="J1365" t="str">
            <v>medium</v>
          </cell>
          <cell r="K1365">
            <v>945.04</v>
          </cell>
          <cell r="L1365">
            <v>507.58</v>
          </cell>
          <cell r="M1365">
            <v>437.46</v>
          </cell>
          <cell r="N1365">
            <v>35052</v>
          </cell>
          <cell r="O1365" t="str">
            <v>Male</v>
          </cell>
          <cell r="P1365">
            <v>98</v>
          </cell>
          <cell r="Q1365">
            <v>47.413698630136984</v>
          </cell>
          <cell r="R1365" t="str">
            <v>Geological Engineer</v>
          </cell>
          <cell r="S1365" t="str">
            <v>n/a</v>
          </cell>
          <cell r="T1365" t="str">
            <v>Mass Customer</v>
          </cell>
          <cell r="U1365" t="str">
            <v>Yes</v>
          </cell>
          <cell r="V1365">
            <v>4123</v>
          </cell>
          <cell r="W1365" t="str">
            <v>QLD</v>
          </cell>
          <cell r="X1365">
            <v>5</v>
          </cell>
          <cell r="Y1365">
            <v>144</v>
          </cell>
        </row>
        <row r="1366">
          <cell r="A1366">
            <v>1365</v>
          </cell>
          <cell r="B1366">
            <v>73</v>
          </cell>
          <cell r="C1366">
            <v>1698</v>
          </cell>
          <cell r="D1366">
            <v>42999</v>
          </cell>
          <cell r="E1366" t="b">
            <v>1</v>
          </cell>
          <cell r="F1366" t="str">
            <v>Approved</v>
          </cell>
          <cell r="G1366" t="str">
            <v>Solex</v>
          </cell>
          <cell r="H1366" t="str">
            <v>Standard</v>
          </cell>
          <cell r="I1366" t="str">
            <v>medium</v>
          </cell>
          <cell r="J1366" t="str">
            <v>medium</v>
          </cell>
          <cell r="K1366">
            <v>1945.43</v>
          </cell>
          <cell r="L1366">
            <v>333.18</v>
          </cell>
          <cell r="M1366">
            <v>1612.25</v>
          </cell>
          <cell r="N1366">
            <v>41922</v>
          </cell>
          <cell r="O1366" t="str">
            <v>Male</v>
          </cell>
          <cell r="P1366">
            <v>33</v>
          </cell>
          <cell r="Q1366">
            <v>50.605479452054794</v>
          </cell>
          <cell r="R1366">
            <v>0</v>
          </cell>
          <cell r="S1366" t="str">
            <v>Health</v>
          </cell>
          <cell r="T1366" t="str">
            <v>Mass Customer</v>
          </cell>
          <cell r="U1366" t="str">
            <v>Yes</v>
          </cell>
          <cell r="V1366">
            <v>2117</v>
          </cell>
          <cell r="W1366" t="str">
            <v>NSW</v>
          </cell>
          <cell r="X1366">
            <v>9</v>
          </cell>
          <cell r="Y1366">
            <v>100</v>
          </cell>
        </row>
        <row r="1367">
          <cell r="A1367">
            <v>1366</v>
          </cell>
          <cell r="B1367">
            <v>65</v>
          </cell>
          <cell r="C1367">
            <v>1793</v>
          </cell>
          <cell r="D1367">
            <v>42786</v>
          </cell>
          <cell r="E1367" t="b">
            <v>1</v>
          </cell>
          <cell r="F1367" t="str">
            <v>Approved</v>
          </cell>
          <cell r="G1367" t="str">
            <v>WeareA2B</v>
          </cell>
          <cell r="H1367" t="str">
            <v>Standard</v>
          </cell>
          <cell r="I1367" t="str">
            <v>medium</v>
          </cell>
          <cell r="J1367" t="str">
            <v>medium</v>
          </cell>
          <cell r="K1367">
            <v>1807.45</v>
          </cell>
          <cell r="L1367">
            <v>778.69</v>
          </cell>
          <cell r="M1367">
            <v>1028.76</v>
          </cell>
          <cell r="N1367">
            <v>40487</v>
          </cell>
          <cell r="O1367" t="str">
            <v>Female</v>
          </cell>
          <cell r="P1367">
            <v>53</v>
          </cell>
          <cell r="Q1367">
            <v>32.786301369863011</v>
          </cell>
          <cell r="R1367" t="str">
            <v>Actuary</v>
          </cell>
          <cell r="S1367" t="str">
            <v>Financial Services</v>
          </cell>
          <cell r="T1367" t="str">
            <v>Mass Customer</v>
          </cell>
          <cell r="U1367" t="str">
            <v>No</v>
          </cell>
          <cell r="V1367">
            <v>3030</v>
          </cell>
          <cell r="W1367" t="str">
            <v>VIC</v>
          </cell>
          <cell r="X1367">
            <v>7</v>
          </cell>
          <cell r="Y1367">
            <v>313</v>
          </cell>
        </row>
        <row r="1368">
          <cell r="A1368">
            <v>1367</v>
          </cell>
          <cell r="B1368">
            <v>13</v>
          </cell>
          <cell r="C1368">
            <v>1403</v>
          </cell>
          <cell r="D1368">
            <v>42935</v>
          </cell>
          <cell r="E1368" t="b">
            <v>1</v>
          </cell>
          <cell r="F1368" t="str">
            <v>Approved</v>
          </cell>
          <cell r="G1368" t="str">
            <v>Solex</v>
          </cell>
          <cell r="H1368" t="str">
            <v>Standard</v>
          </cell>
          <cell r="I1368" t="str">
            <v>medium</v>
          </cell>
          <cell r="J1368" t="str">
            <v>medium</v>
          </cell>
          <cell r="K1368">
            <v>1163.8900000000001</v>
          </cell>
          <cell r="L1368">
            <v>589.27</v>
          </cell>
          <cell r="M1368">
            <v>574.62000000000012</v>
          </cell>
          <cell r="N1368">
            <v>42560</v>
          </cell>
          <cell r="O1368" t="str">
            <v>Male</v>
          </cell>
          <cell r="P1368">
            <v>78</v>
          </cell>
          <cell r="Q1368">
            <v>41.326027397260276</v>
          </cell>
          <cell r="R1368" t="str">
            <v>Geologist II</v>
          </cell>
          <cell r="S1368" t="str">
            <v>Telecommunications</v>
          </cell>
          <cell r="T1368" t="str">
            <v>Mass Customer</v>
          </cell>
          <cell r="U1368" t="str">
            <v>No</v>
          </cell>
          <cell r="V1368">
            <v>3030</v>
          </cell>
          <cell r="W1368" t="str">
            <v>VIC</v>
          </cell>
          <cell r="X1368">
            <v>7</v>
          </cell>
          <cell r="Y1368">
            <v>164</v>
          </cell>
        </row>
        <row r="1369">
          <cell r="A1369">
            <v>1368</v>
          </cell>
          <cell r="B1369">
            <v>5</v>
          </cell>
          <cell r="C1369">
            <v>520</v>
          </cell>
          <cell r="D1369">
            <v>43075</v>
          </cell>
          <cell r="E1369" t="b">
            <v>0</v>
          </cell>
          <cell r="F1369" t="str">
            <v>Approved</v>
          </cell>
          <cell r="G1369" t="str">
            <v>Trek Bicycles</v>
          </cell>
          <cell r="H1369" t="str">
            <v>Mountain</v>
          </cell>
          <cell r="I1369" t="str">
            <v>low</v>
          </cell>
          <cell r="J1369" t="str">
            <v>medium</v>
          </cell>
          <cell r="K1369">
            <v>574.64</v>
          </cell>
          <cell r="L1369">
            <v>459.71</v>
          </cell>
          <cell r="M1369">
            <v>114.93</v>
          </cell>
          <cell r="N1369">
            <v>40784</v>
          </cell>
          <cell r="O1369" t="e">
            <v>#N/A</v>
          </cell>
          <cell r="P1369" t="e">
            <v>#N/A</v>
          </cell>
          <cell r="Q1369" t="e">
            <v>#N/A</v>
          </cell>
          <cell r="R1369" t="e">
            <v>#N/A</v>
          </cell>
          <cell r="S1369" t="e">
            <v>#N/A</v>
          </cell>
          <cell r="T1369" t="e">
            <v>#N/A</v>
          </cell>
          <cell r="U1369" t="e">
            <v>#N/A</v>
          </cell>
          <cell r="V1369" t="e">
            <v>#N/A</v>
          </cell>
          <cell r="W1369" t="e">
            <v>#N/A</v>
          </cell>
          <cell r="X1369" t="e">
            <v>#N/A</v>
          </cell>
          <cell r="Y1369">
            <v>24</v>
          </cell>
        </row>
        <row r="1370">
          <cell r="A1370">
            <v>1369</v>
          </cell>
          <cell r="B1370">
            <v>60</v>
          </cell>
          <cell r="C1370">
            <v>2618</v>
          </cell>
          <cell r="D1370">
            <v>43086</v>
          </cell>
          <cell r="E1370" t="b">
            <v>1</v>
          </cell>
          <cell r="F1370" t="str">
            <v>Approved</v>
          </cell>
          <cell r="G1370" t="str">
            <v>Giant Bicycles</v>
          </cell>
          <cell r="H1370" t="str">
            <v>Standard</v>
          </cell>
          <cell r="I1370" t="str">
            <v>high</v>
          </cell>
          <cell r="J1370" t="str">
            <v>small</v>
          </cell>
          <cell r="K1370">
            <v>1977.36</v>
          </cell>
          <cell r="L1370">
            <v>1759.85</v>
          </cell>
          <cell r="M1370">
            <v>217.51</v>
          </cell>
          <cell r="N1370">
            <v>40779</v>
          </cell>
          <cell r="O1370" t="str">
            <v>Female</v>
          </cell>
          <cell r="P1370">
            <v>62</v>
          </cell>
          <cell r="Q1370">
            <v>44.293150684931504</v>
          </cell>
          <cell r="R1370" t="str">
            <v>Administrative Assistant IV</v>
          </cell>
          <cell r="S1370" t="str">
            <v>Health</v>
          </cell>
          <cell r="T1370" t="str">
            <v>High Net Worth</v>
          </cell>
          <cell r="U1370" t="str">
            <v>No</v>
          </cell>
          <cell r="V1370">
            <v>2780</v>
          </cell>
          <cell r="W1370" t="str">
            <v>NSW</v>
          </cell>
          <cell r="X1370">
            <v>8</v>
          </cell>
          <cell r="Y1370">
            <v>13</v>
          </cell>
        </row>
        <row r="1371">
          <cell r="A1371">
            <v>1370</v>
          </cell>
          <cell r="B1371">
            <v>52</v>
          </cell>
          <cell r="C1371">
            <v>347</v>
          </cell>
          <cell r="D1371">
            <v>42753</v>
          </cell>
          <cell r="E1371" t="b">
            <v>1</v>
          </cell>
          <cell r="F1371" t="str">
            <v>Approved</v>
          </cell>
          <cell r="G1371" t="str">
            <v>OHM Cycles</v>
          </cell>
          <cell r="H1371" t="str">
            <v>Road</v>
          </cell>
          <cell r="I1371" t="str">
            <v>medium</v>
          </cell>
          <cell r="J1371" t="str">
            <v>medium</v>
          </cell>
          <cell r="K1371">
            <v>1280.28</v>
          </cell>
          <cell r="L1371">
            <v>829.51</v>
          </cell>
          <cell r="M1371">
            <v>450.77</v>
          </cell>
          <cell r="N1371">
            <v>35455</v>
          </cell>
          <cell r="O1371" t="e">
            <v>#N/A</v>
          </cell>
          <cell r="P1371" t="e">
            <v>#N/A</v>
          </cell>
          <cell r="Q1371" t="e">
            <v>#N/A</v>
          </cell>
          <cell r="R1371" t="e">
            <v>#N/A</v>
          </cell>
          <cell r="S1371" t="e">
            <v>#N/A</v>
          </cell>
          <cell r="T1371" t="e">
            <v>#N/A</v>
          </cell>
          <cell r="U1371" t="e">
            <v>#N/A</v>
          </cell>
          <cell r="V1371" t="e">
            <v>#N/A</v>
          </cell>
          <cell r="W1371" t="e">
            <v>#N/A</v>
          </cell>
          <cell r="X1371" t="e">
            <v>#N/A</v>
          </cell>
          <cell r="Y1371">
            <v>346</v>
          </cell>
        </row>
        <row r="1372">
          <cell r="A1372">
            <v>1371</v>
          </cell>
          <cell r="B1372">
            <v>100</v>
          </cell>
          <cell r="C1372">
            <v>3352</v>
          </cell>
          <cell r="D1372">
            <v>43062</v>
          </cell>
          <cell r="E1372" t="b">
            <v>1</v>
          </cell>
          <cell r="F1372" t="str">
            <v>Approved</v>
          </cell>
          <cell r="G1372" t="str">
            <v>Norco Bicycles</v>
          </cell>
          <cell r="H1372" t="str">
            <v>Road</v>
          </cell>
          <cell r="I1372" t="str">
            <v>medium</v>
          </cell>
          <cell r="J1372" t="str">
            <v>medium</v>
          </cell>
          <cell r="K1372">
            <v>1036.5899999999999</v>
          </cell>
          <cell r="L1372">
            <v>206.35</v>
          </cell>
          <cell r="M1372">
            <v>830.2399999999999</v>
          </cell>
          <cell r="N1372">
            <v>33364</v>
          </cell>
          <cell r="O1372" t="str">
            <v>Female</v>
          </cell>
          <cell r="P1372">
            <v>91</v>
          </cell>
          <cell r="Q1372">
            <v>27.243835616438357</v>
          </cell>
          <cell r="R1372" t="str">
            <v>Human Resources Assistant IV</v>
          </cell>
          <cell r="S1372" t="str">
            <v>n/a</v>
          </cell>
          <cell r="T1372" t="str">
            <v>Affluent Customer</v>
          </cell>
          <cell r="U1372" t="str">
            <v>No</v>
          </cell>
          <cell r="V1372">
            <v>3056</v>
          </cell>
          <cell r="W1372" t="str">
            <v>VIC</v>
          </cell>
          <cell r="X1372">
            <v>5</v>
          </cell>
          <cell r="Y1372">
            <v>37</v>
          </cell>
        </row>
        <row r="1373">
          <cell r="A1373">
            <v>1372</v>
          </cell>
          <cell r="B1373">
            <v>17</v>
          </cell>
          <cell r="C1373">
            <v>3254</v>
          </cell>
          <cell r="D1373">
            <v>42844</v>
          </cell>
          <cell r="F1373" t="str">
            <v>Approved</v>
          </cell>
          <cell r="G1373" t="str">
            <v>Solex</v>
          </cell>
          <cell r="H1373" t="str">
            <v>Standard</v>
          </cell>
          <cell r="I1373" t="str">
            <v>high</v>
          </cell>
          <cell r="J1373" t="str">
            <v>medium</v>
          </cell>
          <cell r="K1373">
            <v>1024.6600000000001</v>
          </cell>
          <cell r="L1373">
            <v>614.79999999999995</v>
          </cell>
          <cell r="M1373">
            <v>409.86000000000013</v>
          </cell>
          <cell r="N1373">
            <v>35378</v>
          </cell>
          <cell r="O1373" t="str">
            <v>U</v>
          </cell>
          <cell r="P1373">
            <v>47</v>
          </cell>
          <cell r="Q1373">
            <v>20.841095890410958</v>
          </cell>
          <cell r="R1373" t="str">
            <v>Human Resources Assistant I</v>
          </cell>
          <cell r="S1373" t="str">
            <v>Financial Services</v>
          </cell>
          <cell r="T1373" t="str">
            <v>High Net Worth</v>
          </cell>
          <cell r="U1373" t="str">
            <v>Yes</v>
          </cell>
          <cell r="V1373">
            <v>4701</v>
          </cell>
          <cell r="W1373" t="str">
            <v>QLD</v>
          </cell>
          <cell r="X1373">
            <v>6</v>
          </cell>
          <cell r="Y1373">
            <v>255</v>
          </cell>
        </row>
        <row r="1374">
          <cell r="A1374">
            <v>1373</v>
          </cell>
          <cell r="B1374">
            <v>72</v>
          </cell>
          <cell r="C1374">
            <v>566</v>
          </cell>
          <cell r="D1374">
            <v>42739</v>
          </cell>
          <cell r="E1374" t="b">
            <v>0</v>
          </cell>
          <cell r="F1374" t="str">
            <v>Approved</v>
          </cell>
          <cell r="G1374" t="str">
            <v>OHM Cycles</v>
          </cell>
          <cell r="H1374" t="str">
            <v>Standard</v>
          </cell>
          <cell r="I1374" t="str">
            <v>medium</v>
          </cell>
          <cell r="J1374" t="str">
            <v>medium</v>
          </cell>
          <cell r="K1374">
            <v>912.52</v>
          </cell>
          <cell r="L1374">
            <v>141.4</v>
          </cell>
          <cell r="M1374">
            <v>771.12</v>
          </cell>
          <cell r="N1374">
            <v>34143</v>
          </cell>
          <cell r="O1374" t="e">
            <v>#N/A</v>
          </cell>
          <cell r="P1374" t="e">
            <v>#N/A</v>
          </cell>
          <cell r="Q1374" t="e">
            <v>#N/A</v>
          </cell>
          <cell r="R1374" t="e">
            <v>#N/A</v>
          </cell>
          <cell r="S1374" t="e">
            <v>#N/A</v>
          </cell>
          <cell r="T1374" t="e">
            <v>#N/A</v>
          </cell>
          <cell r="U1374" t="e">
            <v>#N/A</v>
          </cell>
          <cell r="V1374" t="e">
            <v>#N/A</v>
          </cell>
          <cell r="W1374" t="e">
            <v>#N/A</v>
          </cell>
          <cell r="X1374" t="e">
            <v>#N/A</v>
          </cell>
          <cell r="Y1374">
            <v>360</v>
          </cell>
        </row>
        <row r="1375">
          <cell r="A1375">
            <v>1374</v>
          </cell>
          <cell r="B1375">
            <v>33</v>
          </cell>
          <cell r="C1375">
            <v>616</v>
          </cell>
          <cell r="D1375">
            <v>43007</v>
          </cell>
          <cell r="E1375" t="b">
            <v>1</v>
          </cell>
          <cell r="F1375" t="str">
            <v>Approved</v>
          </cell>
          <cell r="G1375" t="str">
            <v>OHM Cycles</v>
          </cell>
          <cell r="H1375" t="str">
            <v>Road</v>
          </cell>
          <cell r="I1375" t="str">
            <v>medium</v>
          </cell>
          <cell r="J1375" t="str">
            <v>small</v>
          </cell>
          <cell r="K1375">
            <v>1810</v>
          </cell>
          <cell r="L1375">
            <v>1610.9</v>
          </cell>
          <cell r="M1375">
            <v>199.09999999999991</v>
          </cell>
          <cell r="N1375">
            <v>39526</v>
          </cell>
          <cell r="O1375" t="e">
            <v>#N/A</v>
          </cell>
          <cell r="P1375" t="e">
            <v>#N/A</v>
          </cell>
          <cell r="Q1375" t="e">
            <v>#N/A</v>
          </cell>
          <cell r="R1375" t="e">
            <v>#N/A</v>
          </cell>
          <cell r="S1375" t="e">
            <v>#N/A</v>
          </cell>
          <cell r="T1375" t="e">
            <v>#N/A</v>
          </cell>
          <cell r="U1375" t="e">
            <v>#N/A</v>
          </cell>
          <cell r="V1375" t="e">
            <v>#N/A</v>
          </cell>
          <cell r="W1375" t="e">
            <v>#N/A</v>
          </cell>
          <cell r="X1375" t="e">
            <v>#N/A</v>
          </cell>
          <cell r="Y1375">
            <v>92</v>
          </cell>
        </row>
        <row r="1376">
          <cell r="A1376">
            <v>1375</v>
          </cell>
          <cell r="B1376">
            <v>63</v>
          </cell>
          <cell r="C1376">
            <v>2812</v>
          </cell>
          <cell r="D1376">
            <v>43012</v>
          </cell>
          <cell r="E1376" t="b">
            <v>1</v>
          </cell>
          <cell r="F1376" t="str">
            <v>Approved</v>
          </cell>
          <cell r="G1376" t="str">
            <v>WeareA2B</v>
          </cell>
          <cell r="H1376" t="str">
            <v>Standard</v>
          </cell>
          <cell r="I1376" t="str">
            <v>medium</v>
          </cell>
          <cell r="J1376" t="str">
            <v>medium</v>
          </cell>
          <cell r="K1376">
            <v>1992.93</v>
          </cell>
          <cell r="L1376">
            <v>762.63</v>
          </cell>
          <cell r="M1376">
            <v>1230.3000000000002</v>
          </cell>
          <cell r="N1376">
            <v>33455</v>
          </cell>
          <cell r="O1376" t="str">
            <v>Female</v>
          </cell>
          <cell r="P1376">
            <v>51</v>
          </cell>
          <cell r="Q1376">
            <v>20.980821917808218</v>
          </cell>
          <cell r="R1376" t="str">
            <v>Budget/Accounting Analyst IV</v>
          </cell>
          <cell r="S1376" t="str">
            <v>Property</v>
          </cell>
          <cell r="T1376" t="str">
            <v>Mass Customer</v>
          </cell>
          <cell r="U1376" t="str">
            <v>No</v>
          </cell>
          <cell r="V1376">
            <v>2769</v>
          </cell>
          <cell r="W1376" t="str">
            <v>NSW</v>
          </cell>
          <cell r="X1376">
            <v>10</v>
          </cell>
          <cell r="Y1376">
            <v>87</v>
          </cell>
        </row>
        <row r="1377">
          <cell r="A1377">
            <v>1376</v>
          </cell>
          <cell r="B1377">
            <v>23</v>
          </cell>
          <cell r="C1377">
            <v>2924</v>
          </cell>
          <cell r="D1377">
            <v>42932</v>
          </cell>
          <cell r="E1377" t="b">
            <v>0</v>
          </cell>
          <cell r="F1377" t="str">
            <v>Cancelled</v>
          </cell>
          <cell r="G1377" t="str">
            <v>Norco Bicycles</v>
          </cell>
          <cell r="H1377" t="str">
            <v>Mountain</v>
          </cell>
          <cell r="I1377" t="str">
            <v>low</v>
          </cell>
          <cell r="J1377" t="str">
            <v>small</v>
          </cell>
          <cell r="K1377">
            <v>688.63</v>
          </cell>
          <cell r="L1377">
            <v>612.88</v>
          </cell>
          <cell r="M1377">
            <v>75.75</v>
          </cell>
          <cell r="N1377">
            <v>33552</v>
          </cell>
          <cell r="O1377" t="str">
            <v>Male</v>
          </cell>
          <cell r="P1377">
            <v>36</v>
          </cell>
          <cell r="Q1377">
            <v>34.169863013698631</v>
          </cell>
          <cell r="R1377" t="str">
            <v>Assistant Media Planner</v>
          </cell>
          <cell r="S1377" t="str">
            <v>n/a</v>
          </cell>
          <cell r="T1377" t="str">
            <v>Affluent Customer</v>
          </cell>
          <cell r="U1377" t="str">
            <v>Yes</v>
          </cell>
          <cell r="V1377">
            <v>3166</v>
          </cell>
          <cell r="W1377" t="str">
            <v>VIC</v>
          </cell>
          <cell r="X1377">
            <v>10</v>
          </cell>
          <cell r="Y1377">
            <v>167</v>
          </cell>
        </row>
        <row r="1378">
          <cell r="A1378">
            <v>1377</v>
          </cell>
          <cell r="B1378">
            <v>9</v>
          </cell>
          <cell r="C1378">
            <v>1499</v>
          </cell>
          <cell r="D1378">
            <v>42922</v>
          </cell>
          <cell r="E1378" t="b">
            <v>1</v>
          </cell>
          <cell r="F1378" t="str">
            <v>Approved</v>
          </cell>
          <cell r="G1378" t="str">
            <v>OHM Cycles</v>
          </cell>
          <cell r="H1378" t="str">
            <v>Road</v>
          </cell>
          <cell r="I1378" t="str">
            <v>medium</v>
          </cell>
          <cell r="J1378" t="str">
            <v>medium</v>
          </cell>
          <cell r="K1378">
            <v>742.54</v>
          </cell>
          <cell r="L1378">
            <v>667.4</v>
          </cell>
          <cell r="M1378">
            <v>75.139999999999986</v>
          </cell>
          <cell r="N1378">
            <v>42560</v>
          </cell>
          <cell r="O1378" t="str">
            <v>Female</v>
          </cell>
          <cell r="P1378">
            <v>82</v>
          </cell>
          <cell r="Q1378">
            <v>48.61917808219178</v>
          </cell>
          <cell r="R1378" t="str">
            <v>Design Engineer</v>
          </cell>
          <cell r="S1378" t="str">
            <v>n/a</v>
          </cell>
          <cell r="T1378" t="str">
            <v>Affluent Customer</v>
          </cell>
          <cell r="U1378" t="str">
            <v>Yes</v>
          </cell>
          <cell r="V1378">
            <v>2261</v>
          </cell>
          <cell r="W1378" t="str">
            <v>NSW</v>
          </cell>
          <cell r="X1378">
            <v>8</v>
          </cell>
          <cell r="Y1378">
            <v>177</v>
          </cell>
        </row>
        <row r="1379">
          <cell r="A1379">
            <v>1378</v>
          </cell>
          <cell r="B1379">
            <v>58</v>
          </cell>
          <cell r="C1379">
            <v>137</v>
          </cell>
          <cell r="D1379">
            <v>42819</v>
          </cell>
          <cell r="E1379" t="b">
            <v>1</v>
          </cell>
          <cell r="F1379" t="str">
            <v>Approved</v>
          </cell>
          <cell r="G1379" t="str">
            <v>OHM Cycles</v>
          </cell>
          <cell r="H1379" t="str">
            <v>Road</v>
          </cell>
          <cell r="I1379" t="str">
            <v>medium</v>
          </cell>
          <cell r="J1379" t="str">
            <v>medium</v>
          </cell>
          <cell r="K1379">
            <v>1280.28</v>
          </cell>
          <cell r="L1379">
            <v>829.51</v>
          </cell>
          <cell r="M1379">
            <v>450.77</v>
          </cell>
          <cell r="N1379">
            <v>37220</v>
          </cell>
          <cell r="O1379" t="e">
            <v>#N/A</v>
          </cell>
          <cell r="P1379" t="e">
            <v>#N/A</v>
          </cell>
          <cell r="Q1379" t="e">
            <v>#N/A</v>
          </cell>
          <cell r="R1379" t="e">
            <v>#N/A</v>
          </cell>
          <cell r="S1379" t="e">
            <v>#N/A</v>
          </cell>
          <cell r="T1379" t="e">
            <v>#N/A</v>
          </cell>
          <cell r="U1379" t="e">
            <v>#N/A</v>
          </cell>
          <cell r="V1379" t="e">
            <v>#N/A</v>
          </cell>
          <cell r="W1379" t="e">
            <v>#N/A</v>
          </cell>
          <cell r="X1379" t="e">
            <v>#N/A</v>
          </cell>
          <cell r="Y1379">
            <v>280</v>
          </cell>
        </row>
        <row r="1380">
          <cell r="A1380">
            <v>1379</v>
          </cell>
          <cell r="B1380">
            <v>13</v>
          </cell>
          <cell r="C1380">
            <v>3128</v>
          </cell>
          <cell r="D1380">
            <v>42803</v>
          </cell>
          <cell r="E1380" t="b">
            <v>1</v>
          </cell>
          <cell r="F1380" t="str">
            <v>Approved</v>
          </cell>
          <cell r="G1380" t="str">
            <v>Solex</v>
          </cell>
          <cell r="H1380" t="str">
            <v>Standard</v>
          </cell>
          <cell r="I1380" t="str">
            <v>medium</v>
          </cell>
          <cell r="J1380" t="str">
            <v>medium</v>
          </cell>
          <cell r="K1380">
            <v>1577.53</v>
          </cell>
          <cell r="L1380">
            <v>826.51</v>
          </cell>
          <cell r="M1380">
            <v>751.02</v>
          </cell>
          <cell r="N1380">
            <v>38750</v>
          </cell>
          <cell r="O1380" t="str">
            <v>Female</v>
          </cell>
          <cell r="P1380">
            <v>44</v>
          </cell>
          <cell r="Q1380">
            <v>56.769863013698632</v>
          </cell>
          <cell r="R1380" t="str">
            <v>Geological Engineer</v>
          </cell>
          <cell r="S1380" t="str">
            <v>Health</v>
          </cell>
          <cell r="T1380" t="str">
            <v>Mass Customer</v>
          </cell>
          <cell r="U1380" t="str">
            <v>No</v>
          </cell>
          <cell r="V1380">
            <v>3620</v>
          </cell>
          <cell r="W1380" t="str">
            <v>VIC</v>
          </cell>
          <cell r="X1380">
            <v>1</v>
          </cell>
          <cell r="Y1380">
            <v>296</v>
          </cell>
        </row>
        <row r="1381">
          <cell r="A1381">
            <v>1380</v>
          </cell>
          <cell r="B1381">
            <v>76</v>
          </cell>
          <cell r="C1381">
            <v>957</v>
          </cell>
          <cell r="D1381">
            <v>42888</v>
          </cell>
          <cell r="E1381" t="b">
            <v>0</v>
          </cell>
          <cell r="F1381" t="str">
            <v>Approved</v>
          </cell>
          <cell r="G1381" t="str">
            <v>WeareA2B</v>
          </cell>
          <cell r="H1381" t="str">
            <v>Standard</v>
          </cell>
          <cell r="I1381" t="str">
            <v>low</v>
          </cell>
          <cell r="J1381" t="str">
            <v>medium</v>
          </cell>
          <cell r="K1381">
            <v>642.30999999999995</v>
          </cell>
          <cell r="L1381">
            <v>513.85</v>
          </cell>
          <cell r="M1381">
            <v>128.45999999999992</v>
          </cell>
          <cell r="N1381">
            <v>42226</v>
          </cell>
          <cell r="O1381" t="e">
            <v>#N/A</v>
          </cell>
          <cell r="P1381" t="e">
            <v>#N/A</v>
          </cell>
          <cell r="Q1381" t="e">
            <v>#N/A</v>
          </cell>
          <cell r="R1381" t="e">
            <v>#N/A</v>
          </cell>
          <cell r="S1381" t="e">
            <v>#N/A</v>
          </cell>
          <cell r="T1381" t="e">
            <v>#N/A</v>
          </cell>
          <cell r="U1381" t="e">
            <v>#N/A</v>
          </cell>
          <cell r="V1381" t="e">
            <v>#N/A</v>
          </cell>
          <cell r="W1381" t="e">
            <v>#N/A</v>
          </cell>
          <cell r="X1381" t="e">
            <v>#N/A</v>
          </cell>
          <cell r="Y1381">
            <v>211</v>
          </cell>
        </row>
        <row r="1382">
          <cell r="A1382">
            <v>1381</v>
          </cell>
          <cell r="B1382">
            <v>61</v>
          </cell>
          <cell r="C1382">
            <v>114</v>
          </cell>
          <cell r="D1382">
            <v>43029</v>
          </cell>
          <cell r="E1382" t="b">
            <v>0</v>
          </cell>
          <cell r="F1382" t="str">
            <v>Approved</v>
          </cell>
          <cell r="G1382" t="str">
            <v>OHM Cycles</v>
          </cell>
          <cell r="H1382" t="str">
            <v>Standard</v>
          </cell>
          <cell r="I1382" t="str">
            <v>low</v>
          </cell>
          <cell r="J1382" t="str">
            <v>medium</v>
          </cell>
          <cell r="K1382">
            <v>71.16</v>
          </cell>
          <cell r="L1382">
            <v>56.93</v>
          </cell>
          <cell r="M1382">
            <v>14.229999999999997</v>
          </cell>
          <cell r="N1382">
            <v>42172</v>
          </cell>
          <cell r="O1382" t="e">
            <v>#N/A</v>
          </cell>
          <cell r="P1382" t="e">
            <v>#N/A</v>
          </cell>
          <cell r="Q1382" t="e">
            <v>#N/A</v>
          </cell>
          <cell r="R1382" t="e">
            <v>#N/A</v>
          </cell>
          <cell r="S1382" t="e">
            <v>#N/A</v>
          </cell>
          <cell r="T1382" t="e">
            <v>#N/A</v>
          </cell>
          <cell r="U1382" t="e">
            <v>#N/A</v>
          </cell>
          <cell r="V1382" t="e">
            <v>#N/A</v>
          </cell>
          <cell r="W1382" t="e">
            <v>#N/A</v>
          </cell>
          <cell r="X1382" t="e">
            <v>#N/A</v>
          </cell>
          <cell r="Y1382">
            <v>70</v>
          </cell>
        </row>
        <row r="1383">
          <cell r="A1383">
            <v>1382</v>
          </cell>
          <cell r="B1383">
            <v>96</v>
          </cell>
          <cell r="C1383">
            <v>1393</v>
          </cell>
          <cell r="D1383">
            <v>43098</v>
          </cell>
          <cell r="F1383" t="str">
            <v>Approved</v>
          </cell>
          <cell r="G1383" t="str">
            <v>WeareA2B</v>
          </cell>
          <cell r="H1383" t="str">
            <v>Road</v>
          </cell>
          <cell r="I1383" t="str">
            <v>low</v>
          </cell>
          <cell r="J1383" t="str">
            <v>small</v>
          </cell>
          <cell r="K1383">
            <v>1172.78</v>
          </cell>
          <cell r="L1383">
            <v>1043.77</v>
          </cell>
          <cell r="M1383">
            <v>129.01</v>
          </cell>
          <cell r="N1383">
            <v>37539</v>
          </cell>
          <cell r="O1383" t="str">
            <v>Male</v>
          </cell>
          <cell r="P1383">
            <v>50</v>
          </cell>
          <cell r="Q1383">
            <v>46.057534246575344</v>
          </cell>
          <cell r="R1383">
            <v>0</v>
          </cell>
          <cell r="S1383" t="str">
            <v>Financial Services</v>
          </cell>
          <cell r="T1383" t="str">
            <v>Mass Customer</v>
          </cell>
          <cell r="U1383" t="str">
            <v>No</v>
          </cell>
          <cell r="V1383">
            <v>3754</v>
          </cell>
          <cell r="W1383" t="str">
            <v>VIC</v>
          </cell>
          <cell r="X1383">
            <v>8</v>
          </cell>
          <cell r="Y1383">
            <v>1</v>
          </cell>
        </row>
        <row r="1384">
          <cell r="A1384">
            <v>1383</v>
          </cell>
          <cell r="B1384">
            <v>2</v>
          </cell>
          <cell r="C1384">
            <v>2755</v>
          </cell>
          <cell r="D1384">
            <v>43033</v>
          </cell>
          <cell r="E1384" t="b">
            <v>1</v>
          </cell>
          <cell r="F1384" t="str">
            <v>Approved</v>
          </cell>
          <cell r="G1384" t="str">
            <v>Solex</v>
          </cell>
          <cell r="H1384" t="str">
            <v>Standard</v>
          </cell>
          <cell r="I1384" t="str">
            <v>medium</v>
          </cell>
          <cell r="J1384" t="str">
            <v>medium</v>
          </cell>
          <cell r="K1384">
            <v>71.489999999999995</v>
          </cell>
          <cell r="L1384">
            <v>53.62</v>
          </cell>
          <cell r="M1384">
            <v>17.869999999999997</v>
          </cell>
          <cell r="N1384">
            <v>41167</v>
          </cell>
          <cell r="O1384" t="str">
            <v>Female</v>
          </cell>
          <cell r="P1384">
            <v>11</v>
          </cell>
          <cell r="Q1384">
            <v>22.660273972602738</v>
          </cell>
          <cell r="R1384" t="str">
            <v>Automation Specialist I</v>
          </cell>
          <cell r="S1384" t="str">
            <v>Retail</v>
          </cell>
          <cell r="T1384" t="str">
            <v>Mass Customer</v>
          </cell>
          <cell r="U1384" t="str">
            <v>No</v>
          </cell>
          <cell r="V1384">
            <v>4503</v>
          </cell>
          <cell r="W1384" t="str">
            <v>QLD</v>
          </cell>
          <cell r="X1384">
            <v>6</v>
          </cell>
          <cell r="Y1384">
            <v>66</v>
          </cell>
        </row>
        <row r="1385">
          <cell r="A1385">
            <v>1384</v>
          </cell>
          <cell r="B1385">
            <v>57</v>
          </cell>
          <cell r="C1385">
            <v>1389</v>
          </cell>
          <cell r="D1385">
            <v>42787</v>
          </cell>
          <cell r="E1385" t="b">
            <v>1</v>
          </cell>
          <cell r="F1385" t="str">
            <v>Approved</v>
          </cell>
          <cell r="G1385" t="str">
            <v>WeareA2B</v>
          </cell>
          <cell r="H1385" t="str">
            <v>Touring</v>
          </cell>
          <cell r="I1385" t="str">
            <v>medium</v>
          </cell>
          <cell r="J1385" t="str">
            <v>large</v>
          </cell>
          <cell r="K1385">
            <v>1890.39</v>
          </cell>
          <cell r="L1385">
            <v>260.14</v>
          </cell>
          <cell r="M1385">
            <v>1630.25</v>
          </cell>
          <cell r="N1385">
            <v>33259</v>
          </cell>
          <cell r="O1385" t="str">
            <v>Female</v>
          </cell>
          <cell r="P1385">
            <v>74</v>
          </cell>
          <cell r="Q1385">
            <v>59.890410958904113</v>
          </cell>
          <cell r="R1385">
            <v>0</v>
          </cell>
          <cell r="S1385" t="str">
            <v>Financial Services</v>
          </cell>
          <cell r="T1385" t="str">
            <v>Mass Customer</v>
          </cell>
          <cell r="U1385" t="str">
            <v>No</v>
          </cell>
          <cell r="V1385">
            <v>3106</v>
          </cell>
          <cell r="W1385" t="str">
            <v>VIC</v>
          </cell>
          <cell r="X1385">
            <v>10</v>
          </cell>
          <cell r="Y1385">
            <v>312</v>
          </cell>
        </row>
        <row r="1386">
          <cell r="A1386">
            <v>1385</v>
          </cell>
          <cell r="B1386">
            <v>73</v>
          </cell>
          <cell r="C1386">
            <v>1130</v>
          </cell>
          <cell r="D1386">
            <v>42884</v>
          </cell>
          <cell r="E1386" t="b">
            <v>0</v>
          </cell>
          <cell r="F1386" t="str">
            <v>Approved</v>
          </cell>
          <cell r="G1386" t="str">
            <v>Solex</v>
          </cell>
          <cell r="H1386" t="str">
            <v>Standard</v>
          </cell>
          <cell r="I1386" t="str">
            <v>medium</v>
          </cell>
          <cell r="J1386" t="str">
            <v>medium</v>
          </cell>
          <cell r="K1386">
            <v>1945.43</v>
          </cell>
          <cell r="L1386">
            <v>333.18</v>
          </cell>
          <cell r="M1386">
            <v>1612.25</v>
          </cell>
          <cell r="N1386">
            <v>37499</v>
          </cell>
          <cell r="O1386" t="e">
            <v>#N/A</v>
          </cell>
          <cell r="P1386" t="e">
            <v>#N/A</v>
          </cell>
          <cell r="Q1386" t="e">
            <v>#N/A</v>
          </cell>
          <cell r="R1386" t="e">
            <v>#N/A</v>
          </cell>
          <cell r="S1386" t="e">
            <v>#N/A</v>
          </cell>
          <cell r="T1386" t="e">
            <v>#N/A</v>
          </cell>
          <cell r="U1386" t="e">
            <v>#N/A</v>
          </cell>
          <cell r="V1386" t="e">
            <v>#N/A</v>
          </cell>
          <cell r="W1386" t="e">
            <v>#N/A</v>
          </cell>
          <cell r="X1386" t="e">
            <v>#N/A</v>
          </cell>
          <cell r="Y1386">
            <v>215</v>
          </cell>
        </row>
        <row r="1387">
          <cell r="A1387">
            <v>1386</v>
          </cell>
          <cell r="B1387">
            <v>76</v>
          </cell>
          <cell r="C1387">
            <v>564</v>
          </cell>
          <cell r="D1387">
            <v>42740</v>
          </cell>
          <cell r="E1387" t="b">
            <v>1</v>
          </cell>
          <cell r="F1387" t="str">
            <v>Approved</v>
          </cell>
          <cell r="G1387" t="str">
            <v>WeareA2B</v>
          </cell>
          <cell r="H1387" t="str">
            <v>Road</v>
          </cell>
          <cell r="I1387" t="str">
            <v>low</v>
          </cell>
          <cell r="J1387" t="str">
            <v>small</v>
          </cell>
          <cell r="K1387">
            <v>1172.78</v>
          </cell>
          <cell r="L1387">
            <v>1043.77</v>
          </cell>
          <cell r="M1387">
            <v>129.01</v>
          </cell>
          <cell r="N1387">
            <v>37539</v>
          </cell>
          <cell r="O1387" t="e">
            <v>#N/A</v>
          </cell>
          <cell r="P1387" t="e">
            <v>#N/A</v>
          </cell>
          <cell r="Q1387" t="e">
            <v>#N/A</v>
          </cell>
          <cell r="R1387" t="e">
            <v>#N/A</v>
          </cell>
          <cell r="S1387" t="e">
            <v>#N/A</v>
          </cell>
          <cell r="T1387" t="e">
            <v>#N/A</v>
          </cell>
          <cell r="U1387" t="e">
            <v>#N/A</v>
          </cell>
          <cell r="V1387" t="e">
            <v>#N/A</v>
          </cell>
          <cell r="W1387" t="e">
            <v>#N/A</v>
          </cell>
          <cell r="X1387" t="e">
            <v>#N/A</v>
          </cell>
          <cell r="Y1387">
            <v>359</v>
          </cell>
        </row>
        <row r="1388">
          <cell r="A1388">
            <v>1387</v>
          </cell>
          <cell r="B1388">
            <v>80</v>
          </cell>
          <cell r="C1388">
            <v>1814</v>
          </cell>
          <cell r="D1388">
            <v>42913</v>
          </cell>
          <cell r="E1388" t="b">
            <v>0</v>
          </cell>
          <cell r="F1388" t="str">
            <v>Approved</v>
          </cell>
          <cell r="G1388" t="str">
            <v>OHM Cycles</v>
          </cell>
          <cell r="H1388" t="str">
            <v>Touring</v>
          </cell>
          <cell r="I1388" t="str">
            <v>low</v>
          </cell>
          <cell r="J1388" t="str">
            <v>medium</v>
          </cell>
          <cell r="K1388">
            <v>1073.07</v>
          </cell>
          <cell r="L1388">
            <v>933.84</v>
          </cell>
          <cell r="M1388">
            <v>139.2299999999999</v>
          </cell>
          <cell r="N1388">
            <v>35455</v>
          </cell>
          <cell r="O1388" t="str">
            <v>Female</v>
          </cell>
          <cell r="P1388">
            <v>23</v>
          </cell>
          <cell r="Q1388">
            <v>33.608219178082194</v>
          </cell>
          <cell r="R1388" t="str">
            <v>Web Designer IV</v>
          </cell>
          <cell r="S1388" t="str">
            <v>Manufacturing</v>
          </cell>
          <cell r="T1388" t="str">
            <v>Mass Customer</v>
          </cell>
          <cell r="U1388" t="str">
            <v>No</v>
          </cell>
          <cell r="V1388">
            <v>2166</v>
          </cell>
          <cell r="W1388" t="str">
            <v>NSW</v>
          </cell>
          <cell r="X1388">
            <v>5</v>
          </cell>
          <cell r="Y1388">
            <v>186</v>
          </cell>
        </row>
        <row r="1389">
          <cell r="A1389">
            <v>1388</v>
          </cell>
          <cell r="B1389">
            <v>57</v>
          </cell>
          <cell r="C1389">
            <v>2992</v>
          </cell>
          <cell r="D1389">
            <v>43049</v>
          </cell>
          <cell r="E1389" t="b">
            <v>1</v>
          </cell>
          <cell r="F1389" t="str">
            <v>Approved</v>
          </cell>
          <cell r="G1389" t="str">
            <v>WeareA2B</v>
          </cell>
          <cell r="H1389" t="str">
            <v>Touring</v>
          </cell>
          <cell r="I1389" t="str">
            <v>medium</v>
          </cell>
          <cell r="J1389" t="str">
            <v>large</v>
          </cell>
          <cell r="K1389">
            <v>1890.39</v>
          </cell>
          <cell r="L1389">
            <v>260.14</v>
          </cell>
          <cell r="M1389">
            <v>1630.25</v>
          </cell>
          <cell r="N1389">
            <v>42145</v>
          </cell>
          <cell r="O1389" t="str">
            <v>Female</v>
          </cell>
          <cell r="P1389">
            <v>85</v>
          </cell>
          <cell r="Q1389">
            <v>47.835616438356162</v>
          </cell>
          <cell r="R1389" t="str">
            <v>Clinical Specialist</v>
          </cell>
          <cell r="S1389" t="str">
            <v>Financial Services</v>
          </cell>
          <cell r="T1389" t="str">
            <v>Mass Customer</v>
          </cell>
          <cell r="U1389" t="str">
            <v>No</v>
          </cell>
          <cell r="V1389">
            <v>3429</v>
          </cell>
          <cell r="W1389" t="str">
            <v>VIC</v>
          </cell>
          <cell r="X1389">
            <v>5</v>
          </cell>
          <cell r="Y1389">
            <v>50</v>
          </cell>
        </row>
        <row r="1390">
          <cell r="A1390">
            <v>1389</v>
          </cell>
          <cell r="B1390">
            <v>94</v>
          </cell>
          <cell r="C1390">
            <v>486</v>
          </cell>
          <cell r="D1390">
            <v>42781</v>
          </cell>
          <cell r="E1390" t="b">
            <v>1</v>
          </cell>
          <cell r="F1390" t="str">
            <v>Approved</v>
          </cell>
          <cell r="G1390" t="str">
            <v>Giant Bicycles</v>
          </cell>
          <cell r="H1390" t="str">
            <v>Standard</v>
          </cell>
          <cell r="I1390" t="str">
            <v>medium</v>
          </cell>
          <cell r="J1390" t="str">
            <v>large</v>
          </cell>
          <cell r="K1390">
            <v>1635.3</v>
          </cell>
          <cell r="L1390">
            <v>993.66</v>
          </cell>
          <cell r="M1390">
            <v>641.64</v>
          </cell>
          <cell r="N1390">
            <v>34556</v>
          </cell>
          <cell r="O1390" t="e">
            <v>#N/A</v>
          </cell>
          <cell r="P1390" t="e">
            <v>#N/A</v>
          </cell>
          <cell r="Q1390" t="e">
            <v>#N/A</v>
          </cell>
          <cell r="R1390" t="e">
            <v>#N/A</v>
          </cell>
          <cell r="S1390" t="e">
            <v>#N/A</v>
          </cell>
          <cell r="T1390" t="e">
            <v>#N/A</v>
          </cell>
          <cell r="U1390" t="e">
            <v>#N/A</v>
          </cell>
          <cell r="V1390" t="e">
            <v>#N/A</v>
          </cell>
          <cell r="W1390" t="e">
            <v>#N/A</v>
          </cell>
          <cell r="X1390" t="e">
            <v>#N/A</v>
          </cell>
          <cell r="Y1390">
            <v>318</v>
          </cell>
        </row>
        <row r="1391">
          <cell r="A1391">
            <v>1390</v>
          </cell>
          <cell r="B1391">
            <v>49</v>
          </cell>
          <cell r="C1391">
            <v>3474</v>
          </cell>
          <cell r="D1391">
            <v>42962</v>
          </cell>
          <cell r="E1391" t="b">
            <v>1</v>
          </cell>
          <cell r="F1391" t="str">
            <v>Approved</v>
          </cell>
          <cell r="G1391" t="str">
            <v>Trek Bicycles</v>
          </cell>
          <cell r="H1391" t="str">
            <v>Road</v>
          </cell>
          <cell r="I1391" t="str">
            <v>medium</v>
          </cell>
          <cell r="J1391" t="str">
            <v>medium</v>
          </cell>
          <cell r="K1391">
            <v>533.51</v>
          </cell>
          <cell r="L1391">
            <v>400.13</v>
          </cell>
          <cell r="M1391">
            <v>133.38</v>
          </cell>
          <cell r="N1391">
            <v>35707</v>
          </cell>
          <cell r="O1391" t="str">
            <v>Female</v>
          </cell>
          <cell r="P1391">
            <v>12</v>
          </cell>
          <cell r="Q1391">
            <v>42.397260273972606</v>
          </cell>
          <cell r="R1391" t="str">
            <v>Assistant Manager</v>
          </cell>
          <cell r="S1391" t="str">
            <v>IT</v>
          </cell>
          <cell r="T1391" t="str">
            <v>Mass Customer</v>
          </cell>
          <cell r="U1391" t="str">
            <v>No</v>
          </cell>
          <cell r="V1391">
            <v>4515</v>
          </cell>
          <cell r="W1391" t="str">
            <v>QLD</v>
          </cell>
          <cell r="X1391">
            <v>1</v>
          </cell>
          <cell r="Y1391">
            <v>137</v>
          </cell>
        </row>
        <row r="1392">
          <cell r="A1392">
            <v>1391</v>
          </cell>
          <cell r="B1392">
            <v>28</v>
          </cell>
          <cell r="C1392">
            <v>3084</v>
          </cell>
          <cell r="D1392">
            <v>42769</v>
          </cell>
          <cell r="E1392" t="b">
            <v>0</v>
          </cell>
          <cell r="F1392" t="str">
            <v>Approved</v>
          </cell>
          <cell r="G1392" t="str">
            <v>Norco Bicycles</v>
          </cell>
          <cell r="H1392" t="str">
            <v>Standard</v>
          </cell>
          <cell r="I1392" t="str">
            <v>medium</v>
          </cell>
          <cell r="J1392" t="str">
            <v>small</v>
          </cell>
          <cell r="K1392">
            <v>1216.1400000000001</v>
          </cell>
          <cell r="L1392">
            <v>1082.3599999999999</v>
          </cell>
          <cell r="M1392">
            <v>133.7800000000002</v>
          </cell>
          <cell r="N1392">
            <v>33888</v>
          </cell>
          <cell r="O1392" t="str">
            <v>Male</v>
          </cell>
          <cell r="P1392">
            <v>91</v>
          </cell>
          <cell r="Q1392">
            <v>62.720547945205482</v>
          </cell>
          <cell r="R1392" t="str">
            <v>Staff Scientist</v>
          </cell>
          <cell r="S1392" t="str">
            <v>n/a</v>
          </cell>
          <cell r="T1392" t="str">
            <v>Mass Customer</v>
          </cell>
          <cell r="U1392" t="str">
            <v>Yes</v>
          </cell>
          <cell r="V1392">
            <v>4305</v>
          </cell>
          <cell r="W1392" t="str">
            <v>QLD</v>
          </cell>
          <cell r="X1392">
            <v>4</v>
          </cell>
          <cell r="Y1392">
            <v>330</v>
          </cell>
        </row>
        <row r="1393">
          <cell r="A1393">
            <v>1392</v>
          </cell>
          <cell r="B1393">
            <v>70</v>
          </cell>
          <cell r="C1393">
            <v>1541</v>
          </cell>
          <cell r="D1393">
            <v>43029</v>
          </cell>
          <cell r="E1393" t="b">
            <v>0</v>
          </cell>
          <cell r="F1393" t="str">
            <v>Approved</v>
          </cell>
          <cell r="G1393" t="str">
            <v>Trek Bicycles</v>
          </cell>
          <cell r="H1393" t="str">
            <v>Standard</v>
          </cell>
          <cell r="I1393" t="str">
            <v>high</v>
          </cell>
          <cell r="J1393" t="str">
            <v>medium</v>
          </cell>
          <cell r="K1393">
            <v>495.72</v>
          </cell>
          <cell r="L1393">
            <v>297.43</v>
          </cell>
          <cell r="M1393">
            <v>198.29000000000002</v>
          </cell>
          <cell r="N1393">
            <v>38193</v>
          </cell>
          <cell r="O1393" t="str">
            <v>Male</v>
          </cell>
          <cell r="P1393">
            <v>56</v>
          </cell>
          <cell r="Q1393">
            <v>67.271232876712332</v>
          </cell>
          <cell r="R1393" t="str">
            <v>Structural Engineer</v>
          </cell>
          <cell r="S1393" t="str">
            <v>Property</v>
          </cell>
          <cell r="T1393" t="str">
            <v>Mass Customer</v>
          </cell>
          <cell r="U1393" t="str">
            <v>Yes</v>
          </cell>
          <cell r="V1393">
            <v>2155</v>
          </cell>
          <cell r="W1393" t="str">
            <v>NSW</v>
          </cell>
          <cell r="X1393">
            <v>9</v>
          </cell>
          <cell r="Y1393">
            <v>70</v>
          </cell>
        </row>
        <row r="1394">
          <cell r="A1394">
            <v>1393</v>
          </cell>
          <cell r="B1394">
            <v>65</v>
          </cell>
          <cell r="C1394">
            <v>2939</v>
          </cell>
          <cell r="D1394">
            <v>42806</v>
          </cell>
          <cell r="E1394" t="b">
            <v>0</v>
          </cell>
          <cell r="F1394" t="str">
            <v>Approved</v>
          </cell>
          <cell r="G1394" t="str">
            <v>WeareA2B</v>
          </cell>
          <cell r="H1394" t="str">
            <v>Standard</v>
          </cell>
          <cell r="I1394" t="str">
            <v>medium</v>
          </cell>
          <cell r="J1394" t="str">
            <v>medium</v>
          </cell>
          <cell r="K1394">
            <v>1807.45</v>
          </cell>
          <cell r="L1394">
            <v>778.69</v>
          </cell>
          <cell r="M1394">
            <v>1028.76</v>
          </cell>
          <cell r="N1394">
            <v>38647</v>
          </cell>
          <cell r="O1394" t="str">
            <v>Male</v>
          </cell>
          <cell r="P1394">
            <v>83</v>
          </cell>
          <cell r="Q1394">
            <v>35.632876712328766</v>
          </cell>
          <cell r="R1394" t="str">
            <v>GIS Technical Architect</v>
          </cell>
          <cell r="S1394" t="str">
            <v>Argiculture</v>
          </cell>
          <cell r="T1394" t="str">
            <v>Affluent Customer</v>
          </cell>
          <cell r="U1394" t="str">
            <v>No</v>
          </cell>
          <cell r="V1394">
            <v>2200</v>
          </cell>
          <cell r="W1394" t="str">
            <v>NSW</v>
          </cell>
          <cell r="X1394">
            <v>9</v>
          </cell>
          <cell r="Y1394">
            <v>293</v>
          </cell>
        </row>
        <row r="1395">
          <cell r="A1395">
            <v>1394</v>
          </cell>
          <cell r="B1395">
            <v>14</v>
          </cell>
          <cell r="C1395">
            <v>145</v>
          </cell>
          <cell r="D1395">
            <v>42870</v>
          </cell>
          <cell r="E1395" t="b">
            <v>1</v>
          </cell>
          <cell r="F1395" t="str">
            <v>Approved</v>
          </cell>
          <cell r="G1395" t="str">
            <v>Trek Bicycles</v>
          </cell>
          <cell r="H1395" t="str">
            <v>Standard</v>
          </cell>
          <cell r="I1395" t="str">
            <v>medium</v>
          </cell>
          <cell r="J1395" t="str">
            <v>small</v>
          </cell>
          <cell r="K1395">
            <v>1386.84</v>
          </cell>
          <cell r="L1395">
            <v>1234.29</v>
          </cell>
          <cell r="M1395">
            <v>152.54999999999995</v>
          </cell>
          <cell r="N1395">
            <v>37838</v>
          </cell>
          <cell r="O1395" t="e">
            <v>#N/A</v>
          </cell>
          <cell r="P1395" t="e">
            <v>#N/A</v>
          </cell>
          <cell r="Q1395" t="e">
            <v>#N/A</v>
          </cell>
          <cell r="R1395" t="e">
            <v>#N/A</v>
          </cell>
          <cell r="S1395" t="e">
            <v>#N/A</v>
          </cell>
          <cell r="T1395" t="e">
            <v>#N/A</v>
          </cell>
          <cell r="U1395" t="e">
            <v>#N/A</v>
          </cell>
          <cell r="V1395" t="e">
            <v>#N/A</v>
          </cell>
          <cell r="W1395" t="e">
            <v>#N/A</v>
          </cell>
          <cell r="X1395" t="e">
            <v>#N/A</v>
          </cell>
          <cell r="Y1395">
            <v>229</v>
          </cell>
        </row>
        <row r="1396">
          <cell r="A1396">
            <v>1395</v>
          </cell>
          <cell r="B1396">
            <v>42</v>
          </cell>
          <cell r="C1396">
            <v>681</v>
          </cell>
          <cell r="D1396">
            <v>42752</v>
          </cell>
          <cell r="E1396" t="b">
            <v>1</v>
          </cell>
          <cell r="F1396" t="str">
            <v>Approved</v>
          </cell>
          <cell r="G1396" t="str">
            <v>OHM Cycles</v>
          </cell>
          <cell r="H1396" t="str">
            <v>Road</v>
          </cell>
          <cell r="I1396" t="str">
            <v>medium</v>
          </cell>
          <cell r="J1396" t="str">
            <v>small</v>
          </cell>
          <cell r="K1396">
            <v>1810</v>
          </cell>
          <cell r="L1396">
            <v>1610.9</v>
          </cell>
          <cell r="M1396">
            <v>199.09999999999991</v>
          </cell>
          <cell r="N1396">
            <v>37668</v>
          </cell>
          <cell r="O1396" t="e">
            <v>#N/A</v>
          </cell>
          <cell r="P1396" t="e">
            <v>#N/A</v>
          </cell>
          <cell r="Q1396" t="e">
            <v>#N/A</v>
          </cell>
          <cell r="R1396" t="e">
            <v>#N/A</v>
          </cell>
          <cell r="S1396" t="e">
            <v>#N/A</v>
          </cell>
          <cell r="T1396" t="e">
            <v>#N/A</v>
          </cell>
          <cell r="U1396" t="e">
            <v>#N/A</v>
          </cell>
          <cell r="V1396" t="e">
            <v>#N/A</v>
          </cell>
          <cell r="W1396" t="e">
            <v>#N/A</v>
          </cell>
          <cell r="X1396" t="e">
            <v>#N/A</v>
          </cell>
          <cell r="Y1396">
            <v>347</v>
          </cell>
        </row>
        <row r="1397">
          <cell r="A1397">
            <v>1396</v>
          </cell>
          <cell r="B1397">
            <v>31</v>
          </cell>
          <cell r="C1397">
            <v>3252</v>
          </cell>
          <cell r="D1397">
            <v>42792</v>
          </cell>
          <cell r="E1397" t="b">
            <v>1</v>
          </cell>
          <cell r="F1397" t="str">
            <v>Approved</v>
          </cell>
          <cell r="G1397" t="str">
            <v>WeareA2B</v>
          </cell>
          <cell r="H1397" t="str">
            <v>Standard</v>
          </cell>
          <cell r="I1397" t="str">
            <v>medium</v>
          </cell>
          <cell r="J1397" t="str">
            <v>medium</v>
          </cell>
          <cell r="K1397">
            <v>752.64</v>
          </cell>
          <cell r="L1397">
            <v>205.36</v>
          </cell>
          <cell r="M1397">
            <v>547.28</v>
          </cell>
          <cell r="N1397">
            <v>36145</v>
          </cell>
          <cell r="O1397" t="str">
            <v>Female</v>
          </cell>
          <cell r="P1397">
            <v>42</v>
          </cell>
          <cell r="Q1397">
            <v>34.786301369863011</v>
          </cell>
          <cell r="R1397" t="str">
            <v>GIS Technical Architect</v>
          </cell>
          <cell r="S1397" t="str">
            <v>Financial Services</v>
          </cell>
          <cell r="T1397" t="str">
            <v>High Net Worth</v>
          </cell>
          <cell r="U1397" t="str">
            <v>Yes</v>
          </cell>
          <cell r="V1397">
            <v>2089</v>
          </cell>
          <cell r="W1397" t="str">
            <v>NSW</v>
          </cell>
          <cell r="X1397">
            <v>12</v>
          </cell>
          <cell r="Y1397">
            <v>307</v>
          </cell>
        </row>
        <row r="1398">
          <cell r="A1398">
            <v>1397</v>
          </cell>
          <cell r="B1398">
            <v>86</v>
          </cell>
          <cell r="C1398">
            <v>2603</v>
          </cell>
          <cell r="D1398">
            <v>42845</v>
          </cell>
          <cell r="E1398" t="b">
            <v>1</v>
          </cell>
          <cell r="F1398" t="str">
            <v>Approved</v>
          </cell>
          <cell r="G1398" t="str">
            <v>Norco Bicycles</v>
          </cell>
          <cell r="H1398" t="str">
            <v>Road</v>
          </cell>
          <cell r="I1398" t="str">
            <v>high</v>
          </cell>
          <cell r="J1398" t="str">
            <v>large</v>
          </cell>
          <cell r="K1398">
            <v>774.53</v>
          </cell>
          <cell r="L1398">
            <v>464.72</v>
          </cell>
          <cell r="M1398">
            <v>309.80999999999995</v>
          </cell>
          <cell r="N1398">
            <v>37698</v>
          </cell>
          <cell r="O1398" t="str">
            <v>Male</v>
          </cell>
          <cell r="P1398">
            <v>91</v>
          </cell>
          <cell r="Q1398">
            <v>60.161643835616438</v>
          </cell>
          <cell r="R1398" t="str">
            <v>Nurse</v>
          </cell>
          <cell r="S1398" t="str">
            <v>Health</v>
          </cell>
          <cell r="T1398" t="str">
            <v>Mass Customer</v>
          </cell>
          <cell r="U1398" t="str">
            <v>No</v>
          </cell>
          <cell r="V1398">
            <v>3146</v>
          </cell>
          <cell r="W1398" t="str">
            <v>VIC</v>
          </cell>
          <cell r="X1398">
            <v>11</v>
          </cell>
          <cell r="Y1398">
            <v>254</v>
          </cell>
        </row>
        <row r="1399">
          <cell r="A1399">
            <v>1398</v>
          </cell>
          <cell r="B1399">
            <v>15</v>
          </cell>
          <cell r="C1399">
            <v>2985</v>
          </cell>
          <cell r="D1399">
            <v>42944</v>
          </cell>
          <cell r="E1399" t="b">
            <v>1</v>
          </cell>
          <cell r="F1399" t="str">
            <v>Approved</v>
          </cell>
          <cell r="G1399" t="str">
            <v>Norco Bicycles</v>
          </cell>
          <cell r="H1399" t="str">
            <v>Standard</v>
          </cell>
          <cell r="I1399" t="str">
            <v>low</v>
          </cell>
          <cell r="J1399" t="str">
            <v>medium</v>
          </cell>
          <cell r="K1399">
            <v>958.74</v>
          </cell>
          <cell r="L1399">
            <v>748.9</v>
          </cell>
          <cell r="M1399">
            <v>209.84000000000003</v>
          </cell>
          <cell r="N1399">
            <v>35378</v>
          </cell>
          <cell r="O1399" t="str">
            <v>Male</v>
          </cell>
          <cell r="P1399">
            <v>60</v>
          </cell>
          <cell r="Q1399">
            <v>35.454794520547942</v>
          </cell>
          <cell r="R1399" t="str">
            <v>Sales Representative</v>
          </cell>
          <cell r="S1399" t="str">
            <v>Manufacturing</v>
          </cell>
          <cell r="T1399" t="str">
            <v>Mass Customer</v>
          </cell>
          <cell r="U1399" t="str">
            <v>Yes</v>
          </cell>
          <cell r="V1399">
            <v>2216</v>
          </cell>
          <cell r="W1399" t="str">
            <v>NSW</v>
          </cell>
          <cell r="X1399">
            <v>10</v>
          </cell>
          <cell r="Y1399">
            <v>155</v>
          </cell>
        </row>
        <row r="1400">
          <cell r="A1400">
            <v>1399</v>
          </cell>
          <cell r="B1400">
            <v>40</v>
          </cell>
          <cell r="C1400">
            <v>3109</v>
          </cell>
          <cell r="D1400">
            <v>42930</v>
          </cell>
          <cell r="E1400" t="b">
            <v>0</v>
          </cell>
          <cell r="F1400" t="str">
            <v>Approved</v>
          </cell>
          <cell r="G1400" t="str">
            <v>OHM Cycles</v>
          </cell>
          <cell r="H1400" t="str">
            <v>Standard</v>
          </cell>
          <cell r="I1400" t="str">
            <v>high</v>
          </cell>
          <cell r="J1400" t="str">
            <v>medium</v>
          </cell>
          <cell r="K1400">
            <v>1458.17</v>
          </cell>
          <cell r="L1400">
            <v>874.9</v>
          </cell>
          <cell r="M1400">
            <v>583.2700000000001</v>
          </cell>
          <cell r="N1400">
            <v>40672</v>
          </cell>
          <cell r="O1400" t="str">
            <v>Male</v>
          </cell>
          <cell r="P1400">
            <v>14</v>
          </cell>
          <cell r="Q1400">
            <v>63.783561643835618</v>
          </cell>
          <cell r="R1400" t="str">
            <v>Automation Specialist II</v>
          </cell>
          <cell r="S1400" t="str">
            <v>Entertainment</v>
          </cell>
          <cell r="T1400" t="str">
            <v>Mass Customer</v>
          </cell>
          <cell r="U1400" t="str">
            <v>No</v>
          </cell>
          <cell r="V1400">
            <v>2170</v>
          </cell>
          <cell r="W1400" t="str">
            <v>NSW</v>
          </cell>
          <cell r="X1400">
            <v>9</v>
          </cell>
          <cell r="Y1400">
            <v>169</v>
          </cell>
        </row>
        <row r="1401">
          <cell r="A1401">
            <v>1400</v>
          </cell>
          <cell r="B1401">
            <v>19</v>
          </cell>
          <cell r="C1401">
            <v>3244</v>
          </cell>
          <cell r="D1401">
            <v>43078</v>
          </cell>
          <cell r="E1401" t="b">
            <v>0</v>
          </cell>
          <cell r="F1401" t="str">
            <v>Approved</v>
          </cell>
          <cell r="G1401" t="str">
            <v>OHM Cycles</v>
          </cell>
          <cell r="H1401" t="str">
            <v>Road</v>
          </cell>
          <cell r="I1401" t="str">
            <v>high</v>
          </cell>
          <cell r="J1401" t="str">
            <v>large</v>
          </cell>
          <cell r="K1401">
            <v>12.01</v>
          </cell>
          <cell r="L1401">
            <v>7.21</v>
          </cell>
          <cell r="M1401">
            <v>4.8</v>
          </cell>
          <cell r="N1401">
            <v>39880</v>
          </cell>
          <cell r="O1401" t="str">
            <v>Male</v>
          </cell>
          <cell r="P1401">
            <v>86</v>
          </cell>
          <cell r="Q1401">
            <v>62.909589041095892</v>
          </cell>
          <cell r="R1401" t="str">
            <v>Systems Administrator I</v>
          </cell>
          <cell r="S1401" t="str">
            <v>Health</v>
          </cell>
          <cell r="T1401" t="str">
            <v>Mass Customer</v>
          </cell>
          <cell r="U1401" t="str">
            <v>No</v>
          </cell>
          <cell r="V1401">
            <v>3083</v>
          </cell>
          <cell r="W1401" t="str">
            <v>VIC</v>
          </cell>
          <cell r="X1401">
            <v>9</v>
          </cell>
          <cell r="Y1401">
            <v>21</v>
          </cell>
        </row>
        <row r="1402">
          <cell r="A1402">
            <v>1401</v>
          </cell>
          <cell r="B1402">
            <v>99</v>
          </cell>
          <cell r="C1402">
            <v>2965</v>
          </cell>
          <cell r="D1402">
            <v>42998</v>
          </cell>
          <cell r="E1402" t="b">
            <v>0</v>
          </cell>
          <cell r="F1402" t="str">
            <v>Approved</v>
          </cell>
          <cell r="G1402" t="str">
            <v>Trek Bicycles</v>
          </cell>
          <cell r="H1402" t="str">
            <v>Road</v>
          </cell>
          <cell r="I1402" t="str">
            <v>low</v>
          </cell>
          <cell r="J1402" t="str">
            <v>small</v>
          </cell>
          <cell r="K1402">
            <v>1720.7</v>
          </cell>
          <cell r="L1402">
            <v>1531.42</v>
          </cell>
          <cell r="M1402">
            <v>189.27999999999997</v>
          </cell>
          <cell r="N1402">
            <v>38991</v>
          </cell>
          <cell r="O1402" t="str">
            <v>Female</v>
          </cell>
          <cell r="P1402">
            <v>81</v>
          </cell>
          <cell r="Q1402">
            <v>49.293150684931504</v>
          </cell>
          <cell r="R1402">
            <v>0</v>
          </cell>
          <cell r="S1402" t="str">
            <v>Telecommunications</v>
          </cell>
          <cell r="T1402" t="str">
            <v>Mass Customer</v>
          </cell>
          <cell r="U1402" t="str">
            <v>Yes</v>
          </cell>
          <cell r="V1402">
            <v>2320</v>
          </cell>
          <cell r="W1402" t="str">
            <v>NSW</v>
          </cell>
          <cell r="X1402">
            <v>5</v>
          </cell>
          <cell r="Y1402">
            <v>101</v>
          </cell>
        </row>
        <row r="1403">
          <cell r="A1403">
            <v>1402</v>
          </cell>
          <cell r="B1403">
            <v>91</v>
          </cell>
          <cell r="C1403">
            <v>3220</v>
          </cell>
          <cell r="D1403">
            <v>43019</v>
          </cell>
          <cell r="E1403" t="b">
            <v>1</v>
          </cell>
          <cell r="F1403" t="str">
            <v>Approved</v>
          </cell>
          <cell r="G1403" t="str">
            <v>Solex</v>
          </cell>
          <cell r="H1403" t="str">
            <v>Standard</v>
          </cell>
          <cell r="I1403" t="str">
            <v>medium</v>
          </cell>
          <cell r="J1403" t="str">
            <v>medium</v>
          </cell>
          <cell r="K1403">
            <v>100.35</v>
          </cell>
          <cell r="L1403">
            <v>75.260000000000005</v>
          </cell>
          <cell r="M1403">
            <v>25.089999999999989</v>
          </cell>
          <cell r="N1403">
            <v>36367</v>
          </cell>
          <cell r="O1403" t="str">
            <v>Female</v>
          </cell>
          <cell r="P1403">
            <v>59</v>
          </cell>
          <cell r="Q1403">
            <v>49.682191780821917</v>
          </cell>
          <cell r="R1403" t="str">
            <v>Research Assistant IV</v>
          </cell>
          <cell r="S1403" t="str">
            <v>Financial Services</v>
          </cell>
          <cell r="T1403" t="str">
            <v>Mass Customer</v>
          </cell>
          <cell r="U1403" t="str">
            <v>No</v>
          </cell>
          <cell r="V1403">
            <v>2029</v>
          </cell>
          <cell r="W1403" t="str">
            <v>NSW</v>
          </cell>
          <cell r="X1403">
            <v>10</v>
          </cell>
          <cell r="Y1403">
            <v>80</v>
          </cell>
        </row>
        <row r="1404">
          <cell r="A1404">
            <v>1403</v>
          </cell>
          <cell r="B1404">
            <v>0</v>
          </cell>
          <cell r="C1404">
            <v>2891</v>
          </cell>
          <cell r="D1404">
            <v>42736</v>
          </cell>
          <cell r="E1404" t="b">
            <v>1</v>
          </cell>
          <cell r="F1404" t="str">
            <v>Approved</v>
          </cell>
          <cell r="G1404" t="str">
            <v>OHM Cycles</v>
          </cell>
          <cell r="H1404" t="str">
            <v>Standard</v>
          </cell>
          <cell r="I1404" t="str">
            <v>medium</v>
          </cell>
          <cell r="J1404" t="str">
            <v>medium</v>
          </cell>
          <cell r="K1404">
            <v>183.86</v>
          </cell>
          <cell r="L1404">
            <v>137.9</v>
          </cell>
          <cell r="M1404">
            <v>45.960000000000008</v>
          </cell>
          <cell r="N1404">
            <v>34170</v>
          </cell>
          <cell r="O1404" t="str">
            <v>Male</v>
          </cell>
          <cell r="P1404">
            <v>59</v>
          </cell>
          <cell r="Q1404">
            <v>35.095890410958901</v>
          </cell>
          <cell r="R1404" t="str">
            <v>Nuclear Power Engineer</v>
          </cell>
          <cell r="S1404" t="str">
            <v>n/a</v>
          </cell>
          <cell r="T1404" t="str">
            <v>Affluent Customer</v>
          </cell>
          <cell r="U1404" t="str">
            <v>Yes</v>
          </cell>
          <cell r="V1404">
            <v>2481</v>
          </cell>
          <cell r="W1404" t="str">
            <v>NSW</v>
          </cell>
          <cell r="X1404">
            <v>11</v>
          </cell>
          <cell r="Y1404">
            <v>363</v>
          </cell>
        </row>
        <row r="1405">
          <cell r="A1405">
            <v>1404</v>
          </cell>
          <cell r="B1405">
            <v>62</v>
          </cell>
          <cell r="C1405">
            <v>17</v>
          </cell>
          <cell r="D1405">
            <v>42808</v>
          </cell>
          <cell r="E1405" t="b">
            <v>0</v>
          </cell>
          <cell r="F1405" t="str">
            <v>Approved</v>
          </cell>
          <cell r="G1405" t="str">
            <v>Solex</v>
          </cell>
          <cell r="H1405" t="str">
            <v>Standard</v>
          </cell>
          <cell r="I1405" t="str">
            <v>medium</v>
          </cell>
          <cell r="J1405" t="str">
            <v>medium</v>
          </cell>
          <cell r="K1405">
            <v>478.16</v>
          </cell>
          <cell r="L1405">
            <v>298.72000000000003</v>
          </cell>
          <cell r="M1405">
            <v>179.44</v>
          </cell>
          <cell r="N1405">
            <v>33879</v>
          </cell>
          <cell r="O1405" t="e">
            <v>#N/A</v>
          </cell>
          <cell r="P1405" t="e">
            <v>#N/A</v>
          </cell>
          <cell r="Q1405" t="e">
            <v>#N/A</v>
          </cell>
          <cell r="R1405" t="e">
            <v>#N/A</v>
          </cell>
          <cell r="S1405" t="e">
            <v>#N/A</v>
          </cell>
          <cell r="T1405" t="e">
            <v>#N/A</v>
          </cell>
          <cell r="U1405" t="e">
            <v>#N/A</v>
          </cell>
          <cell r="V1405" t="e">
            <v>#N/A</v>
          </cell>
          <cell r="W1405" t="e">
            <v>#N/A</v>
          </cell>
          <cell r="X1405" t="e">
            <v>#N/A</v>
          </cell>
          <cell r="Y1405">
            <v>291</v>
          </cell>
        </row>
        <row r="1406">
          <cell r="A1406">
            <v>1405</v>
          </cell>
          <cell r="B1406">
            <v>3</v>
          </cell>
          <cell r="C1406">
            <v>16</v>
          </cell>
          <cell r="D1406">
            <v>42964</v>
          </cell>
          <cell r="E1406" t="b">
            <v>0</v>
          </cell>
          <cell r="F1406" t="str">
            <v>Approved</v>
          </cell>
          <cell r="G1406" t="str">
            <v>Trek Bicycles</v>
          </cell>
          <cell r="H1406" t="str">
            <v>Standard</v>
          </cell>
          <cell r="I1406" t="str">
            <v>medium</v>
          </cell>
          <cell r="J1406" t="str">
            <v>large</v>
          </cell>
          <cell r="K1406">
            <v>2091.4699999999998</v>
          </cell>
          <cell r="L1406">
            <v>388.92</v>
          </cell>
          <cell r="M1406">
            <v>1702.5499999999997</v>
          </cell>
          <cell r="N1406">
            <v>37220</v>
          </cell>
          <cell r="O1406" t="e">
            <v>#N/A</v>
          </cell>
          <cell r="P1406" t="e">
            <v>#N/A</v>
          </cell>
          <cell r="Q1406" t="e">
            <v>#N/A</v>
          </cell>
          <cell r="R1406" t="e">
            <v>#N/A</v>
          </cell>
          <cell r="S1406" t="e">
            <v>#N/A</v>
          </cell>
          <cell r="T1406" t="e">
            <v>#N/A</v>
          </cell>
          <cell r="U1406" t="e">
            <v>#N/A</v>
          </cell>
          <cell r="V1406" t="e">
            <v>#N/A</v>
          </cell>
          <cell r="W1406" t="e">
            <v>#N/A</v>
          </cell>
          <cell r="X1406" t="e">
            <v>#N/A</v>
          </cell>
          <cell r="Y1406">
            <v>135</v>
          </cell>
        </row>
        <row r="1407">
          <cell r="A1407">
            <v>1406</v>
          </cell>
          <cell r="B1407">
            <v>50</v>
          </cell>
          <cell r="C1407">
            <v>2459</v>
          </cell>
          <cell r="D1407">
            <v>42868</v>
          </cell>
          <cell r="E1407" t="b">
            <v>1</v>
          </cell>
          <cell r="F1407" t="str">
            <v>Approved</v>
          </cell>
          <cell r="G1407" t="str">
            <v>Giant Bicycles</v>
          </cell>
          <cell r="H1407" t="str">
            <v>Standard</v>
          </cell>
          <cell r="I1407" t="str">
            <v>medium</v>
          </cell>
          <cell r="J1407" t="str">
            <v>medium</v>
          </cell>
          <cell r="K1407">
            <v>642.70000000000005</v>
          </cell>
          <cell r="L1407">
            <v>211.37</v>
          </cell>
          <cell r="M1407">
            <v>431.33000000000004</v>
          </cell>
          <cell r="N1407">
            <v>37337</v>
          </cell>
          <cell r="O1407" t="str">
            <v>Male</v>
          </cell>
          <cell r="P1407">
            <v>88</v>
          </cell>
          <cell r="Q1407">
            <v>36.213698630136989</v>
          </cell>
          <cell r="R1407" t="str">
            <v>Quality Engineer</v>
          </cell>
          <cell r="S1407" t="str">
            <v>Manufacturing</v>
          </cell>
          <cell r="T1407" t="str">
            <v>High Net Worth</v>
          </cell>
          <cell r="U1407" t="str">
            <v>Yes</v>
          </cell>
          <cell r="V1407">
            <v>4034</v>
          </cell>
          <cell r="W1407" t="str">
            <v>QLD</v>
          </cell>
          <cell r="X1407">
            <v>6</v>
          </cell>
          <cell r="Y1407">
            <v>231</v>
          </cell>
        </row>
        <row r="1408">
          <cell r="A1408">
            <v>1407</v>
          </cell>
          <cell r="B1408">
            <v>7</v>
          </cell>
          <cell r="C1408">
            <v>1404</v>
          </cell>
          <cell r="D1408">
            <v>43040</v>
          </cell>
          <cell r="E1408" t="b">
            <v>1</v>
          </cell>
          <cell r="F1408" t="str">
            <v>Approved</v>
          </cell>
          <cell r="G1408" t="str">
            <v>Trek Bicycles</v>
          </cell>
          <cell r="H1408" t="str">
            <v>Road</v>
          </cell>
          <cell r="I1408" t="str">
            <v>low</v>
          </cell>
          <cell r="J1408" t="str">
            <v>medium</v>
          </cell>
          <cell r="K1408">
            <v>980.37</v>
          </cell>
          <cell r="L1408">
            <v>234.43</v>
          </cell>
          <cell r="M1408">
            <v>745.94</v>
          </cell>
          <cell r="N1408">
            <v>37838</v>
          </cell>
          <cell r="O1408" t="e">
            <v>#N/A</v>
          </cell>
          <cell r="P1408" t="e">
            <v>#N/A</v>
          </cell>
          <cell r="Q1408" t="e">
            <v>#N/A</v>
          </cell>
          <cell r="R1408" t="e">
            <v>#N/A</v>
          </cell>
          <cell r="S1408" t="e">
            <v>#N/A</v>
          </cell>
          <cell r="T1408" t="e">
            <v>#N/A</v>
          </cell>
          <cell r="U1408" t="e">
            <v>#N/A</v>
          </cell>
          <cell r="V1408" t="e">
            <v>#N/A</v>
          </cell>
          <cell r="W1408" t="e">
            <v>#N/A</v>
          </cell>
          <cell r="X1408" t="e">
            <v>#N/A</v>
          </cell>
          <cell r="Y1408">
            <v>59</v>
          </cell>
        </row>
        <row r="1409">
          <cell r="A1409">
            <v>1408</v>
          </cell>
          <cell r="B1409">
            <v>85</v>
          </cell>
          <cell r="C1409">
            <v>1001</v>
          </cell>
          <cell r="D1409">
            <v>42773</v>
          </cell>
          <cell r="E1409" t="b">
            <v>1</v>
          </cell>
          <cell r="F1409" t="str">
            <v>Approved</v>
          </cell>
          <cell r="G1409" t="str">
            <v>WeareA2B</v>
          </cell>
          <cell r="H1409" t="str">
            <v>Standard</v>
          </cell>
          <cell r="I1409" t="str">
            <v>medium</v>
          </cell>
          <cell r="J1409" t="str">
            <v>medium</v>
          </cell>
          <cell r="K1409">
            <v>752.64</v>
          </cell>
          <cell r="L1409">
            <v>205.36</v>
          </cell>
          <cell r="M1409">
            <v>547.28</v>
          </cell>
          <cell r="N1409">
            <v>42218</v>
          </cell>
          <cell r="O1409" t="e">
            <v>#N/A</v>
          </cell>
          <cell r="P1409" t="e">
            <v>#N/A</v>
          </cell>
          <cell r="Q1409" t="e">
            <v>#N/A</v>
          </cell>
          <cell r="R1409" t="e">
            <v>#N/A</v>
          </cell>
          <cell r="S1409" t="e">
            <v>#N/A</v>
          </cell>
          <cell r="T1409" t="e">
            <v>#N/A</v>
          </cell>
          <cell r="U1409" t="e">
            <v>#N/A</v>
          </cell>
          <cell r="V1409" t="e">
            <v>#N/A</v>
          </cell>
          <cell r="W1409" t="e">
            <v>#N/A</v>
          </cell>
          <cell r="X1409" t="e">
            <v>#N/A</v>
          </cell>
          <cell r="Y1409">
            <v>326</v>
          </cell>
        </row>
        <row r="1410">
          <cell r="A1410">
            <v>1409</v>
          </cell>
          <cell r="B1410">
            <v>48</v>
          </cell>
          <cell r="C1410">
            <v>2205</v>
          </cell>
          <cell r="D1410">
            <v>42859</v>
          </cell>
          <cell r="E1410" t="b">
            <v>1</v>
          </cell>
          <cell r="F1410" t="str">
            <v>Approved</v>
          </cell>
          <cell r="G1410" t="str">
            <v>WeareA2B</v>
          </cell>
          <cell r="H1410" t="str">
            <v>Standard</v>
          </cell>
          <cell r="I1410" t="str">
            <v>medium</v>
          </cell>
          <cell r="J1410" t="str">
            <v>medium</v>
          </cell>
          <cell r="K1410">
            <v>1762.96</v>
          </cell>
          <cell r="L1410">
            <v>950.52</v>
          </cell>
          <cell r="M1410">
            <v>812.44</v>
          </cell>
          <cell r="N1410">
            <v>41848</v>
          </cell>
          <cell r="O1410" t="str">
            <v>Male</v>
          </cell>
          <cell r="P1410">
            <v>60</v>
          </cell>
          <cell r="Q1410">
            <v>122.3013698630137</v>
          </cell>
          <cell r="R1410" t="str">
            <v>Accounting Assistant III</v>
          </cell>
          <cell r="S1410" t="str">
            <v>Entertainment</v>
          </cell>
          <cell r="T1410" t="str">
            <v>High Net Worth</v>
          </cell>
          <cell r="U1410" t="str">
            <v>No</v>
          </cell>
          <cell r="V1410">
            <v>3101</v>
          </cell>
          <cell r="W1410" t="str">
            <v>VIC</v>
          </cell>
          <cell r="X1410">
            <v>8</v>
          </cell>
          <cell r="Y1410">
            <v>240</v>
          </cell>
        </row>
        <row r="1411">
          <cell r="A1411">
            <v>1410</v>
          </cell>
          <cell r="B1411">
            <v>93</v>
          </cell>
          <cell r="C1411">
            <v>2969</v>
          </cell>
          <cell r="D1411">
            <v>42931</v>
          </cell>
          <cell r="E1411" t="b">
            <v>0</v>
          </cell>
          <cell r="F1411" t="str">
            <v>Approved</v>
          </cell>
          <cell r="G1411" t="str">
            <v>WeareA2B</v>
          </cell>
          <cell r="H1411" t="str">
            <v>Standard</v>
          </cell>
          <cell r="I1411" t="str">
            <v>medium</v>
          </cell>
          <cell r="J1411" t="str">
            <v>medium</v>
          </cell>
          <cell r="K1411">
            <v>1065.03</v>
          </cell>
          <cell r="L1411">
            <v>230.09</v>
          </cell>
          <cell r="M1411">
            <v>834.93999999999994</v>
          </cell>
          <cell r="N1411">
            <v>34556</v>
          </cell>
          <cell r="O1411" t="str">
            <v>Female</v>
          </cell>
          <cell r="P1411">
            <v>64</v>
          </cell>
          <cell r="Q1411">
            <v>47.402739726027399</v>
          </cell>
          <cell r="R1411" t="str">
            <v>Database Administrator IV</v>
          </cell>
          <cell r="S1411" t="str">
            <v>Retail</v>
          </cell>
          <cell r="T1411" t="str">
            <v>High Net Worth</v>
          </cell>
          <cell r="U1411" t="str">
            <v>No</v>
          </cell>
          <cell r="V1411">
            <v>2763</v>
          </cell>
          <cell r="W1411" t="str">
            <v>NSW</v>
          </cell>
          <cell r="X1411">
            <v>9</v>
          </cell>
          <cell r="Y1411">
            <v>168</v>
          </cell>
        </row>
        <row r="1412">
          <cell r="A1412">
            <v>1411</v>
          </cell>
          <cell r="B1412">
            <v>79</v>
          </cell>
          <cell r="C1412">
            <v>1183</v>
          </cell>
          <cell r="D1412">
            <v>42946</v>
          </cell>
          <cell r="E1412" t="b">
            <v>0</v>
          </cell>
          <cell r="F1412" t="str">
            <v>Approved</v>
          </cell>
          <cell r="G1412" t="str">
            <v>Norco Bicycles</v>
          </cell>
          <cell r="H1412" t="str">
            <v>Standard</v>
          </cell>
          <cell r="I1412" t="str">
            <v>medium</v>
          </cell>
          <cell r="J1412" t="str">
            <v>medium</v>
          </cell>
          <cell r="K1412">
            <v>1555.58</v>
          </cell>
          <cell r="L1412">
            <v>818.01</v>
          </cell>
          <cell r="M1412">
            <v>737.56999999999994</v>
          </cell>
          <cell r="N1412">
            <v>39298</v>
          </cell>
          <cell r="O1412" t="e">
            <v>#N/A</v>
          </cell>
          <cell r="P1412" t="e">
            <v>#N/A</v>
          </cell>
          <cell r="Q1412" t="e">
            <v>#N/A</v>
          </cell>
          <cell r="R1412" t="e">
            <v>#N/A</v>
          </cell>
          <cell r="S1412" t="e">
            <v>#N/A</v>
          </cell>
          <cell r="T1412" t="e">
            <v>#N/A</v>
          </cell>
          <cell r="U1412" t="e">
            <v>#N/A</v>
          </cell>
          <cell r="V1412" t="e">
            <v>#N/A</v>
          </cell>
          <cell r="W1412" t="e">
            <v>#N/A</v>
          </cell>
          <cell r="X1412" t="e">
            <v>#N/A</v>
          </cell>
          <cell r="Y1412">
            <v>153</v>
          </cell>
        </row>
        <row r="1413">
          <cell r="A1413">
            <v>1412</v>
          </cell>
          <cell r="B1413">
            <v>57</v>
          </cell>
          <cell r="C1413">
            <v>3240</v>
          </cell>
          <cell r="D1413">
            <v>42983</v>
          </cell>
          <cell r="E1413" t="b">
            <v>1</v>
          </cell>
          <cell r="F1413" t="str">
            <v>Approved</v>
          </cell>
          <cell r="G1413" t="str">
            <v>WeareA2B</v>
          </cell>
          <cell r="H1413" t="str">
            <v>Touring</v>
          </cell>
          <cell r="I1413" t="str">
            <v>medium</v>
          </cell>
          <cell r="J1413" t="str">
            <v>large</v>
          </cell>
          <cell r="K1413">
            <v>1890.39</v>
          </cell>
          <cell r="L1413">
            <v>260.14</v>
          </cell>
          <cell r="M1413">
            <v>1630.25</v>
          </cell>
          <cell r="N1413">
            <v>42172</v>
          </cell>
          <cell r="O1413" t="str">
            <v>Male</v>
          </cell>
          <cell r="P1413">
            <v>34</v>
          </cell>
          <cell r="Q1413">
            <v>45.56986301369863</v>
          </cell>
          <cell r="R1413" t="str">
            <v>Chief Design Engineer</v>
          </cell>
          <cell r="S1413" t="str">
            <v>Health</v>
          </cell>
          <cell r="T1413" t="str">
            <v>High Net Worth</v>
          </cell>
          <cell r="U1413" t="str">
            <v>No</v>
          </cell>
          <cell r="V1413">
            <v>2760</v>
          </cell>
          <cell r="W1413" t="str">
            <v>NSW</v>
          </cell>
          <cell r="X1413">
            <v>8</v>
          </cell>
          <cell r="Y1413">
            <v>116</v>
          </cell>
        </row>
        <row r="1414">
          <cell r="A1414">
            <v>1413</v>
          </cell>
          <cell r="B1414">
            <v>79</v>
          </cell>
          <cell r="C1414">
            <v>2446</v>
          </cell>
          <cell r="D1414">
            <v>43028</v>
          </cell>
          <cell r="E1414" t="b">
            <v>0</v>
          </cell>
          <cell r="F1414" t="str">
            <v>Approved</v>
          </cell>
          <cell r="G1414" t="str">
            <v>Norco Bicycles</v>
          </cell>
          <cell r="H1414" t="str">
            <v>Standard</v>
          </cell>
          <cell r="I1414" t="str">
            <v>medium</v>
          </cell>
          <cell r="J1414" t="str">
            <v>medium</v>
          </cell>
          <cell r="K1414">
            <v>1555.58</v>
          </cell>
          <cell r="L1414">
            <v>818.01</v>
          </cell>
          <cell r="M1414">
            <v>737.56999999999994</v>
          </cell>
          <cell r="N1414">
            <v>37873</v>
          </cell>
          <cell r="O1414" t="str">
            <v>Male</v>
          </cell>
          <cell r="P1414">
            <v>55</v>
          </cell>
          <cell r="Q1414">
            <v>65.575342465753423</v>
          </cell>
          <cell r="R1414">
            <v>0</v>
          </cell>
          <cell r="S1414" t="str">
            <v>Retail</v>
          </cell>
          <cell r="T1414" t="str">
            <v>Affluent Customer</v>
          </cell>
          <cell r="U1414" t="str">
            <v>No</v>
          </cell>
          <cell r="V1414">
            <v>2206</v>
          </cell>
          <cell r="W1414" t="str">
            <v>NSW</v>
          </cell>
          <cell r="X1414">
            <v>11</v>
          </cell>
          <cell r="Y1414">
            <v>71</v>
          </cell>
        </row>
        <row r="1415">
          <cell r="A1415">
            <v>1414</v>
          </cell>
          <cell r="B1415">
            <v>32</v>
          </cell>
          <cell r="C1415">
            <v>993</v>
          </cell>
          <cell r="D1415">
            <v>42990</v>
          </cell>
          <cell r="E1415" t="b">
            <v>1</v>
          </cell>
          <cell r="F1415" t="str">
            <v>Approved</v>
          </cell>
          <cell r="G1415" t="str">
            <v>Giant Bicycles</v>
          </cell>
          <cell r="H1415" t="str">
            <v>Standard</v>
          </cell>
          <cell r="I1415" t="str">
            <v>high</v>
          </cell>
          <cell r="J1415" t="str">
            <v>medium</v>
          </cell>
          <cell r="K1415">
            <v>1179</v>
          </cell>
          <cell r="L1415">
            <v>707.4</v>
          </cell>
          <cell r="M1415">
            <v>471.6</v>
          </cell>
          <cell r="N1415">
            <v>35667</v>
          </cell>
          <cell r="O1415" t="e">
            <v>#N/A</v>
          </cell>
          <cell r="P1415" t="e">
            <v>#N/A</v>
          </cell>
          <cell r="Q1415" t="e">
            <v>#N/A</v>
          </cell>
          <cell r="R1415" t="e">
            <v>#N/A</v>
          </cell>
          <cell r="S1415" t="e">
            <v>#N/A</v>
          </cell>
          <cell r="T1415" t="e">
            <v>#N/A</v>
          </cell>
          <cell r="U1415" t="e">
            <v>#N/A</v>
          </cell>
          <cell r="V1415" t="e">
            <v>#N/A</v>
          </cell>
          <cell r="W1415" t="e">
            <v>#N/A</v>
          </cell>
          <cell r="X1415" t="e">
            <v>#N/A</v>
          </cell>
          <cell r="Y1415">
            <v>109</v>
          </cell>
        </row>
        <row r="1416">
          <cell r="A1416">
            <v>1415</v>
          </cell>
          <cell r="B1416">
            <v>46</v>
          </cell>
          <cell r="C1416">
            <v>1528</v>
          </cell>
          <cell r="D1416">
            <v>42850</v>
          </cell>
          <cell r="E1416" t="b">
            <v>1</v>
          </cell>
          <cell r="F1416" t="str">
            <v>Approved</v>
          </cell>
          <cell r="G1416" t="str">
            <v>OHM Cycles</v>
          </cell>
          <cell r="H1416" t="str">
            <v>Standard</v>
          </cell>
          <cell r="I1416" t="str">
            <v>low</v>
          </cell>
          <cell r="J1416" t="str">
            <v>medium</v>
          </cell>
          <cell r="K1416">
            <v>1793.43</v>
          </cell>
          <cell r="L1416">
            <v>248.82</v>
          </cell>
          <cell r="M1416">
            <v>1544.6100000000001</v>
          </cell>
          <cell r="N1416">
            <v>36361</v>
          </cell>
          <cell r="O1416" t="str">
            <v>Female</v>
          </cell>
          <cell r="P1416">
            <v>0</v>
          </cell>
          <cell r="Q1416">
            <v>38.241095890410961</v>
          </cell>
          <cell r="R1416">
            <v>0</v>
          </cell>
          <cell r="S1416" t="str">
            <v>Manufacturing</v>
          </cell>
          <cell r="T1416" t="str">
            <v>Mass Customer</v>
          </cell>
          <cell r="U1416" t="str">
            <v>No</v>
          </cell>
          <cell r="V1416">
            <v>2171</v>
          </cell>
          <cell r="W1416" t="str">
            <v>NSW</v>
          </cell>
          <cell r="X1416">
            <v>10</v>
          </cell>
          <cell r="Y1416">
            <v>249</v>
          </cell>
        </row>
        <row r="1417">
          <cell r="A1417">
            <v>1416</v>
          </cell>
          <cell r="B1417">
            <v>57</v>
          </cell>
          <cell r="C1417">
            <v>2088</v>
          </cell>
          <cell r="D1417">
            <v>42881</v>
          </cell>
          <cell r="E1417" t="b">
            <v>1</v>
          </cell>
          <cell r="F1417" t="str">
            <v>Approved</v>
          </cell>
          <cell r="G1417" t="str">
            <v>WeareA2B</v>
          </cell>
          <cell r="H1417" t="str">
            <v>Touring</v>
          </cell>
          <cell r="I1417" t="str">
            <v>medium</v>
          </cell>
          <cell r="J1417" t="str">
            <v>large</v>
          </cell>
          <cell r="K1417">
            <v>1890.39</v>
          </cell>
          <cell r="L1417">
            <v>260.14</v>
          </cell>
          <cell r="M1417">
            <v>1630.25</v>
          </cell>
          <cell r="N1417">
            <v>34143</v>
          </cell>
          <cell r="O1417" t="str">
            <v>Male</v>
          </cell>
          <cell r="P1417">
            <v>93</v>
          </cell>
          <cell r="Q1417">
            <v>52.479452054794521</v>
          </cell>
          <cell r="R1417" t="str">
            <v>Senior Financial Analyst</v>
          </cell>
          <cell r="S1417" t="str">
            <v>IT</v>
          </cell>
          <cell r="T1417" t="str">
            <v>Mass Customer</v>
          </cell>
          <cell r="U1417" t="str">
            <v>Yes</v>
          </cell>
          <cell r="V1417">
            <v>4551</v>
          </cell>
          <cell r="W1417" t="str">
            <v>QLD</v>
          </cell>
          <cell r="X1417">
            <v>7</v>
          </cell>
          <cell r="Y1417">
            <v>218</v>
          </cell>
        </row>
        <row r="1418">
          <cell r="A1418">
            <v>1417</v>
          </cell>
          <cell r="B1418">
            <v>8</v>
          </cell>
          <cell r="C1418">
            <v>1311</v>
          </cell>
          <cell r="D1418">
            <v>42782</v>
          </cell>
          <cell r="E1418" t="b">
            <v>1</v>
          </cell>
          <cell r="F1418" t="str">
            <v>Approved</v>
          </cell>
          <cell r="G1418" t="str">
            <v>Solex</v>
          </cell>
          <cell r="H1418" t="str">
            <v>Road</v>
          </cell>
          <cell r="I1418" t="str">
            <v>medium</v>
          </cell>
          <cell r="J1418" t="str">
            <v>small</v>
          </cell>
          <cell r="K1418">
            <v>1703.52</v>
          </cell>
          <cell r="L1418">
            <v>1516.13</v>
          </cell>
          <cell r="M1418">
            <v>187.38999999999987</v>
          </cell>
          <cell r="N1418">
            <v>38693</v>
          </cell>
          <cell r="O1418" t="e">
            <v>#N/A</v>
          </cell>
          <cell r="P1418" t="e">
            <v>#N/A</v>
          </cell>
          <cell r="Q1418" t="e">
            <v>#N/A</v>
          </cell>
          <cell r="R1418" t="e">
            <v>#N/A</v>
          </cell>
          <cell r="S1418" t="e">
            <v>#N/A</v>
          </cell>
          <cell r="T1418" t="e">
            <v>#N/A</v>
          </cell>
          <cell r="U1418" t="e">
            <v>#N/A</v>
          </cell>
          <cell r="V1418" t="e">
            <v>#N/A</v>
          </cell>
          <cell r="W1418" t="e">
            <v>#N/A</v>
          </cell>
          <cell r="X1418" t="e">
            <v>#N/A</v>
          </cell>
          <cell r="Y1418">
            <v>317</v>
          </cell>
        </row>
        <row r="1419">
          <cell r="A1419">
            <v>1418</v>
          </cell>
          <cell r="B1419">
            <v>22</v>
          </cell>
          <cell r="C1419">
            <v>36</v>
          </cell>
          <cell r="D1419">
            <v>42833</v>
          </cell>
          <cell r="E1419" t="b">
            <v>0</v>
          </cell>
          <cell r="F1419" t="str">
            <v>Approved</v>
          </cell>
          <cell r="G1419" t="str">
            <v>WeareA2B</v>
          </cell>
          <cell r="H1419" t="str">
            <v>Standard</v>
          </cell>
          <cell r="I1419" t="str">
            <v>medium</v>
          </cell>
          <cell r="J1419" t="str">
            <v>medium</v>
          </cell>
          <cell r="K1419">
            <v>60.34</v>
          </cell>
          <cell r="L1419">
            <v>45.26</v>
          </cell>
          <cell r="M1419">
            <v>15.080000000000005</v>
          </cell>
          <cell r="N1419">
            <v>34165</v>
          </cell>
          <cell r="O1419" t="e">
            <v>#N/A</v>
          </cell>
          <cell r="P1419" t="e">
            <v>#N/A</v>
          </cell>
          <cell r="Q1419" t="e">
            <v>#N/A</v>
          </cell>
          <cell r="R1419" t="e">
            <v>#N/A</v>
          </cell>
          <cell r="S1419" t="e">
            <v>#N/A</v>
          </cell>
          <cell r="T1419" t="e">
            <v>#N/A</v>
          </cell>
          <cell r="U1419" t="e">
            <v>#N/A</v>
          </cell>
          <cell r="V1419" t="e">
            <v>#N/A</v>
          </cell>
          <cell r="W1419" t="e">
            <v>#N/A</v>
          </cell>
          <cell r="X1419" t="e">
            <v>#N/A</v>
          </cell>
          <cell r="Y1419">
            <v>266</v>
          </cell>
        </row>
        <row r="1420">
          <cell r="A1420">
            <v>1419</v>
          </cell>
          <cell r="B1420">
            <v>83</v>
          </cell>
          <cell r="C1420">
            <v>421</v>
          </cell>
          <cell r="D1420">
            <v>42789</v>
          </cell>
          <cell r="E1420" t="b">
            <v>0</v>
          </cell>
          <cell r="F1420" t="str">
            <v>Approved</v>
          </cell>
          <cell r="G1420" t="str">
            <v>Solex</v>
          </cell>
          <cell r="H1420" t="str">
            <v>Touring</v>
          </cell>
          <cell r="I1420" t="str">
            <v>medium</v>
          </cell>
          <cell r="J1420" t="str">
            <v>large</v>
          </cell>
          <cell r="K1420">
            <v>2083.94</v>
          </cell>
          <cell r="L1420">
            <v>675.03</v>
          </cell>
          <cell r="M1420">
            <v>1408.91</v>
          </cell>
          <cell r="N1420">
            <v>36367</v>
          </cell>
          <cell r="O1420" t="e">
            <v>#N/A</v>
          </cell>
          <cell r="P1420" t="e">
            <v>#N/A</v>
          </cell>
          <cell r="Q1420" t="e">
            <v>#N/A</v>
          </cell>
          <cell r="R1420" t="e">
            <v>#N/A</v>
          </cell>
          <cell r="S1420" t="e">
            <v>#N/A</v>
          </cell>
          <cell r="T1420" t="e">
            <v>#N/A</v>
          </cell>
          <cell r="U1420" t="e">
            <v>#N/A</v>
          </cell>
          <cell r="V1420" t="e">
            <v>#N/A</v>
          </cell>
          <cell r="W1420" t="e">
            <v>#N/A</v>
          </cell>
          <cell r="X1420" t="e">
            <v>#N/A</v>
          </cell>
          <cell r="Y1420">
            <v>310</v>
          </cell>
        </row>
        <row r="1421">
          <cell r="A1421">
            <v>1420</v>
          </cell>
          <cell r="B1421">
            <v>0</v>
          </cell>
          <cell r="C1421">
            <v>988</v>
          </cell>
          <cell r="D1421">
            <v>42987</v>
          </cell>
          <cell r="E1421" t="b">
            <v>0</v>
          </cell>
          <cell r="F1421" t="str">
            <v>Approved</v>
          </cell>
          <cell r="G1421" t="str">
            <v>OHM Cycles</v>
          </cell>
          <cell r="H1421" t="str">
            <v>Standard</v>
          </cell>
          <cell r="I1421" t="str">
            <v>medium</v>
          </cell>
          <cell r="J1421" t="str">
            <v>medium</v>
          </cell>
          <cell r="K1421">
            <v>235.63</v>
          </cell>
          <cell r="L1421">
            <v>125.07</v>
          </cell>
          <cell r="M1421">
            <v>110.56</v>
          </cell>
          <cell r="N1421">
            <v>38206</v>
          </cell>
          <cell r="O1421" t="e">
            <v>#N/A</v>
          </cell>
          <cell r="P1421" t="e">
            <v>#N/A</v>
          </cell>
          <cell r="Q1421" t="e">
            <v>#N/A</v>
          </cell>
          <cell r="R1421" t="e">
            <v>#N/A</v>
          </cell>
          <cell r="S1421" t="e">
            <v>#N/A</v>
          </cell>
          <cell r="T1421" t="e">
            <v>#N/A</v>
          </cell>
          <cell r="U1421" t="e">
            <v>#N/A</v>
          </cell>
          <cell r="V1421" t="e">
            <v>#N/A</v>
          </cell>
          <cell r="W1421" t="e">
            <v>#N/A</v>
          </cell>
          <cell r="X1421" t="e">
            <v>#N/A</v>
          </cell>
          <cell r="Y1421">
            <v>112</v>
          </cell>
        </row>
        <row r="1422">
          <cell r="A1422">
            <v>1421</v>
          </cell>
          <cell r="B1422">
            <v>9</v>
          </cell>
          <cell r="C1422">
            <v>2651</v>
          </cell>
          <cell r="D1422">
            <v>42823</v>
          </cell>
          <cell r="E1422" t="b">
            <v>1</v>
          </cell>
          <cell r="F1422" t="str">
            <v>Cancelled</v>
          </cell>
          <cell r="G1422" t="str">
            <v>OHM Cycles</v>
          </cell>
          <cell r="H1422" t="str">
            <v>Road</v>
          </cell>
          <cell r="I1422" t="str">
            <v>medium</v>
          </cell>
          <cell r="J1422" t="str">
            <v>medium</v>
          </cell>
          <cell r="K1422">
            <v>742.54</v>
          </cell>
          <cell r="L1422">
            <v>667.4</v>
          </cell>
          <cell r="M1422">
            <v>75.139999999999986</v>
          </cell>
          <cell r="N1422">
            <v>41701</v>
          </cell>
          <cell r="O1422" t="str">
            <v>Male</v>
          </cell>
          <cell r="P1422">
            <v>96</v>
          </cell>
          <cell r="Q1422">
            <v>43.443835616438356</v>
          </cell>
          <cell r="R1422" t="str">
            <v>Nuclear Power Engineer</v>
          </cell>
          <cell r="S1422" t="str">
            <v>IT</v>
          </cell>
          <cell r="T1422" t="str">
            <v>Affluent Customer</v>
          </cell>
          <cell r="U1422" t="str">
            <v>Yes</v>
          </cell>
          <cell r="V1422">
            <v>2298</v>
          </cell>
          <cell r="W1422" t="str">
            <v>NSW</v>
          </cell>
          <cell r="X1422">
            <v>6</v>
          </cell>
          <cell r="Y1422">
            <v>276</v>
          </cell>
        </row>
        <row r="1423">
          <cell r="A1423">
            <v>1422</v>
          </cell>
          <cell r="B1423">
            <v>3</v>
          </cell>
          <cell r="C1423">
            <v>2469</v>
          </cell>
          <cell r="D1423">
            <v>42840</v>
          </cell>
          <cell r="E1423" t="b">
            <v>1</v>
          </cell>
          <cell r="F1423" t="str">
            <v>Approved</v>
          </cell>
          <cell r="G1423" t="str">
            <v>Trek Bicycles</v>
          </cell>
          <cell r="H1423" t="str">
            <v>Standard</v>
          </cell>
          <cell r="I1423" t="str">
            <v>medium</v>
          </cell>
          <cell r="J1423" t="str">
            <v>large</v>
          </cell>
          <cell r="K1423">
            <v>2091.4699999999998</v>
          </cell>
          <cell r="L1423">
            <v>388.92</v>
          </cell>
          <cell r="M1423">
            <v>1702.5499999999997</v>
          </cell>
          <cell r="N1423">
            <v>37659</v>
          </cell>
          <cell r="O1423" t="str">
            <v>Male</v>
          </cell>
          <cell r="P1423">
            <v>70</v>
          </cell>
          <cell r="Q1423">
            <v>122.3013698630137</v>
          </cell>
          <cell r="R1423" t="str">
            <v>Accounting Assistant II</v>
          </cell>
          <cell r="S1423" t="str">
            <v>Retail</v>
          </cell>
          <cell r="T1423" t="str">
            <v>High Net Worth</v>
          </cell>
          <cell r="U1423" t="str">
            <v>No</v>
          </cell>
          <cell r="V1423">
            <v>2036</v>
          </cell>
          <cell r="W1423" t="str">
            <v>NSW</v>
          </cell>
          <cell r="X1423">
            <v>11</v>
          </cell>
          <cell r="Y1423">
            <v>259</v>
          </cell>
        </row>
        <row r="1424">
          <cell r="A1424">
            <v>1423</v>
          </cell>
          <cell r="B1424">
            <v>78</v>
          </cell>
          <cell r="C1424">
            <v>2982</v>
          </cell>
          <cell r="D1424">
            <v>42980</v>
          </cell>
          <cell r="E1424" t="b">
            <v>0</v>
          </cell>
          <cell r="F1424" t="str">
            <v>Approved</v>
          </cell>
          <cell r="G1424" t="str">
            <v>Giant Bicycles</v>
          </cell>
          <cell r="H1424" t="str">
            <v>Standard</v>
          </cell>
          <cell r="I1424" t="str">
            <v>medium</v>
          </cell>
          <cell r="J1424" t="str">
            <v>large</v>
          </cell>
          <cell r="K1424">
            <v>1765.3</v>
          </cell>
          <cell r="L1424">
            <v>709.48</v>
          </cell>
          <cell r="M1424">
            <v>1055.82</v>
          </cell>
          <cell r="N1424">
            <v>33429</v>
          </cell>
          <cell r="O1424" t="str">
            <v>Male</v>
          </cell>
          <cell r="P1424">
            <v>2</v>
          </cell>
          <cell r="Q1424">
            <v>39.641095890410959</v>
          </cell>
          <cell r="R1424" t="str">
            <v>Senior Cost Accountant</v>
          </cell>
          <cell r="S1424" t="str">
            <v>Retail</v>
          </cell>
          <cell r="T1424" t="str">
            <v>High Net Worth</v>
          </cell>
          <cell r="U1424" t="str">
            <v>Yes</v>
          </cell>
          <cell r="V1424">
            <v>3195</v>
          </cell>
          <cell r="W1424" t="str">
            <v>VIC</v>
          </cell>
          <cell r="X1424">
            <v>9</v>
          </cell>
          <cell r="Y1424">
            <v>119</v>
          </cell>
        </row>
        <row r="1425">
          <cell r="A1425">
            <v>1424</v>
          </cell>
          <cell r="B1425">
            <v>7</v>
          </cell>
          <cell r="C1425">
            <v>770</v>
          </cell>
          <cell r="D1425">
            <v>42949</v>
          </cell>
          <cell r="E1425" t="b">
            <v>1</v>
          </cell>
          <cell r="F1425" t="str">
            <v>Approved</v>
          </cell>
          <cell r="G1425" t="str">
            <v>Giant Bicycles</v>
          </cell>
          <cell r="H1425" t="str">
            <v>Standard</v>
          </cell>
          <cell r="I1425" t="str">
            <v>medium</v>
          </cell>
          <cell r="J1425" t="str">
            <v>small</v>
          </cell>
          <cell r="K1425">
            <v>1311.44</v>
          </cell>
          <cell r="L1425">
            <v>1167.18</v>
          </cell>
          <cell r="M1425">
            <v>144.26</v>
          </cell>
          <cell r="N1425">
            <v>35052</v>
          </cell>
          <cell r="O1425" t="e">
            <v>#N/A</v>
          </cell>
          <cell r="P1425" t="e">
            <v>#N/A</v>
          </cell>
          <cell r="Q1425" t="e">
            <v>#N/A</v>
          </cell>
          <cell r="R1425" t="e">
            <v>#N/A</v>
          </cell>
          <cell r="S1425" t="e">
            <v>#N/A</v>
          </cell>
          <cell r="T1425" t="e">
            <v>#N/A</v>
          </cell>
          <cell r="U1425" t="e">
            <v>#N/A</v>
          </cell>
          <cell r="V1425" t="e">
            <v>#N/A</v>
          </cell>
          <cell r="W1425" t="e">
            <v>#N/A</v>
          </cell>
          <cell r="X1425" t="e">
            <v>#N/A</v>
          </cell>
          <cell r="Y1425">
            <v>150</v>
          </cell>
        </row>
        <row r="1426">
          <cell r="A1426">
            <v>1425</v>
          </cell>
          <cell r="B1426">
            <v>79</v>
          </cell>
          <cell r="C1426">
            <v>1813</v>
          </cell>
          <cell r="D1426">
            <v>43081</v>
          </cell>
          <cell r="E1426" t="b">
            <v>0</v>
          </cell>
          <cell r="F1426" t="str">
            <v>Approved</v>
          </cell>
          <cell r="G1426" t="str">
            <v>Norco Bicycles</v>
          </cell>
          <cell r="H1426" t="str">
            <v>Standard</v>
          </cell>
          <cell r="I1426" t="str">
            <v>medium</v>
          </cell>
          <cell r="J1426" t="str">
            <v>medium</v>
          </cell>
          <cell r="K1426">
            <v>1555.58</v>
          </cell>
          <cell r="L1426">
            <v>818.01</v>
          </cell>
          <cell r="M1426">
            <v>737.56999999999994</v>
          </cell>
          <cell r="N1426">
            <v>37873</v>
          </cell>
          <cell r="O1426" t="str">
            <v>Female</v>
          </cell>
          <cell r="P1426">
            <v>33</v>
          </cell>
          <cell r="Q1426">
            <v>20.849315068493151</v>
          </cell>
          <cell r="R1426" t="str">
            <v>Technical Writer</v>
          </cell>
          <cell r="S1426" t="str">
            <v>Health</v>
          </cell>
          <cell r="T1426" t="str">
            <v>Affluent Customer</v>
          </cell>
          <cell r="U1426" t="str">
            <v>No</v>
          </cell>
          <cell r="V1426">
            <v>4035</v>
          </cell>
          <cell r="W1426" t="str">
            <v>QLD</v>
          </cell>
          <cell r="X1426">
            <v>9</v>
          </cell>
          <cell r="Y1426">
            <v>18</v>
          </cell>
        </row>
        <row r="1427">
          <cell r="A1427">
            <v>1426</v>
          </cell>
          <cell r="B1427">
            <v>92</v>
          </cell>
          <cell r="C1427">
            <v>1252</v>
          </cell>
          <cell r="D1427">
            <v>42925</v>
          </cell>
          <cell r="E1427" t="b">
            <v>0</v>
          </cell>
          <cell r="F1427" t="str">
            <v>Approved</v>
          </cell>
          <cell r="G1427" t="str">
            <v>WeareA2B</v>
          </cell>
          <cell r="H1427" t="str">
            <v>Standard</v>
          </cell>
          <cell r="I1427" t="str">
            <v>medium</v>
          </cell>
          <cell r="J1427" t="str">
            <v>small</v>
          </cell>
          <cell r="K1427">
            <v>1415.01</v>
          </cell>
          <cell r="L1427">
            <v>1259.3599999999999</v>
          </cell>
          <cell r="M1427">
            <v>155.65000000000009</v>
          </cell>
          <cell r="N1427">
            <v>36145</v>
          </cell>
          <cell r="O1427" t="e">
            <v>#N/A</v>
          </cell>
          <cell r="P1427" t="e">
            <v>#N/A</v>
          </cell>
          <cell r="Q1427" t="e">
            <v>#N/A</v>
          </cell>
          <cell r="R1427" t="e">
            <v>#N/A</v>
          </cell>
          <cell r="S1427" t="e">
            <v>#N/A</v>
          </cell>
          <cell r="T1427" t="e">
            <v>#N/A</v>
          </cell>
          <cell r="U1427" t="e">
            <v>#N/A</v>
          </cell>
          <cell r="V1427" t="e">
            <v>#N/A</v>
          </cell>
          <cell r="W1427" t="e">
            <v>#N/A</v>
          </cell>
          <cell r="X1427" t="e">
            <v>#N/A</v>
          </cell>
          <cell r="Y1427">
            <v>174</v>
          </cell>
        </row>
        <row r="1428">
          <cell r="A1428">
            <v>1427</v>
          </cell>
          <cell r="B1428">
            <v>82</v>
          </cell>
          <cell r="C1428">
            <v>1642</v>
          </cell>
          <cell r="D1428">
            <v>43015</v>
          </cell>
          <cell r="E1428" t="b">
            <v>0</v>
          </cell>
          <cell r="F1428" t="str">
            <v>Approved</v>
          </cell>
          <cell r="G1428" t="str">
            <v>Norco Bicycles</v>
          </cell>
          <cell r="H1428" t="str">
            <v>Standard</v>
          </cell>
          <cell r="I1428" t="str">
            <v>high</v>
          </cell>
          <cell r="J1428" t="str">
            <v>medium</v>
          </cell>
          <cell r="K1428">
            <v>1148.6400000000001</v>
          </cell>
          <cell r="L1428">
            <v>689.18</v>
          </cell>
          <cell r="M1428">
            <v>459.46000000000015</v>
          </cell>
          <cell r="N1428">
            <v>36145</v>
          </cell>
          <cell r="O1428" t="str">
            <v>Female</v>
          </cell>
          <cell r="P1428">
            <v>13</v>
          </cell>
          <cell r="Q1428">
            <v>39.465753424657535</v>
          </cell>
          <cell r="R1428" t="str">
            <v>Systems Administrator II</v>
          </cell>
          <cell r="S1428" t="str">
            <v>Financial Services</v>
          </cell>
          <cell r="T1428" t="str">
            <v>Mass Customer</v>
          </cell>
          <cell r="U1428" t="str">
            <v>No</v>
          </cell>
          <cell r="V1428">
            <v>2090</v>
          </cell>
          <cell r="W1428" t="str">
            <v>NSW</v>
          </cell>
          <cell r="X1428">
            <v>10</v>
          </cell>
          <cell r="Y1428">
            <v>84</v>
          </cell>
        </row>
        <row r="1429">
          <cell r="A1429">
            <v>1428</v>
          </cell>
          <cell r="B1429">
            <v>53</v>
          </cell>
          <cell r="C1429">
            <v>1082</v>
          </cell>
          <cell r="D1429">
            <v>42924</v>
          </cell>
          <cell r="E1429" t="b">
            <v>1</v>
          </cell>
          <cell r="F1429" t="str">
            <v>Approved</v>
          </cell>
          <cell r="G1429" t="str">
            <v>OHM Cycles</v>
          </cell>
          <cell r="H1429" t="str">
            <v>Standard</v>
          </cell>
          <cell r="I1429" t="str">
            <v>medium</v>
          </cell>
          <cell r="J1429" t="str">
            <v>medium</v>
          </cell>
          <cell r="K1429">
            <v>795.34</v>
          </cell>
          <cell r="L1429">
            <v>101.58</v>
          </cell>
          <cell r="M1429">
            <v>693.76</v>
          </cell>
          <cell r="N1429">
            <v>35470</v>
          </cell>
          <cell r="O1429" t="e">
            <v>#N/A</v>
          </cell>
          <cell r="P1429" t="e">
            <v>#N/A</v>
          </cell>
          <cell r="Q1429" t="e">
            <v>#N/A</v>
          </cell>
          <cell r="R1429" t="e">
            <v>#N/A</v>
          </cell>
          <cell r="S1429" t="e">
            <v>#N/A</v>
          </cell>
          <cell r="T1429" t="e">
            <v>#N/A</v>
          </cell>
          <cell r="U1429" t="e">
            <v>#N/A</v>
          </cell>
          <cell r="V1429" t="e">
            <v>#N/A</v>
          </cell>
          <cell r="W1429" t="e">
            <v>#N/A</v>
          </cell>
          <cell r="X1429" t="e">
            <v>#N/A</v>
          </cell>
          <cell r="Y1429">
            <v>175</v>
          </cell>
        </row>
        <row r="1430">
          <cell r="A1430">
            <v>1429</v>
          </cell>
          <cell r="B1430">
            <v>93</v>
          </cell>
          <cell r="C1430">
            <v>2667</v>
          </cell>
          <cell r="D1430">
            <v>42987</v>
          </cell>
          <cell r="E1430" t="b">
            <v>0</v>
          </cell>
          <cell r="F1430" t="str">
            <v>Approved</v>
          </cell>
          <cell r="G1430" t="str">
            <v>WeareA2B</v>
          </cell>
          <cell r="H1430" t="str">
            <v>Standard</v>
          </cell>
          <cell r="I1430" t="str">
            <v>medium</v>
          </cell>
          <cell r="J1430" t="str">
            <v>medium</v>
          </cell>
          <cell r="K1430">
            <v>1065.03</v>
          </cell>
          <cell r="L1430">
            <v>230.09</v>
          </cell>
          <cell r="M1430">
            <v>834.93999999999994</v>
          </cell>
          <cell r="N1430">
            <v>41434</v>
          </cell>
          <cell r="O1430" t="str">
            <v>Male</v>
          </cell>
          <cell r="P1430">
            <v>27</v>
          </cell>
          <cell r="Q1430">
            <v>63.717808219178082</v>
          </cell>
          <cell r="R1430" t="str">
            <v>Product Engineer</v>
          </cell>
          <cell r="S1430" t="str">
            <v>Health</v>
          </cell>
          <cell r="T1430" t="str">
            <v>Mass Customer</v>
          </cell>
          <cell r="U1430" t="str">
            <v>No</v>
          </cell>
          <cell r="V1430">
            <v>3188</v>
          </cell>
          <cell r="W1430" t="str">
            <v>VIC</v>
          </cell>
          <cell r="X1430">
            <v>10</v>
          </cell>
          <cell r="Y1430">
            <v>112</v>
          </cell>
        </row>
        <row r="1431">
          <cell r="A1431">
            <v>1430</v>
          </cell>
          <cell r="B1431">
            <v>41</v>
          </cell>
          <cell r="C1431">
            <v>470</v>
          </cell>
          <cell r="D1431">
            <v>42759</v>
          </cell>
          <cell r="E1431" t="b">
            <v>0</v>
          </cell>
          <cell r="F1431" t="str">
            <v>Approved</v>
          </cell>
          <cell r="G1431" t="str">
            <v>Solex</v>
          </cell>
          <cell r="H1431" t="str">
            <v>Road</v>
          </cell>
          <cell r="I1431" t="str">
            <v>medium</v>
          </cell>
          <cell r="J1431" t="str">
            <v>medium</v>
          </cell>
          <cell r="K1431">
            <v>416.98</v>
          </cell>
          <cell r="L1431">
            <v>312.74</v>
          </cell>
          <cell r="M1431">
            <v>104.24000000000001</v>
          </cell>
          <cell r="N1431">
            <v>35560</v>
          </cell>
          <cell r="O1431" t="e">
            <v>#N/A</v>
          </cell>
          <cell r="P1431" t="e">
            <v>#N/A</v>
          </cell>
          <cell r="Q1431" t="e">
            <v>#N/A</v>
          </cell>
          <cell r="R1431" t="e">
            <v>#N/A</v>
          </cell>
          <cell r="S1431" t="e">
            <v>#N/A</v>
          </cell>
          <cell r="T1431" t="e">
            <v>#N/A</v>
          </cell>
          <cell r="U1431" t="e">
            <v>#N/A</v>
          </cell>
          <cell r="V1431" t="e">
            <v>#N/A</v>
          </cell>
          <cell r="W1431" t="e">
            <v>#N/A</v>
          </cell>
          <cell r="X1431" t="e">
            <v>#N/A</v>
          </cell>
          <cell r="Y1431">
            <v>340</v>
          </cell>
        </row>
        <row r="1432">
          <cell r="A1432">
            <v>1431</v>
          </cell>
          <cell r="B1432">
            <v>34</v>
          </cell>
          <cell r="C1432">
            <v>997</v>
          </cell>
          <cell r="D1432">
            <v>42781</v>
          </cell>
          <cell r="E1432" t="b">
            <v>0</v>
          </cell>
          <cell r="F1432" t="str">
            <v>Approved</v>
          </cell>
          <cell r="G1432" t="str">
            <v>Norco Bicycles</v>
          </cell>
          <cell r="H1432" t="str">
            <v>Road</v>
          </cell>
          <cell r="I1432" t="str">
            <v>high</v>
          </cell>
          <cell r="J1432" t="str">
            <v>large</v>
          </cell>
          <cell r="K1432">
            <v>774.53</v>
          </cell>
          <cell r="L1432">
            <v>464.72</v>
          </cell>
          <cell r="M1432">
            <v>309.80999999999995</v>
          </cell>
          <cell r="N1432">
            <v>36361</v>
          </cell>
          <cell r="O1432" t="e">
            <v>#N/A</v>
          </cell>
          <cell r="P1432" t="e">
            <v>#N/A</v>
          </cell>
          <cell r="Q1432" t="e">
            <v>#N/A</v>
          </cell>
          <cell r="R1432" t="e">
            <v>#N/A</v>
          </cell>
          <cell r="S1432" t="e">
            <v>#N/A</v>
          </cell>
          <cell r="T1432" t="e">
            <v>#N/A</v>
          </cell>
          <cell r="U1432" t="e">
            <v>#N/A</v>
          </cell>
          <cell r="V1432" t="e">
            <v>#N/A</v>
          </cell>
          <cell r="W1432" t="e">
            <v>#N/A</v>
          </cell>
          <cell r="X1432" t="e">
            <v>#N/A</v>
          </cell>
          <cell r="Y1432">
            <v>318</v>
          </cell>
        </row>
        <row r="1433">
          <cell r="A1433">
            <v>1432</v>
          </cell>
          <cell r="B1433">
            <v>35</v>
          </cell>
          <cell r="C1433">
            <v>2036</v>
          </cell>
          <cell r="D1433">
            <v>42998</v>
          </cell>
          <cell r="E1433" t="b">
            <v>0</v>
          </cell>
          <cell r="F1433" t="str">
            <v>Approved</v>
          </cell>
          <cell r="G1433" t="str">
            <v>Trek Bicycles</v>
          </cell>
          <cell r="H1433" t="str">
            <v>Standard</v>
          </cell>
          <cell r="I1433" t="str">
            <v>low</v>
          </cell>
          <cell r="J1433" t="str">
            <v>medium</v>
          </cell>
          <cell r="K1433">
            <v>1057.51</v>
          </cell>
          <cell r="L1433">
            <v>154.4</v>
          </cell>
          <cell r="M1433">
            <v>903.11</v>
          </cell>
          <cell r="N1433">
            <v>34527</v>
          </cell>
          <cell r="O1433" t="str">
            <v>Male</v>
          </cell>
          <cell r="P1433">
            <v>19</v>
          </cell>
          <cell r="Q1433">
            <v>44.920547945205477</v>
          </cell>
          <cell r="R1433">
            <v>0</v>
          </cell>
          <cell r="S1433" t="str">
            <v>Health</v>
          </cell>
          <cell r="T1433" t="str">
            <v>Mass Customer</v>
          </cell>
          <cell r="U1433" t="str">
            <v>No</v>
          </cell>
          <cell r="V1433">
            <v>2233</v>
          </cell>
          <cell r="W1433" t="str">
            <v>NSW</v>
          </cell>
          <cell r="X1433">
            <v>10</v>
          </cell>
          <cell r="Y1433">
            <v>101</v>
          </cell>
        </row>
        <row r="1434">
          <cell r="A1434">
            <v>1433</v>
          </cell>
          <cell r="B1434">
            <v>65</v>
          </cell>
          <cell r="C1434">
            <v>3315</v>
          </cell>
          <cell r="D1434">
            <v>42935</v>
          </cell>
          <cell r="E1434" t="b">
            <v>0</v>
          </cell>
          <cell r="F1434" t="str">
            <v>Approved</v>
          </cell>
          <cell r="G1434" t="str">
            <v>WeareA2B</v>
          </cell>
          <cell r="H1434" t="str">
            <v>Standard</v>
          </cell>
          <cell r="I1434" t="str">
            <v>medium</v>
          </cell>
          <cell r="J1434" t="str">
            <v>medium</v>
          </cell>
          <cell r="K1434">
            <v>1807.45</v>
          </cell>
          <cell r="L1434">
            <v>778.69</v>
          </cell>
          <cell r="M1434">
            <v>1028.76</v>
          </cell>
          <cell r="N1434">
            <v>33879</v>
          </cell>
          <cell r="O1434" t="str">
            <v>Female</v>
          </cell>
          <cell r="P1434">
            <v>31</v>
          </cell>
          <cell r="Q1434">
            <v>27.547945205479451</v>
          </cell>
          <cell r="R1434" t="str">
            <v>Account Executive</v>
          </cell>
          <cell r="S1434" t="str">
            <v>Financial Services</v>
          </cell>
          <cell r="T1434" t="str">
            <v>Mass Customer</v>
          </cell>
          <cell r="U1434" t="str">
            <v>Yes</v>
          </cell>
          <cell r="V1434">
            <v>3862</v>
          </cell>
          <cell r="W1434" t="str">
            <v>VIC</v>
          </cell>
          <cell r="X1434">
            <v>7</v>
          </cell>
          <cell r="Y1434">
            <v>164</v>
          </cell>
        </row>
        <row r="1435">
          <cell r="A1435">
            <v>1434</v>
          </cell>
          <cell r="B1435">
            <v>79</v>
          </cell>
          <cell r="C1435">
            <v>2312</v>
          </cell>
          <cell r="D1435">
            <v>42854</v>
          </cell>
          <cell r="E1435" t="b">
            <v>1</v>
          </cell>
          <cell r="F1435" t="str">
            <v>Approved</v>
          </cell>
          <cell r="G1435" t="str">
            <v>Norco Bicycles</v>
          </cell>
          <cell r="H1435" t="str">
            <v>Standard</v>
          </cell>
          <cell r="I1435" t="str">
            <v>medium</v>
          </cell>
          <cell r="J1435" t="str">
            <v>medium</v>
          </cell>
          <cell r="K1435">
            <v>1555.58</v>
          </cell>
          <cell r="L1435">
            <v>818.01</v>
          </cell>
          <cell r="M1435">
            <v>737.56999999999994</v>
          </cell>
          <cell r="N1435">
            <v>39298</v>
          </cell>
          <cell r="O1435" t="str">
            <v>Female</v>
          </cell>
          <cell r="P1435">
            <v>54</v>
          </cell>
          <cell r="Q1435">
            <v>42.638356164383559</v>
          </cell>
          <cell r="R1435" t="str">
            <v>Assistant Manager</v>
          </cell>
          <cell r="S1435" t="str">
            <v>Health</v>
          </cell>
          <cell r="T1435" t="str">
            <v>Mass Customer</v>
          </cell>
          <cell r="U1435" t="str">
            <v>No</v>
          </cell>
          <cell r="V1435">
            <v>4350</v>
          </cell>
          <cell r="W1435" t="str">
            <v>QLD</v>
          </cell>
          <cell r="X1435">
            <v>2</v>
          </cell>
          <cell r="Y1435">
            <v>245</v>
          </cell>
        </row>
        <row r="1436">
          <cell r="A1436">
            <v>1435</v>
          </cell>
          <cell r="B1436">
            <v>21</v>
          </cell>
          <cell r="C1436">
            <v>1681</v>
          </cell>
          <cell r="D1436">
            <v>43077</v>
          </cell>
          <cell r="E1436" t="b">
            <v>0</v>
          </cell>
          <cell r="F1436" t="str">
            <v>Approved</v>
          </cell>
          <cell r="G1436" t="str">
            <v>WeareA2B</v>
          </cell>
          <cell r="H1436" t="str">
            <v>Touring</v>
          </cell>
          <cell r="I1436" t="str">
            <v>medium</v>
          </cell>
          <cell r="J1436" t="str">
            <v>medium</v>
          </cell>
          <cell r="K1436">
            <v>1466.68</v>
          </cell>
          <cell r="L1436">
            <v>363.25</v>
          </cell>
          <cell r="M1436">
            <v>1103.43</v>
          </cell>
          <cell r="N1436">
            <v>41701</v>
          </cell>
          <cell r="O1436" t="str">
            <v>Female</v>
          </cell>
          <cell r="P1436">
            <v>93</v>
          </cell>
          <cell r="Q1436">
            <v>42.31232876712329</v>
          </cell>
          <cell r="R1436">
            <v>0</v>
          </cell>
          <cell r="S1436" t="str">
            <v>Property</v>
          </cell>
          <cell r="T1436" t="str">
            <v>Mass Customer</v>
          </cell>
          <cell r="U1436" t="str">
            <v>Yes</v>
          </cell>
          <cell r="V1436">
            <v>3152</v>
          </cell>
          <cell r="W1436" t="str">
            <v>VIC</v>
          </cell>
          <cell r="X1436">
            <v>9</v>
          </cell>
          <cell r="Y1436">
            <v>22</v>
          </cell>
        </row>
        <row r="1437">
          <cell r="A1437">
            <v>1436</v>
          </cell>
          <cell r="B1437">
            <v>30</v>
          </cell>
          <cell r="C1437">
            <v>2938</v>
          </cell>
          <cell r="D1437">
            <v>42898</v>
          </cell>
          <cell r="E1437" t="b">
            <v>1</v>
          </cell>
          <cell r="F1437" t="str">
            <v>Approved</v>
          </cell>
          <cell r="G1437" t="str">
            <v>Solex</v>
          </cell>
          <cell r="H1437" t="str">
            <v>Standard</v>
          </cell>
          <cell r="I1437" t="str">
            <v>high</v>
          </cell>
          <cell r="J1437" t="str">
            <v>medium</v>
          </cell>
          <cell r="K1437">
            <v>748.17</v>
          </cell>
          <cell r="L1437">
            <v>448.9</v>
          </cell>
          <cell r="M1437">
            <v>299.27</v>
          </cell>
          <cell r="N1437">
            <v>42105</v>
          </cell>
          <cell r="O1437" t="str">
            <v>Female</v>
          </cell>
          <cell r="P1437">
            <v>38</v>
          </cell>
          <cell r="Q1437">
            <v>22.090410958904108</v>
          </cell>
          <cell r="R1437" t="str">
            <v>Assistant Manager</v>
          </cell>
          <cell r="S1437" t="str">
            <v>Financial Services</v>
          </cell>
          <cell r="T1437" t="str">
            <v>Mass Customer</v>
          </cell>
          <cell r="U1437" t="str">
            <v>No</v>
          </cell>
          <cell r="V1437">
            <v>4005</v>
          </cell>
          <cell r="W1437" t="str">
            <v>QLD</v>
          </cell>
          <cell r="X1437">
            <v>7</v>
          </cell>
          <cell r="Y1437">
            <v>201</v>
          </cell>
        </row>
        <row r="1438">
          <cell r="A1438">
            <v>1437</v>
          </cell>
          <cell r="B1438">
            <v>53</v>
          </cell>
          <cell r="C1438">
            <v>1992</v>
          </cell>
          <cell r="D1438">
            <v>42793</v>
          </cell>
          <cell r="E1438" t="b">
            <v>0</v>
          </cell>
          <cell r="F1438" t="str">
            <v>Approved</v>
          </cell>
          <cell r="G1438" t="str">
            <v>OHM Cycles</v>
          </cell>
          <cell r="H1438" t="str">
            <v>Standard</v>
          </cell>
          <cell r="I1438" t="str">
            <v>medium</v>
          </cell>
          <cell r="J1438" t="str">
            <v>medium</v>
          </cell>
          <cell r="K1438">
            <v>795.34</v>
          </cell>
          <cell r="L1438">
            <v>101.58</v>
          </cell>
          <cell r="M1438">
            <v>693.76</v>
          </cell>
          <cell r="N1438">
            <v>39915</v>
          </cell>
          <cell r="O1438" t="str">
            <v>Male</v>
          </cell>
          <cell r="P1438">
            <v>82</v>
          </cell>
          <cell r="Q1438">
            <v>26.43013698630137</v>
          </cell>
          <cell r="R1438" t="str">
            <v>Web Developer I</v>
          </cell>
          <cell r="S1438" t="str">
            <v>Health</v>
          </cell>
          <cell r="T1438" t="str">
            <v>Mass Customer</v>
          </cell>
          <cell r="U1438" t="str">
            <v>Yes</v>
          </cell>
          <cell r="V1438">
            <v>2077</v>
          </cell>
          <cell r="W1438" t="str">
            <v>NSW</v>
          </cell>
          <cell r="X1438">
            <v>10</v>
          </cell>
          <cell r="Y1438">
            <v>306</v>
          </cell>
        </row>
        <row r="1439">
          <cell r="A1439">
            <v>1438</v>
          </cell>
          <cell r="B1439">
            <v>38</v>
          </cell>
          <cell r="C1439">
            <v>2969</v>
          </cell>
          <cell r="D1439">
            <v>43088</v>
          </cell>
          <cell r="E1439" t="b">
            <v>0</v>
          </cell>
          <cell r="F1439" t="str">
            <v>Approved</v>
          </cell>
          <cell r="G1439" t="str">
            <v>Solex</v>
          </cell>
          <cell r="H1439" t="str">
            <v>Standard</v>
          </cell>
          <cell r="I1439" t="str">
            <v>medium</v>
          </cell>
          <cell r="J1439" t="str">
            <v>medium</v>
          </cell>
          <cell r="K1439">
            <v>1577.53</v>
          </cell>
          <cell r="L1439">
            <v>826.51</v>
          </cell>
          <cell r="M1439">
            <v>751.02</v>
          </cell>
          <cell r="N1439">
            <v>39526</v>
          </cell>
          <cell r="O1439" t="str">
            <v>Female</v>
          </cell>
          <cell r="P1439">
            <v>64</v>
          </cell>
          <cell r="Q1439">
            <v>47.402739726027399</v>
          </cell>
          <cell r="R1439" t="str">
            <v>Database Administrator IV</v>
          </cell>
          <cell r="S1439" t="str">
            <v>Retail</v>
          </cell>
          <cell r="T1439" t="str">
            <v>High Net Worth</v>
          </cell>
          <cell r="U1439" t="str">
            <v>No</v>
          </cell>
          <cell r="V1439">
            <v>2763</v>
          </cell>
          <cell r="W1439" t="str">
            <v>NSW</v>
          </cell>
          <cell r="X1439">
            <v>9</v>
          </cell>
          <cell r="Y1439">
            <v>11</v>
          </cell>
        </row>
        <row r="1440">
          <cell r="A1440">
            <v>1439</v>
          </cell>
          <cell r="B1440">
            <v>48</v>
          </cell>
          <cell r="C1440">
            <v>2858</v>
          </cell>
          <cell r="D1440">
            <v>42968</v>
          </cell>
          <cell r="E1440" t="b">
            <v>1</v>
          </cell>
          <cell r="F1440" t="str">
            <v>Approved</v>
          </cell>
          <cell r="G1440" t="str">
            <v>WeareA2B</v>
          </cell>
          <cell r="H1440" t="str">
            <v>Standard</v>
          </cell>
          <cell r="I1440" t="str">
            <v>medium</v>
          </cell>
          <cell r="J1440" t="str">
            <v>medium</v>
          </cell>
          <cell r="K1440">
            <v>1762.96</v>
          </cell>
          <cell r="L1440">
            <v>950.52</v>
          </cell>
          <cell r="M1440">
            <v>812.44</v>
          </cell>
          <cell r="N1440">
            <v>42688</v>
          </cell>
          <cell r="O1440" t="str">
            <v>Female</v>
          </cell>
          <cell r="P1440">
            <v>98</v>
          </cell>
          <cell r="Q1440">
            <v>20.205479452054796</v>
          </cell>
          <cell r="R1440" t="str">
            <v>Recruiting Manager</v>
          </cell>
          <cell r="S1440" t="str">
            <v>Manufacturing</v>
          </cell>
          <cell r="T1440" t="str">
            <v>Mass Customer</v>
          </cell>
          <cell r="U1440" t="str">
            <v>Yes</v>
          </cell>
          <cell r="V1440">
            <v>2044</v>
          </cell>
          <cell r="W1440" t="str">
            <v>NSW</v>
          </cell>
          <cell r="X1440">
            <v>10</v>
          </cell>
          <cell r="Y1440">
            <v>131</v>
          </cell>
        </row>
        <row r="1441">
          <cell r="A1441">
            <v>1440</v>
          </cell>
          <cell r="B1441">
            <v>26</v>
          </cell>
          <cell r="C1441">
            <v>2574</v>
          </cell>
          <cell r="D1441">
            <v>43032</v>
          </cell>
          <cell r="E1441" t="b">
            <v>1</v>
          </cell>
          <cell r="F1441" t="str">
            <v>Approved</v>
          </cell>
          <cell r="G1441" t="str">
            <v>WeareA2B</v>
          </cell>
          <cell r="H1441" t="str">
            <v>Standard</v>
          </cell>
          <cell r="I1441" t="str">
            <v>medium</v>
          </cell>
          <cell r="J1441" t="str">
            <v>medium</v>
          </cell>
          <cell r="K1441">
            <v>1992.93</v>
          </cell>
          <cell r="L1441">
            <v>762.63</v>
          </cell>
          <cell r="M1441">
            <v>1230.3000000000002</v>
          </cell>
          <cell r="N1441">
            <v>34115</v>
          </cell>
          <cell r="O1441" t="str">
            <v>Male</v>
          </cell>
          <cell r="P1441">
            <v>87</v>
          </cell>
          <cell r="Q1441">
            <v>42.273972602739725</v>
          </cell>
          <cell r="R1441">
            <v>0</v>
          </cell>
          <cell r="S1441" t="str">
            <v>n/a</v>
          </cell>
          <cell r="T1441" t="str">
            <v>Mass Customer</v>
          </cell>
          <cell r="U1441" t="str">
            <v>No</v>
          </cell>
          <cell r="V1441">
            <v>2470</v>
          </cell>
          <cell r="W1441" t="str">
            <v>NSW</v>
          </cell>
          <cell r="X1441">
            <v>3</v>
          </cell>
          <cell r="Y1441">
            <v>67</v>
          </cell>
        </row>
        <row r="1442">
          <cell r="A1442">
            <v>1441</v>
          </cell>
          <cell r="B1442">
            <v>43</v>
          </cell>
          <cell r="C1442">
            <v>1370</v>
          </cell>
          <cell r="D1442">
            <v>43029</v>
          </cell>
          <cell r="E1442" t="b">
            <v>1</v>
          </cell>
          <cell r="F1442" t="str">
            <v>Approved</v>
          </cell>
          <cell r="G1442" t="str">
            <v>Solex</v>
          </cell>
          <cell r="H1442" t="str">
            <v>Standard</v>
          </cell>
          <cell r="I1442" t="str">
            <v>medium</v>
          </cell>
          <cell r="J1442" t="str">
            <v>medium</v>
          </cell>
          <cell r="K1442">
            <v>1151.96</v>
          </cell>
          <cell r="L1442">
            <v>649.49</v>
          </cell>
          <cell r="M1442">
            <v>502.47</v>
          </cell>
          <cell r="N1442">
            <v>36498</v>
          </cell>
          <cell r="O1442" t="e">
            <v>#N/A</v>
          </cell>
          <cell r="P1442" t="e">
            <v>#N/A</v>
          </cell>
          <cell r="Q1442" t="e">
            <v>#N/A</v>
          </cell>
          <cell r="R1442" t="e">
            <v>#N/A</v>
          </cell>
          <cell r="S1442" t="e">
            <v>#N/A</v>
          </cell>
          <cell r="T1442" t="e">
            <v>#N/A</v>
          </cell>
          <cell r="U1442" t="e">
            <v>#N/A</v>
          </cell>
          <cell r="V1442" t="e">
            <v>#N/A</v>
          </cell>
          <cell r="W1442" t="e">
            <v>#N/A</v>
          </cell>
          <cell r="X1442" t="e">
            <v>#N/A</v>
          </cell>
          <cell r="Y1442">
            <v>70</v>
          </cell>
        </row>
        <row r="1443">
          <cell r="A1443">
            <v>1442</v>
          </cell>
          <cell r="B1443">
            <v>5</v>
          </cell>
          <cell r="C1443">
            <v>110</v>
          </cell>
          <cell r="D1443">
            <v>42754</v>
          </cell>
          <cell r="E1443" t="b">
            <v>1</v>
          </cell>
          <cell r="F1443" t="str">
            <v>Approved</v>
          </cell>
          <cell r="G1443" t="str">
            <v>Trek Bicycles</v>
          </cell>
          <cell r="H1443" t="str">
            <v>Mountain</v>
          </cell>
          <cell r="I1443" t="str">
            <v>low</v>
          </cell>
          <cell r="J1443" t="str">
            <v>medium</v>
          </cell>
          <cell r="K1443">
            <v>574.64</v>
          </cell>
          <cell r="L1443">
            <v>459.71</v>
          </cell>
          <cell r="M1443">
            <v>114.93</v>
          </cell>
          <cell r="N1443">
            <v>40784</v>
          </cell>
          <cell r="O1443" t="e">
            <v>#N/A</v>
          </cell>
          <cell r="P1443" t="e">
            <v>#N/A</v>
          </cell>
          <cell r="Q1443" t="e">
            <v>#N/A</v>
          </cell>
          <cell r="R1443" t="e">
            <v>#N/A</v>
          </cell>
          <cell r="S1443" t="e">
            <v>#N/A</v>
          </cell>
          <cell r="T1443" t="e">
            <v>#N/A</v>
          </cell>
          <cell r="U1443" t="e">
            <v>#N/A</v>
          </cell>
          <cell r="V1443" t="e">
            <v>#N/A</v>
          </cell>
          <cell r="W1443" t="e">
            <v>#N/A</v>
          </cell>
          <cell r="X1443" t="e">
            <v>#N/A</v>
          </cell>
          <cell r="Y1443">
            <v>345</v>
          </cell>
        </row>
        <row r="1444">
          <cell r="A1444">
            <v>1443</v>
          </cell>
          <cell r="B1444">
            <v>4</v>
          </cell>
          <cell r="C1444">
            <v>3273</v>
          </cell>
          <cell r="D1444">
            <v>42769</v>
          </cell>
          <cell r="E1444" t="b">
            <v>1</v>
          </cell>
          <cell r="F1444" t="str">
            <v>Approved</v>
          </cell>
          <cell r="G1444" t="str">
            <v>Giant Bicycles</v>
          </cell>
          <cell r="H1444" t="str">
            <v>Standard</v>
          </cell>
          <cell r="I1444" t="str">
            <v>high</v>
          </cell>
          <cell r="J1444" t="str">
            <v>medium</v>
          </cell>
          <cell r="K1444">
            <v>1129.1300000000001</v>
          </cell>
          <cell r="L1444">
            <v>677.48</v>
          </cell>
          <cell r="M1444">
            <v>451.65000000000009</v>
          </cell>
          <cell r="N1444">
            <v>37698</v>
          </cell>
          <cell r="O1444" t="str">
            <v>Female</v>
          </cell>
          <cell r="P1444">
            <v>44</v>
          </cell>
          <cell r="Q1444">
            <v>43.871232876712327</v>
          </cell>
          <cell r="R1444" t="str">
            <v>General Manager</v>
          </cell>
          <cell r="S1444" t="str">
            <v>n/a</v>
          </cell>
          <cell r="T1444" t="str">
            <v>Affluent Customer</v>
          </cell>
          <cell r="U1444" t="str">
            <v>No</v>
          </cell>
          <cell r="V1444">
            <v>3175</v>
          </cell>
          <cell r="W1444" t="str">
            <v>VIC</v>
          </cell>
          <cell r="X1444">
            <v>12</v>
          </cell>
          <cell r="Y1444">
            <v>330</v>
          </cell>
        </row>
        <row r="1445">
          <cell r="A1445">
            <v>1444</v>
          </cell>
          <cell r="B1445">
            <v>83</v>
          </cell>
          <cell r="C1445">
            <v>901</v>
          </cell>
          <cell r="D1445">
            <v>43017</v>
          </cell>
          <cell r="E1445" t="b">
            <v>1</v>
          </cell>
          <cell r="F1445" t="str">
            <v>Approved</v>
          </cell>
          <cell r="G1445" t="str">
            <v>Solex</v>
          </cell>
          <cell r="H1445" t="str">
            <v>Touring</v>
          </cell>
          <cell r="I1445" t="str">
            <v>medium</v>
          </cell>
          <cell r="J1445" t="str">
            <v>large</v>
          </cell>
          <cell r="K1445">
            <v>2083.94</v>
          </cell>
          <cell r="L1445">
            <v>675.03</v>
          </cell>
          <cell r="M1445">
            <v>1408.91</v>
          </cell>
          <cell r="N1445">
            <v>36367</v>
          </cell>
          <cell r="O1445" t="e">
            <v>#N/A</v>
          </cell>
          <cell r="P1445" t="e">
            <v>#N/A</v>
          </cell>
          <cell r="Q1445" t="e">
            <v>#N/A</v>
          </cell>
          <cell r="R1445" t="e">
            <v>#N/A</v>
          </cell>
          <cell r="S1445" t="e">
            <v>#N/A</v>
          </cell>
          <cell r="T1445" t="e">
            <v>#N/A</v>
          </cell>
          <cell r="U1445" t="e">
            <v>#N/A</v>
          </cell>
          <cell r="V1445" t="e">
            <v>#N/A</v>
          </cell>
          <cell r="W1445" t="e">
            <v>#N/A</v>
          </cell>
          <cell r="X1445" t="e">
            <v>#N/A</v>
          </cell>
          <cell r="Y1445">
            <v>82</v>
          </cell>
        </row>
        <row r="1446">
          <cell r="A1446">
            <v>1445</v>
          </cell>
          <cell r="B1446">
            <v>32</v>
          </cell>
          <cell r="C1446">
            <v>1244</v>
          </cell>
          <cell r="D1446">
            <v>43053</v>
          </cell>
          <cell r="E1446" t="b">
            <v>0</v>
          </cell>
          <cell r="F1446" t="str">
            <v>Approved</v>
          </cell>
          <cell r="G1446" t="str">
            <v>Giant Bicycles</v>
          </cell>
          <cell r="H1446" t="str">
            <v>Standard</v>
          </cell>
          <cell r="I1446" t="str">
            <v>medium</v>
          </cell>
          <cell r="J1446" t="str">
            <v>medium</v>
          </cell>
          <cell r="K1446">
            <v>642.70000000000005</v>
          </cell>
          <cell r="L1446">
            <v>211.37</v>
          </cell>
          <cell r="M1446">
            <v>431.33000000000004</v>
          </cell>
          <cell r="N1446">
            <v>37337</v>
          </cell>
          <cell r="O1446" t="e">
            <v>#N/A</v>
          </cell>
          <cell r="P1446" t="e">
            <v>#N/A</v>
          </cell>
          <cell r="Q1446" t="e">
            <v>#N/A</v>
          </cell>
          <cell r="R1446" t="e">
            <v>#N/A</v>
          </cell>
          <cell r="S1446" t="e">
            <v>#N/A</v>
          </cell>
          <cell r="T1446" t="e">
            <v>#N/A</v>
          </cell>
          <cell r="U1446" t="e">
            <v>#N/A</v>
          </cell>
          <cell r="V1446" t="e">
            <v>#N/A</v>
          </cell>
          <cell r="W1446" t="e">
            <v>#N/A</v>
          </cell>
          <cell r="X1446" t="e">
            <v>#N/A</v>
          </cell>
          <cell r="Y1446">
            <v>46</v>
          </cell>
        </row>
        <row r="1447">
          <cell r="A1447">
            <v>1446</v>
          </cell>
          <cell r="B1447">
            <v>54</v>
          </cell>
          <cell r="C1447">
            <v>249</v>
          </cell>
          <cell r="D1447">
            <v>42905</v>
          </cell>
          <cell r="E1447" t="b">
            <v>0</v>
          </cell>
          <cell r="F1447" t="str">
            <v>Approved</v>
          </cell>
          <cell r="G1447" t="str">
            <v>WeareA2B</v>
          </cell>
          <cell r="H1447" t="str">
            <v>Standard</v>
          </cell>
          <cell r="I1447" t="str">
            <v>medium</v>
          </cell>
          <cell r="J1447" t="str">
            <v>medium</v>
          </cell>
          <cell r="K1447">
            <v>1807.45</v>
          </cell>
          <cell r="L1447">
            <v>778.69</v>
          </cell>
          <cell r="M1447">
            <v>1028.76</v>
          </cell>
          <cell r="N1447">
            <v>42145</v>
          </cell>
          <cell r="O1447" t="e">
            <v>#N/A</v>
          </cell>
          <cell r="P1447" t="e">
            <v>#N/A</v>
          </cell>
          <cell r="Q1447" t="e">
            <v>#N/A</v>
          </cell>
          <cell r="R1447" t="e">
            <v>#N/A</v>
          </cell>
          <cell r="S1447" t="e">
            <v>#N/A</v>
          </cell>
          <cell r="T1447" t="e">
            <v>#N/A</v>
          </cell>
          <cell r="U1447" t="e">
            <v>#N/A</v>
          </cell>
          <cell r="V1447" t="e">
            <v>#N/A</v>
          </cell>
          <cell r="W1447" t="e">
            <v>#N/A</v>
          </cell>
          <cell r="X1447" t="e">
            <v>#N/A</v>
          </cell>
          <cell r="Y1447">
            <v>194</v>
          </cell>
        </row>
        <row r="1448">
          <cell r="A1448">
            <v>1447</v>
          </cell>
          <cell r="B1448">
            <v>1</v>
          </cell>
          <cell r="C1448">
            <v>1783</v>
          </cell>
          <cell r="D1448">
            <v>43049</v>
          </cell>
          <cell r="E1448" t="b">
            <v>1</v>
          </cell>
          <cell r="F1448" t="str">
            <v>Approved</v>
          </cell>
          <cell r="G1448" t="str">
            <v>Giant Bicycles</v>
          </cell>
          <cell r="H1448" t="str">
            <v>Standard</v>
          </cell>
          <cell r="I1448" t="str">
            <v>medium</v>
          </cell>
          <cell r="J1448" t="str">
            <v>medium</v>
          </cell>
          <cell r="K1448">
            <v>1403.5</v>
          </cell>
          <cell r="L1448">
            <v>954.82</v>
          </cell>
          <cell r="M1448">
            <v>448.67999999999995</v>
          </cell>
          <cell r="N1448">
            <v>42688</v>
          </cell>
          <cell r="O1448" t="str">
            <v>Female</v>
          </cell>
          <cell r="P1448">
            <v>37</v>
          </cell>
          <cell r="Q1448">
            <v>26.657534246575342</v>
          </cell>
          <cell r="R1448">
            <v>0</v>
          </cell>
          <cell r="S1448" t="str">
            <v>Health</v>
          </cell>
          <cell r="T1448" t="str">
            <v>Affluent Customer</v>
          </cell>
          <cell r="U1448" t="str">
            <v>Yes</v>
          </cell>
          <cell r="V1448">
            <v>2745</v>
          </cell>
          <cell r="W1448" t="str">
            <v>NSW</v>
          </cell>
          <cell r="X1448">
            <v>8</v>
          </cell>
          <cell r="Y1448">
            <v>50</v>
          </cell>
        </row>
        <row r="1449">
          <cell r="A1449">
            <v>1448</v>
          </cell>
          <cell r="B1449">
            <v>10</v>
          </cell>
          <cell r="C1449">
            <v>736</v>
          </cell>
          <cell r="D1449">
            <v>43088</v>
          </cell>
          <cell r="E1449" t="b">
            <v>0</v>
          </cell>
          <cell r="F1449" t="str">
            <v>Approved</v>
          </cell>
          <cell r="G1449" t="str">
            <v>Solex</v>
          </cell>
          <cell r="H1449" t="str">
            <v>Standard</v>
          </cell>
          <cell r="I1449" t="str">
            <v>medium</v>
          </cell>
          <cell r="J1449" t="str">
            <v>medium</v>
          </cell>
          <cell r="K1449">
            <v>1945.43</v>
          </cell>
          <cell r="L1449">
            <v>333.18</v>
          </cell>
          <cell r="M1449">
            <v>1612.25</v>
          </cell>
          <cell r="N1449">
            <v>37499</v>
          </cell>
          <cell r="O1449" t="e">
            <v>#N/A</v>
          </cell>
          <cell r="P1449" t="e">
            <v>#N/A</v>
          </cell>
          <cell r="Q1449" t="e">
            <v>#N/A</v>
          </cell>
          <cell r="R1449" t="e">
            <v>#N/A</v>
          </cell>
          <cell r="S1449" t="e">
            <v>#N/A</v>
          </cell>
          <cell r="T1449" t="e">
            <v>#N/A</v>
          </cell>
          <cell r="U1449" t="e">
            <v>#N/A</v>
          </cell>
          <cell r="V1449" t="e">
            <v>#N/A</v>
          </cell>
          <cell r="W1449" t="e">
            <v>#N/A</v>
          </cell>
          <cell r="X1449" t="e">
            <v>#N/A</v>
          </cell>
          <cell r="Y1449">
            <v>11</v>
          </cell>
        </row>
        <row r="1450">
          <cell r="A1450">
            <v>1449</v>
          </cell>
          <cell r="B1450">
            <v>1</v>
          </cell>
          <cell r="C1450">
            <v>173</v>
          </cell>
          <cell r="D1450">
            <v>42738</v>
          </cell>
          <cell r="E1450" t="b">
            <v>1</v>
          </cell>
          <cell r="F1450" t="str">
            <v>Approved</v>
          </cell>
          <cell r="G1450" t="str">
            <v>Giant Bicycles</v>
          </cell>
          <cell r="H1450" t="str">
            <v>Standard</v>
          </cell>
          <cell r="I1450" t="str">
            <v>medium</v>
          </cell>
          <cell r="J1450" t="str">
            <v>medium</v>
          </cell>
          <cell r="K1450">
            <v>1403.5</v>
          </cell>
          <cell r="L1450">
            <v>954.82</v>
          </cell>
          <cell r="M1450">
            <v>448.67999999999995</v>
          </cell>
          <cell r="N1450">
            <v>35667</v>
          </cell>
          <cell r="O1450" t="e">
            <v>#N/A</v>
          </cell>
          <cell r="P1450" t="e">
            <v>#N/A</v>
          </cell>
          <cell r="Q1450" t="e">
            <v>#N/A</v>
          </cell>
          <cell r="R1450" t="e">
            <v>#N/A</v>
          </cell>
          <cell r="S1450" t="e">
            <v>#N/A</v>
          </cell>
          <cell r="T1450" t="e">
            <v>#N/A</v>
          </cell>
          <cell r="U1450" t="e">
            <v>#N/A</v>
          </cell>
          <cell r="V1450" t="e">
            <v>#N/A</v>
          </cell>
          <cell r="W1450" t="e">
            <v>#N/A</v>
          </cell>
          <cell r="X1450" t="e">
            <v>#N/A</v>
          </cell>
          <cell r="Y1450">
            <v>361</v>
          </cell>
        </row>
        <row r="1451">
          <cell r="A1451">
            <v>1450</v>
          </cell>
          <cell r="B1451">
            <v>49</v>
          </cell>
          <cell r="C1451">
            <v>2611</v>
          </cell>
          <cell r="D1451">
            <v>42917</v>
          </cell>
          <cell r="E1451" t="b">
            <v>0</v>
          </cell>
          <cell r="F1451" t="str">
            <v>Approved</v>
          </cell>
          <cell r="G1451" t="str">
            <v>Trek Bicycles</v>
          </cell>
          <cell r="H1451" t="str">
            <v>Road</v>
          </cell>
          <cell r="I1451" t="str">
            <v>medium</v>
          </cell>
          <cell r="J1451" t="str">
            <v>medium</v>
          </cell>
          <cell r="K1451">
            <v>533.51</v>
          </cell>
          <cell r="L1451">
            <v>400.13</v>
          </cell>
          <cell r="M1451">
            <v>133.38</v>
          </cell>
          <cell r="N1451">
            <v>41064</v>
          </cell>
          <cell r="O1451" t="str">
            <v>Male</v>
          </cell>
          <cell r="P1451">
            <v>33</v>
          </cell>
          <cell r="Q1451">
            <v>31.104109589041094</v>
          </cell>
          <cell r="R1451" t="str">
            <v>Tax Accountant</v>
          </cell>
          <cell r="S1451" t="str">
            <v>IT</v>
          </cell>
          <cell r="T1451" t="str">
            <v>Mass Customer</v>
          </cell>
          <cell r="U1451" t="str">
            <v>No</v>
          </cell>
          <cell r="V1451">
            <v>2218</v>
          </cell>
          <cell r="W1451" t="str">
            <v>NSW</v>
          </cell>
          <cell r="X1451">
            <v>10</v>
          </cell>
          <cell r="Y1451">
            <v>182</v>
          </cell>
        </row>
        <row r="1452">
          <cell r="A1452">
            <v>1451</v>
          </cell>
          <cell r="B1452">
            <v>44</v>
          </cell>
          <cell r="C1452">
            <v>2351</v>
          </cell>
          <cell r="D1452">
            <v>43044</v>
          </cell>
          <cell r="E1452" t="b">
            <v>1</v>
          </cell>
          <cell r="F1452" t="str">
            <v>Approved</v>
          </cell>
          <cell r="G1452" t="str">
            <v>WeareA2B</v>
          </cell>
          <cell r="H1452" t="str">
            <v>Standard</v>
          </cell>
          <cell r="I1452" t="str">
            <v>medium</v>
          </cell>
          <cell r="J1452" t="str">
            <v>medium</v>
          </cell>
          <cell r="K1452">
            <v>1769.64</v>
          </cell>
          <cell r="L1452">
            <v>108.76</v>
          </cell>
          <cell r="M1452">
            <v>1660.88</v>
          </cell>
          <cell r="N1452">
            <v>37668</v>
          </cell>
          <cell r="O1452" t="str">
            <v>Female</v>
          </cell>
          <cell r="P1452">
            <v>76</v>
          </cell>
          <cell r="Q1452">
            <v>30.032876712328768</v>
          </cell>
          <cell r="R1452" t="str">
            <v>Assistant Professor</v>
          </cell>
          <cell r="S1452" t="str">
            <v>n/a</v>
          </cell>
          <cell r="T1452" t="str">
            <v>Mass Customer</v>
          </cell>
          <cell r="U1452" t="str">
            <v>Yes</v>
          </cell>
          <cell r="V1452">
            <v>3181</v>
          </cell>
          <cell r="W1452" t="str">
            <v>VIC</v>
          </cell>
          <cell r="X1452">
            <v>10</v>
          </cell>
          <cell r="Y1452">
            <v>55</v>
          </cell>
        </row>
        <row r="1453">
          <cell r="A1453">
            <v>1452</v>
          </cell>
          <cell r="B1453">
            <v>96</v>
          </cell>
          <cell r="C1453">
            <v>422</v>
          </cell>
          <cell r="D1453">
            <v>42919</v>
          </cell>
          <cell r="E1453" t="b">
            <v>1</v>
          </cell>
          <cell r="F1453" t="str">
            <v>Approved</v>
          </cell>
          <cell r="G1453" t="str">
            <v>WeareA2B</v>
          </cell>
          <cell r="H1453" t="str">
            <v>Road</v>
          </cell>
          <cell r="I1453" t="str">
            <v>low</v>
          </cell>
          <cell r="J1453" t="str">
            <v>small</v>
          </cell>
          <cell r="K1453">
            <v>1172.78</v>
          </cell>
          <cell r="L1453">
            <v>1043.77</v>
          </cell>
          <cell r="M1453">
            <v>129.01</v>
          </cell>
          <cell r="N1453">
            <v>37539</v>
          </cell>
          <cell r="O1453" t="e">
            <v>#N/A</v>
          </cell>
          <cell r="P1453" t="e">
            <v>#N/A</v>
          </cell>
          <cell r="Q1453" t="e">
            <v>#N/A</v>
          </cell>
          <cell r="R1453" t="e">
            <v>#N/A</v>
          </cell>
          <cell r="S1453" t="e">
            <v>#N/A</v>
          </cell>
          <cell r="T1453" t="e">
            <v>#N/A</v>
          </cell>
          <cell r="U1453" t="e">
            <v>#N/A</v>
          </cell>
          <cell r="V1453" t="e">
            <v>#N/A</v>
          </cell>
          <cell r="W1453" t="e">
            <v>#N/A</v>
          </cell>
          <cell r="X1453" t="e">
            <v>#N/A</v>
          </cell>
          <cell r="Y1453">
            <v>180</v>
          </cell>
        </row>
        <row r="1454">
          <cell r="A1454">
            <v>1453</v>
          </cell>
          <cell r="B1454">
            <v>89</v>
          </cell>
          <cell r="C1454">
            <v>1612</v>
          </cell>
          <cell r="D1454">
            <v>43032</v>
          </cell>
          <cell r="E1454" t="b">
            <v>1</v>
          </cell>
          <cell r="F1454" t="str">
            <v>Approved</v>
          </cell>
          <cell r="G1454" t="str">
            <v>Giant Bicycles</v>
          </cell>
          <cell r="H1454" t="str">
            <v>Standard</v>
          </cell>
          <cell r="I1454" t="str">
            <v>medium</v>
          </cell>
          <cell r="J1454" t="str">
            <v>large</v>
          </cell>
          <cell r="K1454">
            <v>1812.75</v>
          </cell>
          <cell r="L1454">
            <v>582.48</v>
          </cell>
          <cell r="M1454">
            <v>1230.27</v>
          </cell>
          <cell r="N1454">
            <v>40336</v>
          </cell>
          <cell r="O1454" t="str">
            <v>Female</v>
          </cell>
          <cell r="P1454">
            <v>18</v>
          </cell>
          <cell r="Q1454">
            <v>34.947945205479449</v>
          </cell>
          <cell r="R1454" t="str">
            <v>Community Outreach Specialist</v>
          </cell>
          <cell r="S1454" t="str">
            <v>Health</v>
          </cell>
          <cell r="T1454" t="str">
            <v>High Net Worth</v>
          </cell>
          <cell r="U1454" t="str">
            <v>Yes</v>
          </cell>
          <cell r="V1454">
            <v>2441</v>
          </cell>
          <cell r="W1454" t="str">
            <v>NSW</v>
          </cell>
          <cell r="X1454">
            <v>4</v>
          </cell>
          <cell r="Y1454">
            <v>67</v>
          </cell>
        </row>
        <row r="1455">
          <cell r="A1455">
            <v>1454</v>
          </cell>
          <cell r="B1455">
            <v>1</v>
          </cell>
          <cell r="C1455">
            <v>2608</v>
          </cell>
          <cell r="D1455">
            <v>43082</v>
          </cell>
          <cell r="E1455" t="b">
            <v>1</v>
          </cell>
          <cell r="F1455" t="str">
            <v>Approved</v>
          </cell>
          <cell r="G1455" t="str">
            <v>Giant Bicycles</v>
          </cell>
          <cell r="H1455" t="str">
            <v>Standard</v>
          </cell>
          <cell r="I1455" t="str">
            <v>medium</v>
          </cell>
          <cell r="J1455" t="str">
            <v>medium</v>
          </cell>
          <cell r="K1455">
            <v>1403.5</v>
          </cell>
          <cell r="L1455">
            <v>954.82</v>
          </cell>
          <cell r="M1455">
            <v>448.67999999999995</v>
          </cell>
          <cell r="N1455">
            <v>38573</v>
          </cell>
          <cell r="O1455" t="str">
            <v>Female</v>
          </cell>
          <cell r="P1455">
            <v>17</v>
          </cell>
          <cell r="Q1455">
            <v>46.402739726027399</v>
          </cell>
          <cell r="R1455" t="str">
            <v>Budget/Accounting Analyst III</v>
          </cell>
          <cell r="S1455" t="str">
            <v>Health</v>
          </cell>
          <cell r="T1455" t="str">
            <v>Affluent Customer</v>
          </cell>
          <cell r="U1455" t="str">
            <v>Yes</v>
          </cell>
          <cell r="V1455">
            <v>3127</v>
          </cell>
          <cell r="W1455" t="str">
            <v>VIC</v>
          </cell>
          <cell r="X1455">
            <v>12</v>
          </cell>
          <cell r="Y1455">
            <v>17</v>
          </cell>
        </row>
        <row r="1456">
          <cell r="A1456">
            <v>1455</v>
          </cell>
          <cell r="B1456">
            <v>36</v>
          </cell>
          <cell r="C1456">
            <v>1761</v>
          </cell>
          <cell r="D1456">
            <v>42981</v>
          </cell>
          <cell r="E1456" t="b">
            <v>0</v>
          </cell>
          <cell r="F1456" t="str">
            <v>Approved</v>
          </cell>
          <cell r="G1456" t="str">
            <v>Solex</v>
          </cell>
          <cell r="H1456" t="str">
            <v>Standard</v>
          </cell>
          <cell r="I1456" t="str">
            <v>low</v>
          </cell>
          <cell r="J1456" t="str">
            <v>medium</v>
          </cell>
          <cell r="K1456">
            <v>945.04</v>
          </cell>
          <cell r="L1456">
            <v>507.58</v>
          </cell>
          <cell r="M1456">
            <v>437.46</v>
          </cell>
          <cell r="N1456">
            <v>35560</v>
          </cell>
          <cell r="O1456" t="str">
            <v>Female</v>
          </cell>
          <cell r="P1456">
            <v>49</v>
          </cell>
          <cell r="Q1456">
            <v>47.589041095890408</v>
          </cell>
          <cell r="R1456" t="str">
            <v>Legal Assistant</v>
          </cell>
          <cell r="S1456" t="str">
            <v>Health</v>
          </cell>
          <cell r="T1456" t="str">
            <v>High Net Worth</v>
          </cell>
          <cell r="U1456" t="str">
            <v>No</v>
          </cell>
          <cell r="V1456">
            <v>2170</v>
          </cell>
          <cell r="W1456" t="str">
            <v>NSW</v>
          </cell>
          <cell r="X1456">
            <v>9</v>
          </cell>
          <cell r="Y1456">
            <v>118</v>
          </cell>
        </row>
        <row r="1457">
          <cell r="A1457">
            <v>1456</v>
          </cell>
          <cell r="B1457">
            <v>65</v>
          </cell>
          <cell r="C1457">
            <v>1957</v>
          </cell>
          <cell r="D1457">
            <v>42856</v>
          </cell>
          <cell r="E1457" t="b">
            <v>0</v>
          </cell>
          <cell r="F1457" t="str">
            <v>Approved</v>
          </cell>
          <cell r="G1457" t="str">
            <v>WeareA2B</v>
          </cell>
          <cell r="H1457" t="str">
            <v>Standard</v>
          </cell>
          <cell r="I1457" t="str">
            <v>medium</v>
          </cell>
          <cell r="J1457" t="str">
            <v>medium</v>
          </cell>
          <cell r="K1457">
            <v>1807.45</v>
          </cell>
          <cell r="L1457">
            <v>778.69</v>
          </cell>
          <cell r="M1457">
            <v>1028.76</v>
          </cell>
          <cell r="N1457">
            <v>42145</v>
          </cell>
          <cell r="O1457" t="str">
            <v>Female</v>
          </cell>
          <cell r="P1457">
            <v>62</v>
          </cell>
          <cell r="Q1457">
            <v>44.528767123287672</v>
          </cell>
          <cell r="R1457" t="str">
            <v>Accountant IV</v>
          </cell>
          <cell r="S1457" t="str">
            <v>Health</v>
          </cell>
          <cell r="T1457" t="str">
            <v>Affluent Customer</v>
          </cell>
          <cell r="U1457" t="str">
            <v>Yes</v>
          </cell>
          <cell r="V1457">
            <v>3108</v>
          </cell>
          <cell r="W1457" t="str">
            <v>VIC</v>
          </cell>
          <cell r="X1457">
            <v>10</v>
          </cell>
          <cell r="Y1457">
            <v>243</v>
          </cell>
        </row>
        <row r="1458">
          <cell r="A1458">
            <v>1457</v>
          </cell>
          <cell r="B1458">
            <v>9</v>
          </cell>
          <cell r="C1458">
            <v>792</v>
          </cell>
          <cell r="D1458">
            <v>42763</v>
          </cell>
          <cell r="E1458" t="b">
            <v>1</v>
          </cell>
          <cell r="F1458" t="str">
            <v>Approved</v>
          </cell>
          <cell r="G1458" t="str">
            <v>Norco Bicycles</v>
          </cell>
          <cell r="H1458" t="str">
            <v>Standard</v>
          </cell>
          <cell r="I1458" t="str">
            <v>medium</v>
          </cell>
          <cell r="J1458" t="str">
            <v>small</v>
          </cell>
          <cell r="K1458">
            <v>1216.1400000000001</v>
          </cell>
          <cell r="L1458">
            <v>1082.3599999999999</v>
          </cell>
          <cell r="M1458">
            <v>133.7800000000002</v>
          </cell>
          <cell r="N1458">
            <v>33888</v>
          </cell>
          <cell r="O1458" t="e">
            <v>#N/A</v>
          </cell>
          <cell r="P1458" t="e">
            <v>#N/A</v>
          </cell>
          <cell r="Q1458" t="e">
            <v>#N/A</v>
          </cell>
          <cell r="R1458" t="e">
            <v>#N/A</v>
          </cell>
          <cell r="S1458" t="e">
            <v>#N/A</v>
          </cell>
          <cell r="T1458" t="e">
            <v>#N/A</v>
          </cell>
          <cell r="U1458" t="e">
            <v>#N/A</v>
          </cell>
          <cell r="V1458" t="e">
            <v>#N/A</v>
          </cell>
          <cell r="W1458" t="e">
            <v>#N/A</v>
          </cell>
          <cell r="X1458" t="e">
            <v>#N/A</v>
          </cell>
          <cell r="Y1458">
            <v>336</v>
          </cell>
        </row>
        <row r="1459">
          <cell r="A1459">
            <v>1458</v>
          </cell>
          <cell r="B1459">
            <v>1</v>
          </cell>
          <cell r="C1459">
            <v>3208</v>
          </cell>
          <cell r="D1459">
            <v>42869</v>
          </cell>
          <cell r="E1459" t="b">
            <v>0</v>
          </cell>
          <cell r="F1459" t="str">
            <v>Approved</v>
          </cell>
          <cell r="G1459" t="str">
            <v>Giant Bicycles</v>
          </cell>
          <cell r="H1459" t="str">
            <v>Touring</v>
          </cell>
          <cell r="I1459" t="str">
            <v>medium</v>
          </cell>
          <cell r="J1459" t="str">
            <v>large</v>
          </cell>
          <cell r="K1459">
            <v>1873.97</v>
          </cell>
          <cell r="L1459">
            <v>863.95</v>
          </cell>
          <cell r="M1459">
            <v>1010.02</v>
          </cell>
          <cell r="N1459">
            <v>38859</v>
          </cell>
          <cell r="O1459" t="str">
            <v>Female</v>
          </cell>
          <cell r="P1459">
            <v>10</v>
          </cell>
          <cell r="Q1459">
            <v>55.153424657534245</v>
          </cell>
          <cell r="R1459" t="str">
            <v>VP Marketing</v>
          </cell>
          <cell r="S1459" t="str">
            <v>n/a</v>
          </cell>
          <cell r="T1459" t="str">
            <v>Mass Customer</v>
          </cell>
          <cell r="U1459" t="str">
            <v>No</v>
          </cell>
          <cell r="V1459">
            <v>3620</v>
          </cell>
          <cell r="W1459" t="str">
            <v>VIC</v>
          </cell>
          <cell r="X1459">
            <v>2</v>
          </cell>
          <cell r="Y1459">
            <v>230</v>
          </cell>
        </row>
        <row r="1460">
          <cell r="A1460">
            <v>1459</v>
          </cell>
          <cell r="B1460">
            <v>42</v>
          </cell>
          <cell r="C1460">
            <v>874</v>
          </cell>
          <cell r="D1460">
            <v>42869</v>
          </cell>
          <cell r="E1460" t="b">
            <v>0</v>
          </cell>
          <cell r="F1460" t="str">
            <v>Approved</v>
          </cell>
          <cell r="G1460" t="str">
            <v>OHM Cycles</v>
          </cell>
          <cell r="H1460" t="str">
            <v>Road</v>
          </cell>
          <cell r="I1460" t="str">
            <v>medium</v>
          </cell>
          <cell r="J1460" t="str">
            <v>small</v>
          </cell>
          <cell r="K1460">
            <v>1810</v>
          </cell>
          <cell r="L1460">
            <v>1610.9</v>
          </cell>
          <cell r="M1460">
            <v>199.09999999999991</v>
          </cell>
          <cell r="N1460">
            <v>34071</v>
          </cell>
          <cell r="O1460" t="e">
            <v>#N/A</v>
          </cell>
          <cell r="P1460" t="e">
            <v>#N/A</v>
          </cell>
          <cell r="Q1460" t="e">
            <v>#N/A</v>
          </cell>
          <cell r="R1460" t="e">
            <v>#N/A</v>
          </cell>
          <cell r="S1460" t="e">
            <v>#N/A</v>
          </cell>
          <cell r="T1460" t="e">
            <v>#N/A</v>
          </cell>
          <cell r="U1460" t="e">
            <v>#N/A</v>
          </cell>
          <cell r="V1460" t="e">
            <v>#N/A</v>
          </cell>
          <cell r="W1460" t="e">
            <v>#N/A</v>
          </cell>
          <cell r="X1460" t="e">
            <v>#N/A</v>
          </cell>
          <cell r="Y1460">
            <v>230</v>
          </cell>
        </row>
        <row r="1461">
          <cell r="A1461">
            <v>1460</v>
          </cell>
          <cell r="B1461">
            <v>7</v>
          </cell>
          <cell r="C1461">
            <v>163</v>
          </cell>
          <cell r="D1461">
            <v>42922</v>
          </cell>
          <cell r="E1461" t="b">
            <v>0</v>
          </cell>
          <cell r="F1461" t="str">
            <v>Approved</v>
          </cell>
          <cell r="G1461" t="str">
            <v>Giant Bicycles</v>
          </cell>
          <cell r="H1461" t="str">
            <v>Standard</v>
          </cell>
          <cell r="I1461" t="str">
            <v>medium</v>
          </cell>
          <cell r="J1461" t="str">
            <v>small</v>
          </cell>
          <cell r="K1461">
            <v>1311.44</v>
          </cell>
          <cell r="L1461">
            <v>1167.18</v>
          </cell>
          <cell r="M1461">
            <v>144.26</v>
          </cell>
          <cell r="N1461">
            <v>35052</v>
          </cell>
          <cell r="O1461" t="e">
            <v>#N/A</v>
          </cell>
          <cell r="P1461" t="e">
            <v>#N/A</v>
          </cell>
          <cell r="Q1461" t="e">
            <v>#N/A</v>
          </cell>
          <cell r="R1461" t="e">
            <v>#N/A</v>
          </cell>
          <cell r="S1461" t="e">
            <v>#N/A</v>
          </cell>
          <cell r="T1461" t="e">
            <v>#N/A</v>
          </cell>
          <cell r="U1461" t="e">
            <v>#N/A</v>
          </cell>
          <cell r="V1461" t="e">
            <v>#N/A</v>
          </cell>
          <cell r="W1461" t="e">
            <v>#N/A</v>
          </cell>
          <cell r="X1461" t="e">
            <v>#N/A</v>
          </cell>
          <cell r="Y1461">
            <v>177</v>
          </cell>
        </row>
        <row r="1462">
          <cell r="A1462">
            <v>1461</v>
          </cell>
          <cell r="B1462">
            <v>72</v>
          </cell>
          <cell r="C1462">
            <v>3468</v>
          </cell>
          <cell r="D1462">
            <v>42820</v>
          </cell>
          <cell r="E1462" t="b">
            <v>0</v>
          </cell>
          <cell r="F1462" t="str">
            <v>Approved</v>
          </cell>
          <cell r="G1462" t="str">
            <v>Norco Bicycles</v>
          </cell>
          <cell r="H1462" t="str">
            <v>Standard</v>
          </cell>
          <cell r="I1462" t="str">
            <v>medium</v>
          </cell>
          <cell r="J1462" t="str">
            <v>medium</v>
          </cell>
          <cell r="K1462">
            <v>360.4</v>
          </cell>
          <cell r="L1462">
            <v>270.3</v>
          </cell>
          <cell r="M1462">
            <v>90.099999999999966</v>
          </cell>
          <cell r="N1462">
            <v>42710</v>
          </cell>
          <cell r="O1462" t="str">
            <v>Female</v>
          </cell>
          <cell r="P1462">
            <v>90</v>
          </cell>
          <cell r="Q1462">
            <v>35.42739726027397</v>
          </cell>
          <cell r="R1462" t="str">
            <v>Associate Professor</v>
          </cell>
          <cell r="S1462" t="str">
            <v>IT</v>
          </cell>
          <cell r="T1462" t="str">
            <v>Mass Customer</v>
          </cell>
          <cell r="U1462" t="str">
            <v>No</v>
          </cell>
          <cell r="V1462">
            <v>2230</v>
          </cell>
          <cell r="W1462" t="str">
            <v>NSW</v>
          </cell>
          <cell r="X1462">
            <v>12</v>
          </cell>
          <cell r="Y1462">
            <v>279</v>
          </cell>
        </row>
        <row r="1463">
          <cell r="A1463">
            <v>1462</v>
          </cell>
          <cell r="B1463">
            <v>33</v>
          </cell>
          <cell r="C1463">
            <v>3101</v>
          </cell>
          <cell r="D1463">
            <v>43014</v>
          </cell>
          <cell r="E1463" t="b">
            <v>1</v>
          </cell>
          <cell r="F1463" t="str">
            <v>Approved</v>
          </cell>
          <cell r="G1463" t="str">
            <v>OHM Cycles</v>
          </cell>
          <cell r="H1463" t="str">
            <v>Road</v>
          </cell>
          <cell r="I1463" t="str">
            <v>medium</v>
          </cell>
          <cell r="J1463" t="str">
            <v>small</v>
          </cell>
          <cell r="K1463">
            <v>1810</v>
          </cell>
          <cell r="L1463">
            <v>1610.9</v>
          </cell>
          <cell r="M1463">
            <v>199.09999999999991</v>
          </cell>
          <cell r="N1463">
            <v>39526</v>
          </cell>
          <cell r="O1463" t="str">
            <v>Male</v>
          </cell>
          <cell r="P1463">
            <v>37</v>
          </cell>
          <cell r="Q1463">
            <v>34.586301369863016</v>
          </cell>
          <cell r="R1463" t="str">
            <v>Geological Engineer</v>
          </cell>
          <cell r="S1463" t="str">
            <v>n/a</v>
          </cell>
          <cell r="T1463" t="str">
            <v>Mass Customer</v>
          </cell>
          <cell r="U1463" t="str">
            <v>No</v>
          </cell>
          <cell r="V1463">
            <v>2135</v>
          </cell>
          <cell r="W1463" t="str">
            <v>NSW</v>
          </cell>
          <cell r="X1463">
            <v>12</v>
          </cell>
          <cell r="Y1463">
            <v>85</v>
          </cell>
        </row>
        <row r="1464">
          <cell r="A1464">
            <v>1463</v>
          </cell>
          <cell r="B1464">
            <v>21</v>
          </cell>
          <cell r="C1464">
            <v>1957</v>
          </cell>
          <cell r="D1464">
            <v>42952</v>
          </cell>
          <cell r="E1464" t="b">
            <v>1</v>
          </cell>
          <cell r="F1464" t="str">
            <v>Approved</v>
          </cell>
          <cell r="G1464" t="str">
            <v>Solex</v>
          </cell>
          <cell r="H1464" t="str">
            <v>Standard</v>
          </cell>
          <cell r="I1464" t="str">
            <v>medium</v>
          </cell>
          <cell r="J1464" t="str">
            <v>large</v>
          </cell>
          <cell r="K1464">
            <v>1071.23</v>
          </cell>
          <cell r="L1464">
            <v>380.74</v>
          </cell>
          <cell r="M1464">
            <v>690.49</v>
          </cell>
          <cell r="N1464">
            <v>35160</v>
          </cell>
          <cell r="O1464" t="str">
            <v>Female</v>
          </cell>
          <cell r="P1464">
            <v>62</v>
          </cell>
          <cell r="Q1464">
            <v>44.528767123287672</v>
          </cell>
          <cell r="R1464" t="str">
            <v>Accountant IV</v>
          </cell>
          <cell r="S1464" t="str">
            <v>Health</v>
          </cell>
          <cell r="T1464" t="str">
            <v>Affluent Customer</v>
          </cell>
          <cell r="U1464" t="str">
            <v>Yes</v>
          </cell>
          <cell r="V1464">
            <v>3108</v>
          </cell>
          <cell r="W1464" t="str">
            <v>VIC</v>
          </cell>
          <cell r="X1464">
            <v>10</v>
          </cell>
          <cell r="Y1464">
            <v>147</v>
          </cell>
        </row>
        <row r="1465">
          <cell r="A1465">
            <v>1464</v>
          </cell>
          <cell r="B1465">
            <v>75</v>
          </cell>
          <cell r="C1465">
            <v>1477</v>
          </cell>
          <cell r="D1465">
            <v>43022</v>
          </cell>
          <cell r="E1465" t="b">
            <v>1</v>
          </cell>
          <cell r="F1465" t="str">
            <v>Approved</v>
          </cell>
          <cell r="G1465" t="str">
            <v>Giant Bicycles</v>
          </cell>
          <cell r="H1465" t="str">
            <v>Touring</v>
          </cell>
          <cell r="I1465" t="str">
            <v>medium</v>
          </cell>
          <cell r="J1465" t="str">
            <v>large</v>
          </cell>
          <cell r="K1465">
            <v>1873.97</v>
          </cell>
          <cell r="L1465">
            <v>863.95</v>
          </cell>
          <cell r="M1465">
            <v>1010.02</v>
          </cell>
          <cell r="N1465">
            <v>41922</v>
          </cell>
          <cell r="O1465" t="str">
            <v>Male</v>
          </cell>
          <cell r="P1465">
            <v>40</v>
          </cell>
          <cell r="Q1465">
            <v>122.3013698630137</v>
          </cell>
          <cell r="R1465" t="str">
            <v>Actuary</v>
          </cell>
          <cell r="S1465" t="str">
            <v>n/a</v>
          </cell>
          <cell r="T1465" t="str">
            <v>Affluent Customer</v>
          </cell>
          <cell r="U1465" t="str">
            <v>Yes</v>
          </cell>
          <cell r="V1465">
            <v>2440</v>
          </cell>
          <cell r="W1465" t="str">
            <v>NSW</v>
          </cell>
          <cell r="X1465">
            <v>3</v>
          </cell>
          <cell r="Y1465">
            <v>77</v>
          </cell>
        </row>
        <row r="1466">
          <cell r="A1466">
            <v>1465</v>
          </cell>
          <cell r="B1466">
            <v>7</v>
          </cell>
          <cell r="C1466">
            <v>1659</v>
          </cell>
          <cell r="D1466">
            <v>42875</v>
          </cell>
          <cell r="E1466" t="b">
            <v>0</v>
          </cell>
          <cell r="F1466" t="str">
            <v>Approved</v>
          </cell>
          <cell r="G1466" t="str">
            <v>Giant Bicycles</v>
          </cell>
          <cell r="H1466" t="str">
            <v>Standard</v>
          </cell>
          <cell r="I1466" t="str">
            <v>medium</v>
          </cell>
          <cell r="J1466" t="str">
            <v>small</v>
          </cell>
          <cell r="K1466">
            <v>1311.44</v>
          </cell>
          <cell r="L1466">
            <v>1167.18</v>
          </cell>
          <cell r="M1466">
            <v>144.26</v>
          </cell>
          <cell r="N1466">
            <v>40618</v>
          </cell>
          <cell r="O1466" t="str">
            <v>Male</v>
          </cell>
          <cell r="P1466">
            <v>85</v>
          </cell>
          <cell r="Q1466">
            <v>32.367123287671234</v>
          </cell>
          <cell r="R1466" t="str">
            <v>Software Consultant</v>
          </cell>
          <cell r="S1466" t="str">
            <v>Retail</v>
          </cell>
          <cell r="T1466" t="str">
            <v>Mass Customer</v>
          </cell>
          <cell r="U1466" t="str">
            <v>Yes</v>
          </cell>
          <cell r="V1466">
            <v>2088</v>
          </cell>
          <cell r="W1466" t="str">
            <v>NSW</v>
          </cell>
          <cell r="X1466">
            <v>12</v>
          </cell>
          <cell r="Y1466">
            <v>224</v>
          </cell>
        </row>
        <row r="1467">
          <cell r="A1467">
            <v>1466</v>
          </cell>
          <cell r="B1467">
            <v>69</v>
          </cell>
          <cell r="C1467">
            <v>1700</v>
          </cell>
          <cell r="D1467">
            <v>42971</v>
          </cell>
          <cell r="E1467" t="b">
            <v>0</v>
          </cell>
          <cell r="F1467" t="str">
            <v>Approved</v>
          </cell>
          <cell r="G1467" t="str">
            <v>Norco Bicycles</v>
          </cell>
          <cell r="H1467" t="str">
            <v>Road</v>
          </cell>
          <cell r="I1467" t="str">
            <v>medium</v>
          </cell>
          <cell r="J1467" t="str">
            <v>large</v>
          </cell>
          <cell r="K1467">
            <v>1240.31</v>
          </cell>
          <cell r="L1467">
            <v>795.1</v>
          </cell>
          <cell r="M1467">
            <v>445.20999999999992</v>
          </cell>
          <cell r="N1467">
            <v>42226</v>
          </cell>
          <cell r="O1467" t="str">
            <v>Male</v>
          </cell>
          <cell r="P1467">
            <v>11</v>
          </cell>
          <cell r="Q1467">
            <v>52.536986301369865</v>
          </cell>
          <cell r="R1467" t="str">
            <v>Electrical Engineer</v>
          </cell>
          <cell r="S1467" t="str">
            <v>Manufacturing</v>
          </cell>
          <cell r="T1467" t="str">
            <v>Mass Customer</v>
          </cell>
          <cell r="U1467" t="str">
            <v>Yes</v>
          </cell>
          <cell r="V1467">
            <v>4352</v>
          </cell>
          <cell r="W1467" t="str">
            <v>QLD</v>
          </cell>
          <cell r="X1467">
            <v>6</v>
          </cell>
          <cell r="Y1467">
            <v>128</v>
          </cell>
        </row>
        <row r="1468">
          <cell r="A1468">
            <v>1467</v>
          </cell>
          <cell r="B1468">
            <v>89</v>
          </cell>
          <cell r="C1468">
            <v>1894</v>
          </cell>
          <cell r="D1468">
            <v>42974</v>
          </cell>
          <cell r="E1468" t="b">
            <v>0</v>
          </cell>
          <cell r="F1468" t="str">
            <v>Approved</v>
          </cell>
          <cell r="G1468" t="str">
            <v>Giant Bicycles</v>
          </cell>
          <cell r="H1468" t="str">
            <v>Standard</v>
          </cell>
          <cell r="I1468" t="str">
            <v>medium</v>
          </cell>
          <cell r="J1468" t="str">
            <v>large</v>
          </cell>
          <cell r="K1468">
            <v>1812.75</v>
          </cell>
          <cell r="L1468">
            <v>582.48</v>
          </cell>
          <cell r="M1468">
            <v>1230.27</v>
          </cell>
          <cell r="N1468">
            <v>38750</v>
          </cell>
          <cell r="O1468" t="str">
            <v>Female</v>
          </cell>
          <cell r="P1468">
            <v>53</v>
          </cell>
          <cell r="Q1468">
            <v>45.9972602739726</v>
          </cell>
          <cell r="R1468" t="str">
            <v>Automation Specialist III</v>
          </cell>
          <cell r="S1468" t="str">
            <v>n/a</v>
          </cell>
          <cell r="T1468" t="str">
            <v>Mass Customer</v>
          </cell>
          <cell r="U1468" t="str">
            <v>No</v>
          </cell>
          <cell r="V1468">
            <v>3156</v>
          </cell>
          <cell r="W1468" t="str">
            <v>VIC</v>
          </cell>
          <cell r="X1468">
            <v>8</v>
          </cell>
          <cell r="Y1468">
            <v>125</v>
          </cell>
        </row>
        <row r="1469">
          <cell r="A1469">
            <v>1468</v>
          </cell>
          <cell r="B1469">
            <v>1</v>
          </cell>
          <cell r="C1469">
            <v>257</v>
          </cell>
          <cell r="D1469">
            <v>42994</v>
          </cell>
          <cell r="E1469" t="b">
            <v>1</v>
          </cell>
          <cell r="F1469" t="str">
            <v>Approved</v>
          </cell>
          <cell r="G1469" t="str">
            <v>Giant Bicycles</v>
          </cell>
          <cell r="H1469" t="str">
            <v>Standard</v>
          </cell>
          <cell r="I1469" t="str">
            <v>medium</v>
          </cell>
          <cell r="J1469" t="str">
            <v>medium</v>
          </cell>
          <cell r="K1469">
            <v>1403.5</v>
          </cell>
          <cell r="L1469">
            <v>954.82</v>
          </cell>
          <cell r="M1469">
            <v>448.67999999999995</v>
          </cell>
          <cell r="N1469">
            <v>41245</v>
          </cell>
          <cell r="O1469" t="e">
            <v>#N/A</v>
          </cell>
          <cell r="P1469" t="e">
            <v>#N/A</v>
          </cell>
          <cell r="Q1469" t="e">
            <v>#N/A</v>
          </cell>
          <cell r="R1469" t="e">
            <v>#N/A</v>
          </cell>
          <cell r="S1469" t="e">
            <v>#N/A</v>
          </cell>
          <cell r="T1469" t="e">
            <v>#N/A</v>
          </cell>
          <cell r="U1469" t="e">
            <v>#N/A</v>
          </cell>
          <cell r="V1469" t="e">
            <v>#N/A</v>
          </cell>
          <cell r="W1469" t="e">
            <v>#N/A</v>
          </cell>
          <cell r="X1469" t="e">
            <v>#N/A</v>
          </cell>
          <cell r="Y1469">
            <v>105</v>
          </cell>
        </row>
        <row r="1470">
          <cell r="A1470">
            <v>1469</v>
          </cell>
          <cell r="B1470">
            <v>93</v>
          </cell>
          <cell r="C1470">
            <v>325</v>
          </cell>
          <cell r="D1470">
            <v>42868</v>
          </cell>
          <cell r="E1470" t="b">
            <v>0</v>
          </cell>
          <cell r="F1470" t="str">
            <v>Approved</v>
          </cell>
          <cell r="G1470" t="str">
            <v>WeareA2B</v>
          </cell>
          <cell r="H1470" t="str">
            <v>Standard</v>
          </cell>
          <cell r="I1470" t="str">
            <v>medium</v>
          </cell>
          <cell r="J1470" t="str">
            <v>medium</v>
          </cell>
          <cell r="K1470">
            <v>1065.03</v>
          </cell>
          <cell r="L1470">
            <v>230.09</v>
          </cell>
          <cell r="M1470">
            <v>834.93999999999994</v>
          </cell>
          <cell r="N1470">
            <v>42458</v>
          </cell>
          <cell r="O1470" t="e">
            <v>#N/A</v>
          </cell>
          <cell r="P1470" t="e">
            <v>#N/A</v>
          </cell>
          <cell r="Q1470" t="e">
            <v>#N/A</v>
          </cell>
          <cell r="R1470" t="e">
            <v>#N/A</v>
          </cell>
          <cell r="S1470" t="e">
            <v>#N/A</v>
          </cell>
          <cell r="T1470" t="e">
            <v>#N/A</v>
          </cell>
          <cell r="U1470" t="e">
            <v>#N/A</v>
          </cell>
          <cell r="V1470" t="e">
            <v>#N/A</v>
          </cell>
          <cell r="W1470" t="e">
            <v>#N/A</v>
          </cell>
          <cell r="X1470" t="e">
            <v>#N/A</v>
          </cell>
          <cell r="Y1470">
            <v>231</v>
          </cell>
        </row>
        <row r="1471">
          <cell r="A1471">
            <v>1470</v>
          </cell>
          <cell r="B1471">
            <v>55</v>
          </cell>
          <cell r="C1471">
            <v>1104</v>
          </cell>
          <cell r="D1471">
            <v>43088</v>
          </cell>
          <cell r="E1471" t="b">
            <v>0</v>
          </cell>
          <cell r="F1471" t="str">
            <v>Approved</v>
          </cell>
          <cell r="G1471" t="str">
            <v>Trek Bicycles</v>
          </cell>
          <cell r="H1471" t="str">
            <v>Road</v>
          </cell>
          <cell r="I1471" t="str">
            <v>medium</v>
          </cell>
          <cell r="J1471" t="str">
            <v>large</v>
          </cell>
          <cell r="K1471">
            <v>1894.19</v>
          </cell>
          <cell r="L1471">
            <v>598.76</v>
          </cell>
          <cell r="M1471">
            <v>1295.43</v>
          </cell>
          <cell r="N1471">
            <v>37823</v>
          </cell>
          <cell r="O1471" t="e">
            <v>#N/A</v>
          </cell>
          <cell r="P1471" t="e">
            <v>#N/A</v>
          </cell>
          <cell r="Q1471" t="e">
            <v>#N/A</v>
          </cell>
          <cell r="R1471" t="e">
            <v>#N/A</v>
          </cell>
          <cell r="S1471" t="e">
            <v>#N/A</v>
          </cell>
          <cell r="T1471" t="e">
            <v>#N/A</v>
          </cell>
          <cell r="U1471" t="e">
            <v>#N/A</v>
          </cell>
          <cell r="V1471" t="e">
            <v>#N/A</v>
          </cell>
          <cell r="W1471" t="e">
            <v>#N/A</v>
          </cell>
          <cell r="X1471" t="e">
            <v>#N/A</v>
          </cell>
          <cell r="Y1471">
            <v>11</v>
          </cell>
        </row>
        <row r="1472">
          <cell r="A1472">
            <v>1471</v>
          </cell>
          <cell r="B1472">
            <v>0</v>
          </cell>
          <cell r="C1472">
            <v>1647</v>
          </cell>
          <cell r="D1472">
            <v>42873</v>
          </cell>
          <cell r="E1472" t="b">
            <v>0</v>
          </cell>
          <cell r="F1472" t="str">
            <v>Approved</v>
          </cell>
          <cell r="G1472" t="str">
            <v>Trek Bicycles</v>
          </cell>
          <cell r="H1472" t="str">
            <v>Road</v>
          </cell>
          <cell r="I1472" t="str">
            <v>medium</v>
          </cell>
          <cell r="J1472" t="str">
            <v>medium</v>
          </cell>
          <cell r="K1472">
            <v>533.51</v>
          </cell>
          <cell r="L1472">
            <v>400.13</v>
          </cell>
          <cell r="M1472">
            <v>133.38</v>
          </cell>
          <cell r="N1472">
            <v>35470</v>
          </cell>
          <cell r="O1472" t="str">
            <v>Female</v>
          </cell>
          <cell r="P1472">
            <v>22</v>
          </cell>
          <cell r="Q1472">
            <v>44.556164383561644</v>
          </cell>
          <cell r="R1472">
            <v>0</v>
          </cell>
          <cell r="S1472" t="str">
            <v>Financial Services</v>
          </cell>
          <cell r="T1472" t="str">
            <v>Mass Customer</v>
          </cell>
          <cell r="U1472" t="str">
            <v>Yes</v>
          </cell>
          <cell r="V1472">
            <v>4567</v>
          </cell>
          <cell r="W1472" t="str">
            <v>QLD</v>
          </cell>
          <cell r="X1472">
            <v>9</v>
          </cell>
          <cell r="Y1472">
            <v>226</v>
          </cell>
        </row>
        <row r="1473">
          <cell r="A1473">
            <v>1472</v>
          </cell>
          <cell r="B1473">
            <v>27</v>
          </cell>
          <cell r="C1473">
            <v>2715</v>
          </cell>
          <cell r="D1473">
            <v>42913</v>
          </cell>
          <cell r="E1473" t="b">
            <v>1</v>
          </cell>
          <cell r="F1473" t="str">
            <v>Approved</v>
          </cell>
          <cell r="G1473" t="str">
            <v>Trek Bicycles</v>
          </cell>
          <cell r="H1473" t="str">
            <v>Standard</v>
          </cell>
          <cell r="I1473" t="str">
            <v>medium</v>
          </cell>
          <cell r="J1473" t="str">
            <v>medium</v>
          </cell>
          <cell r="K1473">
            <v>499.53</v>
          </cell>
          <cell r="L1473">
            <v>388.72</v>
          </cell>
          <cell r="M1473">
            <v>110.80999999999995</v>
          </cell>
          <cell r="N1473">
            <v>36334</v>
          </cell>
          <cell r="O1473" t="str">
            <v>Female</v>
          </cell>
          <cell r="P1473">
            <v>46</v>
          </cell>
          <cell r="Q1473">
            <v>59.386301369863013</v>
          </cell>
          <cell r="R1473" t="str">
            <v>Civil Engineer</v>
          </cell>
          <cell r="S1473" t="str">
            <v>Health</v>
          </cell>
          <cell r="T1473" t="str">
            <v>High Net Worth</v>
          </cell>
          <cell r="U1473" t="str">
            <v>Yes</v>
          </cell>
          <cell r="V1473">
            <v>3147</v>
          </cell>
          <cell r="W1473" t="str">
            <v>VIC</v>
          </cell>
          <cell r="X1473">
            <v>11</v>
          </cell>
          <cell r="Y1473">
            <v>186</v>
          </cell>
        </row>
        <row r="1474">
          <cell r="A1474">
            <v>1473</v>
          </cell>
          <cell r="B1474">
            <v>20</v>
          </cell>
          <cell r="C1474">
            <v>1016</v>
          </cell>
          <cell r="D1474">
            <v>42786</v>
          </cell>
          <cell r="E1474" t="b">
            <v>1</v>
          </cell>
          <cell r="F1474" t="str">
            <v>Approved</v>
          </cell>
          <cell r="G1474" t="str">
            <v>Trek Bicycles</v>
          </cell>
          <cell r="H1474" t="str">
            <v>Standard</v>
          </cell>
          <cell r="I1474" t="str">
            <v>medium</v>
          </cell>
          <cell r="J1474" t="str">
            <v>small</v>
          </cell>
          <cell r="K1474">
            <v>1775.81</v>
          </cell>
          <cell r="L1474">
            <v>1580.47</v>
          </cell>
          <cell r="M1474">
            <v>195.33999999999992</v>
          </cell>
          <cell r="N1474">
            <v>40670</v>
          </cell>
          <cell r="O1474" t="e">
            <v>#N/A</v>
          </cell>
          <cell r="P1474" t="e">
            <v>#N/A</v>
          </cell>
          <cell r="Q1474" t="e">
            <v>#N/A</v>
          </cell>
          <cell r="R1474" t="e">
            <v>#N/A</v>
          </cell>
          <cell r="S1474" t="e">
            <v>#N/A</v>
          </cell>
          <cell r="T1474" t="e">
            <v>#N/A</v>
          </cell>
          <cell r="U1474" t="e">
            <v>#N/A</v>
          </cell>
          <cell r="V1474" t="e">
            <v>#N/A</v>
          </cell>
          <cell r="W1474" t="e">
            <v>#N/A</v>
          </cell>
          <cell r="X1474" t="e">
            <v>#N/A</v>
          </cell>
          <cell r="Y1474">
            <v>313</v>
          </cell>
        </row>
        <row r="1475">
          <cell r="A1475">
            <v>1474</v>
          </cell>
          <cell r="B1475">
            <v>41</v>
          </cell>
          <cell r="C1475">
            <v>1611</v>
          </cell>
          <cell r="D1475">
            <v>43013</v>
          </cell>
          <cell r="E1475" t="b">
            <v>0</v>
          </cell>
          <cell r="F1475" t="str">
            <v>Approved</v>
          </cell>
          <cell r="G1475" t="str">
            <v>Norco Bicycles</v>
          </cell>
          <cell r="H1475" t="str">
            <v>Standard</v>
          </cell>
          <cell r="I1475" t="str">
            <v>low</v>
          </cell>
          <cell r="J1475" t="str">
            <v>medium</v>
          </cell>
          <cell r="K1475">
            <v>958.74</v>
          </cell>
          <cell r="L1475">
            <v>748.9</v>
          </cell>
          <cell r="M1475">
            <v>209.84000000000003</v>
          </cell>
          <cell r="N1475">
            <v>35160</v>
          </cell>
          <cell r="O1475" t="str">
            <v>Male</v>
          </cell>
          <cell r="P1475">
            <v>70</v>
          </cell>
          <cell r="Q1475">
            <v>50.358904109589041</v>
          </cell>
          <cell r="R1475" t="str">
            <v>Developer IV</v>
          </cell>
          <cell r="S1475" t="str">
            <v>n/a</v>
          </cell>
          <cell r="T1475" t="str">
            <v>High Net Worth</v>
          </cell>
          <cell r="U1475" t="str">
            <v>Yes</v>
          </cell>
          <cell r="V1475">
            <v>2261</v>
          </cell>
          <cell r="W1475" t="str">
            <v>NSW</v>
          </cell>
          <cell r="X1475">
            <v>9</v>
          </cell>
          <cell r="Y1475">
            <v>86</v>
          </cell>
        </row>
        <row r="1476">
          <cell r="A1476">
            <v>1475</v>
          </cell>
          <cell r="B1476">
            <v>12</v>
          </cell>
          <cell r="C1476">
            <v>2629</v>
          </cell>
          <cell r="D1476">
            <v>42903</v>
          </cell>
          <cell r="E1476" t="b">
            <v>1</v>
          </cell>
          <cell r="F1476" t="str">
            <v>Cancelled</v>
          </cell>
          <cell r="G1476" t="str">
            <v>Giant Bicycles</v>
          </cell>
          <cell r="H1476" t="str">
            <v>Standard</v>
          </cell>
          <cell r="I1476" t="str">
            <v>medium</v>
          </cell>
          <cell r="J1476" t="str">
            <v>large</v>
          </cell>
          <cell r="K1476">
            <v>1765.3</v>
          </cell>
          <cell r="L1476">
            <v>709.48</v>
          </cell>
          <cell r="M1476">
            <v>1055.82</v>
          </cell>
          <cell r="N1476">
            <v>38193</v>
          </cell>
          <cell r="O1476" t="str">
            <v>Male</v>
          </cell>
          <cell r="P1476">
            <v>76</v>
          </cell>
          <cell r="Q1476">
            <v>45.630136986301373</v>
          </cell>
          <cell r="R1476" t="str">
            <v>Engineer IV</v>
          </cell>
          <cell r="S1476" t="str">
            <v>Entertainment</v>
          </cell>
          <cell r="T1476" t="str">
            <v>Affluent Customer</v>
          </cell>
          <cell r="U1476" t="str">
            <v>No</v>
          </cell>
          <cell r="V1476">
            <v>2000</v>
          </cell>
          <cell r="W1476" t="str">
            <v>NSW</v>
          </cell>
          <cell r="X1476">
            <v>9</v>
          </cell>
          <cell r="Y1476">
            <v>196</v>
          </cell>
        </row>
        <row r="1477">
          <cell r="A1477">
            <v>1476</v>
          </cell>
          <cell r="B1477">
            <v>31</v>
          </cell>
          <cell r="C1477">
            <v>1939</v>
          </cell>
          <cell r="D1477">
            <v>42899</v>
          </cell>
          <cell r="E1477" t="b">
            <v>0</v>
          </cell>
          <cell r="F1477" t="str">
            <v>Approved</v>
          </cell>
          <cell r="G1477" t="str">
            <v>Giant Bicycles</v>
          </cell>
          <cell r="H1477" t="str">
            <v>Standard</v>
          </cell>
          <cell r="I1477" t="str">
            <v>medium</v>
          </cell>
          <cell r="J1477" t="str">
            <v>medium</v>
          </cell>
          <cell r="K1477">
            <v>230.91</v>
          </cell>
          <cell r="L1477">
            <v>173.18</v>
          </cell>
          <cell r="M1477">
            <v>57.72999999999999</v>
          </cell>
          <cell r="N1477">
            <v>40618</v>
          </cell>
          <cell r="O1477" t="str">
            <v>Female</v>
          </cell>
          <cell r="P1477">
            <v>52</v>
          </cell>
          <cell r="Q1477">
            <v>29.898630136986302</v>
          </cell>
          <cell r="R1477" t="str">
            <v>Safety Technician I</v>
          </cell>
          <cell r="S1477" t="str">
            <v>IT</v>
          </cell>
          <cell r="T1477" t="str">
            <v>Mass Customer</v>
          </cell>
          <cell r="U1477" t="str">
            <v>Yes</v>
          </cell>
          <cell r="V1477">
            <v>4701</v>
          </cell>
          <cell r="W1477" t="str">
            <v>QLD</v>
          </cell>
          <cell r="X1477">
            <v>3</v>
          </cell>
          <cell r="Y1477">
            <v>200</v>
          </cell>
        </row>
        <row r="1478">
          <cell r="A1478">
            <v>1477</v>
          </cell>
          <cell r="B1478">
            <v>13</v>
          </cell>
          <cell r="C1478">
            <v>1699</v>
          </cell>
          <cell r="D1478">
            <v>42981</v>
          </cell>
          <cell r="E1478" t="b">
            <v>0</v>
          </cell>
          <cell r="F1478" t="str">
            <v>Approved</v>
          </cell>
          <cell r="G1478" t="str">
            <v>Solex</v>
          </cell>
          <cell r="H1478" t="str">
            <v>Standard</v>
          </cell>
          <cell r="I1478" t="str">
            <v>medium</v>
          </cell>
          <cell r="J1478" t="str">
            <v>medium</v>
          </cell>
          <cell r="K1478">
            <v>1163.8900000000001</v>
          </cell>
          <cell r="L1478">
            <v>589.27</v>
          </cell>
          <cell r="M1478">
            <v>574.62000000000012</v>
          </cell>
          <cell r="N1478">
            <v>38693</v>
          </cell>
          <cell r="O1478" t="str">
            <v>Female</v>
          </cell>
          <cell r="P1478">
            <v>28</v>
          </cell>
          <cell r="Q1478">
            <v>63.909589041095892</v>
          </cell>
          <cell r="R1478" t="str">
            <v>Nuclear Power Engineer</v>
          </cell>
          <cell r="S1478" t="str">
            <v>Health</v>
          </cell>
          <cell r="T1478" t="str">
            <v>Affluent Customer</v>
          </cell>
          <cell r="U1478" t="str">
            <v>Yes</v>
          </cell>
          <cell r="V1478">
            <v>2158</v>
          </cell>
          <cell r="W1478" t="str">
            <v>NSW</v>
          </cell>
          <cell r="X1478">
            <v>10</v>
          </cell>
          <cell r="Y1478">
            <v>118</v>
          </cell>
        </row>
        <row r="1479">
          <cell r="A1479">
            <v>1478</v>
          </cell>
          <cell r="B1479">
            <v>30</v>
          </cell>
          <cell r="C1479">
            <v>2954</v>
          </cell>
          <cell r="D1479">
            <v>43083</v>
          </cell>
          <cell r="E1479" t="b">
            <v>1</v>
          </cell>
          <cell r="F1479" t="str">
            <v>Approved</v>
          </cell>
          <cell r="G1479" t="str">
            <v>Solex</v>
          </cell>
          <cell r="H1479" t="str">
            <v>Standard</v>
          </cell>
          <cell r="I1479" t="str">
            <v>high</v>
          </cell>
          <cell r="J1479" t="str">
            <v>medium</v>
          </cell>
          <cell r="K1479">
            <v>748.17</v>
          </cell>
          <cell r="L1479">
            <v>448.9</v>
          </cell>
          <cell r="M1479">
            <v>299.27</v>
          </cell>
          <cell r="N1479">
            <v>33552</v>
          </cell>
          <cell r="O1479" t="str">
            <v>Male</v>
          </cell>
          <cell r="P1479">
            <v>74</v>
          </cell>
          <cell r="Q1479">
            <v>48.021917808219179</v>
          </cell>
          <cell r="R1479" t="str">
            <v>Pharmacist</v>
          </cell>
          <cell r="S1479" t="str">
            <v>Health</v>
          </cell>
          <cell r="T1479" t="str">
            <v>High Net Worth</v>
          </cell>
          <cell r="U1479" t="str">
            <v>Yes</v>
          </cell>
          <cell r="V1479">
            <v>3032</v>
          </cell>
          <cell r="W1479" t="str">
            <v>VIC</v>
          </cell>
          <cell r="X1479">
            <v>8</v>
          </cell>
          <cell r="Y1479">
            <v>16</v>
          </cell>
        </row>
        <row r="1480">
          <cell r="A1480">
            <v>1479</v>
          </cell>
          <cell r="B1480">
            <v>57</v>
          </cell>
          <cell r="C1480">
            <v>1554</v>
          </cell>
          <cell r="D1480">
            <v>42984</v>
          </cell>
          <cell r="E1480" t="b">
            <v>1</v>
          </cell>
          <cell r="F1480" t="str">
            <v>Approved</v>
          </cell>
          <cell r="G1480" t="str">
            <v>WeareA2B</v>
          </cell>
          <cell r="H1480" t="str">
            <v>Touring</v>
          </cell>
          <cell r="I1480" t="str">
            <v>medium</v>
          </cell>
          <cell r="J1480" t="str">
            <v>large</v>
          </cell>
          <cell r="K1480">
            <v>1890.39</v>
          </cell>
          <cell r="L1480">
            <v>260.14</v>
          </cell>
          <cell r="M1480">
            <v>1630.25</v>
          </cell>
          <cell r="N1480">
            <v>34586</v>
          </cell>
          <cell r="O1480" t="str">
            <v>Male</v>
          </cell>
          <cell r="P1480">
            <v>60</v>
          </cell>
          <cell r="Q1480">
            <v>27.621917808219177</v>
          </cell>
          <cell r="R1480" t="str">
            <v>Assistant Manager</v>
          </cell>
          <cell r="S1480" t="str">
            <v>Retail</v>
          </cell>
          <cell r="T1480" t="str">
            <v>High Net Worth</v>
          </cell>
          <cell r="U1480" t="str">
            <v>No</v>
          </cell>
          <cell r="V1480">
            <v>2768</v>
          </cell>
          <cell r="W1480" t="str">
            <v>NSW</v>
          </cell>
          <cell r="X1480">
            <v>8</v>
          </cell>
          <cell r="Y1480">
            <v>115</v>
          </cell>
        </row>
        <row r="1481">
          <cell r="A1481">
            <v>1480</v>
          </cell>
          <cell r="B1481">
            <v>25</v>
          </cell>
          <cell r="C1481">
            <v>2711</v>
          </cell>
          <cell r="D1481">
            <v>43036</v>
          </cell>
          <cell r="E1481" t="b">
            <v>1</v>
          </cell>
          <cell r="F1481" t="str">
            <v>Approved</v>
          </cell>
          <cell r="G1481" t="str">
            <v>Giant Bicycles</v>
          </cell>
          <cell r="H1481" t="str">
            <v>Road</v>
          </cell>
          <cell r="I1481" t="str">
            <v>medium</v>
          </cell>
          <cell r="J1481" t="str">
            <v>medium</v>
          </cell>
          <cell r="K1481">
            <v>1538.99</v>
          </cell>
          <cell r="L1481">
            <v>829.65</v>
          </cell>
          <cell r="M1481">
            <v>709.34</v>
          </cell>
          <cell r="N1481">
            <v>42404</v>
          </cell>
          <cell r="O1481" t="str">
            <v>Female</v>
          </cell>
          <cell r="P1481">
            <v>0</v>
          </cell>
          <cell r="Q1481">
            <v>51.586301369863016</v>
          </cell>
          <cell r="R1481" t="str">
            <v>Biostatistician II</v>
          </cell>
          <cell r="S1481" t="str">
            <v>Retail</v>
          </cell>
          <cell r="T1481" t="str">
            <v>Mass Customer</v>
          </cell>
          <cell r="U1481" t="str">
            <v>No</v>
          </cell>
          <cell r="V1481">
            <v>2095</v>
          </cell>
          <cell r="W1481" t="str">
            <v>NSW</v>
          </cell>
          <cell r="X1481">
            <v>11</v>
          </cell>
          <cell r="Y1481">
            <v>63</v>
          </cell>
        </row>
        <row r="1482">
          <cell r="A1482">
            <v>1481</v>
          </cell>
          <cell r="B1482">
            <v>31</v>
          </cell>
          <cell r="C1482">
            <v>2461</v>
          </cell>
          <cell r="D1482">
            <v>42848</v>
          </cell>
          <cell r="E1482" t="b">
            <v>1</v>
          </cell>
          <cell r="F1482" t="str">
            <v>Approved</v>
          </cell>
          <cell r="G1482" t="str">
            <v>Giant Bicycles</v>
          </cell>
          <cell r="H1482" t="str">
            <v>Standard</v>
          </cell>
          <cell r="I1482" t="str">
            <v>medium</v>
          </cell>
          <cell r="J1482" t="str">
            <v>medium</v>
          </cell>
          <cell r="K1482">
            <v>230.91</v>
          </cell>
          <cell r="L1482">
            <v>173.18</v>
          </cell>
          <cell r="M1482">
            <v>57.72999999999999</v>
          </cell>
          <cell r="N1482">
            <v>39031</v>
          </cell>
          <cell r="O1482" t="str">
            <v>Male</v>
          </cell>
          <cell r="P1482">
            <v>17</v>
          </cell>
          <cell r="Q1482">
            <v>45.8</v>
          </cell>
          <cell r="R1482" t="str">
            <v>Speech Pathologist</v>
          </cell>
          <cell r="S1482" t="str">
            <v>Manufacturing</v>
          </cell>
          <cell r="T1482" t="str">
            <v>High Net Worth</v>
          </cell>
          <cell r="U1482" t="str">
            <v>Yes</v>
          </cell>
          <cell r="V1482">
            <v>2148</v>
          </cell>
          <cell r="W1482" t="str">
            <v>NSW</v>
          </cell>
          <cell r="X1482">
            <v>9</v>
          </cell>
          <cell r="Y1482">
            <v>251</v>
          </cell>
        </row>
        <row r="1483">
          <cell r="A1483">
            <v>1482</v>
          </cell>
          <cell r="B1483">
            <v>57</v>
          </cell>
          <cell r="C1483">
            <v>2999</v>
          </cell>
          <cell r="D1483">
            <v>42751</v>
          </cell>
          <cell r="E1483" t="b">
            <v>0</v>
          </cell>
          <cell r="F1483" t="str">
            <v>Approved</v>
          </cell>
          <cell r="G1483" t="str">
            <v>WeareA2B</v>
          </cell>
          <cell r="H1483" t="str">
            <v>Touring</v>
          </cell>
          <cell r="I1483" t="str">
            <v>medium</v>
          </cell>
          <cell r="J1483" t="str">
            <v>large</v>
          </cell>
          <cell r="K1483">
            <v>1890.39</v>
          </cell>
          <cell r="L1483">
            <v>260.14</v>
          </cell>
          <cell r="M1483">
            <v>1630.25</v>
          </cell>
          <cell r="N1483">
            <v>40779</v>
          </cell>
          <cell r="O1483" t="str">
            <v>Male</v>
          </cell>
          <cell r="P1483">
            <v>28</v>
          </cell>
          <cell r="Q1483">
            <v>122.3013698630137</v>
          </cell>
          <cell r="R1483" t="str">
            <v>Business Systems Development Analyst</v>
          </cell>
          <cell r="S1483" t="str">
            <v>Manufacturing</v>
          </cell>
          <cell r="T1483" t="str">
            <v>High Net Worth</v>
          </cell>
          <cell r="U1483" t="str">
            <v>Yes</v>
          </cell>
          <cell r="V1483">
            <v>3023</v>
          </cell>
          <cell r="W1483" t="str">
            <v>VIC</v>
          </cell>
          <cell r="X1483">
            <v>8</v>
          </cell>
          <cell r="Y1483">
            <v>348</v>
          </cell>
        </row>
        <row r="1484">
          <cell r="A1484">
            <v>1483</v>
          </cell>
          <cell r="B1484">
            <v>99</v>
          </cell>
          <cell r="C1484">
            <v>2702</v>
          </cell>
          <cell r="D1484">
            <v>43080</v>
          </cell>
          <cell r="E1484" t="b">
            <v>1</v>
          </cell>
          <cell r="F1484" t="str">
            <v>Approved</v>
          </cell>
          <cell r="G1484" t="str">
            <v>OHM Cycles</v>
          </cell>
          <cell r="H1484" t="str">
            <v>Standard</v>
          </cell>
          <cell r="I1484" t="str">
            <v>medium</v>
          </cell>
          <cell r="J1484" t="str">
            <v>medium</v>
          </cell>
          <cell r="K1484">
            <v>1227.3399999999999</v>
          </cell>
          <cell r="L1484">
            <v>770.89</v>
          </cell>
          <cell r="M1484">
            <v>456.44999999999993</v>
          </cell>
          <cell r="N1484">
            <v>33364</v>
          </cell>
          <cell r="O1484" t="str">
            <v>Female</v>
          </cell>
          <cell r="P1484">
            <v>37</v>
          </cell>
          <cell r="Q1484">
            <v>45.331506849315069</v>
          </cell>
          <cell r="R1484" t="str">
            <v>Electrical Engineer</v>
          </cell>
          <cell r="S1484" t="str">
            <v>Health</v>
          </cell>
          <cell r="T1484" t="str">
            <v>Affluent Customer</v>
          </cell>
          <cell r="U1484" t="str">
            <v>Yes</v>
          </cell>
          <cell r="V1484">
            <v>2758</v>
          </cell>
          <cell r="W1484" t="str">
            <v>NSW</v>
          </cell>
          <cell r="X1484">
            <v>9</v>
          </cell>
          <cell r="Y1484">
            <v>19</v>
          </cell>
        </row>
        <row r="1485">
          <cell r="A1485">
            <v>1484</v>
          </cell>
          <cell r="B1485">
            <v>36</v>
          </cell>
          <cell r="C1485">
            <v>1591</v>
          </cell>
          <cell r="D1485">
            <v>42898</v>
          </cell>
          <cell r="E1485" t="b">
            <v>0</v>
          </cell>
          <cell r="F1485" t="str">
            <v>Approved</v>
          </cell>
          <cell r="G1485" t="str">
            <v>Solex</v>
          </cell>
          <cell r="H1485" t="str">
            <v>Standard</v>
          </cell>
          <cell r="I1485" t="str">
            <v>low</v>
          </cell>
          <cell r="J1485" t="str">
            <v>medium</v>
          </cell>
          <cell r="K1485">
            <v>945.04</v>
          </cell>
          <cell r="L1485">
            <v>507.58</v>
          </cell>
          <cell r="M1485">
            <v>437.46</v>
          </cell>
          <cell r="N1485">
            <v>38750</v>
          </cell>
          <cell r="O1485" t="str">
            <v>Male</v>
          </cell>
          <cell r="P1485">
            <v>21</v>
          </cell>
          <cell r="Q1485">
            <v>45.542465753424658</v>
          </cell>
          <cell r="R1485" t="str">
            <v>Operator</v>
          </cell>
          <cell r="S1485" t="str">
            <v>Retail</v>
          </cell>
          <cell r="T1485" t="str">
            <v>Mass Customer</v>
          </cell>
          <cell r="U1485" t="str">
            <v>No</v>
          </cell>
          <cell r="V1485">
            <v>2073</v>
          </cell>
          <cell r="W1485" t="str">
            <v>NSW</v>
          </cell>
          <cell r="X1485">
            <v>12</v>
          </cell>
          <cell r="Y1485">
            <v>201</v>
          </cell>
        </row>
        <row r="1486">
          <cell r="A1486">
            <v>1485</v>
          </cell>
          <cell r="B1486">
            <v>63</v>
          </cell>
          <cell r="C1486">
            <v>1461</v>
          </cell>
          <cell r="D1486">
            <v>43081</v>
          </cell>
          <cell r="E1486" t="b">
            <v>0</v>
          </cell>
          <cell r="F1486" t="str">
            <v>Approved</v>
          </cell>
          <cell r="G1486" t="str">
            <v>Solex</v>
          </cell>
          <cell r="H1486" t="str">
            <v>Standard</v>
          </cell>
          <cell r="I1486" t="str">
            <v>medium</v>
          </cell>
          <cell r="J1486" t="str">
            <v>medium</v>
          </cell>
          <cell r="K1486">
            <v>1483.2</v>
          </cell>
          <cell r="L1486">
            <v>99.59</v>
          </cell>
          <cell r="M1486">
            <v>1383.6100000000001</v>
          </cell>
          <cell r="N1486">
            <v>42105</v>
          </cell>
          <cell r="O1486" t="e">
            <v>#N/A</v>
          </cell>
          <cell r="P1486" t="e">
            <v>#N/A</v>
          </cell>
          <cell r="Q1486" t="e">
            <v>#N/A</v>
          </cell>
          <cell r="R1486" t="e">
            <v>#N/A</v>
          </cell>
          <cell r="S1486" t="e">
            <v>#N/A</v>
          </cell>
          <cell r="T1486" t="e">
            <v>#N/A</v>
          </cell>
          <cell r="U1486" t="e">
            <v>#N/A</v>
          </cell>
          <cell r="V1486" t="e">
            <v>#N/A</v>
          </cell>
          <cell r="W1486" t="e">
            <v>#N/A</v>
          </cell>
          <cell r="X1486" t="e">
            <v>#N/A</v>
          </cell>
          <cell r="Y1486">
            <v>18</v>
          </cell>
        </row>
        <row r="1487">
          <cell r="A1487">
            <v>1486</v>
          </cell>
          <cell r="B1487">
            <v>69</v>
          </cell>
          <cell r="C1487">
            <v>85</v>
          </cell>
          <cell r="D1487">
            <v>42753</v>
          </cell>
          <cell r="E1487" t="b">
            <v>1</v>
          </cell>
          <cell r="F1487" t="str">
            <v>Approved</v>
          </cell>
          <cell r="G1487" t="str">
            <v>Giant Bicycles</v>
          </cell>
          <cell r="H1487" t="str">
            <v>Road</v>
          </cell>
          <cell r="I1487" t="str">
            <v>medium</v>
          </cell>
          <cell r="J1487" t="str">
            <v>medium</v>
          </cell>
          <cell r="K1487">
            <v>792.9</v>
          </cell>
          <cell r="L1487">
            <v>594.67999999999995</v>
          </cell>
          <cell r="M1487">
            <v>198.22000000000003</v>
          </cell>
          <cell r="N1487">
            <v>33879</v>
          </cell>
          <cell r="O1487" t="e">
            <v>#N/A</v>
          </cell>
          <cell r="P1487" t="e">
            <v>#N/A</v>
          </cell>
          <cell r="Q1487" t="e">
            <v>#N/A</v>
          </cell>
          <cell r="R1487" t="e">
            <v>#N/A</v>
          </cell>
          <cell r="S1487" t="e">
            <v>#N/A</v>
          </cell>
          <cell r="T1487" t="e">
            <v>#N/A</v>
          </cell>
          <cell r="U1487" t="e">
            <v>#N/A</v>
          </cell>
          <cell r="V1487" t="e">
            <v>#N/A</v>
          </cell>
          <cell r="W1487" t="e">
            <v>#N/A</v>
          </cell>
          <cell r="X1487" t="e">
            <v>#N/A</v>
          </cell>
          <cell r="Y1487">
            <v>346</v>
          </cell>
        </row>
        <row r="1488">
          <cell r="A1488">
            <v>1487</v>
          </cell>
          <cell r="B1488">
            <v>24</v>
          </cell>
          <cell r="C1488">
            <v>604</v>
          </cell>
          <cell r="D1488">
            <v>42868</v>
          </cell>
          <cell r="E1488" t="b">
            <v>1</v>
          </cell>
          <cell r="F1488" t="str">
            <v>Approved</v>
          </cell>
          <cell r="G1488" t="str">
            <v>Solex</v>
          </cell>
          <cell r="H1488" t="str">
            <v>Road</v>
          </cell>
          <cell r="I1488" t="str">
            <v>medium</v>
          </cell>
          <cell r="J1488" t="str">
            <v>large</v>
          </cell>
          <cell r="K1488">
            <v>1777.8</v>
          </cell>
          <cell r="L1488">
            <v>820.78</v>
          </cell>
          <cell r="M1488">
            <v>957.02</v>
          </cell>
          <cell r="N1488">
            <v>40670</v>
          </cell>
          <cell r="O1488" t="e">
            <v>#N/A</v>
          </cell>
          <cell r="P1488" t="e">
            <v>#N/A</v>
          </cell>
          <cell r="Q1488" t="e">
            <v>#N/A</v>
          </cell>
          <cell r="R1488" t="e">
            <v>#N/A</v>
          </cell>
          <cell r="S1488" t="e">
            <v>#N/A</v>
          </cell>
          <cell r="T1488" t="e">
            <v>#N/A</v>
          </cell>
          <cell r="U1488" t="e">
            <v>#N/A</v>
          </cell>
          <cell r="V1488" t="e">
            <v>#N/A</v>
          </cell>
          <cell r="W1488" t="e">
            <v>#N/A</v>
          </cell>
          <cell r="X1488" t="e">
            <v>#N/A</v>
          </cell>
          <cell r="Y1488">
            <v>231</v>
          </cell>
        </row>
        <row r="1489">
          <cell r="A1489">
            <v>1488</v>
          </cell>
          <cell r="B1489">
            <v>1</v>
          </cell>
          <cell r="C1489">
            <v>695</v>
          </cell>
          <cell r="D1489">
            <v>42905</v>
          </cell>
          <cell r="E1489" t="b">
            <v>1</v>
          </cell>
          <cell r="F1489" t="str">
            <v>Approved</v>
          </cell>
          <cell r="G1489" t="str">
            <v>Giant Bicycles</v>
          </cell>
          <cell r="H1489" t="str">
            <v>Touring</v>
          </cell>
          <cell r="I1489" t="str">
            <v>medium</v>
          </cell>
          <cell r="J1489" t="str">
            <v>large</v>
          </cell>
          <cell r="K1489">
            <v>1873.97</v>
          </cell>
          <cell r="L1489">
            <v>863.95</v>
          </cell>
          <cell r="M1489">
            <v>1010.02</v>
          </cell>
          <cell r="N1489">
            <v>38859</v>
          </cell>
          <cell r="O1489" t="e">
            <v>#N/A</v>
          </cell>
          <cell r="P1489" t="e">
            <v>#N/A</v>
          </cell>
          <cell r="Q1489" t="e">
            <v>#N/A</v>
          </cell>
          <cell r="R1489" t="e">
            <v>#N/A</v>
          </cell>
          <cell r="S1489" t="e">
            <v>#N/A</v>
          </cell>
          <cell r="T1489" t="e">
            <v>#N/A</v>
          </cell>
          <cell r="U1489" t="e">
            <v>#N/A</v>
          </cell>
          <cell r="V1489" t="e">
            <v>#N/A</v>
          </cell>
          <cell r="W1489" t="e">
            <v>#N/A</v>
          </cell>
          <cell r="X1489" t="e">
            <v>#N/A</v>
          </cell>
          <cell r="Y1489">
            <v>194</v>
          </cell>
        </row>
        <row r="1490">
          <cell r="A1490">
            <v>1489</v>
          </cell>
          <cell r="B1490">
            <v>83</v>
          </cell>
          <cell r="C1490">
            <v>1601</v>
          </cell>
          <cell r="D1490">
            <v>42962</v>
          </cell>
          <cell r="E1490" t="b">
            <v>1</v>
          </cell>
          <cell r="F1490" t="str">
            <v>Approved</v>
          </cell>
          <cell r="G1490" t="str">
            <v>Solex</v>
          </cell>
          <cell r="H1490" t="str">
            <v>Touring</v>
          </cell>
          <cell r="I1490" t="str">
            <v>medium</v>
          </cell>
          <cell r="J1490" t="str">
            <v>large</v>
          </cell>
          <cell r="K1490">
            <v>2083.94</v>
          </cell>
          <cell r="L1490">
            <v>675.03</v>
          </cell>
          <cell r="M1490">
            <v>1408.91</v>
          </cell>
          <cell r="N1490">
            <v>41533</v>
          </cell>
          <cell r="O1490" t="str">
            <v>Male</v>
          </cell>
          <cell r="P1490">
            <v>68</v>
          </cell>
          <cell r="Q1490">
            <v>29.12054794520548</v>
          </cell>
          <cell r="R1490" t="str">
            <v>Desktop Support Technician</v>
          </cell>
          <cell r="S1490" t="str">
            <v>Financial Services</v>
          </cell>
          <cell r="T1490" t="str">
            <v>High Net Worth</v>
          </cell>
          <cell r="U1490" t="str">
            <v>No</v>
          </cell>
          <cell r="V1490">
            <v>2567</v>
          </cell>
          <cell r="W1490" t="str">
            <v>NSW</v>
          </cell>
          <cell r="X1490">
            <v>9</v>
          </cell>
          <cell r="Y1490">
            <v>137</v>
          </cell>
        </row>
        <row r="1491">
          <cell r="A1491">
            <v>1490</v>
          </cell>
          <cell r="B1491">
            <v>53</v>
          </cell>
          <cell r="C1491">
            <v>251</v>
          </cell>
          <cell r="D1491">
            <v>43044</v>
          </cell>
          <cell r="E1491" t="b">
            <v>1</v>
          </cell>
          <cell r="F1491" t="str">
            <v>Approved</v>
          </cell>
          <cell r="G1491" t="str">
            <v>OHM Cycles</v>
          </cell>
          <cell r="H1491" t="str">
            <v>Standard</v>
          </cell>
          <cell r="I1491" t="str">
            <v>medium</v>
          </cell>
          <cell r="J1491" t="str">
            <v>medium</v>
          </cell>
          <cell r="K1491">
            <v>795.34</v>
          </cell>
          <cell r="L1491">
            <v>101.58</v>
          </cell>
          <cell r="M1491">
            <v>693.76</v>
          </cell>
          <cell r="N1491">
            <v>40779</v>
          </cell>
          <cell r="O1491" t="e">
            <v>#N/A</v>
          </cell>
          <cell r="P1491" t="e">
            <v>#N/A</v>
          </cell>
          <cell r="Q1491" t="e">
            <v>#N/A</v>
          </cell>
          <cell r="R1491" t="e">
            <v>#N/A</v>
          </cell>
          <cell r="S1491" t="e">
            <v>#N/A</v>
          </cell>
          <cell r="T1491" t="e">
            <v>#N/A</v>
          </cell>
          <cell r="U1491" t="e">
            <v>#N/A</v>
          </cell>
          <cell r="V1491" t="e">
            <v>#N/A</v>
          </cell>
          <cell r="W1491" t="e">
            <v>#N/A</v>
          </cell>
          <cell r="X1491" t="e">
            <v>#N/A</v>
          </cell>
          <cell r="Y1491">
            <v>55</v>
          </cell>
        </row>
        <row r="1492">
          <cell r="A1492">
            <v>1491</v>
          </cell>
          <cell r="B1492">
            <v>79</v>
          </cell>
          <cell r="C1492">
            <v>1081</v>
          </cell>
          <cell r="D1492">
            <v>43087</v>
          </cell>
          <cell r="E1492" t="b">
            <v>1</v>
          </cell>
          <cell r="F1492" t="str">
            <v>Approved</v>
          </cell>
          <cell r="G1492" t="str">
            <v>Norco Bicycles</v>
          </cell>
          <cell r="H1492" t="str">
            <v>Standard</v>
          </cell>
          <cell r="I1492" t="str">
            <v>medium</v>
          </cell>
          <cell r="J1492" t="str">
            <v>medium</v>
          </cell>
          <cell r="K1492">
            <v>1555.58</v>
          </cell>
          <cell r="L1492">
            <v>818.01</v>
          </cell>
          <cell r="M1492">
            <v>737.56999999999994</v>
          </cell>
          <cell r="N1492">
            <v>37873</v>
          </cell>
          <cell r="O1492" t="e">
            <v>#N/A</v>
          </cell>
          <cell r="P1492" t="e">
            <v>#N/A</v>
          </cell>
          <cell r="Q1492" t="e">
            <v>#N/A</v>
          </cell>
          <cell r="R1492" t="e">
            <v>#N/A</v>
          </cell>
          <cell r="S1492" t="e">
            <v>#N/A</v>
          </cell>
          <cell r="T1492" t="e">
            <v>#N/A</v>
          </cell>
          <cell r="U1492" t="e">
            <v>#N/A</v>
          </cell>
          <cell r="V1492" t="e">
            <v>#N/A</v>
          </cell>
          <cell r="W1492" t="e">
            <v>#N/A</v>
          </cell>
          <cell r="X1492" t="e">
            <v>#N/A</v>
          </cell>
          <cell r="Y1492">
            <v>12</v>
          </cell>
        </row>
        <row r="1493">
          <cell r="A1493">
            <v>1492</v>
          </cell>
          <cell r="B1493">
            <v>0</v>
          </cell>
          <cell r="C1493">
            <v>1623</v>
          </cell>
          <cell r="D1493">
            <v>43097</v>
          </cell>
          <cell r="E1493" t="b">
            <v>0</v>
          </cell>
          <cell r="F1493" t="str">
            <v>Approved</v>
          </cell>
          <cell r="G1493" t="str">
            <v>OHM Cycles</v>
          </cell>
          <cell r="H1493" t="str">
            <v>Standard</v>
          </cell>
          <cell r="I1493" t="str">
            <v>medium</v>
          </cell>
          <cell r="J1493" t="str">
            <v>medium</v>
          </cell>
          <cell r="K1493">
            <v>183.86</v>
          </cell>
          <cell r="L1493">
            <v>137.9</v>
          </cell>
          <cell r="M1493">
            <v>45.960000000000008</v>
          </cell>
          <cell r="N1493">
            <v>33259</v>
          </cell>
          <cell r="O1493" t="str">
            <v>Male</v>
          </cell>
          <cell r="P1493">
            <v>18</v>
          </cell>
          <cell r="Q1493">
            <v>24.252054794520546</v>
          </cell>
          <cell r="R1493" t="str">
            <v>Software Test Engineer III</v>
          </cell>
          <cell r="S1493" t="str">
            <v>n/a</v>
          </cell>
          <cell r="T1493" t="str">
            <v>High Net Worth</v>
          </cell>
          <cell r="U1493" t="str">
            <v>No</v>
          </cell>
          <cell r="V1493">
            <v>3264</v>
          </cell>
          <cell r="W1493" t="str">
            <v>VIC</v>
          </cell>
          <cell r="X1493">
            <v>1</v>
          </cell>
          <cell r="Y1493">
            <v>2</v>
          </cell>
        </row>
        <row r="1494">
          <cell r="A1494">
            <v>1493</v>
          </cell>
          <cell r="B1494">
            <v>64</v>
          </cell>
          <cell r="C1494">
            <v>244</v>
          </cell>
          <cell r="D1494">
            <v>42905</v>
          </cell>
          <cell r="E1494" t="b">
            <v>1</v>
          </cell>
          <cell r="F1494" t="str">
            <v>Approved</v>
          </cell>
          <cell r="G1494" t="str">
            <v>Trek Bicycles</v>
          </cell>
          <cell r="H1494" t="str">
            <v>Standard</v>
          </cell>
          <cell r="I1494" t="str">
            <v>medium</v>
          </cell>
          <cell r="J1494" t="str">
            <v>large</v>
          </cell>
          <cell r="K1494">
            <v>1469.44</v>
          </cell>
          <cell r="L1494">
            <v>596.54999999999995</v>
          </cell>
          <cell r="M1494">
            <v>872.8900000000001</v>
          </cell>
          <cell r="N1494">
            <v>41047</v>
          </cell>
          <cell r="O1494" t="e">
            <v>#N/A</v>
          </cell>
          <cell r="P1494" t="e">
            <v>#N/A</v>
          </cell>
          <cell r="Q1494" t="e">
            <v>#N/A</v>
          </cell>
          <cell r="R1494" t="e">
            <v>#N/A</v>
          </cell>
          <cell r="S1494" t="e">
            <v>#N/A</v>
          </cell>
          <cell r="T1494" t="e">
            <v>#N/A</v>
          </cell>
          <cell r="U1494" t="e">
            <v>#N/A</v>
          </cell>
          <cell r="V1494" t="e">
            <v>#N/A</v>
          </cell>
          <cell r="W1494" t="e">
            <v>#N/A</v>
          </cell>
          <cell r="X1494" t="e">
            <v>#N/A</v>
          </cell>
          <cell r="Y1494">
            <v>194</v>
          </cell>
        </row>
        <row r="1495">
          <cell r="A1495">
            <v>1494</v>
          </cell>
          <cell r="B1495">
            <v>67</v>
          </cell>
          <cell r="C1495">
            <v>3219</v>
          </cell>
          <cell r="D1495">
            <v>42851</v>
          </cell>
          <cell r="E1495" t="b">
            <v>0</v>
          </cell>
          <cell r="F1495" t="str">
            <v>Approved</v>
          </cell>
          <cell r="G1495" t="str">
            <v>Norco Bicycles</v>
          </cell>
          <cell r="H1495" t="str">
            <v>Road</v>
          </cell>
          <cell r="I1495" t="str">
            <v>medium</v>
          </cell>
          <cell r="J1495" t="str">
            <v>medium</v>
          </cell>
          <cell r="K1495">
            <v>544.04999999999995</v>
          </cell>
          <cell r="L1495">
            <v>376.84</v>
          </cell>
          <cell r="M1495">
            <v>167.20999999999998</v>
          </cell>
          <cell r="N1495">
            <v>38647</v>
          </cell>
          <cell r="O1495" t="str">
            <v>Male</v>
          </cell>
          <cell r="P1495">
            <v>53</v>
          </cell>
          <cell r="Q1495">
            <v>24.216438356164385</v>
          </cell>
          <cell r="R1495" t="str">
            <v>Web Developer III</v>
          </cell>
          <cell r="S1495" t="str">
            <v>Argiculture</v>
          </cell>
          <cell r="T1495" t="str">
            <v>Mass Customer</v>
          </cell>
          <cell r="U1495" t="str">
            <v>Yes</v>
          </cell>
          <cell r="V1495">
            <v>2477</v>
          </cell>
          <cell r="W1495" t="str">
            <v>NSW</v>
          </cell>
          <cell r="X1495">
            <v>7</v>
          </cell>
          <cell r="Y1495">
            <v>248</v>
          </cell>
        </row>
        <row r="1496">
          <cell r="A1496">
            <v>1495</v>
          </cell>
          <cell r="B1496">
            <v>86</v>
          </cell>
          <cell r="C1496">
            <v>3330</v>
          </cell>
          <cell r="D1496">
            <v>42950</v>
          </cell>
          <cell r="E1496" t="b">
            <v>1</v>
          </cell>
          <cell r="F1496" t="str">
            <v>Approved</v>
          </cell>
          <cell r="G1496" t="str">
            <v>OHM Cycles</v>
          </cell>
          <cell r="H1496" t="str">
            <v>Standard</v>
          </cell>
          <cell r="I1496" t="str">
            <v>medium</v>
          </cell>
          <cell r="J1496" t="str">
            <v>medium</v>
          </cell>
          <cell r="K1496">
            <v>235.63</v>
          </cell>
          <cell r="L1496">
            <v>125.07</v>
          </cell>
          <cell r="M1496">
            <v>110.56</v>
          </cell>
          <cell r="N1496">
            <v>36833</v>
          </cell>
          <cell r="O1496" t="str">
            <v>Female</v>
          </cell>
          <cell r="P1496">
            <v>18</v>
          </cell>
          <cell r="Q1496">
            <v>66.413698630136992</v>
          </cell>
          <cell r="R1496">
            <v>0</v>
          </cell>
          <cell r="S1496" t="str">
            <v>n/a</v>
          </cell>
          <cell r="T1496" t="str">
            <v>High Net Worth</v>
          </cell>
          <cell r="U1496" t="str">
            <v>No</v>
          </cell>
          <cell r="V1496">
            <v>2030</v>
          </cell>
          <cell r="W1496" t="str">
            <v>NSW</v>
          </cell>
          <cell r="X1496">
            <v>12</v>
          </cell>
          <cell r="Y1496">
            <v>149</v>
          </cell>
        </row>
        <row r="1497">
          <cell r="A1497">
            <v>1496</v>
          </cell>
          <cell r="B1497">
            <v>93</v>
          </cell>
          <cell r="C1497">
            <v>2755</v>
          </cell>
          <cell r="D1497">
            <v>43071</v>
          </cell>
          <cell r="E1497" t="b">
            <v>1</v>
          </cell>
          <cell r="F1497" t="str">
            <v>Approved</v>
          </cell>
          <cell r="G1497" t="str">
            <v>WeareA2B</v>
          </cell>
          <cell r="H1497" t="str">
            <v>Standard</v>
          </cell>
          <cell r="I1497" t="str">
            <v>medium</v>
          </cell>
          <cell r="J1497" t="str">
            <v>medium</v>
          </cell>
          <cell r="K1497">
            <v>1065.03</v>
          </cell>
          <cell r="L1497">
            <v>230.09</v>
          </cell>
          <cell r="M1497">
            <v>834.93999999999994</v>
          </cell>
          <cell r="N1497">
            <v>37874</v>
          </cell>
          <cell r="O1497" t="str">
            <v>Female</v>
          </cell>
          <cell r="P1497">
            <v>11</v>
          </cell>
          <cell r="Q1497">
            <v>22.660273972602738</v>
          </cell>
          <cell r="R1497" t="str">
            <v>Automation Specialist I</v>
          </cell>
          <cell r="S1497" t="str">
            <v>Retail</v>
          </cell>
          <cell r="T1497" t="str">
            <v>Mass Customer</v>
          </cell>
          <cell r="U1497" t="str">
            <v>No</v>
          </cell>
          <cell r="V1497">
            <v>4503</v>
          </cell>
          <cell r="W1497" t="str">
            <v>QLD</v>
          </cell>
          <cell r="X1497">
            <v>6</v>
          </cell>
          <cell r="Y1497">
            <v>28</v>
          </cell>
        </row>
        <row r="1498">
          <cell r="A1498">
            <v>1497</v>
          </cell>
          <cell r="B1498">
            <v>51</v>
          </cell>
          <cell r="C1498">
            <v>2346</v>
          </cell>
          <cell r="D1498">
            <v>42833</v>
          </cell>
          <cell r="E1498" t="b">
            <v>1</v>
          </cell>
          <cell r="F1498" t="str">
            <v>Approved</v>
          </cell>
          <cell r="G1498" t="str">
            <v>OHM Cycles</v>
          </cell>
          <cell r="H1498" t="str">
            <v>Standard</v>
          </cell>
          <cell r="I1498" t="str">
            <v>high</v>
          </cell>
          <cell r="J1498" t="str">
            <v>medium</v>
          </cell>
          <cell r="K1498">
            <v>2005.66</v>
          </cell>
          <cell r="L1498">
            <v>1203.4000000000001</v>
          </cell>
          <cell r="M1498">
            <v>802.26</v>
          </cell>
          <cell r="N1498">
            <v>34071</v>
          </cell>
          <cell r="O1498" t="str">
            <v>Female</v>
          </cell>
          <cell r="P1498">
            <v>79</v>
          </cell>
          <cell r="Q1498">
            <v>42.536986301369865</v>
          </cell>
          <cell r="R1498" t="str">
            <v>Information Systems Manager</v>
          </cell>
          <cell r="S1498" t="str">
            <v>Retail</v>
          </cell>
          <cell r="T1498" t="str">
            <v>Affluent Customer</v>
          </cell>
          <cell r="U1498" t="str">
            <v>Yes</v>
          </cell>
          <cell r="V1498">
            <v>2114</v>
          </cell>
          <cell r="W1498" t="str">
            <v>NSW</v>
          </cell>
          <cell r="X1498">
            <v>12</v>
          </cell>
          <cell r="Y1498">
            <v>266</v>
          </cell>
        </row>
        <row r="1499">
          <cell r="A1499">
            <v>1498</v>
          </cell>
          <cell r="B1499">
            <v>53</v>
          </cell>
          <cell r="C1499">
            <v>2358</v>
          </cell>
          <cell r="D1499">
            <v>43096</v>
          </cell>
          <cell r="E1499" t="b">
            <v>1</v>
          </cell>
          <cell r="F1499" t="str">
            <v>Approved</v>
          </cell>
          <cell r="G1499" t="str">
            <v>Giant Bicycles</v>
          </cell>
          <cell r="H1499" t="str">
            <v>Standard</v>
          </cell>
          <cell r="I1499" t="str">
            <v>high</v>
          </cell>
          <cell r="J1499" t="str">
            <v>medium</v>
          </cell>
          <cell r="K1499">
            <v>1274.93</v>
          </cell>
          <cell r="L1499">
            <v>764.96</v>
          </cell>
          <cell r="M1499">
            <v>509.97</v>
          </cell>
          <cell r="N1499">
            <v>39880</v>
          </cell>
          <cell r="O1499" t="str">
            <v>Female</v>
          </cell>
          <cell r="P1499">
            <v>80</v>
          </cell>
          <cell r="Q1499">
            <v>62.92876712328767</v>
          </cell>
          <cell r="R1499" t="str">
            <v>Senior Sales Associate</v>
          </cell>
          <cell r="S1499" t="str">
            <v>Manufacturing</v>
          </cell>
          <cell r="T1499" t="str">
            <v>Mass Customer</v>
          </cell>
          <cell r="U1499" t="str">
            <v>No</v>
          </cell>
          <cell r="V1499">
            <v>4301</v>
          </cell>
          <cell r="W1499" t="str">
            <v>QLD</v>
          </cell>
          <cell r="X1499">
            <v>2</v>
          </cell>
          <cell r="Y1499">
            <v>3</v>
          </cell>
        </row>
        <row r="1500">
          <cell r="A1500">
            <v>1499</v>
          </cell>
          <cell r="B1500">
            <v>45</v>
          </cell>
          <cell r="C1500">
            <v>1942</v>
          </cell>
          <cell r="D1500">
            <v>42943</v>
          </cell>
          <cell r="E1500" t="b">
            <v>0</v>
          </cell>
          <cell r="F1500" t="str">
            <v>Approved</v>
          </cell>
          <cell r="G1500" t="str">
            <v>Trek Bicycles</v>
          </cell>
          <cell r="H1500" t="str">
            <v>Road</v>
          </cell>
          <cell r="I1500" t="str">
            <v>low</v>
          </cell>
          <cell r="J1500" t="str">
            <v>medium</v>
          </cell>
          <cell r="K1500">
            <v>980.37</v>
          </cell>
          <cell r="L1500">
            <v>234.43</v>
          </cell>
          <cell r="M1500">
            <v>745.94</v>
          </cell>
          <cell r="N1500">
            <v>38258</v>
          </cell>
          <cell r="O1500" t="str">
            <v>Male</v>
          </cell>
          <cell r="P1500">
            <v>35</v>
          </cell>
          <cell r="Q1500">
            <v>35.219178082191782</v>
          </cell>
          <cell r="R1500" t="str">
            <v>Programmer Analyst II</v>
          </cell>
          <cell r="S1500" t="str">
            <v>Entertainment</v>
          </cell>
          <cell r="T1500" t="str">
            <v>Mass Customer</v>
          </cell>
          <cell r="U1500" t="str">
            <v>No</v>
          </cell>
          <cell r="V1500">
            <v>2197</v>
          </cell>
          <cell r="W1500" t="str">
            <v>NSW</v>
          </cell>
          <cell r="X1500">
            <v>9</v>
          </cell>
          <cell r="Y1500">
            <v>156</v>
          </cell>
        </row>
        <row r="1501">
          <cell r="A1501">
            <v>1500</v>
          </cell>
          <cell r="B1501">
            <v>12</v>
          </cell>
          <cell r="C1501">
            <v>3371</v>
          </cell>
          <cell r="D1501">
            <v>42965</v>
          </cell>
          <cell r="E1501" t="b">
            <v>1</v>
          </cell>
          <cell r="F1501" t="str">
            <v>Approved</v>
          </cell>
          <cell r="G1501" t="str">
            <v>WeareA2B</v>
          </cell>
          <cell r="H1501" t="str">
            <v>Standard</v>
          </cell>
          <cell r="I1501" t="str">
            <v>medium</v>
          </cell>
          <cell r="J1501" t="str">
            <v>medium</v>
          </cell>
          <cell r="K1501">
            <v>1231.1500000000001</v>
          </cell>
          <cell r="L1501">
            <v>161.6</v>
          </cell>
          <cell r="M1501">
            <v>1069.5500000000002</v>
          </cell>
          <cell r="N1501">
            <v>38216</v>
          </cell>
          <cell r="O1501" t="str">
            <v>Male</v>
          </cell>
          <cell r="P1501">
            <v>62</v>
          </cell>
          <cell r="Q1501">
            <v>44.416438356164385</v>
          </cell>
          <cell r="R1501" t="str">
            <v>Analyst Programmer</v>
          </cell>
          <cell r="S1501" t="str">
            <v>n/a</v>
          </cell>
          <cell r="T1501" t="str">
            <v>High Net Worth</v>
          </cell>
          <cell r="U1501" t="str">
            <v>Yes</v>
          </cell>
          <cell r="V1501">
            <v>4165</v>
          </cell>
          <cell r="W1501" t="str">
            <v>QLD</v>
          </cell>
          <cell r="X1501">
            <v>4</v>
          </cell>
          <cell r="Y1501">
            <v>134</v>
          </cell>
        </row>
        <row r="1502">
          <cell r="A1502">
            <v>1501</v>
          </cell>
          <cell r="B1502">
            <v>52</v>
          </cell>
          <cell r="C1502">
            <v>2457</v>
          </cell>
          <cell r="D1502">
            <v>42750</v>
          </cell>
          <cell r="E1502" t="b">
            <v>0</v>
          </cell>
          <cell r="F1502" t="str">
            <v>Approved</v>
          </cell>
          <cell r="G1502" t="str">
            <v>Solex</v>
          </cell>
          <cell r="H1502" t="str">
            <v>Road</v>
          </cell>
          <cell r="I1502" t="str">
            <v>medium</v>
          </cell>
          <cell r="J1502" t="str">
            <v>large</v>
          </cell>
          <cell r="K1502">
            <v>1777.8</v>
          </cell>
          <cell r="L1502">
            <v>820.78</v>
          </cell>
          <cell r="M1502">
            <v>957.02</v>
          </cell>
          <cell r="N1502">
            <v>42696</v>
          </cell>
          <cell r="O1502" t="str">
            <v>Female</v>
          </cell>
          <cell r="P1502">
            <v>73</v>
          </cell>
          <cell r="Q1502">
            <v>46.969863013698628</v>
          </cell>
          <cell r="R1502" t="str">
            <v>Developer IV</v>
          </cell>
          <cell r="S1502" t="str">
            <v>n/a</v>
          </cell>
          <cell r="T1502" t="str">
            <v>Mass Customer</v>
          </cell>
          <cell r="U1502" t="str">
            <v>No</v>
          </cell>
          <cell r="V1502">
            <v>4060</v>
          </cell>
          <cell r="W1502" t="str">
            <v>QLD</v>
          </cell>
          <cell r="X1502">
            <v>10</v>
          </cell>
          <cell r="Y1502">
            <v>349</v>
          </cell>
        </row>
        <row r="1503">
          <cell r="A1503">
            <v>1502</v>
          </cell>
          <cell r="B1503">
            <v>71</v>
          </cell>
          <cell r="C1503">
            <v>1063</v>
          </cell>
          <cell r="D1503">
            <v>42849</v>
          </cell>
          <cell r="E1503" t="b">
            <v>1</v>
          </cell>
          <cell r="F1503" t="str">
            <v>Approved</v>
          </cell>
          <cell r="G1503" t="str">
            <v>Solex</v>
          </cell>
          <cell r="H1503" t="str">
            <v>Standard</v>
          </cell>
          <cell r="I1503" t="str">
            <v>high</v>
          </cell>
          <cell r="J1503" t="str">
            <v>large</v>
          </cell>
          <cell r="K1503">
            <v>1842.92</v>
          </cell>
          <cell r="L1503">
            <v>1105.75</v>
          </cell>
          <cell r="M1503">
            <v>737.17000000000007</v>
          </cell>
          <cell r="N1503">
            <v>40553</v>
          </cell>
          <cell r="O1503" t="e">
            <v>#N/A</v>
          </cell>
          <cell r="P1503" t="e">
            <v>#N/A</v>
          </cell>
          <cell r="Q1503" t="e">
            <v>#N/A</v>
          </cell>
          <cell r="R1503" t="e">
            <v>#N/A</v>
          </cell>
          <cell r="S1503" t="e">
            <v>#N/A</v>
          </cell>
          <cell r="T1503" t="e">
            <v>#N/A</v>
          </cell>
          <cell r="U1503" t="e">
            <v>#N/A</v>
          </cell>
          <cell r="V1503" t="e">
            <v>#N/A</v>
          </cell>
          <cell r="W1503" t="e">
            <v>#N/A</v>
          </cell>
          <cell r="X1503" t="e">
            <v>#N/A</v>
          </cell>
          <cell r="Y1503">
            <v>250</v>
          </cell>
        </row>
        <row r="1504">
          <cell r="A1504">
            <v>1503</v>
          </cell>
          <cell r="B1504">
            <v>34</v>
          </cell>
          <cell r="C1504">
            <v>2167</v>
          </cell>
          <cell r="D1504">
            <v>42832</v>
          </cell>
          <cell r="E1504" t="b">
            <v>0</v>
          </cell>
          <cell r="F1504" t="str">
            <v>Approved</v>
          </cell>
          <cell r="G1504" t="str">
            <v>Norco Bicycles</v>
          </cell>
          <cell r="H1504" t="str">
            <v>Road</v>
          </cell>
          <cell r="I1504" t="str">
            <v>high</v>
          </cell>
          <cell r="J1504" t="str">
            <v>large</v>
          </cell>
          <cell r="K1504">
            <v>774.53</v>
          </cell>
          <cell r="L1504">
            <v>464.72</v>
          </cell>
          <cell r="M1504">
            <v>309.80999999999995</v>
          </cell>
          <cell r="N1504">
            <v>37698</v>
          </cell>
          <cell r="O1504" t="str">
            <v>Male</v>
          </cell>
          <cell r="P1504">
            <v>83</v>
          </cell>
          <cell r="Q1504">
            <v>24.706849315068492</v>
          </cell>
          <cell r="R1504" t="str">
            <v>Librarian</v>
          </cell>
          <cell r="S1504" t="str">
            <v>Property</v>
          </cell>
          <cell r="T1504" t="str">
            <v>Mass Customer</v>
          </cell>
          <cell r="U1504" t="str">
            <v>No</v>
          </cell>
          <cell r="V1504">
            <v>2750</v>
          </cell>
          <cell r="W1504" t="str">
            <v>NSW</v>
          </cell>
          <cell r="X1504">
            <v>8</v>
          </cell>
          <cell r="Y1504">
            <v>267</v>
          </cell>
        </row>
        <row r="1505">
          <cell r="A1505">
            <v>1504</v>
          </cell>
          <cell r="B1505">
            <v>84</v>
          </cell>
          <cell r="C1505">
            <v>2382</v>
          </cell>
          <cell r="D1505">
            <v>42865</v>
          </cell>
          <cell r="E1505" t="b">
            <v>1</v>
          </cell>
          <cell r="F1505" t="str">
            <v>Approved</v>
          </cell>
          <cell r="G1505" t="str">
            <v>Trek Bicycles</v>
          </cell>
          <cell r="H1505" t="str">
            <v>Road</v>
          </cell>
          <cell r="I1505" t="str">
            <v>medium</v>
          </cell>
          <cell r="J1505" t="str">
            <v>medium</v>
          </cell>
          <cell r="K1505">
            <v>290.62</v>
          </cell>
          <cell r="L1505">
            <v>215.14</v>
          </cell>
          <cell r="M1505">
            <v>75.480000000000018</v>
          </cell>
          <cell r="N1505">
            <v>37626</v>
          </cell>
          <cell r="O1505" t="str">
            <v>Female</v>
          </cell>
          <cell r="P1505">
            <v>34</v>
          </cell>
          <cell r="Q1505">
            <v>50.742465753424661</v>
          </cell>
          <cell r="R1505" t="str">
            <v>Accounting Assistant III</v>
          </cell>
          <cell r="S1505" t="str">
            <v>Argiculture</v>
          </cell>
          <cell r="T1505" t="str">
            <v>Affluent Customer</v>
          </cell>
          <cell r="U1505" t="str">
            <v>Yes</v>
          </cell>
          <cell r="V1505">
            <v>4034</v>
          </cell>
          <cell r="W1505" t="str">
            <v>QLD</v>
          </cell>
          <cell r="X1505">
            <v>8</v>
          </cell>
          <cell r="Y1505">
            <v>234</v>
          </cell>
        </row>
        <row r="1506">
          <cell r="A1506">
            <v>1505</v>
          </cell>
          <cell r="B1506">
            <v>97</v>
          </cell>
          <cell r="C1506">
            <v>337</v>
          </cell>
          <cell r="D1506">
            <v>42753</v>
          </cell>
          <cell r="E1506" t="b">
            <v>0</v>
          </cell>
          <cell r="F1506" t="str">
            <v>Approved</v>
          </cell>
          <cell r="G1506" t="str">
            <v>OHM Cycles</v>
          </cell>
          <cell r="H1506" t="str">
            <v>Road</v>
          </cell>
          <cell r="I1506" t="str">
            <v>medium</v>
          </cell>
          <cell r="J1506" t="str">
            <v>medium</v>
          </cell>
          <cell r="K1506">
            <v>742.54</v>
          </cell>
          <cell r="L1506">
            <v>667.4</v>
          </cell>
          <cell r="M1506">
            <v>75.139999999999986</v>
          </cell>
          <cell r="N1506">
            <v>42560</v>
          </cell>
          <cell r="O1506" t="e">
            <v>#N/A</v>
          </cell>
          <cell r="P1506" t="e">
            <v>#N/A</v>
          </cell>
          <cell r="Q1506" t="e">
            <v>#N/A</v>
          </cell>
          <cell r="R1506" t="e">
            <v>#N/A</v>
          </cell>
          <cell r="S1506" t="e">
            <v>#N/A</v>
          </cell>
          <cell r="T1506" t="e">
            <v>#N/A</v>
          </cell>
          <cell r="U1506" t="e">
            <v>#N/A</v>
          </cell>
          <cell r="V1506" t="e">
            <v>#N/A</v>
          </cell>
          <cell r="W1506" t="e">
            <v>#N/A</v>
          </cell>
          <cell r="X1506" t="e">
            <v>#N/A</v>
          </cell>
          <cell r="Y1506">
            <v>346</v>
          </cell>
        </row>
        <row r="1507">
          <cell r="A1507">
            <v>1506</v>
          </cell>
          <cell r="B1507">
            <v>77</v>
          </cell>
          <cell r="C1507">
            <v>3438</v>
          </cell>
          <cell r="D1507">
            <v>42806</v>
          </cell>
          <cell r="E1507" t="b">
            <v>1</v>
          </cell>
          <cell r="F1507" t="str">
            <v>Approved</v>
          </cell>
          <cell r="G1507" t="str">
            <v>Norco Bicycles</v>
          </cell>
          <cell r="H1507" t="str">
            <v>Road</v>
          </cell>
          <cell r="I1507" t="str">
            <v>medium</v>
          </cell>
          <cell r="J1507" t="str">
            <v>large</v>
          </cell>
          <cell r="K1507">
            <v>1240.31</v>
          </cell>
          <cell r="L1507">
            <v>795.1</v>
          </cell>
          <cell r="M1507">
            <v>445.20999999999992</v>
          </cell>
          <cell r="N1507">
            <v>36833</v>
          </cell>
          <cell r="O1507" t="str">
            <v>Female</v>
          </cell>
          <cell r="P1507">
            <v>45</v>
          </cell>
          <cell r="Q1507">
            <v>26.106849315068494</v>
          </cell>
          <cell r="R1507" t="str">
            <v>Project Manager</v>
          </cell>
          <cell r="S1507" t="str">
            <v>Retail</v>
          </cell>
          <cell r="T1507" t="str">
            <v>High Net Worth</v>
          </cell>
          <cell r="U1507" t="str">
            <v>No</v>
          </cell>
          <cell r="V1507">
            <v>2830</v>
          </cell>
          <cell r="W1507" t="str">
            <v>NSW</v>
          </cell>
          <cell r="X1507">
            <v>7</v>
          </cell>
          <cell r="Y1507">
            <v>293</v>
          </cell>
        </row>
        <row r="1508">
          <cell r="A1508">
            <v>1507</v>
          </cell>
          <cell r="B1508">
            <v>3</v>
          </cell>
          <cell r="C1508">
            <v>2985</v>
          </cell>
          <cell r="D1508">
            <v>42881</v>
          </cell>
          <cell r="E1508" t="b">
            <v>1</v>
          </cell>
          <cell r="F1508" t="str">
            <v>Approved</v>
          </cell>
          <cell r="G1508" t="str">
            <v>Trek Bicycles</v>
          </cell>
          <cell r="H1508" t="str">
            <v>Standard</v>
          </cell>
          <cell r="I1508" t="str">
            <v>medium</v>
          </cell>
          <cell r="J1508" t="str">
            <v>large</v>
          </cell>
          <cell r="K1508">
            <v>2091.4699999999998</v>
          </cell>
          <cell r="L1508">
            <v>388.92</v>
          </cell>
          <cell r="M1508">
            <v>1702.5499999999997</v>
          </cell>
          <cell r="N1508">
            <v>38258</v>
          </cell>
          <cell r="O1508" t="str">
            <v>Male</v>
          </cell>
          <cell r="P1508">
            <v>60</v>
          </cell>
          <cell r="Q1508">
            <v>35.454794520547942</v>
          </cell>
          <cell r="R1508" t="str">
            <v>Sales Representative</v>
          </cell>
          <cell r="S1508" t="str">
            <v>Manufacturing</v>
          </cell>
          <cell r="T1508" t="str">
            <v>Mass Customer</v>
          </cell>
          <cell r="U1508" t="str">
            <v>Yes</v>
          </cell>
          <cell r="V1508">
            <v>2216</v>
          </cell>
          <cell r="W1508" t="str">
            <v>NSW</v>
          </cell>
          <cell r="X1508">
            <v>10</v>
          </cell>
          <cell r="Y1508">
            <v>218</v>
          </cell>
        </row>
        <row r="1509">
          <cell r="A1509">
            <v>1508</v>
          </cell>
          <cell r="B1509">
            <v>82</v>
          </cell>
          <cell r="C1509">
            <v>3290</v>
          </cell>
          <cell r="D1509">
            <v>42958</v>
          </cell>
          <cell r="E1509" t="b">
            <v>1</v>
          </cell>
          <cell r="F1509" t="str">
            <v>Approved</v>
          </cell>
          <cell r="G1509" t="str">
            <v>Giant Bicycles</v>
          </cell>
          <cell r="H1509" t="str">
            <v>Road</v>
          </cell>
          <cell r="I1509" t="str">
            <v>medium</v>
          </cell>
          <cell r="J1509" t="str">
            <v>medium</v>
          </cell>
          <cell r="K1509">
            <v>1538.99</v>
          </cell>
          <cell r="L1509">
            <v>829.65</v>
          </cell>
          <cell r="M1509">
            <v>709.34</v>
          </cell>
          <cell r="N1509">
            <v>36334</v>
          </cell>
          <cell r="O1509" t="str">
            <v>Female</v>
          </cell>
          <cell r="P1509">
            <v>33</v>
          </cell>
          <cell r="Q1509">
            <v>59.542465753424658</v>
          </cell>
          <cell r="R1509">
            <v>0</v>
          </cell>
          <cell r="S1509" t="str">
            <v>Property</v>
          </cell>
          <cell r="T1509" t="str">
            <v>Mass Customer</v>
          </cell>
          <cell r="U1509" t="str">
            <v>No</v>
          </cell>
          <cell r="V1509">
            <v>3153</v>
          </cell>
          <cell r="W1509" t="str">
            <v>VIC</v>
          </cell>
          <cell r="X1509">
            <v>8</v>
          </cell>
          <cell r="Y1509">
            <v>141</v>
          </cell>
        </row>
        <row r="1510">
          <cell r="A1510">
            <v>1509</v>
          </cell>
          <cell r="B1510">
            <v>79</v>
          </cell>
          <cell r="C1510">
            <v>2065</v>
          </cell>
          <cell r="D1510">
            <v>42855</v>
          </cell>
          <cell r="E1510" t="b">
            <v>0</v>
          </cell>
          <cell r="F1510" t="str">
            <v>Approved</v>
          </cell>
          <cell r="G1510" t="str">
            <v>Norco Bicycles</v>
          </cell>
          <cell r="H1510" t="str">
            <v>Standard</v>
          </cell>
          <cell r="I1510" t="str">
            <v>medium</v>
          </cell>
          <cell r="J1510" t="str">
            <v>medium</v>
          </cell>
          <cell r="K1510">
            <v>1555.58</v>
          </cell>
          <cell r="L1510">
            <v>818.01</v>
          </cell>
          <cell r="M1510">
            <v>737.56999999999994</v>
          </cell>
          <cell r="N1510">
            <v>42226</v>
          </cell>
          <cell r="O1510" t="str">
            <v>Male</v>
          </cell>
          <cell r="P1510">
            <v>91</v>
          </cell>
          <cell r="Q1510">
            <v>44.049315068493151</v>
          </cell>
          <cell r="R1510" t="str">
            <v>Technical Writer</v>
          </cell>
          <cell r="S1510" t="str">
            <v>Health</v>
          </cell>
          <cell r="T1510" t="str">
            <v>Mass Customer</v>
          </cell>
          <cell r="U1510" t="str">
            <v>Yes</v>
          </cell>
          <cell r="V1510">
            <v>2170</v>
          </cell>
          <cell r="W1510" t="str">
            <v>NSW</v>
          </cell>
          <cell r="X1510">
            <v>9</v>
          </cell>
          <cell r="Y1510">
            <v>244</v>
          </cell>
        </row>
        <row r="1511">
          <cell r="A1511">
            <v>1510</v>
          </cell>
          <cell r="B1511">
            <v>34</v>
          </cell>
          <cell r="C1511">
            <v>345</v>
          </cell>
          <cell r="D1511">
            <v>42854</v>
          </cell>
          <cell r="E1511" t="b">
            <v>0</v>
          </cell>
          <cell r="F1511" t="str">
            <v>Approved</v>
          </cell>
          <cell r="G1511" t="str">
            <v>WeareA2B</v>
          </cell>
          <cell r="H1511" t="str">
            <v>Standard</v>
          </cell>
          <cell r="I1511" t="str">
            <v>medium</v>
          </cell>
          <cell r="J1511" t="str">
            <v>medium</v>
          </cell>
          <cell r="K1511">
            <v>1231.1500000000001</v>
          </cell>
          <cell r="L1511">
            <v>161.6</v>
          </cell>
          <cell r="M1511">
            <v>1069.5500000000002</v>
          </cell>
          <cell r="N1511">
            <v>35378</v>
          </cell>
          <cell r="O1511" t="e">
            <v>#N/A</v>
          </cell>
          <cell r="P1511" t="e">
            <v>#N/A</v>
          </cell>
          <cell r="Q1511" t="e">
            <v>#N/A</v>
          </cell>
          <cell r="R1511" t="e">
            <v>#N/A</v>
          </cell>
          <cell r="S1511" t="e">
            <v>#N/A</v>
          </cell>
          <cell r="T1511" t="e">
            <v>#N/A</v>
          </cell>
          <cell r="U1511" t="e">
            <v>#N/A</v>
          </cell>
          <cell r="V1511" t="e">
            <v>#N/A</v>
          </cell>
          <cell r="W1511" t="e">
            <v>#N/A</v>
          </cell>
          <cell r="X1511" t="e">
            <v>#N/A</v>
          </cell>
          <cell r="Y1511">
            <v>245</v>
          </cell>
        </row>
        <row r="1512">
          <cell r="A1512">
            <v>1511</v>
          </cell>
          <cell r="B1512">
            <v>34</v>
          </cell>
          <cell r="C1512">
            <v>1205</v>
          </cell>
          <cell r="D1512">
            <v>42751</v>
          </cell>
          <cell r="E1512" t="b">
            <v>1</v>
          </cell>
          <cell r="F1512" t="str">
            <v>Approved</v>
          </cell>
          <cell r="G1512" t="str">
            <v>Norco Bicycles</v>
          </cell>
          <cell r="H1512" t="str">
            <v>Road</v>
          </cell>
          <cell r="I1512" t="str">
            <v>high</v>
          </cell>
          <cell r="J1512" t="str">
            <v>large</v>
          </cell>
          <cell r="K1512">
            <v>774.53</v>
          </cell>
          <cell r="L1512">
            <v>464.72</v>
          </cell>
          <cell r="M1512">
            <v>309.80999999999995</v>
          </cell>
          <cell r="N1512">
            <v>37698</v>
          </cell>
          <cell r="O1512" t="e">
            <v>#N/A</v>
          </cell>
          <cell r="P1512" t="e">
            <v>#N/A</v>
          </cell>
          <cell r="Q1512" t="e">
            <v>#N/A</v>
          </cell>
          <cell r="R1512" t="e">
            <v>#N/A</v>
          </cell>
          <cell r="S1512" t="e">
            <v>#N/A</v>
          </cell>
          <cell r="T1512" t="e">
            <v>#N/A</v>
          </cell>
          <cell r="U1512" t="e">
            <v>#N/A</v>
          </cell>
          <cell r="V1512" t="e">
            <v>#N/A</v>
          </cell>
          <cell r="W1512" t="e">
            <v>#N/A</v>
          </cell>
          <cell r="X1512" t="e">
            <v>#N/A</v>
          </cell>
          <cell r="Y1512">
            <v>348</v>
          </cell>
        </row>
        <row r="1513">
          <cell r="A1513">
            <v>1512</v>
          </cell>
          <cell r="B1513">
            <v>48</v>
          </cell>
          <cell r="C1513">
            <v>461</v>
          </cell>
          <cell r="D1513">
            <v>43016</v>
          </cell>
          <cell r="E1513" t="b">
            <v>1</v>
          </cell>
          <cell r="F1513" t="str">
            <v>Approved</v>
          </cell>
          <cell r="G1513" t="str">
            <v>WeareA2B</v>
          </cell>
          <cell r="H1513" t="str">
            <v>Standard</v>
          </cell>
          <cell r="I1513" t="str">
            <v>medium</v>
          </cell>
          <cell r="J1513" t="str">
            <v>medium</v>
          </cell>
          <cell r="K1513">
            <v>1762.96</v>
          </cell>
          <cell r="L1513">
            <v>950.52</v>
          </cell>
          <cell r="M1513">
            <v>812.44</v>
          </cell>
          <cell r="N1513">
            <v>41009</v>
          </cell>
          <cell r="O1513" t="e">
            <v>#N/A</v>
          </cell>
          <cell r="P1513" t="e">
            <v>#N/A</v>
          </cell>
          <cell r="Q1513" t="e">
            <v>#N/A</v>
          </cell>
          <cell r="R1513" t="e">
            <v>#N/A</v>
          </cell>
          <cell r="S1513" t="e">
            <v>#N/A</v>
          </cell>
          <cell r="T1513" t="e">
            <v>#N/A</v>
          </cell>
          <cell r="U1513" t="e">
            <v>#N/A</v>
          </cell>
          <cell r="V1513" t="e">
            <v>#N/A</v>
          </cell>
          <cell r="W1513" t="e">
            <v>#N/A</v>
          </cell>
          <cell r="X1513" t="e">
            <v>#N/A</v>
          </cell>
          <cell r="Y1513">
            <v>83</v>
          </cell>
        </row>
        <row r="1514">
          <cell r="A1514">
            <v>1513</v>
          </cell>
          <cell r="B1514">
            <v>7</v>
          </cell>
          <cell r="C1514">
            <v>1326</v>
          </cell>
          <cell r="D1514">
            <v>42759</v>
          </cell>
          <cell r="E1514" t="b">
            <v>1</v>
          </cell>
          <cell r="F1514" t="str">
            <v>Approved</v>
          </cell>
          <cell r="G1514" t="str">
            <v>Trek Bicycles</v>
          </cell>
          <cell r="H1514" t="str">
            <v>Road</v>
          </cell>
          <cell r="I1514" t="str">
            <v>low</v>
          </cell>
          <cell r="J1514" t="str">
            <v>medium</v>
          </cell>
          <cell r="K1514">
            <v>980.37</v>
          </cell>
          <cell r="L1514">
            <v>234.43</v>
          </cell>
          <cell r="M1514">
            <v>745.94</v>
          </cell>
          <cell r="N1514">
            <v>40649</v>
          </cell>
          <cell r="O1514" t="e">
            <v>#N/A</v>
          </cell>
          <cell r="P1514" t="e">
            <v>#N/A</v>
          </cell>
          <cell r="Q1514" t="e">
            <v>#N/A</v>
          </cell>
          <cell r="R1514" t="e">
            <v>#N/A</v>
          </cell>
          <cell r="S1514" t="e">
            <v>#N/A</v>
          </cell>
          <cell r="T1514" t="e">
            <v>#N/A</v>
          </cell>
          <cell r="U1514" t="e">
            <v>#N/A</v>
          </cell>
          <cell r="V1514" t="e">
            <v>#N/A</v>
          </cell>
          <cell r="W1514" t="e">
            <v>#N/A</v>
          </cell>
          <cell r="X1514" t="e">
            <v>#N/A</v>
          </cell>
          <cell r="Y1514">
            <v>340</v>
          </cell>
        </row>
        <row r="1515">
          <cell r="A1515">
            <v>1514</v>
          </cell>
          <cell r="B1515">
            <v>34</v>
          </cell>
          <cell r="C1515">
            <v>1171</v>
          </cell>
          <cell r="D1515">
            <v>42970</v>
          </cell>
          <cell r="E1515" t="b">
            <v>0</v>
          </cell>
          <cell r="F1515" t="str">
            <v>Approved</v>
          </cell>
          <cell r="G1515" t="str">
            <v>Norco Bicycles</v>
          </cell>
          <cell r="H1515" t="str">
            <v>Road</v>
          </cell>
          <cell r="I1515" t="str">
            <v>high</v>
          </cell>
          <cell r="J1515" t="str">
            <v>large</v>
          </cell>
          <cell r="K1515">
            <v>774.53</v>
          </cell>
          <cell r="L1515">
            <v>464.72</v>
          </cell>
          <cell r="M1515">
            <v>309.80999999999995</v>
          </cell>
          <cell r="N1515">
            <v>41009</v>
          </cell>
          <cell r="O1515" t="e">
            <v>#N/A</v>
          </cell>
          <cell r="P1515" t="e">
            <v>#N/A</v>
          </cell>
          <cell r="Q1515" t="e">
            <v>#N/A</v>
          </cell>
          <cell r="R1515" t="e">
            <v>#N/A</v>
          </cell>
          <cell r="S1515" t="e">
            <v>#N/A</v>
          </cell>
          <cell r="T1515" t="e">
            <v>#N/A</v>
          </cell>
          <cell r="U1515" t="e">
            <v>#N/A</v>
          </cell>
          <cell r="V1515" t="e">
            <v>#N/A</v>
          </cell>
          <cell r="W1515" t="e">
            <v>#N/A</v>
          </cell>
          <cell r="X1515" t="e">
            <v>#N/A</v>
          </cell>
          <cell r="Y1515">
            <v>129</v>
          </cell>
        </row>
        <row r="1516">
          <cell r="A1516">
            <v>1515</v>
          </cell>
          <cell r="B1516">
            <v>38</v>
          </cell>
          <cell r="C1516">
            <v>3228</v>
          </cell>
          <cell r="D1516">
            <v>42853</v>
          </cell>
          <cell r="E1516" t="b">
            <v>1</v>
          </cell>
          <cell r="F1516" t="str">
            <v>Approved</v>
          </cell>
          <cell r="G1516" t="str">
            <v>Solex</v>
          </cell>
          <cell r="H1516" t="str">
            <v>Standard</v>
          </cell>
          <cell r="I1516" t="str">
            <v>medium</v>
          </cell>
          <cell r="J1516" t="str">
            <v>medium</v>
          </cell>
          <cell r="K1516">
            <v>1577.53</v>
          </cell>
          <cell r="L1516">
            <v>826.51</v>
          </cell>
          <cell r="M1516">
            <v>751.02</v>
          </cell>
          <cell r="N1516">
            <v>40618</v>
          </cell>
          <cell r="O1516" t="str">
            <v>Male</v>
          </cell>
          <cell r="P1516">
            <v>69</v>
          </cell>
          <cell r="Q1516">
            <v>57.630136986301373</v>
          </cell>
          <cell r="R1516" t="str">
            <v>Social Worker</v>
          </cell>
          <cell r="S1516" t="str">
            <v>Manufacturing</v>
          </cell>
          <cell r="T1516" t="str">
            <v>Affluent Customer</v>
          </cell>
          <cell r="U1516" t="str">
            <v>No</v>
          </cell>
          <cell r="V1516">
            <v>2880</v>
          </cell>
          <cell r="W1516" t="str">
            <v>NSW</v>
          </cell>
          <cell r="X1516">
            <v>1</v>
          </cell>
          <cell r="Y1516">
            <v>246</v>
          </cell>
        </row>
        <row r="1517">
          <cell r="A1517">
            <v>1516</v>
          </cell>
          <cell r="B1517">
            <v>56</v>
          </cell>
          <cell r="C1517">
            <v>1140</v>
          </cell>
          <cell r="D1517">
            <v>43079</v>
          </cell>
          <cell r="E1517" t="b">
            <v>0</v>
          </cell>
          <cell r="F1517" t="str">
            <v>Approved</v>
          </cell>
          <cell r="G1517" t="str">
            <v>OHM Cycles</v>
          </cell>
          <cell r="H1517" t="str">
            <v>Standard</v>
          </cell>
          <cell r="I1517" t="str">
            <v>medium</v>
          </cell>
          <cell r="J1517" t="str">
            <v>medium</v>
          </cell>
          <cell r="K1517">
            <v>183.86</v>
          </cell>
          <cell r="L1517">
            <v>137.9</v>
          </cell>
          <cell r="M1517">
            <v>45.960000000000008</v>
          </cell>
          <cell r="N1517">
            <v>34170</v>
          </cell>
          <cell r="O1517" t="e">
            <v>#N/A</v>
          </cell>
          <cell r="P1517" t="e">
            <v>#N/A</v>
          </cell>
          <cell r="Q1517" t="e">
            <v>#N/A</v>
          </cell>
          <cell r="R1517" t="e">
            <v>#N/A</v>
          </cell>
          <cell r="S1517" t="e">
            <v>#N/A</v>
          </cell>
          <cell r="T1517" t="e">
            <v>#N/A</v>
          </cell>
          <cell r="U1517" t="e">
            <v>#N/A</v>
          </cell>
          <cell r="V1517" t="e">
            <v>#N/A</v>
          </cell>
          <cell r="W1517" t="e">
            <v>#N/A</v>
          </cell>
          <cell r="X1517" t="e">
            <v>#N/A</v>
          </cell>
          <cell r="Y1517">
            <v>20</v>
          </cell>
        </row>
        <row r="1518">
          <cell r="A1518">
            <v>1517</v>
          </cell>
          <cell r="B1518">
            <v>49</v>
          </cell>
          <cell r="C1518">
            <v>339</v>
          </cell>
          <cell r="D1518">
            <v>43041</v>
          </cell>
          <cell r="E1518" t="b">
            <v>1</v>
          </cell>
          <cell r="F1518" t="str">
            <v>Approved</v>
          </cell>
          <cell r="G1518" t="str">
            <v>Trek Bicycles</v>
          </cell>
          <cell r="H1518" t="str">
            <v>Road</v>
          </cell>
          <cell r="I1518" t="str">
            <v>medium</v>
          </cell>
          <cell r="J1518" t="str">
            <v>medium</v>
          </cell>
          <cell r="K1518">
            <v>533.51</v>
          </cell>
          <cell r="L1518">
            <v>400.13</v>
          </cell>
          <cell r="M1518">
            <v>133.38</v>
          </cell>
          <cell r="N1518">
            <v>35707</v>
          </cell>
          <cell r="O1518" t="e">
            <v>#N/A</v>
          </cell>
          <cell r="P1518" t="e">
            <v>#N/A</v>
          </cell>
          <cell r="Q1518" t="e">
            <v>#N/A</v>
          </cell>
          <cell r="R1518" t="e">
            <v>#N/A</v>
          </cell>
          <cell r="S1518" t="e">
            <v>#N/A</v>
          </cell>
          <cell r="T1518" t="e">
            <v>#N/A</v>
          </cell>
          <cell r="U1518" t="e">
            <v>#N/A</v>
          </cell>
          <cell r="V1518" t="e">
            <v>#N/A</v>
          </cell>
          <cell r="W1518" t="e">
            <v>#N/A</v>
          </cell>
          <cell r="X1518" t="e">
            <v>#N/A</v>
          </cell>
          <cell r="Y1518">
            <v>58</v>
          </cell>
        </row>
        <row r="1519">
          <cell r="A1519">
            <v>1518</v>
          </cell>
          <cell r="B1519">
            <v>39</v>
          </cell>
          <cell r="C1519">
            <v>2550</v>
          </cell>
          <cell r="D1519">
            <v>43072</v>
          </cell>
          <cell r="E1519" t="b">
            <v>0</v>
          </cell>
          <cell r="F1519" t="str">
            <v>Approved</v>
          </cell>
          <cell r="G1519" t="str">
            <v>Giant Bicycles</v>
          </cell>
          <cell r="H1519" t="str">
            <v>Standard</v>
          </cell>
          <cell r="I1519" t="str">
            <v>medium</v>
          </cell>
          <cell r="J1519" t="str">
            <v>large</v>
          </cell>
          <cell r="K1519">
            <v>1812.75</v>
          </cell>
          <cell r="L1519">
            <v>582.48</v>
          </cell>
          <cell r="M1519">
            <v>1230.27</v>
          </cell>
          <cell r="N1519">
            <v>34071</v>
          </cell>
          <cell r="O1519" t="str">
            <v>Female</v>
          </cell>
          <cell r="P1519">
            <v>0</v>
          </cell>
          <cell r="Q1519">
            <v>24.61917808219178</v>
          </cell>
          <cell r="R1519" t="str">
            <v>Pharmacist</v>
          </cell>
          <cell r="S1519" t="str">
            <v>Health</v>
          </cell>
          <cell r="T1519" t="str">
            <v>Mass Customer</v>
          </cell>
          <cell r="U1519" t="str">
            <v>Yes</v>
          </cell>
          <cell r="V1519">
            <v>3000</v>
          </cell>
          <cell r="W1519" t="str">
            <v>VIC</v>
          </cell>
          <cell r="X1519">
            <v>6</v>
          </cell>
          <cell r="Y1519">
            <v>27</v>
          </cell>
        </row>
        <row r="1520">
          <cell r="A1520">
            <v>1519</v>
          </cell>
          <cell r="B1520">
            <v>89</v>
          </cell>
          <cell r="C1520">
            <v>1028</v>
          </cell>
          <cell r="D1520">
            <v>42926</v>
          </cell>
          <cell r="E1520" t="b">
            <v>0</v>
          </cell>
          <cell r="F1520" t="str">
            <v>Approved</v>
          </cell>
          <cell r="G1520" t="str">
            <v>Giant Bicycles</v>
          </cell>
          <cell r="H1520" t="str">
            <v>Standard</v>
          </cell>
          <cell r="I1520" t="str">
            <v>medium</v>
          </cell>
          <cell r="J1520" t="str">
            <v>large</v>
          </cell>
          <cell r="K1520">
            <v>1812.75</v>
          </cell>
          <cell r="L1520">
            <v>582.48</v>
          </cell>
          <cell r="M1520">
            <v>1230.27</v>
          </cell>
          <cell r="N1520">
            <v>40618</v>
          </cell>
          <cell r="O1520" t="e">
            <v>#N/A</v>
          </cell>
          <cell r="P1520" t="e">
            <v>#N/A</v>
          </cell>
          <cell r="Q1520" t="e">
            <v>#N/A</v>
          </cell>
          <cell r="R1520" t="e">
            <v>#N/A</v>
          </cell>
          <cell r="S1520" t="e">
            <v>#N/A</v>
          </cell>
          <cell r="T1520" t="e">
            <v>#N/A</v>
          </cell>
          <cell r="U1520" t="e">
            <v>#N/A</v>
          </cell>
          <cell r="V1520" t="e">
            <v>#N/A</v>
          </cell>
          <cell r="W1520" t="e">
            <v>#N/A</v>
          </cell>
          <cell r="X1520" t="e">
            <v>#N/A</v>
          </cell>
          <cell r="Y1520">
            <v>173</v>
          </cell>
        </row>
        <row r="1521">
          <cell r="A1521">
            <v>1520</v>
          </cell>
          <cell r="B1521">
            <v>0</v>
          </cell>
          <cell r="C1521">
            <v>453</v>
          </cell>
          <cell r="D1521">
            <v>42891</v>
          </cell>
          <cell r="E1521" t="b">
            <v>1</v>
          </cell>
          <cell r="F1521" t="str">
            <v>Approved</v>
          </cell>
          <cell r="G1521" t="str">
            <v>Norco Bicycles</v>
          </cell>
          <cell r="H1521" t="str">
            <v>Standard</v>
          </cell>
          <cell r="I1521" t="str">
            <v>medium</v>
          </cell>
          <cell r="J1521" t="str">
            <v>medium</v>
          </cell>
          <cell r="K1521">
            <v>360.4</v>
          </cell>
          <cell r="L1521">
            <v>270.3</v>
          </cell>
          <cell r="M1521">
            <v>90.099999999999966</v>
          </cell>
          <cell r="N1521">
            <v>42710</v>
          </cell>
          <cell r="O1521" t="e">
            <v>#N/A</v>
          </cell>
          <cell r="P1521" t="e">
            <v>#N/A</v>
          </cell>
          <cell r="Q1521" t="e">
            <v>#N/A</v>
          </cell>
          <cell r="R1521" t="e">
            <v>#N/A</v>
          </cell>
          <cell r="S1521" t="e">
            <v>#N/A</v>
          </cell>
          <cell r="T1521" t="e">
            <v>#N/A</v>
          </cell>
          <cell r="U1521" t="e">
            <v>#N/A</v>
          </cell>
          <cell r="V1521" t="e">
            <v>#N/A</v>
          </cell>
          <cell r="W1521" t="e">
            <v>#N/A</v>
          </cell>
          <cell r="X1521" t="e">
            <v>#N/A</v>
          </cell>
          <cell r="Y1521">
            <v>208</v>
          </cell>
        </row>
        <row r="1522">
          <cell r="A1522">
            <v>1521</v>
          </cell>
          <cell r="B1522">
            <v>0</v>
          </cell>
          <cell r="C1522">
            <v>2114</v>
          </cell>
          <cell r="D1522">
            <v>42924</v>
          </cell>
          <cell r="E1522" t="b">
            <v>1</v>
          </cell>
          <cell r="F1522" t="str">
            <v>Approved</v>
          </cell>
          <cell r="G1522" t="str">
            <v>Trek Bicycles</v>
          </cell>
          <cell r="H1522" t="str">
            <v>Road</v>
          </cell>
          <cell r="I1522" t="str">
            <v>medium</v>
          </cell>
          <cell r="J1522" t="str">
            <v>medium</v>
          </cell>
          <cell r="K1522">
            <v>290.62</v>
          </cell>
          <cell r="L1522">
            <v>215.14</v>
          </cell>
          <cell r="M1522">
            <v>75.480000000000018</v>
          </cell>
          <cell r="N1522">
            <v>38339</v>
          </cell>
          <cell r="O1522" t="str">
            <v>Male</v>
          </cell>
          <cell r="P1522">
            <v>17</v>
          </cell>
          <cell r="Q1522">
            <v>67.350684931506848</v>
          </cell>
          <cell r="R1522" t="str">
            <v>Safety Technician III</v>
          </cell>
          <cell r="S1522" t="str">
            <v>Manufacturing</v>
          </cell>
          <cell r="T1522" t="str">
            <v>Affluent Customer</v>
          </cell>
          <cell r="U1522" t="str">
            <v>No</v>
          </cell>
          <cell r="V1522">
            <v>2076</v>
          </cell>
          <cell r="W1522" t="str">
            <v>NSW</v>
          </cell>
          <cell r="X1522">
            <v>11</v>
          </cell>
          <cell r="Y1522">
            <v>175</v>
          </cell>
        </row>
        <row r="1523">
          <cell r="A1523">
            <v>1522</v>
          </cell>
          <cell r="B1523">
            <v>36</v>
          </cell>
          <cell r="C1523">
            <v>1559</v>
          </cell>
          <cell r="D1523">
            <v>42853</v>
          </cell>
          <cell r="E1523" t="b">
            <v>0</v>
          </cell>
          <cell r="F1523" t="str">
            <v>Approved</v>
          </cell>
          <cell r="G1523" t="str">
            <v>Solex</v>
          </cell>
          <cell r="H1523" t="str">
            <v>Standard</v>
          </cell>
          <cell r="I1523" t="str">
            <v>low</v>
          </cell>
          <cell r="J1523" t="str">
            <v>medium</v>
          </cell>
          <cell r="K1523">
            <v>1289.8499999999999</v>
          </cell>
          <cell r="L1523">
            <v>74.510000000000005</v>
          </cell>
          <cell r="M1523">
            <v>1215.3399999999999</v>
          </cell>
          <cell r="N1523">
            <v>41064</v>
          </cell>
          <cell r="O1523" t="str">
            <v>Male</v>
          </cell>
          <cell r="P1523">
            <v>14</v>
          </cell>
          <cell r="Q1523">
            <v>46.463013698630135</v>
          </cell>
          <cell r="R1523">
            <v>0</v>
          </cell>
          <cell r="S1523" t="str">
            <v>Financial Services</v>
          </cell>
          <cell r="T1523" t="str">
            <v>Affluent Customer</v>
          </cell>
          <cell r="U1523" t="str">
            <v>No</v>
          </cell>
          <cell r="V1523">
            <v>2118</v>
          </cell>
          <cell r="W1523" t="str">
            <v>NSW</v>
          </cell>
          <cell r="X1523">
            <v>9</v>
          </cell>
          <cell r="Y1523">
            <v>246</v>
          </cell>
        </row>
        <row r="1524">
          <cell r="A1524">
            <v>1523</v>
          </cell>
          <cell r="B1524">
            <v>90</v>
          </cell>
          <cell r="C1524">
            <v>2933</v>
          </cell>
          <cell r="D1524">
            <v>43004</v>
          </cell>
          <cell r="E1524" t="b">
            <v>0</v>
          </cell>
          <cell r="F1524" t="str">
            <v>Approved</v>
          </cell>
          <cell r="G1524" t="str">
            <v>Norco Bicycles</v>
          </cell>
          <cell r="H1524" t="str">
            <v>Standard</v>
          </cell>
          <cell r="I1524" t="str">
            <v>low</v>
          </cell>
          <cell r="J1524" t="str">
            <v>medium</v>
          </cell>
          <cell r="K1524">
            <v>363.01</v>
          </cell>
          <cell r="L1524">
            <v>290.41000000000003</v>
          </cell>
          <cell r="M1524">
            <v>72.599999999999966</v>
          </cell>
          <cell r="N1524">
            <v>37874</v>
          </cell>
          <cell r="O1524" t="str">
            <v>Female</v>
          </cell>
          <cell r="P1524">
            <v>26</v>
          </cell>
          <cell r="Q1524">
            <v>35.942465753424656</v>
          </cell>
          <cell r="R1524" t="str">
            <v>Administrative Officer</v>
          </cell>
          <cell r="S1524" t="str">
            <v>IT</v>
          </cell>
          <cell r="T1524" t="str">
            <v>Mass Customer</v>
          </cell>
          <cell r="U1524" t="str">
            <v>No</v>
          </cell>
          <cell r="V1524">
            <v>3810</v>
          </cell>
          <cell r="W1524" t="str">
            <v>VIC</v>
          </cell>
          <cell r="X1524">
            <v>5</v>
          </cell>
          <cell r="Y1524">
            <v>95</v>
          </cell>
        </row>
        <row r="1525">
          <cell r="A1525">
            <v>1524</v>
          </cell>
          <cell r="B1525">
            <v>31</v>
          </cell>
          <cell r="C1525">
            <v>2151</v>
          </cell>
          <cell r="D1525">
            <v>42860</v>
          </cell>
          <cell r="F1525" t="str">
            <v>Approved</v>
          </cell>
          <cell r="G1525" t="str">
            <v>Giant Bicycles</v>
          </cell>
          <cell r="H1525" t="str">
            <v>Standard</v>
          </cell>
          <cell r="I1525" t="str">
            <v>medium</v>
          </cell>
          <cell r="J1525" t="str">
            <v>medium</v>
          </cell>
          <cell r="K1525">
            <v>230.91</v>
          </cell>
          <cell r="L1525">
            <v>173.18</v>
          </cell>
          <cell r="M1525">
            <v>57.72999999999999</v>
          </cell>
          <cell r="N1525">
            <v>39031</v>
          </cell>
          <cell r="O1525" t="str">
            <v>Female</v>
          </cell>
          <cell r="P1525">
            <v>40</v>
          </cell>
          <cell r="Q1525">
            <v>35.43013698630137</v>
          </cell>
          <cell r="R1525">
            <v>0</v>
          </cell>
          <cell r="S1525" t="str">
            <v>Retail</v>
          </cell>
          <cell r="T1525" t="str">
            <v>Affluent Customer</v>
          </cell>
          <cell r="U1525" t="str">
            <v>Yes</v>
          </cell>
          <cell r="V1525">
            <v>4680</v>
          </cell>
          <cell r="W1525" t="str">
            <v>QLD</v>
          </cell>
          <cell r="X1525">
            <v>3</v>
          </cell>
          <cell r="Y1525">
            <v>239</v>
          </cell>
        </row>
        <row r="1526">
          <cell r="A1526">
            <v>1525</v>
          </cell>
          <cell r="B1526">
            <v>62</v>
          </cell>
          <cell r="C1526">
            <v>909</v>
          </cell>
          <cell r="D1526">
            <v>42837</v>
          </cell>
          <cell r="E1526" t="b">
            <v>0</v>
          </cell>
          <cell r="F1526" t="str">
            <v>Approved</v>
          </cell>
          <cell r="G1526" t="str">
            <v>Solex</v>
          </cell>
          <cell r="H1526" t="str">
            <v>Standard</v>
          </cell>
          <cell r="I1526" t="str">
            <v>high</v>
          </cell>
          <cell r="J1526" t="str">
            <v>medium</v>
          </cell>
          <cell r="K1526">
            <v>1024.6600000000001</v>
          </cell>
          <cell r="L1526">
            <v>614.79999999999995</v>
          </cell>
          <cell r="M1526">
            <v>409.86000000000013</v>
          </cell>
          <cell r="N1526">
            <v>34244</v>
          </cell>
          <cell r="O1526" t="e">
            <v>#N/A</v>
          </cell>
          <cell r="P1526" t="e">
            <v>#N/A</v>
          </cell>
          <cell r="Q1526" t="e">
            <v>#N/A</v>
          </cell>
          <cell r="R1526" t="e">
            <v>#N/A</v>
          </cell>
          <cell r="S1526" t="e">
            <v>#N/A</v>
          </cell>
          <cell r="T1526" t="e">
            <v>#N/A</v>
          </cell>
          <cell r="U1526" t="e">
            <v>#N/A</v>
          </cell>
          <cell r="V1526" t="e">
            <v>#N/A</v>
          </cell>
          <cell r="W1526" t="e">
            <v>#N/A</v>
          </cell>
          <cell r="X1526" t="e">
            <v>#N/A</v>
          </cell>
          <cell r="Y1526">
            <v>262</v>
          </cell>
        </row>
        <row r="1527">
          <cell r="A1527">
            <v>1526</v>
          </cell>
          <cell r="B1527">
            <v>75</v>
          </cell>
          <cell r="C1527">
            <v>286</v>
          </cell>
          <cell r="D1527">
            <v>42944</v>
          </cell>
          <cell r="E1527" t="b">
            <v>0</v>
          </cell>
          <cell r="F1527" t="str">
            <v>Approved</v>
          </cell>
          <cell r="G1527" t="str">
            <v>Giant Bicycles</v>
          </cell>
          <cell r="H1527" t="str">
            <v>Touring</v>
          </cell>
          <cell r="I1527" t="str">
            <v>medium</v>
          </cell>
          <cell r="J1527" t="str">
            <v>large</v>
          </cell>
          <cell r="K1527">
            <v>1873.97</v>
          </cell>
          <cell r="L1527">
            <v>863.95</v>
          </cell>
          <cell r="M1527">
            <v>1010.02</v>
          </cell>
          <cell r="N1527">
            <v>33429</v>
          </cell>
          <cell r="O1527" t="e">
            <v>#N/A</v>
          </cell>
          <cell r="P1527" t="e">
            <v>#N/A</v>
          </cell>
          <cell r="Q1527" t="e">
            <v>#N/A</v>
          </cell>
          <cell r="R1527" t="e">
            <v>#N/A</v>
          </cell>
          <cell r="S1527" t="e">
            <v>#N/A</v>
          </cell>
          <cell r="T1527" t="e">
            <v>#N/A</v>
          </cell>
          <cell r="U1527" t="e">
            <v>#N/A</v>
          </cell>
          <cell r="V1527" t="e">
            <v>#N/A</v>
          </cell>
          <cell r="W1527" t="e">
            <v>#N/A</v>
          </cell>
          <cell r="X1527" t="e">
            <v>#N/A</v>
          </cell>
          <cell r="Y1527">
            <v>155</v>
          </cell>
        </row>
        <row r="1528">
          <cell r="A1528">
            <v>1527</v>
          </cell>
          <cell r="B1528">
            <v>54</v>
          </cell>
          <cell r="C1528">
            <v>559</v>
          </cell>
          <cell r="D1528">
            <v>43093</v>
          </cell>
          <cell r="E1528" t="b">
            <v>1</v>
          </cell>
          <cell r="F1528" t="str">
            <v>Approved</v>
          </cell>
          <cell r="G1528" t="str">
            <v>WeareA2B</v>
          </cell>
          <cell r="H1528" t="str">
            <v>Standard</v>
          </cell>
          <cell r="I1528" t="str">
            <v>medium</v>
          </cell>
          <cell r="J1528" t="str">
            <v>medium</v>
          </cell>
          <cell r="K1528">
            <v>1807.45</v>
          </cell>
          <cell r="L1528">
            <v>778.69</v>
          </cell>
          <cell r="M1528">
            <v>1028.76</v>
          </cell>
          <cell r="N1528">
            <v>40410</v>
          </cell>
          <cell r="O1528" t="e">
            <v>#N/A</v>
          </cell>
          <cell r="P1528" t="e">
            <v>#N/A</v>
          </cell>
          <cell r="Q1528" t="e">
            <v>#N/A</v>
          </cell>
          <cell r="R1528" t="e">
            <v>#N/A</v>
          </cell>
          <cell r="S1528" t="e">
            <v>#N/A</v>
          </cell>
          <cell r="T1528" t="e">
            <v>#N/A</v>
          </cell>
          <cell r="U1528" t="e">
            <v>#N/A</v>
          </cell>
          <cell r="V1528" t="e">
            <v>#N/A</v>
          </cell>
          <cell r="W1528" t="e">
            <v>#N/A</v>
          </cell>
          <cell r="X1528" t="e">
            <v>#N/A</v>
          </cell>
          <cell r="Y1528">
            <v>6</v>
          </cell>
        </row>
        <row r="1529">
          <cell r="A1529">
            <v>1528</v>
          </cell>
          <cell r="B1529">
            <v>87</v>
          </cell>
          <cell r="C1529">
            <v>3017</v>
          </cell>
          <cell r="D1529">
            <v>42840</v>
          </cell>
          <cell r="E1529" t="b">
            <v>0</v>
          </cell>
          <cell r="F1529" t="str">
            <v>Approved</v>
          </cell>
          <cell r="G1529" t="str">
            <v>Giant Bicycles</v>
          </cell>
          <cell r="H1529" t="str">
            <v>Standard</v>
          </cell>
          <cell r="I1529" t="str">
            <v>high</v>
          </cell>
          <cell r="J1529" t="str">
            <v>medium</v>
          </cell>
          <cell r="K1529">
            <v>1179</v>
          </cell>
          <cell r="L1529">
            <v>707.4</v>
          </cell>
          <cell r="M1529">
            <v>471.6</v>
          </cell>
          <cell r="N1529">
            <v>35667</v>
          </cell>
          <cell r="O1529" t="str">
            <v>Female</v>
          </cell>
          <cell r="P1529">
            <v>16</v>
          </cell>
          <cell r="Q1529">
            <v>66.501369863013693</v>
          </cell>
          <cell r="R1529" t="str">
            <v>Operator</v>
          </cell>
          <cell r="S1529" t="str">
            <v>Financial Services</v>
          </cell>
          <cell r="T1529" t="str">
            <v>High Net Worth</v>
          </cell>
          <cell r="U1529" t="str">
            <v>No</v>
          </cell>
          <cell r="V1529">
            <v>3140</v>
          </cell>
          <cell r="W1529" t="str">
            <v>VIC</v>
          </cell>
          <cell r="X1529">
            <v>9</v>
          </cell>
          <cell r="Y1529">
            <v>259</v>
          </cell>
        </row>
        <row r="1530">
          <cell r="A1530">
            <v>1529</v>
          </cell>
          <cell r="B1530">
            <v>59</v>
          </cell>
          <cell r="C1530">
            <v>1477</v>
          </cell>
          <cell r="D1530">
            <v>42812</v>
          </cell>
          <cell r="E1530" t="b">
            <v>1</v>
          </cell>
          <cell r="F1530" t="str">
            <v>Approved</v>
          </cell>
          <cell r="G1530" t="str">
            <v>Solex</v>
          </cell>
          <cell r="H1530" t="str">
            <v>Standard</v>
          </cell>
          <cell r="I1530" t="str">
            <v>medium</v>
          </cell>
          <cell r="J1530" t="str">
            <v>large</v>
          </cell>
          <cell r="K1530">
            <v>1061.56</v>
          </cell>
          <cell r="L1530">
            <v>733.58</v>
          </cell>
          <cell r="M1530">
            <v>327.9799999999999</v>
          </cell>
          <cell r="N1530">
            <v>40779</v>
          </cell>
          <cell r="O1530" t="e">
            <v>#N/A</v>
          </cell>
          <cell r="P1530" t="e">
            <v>#N/A</v>
          </cell>
          <cell r="Q1530" t="e">
            <v>#N/A</v>
          </cell>
          <cell r="R1530" t="e">
            <v>#N/A</v>
          </cell>
          <cell r="S1530" t="e">
            <v>#N/A</v>
          </cell>
          <cell r="T1530" t="e">
            <v>#N/A</v>
          </cell>
          <cell r="U1530" t="e">
            <v>#N/A</v>
          </cell>
          <cell r="V1530" t="e">
            <v>#N/A</v>
          </cell>
          <cell r="W1530" t="e">
            <v>#N/A</v>
          </cell>
          <cell r="X1530" t="e">
            <v>#N/A</v>
          </cell>
          <cell r="Y1530">
            <v>287</v>
          </cell>
        </row>
        <row r="1531">
          <cell r="A1531">
            <v>1530</v>
          </cell>
          <cell r="B1531">
            <v>68</v>
          </cell>
          <cell r="C1531">
            <v>1210</v>
          </cell>
          <cell r="D1531">
            <v>43082</v>
          </cell>
          <cell r="E1531" t="b">
            <v>1</v>
          </cell>
          <cell r="F1531" t="str">
            <v>Approved</v>
          </cell>
          <cell r="G1531" t="str">
            <v>OHM Cycles</v>
          </cell>
          <cell r="H1531" t="str">
            <v>Standard</v>
          </cell>
          <cell r="I1531" t="str">
            <v>medium</v>
          </cell>
          <cell r="J1531" t="str">
            <v>medium</v>
          </cell>
          <cell r="K1531">
            <v>1636.9</v>
          </cell>
          <cell r="L1531">
            <v>44.71</v>
          </cell>
          <cell r="M1531">
            <v>1592.19</v>
          </cell>
          <cell r="N1531">
            <v>40410</v>
          </cell>
          <cell r="O1531" t="e">
            <v>#N/A</v>
          </cell>
          <cell r="P1531" t="e">
            <v>#N/A</v>
          </cell>
          <cell r="Q1531" t="e">
            <v>#N/A</v>
          </cell>
          <cell r="R1531" t="e">
            <v>#N/A</v>
          </cell>
          <cell r="S1531" t="e">
            <v>#N/A</v>
          </cell>
          <cell r="T1531" t="e">
            <v>#N/A</v>
          </cell>
          <cell r="U1531" t="e">
            <v>#N/A</v>
          </cell>
          <cell r="V1531" t="e">
            <v>#N/A</v>
          </cell>
          <cell r="W1531" t="e">
            <v>#N/A</v>
          </cell>
          <cell r="X1531" t="e">
            <v>#N/A</v>
          </cell>
          <cell r="Y1531">
            <v>17</v>
          </cell>
        </row>
        <row r="1532">
          <cell r="A1532">
            <v>1531</v>
          </cell>
          <cell r="B1532">
            <v>55</v>
          </cell>
          <cell r="C1532">
            <v>3340</v>
          </cell>
          <cell r="D1532">
            <v>42986</v>
          </cell>
          <cell r="E1532" t="b">
            <v>0</v>
          </cell>
          <cell r="F1532" t="str">
            <v>Approved</v>
          </cell>
          <cell r="G1532" t="str">
            <v>Trek Bicycles</v>
          </cell>
          <cell r="H1532" t="str">
            <v>Road</v>
          </cell>
          <cell r="I1532" t="str">
            <v>medium</v>
          </cell>
          <cell r="J1532" t="str">
            <v>large</v>
          </cell>
          <cell r="K1532">
            <v>1894.19</v>
          </cell>
          <cell r="L1532">
            <v>598.76</v>
          </cell>
          <cell r="M1532">
            <v>1295.43</v>
          </cell>
          <cell r="N1532">
            <v>37823</v>
          </cell>
          <cell r="O1532" t="str">
            <v>Female</v>
          </cell>
          <cell r="P1532">
            <v>19</v>
          </cell>
          <cell r="Q1532">
            <v>30.493150684931507</v>
          </cell>
          <cell r="R1532" t="str">
            <v>Physical Therapy Assistant</v>
          </cell>
          <cell r="S1532" t="str">
            <v>Health</v>
          </cell>
          <cell r="T1532" t="str">
            <v>Mass Customer</v>
          </cell>
          <cell r="U1532" t="str">
            <v>No</v>
          </cell>
          <cell r="V1532">
            <v>2107</v>
          </cell>
          <cell r="W1532" t="str">
            <v>NSW</v>
          </cell>
          <cell r="X1532">
            <v>11</v>
          </cell>
          <cell r="Y1532">
            <v>113</v>
          </cell>
        </row>
        <row r="1533">
          <cell r="A1533">
            <v>1532</v>
          </cell>
          <cell r="B1533">
            <v>28</v>
          </cell>
          <cell r="C1533">
            <v>3204</v>
          </cell>
          <cell r="D1533">
            <v>43056</v>
          </cell>
          <cell r="E1533" t="b">
            <v>0</v>
          </cell>
          <cell r="F1533" t="str">
            <v>Approved</v>
          </cell>
          <cell r="G1533" t="str">
            <v>Norco Bicycles</v>
          </cell>
          <cell r="H1533" t="str">
            <v>Standard</v>
          </cell>
          <cell r="I1533" t="str">
            <v>medium</v>
          </cell>
          <cell r="J1533" t="str">
            <v>small</v>
          </cell>
          <cell r="K1533">
            <v>1216.1400000000001</v>
          </cell>
          <cell r="L1533">
            <v>1082.3599999999999</v>
          </cell>
          <cell r="M1533">
            <v>133.7800000000002</v>
          </cell>
          <cell r="N1533">
            <v>40303</v>
          </cell>
          <cell r="O1533" t="str">
            <v>Male</v>
          </cell>
          <cell r="P1533">
            <v>35</v>
          </cell>
          <cell r="Q1533">
            <v>27.331506849315069</v>
          </cell>
          <cell r="R1533" t="str">
            <v>Media Manager III</v>
          </cell>
          <cell r="S1533" t="str">
            <v>n/a</v>
          </cell>
          <cell r="T1533" t="str">
            <v>Affluent Customer</v>
          </cell>
          <cell r="U1533" t="str">
            <v>Yes</v>
          </cell>
          <cell r="V1533">
            <v>4022</v>
          </cell>
          <cell r="W1533" t="str">
            <v>QLD</v>
          </cell>
          <cell r="X1533">
            <v>6</v>
          </cell>
          <cell r="Y1533">
            <v>43</v>
          </cell>
        </row>
        <row r="1534">
          <cell r="A1534">
            <v>1533</v>
          </cell>
          <cell r="B1534">
            <v>87</v>
          </cell>
          <cell r="C1534">
            <v>3319</v>
          </cell>
          <cell r="D1534">
            <v>42912</v>
          </cell>
          <cell r="E1534" t="b">
            <v>0</v>
          </cell>
          <cell r="F1534" t="str">
            <v>Approved</v>
          </cell>
          <cell r="G1534" t="str">
            <v>Giant Bicycles</v>
          </cell>
          <cell r="H1534" t="str">
            <v>Standard</v>
          </cell>
          <cell r="I1534" t="str">
            <v>high</v>
          </cell>
          <cell r="J1534" t="str">
            <v>medium</v>
          </cell>
          <cell r="K1534">
            <v>1179</v>
          </cell>
          <cell r="L1534">
            <v>707.4</v>
          </cell>
          <cell r="M1534">
            <v>471.6</v>
          </cell>
          <cell r="N1534">
            <v>35667</v>
          </cell>
          <cell r="O1534" t="str">
            <v>Female</v>
          </cell>
          <cell r="P1534">
            <v>16</v>
          </cell>
          <cell r="Q1534">
            <v>55.9972602739726</v>
          </cell>
          <cell r="R1534">
            <v>0</v>
          </cell>
          <cell r="S1534" t="str">
            <v>Manufacturing</v>
          </cell>
          <cell r="T1534" t="str">
            <v>High Net Worth</v>
          </cell>
          <cell r="U1534" t="str">
            <v>Yes</v>
          </cell>
          <cell r="V1534">
            <v>3029</v>
          </cell>
          <cell r="W1534" t="str">
            <v>VIC</v>
          </cell>
          <cell r="X1534">
            <v>7</v>
          </cell>
          <cell r="Y1534">
            <v>187</v>
          </cell>
        </row>
        <row r="1535">
          <cell r="A1535">
            <v>1534</v>
          </cell>
          <cell r="B1535">
            <v>35</v>
          </cell>
          <cell r="C1535">
            <v>3004</v>
          </cell>
          <cell r="D1535">
            <v>42855</v>
          </cell>
          <cell r="E1535" t="b">
            <v>1</v>
          </cell>
          <cell r="F1535" t="str">
            <v>Approved</v>
          </cell>
          <cell r="G1535" t="str">
            <v>Trek Bicycles</v>
          </cell>
          <cell r="H1535" t="str">
            <v>Standard</v>
          </cell>
          <cell r="I1535" t="str">
            <v>low</v>
          </cell>
          <cell r="J1535" t="str">
            <v>medium</v>
          </cell>
          <cell r="K1535">
            <v>1057.51</v>
          </cell>
          <cell r="L1535">
            <v>154.4</v>
          </cell>
          <cell r="M1535">
            <v>903.11</v>
          </cell>
          <cell r="N1535">
            <v>40618</v>
          </cell>
          <cell r="O1535" t="str">
            <v>Male</v>
          </cell>
          <cell r="P1535">
            <v>36</v>
          </cell>
          <cell r="Q1535">
            <v>67.123287671232873</v>
          </cell>
          <cell r="R1535" t="str">
            <v>Research Assistant II</v>
          </cell>
          <cell r="S1535" t="str">
            <v>Retail</v>
          </cell>
          <cell r="T1535" t="str">
            <v>Mass Customer</v>
          </cell>
          <cell r="U1535" t="str">
            <v>Yes</v>
          </cell>
          <cell r="V1535">
            <v>3179</v>
          </cell>
          <cell r="W1535" t="str">
            <v>VIC</v>
          </cell>
          <cell r="X1535">
            <v>9</v>
          </cell>
          <cell r="Y1535">
            <v>244</v>
          </cell>
        </row>
        <row r="1536">
          <cell r="A1536">
            <v>1535</v>
          </cell>
          <cell r="B1536">
            <v>35</v>
          </cell>
          <cell r="C1536">
            <v>1458</v>
          </cell>
          <cell r="D1536">
            <v>42792</v>
          </cell>
          <cell r="E1536" t="b">
            <v>0</v>
          </cell>
          <cell r="F1536" t="str">
            <v>Approved</v>
          </cell>
          <cell r="G1536" t="str">
            <v>Trek Bicycles</v>
          </cell>
          <cell r="H1536" t="str">
            <v>Standard</v>
          </cell>
          <cell r="I1536" t="str">
            <v>low</v>
          </cell>
          <cell r="J1536" t="str">
            <v>medium</v>
          </cell>
          <cell r="K1536">
            <v>1057.51</v>
          </cell>
          <cell r="L1536">
            <v>154.4</v>
          </cell>
          <cell r="M1536">
            <v>903.11</v>
          </cell>
          <cell r="N1536">
            <v>34527</v>
          </cell>
          <cell r="O1536" t="e">
            <v>#N/A</v>
          </cell>
          <cell r="P1536" t="e">
            <v>#N/A</v>
          </cell>
          <cell r="Q1536" t="e">
            <v>#N/A</v>
          </cell>
          <cell r="R1536" t="e">
            <v>#N/A</v>
          </cell>
          <cell r="S1536" t="e">
            <v>#N/A</v>
          </cell>
          <cell r="T1536" t="e">
            <v>#N/A</v>
          </cell>
          <cell r="U1536" t="e">
            <v>#N/A</v>
          </cell>
          <cell r="V1536" t="e">
            <v>#N/A</v>
          </cell>
          <cell r="W1536" t="e">
            <v>#N/A</v>
          </cell>
          <cell r="X1536" t="e">
            <v>#N/A</v>
          </cell>
          <cell r="Y1536">
            <v>307</v>
          </cell>
        </row>
        <row r="1537">
          <cell r="A1537">
            <v>1536</v>
          </cell>
          <cell r="B1537">
            <v>0</v>
          </cell>
          <cell r="C1537">
            <v>1290</v>
          </cell>
          <cell r="D1537">
            <v>43055</v>
          </cell>
          <cell r="E1537" t="b">
            <v>1</v>
          </cell>
          <cell r="F1537" t="str">
            <v>Approved</v>
          </cell>
          <cell r="G1537" t="str">
            <v>Giant Bicycles</v>
          </cell>
          <cell r="H1537" t="str">
            <v>Standard</v>
          </cell>
          <cell r="I1537" t="str">
            <v>medium</v>
          </cell>
          <cell r="J1537" t="str">
            <v>large</v>
          </cell>
          <cell r="K1537">
            <v>569.55999999999995</v>
          </cell>
          <cell r="L1537">
            <v>528.42999999999995</v>
          </cell>
          <cell r="M1537">
            <v>41.129999999999995</v>
          </cell>
          <cell r="N1537">
            <v>38002</v>
          </cell>
          <cell r="O1537" t="e">
            <v>#N/A</v>
          </cell>
          <cell r="P1537" t="e">
            <v>#N/A</v>
          </cell>
          <cell r="Q1537" t="e">
            <v>#N/A</v>
          </cell>
          <cell r="R1537" t="e">
            <v>#N/A</v>
          </cell>
          <cell r="S1537" t="e">
            <v>#N/A</v>
          </cell>
          <cell r="T1537" t="e">
            <v>#N/A</v>
          </cell>
          <cell r="U1537" t="e">
            <v>#N/A</v>
          </cell>
          <cell r="V1537" t="e">
            <v>#N/A</v>
          </cell>
          <cell r="W1537" t="e">
            <v>#N/A</v>
          </cell>
          <cell r="X1537" t="e">
            <v>#N/A</v>
          </cell>
          <cell r="Y1537">
            <v>44</v>
          </cell>
        </row>
        <row r="1538">
          <cell r="A1538">
            <v>1537</v>
          </cell>
          <cell r="B1538">
            <v>4</v>
          </cell>
          <cell r="C1538">
            <v>940</v>
          </cell>
          <cell r="D1538">
            <v>42976</v>
          </cell>
          <cell r="E1538" t="b">
            <v>0</v>
          </cell>
          <cell r="F1538" t="str">
            <v>Approved</v>
          </cell>
          <cell r="G1538" t="str">
            <v>Giant Bicycles</v>
          </cell>
          <cell r="H1538" t="str">
            <v>Standard</v>
          </cell>
          <cell r="I1538" t="str">
            <v>high</v>
          </cell>
          <cell r="J1538" t="str">
            <v>medium</v>
          </cell>
          <cell r="K1538">
            <v>1129.1300000000001</v>
          </cell>
          <cell r="L1538">
            <v>677.48</v>
          </cell>
          <cell r="M1538">
            <v>451.65000000000009</v>
          </cell>
          <cell r="N1538">
            <v>38573</v>
          </cell>
          <cell r="O1538" t="e">
            <v>#N/A</v>
          </cell>
          <cell r="P1538" t="e">
            <v>#N/A</v>
          </cell>
          <cell r="Q1538" t="e">
            <v>#N/A</v>
          </cell>
          <cell r="R1538" t="e">
            <v>#N/A</v>
          </cell>
          <cell r="S1538" t="e">
            <v>#N/A</v>
          </cell>
          <cell r="T1538" t="e">
            <v>#N/A</v>
          </cell>
          <cell r="U1538" t="e">
            <v>#N/A</v>
          </cell>
          <cell r="V1538" t="e">
            <v>#N/A</v>
          </cell>
          <cell r="W1538" t="e">
            <v>#N/A</v>
          </cell>
          <cell r="X1538" t="e">
            <v>#N/A</v>
          </cell>
          <cell r="Y1538">
            <v>123</v>
          </cell>
        </row>
        <row r="1539">
          <cell r="A1539">
            <v>1538</v>
          </cell>
          <cell r="B1539">
            <v>51</v>
          </cell>
          <cell r="C1539">
            <v>93</v>
          </cell>
          <cell r="D1539">
            <v>43020</v>
          </cell>
          <cell r="E1539" t="b">
            <v>0</v>
          </cell>
          <cell r="F1539" t="str">
            <v>Approved</v>
          </cell>
          <cell r="G1539" t="str">
            <v>OHM Cycles</v>
          </cell>
          <cell r="H1539" t="str">
            <v>Standard</v>
          </cell>
          <cell r="I1539" t="str">
            <v>high</v>
          </cell>
          <cell r="J1539" t="str">
            <v>medium</v>
          </cell>
          <cell r="K1539">
            <v>2005.66</v>
          </cell>
          <cell r="L1539">
            <v>1203.4000000000001</v>
          </cell>
          <cell r="M1539">
            <v>802.26</v>
          </cell>
          <cell r="N1539">
            <v>40672</v>
          </cell>
          <cell r="O1539" t="e">
            <v>#N/A</v>
          </cell>
          <cell r="P1539" t="e">
            <v>#N/A</v>
          </cell>
          <cell r="Q1539" t="e">
            <v>#N/A</v>
          </cell>
          <cell r="R1539" t="e">
            <v>#N/A</v>
          </cell>
          <cell r="S1539" t="e">
            <v>#N/A</v>
          </cell>
          <cell r="T1539" t="e">
            <v>#N/A</v>
          </cell>
          <cell r="U1539" t="e">
            <v>#N/A</v>
          </cell>
          <cell r="V1539" t="e">
            <v>#N/A</v>
          </cell>
          <cell r="W1539" t="e">
            <v>#N/A</v>
          </cell>
          <cell r="X1539" t="e">
            <v>#N/A</v>
          </cell>
          <cell r="Y1539">
            <v>79</v>
          </cell>
        </row>
        <row r="1540">
          <cell r="A1540">
            <v>1539</v>
          </cell>
          <cell r="B1540">
            <v>2</v>
          </cell>
          <cell r="C1540">
            <v>109</v>
          </cell>
          <cell r="D1540">
            <v>43010</v>
          </cell>
          <cell r="E1540" t="b">
            <v>1</v>
          </cell>
          <cell r="F1540" t="str">
            <v>Approved</v>
          </cell>
          <cell r="G1540" t="str">
            <v>Solex</v>
          </cell>
          <cell r="H1540" t="str">
            <v>Standard</v>
          </cell>
          <cell r="I1540" t="str">
            <v>medium</v>
          </cell>
          <cell r="J1540" t="str">
            <v>medium</v>
          </cell>
          <cell r="K1540">
            <v>71.489999999999995</v>
          </cell>
          <cell r="L1540">
            <v>53.62</v>
          </cell>
          <cell r="M1540">
            <v>17.869999999999997</v>
          </cell>
          <cell r="N1540">
            <v>41245</v>
          </cell>
          <cell r="O1540" t="e">
            <v>#N/A</v>
          </cell>
          <cell r="P1540" t="e">
            <v>#N/A</v>
          </cell>
          <cell r="Q1540" t="e">
            <v>#N/A</v>
          </cell>
          <cell r="R1540" t="e">
            <v>#N/A</v>
          </cell>
          <cell r="S1540" t="e">
            <v>#N/A</v>
          </cell>
          <cell r="T1540" t="e">
            <v>#N/A</v>
          </cell>
          <cell r="U1540" t="e">
            <v>#N/A</v>
          </cell>
          <cell r="V1540" t="e">
            <v>#N/A</v>
          </cell>
          <cell r="W1540" t="e">
            <v>#N/A</v>
          </cell>
          <cell r="X1540" t="e">
            <v>#N/A</v>
          </cell>
          <cell r="Y1540">
            <v>89</v>
          </cell>
        </row>
        <row r="1541">
          <cell r="A1541">
            <v>1540</v>
          </cell>
          <cell r="B1541">
            <v>67</v>
          </cell>
          <cell r="C1541">
            <v>229</v>
          </cell>
          <cell r="D1541">
            <v>43026</v>
          </cell>
          <cell r="E1541" t="b">
            <v>0</v>
          </cell>
          <cell r="F1541" t="str">
            <v>Approved</v>
          </cell>
          <cell r="G1541" t="str">
            <v>Solex</v>
          </cell>
          <cell r="H1541" t="str">
            <v>Standard</v>
          </cell>
          <cell r="I1541" t="str">
            <v>medium</v>
          </cell>
          <cell r="J1541" t="str">
            <v>large</v>
          </cell>
          <cell r="K1541">
            <v>1071.23</v>
          </cell>
          <cell r="L1541">
            <v>380.74</v>
          </cell>
          <cell r="M1541">
            <v>690.49</v>
          </cell>
          <cell r="N1541">
            <v>35160</v>
          </cell>
          <cell r="O1541" t="e">
            <v>#N/A</v>
          </cell>
          <cell r="P1541" t="e">
            <v>#N/A</v>
          </cell>
          <cell r="Q1541" t="e">
            <v>#N/A</v>
          </cell>
          <cell r="R1541" t="e">
            <v>#N/A</v>
          </cell>
          <cell r="S1541" t="e">
            <v>#N/A</v>
          </cell>
          <cell r="T1541" t="e">
            <v>#N/A</v>
          </cell>
          <cell r="U1541" t="e">
            <v>#N/A</v>
          </cell>
          <cell r="V1541" t="e">
            <v>#N/A</v>
          </cell>
          <cell r="W1541" t="e">
            <v>#N/A</v>
          </cell>
          <cell r="X1541" t="e">
            <v>#N/A</v>
          </cell>
          <cell r="Y1541">
            <v>73</v>
          </cell>
        </row>
        <row r="1542">
          <cell r="A1542">
            <v>1541</v>
          </cell>
          <cell r="B1542">
            <v>58</v>
          </cell>
          <cell r="C1542">
            <v>977</v>
          </cell>
          <cell r="D1542">
            <v>43058</v>
          </cell>
          <cell r="E1542" t="b">
            <v>1</v>
          </cell>
          <cell r="F1542" t="str">
            <v>Approved</v>
          </cell>
          <cell r="G1542" t="str">
            <v>OHM Cycles</v>
          </cell>
          <cell r="H1542" t="str">
            <v>Road</v>
          </cell>
          <cell r="I1542" t="str">
            <v>medium</v>
          </cell>
          <cell r="J1542" t="str">
            <v>medium</v>
          </cell>
          <cell r="K1542">
            <v>1280.28</v>
          </cell>
          <cell r="L1542">
            <v>829.51</v>
          </cell>
          <cell r="M1542">
            <v>450.77</v>
          </cell>
          <cell r="N1542">
            <v>37220</v>
          </cell>
          <cell r="O1542" t="e">
            <v>#N/A</v>
          </cell>
          <cell r="P1542" t="e">
            <v>#N/A</v>
          </cell>
          <cell r="Q1542" t="e">
            <v>#N/A</v>
          </cell>
          <cell r="R1542" t="e">
            <v>#N/A</v>
          </cell>
          <cell r="S1542" t="e">
            <v>#N/A</v>
          </cell>
          <cell r="T1542" t="e">
            <v>#N/A</v>
          </cell>
          <cell r="U1542" t="e">
            <v>#N/A</v>
          </cell>
          <cell r="V1542" t="e">
            <v>#N/A</v>
          </cell>
          <cell r="W1542" t="e">
            <v>#N/A</v>
          </cell>
          <cell r="X1542" t="e">
            <v>#N/A</v>
          </cell>
          <cell r="Y1542">
            <v>41</v>
          </cell>
        </row>
        <row r="1543">
          <cell r="A1543">
            <v>1542</v>
          </cell>
          <cell r="B1543">
            <v>72</v>
          </cell>
          <cell r="C1543">
            <v>2797</v>
          </cell>
          <cell r="D1543">
            <v>43024</v>
          </cell>
          <cell r="E1543" t="b">
            <v>0</v>
          </cell>
          <cell r="F1543" t="str">
            <v>Approved</v>
          </cell>
          <cell r="G1543" t="str">
            <v>Norco Bicycles</v>
          </cell>
          <cell r="H1543" t="str">
            <v>Standard</v>
          </cell>
          <cell r="I1543" t="str">
            <v>medium</v>
          </cell>
          <cell r="J1543" t="str">
            <v>medium</v>
          </cell>
          <cell r="K1543">
            <v>360.4</v>
          </cell>
          <cell r="L1543">
            <v>270.3</v>
          </cell>
          <cell r="M1543">
            <v>90.099999999999966</v>
          </cell>
          <cell r="N1543">
            <v>38193</v>
          </cell>
          <cell r="O1543" t="str">
            <v>Male</v>
          </cell>
          <cell r="P1543">
            <v>59</v>
          </cell>
          <cell r="Q1543">
            <v>36.547945205479451</v>
          </cell>
          <cell r="R1543">
            <v>0</v>
          </cell>
          <cell r="S1543" t="str">
            <v>Manufacturing</v>
          </cell>
          <cell r="T1543" t="str">
            <v>Mass Customer</v>
          </cell>
          <cell r="U1543" t="str">
            <v>No</v>
          </cell>
          <cell r="V1543">
            <v>3134</v>
          </cell>
          <cell r="W1543" t="str">
            <v>VIC</v>
          </cell>
          <cell r="X1543">
            <v>7</v>
          </cell>
          <cell r="Y1543">
            <v>75</v>
          </cell>
        </row>
        <row r="1544">
          <cell r="A1544">
            <v>1543</v>
          </cell>
          <cell r="B1544">
            <v>80</v>
          </cell>
          <cell r="C1544">
            <v>626</v>
          </cell>
          <cell r="D1544">
            <v>42753</v>
          </cell>
          <cell r="E1544" t="b">
            <v>1</v>
          </cell>
          <cell r="F1544" t="str">
            <v>Approved</v>
          </cell>
          <cell r="G1544" t="str">
            <v>OHM Cycles</v>
          </cell>
          <cell r="H1544" t="str">
            <v>Touring</v>
          </cell>
          <cell r="I1544" t="str">
            <v>low</v>
          </cell>
          <cell r="J1544" t="str">
            <v>medium</v>
          </cell>
          <cell r="K1544">
            <v>1073.07</v>
          </cell>
          <cell r="L1544">
            <v>933.84</v>
          </cell>
          <cell r="M1544">
            <v>139.2299999999999</v>
          </cell>
          <cell r="N1544">
            <v>35455</v>
          </cell>
          <cell r="O1544" t="e">
            <v>#N/A</v>
          </cell>
          <cell r="P1544" t="e">
            <v>#N/A</v>
          </cell>
          <cell r="Q1544" t="e">
            <v>#N/A</v>
          </cell>
          <cell r="R1544" t="e">
            <v>#N/A</v>
          </cell>
          <cell r="S1544" t="e">
            <v>#N/A</v>
          </cell>
          <cell r="T1544" t="e">
            <v>#N/A</v>
          </cell>
          <cell r="U1544" t="e">
            <v>#N/A</v>
          </cell>
          <cell r="V1544" t="e">
            <v>#N/A</v>
          </cell>
          <cell r="W1544" t="e">
            <v>#N/A</v>
          </cell>
          <cell r="X1544" t="e">
            <v>#N/A</v>
          </cell>
          <cell r="Y1544">
            <v>346</v>
          </cell>
        </row>
        <row r="1545">
          <cell r="A1545">
            <v>1544</v>
          </cell>
          <cell r="B1545">
            <v>79</v>
          </cell>
          <cell r="C1545">
            <v>2355</v>
          </cell>
          <cell r="D1545">
            <v>42867</v>
          </cell>
          <cell r="E1545" t="b">
            <v>0</v>
          </cell>
          <cell r="F1545" t="str">
            <v>Approved</v>
          </cell>
          <cell r="G1545" t="str">
            <v>Norco Bicycles</v>
          </cell>
          <cell r="H1545" t="str">
            <v>Standard</v>
          </cell>
          <cell r="I1545" t="str">
            <v>medium</v>
          </cell>
          <cell r="J1545" t="str">
            <v>medium</v>
          </cell>
          <cell r="K1545">
            <v>1555.58</v>
          </cell>
          <cell r="L1545">
            <v>818.01</v>
          </cell>
          <cell r="M1545">
            <v>737.56999999999994</v>
          </cell>
          <cell r="N1545">
            <v>35667</v>
          </cell>
          <cell r="O1545" t="str">
            <v>Female</v>
          </cell>
          <cell r="P1545">
            <v>58</v>
          </cell>
          <cell r="Q1545">
            <v>28.268493150684932</v>
          </cell>
          <cell r="R1545" t="str">
            <v>Operator</v>
          </cell>
          <cell r="S1545" t="str">
            <v>Retail</v>
          </cell>
          <cell r="T1545" t="str">
            <v>Mass Customer</v>
          </cell>
          <cell r="U1545" t="str">
            <v>No</v>
          </cell>
          <cell r="V1545">
            <v>2529</v>
          </cell>
          <cell r="W1545" t="str">
            <v>NSW</v>
          </cell>
          <cell r="X1545">
            <v>8</v>
          </cell>
          <cell r="Y1545">
            <v>232</v>
          </cell>
        </row>
        <row r="1546">
          <cell r="A1546">
            <v>1545</v>
          </cell>
          <cell r="B1546">
            <v>23</v>
          </cell>
          <cell r="C1546">
            <v>578</v>
          </cell>
          <cell r="D1546">
            <v>42806</v>
          </cell>
          <cell r="E1546" t="b">
            <v>1</v>
          </cell>
          <cell r="F1546" t="str">
            <v>Approved</v>
          </cell>
          <cell r="G1546" t="str">
            <v>Norco Bicycles</v>
          </cell>
          <cell r="H1546" t="str">
            <v>Standard</v>
          </cell>
          <cell r="I1546" t="str">
            <v>medium</v>
          </cell>
          <cell r="J1546" t="str">
            <v>medium</v>
          </cell>
          <cell r="K1546">
            <v>1198.46</v>
          </cell>
          <cell r="L1546">
            <v>381.1</v>
          </cell>
          <cell r="M1546">
            <v>817.36</v>
          </cell>
          <cell r="N1546">
            <v>38482</v>
          </cell>
          <cell r="O1546" t="e">
            <v>#N/A</v>
          </cell>
          <cell r="P1546" t="e">
            <v>#N/A</v>
          </cell>
          <cell r="Q1546" t="e">
            <v>#N/A</v>
          </cell>
          <cell r="R1546" t="e">
            <v>#N/A</v>
          </cell>
          <cell r="S1546" t="e">
            <v>#N/A</v>
          </cell>
          <cell r="T1546" t="e">
            <v>#N/A</v>
          </cell>
          <cell r="U1546" t="e">
            <v>#N/A</v>
          </cell>
          <cell r="V1546" t="e">
            <v>#N/A</v>
          </cell>
          <cell r="W1546" t="e">
            <v>#N/A</v>
          </cell>
          <cell r="X1546" t="e">
            <v>#N/A</v>
          </cell>
          <cell r="Y1546">
            <v>293</v>
          </cell>
        </row>
        <row r="1547">
          <cell r="A1547">
            <v>1546</v>
          </cell>
          <cell r="B1547">
            <v>70</v>
          </cell>
          <cell r="C1547">
            <v>1134</v>
          </cell>
          <cell r="D1547">
            <v>42856</v>
          </cell>
          <cell r="E1547" t="b">
            <v>1</v>
          </cell>
          <cell r="F1547" t="str">
            <v>Approved</v>
          </cell>
          <cell r="G1547" t="str">
            <v>Trek Bicycles</v>
          </cell>
          <cell r="H1547" t="str">
            <v>Standard</v>
          </cell>
          <cell r="I1547" t="str">
            <v>high</v>
          </cell>
          <cell r="J1547" t="str">
            <v>medium</v>
          </cell>
          <cell r="K1547">
            <v>495.72</v>
          </cell>
          <cell r="L1547">
            <v>297.43</v>
          </cell>
          <cell r="M1547">
            <v>198.29000000000002</v>
          </cell>
          <cell r="N1547">
            <v>42105</v>
          </cell>
          <cell r="O1547" t="e">
            <v>#N/A</v>
          </cell>
          <cell r="P1547" t="e">
            <v>#N/A</v>
          </cell>
          <cell r="Q1547" t="e">
            <v>#N/A</v>
          </cell>
          <cell r="R1547" t="e">
            <v>#N/A</v>
          </cell>
          <cell r="S1547" t="e">
            <v>#N/A</v>
          </cell>
          <cell r="T1547" t="e">
            <v>#N/A</v>
          </cell>
          <cell r="U1547" t="e">
            <v>#N/A</v>
          </cell>
          <cell r="V1547" t="e">
            <v>#N/A</v>
          </cell>
          <cell r="W1547" t="e">
            <v>#N/A</v>
          </cell>
          <cell r="X1547" t="e">
            <v>#N/A</v>
          </cell>
          <cell r="Y1547">
            <v>243</v>
          </cell>
        </row>
        <row r="1548">
          <cell r="A1548">
            <v>1547</v>
          </cell>
          <cell r="B1548">
            <v>64</v>
          </cell>
          <cell r="C1548">
            <v>935</v>
          </cell>
          <cell r="D1548">
            <v>42865</v>
          </cell>
          <cell r="E1548" t="b">
            <v>0</v>
          </cell>
          <cell r="F1548" t="str">
            <v>Approved</v>
          </cell>
          <cell r="G1548" t="str">
            <v>Trek Bicycles</v>
          </cell>
          <cell r="H1548" t="str">
            <v>Standard</v>
          </cell>
          <cell r="I1548" t="str">
            <v>medium</v>
          </cell>
          <cell r="J1548" t="str">
            <v>large</v>
          </cell>
          <cell r="K1548">
            <v>1469.44</v>
          </cell>
          <cell r="L1548">
            <v>596.54999999999995</v>
          </cell>
          <cell r="M1548">
            <v>872.8900000000001</v>
          </cell>
          <cell r="N1548">
            <v>35455</v>
          </cell>
          <cell r="O1548" t="e">
            <v>#N/A</v>
          </cell>
          <cell r="P1548" t="e">
            <v>#N/A</v>
          </cell>
          <cell r="Q1548" t="e">
            <v>#N/A</v>
          </cell>
          <cell r="R1548" t="e">
            <v>#N/A</v>
          </cell>
          <cell r="S1548" t="e">
            <v>#N/A</v>
          </cell>
          <cell r="T1548" t="e">
            <v>#N/A</v>
          </cell>
          <cell r="U1548" t="e">
            <v>#N/A</v>
          </cell>
          <cell r="V1548" t="e">
            <v>#N/A</v>
          </cell>
          <cell r="W1548" t="e">
            <v>#N/A</v>
          </cell>
          <cell r="X1548" t="e">
            <v>#N/A</v>
          </cell>
          <cell r="Y1548">
            <v>234</v>
          </cell>
        </row>
        <row r="1549">
          <cell r="A1549">
            <v>1548</v>
          </cell>
          <cell r="B1549">
            <v>75</v>
          </cell>
          <cell r="C1549">
            <v>2375</v>
          </cell>
          <cell r="D1549">
            <v>42809</v>
          </cell>
          <cell r="E1549" t="b">
            <v>1</v>
          </cell>
          <cell r="F1549" t="str">
            <v>Approved</v>
          </cell>
          <cell r="G1549" t="str">
            <v>Giant Bicycles</v>
          </cell>
          <cell r="H1549" t="str">
            <v>Touring</v>
          </cell>
          <cell r="I1549" t="str">
            <v>medium</v>
          </cell>
          <cell r="J1549" t="str">
            <v>large</v>
          </cell>
          <cell r="K1549">
            <v>1873.97</v>
          </cell>
          <cell r="L1549">
            <v>863.95</v>
          </cell>
          <cell r="M1549">
            <v>1010.02</v>
          </cell>
          <cell r="N1549">
            <v>38859</v>
          </cell>
          <cell r="O1549" t="str">
            <v>Female</v>
          </cell>
          <cell r="P1549">
            <v>84</v>
          </cell>
          <cell r="Q1549">
            <v>35.032876712328765</v>
          </cell>
          <cell r="R1549" t="str">
            <v>Sales Representative</v>
          </cell>
          <cell r="S1549" t="str">
            <v>Financial Services</v>
          </cell>
          <cell r="T1549" t="str">
            <v>Mass Customer</v>
          </cell>
          <cell r="U1549" t="str">
            <v>No</v>
          </cell>
          <cell r="V1549">
            <v>3172</v>
          </cell>
          <cell r="W1549" t="str">
            <v>VIC</v>
          </cell>
          <cell r="X1549">
            <v>8</v>
          </cell>
          <cell r="Y1549">
            <v>290</v>
          </cell>
        </row>
        <row r="1550">
          <cell r="A1550">
            <v>1549</v>
          </cell>
          <cell r="B1550">
            <v>0</v>
          </cell>
          <cell r="C1550">
            <v>240</v>
          </cell>
          <cell r="D1550">
            <v>42992</v>
          </cell>
          <cell r="E1550" t="b">
            <v>0</v>
          </cell>
          <cell r="F1550" t="str">
            <v>Approved</v>
          </cell>
          <cell r="G1550" t="str">
            <v>OHM Cycles</v>
          </cell>
          <cell r="H1550" t="str">
            <v>Standard</v>
          </cell>
          <cell r="I1550" t="str">
            <v>medium</v>
          </cell>
          <cell r="J1550" t="str">
            <v>medium</v>
          </cell>
          <cell r="K1550">
            <v>183.86</v>
          </cell>
          <cell r="L1550">
            <v>137.9</v>
          </cell>
          <cell r="M1550">
            <v>45.960000000000008</v>
          </cell>
          <cell r="N1550">
            <v>33259</v>
          </cell>
          <cell r="O1550" t="e">
            <v>#N/A</v>
          </cell>
          <cell r="P1550" t="e">
            <v>#N/A</v>
          </cell>
          <cell r="Q1550" t="e">
            <v>#N/A</v>
          </cell>
          <cell r="R1550" t="e">
            <v>#N/A</v>
          </cell>
          <cell r="S1550" t="e">
            <v>#N/A</v>
          </cell>
          <cell r="T1550" t="e">
            <v>#N/A</v>
          </cell>
          <cell r="U1550" t="e">
            <v>#N/A</v>
          </cell>
          <cell r="V1550" t="e">
            <v>#N/A</v>
          </cell>
          <cell r="W1550" t="e">
            <v>#N/A</v>
          </cell>
          <cell r="X1550" t="e">
            <v>#N/A</v>
          </cell>
          <cell r="Y1550">
            <v>107</v>
          </cell>
        </row>
        <row r="1551">
          <cell r="A1551">
            <v>1550</v>
          </cell>
          <cell r="B1551">
            <v>8</v>
          </cell>
          <cell r="C1551">
            <v>1208</v>
          </cell>
          <cell r="D1551">
            <v>43022</v>
          </cell>
          <cell r="E1551" t="b">
            <v>1</v>
          </cell>
          <cell r="F1551" t="str">
            <v>Approved</v>
          </cell>
          <cell r="G1551" t="str">
            <v>Solex</v>
          </cell>
          <cell r="H1551" t="str">
            <v>Road</v>
          </cell>
          <cell r="I1551" t="str">
            <v>medium</v>
          </cell>
          <cell r="J1551" t="str">
            <v>small</v>
          </cell>
          <cell r="K1551">
            <v>1703.52</v>
          </cell>
          <cell r="L1551">
            <v>1516.13</v>
          </cell>
          <cell r="M1551">
            <v>187.38999999999987</v>
          </cell>
          <cell r="N1551">
            <v>40649</v>
          </cell>
          <cell r="O1551" t="e">
            <v>#N/A</v>
          </cell>
          <cell r="P1551" t="e">
            <v>#N/A</v>
          </cell>
          <cell r="Q1551" t="e">
            <v>#N/A</v>
          </cell>
          <cell r="R1551" t="e">
            <v>#N/A</v>
          </cell>
          <cell r="S1551" t="e">
            <v>#N/A</v>
          </cell>
          <cell r="T1551" t="e">
            <v>#N/A</v>
          </cell>
          <cell r="U1551" t="e">
            <v>#N/A</v>
          </cell>
          <cell r="V1551" t="e">
            <v>#N/A</v>
          </cell>
          <cell r="W1551" t="e">
            <v>#N/A</v>
          </cell>
          <cell r="X1551" t="e">
            <v>#N/A</v>
          </cell>
          <cell r="Y1551">
            <v>77</v>
          </cell>
        </row>
        <row r="1552">
          <cell r="A1552">
            <v>1551</v>
          </cell>
          <cell r="B1552">
            <v>19</v>
          </cell>
          <cell r="C1552">
            <v>124</v>
          </cell>
          <cell r="D1552">
            <v>42842</v>
          </cell>
          <cell r="E1552" t="b">
            <v>0</v>
          </cell>
          <cell r="F1552" t="str">
            <v>Approved</v>
          </cell>
          <cell r="G1552" t="str">
            <v>Trek Bicycles</v>
          </cell>
          <cell r="H1552" t="str">
            <v>Mountain</v>
          </cell>
          <cell r="I1552" t="str">
            <v>low</v>
          </cell>
          <cell r="J1552" t="str">
            <v>medium</v>
          </cell>
          <cell r="K1552">
            <v>574.64</v>
          </cell>
          <cell r="L1552">
            <v>459.71</v>
          </cell>
          <cell r="M1552">
            <v>114.93</v>
          </cell>
          <cell r="N1552">
            <v>40784</v>
          </cell>
          <cell r="O1552" t="e">
            <v>#N/A</v>
          </cell>
          <cell r="P1552" t="e">
            <v>#N/A</v>
          </cell>
          <cell r="Q1552" t="e">
            <v>#N/A</v>
          </cell>
          <cell r="R1552" t="e">
            <v>#N/A</v>
          </cell>
          <cell r="S1552" t="e">
            <v>#N/A</v>
          </cell>
          <cell r="T1552" t="e">
            <v>#N/A</v>
          </cell>
          <cell r="U1552" t="e">
            <v>#N/A</v>
          </cell>
          <cell r="V1552" t="e">
            <v>#N/A</v>
          </cell>
          <cell r="W1552" t="e">
            <v>#N/A</v>
          </cell>
          <cell r="X1552" t="e">
            <v>#N/A</v>
          </cell>
          <cell r="Y1552">
            <v>257</v>
          </cell>
        </row>
        <row r="1553">
          <cell r="A1553">
            <v>1552</v>
          </cell>
          <cell r="B1553">
            <v>30</v>
          </cell>
          <cell r="C1553">
            <v>1328</v>
          </cell>
          <cell r="D1553">
            <v>43083</v>
          </cell>
          <cell r="E1553" t="b">
            <v>1</v>
          </cell>
          <cell r="F1553" t="str">
            <v>Approved</v>
          </cell>
          <cell r="G1553" t="str">
            <v>Solex</v>
          </cell>
          <cell r="H1553" t="str">
            <v>Standard</v>
          </cell>
          <cell r="I1553" t="str">
            <v>high</v>
          </cell>
          <cell r="J1553" t="str">
            <v>medium</v>
          </cell>
          <cell r="K1553">
            <v>748.17</v>
          </cell>
          <cell r="L1553">
            <v>448.9</v>
          </cell>
          <cell r="M1553">
            <v>299.27</v>
          </cell>
          <cell r="N1553">
            <v>40618</v>
          </cell>
          <cell r="O1553" t="e">
            <v>#N/A</v>
          </cell>
          <cell r="P1553" t="e">
            <v>#N/A</v>
          </cell>
          <cell r="Q1553" t="e">
            <v>#N/A</v>
          </cell>
          <cell r="R1553" t="e">
            <v>#N/A</v>
          </cell>
          <cell r="S1553" t="e">
            <v>#N/A</v>
          </cell>
          <cell r="T1553" t="e">
            <v>#N/A</v>
          </cell>
          <cell r="U1553" t="e">
            <v>#N/A</v>
          </cell>
          <cell r="V1553" t="e">
            <v>#N/A</v>
          </cell>
          <cell r="W1553" t="e">
            <v>#N/A</v>
          </cell>
          <cell r="X1553" t="e">
            <v>#N/A</v>
          </cell>
          <cell r="Y1553">
            <v>16</v>
          </cell>
        </row>
        <row r="1554">
          <cell r="A1554">
            <v>1553</v>
          </cell>
          <cell r="B1554">
            <v>62</v>
          </cell>
          <cell r="C1554">
            <v>842</v>
          </cell>
          <cell r="D1554">
            <v>43031</v>
          </cell>
          <cell r="F1554" t="str">
            <v>Approved</v>
          </cell>
          <cell r="G1554" t="str">
            <v>Solex</v>
          </cell>
          <cell r="H1554" t="str">
            <v>Standard</v>
          </cell>
          <cell r="I1554" t="str">
            <v>high</v>
          </cell>
          <cell r="J1554" t="str">
            <v>medium</v>
          </cell>
          <cell r="K1554">
            <v>1024.6600000000001</v>
          </cell>
          <cell r="L1554">
            <v>614.79999999999995</v>
          </cell>
          <cell r="M1554">
            <v>409.86000000000013</v>
          </cell>
          <cell r="N1554">
            <v>35378</v>
          </cell>
          <cell r="O1554" t="e">
            <v>#N/A</v>
          </cell>
          <cell r="P1554" t="e">
            <v>#N/A</v>
          </cell>
          <cell r="Q1554" t="e">
            <v>#N/A</v>
          </cell>
          <cell r="R1554" t="e">
            <v>#N/A</v>
          </cell>
          <cell r="S1554" t="e">
            <v>#N/A</v>
          </cell>
          <cell r="T1554" t="e">
            <v>#N/A</v>
          </cell>
          <cell r="U1554" t="e">
            <v>#N/A</v>
          </cell>
          <cell r="V1554" t="e">
            <v>#N/A</v>
          </cell>
          <cell r="W1554" t="e">
            <v>#N/A</v>
          </cell>
          <cell r="X1554" t="e">
            <v>#N/A</v>
          </cell>
          <cell r="Y1554">
            <v>68</v>
          </cell>
        </row>
        <row r="1555">
          <cell r="A1555">
            <v>1554</v>
          </cell>
          <cell r="B1555">
            <v>54</v>
          </cell>
          <cell r="C1555">
            <v>787</v>
          </cell>
          <cell r="D1555">
            <v>42759</v>
          </cell>
          <cell r="E1555" t="b">
            <v>1</v>
          </cell>
          <cell r="F1555" t="str">
            <v>Approved</v>
          </cell>
          <cell r="G1555" t="str">
            <v>WeareA2B</v>
          </cell>
          <cell r="H1555" t="str">
            <v>Standard</v>
          </cell>
          <cell r="I1555" t="str">
            <v>medium</v>
          </cell>
          <cell r="J1555" t="str">
            <v>medium</v>
          </cell>
          <cell r="K1555">
            <v>1292.8399999999999</v>
          </cell>
          <cell r="L1555">
            <v>13.44</v>
          </cell>
          <cell r="M1555">
            <v>1279.3999999999999</v>
          </cell>
          <cell r="N1555">
            <v>37823</v>
          </cell>
          <cell r="O1555" t="e">
            <v>#N/A</v>
          </cell>
          <cell r="P1555" t="e">
            <v>#N/A</v>
          </cell>
          <cell r="Q1555" t="e">
            <v>#N/A</v>
          </cell>
          <cell r="R1555" t="e">
            <v>#N/A</v>
          </cell>
          <cell r="S1555" t="e">
            <v>#N/A</v>
          </cell>
          <cell r="T1555" t="e">
            <v>#N/A</v>
          </cell>
          <cell r="U1555" t="e">
            <v>#N/A</v>
          </cell>
          <cell r="V1555" t="e">
            <v>#N/A</v>
          </cell>
          <cell r="W1555" t="e">
            <v>#N/A</v>
          </cell>
          <cell r="X1555" t="e">
            <v>#N/A</v>
          </cell>
          <cell r="Y1555">
            <v>340</v>
          </cell>
        </row>
        <row r="1556">
          <cell r="A1556">
            <v>1555</v>
          </cell>
          <cell r="B1556">
            <v>43</v>
          </cell>
          <cell r="C1556">
            <v>748</v>
          </cell>
          <cell r="D1556">
            <v>43053</v>
          </cell>
          <cell r="E1556" t="b">
            <v>1</v>
          </cell>
          <cell r="F1556" t="str">
            <v>Approved</v>
          </cell>
          <cell r="G1556" t="str">
            <v>Norco Bicycles</v>
          </cell>
          <cell r="H1556" t="str">
            <v>Standard</v>
          </cell>
          <cell r="I1556" t="str">
            <v>medium</v>
          </cell>
          <cell r="J1556" t="str">
            <v>medium</v>
          </cell>
          <cell r="K1556">
            <v>1555.58</v>
          </cell>
          <cell r="L1556">
            <v>818.01</v>
          </cell>
          <cell r="M1556">
            <v>737.56999999999994</v>
          </cell>
          <cell r="N1556">
            <v>37873</v>
          </cell>
          <cell r="O1556" t="e">
            <v>#N/A</v>
          </cell>
          <cell r="P1556" t="e">
            <v>#N/A</v>
          </cell>
          <cell r="Q1556" t="e">
            <v>#N/A</v>
          </cell>
          <cell r="R1556" t="e">
            <v>#N/A</v>
          </cell>
          <cell r="S1556" t="e">
            <v>#N/A</v>
          </cell>
          <cell r="T1556" t="e">
            <v>#N/A</v>
          </cell>
          <cell r="U1556" t="e">
            <v>#N/A</v>
          </cell>
          <cell r="V1556" t="e">
            <v>#N/A</v>
          </cell>
          <cell r="W1556" t="e">
            <v>#N/A</v>
          </cell>
          <cell r="X1556" t="e">
            <v>#N/A</v>
          </cell>
          <cell r="Y1556">
            <v>46</v>
          </cell>
        </row>
        <row r="1557">
          <cell r="A1557">
            <v>1556</v>
          </cell>
          <cell r="B1557">
            <v>73</v>
          </cell>
          <cell r="C1557">
            <v>2776</v>
          </cell>
          <cell r="D1557">
            <v>43038</v>
          </cell>
          <cell r="F1557" t="str">
            <v>Approved</v>
          </cell>
          <cell r="G1557" t="str">
            <v>Solex</v>
          </cell>
          <cell r="H1557" t="str">
            <v>Standard</v>
          </cell>
          <cell r="I1557" t="str">
            <v>medium</v>
          </cell>
          <cell r="J1557" t="str">
            <v>medium</v>
          </cell>
          <cell r="K1557">
            <v>1945.43</v>
          </cell>
          <cell r="L1557">
            <v>333.18</v>
          </cell>
          <cell r="M1557">
            <v>1612.25</v>
          </cell>
          <cell r="N1557">
            <v>37499</v>
          </cell>
          <cell r="O1557" t="str">
            <v>Female</v>
          </cell>
          <cell r="P1557">
            <v>0</v>
          </cell>
          <cell r="Q1557">
            <v>41.649315068493152</v>
          </cell>
          <cell r="R1557">
            <v>0</v>
          </cell>
          <cell r="S1557" t="str">
            <v>Manufacturing</v>
          </cell>
          <cell r="T1557" t="str">
            <v>Mass Customer</v>
          </cell>
          <cell r="U1557" t="str">
            <v>Yes</v>
          </cell>
          <cell r="V1557">
            <v>4115</v>
          </cell>
          <cell r="W1557" t="str">
            <v>QLD</v>
          </cell>
          <cell r="X1557">
            <v>7</v>
          </cell>
          <cell r="Y1557">
            <v>61</v>
          </cell>
        </row>
        <row r="1558">
          <cell r="A1558">
            <v>1557</v>
          </cell>
          <cell r="B1558">
            <v>10</v>
          </cell>
          <cell r="C1558">
            <v>1213</v>
          </cell>
          <cell r="D1558">
            <v>42759</v>
          </cell>
          <cell r="E1558" t="b">
            <v>1</v>
          </cell>
          <cell r="F1558" t="str">
            <v>Approved</v>
          </cell>
          <cell r="G1558" t="str">
            <v>Solex</v>
          </cell>
          <cell r="H1558" t="str">
            <v>Standard</v>
          </cell>
          <cell r="I1558" t="str">
            <v>medium</v>
          </cell>
          <cell r="J1558" t="str">
            <v>medium</v>
          </cell>
          <cell r="K1558">
            <v>1945.43</v>
          </cell>
          <cell r="L1558">
            <v>333.18</v>
          </cell>
          <cell r="M1558">
            <v>1612.25</v>
          </cell>
          <cell r="N1558">
            <v>37499</v>
          </cell>
          <cell r="O1558" t="e">
            <v>#N/A</v>
          </cell>
          <cell r="P1558" t="e">
            <v>#N/A</v>
          </cell>
          <cell r="Q1558" t="e">
            <v>#N/A</v>
          </cell>
          <cell r="R1558" t="e">
            <v>#N/A</v>
          </cell>
          <cell r="S1558" t="e">
            <v>#N/A</v>
          </cell>
          <cell r="T1558" t="e">
            <v>#N/A</v>
          </cell>
          <cell r="U1558" t="e">
            <v>#N/A</v>
          </cell>
          <cell r="V1558" t="e">
            <v>#N/A</v>
          </cell>
          <cell r="W1558" t="e">
            <v>#N/A</v>
          </cell>
          <cell r="X1558" t="e">
            <v>#N/A</v>
          </cell>
          <cell r="Y1558">
            <v>340</v>
          </cell>
        </row>
        <row r="1559">
          <cell r="A1559">
            <v>1558</v>
          </cell>
          <cell r="B1559">
            <v>83</v>
          </cell>
          <cell r="C1559">
            <v>787</v>
          </cell>
          <cell r="D1559">
            <v>42904</v>
          </cell>
          <cell r="E1559" t="b">
            <v>0</v>
          </cell>
          <cell r="F1559" t="str">
            <v>Approved</v>
          </cell>
          <cell r="G1559" t="str">
            <v>Solex</v>
          </cell>
          <cell r="H1559" t="str">
            <v>Touring</v>
          </cell>
          <cell r="I1559" t="str">
            <v>medium</v>
          </cell>
          <cell r="J1559" t="str">
            <v>large</v>
          </cell>
          <cell r="K1559">
            <v>2083.94</v>
          </cell>
          <cell r="L1559">
            <v>675.03</v>
          </cell>
          <cell r="M1559">
            <v>1408.91</v>
          </cell>
          <cell r="N1559">
            <v>38339</v>
          </cell>
          <cell r="O1559" t="e">
            <v>#N/A</v>
          </cell>
          <cell r="P1559" t="e">
            <v>#N/A</v>
          </cell>
          <cell r="Q1559" t="e">
            <v>#N/A</v>
          </cell>
          <cell r="R1559" t="e">
            <v>#N/A</v>
          </cell>
          <cell r="S1559" t="e">
            <v>#N/A</v>
          </cell>
          <cell r="T1559" t="e">
            <v>#N/A</v>
          </cell>
          <cell r="U1559" t="e">
            <v>#N/A</v>
          </cell>
          <cell r="V1559" t="e">
            <v>#N/A</v>
          </cell>
          <cell r="W1559" t="e">
            <v>#N/A</v>
          </cell>
          <cell r="X1559" t="e">
            <v>#N/A</v>
          </cell>
          <cell r="Y1559">
            <v>195</v>
          </cell>
        </row>
        <row r="1560">
          <cell r="A1560">
            <v>1559</v>
          </cell>
          <cell r="B1560">
            <v>53</v>
          </cell>
          <cell r="C1560">
            <v>2747</v>
          </cell>
          <cell r="D1560">
            <v>43014</v>
          </cell>
          <cell r="E1560" t="b">
            <v>1</v>
          </cell>
          <cell r="F1560" t="str">
            <v>Approved</v>
          </cell>
          <cell r="G1560" t="str">
            <v>OHM Cycles</v>
          </cell>
          <cell r="H1560" t="str">
            <v>Standard</v>
          </cell>
          <cell r="I1560" t="str">
            <v>medium</v>
          </cell>
          <cell r="J1560" t="str">
            <v>medium</v>
          </cell>
          <cell r="K1560">
            <v>795.34</v>
          </cell>
          <cell r="L1560">
            <v>101.58</v>
          </cell>
          <cell r="M1560">
            <v>693.76</v>
          </cell>
          <cell r="N1560">
            <v>35470</v>
          </cell>
          <cell r="O1560" t="str">
            <v>Female</v>
          </cell>
          <cell r="P1560">
            <v>96</v>
          </cell>
          <cell r="Q1560">
            <v>66.534246575342465</v>
          </cell>
          <cell r="R1560" t="str">
            <v>Software Test Engineer III</v>
          </cell>
          <cell r="S1560" t="str">
            <v>Financial Services</v>
          </cell>
          <cell r="T1560" t="str">
            <v>High Net Worth</v>
          </cell>
          <cell r="U1560" t="str">
            <v>Yes</v>
          </cell>
          <cell r="V1560">
            <v>2118</v>
          </cell>
          <cell r="W1560" t="str">
            <v>NSW</v>
          </cell>
          <cell r="X1560">
            <v>9</v>
          </cell>
          <cell r="Y1560">
            <v>85</v>
          </cell>
        </row>
        <row r="1561">
          <cell r="A1561">
            <v>1560</v>
          </cell>
          <cell r="B1561">
            <v>28</v>
          </cell>
          <cell r="C1561">
            <v>182</v>
          </cell>
          <cell r="D1561">
            <v>42806</v>
          </cell>
          <cell r="E1561" t="b">
            <v>1</v>
          </cell>
          <cell r="F1561" t="str">
            <v>Approved</v>
          </cell>
          <cell r="G1561" t="str">
            <v>Norco Bicycles</v>
          </cell>
          <cell r="H1561" t="str">
            <v>Standard</v>
          </cell>
          <cell r="I1561" t="str">
            <v>medium</v>
          </cell>
          <cell r="J1561" t="str">
            <v>small</v>
          </cell>
          <cell r="K1561">
            <v>1216.1400000000001</v>
          </cell>
          <cell r="L1561">
            <v>1082.3599999999999</v>
          </cell>
          <cell r="M1561">
            <v>133.7800000000002</v>
          </cell>
          <cell r="N1561">
            <v>33888</v>
          </cell>
          <cell r="O1561" t="e">
            <v>#N/A</v>
          </cell>
          <cell r="P1561" t="e">
            <v>#N/A</v>
          </cell>
          <cell r="Q1561" t="e">
            <v>#N/A</v>
          </cell>
          <cell r="R1561" t="e">
            <v>#N/A</v>
          </cell>
          <cell r="S1561" t="e">
            <v>#N/A</v>
          </cell>
          <cell r="T1561" t="e">
            <v>#N/A</v>
          </cell>
          <cell r="U1561" t="e">
            <v>#N/A</v>
          </cell>
          <cell r="V1561" t="e">
            <v>#N/A</v>
          </cell>
          <cell r="W1561" t="e">
            <v>#N/A</v>
          </cell>
          <cell r="X1561" t="e">
            <v>#N/A</v>
          </cell>
          <cell r="Y1561">
            <v>293</v>
          </cell>
        </row>
        <row r="1562">
          <cell r="A1562">
            <v>1561</v>
          </cell>
          <cell r="B1562">
            <v>46</v>
          </cell>
          <cell r="C1562">
            <v>1545</v>
          </cell>
          <cell r="D1562">
            <v>43097</v>
          </cell>
          <cell r="E1562" t="b">
            <v>1</v>
          </cell>
          <cell r="F1562" t="str">
            <v>Approved</v>
          </cell>
          <cell r="G1562" t="str">
            <v>Solex</v>
          </cell>
          <cell r="H1562" t="str">
            <v>Standard</v>
          </cell>
          <cell r="I1562" t="str">
            <v>low</v>
          </cell>
          <cell r="J1562" t="str">
            <v>medium</v>
          </cell>
          <cell r="K1562">
            <v>1289.8499999999999</v>
          </cell>
          <cell r="L1562">
            <v>74.510000000000005</v>
          </cell>
          <cell r="M1562">
            <v>1215.3399999999999</v>
          </cell>
          <cell r="N1562">
            <v>37220</v>
          </cell>
          <cell r="O1562" t="e">
            <v>#N/A</v>
          </cell>
          <cell r="P1562" t="e">
            <v>#N/A</v>
          </cell>
          <cell r="Q1562" t="e">
            <v>#N/A</v>
          </cell>
          <cell r="R1562" t="e">
            <v>#N/A</v>
          </cell>
          <cell r="S1562" t="e">
            <v>#N/A</v>
          </cell>
          <cell r="T1562" t="e">
            <v>#N/A</v>
          </cell>
          <cell r="U1562" t="e">
            <v>#N/A</v>
          </cell>
          <cell r="V1562" t="e">
            <v>#N/A</v>
          </cell>
          <cell r="W1562" t="e">
            <v>#N/A</v>
          </cell>
          <cell r="X1562" t="e">
            <v>#N/A</v>
          </cell>
          <cell r="Y1562">
            <v>2</v>
          </cell>
        </row>
        <row r="1563">
          <cell r="A1563">
            <v>1562</v>
          </cell>
          <cell r="B1563">
            <v>94</v>
          </cell>
          <cell r="C1563">
            <v>1619</v>
          </cell>
          <cell r="D1563">
            <v>42985</v>
          </cell>
          <cell r="E1563" t="b">
            <v>1</v>
          </cell>
          <cell r="F1563" t="str">
            <v>Approved</v>
          </cell>
          <cell r="G1563" t="str">
            <v>Giant Bicycles</v>
          </cell>
          <cell r="H1563" t="str">
            <v>Standard</v>
          </cell>
          <cell r="I1563" t="str">
            <v>medium</v>
          </cell>
          <cell r="J1563" t="str">
            <v>large</v>
          </cell>
          <cell r="K1563">
            <v>1635.3</v>
          </cell>
          <cell r="L1563">
            <v>993.66</v>
          </cell>
          <cell r="M1563">
            <v>641.64</v>
          </cell>
          <cell r="N1563">
            <v>37539</v>
          </cell>
          <cell r="O1563" t="str">
            <v>Male</v>
          </cell>
          <cell r="P1563">
            <v>18</v>
          </cell>
          <cell r="Q1563">
            <v>50.276712328767125</v>
          </cell>
          <cell r="R1563" t="str">
            <v>Staff Accountant III</v>
          </cell>
          <cell r="S1563" t="str">
            <v>n/a</v>
          </cell>
          <cell r="T1563" t="str">
            <v>Mass Customer</v>
          </cell>
          <cell r="U1563" t="str">
            <v>No</v>
          </cell>
          <cell r="V1563">
            <v>2089</v>
          </cell>
          <cell r="W1563" t="str">
            <v>NSW</v>
          </cell>
          <cell r="X1563">
            <v>10</v>
          </cell>
          <cell r="Y1563">
            <v>114</v>
          </cell>
        </row>
        <row r="1564">
          <cell r="A1564">
            <v>1563</v>
          </cell>
          <cell r="B1564">
            <v>0</v>
          </cell>
          <cell r="C1564">
            <v>64</v>
          </cell>
          <cell r="D1564">
            <v>42845</v>
          </cell>
          <cell r="E1564" t="b">
            <v>1</v>
          </cell>
          <cell r="F1564" t="str">
            <v>Approved</v>
          </cell>
          <cell r="G1564" t="str">
            <v>OHM Cycles</v>
          </cell>
          <cell r="H1564" t="str">
            <v>Standard</v>
          </cell>
          <cell r="I1564" t="str">
            <v>high</v>
          </cell>
          <cell r="J1564" t="str">
            <v>medium</v>
          </cell>
          <cell r="K1564">
            <v>227.88</v>
          </cell>
          <cell r="L1564">
            <v>136.72999999999999</v>
          </cell>
          <cell r="M1564">
            <v>91.15</v>
          </cell>
          <cell r="N1564">
            <v>37659</v>
          </cell>
          <cell r="O1564" t="e">
            <v>#N/A</v>
          </cell>
          <cell r="P1564" t="e">
            <v>#N/A</v>
          </cell>
          <cell r="Q1564" t="e">
            <v>#N/A</v>
          </cell>
          <cell r="R1564" t="e">
            <v>#N/A</v>
          </cell>
          <cell r="S1564" t="e">
            <v>#N/A</v>
          </cell>
          <cell r="T1564" t="e">
            <v>#N/A</v>
          </cell>
          <cell r="U1564" t="e">
            <v>#N/A</v>
          </cell>
          <cell r="V1564" t="e">
            <v>#N/A</v>
          </cell>
          <cell r="W1564" t="e">
            <v>#N/A</v>
          </cell>
          <cell r="X1564" t="e">
            <v>#N/A</v>
          </cell>
          <cell r="Y1564">
            <v>254</v>
          </cell>
        </row>
        <row r="1565">
          <cell r="A1565">
            <v>1564</v>
          </cell>
          <cell r="B1565">
            <v>74</v>
          </cell>
          <cell r="C1565">
            <v>3153</v>
          </cell>
          <cell r="D1565">
            <v>42972</v>
          </cell>
          <cell r="E1565" t="b">
            <v>0</v>
          </cell>
          <cell r="F1565" t="str">
            <v>Approved</v>
          </cell>
          <cell r="G1565" t="str">
            <v>WeareA2B</v>
          </cell>
          <cell r="H1565" t="str">
            <v>Standard</v>
          </cell>
          <cell r="I1565" t="str">
            <v>medium</v>
          </cell>
          <cell r="J1565" t="str">
            <v>medium</v>
          </cell>
          <cell r="K1565">
            <v>1762.96</v>
          </cell>
          <cell r="L1565">
            <v>950.52</v>
          </cell>
          <cell r="M1565">
            <v>812.44</v>
          </cell>
          <cell r="N1565">
            <v>41848</v>
          </cell>
          <cell r="O1565" t="str">
            <v>Female</v>
          </cell>
          <cell r="P1565">
            <v>63</v>
          </cell>
          <cell r="Q1565">
            <v>48.252054794520546</v>
          </cell>
          <cell r="R1565" t="str">
            <v>Compensation Analyst</v>
          </cell>
          <cell r="S1565" t="str">
            <v>Financial Services</v>
          </cell>
          <cell r="T1565" t="str">
            <v>High Net Worth</v>
          </cell>
          <cell r="U1565" t="str">
            <v>Yes</v>
          </cell>
          <cell r="V1565">
            <v>2200</v>
          </cell>
          <cell r="W1565" t="str">
            <v>NSW</v>
          </cell>
          <cell r="X1565">
            <v>9</v>
          </cell>
          <cell r="Y1565">
            <v>127</v>
          </cell>
        </row>
        <row r="1566">
          <cell r="A1566">
            <v>1565</v>
          </cell>
          <cell r="B1566">
            <v>46</v>
          </cell>
          <cell r="C1566">
            <v>1449</v>
          </cell>
          <cell r="D1566">
            <v>42991</v>
          </cell>
          <cell r="E1566" t="b">
            <v>1</v>
          </cell>
          <cell r="F1566" t="str">
            <v>Approved</v>
          </cell>
          <cell r="G1566" t="str">
            <v>OHM Cycles</v>
          </cell>
          <cell r="H1566" t="str">
            <v>Standard</v>
          </cell>
          <cell r="I1566" t="str">
            <v>low</v>
          </cell>
          <cell r="J1566" t="str">
            <v>medium</v>
          </cell>
          <cell r="K1566">
            <v>1793.43</v>
          </cell>
          <cell r="L1566">
            <v>248.82</v>
          </cell>
          <cell r="M1566">
            <v>1544.6100000000001</v>
          </cell>
          <cell r="N1566">
            <v>36361</v>
          </cell>
          <cell r="O1566" t="e">
            <v>#N/A</v>
          </cell>
          <cell r="P1566" t="e">
            <v>#N/A</v>
          </cell>
          <cell r="Q1566" t="e">
            <v>#N/A</v>
          </cell>
          <cell r="R1566" t="e">
            <v>#N/A</v>
          </cell>
          <cell r="S1566" t="e">
            <v>#N/A</v>
          </cell>
          <cell r="T1566" t="e">
            <v>#N/A</v>
          </cell>
          <cell r="U1566" t="e">
            <v>#N/A</v>
          </cell>
          <cell r="V1566" t="e">
            <v>#N/A</v>
          </cell>
          <cell r="W1566" t="e">
            <v>#N/A</v>
          </cell>
          <cell r="X1566" t="e">
            <v>#N/A</v>
          </cell>
          <cell r="Y1566">
            <v>108</v>
          </cell>
        </row>
        <row r="1567">
          <cell r="A1567">
            <v>1566</v>
          </cell>
          <cell r="B1567">
            <v>23</v>
          </cell>
          <cell r="C1567">
            <v>2906</v>
          </cell>
          <cell r="D1567">
            <v>43009</v>
          </cell>
          <cell r="E1567" t="b">
            <v>0</v>
          </cell>
          <cell r="F1567" t="str">
            <v>Approved</v>
          </cell>
          <cell r="G1567" t="str">
            <v>Norco Bicycles</v>
          </cell>
          <cell r="H1567" t="str">
            <v>Mountain</v>
          </cell>
          <cell r="I1567" t="str">
            <v>low</v>
          </cell>
          <cell r="J1567" t="str">
            <v>small</v>
          </cell>
          <cell r="K1567">
            <v>688.63</v>
          </cell>
          <cell r="L1567">
            <v>612.88</v>
          </cell>
          <cell r="M1567">
            <v>75.75</v>
          </cell>
          <cell r="N1567">
            <v>36334</v>
          </cell>
          <cell r="O1567" t="str">
            <v>Male</v>
          </cell>
          <cell r="P1567">
            <v>89</v>
          </cell>
          <cell r="Q1567">
            <v>29.734246575342464</v>
          </cell>
          <cell r="R1567" t="str">
            <v>GIS Technical Architect</v>
          </cell>
          <cell r="S1567" t="str">
            <v>n/a</v>
          </cell>
          <cell r="T1567" t="str">
            <v>Mass Customer</v>
          </cell>
          <cell r="U1567" t="str">
            <v>No</v>
          </cell>
          <cell r="V1567">
            <v>2480</v>
          </cell>
          <cell r="W1567" t="str">
            <v>NSW</v>
          </cell>
          <cell r="X1567">
            <v>4</v>
          </cell>
          <cell r="Y1567">
            <v>90</v>
          </cell>
        </row>
        <row r="1568">
          <cell r="A1568">
            <v>1567</v>
          </cell>
          <cell r="B1568">
            <v>100</v>
          </cell>
          <cell r="C1568">
            <v>282</v>
          </cell>
          <cell r="D1568">
            <v>43030</v>
          </cell>
          <cell r="E1568" t="b">
            <v>1</v>
          </cell>
          <cell r="F1568" t="str">
            <v>Approved</v>
          </cell>
          <cell r="G1568" t="str">
            <v>Trek Bicycles</v>
          </cell>
          <cell r="H1568" t="str">
            <v>Standard</v>
          </cell>
          <cell r="I1568" t="str">
            <v>medium</v>
          </cell>
          <cell r="J1568" t="str">
            <v>small</v>
          </cell>
          <cell r="K1568">
            <v>1386.84</v>
          </cell>
          <cell r="L1568">
            <v>1234.29</v>
          </cell>
          <cell r="M1568">
            <v>152.54999999999995</v>
          </cell>
          <cell r="N1568">
            <v>40303</v>
          </cell>
          <cell r="O1568" t="e">
            <v>#N/A</v>
          </cell>
          <cell r="P1568" t="e">
            <v>#N/A</v>
          </cell>
          <cell r="Q1568" t="e">
            <v>#N/A</v>
          </cell>
          <cell r="R1568" t="e">
            <v>#N/A</v>
          </cell>
          <cell r="S1568" t="e">
            <v>#N/A</v>
          </cell>
          <cell r="T1568" t="e">
            <v>#N/A</v>
          </cell>
          <cell r="U1568" t="e">
            <v>#N/A</v>
          </cell>
          <cell r="V1568" t="e">
            <v>#N/A</v>
          </cell>
          <cell r="W1568" t="e">
            <v>#N/A</v>
          </cell>
          <cell r="X1568" t="e">
            <v>#N/A</v>
          </cell>
          <cell r="Y1568">
            <v>69</v>
          </cell>
        </row>
        <row r="1569">
          <cell r="A1569">
            <v>1568</v>
          </cell>
          <cell r="B1569">
            <v>0</v>
          </cell>
          <cell r="C1569">
            <v>3081</v>
          </cell>
          <cell r="D1569">
            <v>42811</v>
          </cell>
          <cell r="E1569" t="b">
            <v>0</v>
          </cell>
          <cell r="F1569" t="str">
            <v>Approved</v>
          </cell>
          <cell r="G1569" t="str">
            <v>Giant Bicycles</v>
          </cell>
          <cell r="H1569" t="str">
            <v>Standard</v>
          </cell>
          <cell r="I1569" t="str">
            <v>medium</v>
          </cell>
          <cell r="J1569" t="str">
            <v>medium</v>
          </cell>
          <cell r="K1569">
            <v>230.91</v>
          </cell>
          <cell r="L1569">
            <v>173.18</v>
          </cell>
          <cell r="M1569">
            <v>57.72999999999999</v>
          </cell>
          <cell r="N1569">
            <v>33888</v>
          </cell>
          <cell r="O1569" t="str">
            <v>Male</v>
          </cell>
          <cell r="P1569">
            <v>68</v>
          </cell>
          <cell r="Q1569">
            <v>50.68767123287671</v>
          </cell>
          <cell r="R1569" t="str">
            <v>Mechanical Systems Engineer</v>
          </cell>
          <cell r="S1569" t="str">
            <v>Financial Services</v>
          </cell>
          <cell r="T1569" t="str">
            <v>High Net Worth</v>
          </cell>
          <cell r="U1569" t="str">
            <v>No</v>
          </cell>
          <cell r="V1569">
            <v>3024</v>
          </cell>
          <cell r="W1569" t="str">
            <v>VIC</v>
          </cell>
          <cell r="X1569">
            <v>6</v>
          </cell>
          <cell r="Y1569">
            <v>288</v>
          </cell>
        </row>
        <row r="1570">
          <cell r="A1570">
            <v>1569</v>
          </cell>
          <cell r="B1570">
            <v>3</v>
          </cell>
          <cell r="C1570">
            <v>2901</v>
          </cell>
          <cell r="D1570">
            <v>42865</v>
          </cell>
          <cell r="E1570" t="b">
            <v>1</v>
          </cell>
          <cell r="F1570" t="str">
            <v>Approved</v>
          </cell>
          <cell r="G1570" t="str">
            <v>Trek Bicycles</v>
          </cell>
          <cell r="H1570" t="str">
            <v>Standard</v>
          </cell>
          <cell r="I1570" t="str">
            <v>medium</v>
          </cell>
          <cell r="J1570" t="str">
            <v>large</v>
          </cell>
          <cell r="K1570">
            <v>2091.4699999999998</v>
          </cell>
          <cell r="L1570">
            <v>388.92</v>
          </cell>
          <cell r="M1570">
            <v>1702.5499999999997</v>
          </cell>
          <cell r="N1570">
            <v>38258</v>
          </cell>
          <cell r="O1570" t="str">
            <v>Female</v>
          </cell>
          <cell r="P1570">
            <v>57</v>
          </cell>
          <cell r="Q1570">
            <v>26.791780821917808</v>
          </cell>
          <cell r="R1570">
            <v>0</v>
          </cell>
          <cell r="S1570" t="str">
            <v>Health</v>
          </cell>
          <cell r="T1570" t="str">
            <v>Mass Customer</v>
          </cell>
          <cell r="U1570" t="str">
            <v>Yes</v>
          </cell>
          <cell r="V1570">
            <v>4301</v>
          </cell>
          <cell r="W1570" t="str">
            <v>QLD</v>
          </cell>
          <cell r="X1570">
            <v>3</v>
          </cell>
          <cell r="Y1570">
            <v>234</v>
          </cell>
        </row>
        <row r="1571">
          <cell r="A1571">
            <v>1570</v>
          </cell>
          <cell r="B1571">
            <v>93</v>
          </cell>
          <cell r="C1571">
            <v>1129</v>
          </cell>
          <cell r="D1571">
            <v>42836</v>
          </cell>
          <cell r="E1571" t="b">
            <v>1</v>
          </cell>
          <cell r="F1571" t="str">
            <v>Approved</v>
          </cell>
          <cell r="G1571" t="str">
            <v>WeareA2B</v>
          </cell>
          <cell r="H1571" t="str">
            <v>Standard</v>
          </cell>
          <cell r="I1571" t="str">
            <v>medium</v>
          </cell>
          <cell r="J1571" t="str">
            <v>medium</v>
          </cell>
          <cell r="K1571">
            <v>1065.03</v>
          </cell>
          <cell r="L1571">
            <v>230.09</v>
          </cell>
          <cell r="M1571">
            <v>834.93999999999994</v>
          </cell>
          <cell r="N1571">
            <v>37539</v>
          </cell>
          <cell r="O1571" t="e">
            <v>#N/A</v>
          </cell>
          <cell r="P1571" t="e">
            <v>#N/A</v>
          </cell>
          <cell r="Q1571" t="e">
            <v>#N/A</v>
          </cell>
          <cell r="R1571" t="e">
            <v>#N/A</v>
          </cell>
          <cell r="S1571" t="e">
            <v>#N/A</v>
          </cell>
          <cell r="T1571" t="e">
            <v>#N/A</v>
          </cell>
          <cell r="U1571" t="e">
            <v>#N/A</v>
          </cell>
          <cell r="V1571" t="e">
            <v>#N/A</v>
          </cell>
          <cell r="W1571" t="e">
            <v>#N/A</v>
          </cell>
          <cell r="X1571" t="e">
            <v>#N/A</v>
          </cell>
          <cell r="Y1571">
            <v>263</v>
          </cell>
        </row>
        <row r="1572">
          <cell r="A1572">
            <v>1571</v>
          </cell>
          <cell r="B1572">
            <v>12</v>
          </cell>
          <cell r="C1572">
            <v>3199</v>
          </cell>
          <cell r="D1572">
            <v>42916</v>
          </cell>
          <cell r="E1572" t="b">
            <v>1</v>
          </cell>
          <cell r="F1572" t="str">
            <v>Approved</v>
          </cell>
          <cell r="G1572" t="str">
            <v>WeareA2B</v>
          </cell>
          <cell r="H1572" t="str">
            <v>Standard</v>
          </cell>
          <cell r="I1572" t="str">
            <v>medium</v>
          </cell>
          <cell r="J1572" t="str">
            <v>medium</v>
          </cell>
          <cell r="K1572">
            <v>1231.1500000000001</v>
          </cell>
          <cell r="L1572">
            <v>161.6</v>
          </cell>
          <cell r="M1572">
            <v>1069.5500000000002</v>
          </cell>
          <cell r="N1572">
            <v>40303</v>
          </cell>
          <cell r="O1572" t="str">
            <v>Female</v>
          </cell>
          <cell r="P1572">
            <v>51</v>
          </cell>
          <cell r="Q1572">
            <v>52.586301369863016</v>
          </cell>
          <cell r="R1572" t="str">
            <v>Product Engineer</v>
          </cell>
          <cell r="S1572" t="str">
            <v>Manufacturing</v>
          </cell>
          <cell r="T1572" t="str">
            <v>Mass Customer</v>
          </cell>
          <cell r="U1572" t="str">
            <v>Yes</v>
          </cell>
          <cell r="V1572">
            <v>4208</v>
          </cell>
          <cell r="W1572" t="str">
            <v>QLD</v>
          </cell>
          <cell r="X1572">
            <v>7</v>
          </cell>
          <cell r="Y1572">
            <v>183</v>
          </cell>
        </row>
        <row r="1573">
          <cell r="A1573">
            <v>1572</v>
          </cell>
          <cell r="B1573">
            <v>86</v>
          </cell>
          <cell r="C1573">
            <v>1807</v>
          </cell>
          <cell r="D1573">
            <v>42895</v>
          </cell>
          <cell r="E1573" t="b">
            <v>1</v>
          </cell>
          <cell r="F1573" t="str">
            <v>Approved</v>
          </cell>
          <cell r="G1573" t="str">
            <v>Norco Bicycles</v>
          </cell>
          <cell r="H1573" t="str">
            <v>Road</v>
          </cell>
          <cell r="I1573" t="str">
            <v>high</v>
          </cell>
          <cell r="J1573" t="str">
            <v>large</v>
          </cell>
          <cell r="K1573">
            <v>774.53</v>
          </cell>
          <cell r="L1573">
            <v>464.72</v>
          </cell>
          <cell r="M1573">
            <v>309.80999999999995</v>
          </cell>
          <cell r="N1573">
            <v>35560</v>
          </cell>
          <cell r="O1573" t="str">
            <v>Male</v>
          </cell>
          <cell r="P1573">
            <v>98</v>
          </cell>
          <cell r="Q1573">
            <v>67.060273972602744</v>
          </cell>
          <cell r="R1573" t="str">
            <v>Help Desk Operator</v>
          </cell>
          <cell r="S1573" t="str">
            <v>IT</v>
          </cell>
          <cell r="T1573" t="str">
            <v>Mass Customer</v>
          </cell>
          <cell r="U1573" t="str">
            <v>No</v>
          </cell>
          <cell r="V1573">
            <v>4211</v>
          </cell>
          <cell r="W1573" t="str">
            <v>QLD</v>
          </cell>
          <cell r="X1573">
            <v>5</v>
          </cell>
          <cell r="Y1573">
            <v>204</v>
          </cell>
        </row>
        <row r="1574">
          <cell r="A1574">
            <v>1573</v>
          </cell>
          <cell r="B1574">
            <v>0</v>
          </cell>
          <cell r="C1574">
            <v>2027</v>
          </cell>
          <cell r="D1574">
            <v>43007</v>
          </cell>
          <cell r="E1574" t="b">
            <v>1</v>
          </cell>
          <cell r="F1574" t="str">
            <v>Approved</v>
          </cell>
          <cell r="G1574" t="str">
            <v>OHM Cycles</v>
          </cell>
          <cell r="H1574" t="str">
            <v>Road</v>
          </cell>
          <cell r="I1574" t="str">
            <v>high</v>
          </cell>
          <cell r="J1574" t="str">
            <v>large</v>
          </cell>
          <cell r="K1574">
            <v>12.01</v>
          </cell>
          <cell r="L1574">
            <v>7.21</v>
          </cell>
          <cell r="M1574">
            <v>4.8</v>
          </cell>
          <cell r="N1574">
            <v>39880</v>
          </cell>
          <cell r="O1574" t="str">
            <v>Female</v>
          </cell>
          <cell r="P1574">
            <v>25</v>
          </cell>
          <cell r="Q1574">
            <v>57.583561643835615</v>
          </cell>
          <cell r="R1574" t="str">
            <v>VP Product Management</v>
          </cell>
          <cell r="S1574" t="str">
            <v>Property</v>
          </cell>
          <cell r="T1574" t="str">
            <v>Mass Customer</v>
          </cell>
          <cell r="U1574" t="str">
            <v>Yes</v>
          </cell>
          <cell r="V1574">
            <v>2065</v>
          </cell>
          <cell r="W1574" t="str">
            <v>NSW</v>
          </cell>
          <cell r="X1574">
            <v>10</v>
          </cell>
          <cell r="Y1574">
            <v>92</v>
          </cell>
        </row>
        <row r="1575">
          <cell r="A1575">
            <v>1574</v>
          </cell>
          <cell r="B1575">
            <v>35</v>
          </cell>
          <cell r="C1575">
            <v>1725</v>
          </cell>
          <cell r="D1575">
            <v>42953</v>
          </cell>
          <cell r="E1575" t="b">
            <v>0</v>
          </cell>
          <cell r="F1575" t="str">
            <v>Approved</v>
          </cell>
          <cell r="G1575" t="str">
            <v>Giant Bicycles</v>
          </cell>
          <cell r="H1575" t="str">
            <v>Standard</v>
          </cell>
          <cell r="I1575" t="str">
            <v>medium</v>
          </cell>
          <cell r="J1575" t="str">
            <v>medium</v>
          </cell>
          <cell r="K1575">
            <v>1403.5</v>
          </cell>
          <cell r="L1575">
            <v>954.82</v>
          </cell>
          <cell r="M1575">
            <v>448.67999999999995</v>
          </cell>
          <cell r="N1575">
            <v>42688</v>
          </cell>
          <cell r="O1575" t="str">
            <v>Female</v>
          </cell>
          <cell r="P1575">
            <v>41</v>
          </cell>
          <cell r="Q1575">
            <v>42.698630136986303</v>
          </cell>
          <cell r="R1575" t="str">
            <v>Junior Executive</v>
          </cell>
          <cell r="S1575" t="str">
            <v>Entertainment</v>
          </cell>
          <cell r="T1575" t="str">
            <v>High Net Worth</v>
          </cell>
          <cell r="U1575" t="str">
            <v>Yes</v>
          </cell>
          <cell r="V1575">
            <v>2323</v>
          </cell>
          <cell r="W1575" t="str">
            <v>NSW</v>
          </cell>
          <cell r="X1575">
            <v>7</v>
          </cell>
          <cell r="Y1575">
            <v>146</v>
          </cell>
        </row>
        <row r="1576">
          <cell r="A1576">
            <v>1575</v>
          </cell>
          <cell r="B1576">
            <v>0</v>
          </cell>
          <cell r="C1576">
            <v>2347</v>
          </cell>
          <cell r="D1576">
            <v>42945</v>
          </cell>
          <cell r="E1576" t="b">
            <v>1</v>
          </cell>
          <cell r="F1576" t="str">
            <v>Approved</v>
          </cell>
          <cell r="G1576" t="str">
            <v>Norco Bicycles</v>
          </cell>
          <cell r="H1576" t="str">
            <v>Standard</v>
          </cell>
          <cell r="I1576" t="str">
            <v>medium</v>
          </cell>
          <cell r="J1576" t="str">
            <v>medium</v>
          </cell>
          <cell r="K1576">
            <v>360.4</v>
          </cell>
          <cell r="L1576">
            <v>270.3</v>
          </cell>
          <cell r="M1576">
            <v>90.099999999999966</v>
          </cell>
          <cell r="N1576">
            <v>42710</v>
          </cell>
          <cell r="O1576" t="str">
            <v>Female</v>
          </cell>
          <cell r="P1576">
            <v>2</v>
          </cell>
          <cell r="Q1576">
            <v>65.087671232876716</v>
          </cell>
          <cell r="R1576" t="str">
            <v>Programmer Analyst I</v>
          </cell>
          <cell r="S1576" t="str">
            <v>n/a</v>
          </cell>
          <cell r="T1576" t="str">
            <v>Mass Customer</v>
          </cell>
          <cell r="U1576" t="str">
            <v>Yes</v>
          </cell>
          <cell r="V1576">
            <v>2049</v>
          </cell>
          <cell r="W1576" t="str">
            <v>NSW</v>
          </cell>
          <cell r="X1576">
            <v>12</v>
          </cell>
          <cell r="Y1576">
            <v>154</v>
          </cell>
        </row>
        <row r="1577">
          <cell r="A1577">
            <v>1576</v>
          </cell>
          <cell r="B1577">
            <v>0</v>
          </cell>
          <cell r="C1577">
            <v>2420</v>
          </cell>
          <cell r="D1577">
            <v>42860</v>
          </cell>
          <cell r="E1577" t="b">
            <v>1</v>
          </cell>
          <cell r="F1577" t="str">
            <v>Approved</v>
          </cell>
          <cell r="G1577" t="str">
            <v>Solex</v>
          </cell>
          <cell r="H1577" t="str">
            <v>Road</v>
          </cell>
          <cell r="I1577" t="str">
            <v>medium</v>
          </cell>
          <cell r="J1577" t="str">
            <v>medium</v>
          </cell>
          <cell r="K1577">
            <v>416.98</v>
          </cell>
          <cell r="L1577">
            <v>312.74</v>
          </cell>
          <cell r="M1577">
            <v>104.24000000000001</v>
          </cell>
          <cell r="N1577">
            <v>35560</v>
          </cell>
          <cell r="O1577" t="str">
            <v>Female</v>
          </cell>
          <cell r="P1577">
            <v>54</v>
          </cell>
          <cell r="Q1577">
            <v>45.594520547945208</v>
          </cell>
          <cell r="R1577" t="str">
            <v>Staff Scientist</v>
          </cell>
          <cell r="S1577" t="str">
            <v>Property</v>
          </cell>
          <cell r="T1577" t="str">
            <v>High Net Worth</v>
          </cell>
          <cell r="U1577" t="str">
            <v>No</v>
          </cell>
          <cell r="V1577">
            <v>4210</v>
          </cell>
          <cell r="W1577" t="str">
            <v>QLD</v>
          </cell>
          <cell r="X1577">
            <v>3</v>
          </cell>
          <cell r="Y1577">
            <v>239</v>
          </cell>
        </row>
        <row r="1578">
          <cell r="A1578">
            <v>1577</v>
          </cell>
          <cell r="B1578">
            <v>93</v>
          </cell>
          <cell r="C1578">
            <v>2231</v>
          </cell>
          <cell r="D1578">
            <v>43022</v>
          </cell>
          <cell r="E1578" t="b">
            <v>1</v>
          </cell>
          <cell r="F1578" t="str">
            <v>Approved</v>
          </cell>
          <cell r="G1578" t="str">
            <v>WeareA2B</v>
          </cell>
          <cell r="H1578" t="str">
            <v>Standard</v>
          </cell>
          <cell r="I1578" t="str">
            <v>medium</v>
          </cell>
          <cell r="J1578" t="str">
            <v>medium</v>
          </cell>
          <cell r="K1578">
            <v>1065.03</v>
          </cell>
          <cell r="L1578">
            <v>230.09</v>
          </cell>
          <cell r="M1578">
            <v>834.93999999999994</v>
          </cell>
          <cell r="N1578">
            <v>36833</v>
          </cell>
          <cell r="O1578" t="str">
            <v>Male</v>
          </cell>
          <cell r="P1578">
            <v>69</v>
          </cell>
          <cell r="Q1578">
            <v>62.526027397260272</v>
          </cell>
          <cell r="R1578" t="str">
            <v>Accounting Assistant II</v>
          </cell>
          <cell r="S1578" t="str">
            <v>n/a</v>
          </cell>
          <cell r="T1578" t="str">
            <v>Mass Customer</v>
          </cell>
          <cell r="U1578" t="str">
            <v>No</v>
          </cell>
          <cell r="V1578">
            <v>4165</v>
          </cell>
          <cell r="W1578" t="str">
            <v>QLD</v>
          </cell>
          <cell r="X1578">
            <v>8</v>
          </cell>
          <cell r="Y1578">
            <v>77</v>
          </cell>
        </row>
        <row r="1579">
          <cell r="A1579">
            <v>1578</v>
          </cell>
          <cell r="B1579">
            <v>27</v>
          </cell>
          <cell r="C1579">
            <v>3075</v>
          </cell>
          <cell r="D1579">
            <v>42793</v>
          </cell>
          <cell r="E1579" t="b">
            <v>0</v>
          </cell>
          <cell r="F1579" t="str">
            <v>Approved</v>
          </cell>
          <cell r="G1579" t="str">
            <v>Trek Bicycles</v>
          </cell>
          <cell r="H1579" t="str">
            <v>Standard</v>
          </cell>
          <cell r="I1579" t="str">
            <v>medium</v>
          </cell>
          <cell r="J1579" t="str">
            <v>medium</v>
          </cell>
          <cell r="K1579">
            <v>499.53</v>
          </cell>
          <cell r="L1579">
            <v>388.72</v>
          </cell>
          <cell r="M1579">
            <v>110.80999999999995</v>
          </cell>
          <cell r="N1579">
            <v>37337</v>
          </cell>
          <cell r="O1579" t="str">
            <v>Female</v>
          </cell>
          <cell r="P1579">
            <v>9</v>
          </cell>
          <cell r="Q1579">
            <v>62.446575342465756</v>
          </cell>
          <cell r="R1579">
            <v>0</v>
          </cell>
          <cell r="S1579" t="str">
            <v>Health</v>
          </cell>
          <cell r="T1579" t="str">
            <v>Mass Customer</v>
          </cell>
          <cell r="U1579" t="str">
            <v>Yes</v>
          </cell>
          <cell r="V1579">
            <v>3068</v>
          </cell>
          <cell r="W1579" t="str">
            <v>VIC</v>
          </cell>
          <cell r="X1579">
            <v>8</v>
          </cell>
          <cell r="Y1579">
            <v>306</v>
          </cell>
        </row>
        <row r="1580">
          <cell r="A1580">
            <v>1579</v>
          </cell>
          <cell r="B1580">
            <v>92</v>
          </cell>
          <cell r="C1580">
            <v>1026</v>
          </cell>
          <cell r="D1580">
            <v>42881</v>
          </cell>
          <cell r="E1580" t="b">
            <v>1</v>
          </cell>
          <cell r="F1580" t="str">
            <v>Approved</v>
          </cell>
          <cell r="G1580" t="str">
            <v>WeareA2B</v>
          </cell>
          <cell r="H1580" t="str">
            <v>Standard</v>
          </cell>
          <cell r="I1580" t="str">
            <v>medium</v>
          </cell>
          <cell r="J1580" t="str">
            <v>small</v>
          </cell>
          <cell r="K1580">
            <v>1415.01</v>
          </cell>
          <cell r="L1580">
            <v>1259.3599999999999</v>
          </cell>
          <cell r="M1580">
            <v>155.65000000000009</v>
          </cell>
          <cell r="N1580">
            <v>37626</v>
          </cell>
          <cell r="O1580" t="e">
            <v>#N/A</v>
          </cell>
          <cell r="P1580" t="e">
            <v>#N/A</v>
          </cell>
          <cell r="Q1580" t="e">
            <v>#N/A</v>
          </cell>
          <cell r="R1580" t="e">
            <v>#N/A</v>
          </cell>
          <cell r="S1580" t="e">
            <v>#N/A</v>
          </cell>
          <cell r="T1580" t="e">
            <v>#N/A</v>
          </cell>
          <cell r="U1580" t="e">
            <v>#N/A</v>
          </cell>
          <cell r="V1580" t="e">
            <v>#N/A</v>
          </cell>
          <cell r="W1580" t="e">
            <v>#N/A</v>
          </cell>
          <cell r="X1580" t="e">
            <v>#N/A</v>
          </cell>
          <cell r="Y1580">
            <v>218</v>
          </cell>
        </row>
        <row r="1581">
          <cell r="A1581">
            <v>1580</v>
          </cell>
          <cell r="B1581">
            <v>77</v>
          </cell>
          <cell r="C1581">
            <v>2598</v>
          </cell>
          <cell r="D1581">
            <v>42768</v>
          </cell>
          <cell r="E1581" t="b">
            <v>0</v>
          </cell>
          <cell r="F1581" t="str">
            <v>Approved</v>
          </cell>
          <cell r="G1581" t="str">
            <v>Norco Bicycles</v>
          </cell>
          <cell r="H1581" t="str">
            <v>Road</v>
          </cell>
          <cell r="I1581" t="str">
            <v>medium</v>
          </cell>
          <cell r="J1581" t="str">
            <v>large</v>
          </cell>
          <cell r="K1581">
            <v>1240.31</v>
          </cell>
          <cell r="L1581">
            <v>795.1</v>
          </cell>
          <cell r="M1581">
            <v>445.20999999999992</v>
          </cell>
          <cell r="N1581">
            <v>40553</v>
          </cell>
          <cell r="O1581" t="str">
            <v>Female</v>
          </cell>
          <cell r="P1581">
            <v>9</v>
          </cell>
          <cell r="Q1581">
            <v>42.010958904109586</v>
          </cell>
          <cell r="R1581" t="str">
            <v>Senior Developer</v>
          </cell>
          <cell r="S1581" t="str">
            <v>Manufacturing</v>
          </cell>
          <cell r="T1581" t="str">
            <v>High Net Worth</v>
          </cell>
          <cell r="U1581" t="str">
            <v>Yes</v>
          </cell>
          <cell r="V1581">
            <v>2204</v>
          </cell>
          <cell r="W1581" t="str">
            <v>NSW</v>
          </cell>
          <cell r="X1581">
            <v>8</v>
          </cell>
          <cell r="Y1581">
            <v>331</v>
          </cell>
        </row>
        <row r="1582">
          <cell r="A1582">
            <v>1581</v>
          </cell>
          <cell r="B1582">
            <v>11</v>
          </cell>
          <cell r="C1582">
            <v>204</v>
          </cell>
          <cell r="D1582">
            <v>42926</v>
          </cell>
          <cell r="E1582" t="b">
            <v>1</v>
          </cell>
          <cell r="F1582" t="str">
            <v>Approved</v>
          </cell>
          <cell r="G1582" t="str">
            <v>Giant Bicycles</v>
          </cell>
          <cell r="H1582" t="str">
            <v>Standard</v>
          </cell>
          <cell r="I1582" t="str">
            <v>high</v>
          </cell>
          <cell r="J1582" t="str">
            <v>medium</v>
          </cell>
          <cell r="K1582">
            <v>1274.93</v>
          </cell>
          <cell r="L1582">
            <v>764.96</v>
          </cell>
          <cell r="M1582">
            <v>509.97</v>
          </cell>
          <cell r="N1582">
            <v>39298</v>
          </cell>
          <cell r="O1582" t="e">
            <v>#N/A</v>
          </cell>
          <cell r="P1582" t="e">
            <v>#N/A</v>
          </cell>
          <cell r="Q1582" t="e">
            <v>#N/A</v>
          </cell>
          <cell r="R1582" t="e">
            <v>#N/A</v>
          </cell>
          <cell r="S1582" t="e">
            <v>#N/A</v>
          </cell>
          <cell r="T1582" t="e">
            <v>#N/A</v>
          </cell>
          <cell r="U1582" t="e">
            <v>#N/A</v>
          </cell>
          <cell r="V1582" t="e">
            <v>#N/A</v>
          </cell>
          <cell r="W1582" t="e">
            <v>#N/A</v>
          </cell>
          <cell r="X1582" t="e">
            <v>#N/A</v>
          </cell>
          <cell r="Y1582">
            <v>173</v>
          </cell>
        </row>
        <row r="1583">
          <cell r="A1583">
            <v>1582</v>
          </cell>
          <cell r="B1583">
            <v>59</v>
          </cell>
          <cell r="C1583">
            <v>2058</v>
          </cell>
          <cell r="D1583">
            <v>42979</v>
          </cell>
          <cell r="E1583" t="b">
            <v>1</v>
          </cell>
          <cell r="F1583" t="str">
            <v>Approved</v>
          </cell>
          <cell r="G1583" t="str">
            <v>WeareA2B</v>
          </cell>
          <cell r="H1583" t="str">
            <v>Standard</v>
          </cell>
          <cell r="I1583" t="str">
            <v>medium</v>
          </cell>
          <cell r="J1583" t="str">
            <v>small</v>
          </cell>
          <cell r="K1583">
            <v>1415.01</v>
          </cell>
          <cell r="L1583">
            <v>1259.3599999999999</v>
          </cell>
          <cell r="M1583">
            <v>155.65000000000009</v>
          </cell>
          <cell r="N1583">
            <v>37626</v>
          </cell>
          <cell r="O1583" t="str">
            <v>Female</v>
          </cell>
          <cell r="P1583">
            <v>21</v>
          </cell>
          <cell r="Q1583">
            <v>44.150684931506852</v>
          </cell>
          <cell r="R1583" t="str">
            <v>Database Administrator I</v>
          </cell>
          <cell r="S1583" t="str">
            <v>Manufacturing</v>
          </cell>
          <cell r="T1583" t="str">
            <v>Affluent Customer</v>
          </cell>
          <cell r="U1583" t="str">
            <v>Yes</v>
          </cell>
          <cell r="V1583">
            <v>4702</v>
          </cell>
          <cell r="W1583" t="str">
            <v>QLD</v>
          </cell>
          <cell r="X1583">
            <v>1</v>
          </cell>
          <cell r="Y1583">
            <v>120</v>
          </cell>
        </row>
        <row r="1584">
          <cell r="A1584">
            <v>1583</v>
          </cell>
          <cell r="B1584">
            <v>55</v>
          </cell>
          <cell r="C1584">
            <v>545</v>
          </cell>
          <cell r="D1584">
            <v>42871</v>
          </cell>
          <cell r="E1584" t="b">
            <v>1</v>
          </cell>
          <cell r="F1584" t="str">
            <v>Approved</v>
          </cell>
          <cell r="G1584" t="str">
            <v>Trek Bicycles</v>
          </cell>
          <cell r="H1584" t="str">
            <v>Road</v>
          </cell>
          <cell r="I1584" t="str">
            <v>medium</v>
          </cell>
          <cell r="J1584" t="str">
            <v>large</v>
          </cell>
          <cell r="K1584">
            <v>1894.19</v>
          </cell>
          <cell r="L1584">
            <v>598.76</v>
          </cell>
          <cell r="M1584">
            <v>1295.43</v>
          </cell>
          <cell r="N1584">
            <v>34586</v>
          </cell>
          <cell r="O1584" t="e">
            <v>#N/A</v>
          </cell>
          <cell r="P1584" t="e">
            <v>#N/A</v>
          </cell>
          <cell r="Q1584" t="e">
            <v>#N/A</v>
          </cell>
          <cell r="R1584" t="e">
            <v>#N/A</v>
          </cell>
          <cell r="S1584" t="e">
            <v>#N/A</v>
          </cell>
          <cell r="T1584" t="e">
            <v>#N/A</v>
          </cell>
          <cell r="U1584" t="e">
            <v>#N/A</v>
          </cell>
          <cell r="V1584" t="e">
            <v>#N/A</v>
          </cell>
          <cell r="W1584" t="e">
            <v>#N/A</v>
          </cell>
          <cell r="X1584" t="e">
            <v>#N/A</v>
          </cell>
          <cell r="Y1584">
            <v>228</v>
          </cell>
        </row>
        <row r="1585">
          <cell r="A1585">
            <v>1584</v>
          </cell>
          <cell r="B1585">
            <v>0</v>
          </cell>
          <cell r="C1585">
            <v>656</v>
          </cell>
          <cell r="D1585">
            <v>43028</v>
          </cell>
          <cell r="E1585" t="b">
            <v>1</v>
          </cell>
          <cell r="F1585" t="str">
            <v>Approved</v>
          </cell>
          <cell r="G1585" t="str">
            <v>Giant Bicycles</v>
          </cell>
          <cell r="H1585" t="str">
            <v>Standard</v>
          </cell>
          <cell r="I1585" t="str">
            <v>medium</v>
          </cell>
          <cell r="J1585" t="str">
            <v>large</v>
          </cell>
          <cell r="K1585">
            <v>569.55999999999995</v>
          </cell>
          <cell r="L1585">
            <v>528.42999999999995</v>
          </cell>
          <cell r="M1585">
            <v>41.129999999999995</v>
          </cell>
          <cell r="N1585">
            <v>37874</v>
          </cell>
          <cell r="O1585" t="e">
            <v>#N/A</v>
          </cell>
          <cell r="P1585" t="e">
            <v>#N/A</v>
          </cell>
          <cell r="Q1585" t="e">
            <v>#N/A</v>
          </cell>
          <cell r="R1585" t="e">
            <v>#N/A</v>
          </cell>
          <cell r="S1585" t="e">
            <v>#N/A</v>
          </cell>
          <cell r="T1585" t="e">
            <v>#N/A</v>
          </cell>
          <cell r="U1585" t="e">
            <v>#N/A</v>
          </cell>
          <cell r="V1585" t="e">
            <v>#N/A</v>
          </cell>
          <cell r="W1585" t="e">
            <v>#N/A</v>
          </cell>
          <cell r="X1585" t="e">
            <v>#N/A</v>
          </cell>
          <cell r="Y1585">
            <v>71</v>
          </cell>
        </row>
        <row r="1586">
          <cell r="A1586">
            <v>1585</v>
          </cell>
          <cell r="B1586">
            <v>40</v>
          </cell>
          <cell r="C1586">
            <v>596</v>
          </cell>
          <cell r="D1586">
            <v>43014</v>
          </cell>
          <cell r="E1586" t="b">
            <v>1</v>
          </cell>
          <cell r="F1586" t="str">
            <v>Approved</v>
          </cell>
          <cell r="G1586" t="str">
            <v>OHM Cycles</v>
          </cell>
          <cell r="H1586" t="str">
            <v>Standard</v>
          </cell>
          <cell r="I1586" t="str">
            <v>high</v>
          </cell>
          <cell r="J1586" t="str">
            <v>medium</v>
          </cell>
          <cell r="K1586">
            <v>1458.17</v>
          </cell>
          <cell r="L1586">
            <v>874.9</v>
          </cell>
          <cell r="M1586">
            <v>583.2700000000001</v>
          </cell>
          <cell r="N1586">
            <v>38750</v>
          </cell>
          <cell r="O1586" t="e">
            <v>#N/A</v>
          </cell>
          <cell r="P1586" t="e">
            <v>#N/A</v>
          </cell>
          <cell r="Q1586" t="e">
            <v>#N/A</v>
          </cell>
          <cell r="R1586" t="e">
            <v>#N/A</v>
          </cell>
          <cell r="S1586" t="e">
            <v>#N/A</v>
          </cell>
          <cell r="T1586" t="e">
            <v>#N/A</v>
          </cell>
          <cell r="U1586" t="e">
            <v>#N/A</v>
          </cell>
          <cell r="V1586" t="e">
            <v>#N/A</v>
          </cell>
          <cell r="W1586" t="e">
            <v>#N/A</v>
          </cell>
          <cell r="X1586" t="e">
            <v>#N/A</v>
          </cell>
          <cell r="Y1586">
            <v>85</v>
          </cell>
        </row>
        <row r="1587">
          <cell r="A1587">
            <v>1586</v>
          </cell>
          <cell r="B1587">
            <v>18</v>
          </cell>
          <cell r="C1587">
            <v>133</v>
          </cell>
          <cell r="D1587">
            <v>42739</v>
          </cell>
          <cell r="E1587" t="b">
            <v>1</v>
          </cell>
          <cell r="F1587" t="str">
            <v>Approved</v>
          </cell>
          <cell r="G1587" t="str">
            <v>Solex</v>
          </cell>
          <cell r="H1587" t="str">
            <v>Standard</v>
          </cell>
          <cell r="I1587" t="str">
            <v>medium</v>
          </cell>
          <cell r="J1587" t="str">
            <v>medium</v>
          </cell>
          <cell r="K1587">
            <v>575.27</v>
          </cell>
          <cell r="L1587">
            <v>431.45</v>
          </cell>
          <cell r="M1587">
            <v>143.82</v>
          </cell>
          <cell r="N1587">
            <v>34244</v>
          </cell>
          <cell r="O1587" t="e">
            <v>#N/A</v>
          </cell>
          <cell r="P1587" t="e">
            <v>#N/A</v>
          </cell>
          <cell r="Q1587" t="e">
            <v>#N/A</v>
          </cell>
          <cell r="R1587" t="e">
            <v>#N/A</v>
          </cell>
          <cell r="S1587" t="e">
            <v>#N/A</v>
          </cell>
          <cell r="T1587" t="e">
            <v>#N/A</v>
          </cell>
          <cell r="U1587" t="e">
            <v>#N/A</v>
          </cell>
          <cell r="V1587" t="e">
            <v>#N/A</v>
          </cell>
          <cell r="W1587" t="e">
            <v>#N/A</v>
          </cell>
          <cell r="X1587" t="e">
            <v>#N/A</v>
          </cell>
          <cell r="Y1587">
            <v>360</v>
          </cell>
        </row>
        <row r="1588">
          <cell r="A1588">
            <v>1587</v>
          </cell>
          <cell r="B1588">
            <v>68</v>
          </cell>
          <cell r="C1588">
            <v>1778</v>
          </cell>
          <cell r="D1588">
            <v>42751</v>
          </cell>
          <cell r="E1588" t="b">
            <v>1</v>
          </cell>
          <cell r="F1588" t="str">
            <v>Approved</v>
          </cell>
          <cell r="G1588" t="str">
            <v>OHM Cycles</v>
          </cell>
          <cell r="H1588" t="str">
            <v>Standard</v>
          </cell>
          <cell r="I1588" t="str">
            <v>medium</v>
          </cell>
          <cell r="J1588" t="str">
            <v>medium</v>
          </cell>
          <cell r="K1588">
            <v>1636.9</v>
          </cell>
          <cell r="L1588">
            <v>44.71</v>
          </cell>
          <cell r="M1588">
            <v>1592.19</v>
          </cell>
          <cell r="N1588">
            <v>42710</v>
          </cell>
          <cell r="O1588" t="str">
            <v>Male</v>
          </cell>
          <cell r="P1588">
            <v>55</v>
          </cell>
          <cell r="Q1588">
            <v>21.652054794520549</v>
          </cell>
          <cell r="R1588" t="str">
            <v>Staff Accountant III</v>
          </cell>
          <cell r="S1588" t="str">
            <v>Retail</v>
          </cell>
          <cell r="T1588" t="str">
            <v>Affluent Customer</v>
          </cell>
          <cell r="U1588" t="str">
            <v>No</v>
          </cell>
          <cell r="V1588">
            <v>3930</v>
          </cell>
          <cell r="W1588" t="str">
            <v>VIC</v>
          </cell>
          <cell r="X1588">
            <v>9</v>
          </cell>
          <cell r="Y1588">
            <v>348</v>
          </cell>
        </row>
        <row r="1589">
          <cell r="A1589">
            <v>1588</v>
          </cell>
          <cell r="B1589">
            <v>36</v>
          </cell>
          <cell r="C1589">
            <v>2149</v>
          </cell>
          <cell r="D1589">
            <v>43062</v>
          </cell>
          <cell r="E1589" t="b">
            <v>0</v>
          </cell>
          <cell r="F1589" t="str">
            <v>Approved</v>
          </cell>
          <cell r="G1589" t="str">
            <v>Solex</v>
          </cell>
          <cell r="H1589" t="str">
            <v>Standard</v>
          </cell>
          <cell r="I1589" t="str">
            <v>low</v>
          </cell>
          <cell r="J1589" t="str">
            <v>medium</v>
          </cell>
          <cell r="K1589">
            <v>1289.8499999999999</v>
          </cell>
          <cell r="L1589">
            <v>74.510000000000005</v>
          </cell>
          <cell r="M1589">
            <v>1215.3399999999999</v>
          </cell>
          <cell r="N1589">
            <v>39427</v>
          </cell>
          <cell r="O1589" t="str">
            <v>Male</v>
          </cell>
          <cell r="P1589">
            <v>75</v>
          </cell>
          <cell r="Q1589">
            <v>43.865753424657534</v>
          </cell>
          <cell r="R1589" t="str">
            <v>Professor</v>
          </cell>
          <cell r="S1589" t="str">
            <v>Manufacturing</v>
          </cell>
          <cell r="T1589" t="str">
            <v>Mass Customer</v>
          </cell>
          <cell r="U1589" t="str">
            <v>Yes</v>
          </cell>
          <cell r="V1589">
            <v>2210</v>
          </cell>
          <cell r="W1589" t="str">
            <v>NSW</v>
          </cell>
          <cell r="X1589">
            <v>10</v>
          </cell>
          <cell r="Y1589">
            <v>37</v>
          </cell>
        </row>
        <row r="1590">
          <cell r="A1590">
            <v>1589</v>
          </cell>
          <cell r="B1590">
            <v>37</v>
          </cell>
          <cell r="C1590">
            <v>2434</v>
          </cell>
          <cell r="D1590">
            <v>43048</v>
          </cell>
          <cell r="E1590" t="b">
            <v>1</v>
          </cell>
          <cell r="F1590" t="str">
            <v>Approved</v>
          </cell>
          <cell r="G1590" t="str">
            <v>OHM Cycles</v>
          </cell>
          <cell r="H1590" t="str">
            <v>Standard</v>
          </cell>
          <cell r="I1590" t="str">
            <v>low</v>
          </cell>
          <cell r="J1590" t="str">
            <v>medium</v>
          </cell>
          <cell r="K1590">
            <v>1793.43</v>
          </cell>
          <cell r="L1590">
            <v>248.82</v>
          </cell>
          <cell r="M1590">
            <v>1544.6100000000001</v>
          </cell>
          <cell r="N1590">
            <v>36361</v>
          </cell>
          <cell r="O1590" t="str">
            <v>Female</v>
          </cell>
          <cell r="P1590">
            <v>69</v>
          </cell>
          <cell r="Q1590">
            <v>65.38082191780822</v>
          </cell>
          <cell r="R1590" t="str">
            <v>Environmental Specialist</v>
          </cell>
          <cell r="S1590" t="str">
            <v>n/a</v>
          </cell>
          <cell r="T1590" t="str">
            <v>High Net Worth</v>
          </cell>
          <cell r="U1590" t="str">
            <v>Yes</v>
          </cell>
          <cell r="V1590">
            <v>4207</v>
          </cell>
          <cell r="W1590" t="str">
            <v>QLD</v>
          </cell>
          <cell r="X1590">
            <v>4</v>
          </cell>
          <cell r="Y1590">
            <v>51</v>
          </cell>
        </row>
        <row r="1591">
          <cell r="A1591">
            <v>1590</v>
          </cell>
          <cell r="B1591">
            <v>19</v>
          </cell>
          <cell r="C1591">
            <v>1316</v>
          </cell>
          <cell r="D1591">
            <v>42836</v>
          </cell>
          <cell r="E1591" t="b">
            <v>0</v>
          </cell>
          <cell r="F1591" t="str">
            <v>Approved</v>
          </cell>
          <cell r="G1591" t="str">
            <v>Trek Bicycles</v>
          </cell>
          <cell r="H1591" t="str">
            <v>Mountain</v>
          </cell>
          <cell r="I1591" t="str">
            <v>low</v>
          </cell>
          <cell r="J1591" t="str">
            <v>medium</v>
          </cell>
          <cell r="K1591">
            <v>574.64</v>
          </cell>
          <cell r="L1591">
            <v>459.71</v>
          </cell>
          <cell r="M1591">
            <v>114.93</v>
          </cell>
          <cell r="N1591">
            <v>38258</v>
          </cell>
          <cell r="O1591" t="e">
            <v>#N/A</v>
          </cell>
          <cell r="P1591" t="e">
            <v>#N/A</v>
          </cell>
          <cell r="Q1591" t="e">
            <v>#N/A</v>
          </cell>
          <cell r="R1591" t="e">
            <v>#N/A</v>
          </cell>
          <cell r="S1591" t="e">
            <v>#N/A</v>
          </cell>
          <cell r="T1591" t="e">
            <v>#N/A</v>
          </cell>
          <cell r="U1591" t="e">
            <v>#N/A</v>
          </cell>
          <cell r="V1591" t="e">
            <v>#N/A</v>
          </cell>
          <cell r="W1591" t="e">
            <v>#N/A</v>
          </cell>
          <cell r="X1591" t="e">
            <v>#N/A</v>
          </cell>
          <cell r="Y1591">
            <v>263</v>
          </cell>
        </row>
        <row r="1592">
          <cell r="A1592">
            <v>1591</v>
          </cell>
          <cell r="B1592">
            <v>22</v>
          </cell>
          <cell r="C1592">
            <v>2251</v>
          </cell>
          <cell r="D1592">
            <v>42893</v>
          </cell>
          <cell r="E1592" t="b">
            <v>1</v>
          </cell>
          <cell r="F1592" t="str">
            <v>Approved</v>
          </cell>
          <cell r="G1592" t="str">
            <v>Solex</v>
          </cell>
          <cell r="H1592" t="str">
            <v>Standard</v>
          </cell>
          <cell r="I1592" t="str">
            <v>medium</v>
          </cell>
          <cell r="J1592" t="str">
            <v>medium</v>
          </cell>
          <cell r="K1592">
            <v>575.27</v>
          </cell>
          <cell r="L1592">
            <v>431.45</v>
          </cell>
          <cell r="M1592">
            <v>143.82</v>
          </cell>
          <cell r="N1592">
            <v>41345</v>
          </cell>
          <cell r="O1592" t="str">
            <v>U</v>
          </cell>
          <cell r="P1592">
            <v>31</v>
          </cell>
          <cell r="Q1592">
            <v>62.627397260273973</v>
          </cell>
          <cell r="R1592">
            <v>0</v>
          </cell>
          <cell r="S1592" t="str">
            <v>Telecommunications</v>
          </cell>
          <cell r="T1592" t="str">
            <v>High Net Worth</v>
          </cell>
          <cell r="U1592" t="str">
            <v>No</v>
          </cell>
          <cell r="V1592">
            <v>3555</v>
          </cell>
          <cell r="W1592" t="str">
            <v>VIC</v>
          </cell>
          <cell r="X1592">
            <v>3</v>
          </cell>
          <cell r="Y1592">
            <v>206</v>
          </cell>
        </row>
        <row r="1593">
          <cell r="A1593">
            <v>1592</v>
          </cell>
          <cell r="B1593">
            <v>77</v>
          </cell>
          <cell r="C1593">
            <v>770</v>
          </cell>
          <cell r="D1593">
            <v>43050</v>
          </cell>
          <cell r="E1593" t="b">
            <v>0</v>
          </cell>
          <cell r="F1593" t="str">
            <v>Approved</v>
          </cell>
          <cell r="G1593" t="str">
            <v>WeareA2B</v>
          </cell>
          <cell r="H1593" t="str">
            <v>Standard</v>
          </cell>
          <cell r="I1593" t="str">
            <v>medium</v>
          </cell>
          <cell r="J1593" t="str">
            <v>medium</v>
          </cell>
          <cell r="K1593">
            <v>1769.64</v>
          </cell>
          <cell r="L1593">
            <v>108.76</v>
          </cell>
          <cell r="M1593">
            <v>1660.88</v>
          </cell>
          <cell r="N1593">
            <v>40672</v>
          </cell>
          <cell r="O1593" t="e">
            <v>#N/A</v>
          </cell>
          <cell r="P1593" t="e">
            <v>#N/A</v>
          </cell>
          <cell r="Q1593" t="e">
            <v>#N/A</v>
          </cell>
          <cell r="R1593" t="e">
            <v>#N/A</v>
          </cell>
          <cell r="S1593" t="e">
            <v>#N/A</v>
          </cell>
          <cell r="T1593" t="e">
            <v>#N/A</v>
          </cell>
          <cell r="U1593" t="e">
            <v>#N/A</v>
          </cell>
          <cell r="V1593" t="e">
            <v>#N/A</v>
          </cell>
          <cell r="W1593" t="e">
            <v>#N/A</v>
          </cell>
          <cell r="X1593" t="e">
            <v>#N/A</v>
          </cell>
          <cell r="Y1593">
            <v>49</v>
          </cell>
        </row>
        <row r="1594">
          <cell r="A1594">
            <v>1593</v>
          </cell>
          <cell r="B1594">
            <v>44</v>
          </cell>
          <cell r="C1594">
            <v>534</v>
          </cell>
          <cell r="D1594">
            <v>42831</v>
          </cell>
          <cell r="E1594" t="b">
            <v>0</v>
          </cell>
          <cell r="F1594" t="str">
            <v>Approved</v>
          </cell>
          <cell r="G1594" t="str">
            <v>WeareA2B</v>
          </cell>
          <cell r="H1594" t="str">
            <v>Standard</v>
          </cell>
          <cell r="I1594" t="str">
            <v>medium</v>
          </cell>
          <cell r="J1594" t="str">
            <v>medium</v>
          </cell>
          <cell r="K1594">
            <v>1769.64</v>
          </cell>
          <cell r="L1594">
            <v>108.76</v>
          </cell>
          <cell r="M1594">
            <v>1660.88</v>
          </cell>
          <cell r="N1594">
            <v>40672</v>
          </cell>
          <cell r="O1594" t="e">
            <v>#N/A</v>
          </cell>
          <cell r="P1594" t="e">
            <v>#N/A</v>
          </cell>
          <cell r="Q1594" t="e">
            <v>#N/A</v>
          </cell>
          <cell r="R1594" t="e">
            <v>#N/A</v>
          </cell>
          <cell r="S1594" t="e">
            <v>#N/A</v>
          </cell>
          <cell r="T1594" t="e">
            <v>#N/A</v>
          </cell>
          <cell r="U1594" t="e">
            <v>#N/A</v>
          </cell>
          <cell r="V1594" t="e">
            <v>#N/A</v>
          </cell>
          <cell r="W1594" t="e">
            <v>#N/A</v>
          </cell>
          <cell r="X1594" t="e">
            <v>#N/A</v>
          </cell>
          <cell r="Y1594">
            <v>268</v>
          </cell>
        </row>
        <row r="1595">
          <cell r="A1595">
            <v>1594</v>
          </cell>
          <cell r="B1595">
            <v>98</v>
          </cell>
          <cell r="C1595">
            <v>2923</v>
          </cell>
          <cell r="D1595">
            <v>42817</v>
          </cell>
          <cell r="E1595" t="b">
            <v>1</v>
          </cell>
          <cell r="F1595" t="str">
            <v>Approved</v>
          </cell>
          <cell r="G1595" t="str">
            <v>Trek Bicycles</v>
          </cell>
          <cell r="H1595" t="str">
            <v>Standard</v>
          </cell>
          <cell r="I1595" t="str">
            <v>high</v>
          </cell>
          <cell r="J1595" t="str">
            <v>medium</v>
          </cell>
          <cell r="K1595">
            <v>358.39</v>
          </cell>
          <cell r="L1595">
            <v>215.03</v>
          </cell>
          <cell r="M1595">
            <v>143.35999999999999</v>
          </cell>
          <cell r="N1595">
            <v>34556</v>
          </cell>
          <cell r="O1595" t="str">
            <v>Female</v>
          </cell>
          <cell r="P1595">
            <v>79</v>
          </cell>
          <cell r="Q1595">
            <v>50.336986301369862</v>
          </cell>
          <cell r="R1595" t="str">
            <v>Teacher</v>
          </cell>
          <cell r="S1595" t="str">
            <v>Manufacturing</v>
          </cell>
          <cell r="T1595" t="str">
            <v>Affluent Customer</v>
          </cell>
          <cell r="U1595" t="str">
            <v>Yes</v>
          </cell>
          <cell r="V1595">
            <v>2440</v>
          </cell>
          <cell r="W1595" t="str">
            <v>NSW</v>
          </cell>
          <cell r="X1595">
            <v>2</v>
          </cell>
          <cell r="Y1595">
            <v>282</v>
          </cell>
        </row>
        <row r="1596">
          <cell r="A1596">
            <v>1595</v>
          </cell>
          <cell r="B1596">
            <v>4</v>
          </cell>
          <cell r="C1596">
            <v>3270</v>
          </cell>
          <cell r="D1596">
            <v>42753</v>
          </cell>
          <cell r="E1596" t="b">
            <v>1</v>
          </cell>
          <cell r="F1596" t="str">
            <v>Approved</v>
          </cell>
          <cell r="G1596" t="str">
            <v>Giant Bicycles</v>
          </cell>
          <cell r="H1596" t="str">
            <v>Standard</v>
          </cell>
          <cell r="I1596" t="str">
            <v>high</v>
          </cell>
          <cell r="J1596" t="str">
            <v>medium</v>
          </cell>
          <cell r="K1596">
            <v>1129.1300000000001</v>
          </cell>
          <cell r="L1596">
            <v>677.48</v>
          </cell>
          <cell r="M1596">
            <v>451.65000000000009</v>
          </cell>
          <cell r="N1596">
            <v>40784</v>
          </cell>
          <cell r="O1596" t="str">
            <v>Female</v>
          </cell>
          <cell r="P1596">
            <v>21</v>
          </cell>
          <cell r="Q1596">
            <v>64.980821917808214</v>
          </cell>
          <cell r="R1596" t="str">
            <v>Administrative Officer</v>
          </cell>
          <cell r="S1596" t="str">
            <v>n/a</v>
          </cell>
          <cell r="T1596" t="str">
            <v>Mass Customer</v>
          </cell>
          <cell r="U1596" t="str">
            <v>No</v>
          </cell>
          <cell r="V1596">
            <v>3068</v>
          </cell>
          <cell r="W1596" t="str">
            <v>VIC</v>
          </cell>
          <cell r="X1596">
            <v>10</v>
          </cell>
          <cell r="Y1596">
            <v>346</v>
          </cell>
        </row>
        <row r="1597">
          <cell r="A1597">
            <v>1596</v>
          </cell>
          <cell r="B1597">
            <v>62</v>
          </cell>
          <cell r="C1597">
            <v>2604</v>
          </cell>
          <cell r="D1597">
            <v>43013</v>
          </cell>
          <cell r="E1597" t="b">
            <v>1</v>
          </cell>
          <cell r="F1597" t="str">
            <v>Approved</v>
          </cell>
          <cell r="G1597" t="str">
            <v>Solex</v>
          </cell>
          <cell r="H1597" t="str">
            <v>Standard</v>
          </cell>
          <cell r="I1597" t="str">
            <v>medium</v>
          </cell>
          <cell r="J1597" t="str">
            <v>medium</v>
          </cell>
          <cell r="K1597">
            <v>478.16</v>
          </cell>
          <cell r="L1597">
            <v>298.72000000000003</v>
          </cell>
          <cell r="M1597">
            <v>179.44</v>
          </cell>
          <cell r="N1597">
            <v>42145</v>
          </cell>
          <cell r="O1597" t="str">
            <v>Male</v>
          </cell>
          <cell r="P1597">
            <v>50</v>
          </cell>
          <cell r="Q1597">
            <v>46.898630136986299</v>
          </cell>
          <cell r="R1597" t="str">
            <v>Account Executive</v>
          </cell>
          <cell r="S1597" t="str">
            <v>Financial Services</v>
          </cell>
          <cell r="T1597" t="str">
            <v>High Net Worth</v>
          </cell>
          <cell r="U1597" t="str">
            <v>No</v>
          </cell>
          <cell r="V1597">
            <v>3185</v>
          </cell>
          <cell r="W1597" t="str">
            <v>VIC</v>
          </cell>
          <cell r="X1597">
            <v>9</v>
          </cell>
          <cell r="Y1597">
            <v>86</v>
          </cell>
        </row>
        <row r="1598">
          <cell r="A1598">
            <v>1597</v>
          </cell>
          <cell r="B1598">
            <v>50</v>
          </cell>
          <cell r="C1598">
            <v>2948</v>
          </cell>
          <cell r="D1598">
            <v>42860</v>
          </cell>
          <cell r="E1598" t="b">
            <v>0</v>
          </cell>
          <cell r="F1598" t="str">
            <v>Approved</v>
          </cell>
          <cell r="G1598" t="str">
            <v>WeareA2B</v>
          </cell>
          <cell r="H1598" t="str">
            <v>Standard</v>
          </cell>
          <cell r="I1598" t="str">
            <v>medium</v>
          </cell>
          <cell r="J1598" t="str">
            <v>small</v>
          </cell>
          <cell r="K1598">
            <v>175.89</v>
          </cell>
          <cell r="L1598">
            <v>131.91999999999999</v>
          </cell>
          <cell r="M1598">
            <v>43.97</v>
          </cell>
          <cell r="N1598">
            <v>41009</v>
          </cell>
          <cell r="O1598" t="str">
            <v>Female</v>
          </cell>
          <cell r="P1598">
            <v>68</v>
          </cell>
          <cell r="Q1598">
            <v>25.186301369863013</v>
          </cell>
          <cell r="R1598" t="str">
            <v>Internal Auditor</v>
          </cell>
          <cell r="S1598" t="str">
            <v>Manufacturing</v>
          </cell>
          <cell r="T1598" t="str">
            <v>Mass Customer</v>
          </cell>
          <cell r="U1598" t="str">
            <v>No</v>
          </cell>
          <cell r="V1598">
            <v>4105</v>
          </cell>
          <cell r="W1598" t="str">
            <v>QLD</v>
          </cell>
          <cell r="X1598">
            <v>9</v>
          </cell>
          <cell r="Y1598">
            <v>239</v>
          </cell>
        </row>
        <row r="1599">
          <cell r="A1599">
            <v>1598</v>
          </cell>
          <cell r="B1599">
            <v>88</v>
          </cell>
          <cell r="C1599">
            <v>1935</v>
          </cell>
          <cell r="D1599">
            <v>42750</v>
          </cell>
          <cell r="E1599" t="b">
            <v>1</v>
          </cell>
          <cell r="F1599" t="str">
            <v>Approved</v>
          </cell>
          <cell r="G1599" t="str">
            <v>Norco Bicycles</v>
          </cell>
          <cell r="H1599" t="str">
            <v>Standard</v>
          </cell>
          <cell r="I1599" t="str">
            <v>medium</v>
          </cell>
          <cell r="J1599" t="str">
            <v>medium</v>
          </cell>
          <cell r="K1599">
            <v>1198.46</v>
          </cell>
          <cell r="L1599">
            <v>381.1</v>
          </cell>
          <cell r="M1599">
            <v>817.36</v>
          </cell>
          <cell r="N1599">
            <v>36145</v>
          </cell>
          <cell r="O1599" t="str">
            <v>Female</v>
          </cell>
          <cell r="P1599">
            <v>36</v>
          </cell>
          <cell r="Q1599">
            <v>47.38082191780822</v>
          </cell>
          <cell r="R1599" t="str">
            <v>Senior Sales Associate</v>
          </cell>
          <cell r="S1599" t="str">
            <v>n/a</v>
          </cell>
          <cell r="T1599" t="str">
            <v>Affluent Customer</v>
          </cell>
          <cell r="U1599" t="str">
            <v>Yes</v>
          </cell>
          <cell r="V1599">
            <v>2170</v>
          </cell>
          <cell r="W1599" t="str">
            <v>NSW</v>
          </cell>
          <cell r="X1599">
            <v>8</v>
          </cell>
          <cell r="Y1599">
            <v>349</v>
          </cell>
        </row>
        <row r="1600">
          <cell r="A1600">
            <v>1599</v>
          </cell>
          <cell r="B1600">
            <v>53</v>
          </cell>
          <cell r="C1600">
            <v>3055</v>
          </cell>
          <cell r="D1600">
            <v>42875</v>
          </cell>
          <cell r="E1600" t="b">
            <v>0</v>
          </cell>
          <cell r="F1600" t="str">
            <v>Approved</v>
          </cell>
          <cell r="G1600" t="str">
            <v>OHM Cycles</v>
          </cell>
          <cell r="H1600" t="str">
            <v>Standard</v>
          </cell>
          <cell r="I1600" t="str">
            <v>medium</v>
          </cell>
          <cell r="J1600" t="str">
            <v>medium</v>
          </cell>
          <cell r="K1600">
            <v>795.34</v>
          </cell>
          <cell r="L1600">
            <v>101.58</v>
          </cell>
          <cell r="M1600">
            <v>693.76</v>
          </cell>
          <cell r="N1600">
            <v>38647</v>
          </cell>
          <cell r="O1600" t="str">
            <v>Female</v>
          </cell>
          <cell r="P1600">
            <v>43</v>
          </cell>
          <cell r="Q1600">
            <v>22.589041095890412</v>
          </cell>
          <cell r="R1600" t="str">
            <v>General Manager</v>
          </cell>
          <cell r="S1600" t="str">
            <v>Manufacturing</v>
          </cell>
          <cell r="T1600" t="str">
            <v>Affluent Customer</v>
          </cell>
          <cell r="U1600" t="str">
            <v>No</v>
          </cell>
          <cell r="V1600">
            <v>4870</v>
          </cell>
          <cell r="W1600" t="str">
            <v>QLD</v>
          </cell>
          <cell r="X1600">
            <v>6</v>
          </cell>
          <cell r="Y1600">
            <v>224</v>
          </cell>
        </row>
        <row r="1601">
          <cell r="A1601">
            <v>1600</v>
          </cell>
          <cell r="B1601">
            <v>79</v>
          </cell>
          <cell r="C1601">
            <v>3228</v>
          </cell>
          <cell r="D1601">
            <v>43059</v>
          </cell>
          <cell r="E1601" t="b">
            <v>1</v>
          </cell>
          <cell r="F1601" t="str">
            <v>Approved</v>
          </cell>
          <cell r="G1601" t="str">
            <v>Norco Bicycles</v>
          </cell>
          <cell r="H1601" t="str">
            <v>Standard</v>
          </cell>
          <cell r="I1601" t="str">
            <v>medium</v>
          </cell>
          <cell r="J1601" t="str">
            <v>medium</v>
          </cell>
          <cell r="K1601">
            <v>1555.58</v>
          </cell>
          <cell r="L1601">
            <v>818.01</v>
          </cell>
          <cell r="M1601">
            <v>737.56999999999994</v>
          </cell>
          <cell r="N1601">
            <v>37873</v>
          </cell>
          <cell r="O1601" t="str">
            <v>Male</v>
          </cell>
          <cell r="P1601">
            <v>69</v>
          </cell>
          <cell r="Q1601">
            <v>57.630136986301373</v>
          </cell>
          <cell r="R1601" t="str">
            <v>Social Worker</v>
          </cell>
          <cell r="S1601" t="str">
            <v>Manufacturing</v>
          </cell>
          <cell r="T1601" t="str">
            <v>Affluent Customer</v>
          </cell>
          <cell r="U1601" t="str">
            <v>No</v>
          </cell>
          <cell r="V1601">
            <v>2880</v>
          </cell>
          <cell r="W1601" t="str">
            <v>NSW</v>
          </cell>
          <cell r="X1601">
            <v>1</v>
          </cell>
          <cell r="Y1601">
            <v>40</v>
          </cell>
        </row>
        <row r="1602">
          <cell r="A1602">
            <v>1601</v>
          </cell>
          <cell r="B1602">
            <v>69</v>
          </cell>
          <cell r="C1602">
            <v>1178</v>
          </cell>
          <cell r="D1602">
            <v>42946</v>
          </cell>
          <cell r="E1602" t="b">
            <v>0</v>
          </cell>
          <cell r="F1602" t="str">
            <v>Approved</v>
          </cell>
          <cell r="G1602" t="str">
            <v>Giant Bicycles</v>
          </cell>
          <cell r="H1602" t="str">
            <v>Road</v>
          </cell>
          <cell r="I1602" t="str">
            <v>medium</v>
          </cell>
          <cell r="J1602" t="str">
            <v>medium</v>
          </cell>
          <cell r="K1602">
            <v>792.9</v>
          </cell>
          <cell r="L1602">
            <v>594.67999999999995</v>
          </cell>
          <cell r="M1602">
            <v>198.22000000000003</v>
          </cell>
          <cell r="N1602">
            <v>33879</v>
          </cell>
          <cell r="O1602" t="e">
            <v>#N/A</v>
          </cell>
          <cell r="P1602" t="e">
            <v>#N/A</v>
          </cell>
          <cell r="Q1602" t="e">
            <v>#N/A</v>
          </cell>
          <cell r="R1602" t="e">
            <v>#N/A</v>
          </cell>
          <cell r="S1602" t="e">
            <v>#N/A</v>
          </cell>
          <cell r="T1602" t="e">
            <v>#N/A</v>
          </cell>
          <cell r="U1602" t="e">
            <v>#N/A</v>
          </cell>
          <cell r="V1602" t="e">
            <v>#N/A</v>
          </cell>
          <cell r="W1602" t="e">
            <v>#N/A</v>
          </cell>
          <cell r="X1602" t="e">
            <v>#N/A</v>
          </cell>
          <cell r="Y1602">
            <v>153</v>
          </cell>
        </row>
        <row r="1603">
          <cell r="A1603">
            <v>1602</v>
          </cell>
          <cell r="B1603">
            <v>48</v>
          </cell>
          <cell r="C1603">
            <v>1974</v>
          </cell>
          <cell r="D1603">
            <v>42949</v>
          </cell>
          <cell r="E1603" t="b">
            <v>1</v>
          </cell>
          <cell r="F1603" t="str">
            <v>Approved</v>
          </cell>
          <cell r="G1603" t="str">
            <v>WeareA2B</v>
          </cell>
          <cell r="H1603" t="str">
            <v>Standard</v>
          </cell>
          <cell r="I1603" t="str">
            <v>medium</v>
          </cell>
          <cell r="J1603" t="str">
            <v>medium</v>
          </cell>
          <cell r="K1603">
            <v>1762.96</v>
          </cell>
          <cell r="L1603">
            <v>950.52</v>
          </cell>
          <cell r="M1603">
            <v>812.44</v>
          </cell>
          <cell r="N1603">
            <v>37220</v>
          </cell>
          <cell r="O1603" t="str">
            <v>Female</v>
          </cell>
          <cell r="P1603">
            <v>39</v>
          </cell>
          <cell r="Q1603">
            <v>63.805479452054797</v>
          </cell>
          <cell r="R1603" t="str">
            <v>Administrative Officer</v>
          </cell>
          <cell r="S1603" t="str">
            <v>Financial Services</v>
          </cell>
          <cell r="T1603" t="str">
            <v>High Net Worth</v>
          </cell>
          <cell r="U1603" t="str">
            <v>No</v>
          </cell>
          <cell r="V1603">
            <v>2165</v>
          </cell>
          <cell r="W1603" t="str">
            <v>NSW</v>
          </cell>
          <cell r="X1603">
            <v>9</v>
          </cell>
          <cell r="Y1603">
            <v>150</v>
          </cell>
        </row>
        <row r="1604">
          <cell r="A1604">
            <v>1603</v>
          </cell>
          <cell r="B1604">
            <v>11</v>
          </cell>
          <cell r="C1604">
            <v>3321</v>
          </cell>
          <cell r="D1604">
            <v>43003</v>
          </cell>
          <cell r="E1604" t="b">
            <v>0</v>
          </cell>
          <cell r="F1604" t="str">
            <v>Approved</v>
          </cell>
          <cell r="G1604" t="str">
            <v>Trek Bicycles</v>
          </cell>
          <cell r="H1604" t="str">
            <v>Standard</v>
          </cell>
          <cell r="I1604" t="str">
            <v>medium</v>
          </cell>
          <cell r="J1604" t="str">
            <v>small</v>
          </cell>
          <cell r="K1604">
            <v>1775.81</v>
          </cell>
          <cell r="L1604">
            <v>1580.47</v>
          </cell>
          <cell r="M1604">
            <v>195.33999999999992</v>
          </cell>
          <cell r="N1604">
            <v>34115</v>
          </cell>
          <cell r="O1604" t="str">
            <v>U</v>
          </cell>
          <cell r="P1604">
            <v>24</v>
          </cell>
          <cell r="Q1604">
            <v>41.887671232876713</v>
          </cell>
          <cell r="R1604" t="str">
            <v>Software Test Engineer I</v>
          </cell>
          <cell r="S1604" t="str">
            <v>Manufacturing</v>
          </cell>
          <cell r="T1604" t="str">
            <v>High Net Worth</v>
          </cell>
          <cell r="U1604" t="str">
            <v>No</v>
          </cell>
          <cell r="V1604">
            <v>2042</v>
          </cell>
          <cell r="W1604" t="str">
            <v>NSW</v>
          </cell>
          <cell r="X1604">
            <v>11</v>
          </cell>
          <cell r="Y1604">
            <v>96</v>
          </cell>
        </row>
        <row r="1605">
          <cell r="A1605">
            <v>1604</v>
          </cell>
          <cell r="B1605">
            <v>47</v>
          </cell>
          <cell r="C1605">
            <v>2944</v>
          </cell>
          <cell r="D1605">
            <v>42789</v>
          </cell>
          <cell r="E1605" t="b">
            <v>1</v>
          </cell>
          <cell r="F1605" t="str">
            <v>Approved</v>
          </cell>
          <cell r="G1605" t="str">
            <v>Trek Bicycles</v>
          </cell>
          <cell r="H1605" t="str">
            <v>Road</v>
          </cell>
          <cell r="I1605" t="str">
            <v>low</v>
          </cell>
          <cell r="J1605" t="str">
            <v>small</v>
          </cell>
          <cell r="K1605">
            <v>1720.7</v>
          </cell>
          <cell r="L1605">
            <v>1531.42</v>
          </cell>
          <cell r="M1605">
            <v>189.27999999999997</v>
          </cell>
          <cell r="N1605">
            <v>38991</v>
          </cell>
          <cell r="O1605" t="str">
            <v>Male</v>
          </cell>
          <cell r="P1605">
            <v>79</v>
          </cell>
          <cell r="Q1605">
            <v>44.819178082191783</v>
          </cell>
          <cell r="R1605" t="str">
            <v>Environmental Specialist</v>
          </cell>
          <cell r="S1605" t="str">
            <v>n/a</v>
          </cell>
          <cell r="T1605" t="str">
            <v>High Net Worth</v>
          </cell>
          <cell r="U1605" t="str">
            <v>No</v>
          </cell>
          <cell r="V1605">
            <v>2119</v>
          </cell>
          <cell r="W1605" t="str">
            <v>NSW</v>
          </cell>
          <cell r="X1605">
            <v>10</v>
          </cell>
          <cell r="Y1605">
            <v>310</v>
          </cell>
        </row>
        <row r="1606">
          <cell r="A1606">
            <v>1605</v>
          </cell>
          <cell r="B1606">
            <v>64</v>
          </cell>
          <cell r="C1606">
            <v>134</v>
          </cell>
          <cell r="D1606">
            <v>42984</v>
          </cell>
          <cell r="E1606" t="b">
            <v>0</v>
          </cell>
          <cell r="F1606" t="str">
            <v>Approved</v>
          </cell>
          <cell r="G1606" t="str">
            <v>Trek Bicycles</v>
          </cell>
          <cell r="H1606" t="str">
            <v>Standard</v>
          </cell>
          <cell r="I1606" t="str">
            <v>medium</v>
          </cell>
          <cell r="J1606" t="str">
            <v>large</v>
          </cell>
          <cell r="K1606">
            <v>1469.44</v>
          </cell>
          <cell r="L1606">
            <v>596.54999999999995</v>
          </cell>
          <cell r="M1606">
            <v>872.8900000000001</v>
          </cell>
          <cell r="N1606">
            <v>33879</v>
          </cell>
          <cell r="O1606" t="e">
            <v>#N/A</v>
          </cell>
          <cell r="P1606" t="e">
            <v>#N/A</v>
          </cell>
          <cell r="Q1606" t="e">
            <v>#N/A</v>
          </cell>
          <cell r="R1606" t="e">
            <v>#N/A</v>
          </cell>
          <cell r="S1606" t="e">
            <v>#N/A</v>
          </cell>
          <cell r="T1606" t="e">
            <v>#N/A</v>
          </cell>
          <cell r="U1606" t="e">
            <v>#N/A</v>
          </cell>
          <cell r="V1606" t="e">
            <v>#N/A</v>
          </cell>
          <cell r="W1606" t="e">
            <v>#N/A</v>
          </cell>
          <cell r="X1606" t="e">
            <v>#N/A</v>
          </cell>
          <cell r="Y1606">
            <v>115</v>
          </cell>
        </row>
        <row r="1607">
          <cell r="A1607">
            <v>1606</v>
          </cell>
          <cell r="B1607">
            <v>40</v>
          </cell>
          <cell r="C1607">
            <v>1847</v>
          </cell>
          <cell r="D1607">
            <v>42955</v>
          </cell>
          <cell r="E1607" t="b">
            <v>1</v>
          </cell>
          <cell r="F1607" t="str">
            <v>Approved</v>
          </cell>
          <cell r="G1607" t="str">
            <v>OHM Cycles</v>
          </cell>
          <cell r="H1607" t="str">
            <v>Standard</v>
          </cell>
          <cell r="I1607" t="str">
            <v>high</v>
          </cell>
          <cell r="J1607" t="str">
            <v>medium</v>
          </cell>
          <cell r="K1607">
            <v>1458.17</v>
          </cell>
          <cell r="L1607">
            <v>874.9</v>
          </cell>
          <cell r="M1607">
            <v>583.2700000000001</v>
          </cell>
          <cell r="N1607">
            <v>38750</v>
          </cell>
          <cell r="O1607" t="str">
            <v>Male</v>
          </cell>
          <cell r="P1607">
            <v>22</v>
          </cell>
          <cell r="Q1607">
            <v>44.150684931506852</v>
          </cell>
          <cell r="R1607" t="str">
            <v>Executive Secretary</v>
          </cell>
          <cell r="S1607" t="str">
            <v>Manufacturing</v>
          </cell>
          <cell r="T1607" t="str">
            <v>Affluent Customer</v>
          </cell>
          <cell r="U1607" t="str">
            <v>No</v>
          </cell>
          <cell r="V1607">
            <v>2665</v>
          </cell>
          <cell r="W1607" t="str">
            <v>NSW</v>
          </cell>
          <cell r="X1607">
            <v>1</v>
          </cell>
          <cell r="Y1607">
            <v>144</v>
          </cell>
        </row>
        <row r="1608">
          <cell r="A1608">
            <v>1607</v>
          </cell>
          <cell r="B1608">
            <v>61</v>
          </cell>
          <cell r="C1608">
            <v>349</v>
          </cell>
          <cell r="D1608">
            <v>42765</v>
          </cell>
          <cell r="E1608" t="b">
            <v>0</v>
          </cell>
          <cell r="F1608" t="str">
            <v>Approved</v>
          </cell>
          <cell r="G1608" t="str">
            <v>Norco Bicycles</v>
          </cell>
          <cell r="H1608" t="str">
            <v>Standard</v>
          </cell>
          <cell r="I1608" t="str">
            <v>medium</v>
          </cell>
          <cell r="J1608" t="str">
            <v>small</v>
          </cell>
          <cell r="K1608">
            <v>586.45000000000005</v>
          </cell>
          <cell r="L1608">
            <v>521.94000000000005</v>
          </cell>
          <cell r="M1608">
            <v>64.509999999999991</v>
          </cell>
          <cell r="N1608">
            <v>33429</v>
          </cell>
          <cell r="O1608" t="e">
            <v>#N/A</v>
          </cell>
          <cell r="P1608" t="e">
            <v>#N/A</v>
          </cell>
          <cell r="Q1608" t="e">
            <v>#N/A</v>
          </cell>
          <cell r="R1608" t="e">
            <v>#N/A</v>
          </cell>
          <cell r="S1608" t="e">
            <v>#N/A</v>
          </cell>
          <cell r="T1608" t="e">
            <v>#N/A</v>
          </cell>
          <cell r="U1608" t="e">
            <v>#N/A</v>
          </cell>
          <cell r="V1608" t="e">
            <v>#N/A</v>
          </cell>
          <cell r="W1608" t="e">
            <v>#N/A</v>
          </cell>
          <cell r="X1608" t="e">
            <v>#N/A</v>
          </cell>
          <cell r="Y1608">
            <v>334</v>
          </cell>
        </row>
        <row r="1609">
          <cell r="A1609">
            <v>1608</v>
          </cell>
          <cell r="B1609">
            <v>88</v>
          </cell>
          <cell r="C1609">
            <v>1884</v>
          </cell>
          <cell r="D1609">
            <v>42740</v>
          </cell>
          <cell r="E1609" t="b">
            <v>0</v>
          </cell>
          <cell r="F1609" t="str">
            <v>Approved</v>
          </cell>
          <cell r="G1609" t="str">
            <v>Norco Bicycles</v>
          </cell>
          <cell r="H1609" t="str">
            <v>Standard</v>
          </cell>
          <cell r="I1609" t="str">
            <v>medium</v>
          </cell>
          <cell r="J1609" t="str">
            <v>medium</v>
          </cell>
          <cell r="K1609">
            <v>1198.46</v>
          </cell>
          <cell r="L1609">
            <v>381.1</v>
          </cell>
          <cell r="M1609">
            <v>817.36</v>
          </cell>
          <cell r="N1609">
            <v>38482</v>
          </cell>
          <cell r="O1609" t="str">
            <v>Male</v>
          </cell>
          <cell r="P1609">
            <v>18</v>
          </cell>
          <cell r="Q1609">
            <v>52.350684931506848</v>
          </cell>
          <cell r="R1609">
            <v>0</v>
          </cell>
          <cell r="S1609" t="str">
            <v>Health</v>
          </cell>
          <cell r="T1609" t="str">
            <v>Mass Customer</v>
          </cell>
          <cell r="U1609" t="str">
            <v>No</v>
          </cell>
          <cell r="V1609">
            <v>2096</v>
          </cell>
          <cell r="W1609" t="str">
            <v>NSW</v>
          </cell>
          <cell r="X1609">
            <v>12</v>
          </cell>
          <cell r="Y1609">
            <v>359</v>
          </cell>
        </row>
        <row r="1610">
          <cell r="A1610">
            <v>1609</v>
          </cell>
          <cell r="B1610">
            <v>87</v>
          </cell>
          <cell r="C1610">
            <v>1241</v>
          </cell>
          <cell r="D1610">
            <v>42996</v>
          </cell>
          <cell r="E1610" t="b">
            <v>0</v>
          </cell>
          <cell r="F1610" t="str">
            <v>Approved</v>
          </cell>
          <cell r="G1610" t="str">
            <v>Giant Bicycles</v>
          </cell>
          <cell r="H1610" t="str">
            <v>Standard</v>
          </cell>
          <cell r="I1610" t="str">
            <v>high</v>
          </cell>
          <cell r="J1610" t="str">
            <v>medium</v>
          </cell>
          <cell r="K1610">
            <v>1179</v>
          </cell>
          <cell r="L1610">
            <v>707.4</v>
          </cell>
          <cell r="M1610">
            <v>471.6</v>
          </cell>
          <cell r="N1610">
            <v>34079</v>
          </cell>
          <cell r="O1610" t="e">
            <v>#N/A</v>
          </cell>
          <cell r="P1610" t="e">
            <v>#N/A</v>
          </cell>
          <cell r="Q1610" t="e">
            <v>#N/A</v>
          </cell>
          <cell r="R1610" t="e">
            <v>#N/A</v>
          </cell>
          <cell r="S1610" t="e">
            <v>#N/A</v>
          </cell>
          <cell r="T1610" t="e">
            <v>#N/A</v>
          </cell>
          <cell r="U1610" t="e">
            <v>#N/A</v>
          </cell>
          <cell r="V1610" t="e">
            <v>#N/A</v>
          </cell>
          <cell r="W1610" t="e">
            <v>#N/A</v>
          </cell>
          <cell r="X1610" t="e">
            <v>#N/A</v>
          </cell>
          <cell r="Y1610">
            <v>103</v>
          </cell>
        </row>
        <row r="1611">
          <cell r="A1611">
            <v>1610</v>
          </cell>
          <cell r="B1611">
            <v>85</v>
          </cell>
          <cell r="C1611">
            <v>2260</v>
          </cell>
          <cell r="D1611">
            <v>43082</v>
          </cell>
          <cell r="E1611" t="b">
            <v>0</v>
          </cell>
          <cell r="F1611" t="str">
            <v>Approved</v>
          </cell>
          <cell r="G1611" t="str">
            <v>WeareA2B</v>
          </cell>
          <cell r="H1611" t="str">
            <v>Standard</v>
          </cell>
          <cell r="I1611" t="str">
            <v>medium</v>
          </cell>
          <cell r="J1611" t="str">
            <v>medium</v>
          </cell>
          <cell r="K1611">
            <v>1228.07</v>
          </cell>
          <cell r="L1611">
            <v>400.91</v>
          </cell>
          <cell r="M1611">
            <v>827.15999999999985</v>
          </cell>
          <cell r="N1611">
            <v>36668</v>
          </cell>
          <cell r="O1611" t="str">
            <v>Male</v>
          </cell>
          <cell r="P1611">
            <v>81</v>
          </cell>
          <cell r="Q1611">
            <v>55.145205479452052</v>
          </cell>
          <cell r="R1611" t="str">
            <v>Administrative Assistant IV</v>
          </cell>
          <cell r="S1611" t="str">
            <v>n/a</v>
          </cell>
          <cell r="T1611" t="str">
            <v>Affluent Customer</v>
          </cell>
          <cell r="U1611" t="str">
            <v>No</v>
          </cell>
          <cell r="V1611">
            <v>2200</v>
          </cell>
          <cell r="W1611" t="str">
            <v>NSW</v>
          </cell>
          <cell r="X1611">
            <v>8</v>
          </cell>
          <cell r="Y1611">
            <v>17</v>
          </cell>
        </row>
        <row r="1612">
          <cell r="A1612">
            <v>1611</v>
          </cell>
          <cell r="B1612">
            <v>48</v>
          </cell>
          <cell r="C1612">
            <v>837</v>
          </cell>
          <cell r="D1612">
            <v>42892</v>
          </cell>
          <cell r="E1612" t="b">
            <v>1</v>
          </cell>
          <cell r="F1612" t="str">
            <v>Approved</v>
          </cell>
          <cell r="G1612" t="str">
            <v>WeareA2B</v>
          </cell>
          <cell r="H1612" t="str">
            <v>Standard</v>
          </cell>
          <cell r="I1612" t="str">
            <v>medium</v>
          </cell>
          <cell r="J1612" t="str">
            <v>medium</v>
          </cell>
          <cell r="K1612">
            <v>1762.96</v>
          </cell>
          <cell r="L1612">
            <v>950.52</v>
          </cell>
          <cell r="M1612">
            <v>812.44</v>
          </cell>
          <cell r="N1612">
            <v>41064</v>
          </cell>
          <cell r="O1612" t="e">
            <v>#N/A</v>
          </cell>
          <cell r="P1612" t="e">
            <v>#N/A</v>
          </cell>
          <cell r="Q1612" t="e">
            <v>#N/A</v>
          </cell>
          <cell r="R1612" t="e">
            <v>#N/A</v>
          </cell>
          <cell r="S1612" t="e">
            <v>#N/A</v>
          </cell>
          <cell r="T1612" t="e">
            <v>#N/A</v>
          </cell>
          <cell r="U1612" t="e">
            <v>#N/A</v>
          </cell>
          <cell r="V1612" t="e">
            <v>#N/A</v>
          </cell>
          <cell r="W1612" t="e">
            <v>#N/A</v>
          </cell>
          <cell r="X1612" t="e">
            <v>#N/A</v>
          </cell>
          <cell r="Y1612">
            <v>207</v>
          </cell>
        </row>
        <row r="1613">
          <cell r="A1613">
            <v>1612</v>
          </cell>
          <cell r="B1613">
            <v>82</v>
          </cell>
          <cell r="C1613">
            <v>3433</v>
          </cell>
          <cell r="D1613">
            <v>42808</v>
          </cell>
          <cell r="E1613" t="b">
            <v>1</v>
          </cell>
          <cell r="F1613" t="str">
            <v>Approved</v>
          </cell>
          <cell r="G1613" t="str">
            <v>Norco Bicycles</v>
          </cell>
          <cell r="H1613" t="str">
            <v>Standard</v>
          </cell>
          <cell r="I1613" t="str">
            <v>high</v>
          </cell>
          <cell r="J1613" t="str">
            <v>medium</v>
          </cell>
          <cell r="K1613">
            <v>1148.6400000000001</v>
          </cell>
          <cell r="L1613">
            <v>689.18</v>
          </cell>
          <cell r="M1613">
            <v>459.46000000000015</v>
          </cell>
          <cell r="N1613">
            <v>42226</v>
          </cell>
          <cell r="O1613" t="str">
            <v>Female</v>
          </cell>
          <cell r="P1613">
            <v>20</v>
          </cell>
          <cell r="Q1613">
            <v>23.909589041095892</v>
          </cell>
          <cell r="R1613" t="str">
            <v>Computer Systems Analyst II</v>
          </cell>
          <cell r="S1613" t="str">
            <v>Argiculture</v>
          </cell>
          <cell r="T1613" t="str">
            <v>Mass Customer</v>
          </cell>
          <cell r="U1613" t="str">
            <v>Yes</v>
          </cell>
          <cell r="V1613">
            <v>3174</v>
          </cell>
          <cell r="W1613" t="str">
            <v>VIC</v>
          </cell>
          <cell r="X1613">
            <v>8</v>
          </cell>
          <cell r="Y1613">
            <v>291</v>
          </cell>
        </row>
        <row r="1614">
          <cell r="A1614">
            <v>1613</v>
          </cell>
          <cell r="B1614">
            <v>58</v>
          </cell>
          <cell r="C1614">
            <v>3461</v>
          </cell>
          <cell r="D1614">
            <v>42742</v>
          </cell>
          <cell r="E1614" t="b">
            <v>0</v>
          </cell>
          <cell r="F1614" t="str">
            <v>Approved</v>
          </cell>
          <cell r="G1614" t="str">
            <v>OHM Cycles</v>
          </cell>
          <cell r="H1614" t="str">
            <v>Standard</v>
          </cell>
          <cell r="I1614" t="str">
            <v>medium</v>
          </cell>
          <cell r="J1614" t="str">
            <v>medium</v>
          </cell>
          <cell r="K1614">
            <v>912.52</v>
          </cell>
          <cell r="L1614">
            <v>141.4</v>
          </cell>
          <cell r="M1614">
            <v>771.12</v>
          </cell>
          <cell r="N1614">
            <v>42172</v>
          </cell>
          <cell r="O1614" t="str">
            <v>Female</v>
          </cell>
          <cell r="P1614">
            <v>96</v>
          </cell>
          <cell r="Q1614">
            <v>59.342465753424655</v>
          </cell>
          <cell r="R1614" t="str">
            <v>Environmental Specialist</v>
          </cell>
          <cell r="S1614" t="str">
            <v>Financial Services</v>
          </cell>
          <cell r="T1614" t="str">
            <v>Mass Customer</v>
          </cell>
          <cell r="U1614" t="str">
            <v>No</v>
          </cell>
          <cell r="V1614">
            <v>2196</v>
          </cell>
          <cell r="W1614" t="str">
            <v>NSW</v>
          </cell>
          <cell r="X1614">
            <v>9</v>
          </cell>
          <cell r="Y1614">
            <v>357</v>
          </cell>
        </row>
        <row r="1615">
          <cell r="A1615">
            <v>1614</v>
          </cell>
          <cell r="B1615">
            <v>29</v>
          </cell>
          <cell r="C1615">
            <v>635</v>
          </cell>
          <cell r="D1615">
            <v>42941</v>
          </cell>
          <cell r="E1615" t="b">
            <v>0</v>
          </cell>
          <cell r="F1615" t="str">
            <v>Approved</v>
          </cell>
          <cell r="G1615" t="str">
            <v>Norco Bicycles</v>
          </cell>
          <cell r="H1615" t="str">
            <v>Road</v>
          </cell>
          <cell r="I1615" t="str">
            <v>medium</v>
          </cell>
          <cell r="J1615" t="str">
            <v>medium</v>
          </cell>
          <cell r="K1615">
            <v>543.39</v>
          </cell>
          <cell r="L1615">
            <v>407.54</v>
          </cell>
          <cell r="M1615">
            <v>135.84999999999997</v>
          </cell>
          <cell r="N1615">
            <v>39031</v>
          </cell>
          <cell r="O1615" t="e">
            <v>#N/A</v>
          </cell>
          <cell r="P1615" t="e">
            <v>#N/A</v>
          </cell>
          <cell r="Q1615" t="e">
            <v>#N/A</v>
          </cell>
          <cell r="R1615" t="e">
            <v>#N/A</v>
          </cell>
          <cell r="S1615" t="e">
            <v>#N/A</v>
          </cell>
          <cell r="T1615" t="e">
            <v>#N/A</v>
          </cell>
          <cell r="U1615" t="e">
            <v>#N/A</v>
          </cell>
          <cell r="V1615" t="e">
            <v>#N/A</v>
          </cell>
          <cell r="W1615" t="e">
            <v>#N/A</v>
          </cell>
          <cell r="X1615" t="e">
            <v>#N/A</v>
          </cell>
          <cell r="Y1615">
            <v>158</v>
          </cell>
        </row>
        <row r="1616">
          <cell r="A1616">
            <v>1615</v>
          </cell>
          <cell r="B1616">
            <v>69</v>
          </cell>
          <cell r="C1616">
            <v>3447</v>
          </cell>
          <cell r="D1616">
            <v>42751</v>
          </cell>
          <cell r="E1616" t="b">
            <v>1</v>
          </cell>
          <cell r="F1616" t="str">
            <v>Approved</v>
          </cell>
          <cell r="G1616" t="str">
            <v>Norco Bicycles</v>
          </cell>
          <cell r="H1616" t="str">
            <v>Road</v>
          </cell>
          <cell r="I1616" t="str">
            <v>medium</v>
          </cell>
          <cell r="J1616" t="str">
            <v>large</v>
          </cell>
          <cell r="K1616">
            <v>1240.31</v>
          </cell>
          <cell r="L1616">
            <v>795.1</v>
          </cell>
          <cell r="M1616">
            <v>445.20999999999992</v>
          </cell>
          <cell r="N1616">
            <v>40553</v>
          </cell>
          <cell r="O1616" t="str">
            <v>Male</v>
          </cell>
          <cell r="P1616">
            <v>26</v>
          </cell>
          <cell r="Q1616">
            <v>44.350684931506848</v>
          </cell>
          <cell r="R1616">
            <v>0</v>
          </cell>
          <cell r="S1616" t="str">
            <v>Manufacturing</v>
          </cell>
          <cell r="T1616" t="str">
            <v>Mass Customer</v>
          </cell>
          <cell r="U1616" t="str">
            <v>No</v>
          </cell>
          <cell r="V1616">
            <v>3021</v>
          </cell>
          <cell r="W1616" t="str">
            <v>VIC</v>
          </cell>
          <cell r="X1616">
            <v>8</v>
          </cell>
          <cell r="Y1616">
            <v>348</v>
          </cell>
        </row>
        <row r="1617">
          <cell r="A1617">
            <v>1616</v>
          </cell>
          <cell r="B1617">
            <v>3</v>
          </cell>
          <cell r="C1617">
            <v>3040</v>
          </cell>
          <cell r="D1617">
            <v>42754</v>
          </cell>
          <cell r="E1617" t="b">
            <v>1</v>
          </cell>
          <cell r="F1617" t="str">
            <v>Cancelled</v>
          </cell>
          <cell r="G1617" t="str">
            <v>Trek Bicycles</v>
          </cell>
          <cell r="H1617" t="str">
            <v>Standard</v>
          </cell>
          <cell r="I1617" t="str">
            <v>medium</v>
          </cell>
          <cell r="J1617" t="str">
            <v>large</v>
          </cell>
          <cell r="K1617">
            <v>2091.4699999999998</v>
          </cell>
          <cell r="L1617">
            <v>388.92</v>
          </cell>
          <cell r="M1617">
            <v>1702.5499999999997</v>
          </cell>
          <cell r="N1617">
            <v>37823</v>
          </cell>
          <cell r="O1617" t="str">
            <v>Female</v>
          </cell>
          <cell r="P1617">
            <v>20</v>
          </cell>
          <cell r="Q1617">
            <v>55.345205479452055</v>
          </cell>
          <cell r="R1617" t="str">
            <v>General Manager</v>
          </cell>
          <cell r="S1617" t="str">
            <v>Financial Services</v>
          </cell>
          <cell r="T1617" t="str">
            <v>Affluent Customer</v>
          </cell>
          <cell r="U1617" t="str">
            <v>No</v>
          </cell>
          <cell r="V1617">
            <v>2010</v>
          </cell>
          <cell r="W1617" t="str">
            <v>NSW</v>
          </cell>
          <cell r="X1617">
            <v>9</v>
          </cell>
          <cell r="Y1617">
            <v>345</v>
          </cell>
        </row>
        <row r="1618">
          <cell r="A1618">
            <v>1617</v>
          </cell>
          <cell r="B1618">
            <v>88</v>
          </cell>
          <cell r="C1618">
            <v>1390</v>
          </cell>
          <cell r="D1618">
            <v>42766</v>
          </cell>
          <cell r="E1618" t="b">
            <v>0</v>
          </cell>
          <cell r="F1618" t="str">
            <v>Approved</v>
          </cell>
          <cell r="G1618" t="str">
            <v>Norco Bicycles</v>
          </cell>
          <cell r="H1618" t="str">
            <v>Standard</v>
          </cell>
          <cell r="I1618" t="str">
            <v>high</v>
          </cell>
          <cell r="J1618" t="str">
            <v>small</v>
          </cell>
          <cell r="K1618">
            <v>1661.92</v>
          </cell>
          <cell r="L1618">
            <v>1479.11</v>
          </cell>
          <cell r="M1618">
            <v>182.81000000000017</v>
          </cell>
          <cell r="N1618">
            <v>41345</v>
          </cell>
          <cell r="O1618" t="e">
            <v>#N/A</v>
          </cell>
          <cell r="P1618" t="e">
            <v>#N/A</v>
          </cell>
          <cell r="Q1618" t="e">
            <v>#N/A</v>
          </cell>
          <cell r="R1618" t="e">
            <v>#N/A</v>
          </cell>
          <cell r="S1618" t="e">
            <v>#N/A</v>
          </cell>
          <cell r="T1618" t="e">
            <v>#N/A</v>
          </cell>
          <cell r="U1618" t="e">
            <v>#N/A</v>
          </cell>
          <cell r="V1618" t="e">
            <v>#N/A</v>
          </cell>
          <cell r="W1618" t="e">
            <v>#N/A</v>
          </cell>
          <cell r="X1618" t="e">
            <v>#N/A</v>
          </cell>
          <cell r="Y1618">
            <v>333</v>
          </cell>
        </row>
        <row r="1619">
          <cell r="A1619">
            <v>1618</v>
          </cell>
          <cell r="B1619">
            <v>66</v>
          </cell>
          <cell r="C1619">
            <v>2871</v>
          </cell>
          <cell r="D1619">
            <v>42884</v>
          </cell>
          <cell r="E1619" t="b">
            <v>0</v>
          </cell>
          <cell r="F1619" t="str">
            <v>Approved</v>
          </cell>
          <cell r="G1619" t="str">
            <v>Solex</v>
          </cell>
          <cell r="H1619" t="str">
            <v>Standard</v>
          </cell>
          <cell r="I1619" t="str">
            <v>medium</v>
          </cell>
          <cell r="J1619" t="str">
            <v>medium</v>
          </cell>
          <cell r="K1619">
            <v>1163.8900000000001</v>
          </cell>
          <cell r="L1619">
            <v>589.27</v>
          </cell>
          <cell r="M1619">
            <v>574.62000000000012</v>
          </cell>
          <cell r="N1619">
            <v>40303</v>
          </cell>
          <cell r="O1619" t="str">
            <v>Female</v>
          </cell>
          <cell r="P1619">
            <v>52</v>
          </cell>
          <cell r="Q1619">
            <v>44.030136986301372</v>
          </cell>
          <cell r="R1619" t="str">
            <v>Assistant Media Planner</v>
          </cell>
          <cell r="S1619" t="str">
            <v>n/a</v>
          </cell>
          <cell r="T1619" t="str">
            <v>Mass Customer</v>
          </cell>
          <cell r="U1619" t="str">
            <v>No</v>
          </cell>
          <cell r="V1619">
            <v>2047</v>
          </cell>
          <cell r="W1619" t="str">
            <v>NSW</v>
          </cell>
          <cell r="X1619">
            <v>12</v>
          </cell>
          <cell r="Y1619">
            <v>215</v>
          </cell>
        </row>
        <row r="1620">
          <cell r="A1620">
            <v>1619</v>
          </cell>
          <cell r="B1620">
            <v>17</v>
          </cell>
          <cell r="C1620">
            <v>2024</v>
          </cell>
          <cell r="D1620">
            <v>42843</v>
          </cell>
          <cell r="E1620" t="b">
            <v>0</v>
          </cell>
          <cell r="F1620" t="str">
            <v>Approved</v>
          </cell>
          <cell r="G1620" t="str">
            <v>Solex</v>
          </cell>
          <cell r="H1620" t="str">
            <v>Standard</v>
          </cell>
          <cell r="I1620" t="str">
            <v>high</v>
          </cell>
          <cell r="J1620" t="str">
            <v>medium</v>
          </cell>
          <cell r="K1620">
            <v>1024.6600000000001</v>
          </cell>
          <cell r="L1620">
            <v>614.79999999999995</v>
          </cell>
          <cell r="M1620">
            <v>409.86000000000013</v>
          </cell>
          <cell r="N1620">
            <v>41345</v>
          </cell>
          <cell r="O1620" t="str">
            <v>Male</v>
          </cell>
          <cell r="P1620">
            <v>59</v>
          </cell>
          <cell r="Q1620">
            <v>21.695890410958903</v>
          </cell>
          <cell r="R1620" t="str">
            <v>VP Sales</v>
          </cell>
          <cell r="S1620" t="str">
            <v>n/a</v>
          </cell>
          <cell r="T1620" t="str">
            <v>High Net Worth</v>
          </cell>
          <cell r="U1620" t="str">
            <v>No</v>
          </cell>
          <cell r="V1620">
            <v>4306</v>
          </cell>
          <cell r="W1620" t="str">
            <v>QLD</v>
          </cell>
          <cell r="X1620">
            <v>3</v>
          </cell>
          <cell r="Y1620">
            <v>256</v>
          </cell>
        </row>
        <row r="1621">
          <cell r="A1621">
            <v>1620</v>
          </cell>
          <cell r="B1621">
            <v>34</v>
          </cell>
          <cell r="C1621">
            <v>1642</v>
          </cell>
          <cell r="D1621">
            <v>42795</v>
          </cell>
          <cell r="E1621" t="b">
            <v>0</v>
          </cell>
          <cell r="F1621" t="str">
            <v>Approved</v>
          </cell>
          <cell r="G1621" t="str">
            <v>Norco Bicycles</v>
          </cell>
          <cell r="H1621" t="str">
            <v>Road</v>
          </cell>
          <cell r="I1621" t="str">
            <v>high</v>
          </cell>
          <cell r="J1621" t="str">
            <v>large</v>
          </cell>
          <cell r="K1621">
            <v>774.53</v>
          </cell>
          <cell r="L1621">
            <v>464.72</v>
          </cell>
          <cell r="M1621">
            <v>309.80999999999995</v>
          </cell>
          <cell r="N1621">
            <v>34527</v>
          </cell>
          <cell r="O1621" t="str">
            <v>Female</v>
          </cell>
          <cell r="P1621">
            <v>13</v>
          </cell>
          <cell r="Q1621">
            <v>39.465753424657535</v>
          </cell>
          <cell r="R1621" t="str">
            <v>Systems Administrator II</v>
          </cell>
          <cell r="S1621" t="str">
            <v>Financial Services</v>
          </cell>
          <cell r="T1621" t="str">
            <v>Mass Customer</v>
          </cell>
          <cell r="U1621" t="str">
            <v>No</v>
          </cell>
          <cell r="V1621">
            <v>2090</v>
          </cell>
          <cell r="W1621" t="str">
            <v>NSW</v>
          </cell>
          <cell r="X1621">
            <v>10</v>
          </cell>
          <cell r="Y1621">
            <v>304</v>
          </cell>
        </row>
        <row r="1622">
          <cell r="A1622">
            <v>1621</v>
          </cell>
          <cell r="B1622">
            <v>14</v>
          </cell>
          <cell r="C1622">
            <v>1302</v>
          </cell>
          <cell r="D1622">
            <v>42870</v>
          </cell>
          <cell r="E1622" t="b">
            <v>0</v>
          </cell>
          <cell r="F1622" t="str">
            <v>Approved</v>
          </cell>
          <cell r="G1622" t="str">
            <v>Trek Bicycles</v>
          </cell>
          <cell r="H1622" t="str">
            <v>Standard</v>
          </cell>
          <cell r="I1622" t="str">
            <v>medium</v>
          </cell>
          <cell r="J1622" t="str">
            <v>small</v>
          </cell>
          <cell r="K1622">
            <v>1386.84</v>
          </cell>
          <cell r="L1622">
            <v>1234.29</v>
          </cell>
          <cell r="M1622">
            <v>152.54999999999995</v>
          </cell>
          <cell r="N1622">
            <v>40303</v>
          </cell>
          <cell r="O1622" t="e">
            <v>#N/A</v>
          </cell>
          <cell r="P1622" t="e">
            <v>#N/A</v>
          </cell>
          <cell r="Q1622" t="e">
            <v>#N/A</v>
          </cell>
          <cell r="R1622" t="e">
            <v>#N/A</v>
          </cell>
          <cell r="S1622" t="e">
            <v>#N/A</v>
          </cell>
          <cell r="T1622" t="e">
            <v>#N/A</v>
          </cell>
          <cell r="U1622" t="e">
            <v>#N/A</v>
          </cell>
          <cell r="V1622" t="e">
            <v>#N/A</v>
          </cell>
          <cell r="W1622" t="e">
            <v>#N/A</v>
          </cell>
          <cell r="X1622" t="e">
            <v>#N/A</v>
          </cell>
          <cell r="Y1622">
            <v>229</v>
          </cell>
        </row>
        <row r="1623">
          <cell r="A1623">
            <v>1622</v>
          </cell>
          <cell r="B1623">
            <v>0</v>
          </cell>
          <cell r="C1623">
            <v>736</v>
          </cell>
          <cell r="D1623">
            <v>42985</v>
          </cell>
          <cell r="F1623" t="str">
            <v>Approved</v>
          </cell>
          <cell r="G1623" t="str">
            <v>WeareA2B</v>
          </cell>
          <cell r="H1623" t="str">
            <v>Standard</v>
          </cell>
          <cell r="I1623" t="str">
            <v>medium</v>
          </cell>
          <cell r="J1623" t="str">
            <v>small</v>
          </cell>
          <cell r="K1623">
            <v>175.89</v>
          </cell>
          <cell r="L1623">
            <v>131.91999999999999</v>
          </cell>
          <cell r="M1623">
            <v>43.97</v>
          </cell>
          <cell r="N1623">
            <v>37668</v>
          </cell>
          <cell r="O1623" t="e">
            <v>#N/A</v>
          </cell>
          <cell r="P1623" t="e">
            <v>#N/A</v>
          </cell>
          <cell r="Q1623" t="e">
            <v>#N/A</v>
          </cell>
          <cell r="R1623" t="e">
            <v>#N/A</v>
          </cell>
          <cell r="S1623" t="e">
            <v>#N/A</v>
          </cell>
          <cell r="T1623" t="e">
            <v>#N/A</v>
          </cell>
          <cell r="U1623" t="e">
            <v>#N/A</v>
          </cell>
          <cell r="V1623" t="e">
            <v>#N/A</v>
          </cell>
          <cell r="W1623" t="e">
            <v>#N/A</v>
          </cell>
          <cell r="X1623" t="e">
            <v>#N/A</v>
          </cell>
          <cell r="Y1623">
            <v>114</v>
          </cell>
        </row>
        <row r="1624">
          <cell r="A1624">
            <v>1623</v>
          </cell>
          <cell r="B1624">
            <v>81</v>
          </cell>
          <cell r="C1624">
            <v>2782</v>
          </cell>
          <cell r="D1624">
            <v>42780</v>
          </cell>
          <cell r="E1624" t="b">
            <v>0</v>
          </cell>
          <cell r="F1624" t="str">
            <v>Approved</v>
          </cell>
          <cell r="G1624" t="str">
            <v>Norco Bicycles</v>
          </cell>
          <cell r="H1624" t="str">
            <v>Standard</v>
          </cell>
          <cell r="I1624" t="str">
            <v>medium</v>
          </cell>
          <cell r="J1624" t="str">
            <v>small</v>
          </cell>
          <cell r="K1624">
            <v>586.45000000000005</v>
          </cell>
          <cell r="L1624">
            <v>521.94000000000005</v>
          </cell>
          <cell r="M1624">
            <v>64.509999999999991</v>
          </cell>
          <cell r="N1624">
            <v>33429</v>
          </cell>
          <cell r="O1624" t="str">
            <v>Male</v>
          </cell>
          <cell r="P1624">
            <v>14</v>
          </cell>
          <cell r="Q1624">
            <v>33.87945205479452</v>
          </cell>
          <cell r="R1624" t="str">
            <v>Tax Accountant</v>
          </cell>
          <cell r="S1624" t="str">
            <v>Financial Services</v>
          </cell>
          <cell r="T1624" t="str">
            <v>Affluent Customer</v>
          </cell>
          <cell r="U1624" t="str">
            <v>Yes</v>
          </cell>
          <cell r="V1624">
            <v>2170</v>
          </cell>
          <cell r="W1624" t="str">
            <v>NSW</v>
          </cell>
          <cell r="X1624">
            <v>8</v>
          </cell>
          <cell r="Y1624">
            <v>319</v>
          </cell>
        </row>
        <row r="1625">
          <cell r="A1625">
            <v>1624</v>
          </cell>
          <cell r="B1625">
            <v>53</v>
          </cell>
          <cell r="C1625">
            <v>207</v>
          </cell>
          <cell r="D1625">
            <v>42809</v>
          </cell>
          <cell r="E1625" t="b">
            <v>1</v>
          </cell>
          <cell r="F1625" t="str">
            <v>Approved</v>
          </cell>
          <cell r="G1625" t="str">
            <v>OHM Cycles</v>
          </cell>
          <cell r="H1625" t="str">
            <v>Standard</v>
          </cell>
          <cell r="I1625" t="str">
            <v>medium</v>
          </cell>
          <cell r="J1625" t="str">
            <v>medium</v>
          </cell>
          <cell r="K1625">
            <v>795.34</v>
          </cell>
          <cell r="L1625">
            <v>101.58</v>
          </cell>
          <cell r="M1625">
            <v>693.76</v>
          </cell>
          <cell r="N1625">
            <v>35470</v>
          </cell>
          <cell r="O1625" t="e">
            <v>#N/A</v>
          </cell>
          <cell r="P1625" t="e">
            <v>#N/A</v>
          </cell>
          <cell r="Q1625" t="e">
            <v>#N/A</v>
          </cell>
          <cell r="R1625" t="e">
            <v>#N/A</v>
          </cell>
          <cell r="S1625" t="e">
            <v>#N/A</v>
          </cell>
          <cell r="T1625" t="e">
            <v>#N/A</v>
          </cell>
          <cell r="U1625" t="e">
            <v>#N/A</v>
          </cell>
          <cell r="V1625" t="e">
            <v>#N/A</v>
          </cell>
          <cell r="W1625" t="e">
            <v>#N/A</v>
          </cell>
          <cell r="X1625" t="e">
            <v>#N/A</v>
          </cell>
          <cell r="Y1625">
            <v>290</v>
          </cell>
        </row>
        <row r="1626">
          <cell r="A1626">
            <v>1625</v>
          </cell>
          <cell r="B1626">
            <v>90</v>
          </cell>
          <cell r="C1626">
            <v>2610</v>
          </cell>
          <cell r="D1626">
            <v>42987</v>
          </cell>
          <cell r="E1626" t="b">
            <v>1</v>
          </cell>
          <cell r="F1626" t="str">
            <v>Approved</v>
          </cell>
          <cell r="G1626" t="str">
            <v>Norco Bicycles</v>
          </cell>
          <cell r="H1626" t="str">
            <v>Standard</v>
          </cell>
          <cell r="I1626" t="str">
            <v>low</v>
          </cell>
          <cell r="J1626" t="str">
            <v>medium</v>
          </cell>
          <cell r="K1626">
            <v>363.01</v>
          </cell>
          <cell r="L1626">
            <v>290.41000000000003</v>
          </cell>
          <cell r="M1626">
            <v>72.599999999999966</v>
          </cell>
          <cell r="N1626">
            <v>38482</v>
          </cell>
          <cell r="O1626" t="str">
            <v>Female</v>
          </cell>
          <cell r="P1626">
            <v>36</v>
          </cell>
          <cell r="Q1626">
            <v>67.93424657534247</v>
          </cell>
          <cell r="R1626" t="str">
            <v>Account Coordinator</v>
          </cell>
          <cell r="S1626" t="str">
            <v>Financial Services</v>
          </cell>
          <cell r="T1626" t="str">
            <v>Mass Customer</v>
          </cell>
          <cell r="U1626" t="str">
            <v>Yes</v>
          </cell>
          <cell r="V1626">
            <v>4507</v>
          </cell>
          <cell r="W1626" t="str">
            <v>QLD</v>
          </cell>
          <cell r="X1626">
            <v>7</v>
          </cell>
          <cell r="Y1626">
            <v>112</v>
          </cell>
        </row>
        <row r="1627">
          <cell r="A1627">
            <v>1626</v>
          </cell>
          <cell r="B1627">
            <v>38</v>
          </cell>
          <cell r="C1627">
            <v>666</v>
          </cell>
          <cell r="D1627">
            <v>43012</v>
          </cell>
          <cell r="E1627" t="b">
            <v>0</v>
          </cell>
          <cell r="F1627" t="str">
            <v>Approved</v>
          </cell>
          <cell r="G1627" t="str">
            <v>Trek Bicycles</v>
          </cell>
          <cell r="H1627" t="str">
            <v>Standard</v>
          </cell>
          <cell r="I1627" t="str">
            <v>medium</v>
          </cell>
          <cell r="J1627" t="str">
            <v>large</v>
          </cell>
          <cell r="K1627">
            <v>2091.4699999999998</v>
          </cell>
          <cell r="L1627">
            <v>388.92</v>
          </cell>
          <cell r="M1627">
            <v>1702.5499999999997</v>
          </cell>
          <cell r="N1627">
            <v>38573</v>
          </cell>
          <cell r="O1627" t="e">
            <v>#N/A</v>
          </cell>
          <cell r="P1627" t="e">
            <v>#N/A</v>
          </cell>
          <cell r="Q1627" t="e">
            <v>#N/A</v>
          </cell>
          <cell r="R1627" t="e">
            <v>#N/A</v>
          </cell>
          <cell r="S1627" t="e">
            <v>#N/A</v>
          </cell>
          <cell r="T1627" t="e">
            <v>#N/A</v>
          </cell>
          <cell r="U1627" t="e">
            <v>#N/A</v>
          </cell>
          <cell r="V1627" t="e">
            <v>#N/A</v>
          </cell>
          <cell r="W1627" t="e">
            <v>#N/A</v>
          </cell>
          <cell r="X1627" t="e">
            <v>#N/A</v>
          </cell>
          <cell r="Y1627">
            <v>87</v>
          </cell>
        </row>
        <row r="1628">
          <cell r="A1628">
            <v>1627</v>
          </cell>
          <cell r="B1628">
            <v>20</v>
          </cell>
          <cell r="C1628">
            <v>3156</v>
          </cell>
          <cell r="D1628">
            <v>42766</v>
          </cell>
          <cell r="E1628" t="b">
            <v>0</v>
          </cell>
          <cell r="F1628" t="str">
            <v>Approved</v>
          </cell>
          <cell r="G1628" t="str">
            <v>Trek Bicycles</v>
          </cell>
          <cell r="H1628" t="str">
            <v>Standard</v>
          </cell>
          <cell r="I1628" t="str">
            <v>medium</v>
          </cell>
          <cell r="J1628" t="str">
            <v>small</v>
          </cell>
          <cell r="K1628">
            <v>1775.81</v>
          </cell>
          <cell r="L1628">
            <v>1580.47</v>
          </cell>
          <cell r="M1628">
            <v>195.33999999999992</v>
          </cell>
          <cell r="N1628">
            <v>40303</v>
          </cell>
          <cell r="O1628" t="str">
            <v>Male</v>
          </cell>
          <cell r="P1628">
            <v>46</v>
          </cell>
          <cell r="Q1628">
            <v>45.504109589041093</v>
          </cell>
          <cell r="R1628">
            <v>0</v>
          </cell>
          <cell r="S1628" t="str">
            <v>IT</v>
          </cell>
          <cell r="T1628" t="str">
            <v>Affluent Customer</v>
          </cell>
          <cell r="U1628" t="str">
            <v>Yes</v>
          </cell>
          <cell r="V1628">
            <v>2565</v>
          </cell>
          <cell r="W1628" t="str">
            <v>NSW</v>
          </cell>
          <cell r="X1628">
            <v>10</v>
          </cell>
          <cell r="Y1628">
            <v>333</v>
          </cell>
        </row>
        <row r="1629">
          <cell r="A1629">
            <v>1628</v>
          </cell>
          <cell r="B1629">
            <v>9</v>
          </cell>
          <cell r="C1629">
            <v>466</v>
          </cell>
          <cell r="D1629">
            <v>42877</v>
          </cell>
          <cell r="E1629" t="b">
            <v>0</v>
          </cell>
          <cell r="F1629" t="str">
            <v>Approved</v>
          </cell>
          <cell r="G1629" t="str">
            <v>OHM Cycles</v>
          </cell>
          <cell r="H1629" t="str">
            <v>Road</v>
          </cell>
          <cell r="I1629" t="str">
            <v>medium</v>
          </cell>
          <cell r="J1629" t="str">
            <v>medium</v>
          </cell>
          <cell r="K1629">
            <v>742.54</v>
          </cell>
          <cell r="L1629">
            <v>667.4</v>
          </cell>
          <cell r="M1629">
            <v>75.139999999999986</v>
          </cell>
          <cell r="N1629">
            <v>38216</v>
          </cell>
          <cell r="O1629" t="e">
            <v>#N/A</v>
          </cell>
          <cell r="P1629" t="e">
            <v>#N/A</v>
          </cell>
          <cell r="Q1629" t="e">
            <v>#N/A</v>
          </cell>
          <cell r="R1629" t="e">
            <v>#N/A</v>
          </cell>
          <cell r="S1629" t="e">
            <v>#N/A</v>
          </cell>
          <cell r="T1629" t="e">
            <v>#N/A</v>
          </cell>
          <cell r="U1629" t="e">
            <v>#N/A</v>
          </cell>
          <cell r="V1629" t="e">
            <v>#N/A</v>
          </cell>
          <cell r="W1629" t="e">
            <v>#N/A</v>
          </cell>
          <cell r="X1629" t="e">
            <v>#N/A</v>
          </cell>
          <cell r="Y1629">
            <v>222</v>
          </cell>
        </row>
        <row r="1630">
          <cell r="A1630">
            <v>1629</v>
          </cell>
          <cell r="B1630">
            <v>78</v>
          </cell>
          <cell r="C1630">
            <v>2160</v>
          </cell>
          <cell r="D1630">
            <v>42865</v>
          </cell>
          <cell r="E1630" t="b">
            <v>0</v>
          </cell>
          <cell r="F1630" t="str">
            <v>Approved</v>
          </cell>
          <cell r="G1630" t="str">
            <v>Giant Bicycles</v>
          </cell>
          <cell r="H1630" t="str">
            <v>Standard</v>
          </cell>
          <cell r="I1630" t="str">
            <v>medium</v>
          </cell>
          <cell r="J1630" t="str">
            <v>large</v>
          </cell>
          <cell r="K1630">
            <v>1765.3</v>
          </cell>
          <cell r="L1630">
            <v>709.48</v>
          </cell>
          <cell r="M1630">
            <v>1055.82</v>
          </cell>
          <cell r="N1630">
            <v>37873</v>
          </cell>
          <cell r="O1630" t="str">
            <v>Male</v>
          </cell>
          <cell r="P1630">
            <v>35</v>
          </cell>
          <cell r="Q1630">
            <v>50.767123287671232</v>
          </cell>
          <cell r="R1630" t="str">
            <v>Recruiter</v>
          </cell>
          <cell r="S1630" t="str">
            <v>n/a</v>
          </cell>
          <cell r="T1630" t="str">
            <v>High Net Worth</v>
          </cell>
          <cell r="U1630" t="str">
            <v>Yes</v>
          </cell>
          <cell r="V1630">
            <v>3172</v>
          </cell>
          <cell r="W1630" t="str">
            <v>VIC</v>
          </cell>
          <cell r="X1630">
            <v>8</v>
          </cell>
          <cell r="Y1630">
            <v>234</v>
          </cell>
        </row>
        <row r="1631">
          <cell r="A1631">
            <v>1630</v>
          </cell>
          <cell r="B1631">
            <v>91</v>
          </cell>
          <cell r="C1631">
            <v>1977</v>
          </cell>
          <cell r="D1631">
            <v>43039</v>
          </cell>
          <cell r="E1631" t="b">
            <v>0</v>
          </cell>
          <cell r="F1631" t="str">
            <v>Approved</v>
          </cell>
          <cell r="G1631" t="str">
            <v>Solex</v>
          </cell>
          <cell r="H1631" t="str">
            <v>Standard</v>
          </cell>
          <cell r="I1631" t="str">
            <v>medium</v>
          </cell>
          <cell r="J1631" t="str">
            <v>medium</v>
          </cell>
          <cell r="K1631">
            <v>100.35</v>
          </cell>
          <cell r="L1631">
            <v>75.260000000000005</v>
          </cell>
          <cell r="M1631">
            <v>25.089999999999989</v>
          </cell>
          <cell r="N1631">
            <v>37874</v>
          </cell>
          <cell r="O1631" t="str">
            <v>Female</v>
          </cell>
          <cell r="P1631">
            <v>53</v>
          </cell>
          <cell r="Q1631">
            <v>44.487671232876714</v>
          </cell>
          <cell r="R1631">
            <v>0</v>
          </cell>
          <cell r="S1631" t="str">
            <v>Manufacturing</v>
          </cell>
          <cell r="T1631" t="str">
            <v>Mass Customer</v>
          </cell>
          <cell r="U1631" t="str">
            <v>No</v>
          </cell>
          <cell r="V1631">
            <v>2048</v>
          </cell>
          <cell r="W1631" t="str">
            <v>NSW</v>
          </cell>
          <cell r="X1631">
            <v>8</v>
          </cell>
          <cell r="Y1631">
            <v>60</v>
          </cell>
        </row>
        <row r="1632">
          <cell r="A1632">
            <v>1631</v>
          </cell>
          <cell r="B1632">
            <v>22</v>
          </cell>
          <cell r="C1632">
            <v>3292</v>
          </cell>
          <cell r="D1632">
            <v>42798</v>
          </cell>
          <cell r="E1632" t="b">
            <v>1</v>
          </cell>
          <cell r="F1632" t="str">
            <v>Approved</v>
          </cell>
          <cell r="G1632" t="str">
            <v>WeareA2B</v>
          </cell>
          <cell r="H1632" t="str">
            <v>Standard</v>
          </cell>
          <cell r="I1632" t="str">
            <v>medium</v>
          </cell>
          <cell r="J1632" t="str">
            <v>medium</v>
          </cell>
          <cell r="K1632">
            <v>60.34</v>
          </cell>
          <cell r="L1632">
            <v>45.26</v>
          </cell>
          <cell r="M1632">
            <v>15.080000000000005</v>
          </cell>
          <cell r="N1632">
            <v>40670</v>
          </cell>
          <cell r="O1632" t="str">
            <v>Female</v>
          </cell>
          <cell r="P1632">
            <v>98</v>
          </cell>
          <cell r="Q1632">
            <v>48.978082191780821</v>
          </cell>
          <cell r="R1632" t="str">
            <v>Web Designer I</v>
          </cell>
          <cell r="S1632" t="str">
            <v>Manufacturing</v>
          </cell>
          <cell r="T1632" t="str">
            <v>Mass Customer</v>
          </cell>
          <cell r="U1632" t="str">
            <v>No</v>
          </cell>
          <cell r="V1632">
            <v>2042</v>
          </cell>
          <cell r="W1632" t="str">
            <v>NSW</v>
          </cell>
          <cell r="X1632">
            <v>10</v>
          </cell>
          <cell r="Y1632">
            <v>301</v>
          </cell>
        </row>
        <row r="1633">
          <cell r="A1633">
            <v>1632</v>
          </cell>
          <cell r="B1633">
            <v>73</v>
          </cell>
          <cell r="C1633">
            <v>2684</v>
          </cell>
          <cell r="D1633">
            <v>43056</v>
          </cell>
          <cell r="E1633" t="b">
            <v>1</v>
          </cell>
          <cell r="F1633" t="str">
            <v>Approved</v>
          </cell>
          <cell r="G1633" t="str">
            <v>Solex</v>
          </cell>
          <cell r="H1633" t="str">
            <v>Standard</v>
          </cell>
          <cell r="I1633" t="str">
            <v>medium</v>
          </cell>
          <cell r="J1633" t="str">
            <v>medium</v>
          </cell>
          <cell r="K1633">
            <v>1945.43</v>
          </cell>
          <cell r="L1633">
            <v>333.18</v>
          </cell>
          <cell r="M1633">
            <v>1612.25</v>
          </cell>
          <cell r="N1633">
            <v>41922</v>
          </cell>
          <cell r="O1633" t="str">
            <v>Female</v>
          </cell>
          <cell r="P1633">
            <v>42</v>
          </cell>
          <cell r="Q1633">
            <v>58.054794520547944</v>
          </cell>
          <cell r="R1633" t="str">
            <v>Health Coach IV</v>
          </cell>
          <cell r="S1633" t="str">
            <v>n/a</v>
          </cell>
          <cell r="T1633" t="str">
            <v>Affluent Customer</v>
          </cell>
          <cell r="U1633" t="str">
            <v>Yes</v>
          </cell>
          <cell r="V1633">
            <v>4860</v>
          </cell>
          <cell r="W1633" t="str">
            <v>QLD</v>
          </cell>
          <cell r="X1633">
            <v>2</v>
          </cell>
          <cell r="Y1633">
            <v>43</v>
          </cell>
        </row>
        <row r="1634">
          <cell r="A1634">
            <v>1633</v>
          </cell>
          <cell r="B1634">
            <v>7</v>
          </cell>
          <cell r="C1634">
            <v>3169</v>
          </cell>
          <cell r="D1634">
            <v>42864</v>
          </cell>
          <cell r="E1634" t="b">
            <v>0</v>
          </cell>
          <cell r="F1634" t="str">
            <v>Approved</v>
          </cell>
          <cell r="G1634" t="str">
            <v>Trek Bicycles</v>
          </cell>
          <cell r="H1634" t="str">
            <v>Road</v>
          </cell>
          <cell r="I1634" t="str">
            <v>low</v>
          </cell>
          <cell r="J1634" t="str">
            <v>medium</v>
          </cell>
          <cell r="K1634">
            <v>980.37</v>
          </cell>
          <cell r="L1634">
            <v>234.43</v>
          </cell>
          <cell r="M1634">
            <v>745.94</v>
          </cell>
          <cell r="N1634">
            <v>38693</v>
          </cell>
          <cell r="O1634" t="str">
            <v>Female</v>
          </cell>
          <cell r="P1634">
            <v>67</v>
          </cell>
          <cell r="Q1634">
            <v>58.224657534246575</v>
          </cell>
          <cell r="R1634" t="str">
            <v>Payment Adjustment Coordinator</v>
          </cell>
          <cell r="S1634" t="str">
            <v>Health</v>
          </cell>
          <cell r="T1634" t="str">
            <v>Affluent Customer</v>
          </cell>
          <cell r="U1634" t="str">
            <v>No</v>
          </cell>
          <cell r="V1634">
            <v>3027</v>
          </cell>
          <cell r="W1634" t="str">
            <v>VIC</v>
          </cell>
          <cell r="X1634">
            <v>7</v>
          </cell>
          <cell r="Y1634">
            <v>235</v>
          </cell>
        </row>
        <row r="1635">
          <cell r="A1635">
            <v>1634</v>
          </cell>
          <cell r="B1635">
            <v>64</v>
          </cell>
          <cell r="C1635">
            <v>1103</v>
          </cell>
          <cell r="D1635">
            <v>42772</v>
          </cell>
          <cell r="E1635" t="b">
            <v>0</v>
          </cell>
          <cell r="F1635" t="str">
            <v>Approved</v>
          </cell>
          <cell r="G1635" t="str">
            <v>Giant Bicycles</v>
          </cell>
          <cell r="H1635" t="str">
            <v>Standard</v>
          </cell>
          <cell r="I1635" t="str">
            <v>high</v>
          </cell>
          <cell r="J1635" t="str">
            <v>small</v>
          </cell>
          <cell r="K1635">
            <v>1977.36</v>
          </cell>
          <cell r="L1635">
            <v>1759.85</v>
          </cell>
          <cell r="M1635">
            <v>217.51</v>
          </cell>
          <cell r="N1635">
            <v>41047</v>
          </cell>
          <cell r="O1635" t="e">
            <v>#N/A</v>
          </cell>
          <cell r="P1635" t="e">
            <v>#N/A</v>
          </cell>
          <cell r="Q1635" t="e">
            <v>#N/A</v>
          </cell>
          <cell r="R1635" t="e">
            <v>#N/A</v>
          </cell>
          <cell r="S1635" t="e">
            <v>#N/A</v>
          </cell>
          <cell r="T1635" t="e">
            <v>#N/A</v>
          </cell>
          <cell r="U1635" t="e">
            <v>#N/A</v>
          </cell>
          <cell r="V1635" t="e">
            <v>#N/A</v>
          </cell>
          <cell r="W1635" t="e">
            <v>#N/A</v>
          </cell>
          <cell r="X1635" t="e">
            <v>#N/A</v>
          </cell>
          <cell r="Y1635">
            <v>327</v>
          </cell>
        </row>
        <row r="1636">
          <cell r="A1636">
            <v>1635</v>
          </cell>
          <cell r="B1636">
            <v>15</v>
          </cell>
          <cell r="C1636">
            <v>830</v>
          </cell>
          <cell r="D1636">
            <v>42856</v>
          </cell>
          <cell r="E1636" t="b">
            <v>1</v>
          </cell>
          <cell r="F1636" t="str">
            <v>Approved</v>
          </cell>
          <cell r="G1636" t="str">
            <v>Norco Bicycles</v>
          </cell>
          <cell r="H1636" t="str">
            <v>Standard</v>
          </cell>
          <cell r="I1636" t="str">
            <v>low</v>
          </cell>
          <cell r="J1636" t="str">
            <v>medium</v>
          </cell>
          <cell r="K1636">
            <v>958.74</v>
          </cell>
          <cell r="L1636">
            <v>748.9</v>
          </cell>
          <cell r="M1636">
            <v>209.84000000000003</v>
          </cell>
          <cell r="N1636">
            <v>38693</v>
          </cell>
          <cell r="O1636" t="e">
            <v>#N/A</v>
          </cell>
          <cell r="P1636" t="e">
            <v>#N/A</v>
          </cell>
          <cell r="Q1636" t="e">
            <v>#N/A</v>
          </cell>
          <cell r="R1636" t="e">
            <v>#N/A</v>
          </cell>
          <cell r="S1636" t="e">
            <v>#N/A</v>
          </cell>
          <cell r="T1636" t="e">
            <v>#N/A</v>
          </cell>
          <cell r="U1636" t="e">
            <v>#N/A</v>
          </cell>
          <cell r="V1636" t="e">
            <v>#N/A</v>
          </cell>
          <cell r="W1636" t="e">
            <v>#N/A</v>
          </cell>
          <cell r="X1636" t="e">
            <v>#N/A</v>
          </cell>
          <cell r="Y1636">
            <v>243</v>
          </cell>
        </row>
        <row r="1637">
          <cell r="A1637">
            <v>1636</v>
          </cell>
          <cell r="B1637">
            <v>0</v>
          </cell>
          <cell r="C1637">
            <v>966</v>
          </cell>
          <cell r="D1637">
            <v>43086</v>
          </cell>
          <cell r="E1637" t="b">
            <v>0</v>
          </cell>
          <cell r="F1637" t="str">
            <v>Approved</v>
          </cell>
          <cell r="G1637" t="str">
            <v>Norco Bicycles</v>
          </cell>
          <cell r="H1637" t="str">
            <v>Road</v>
          </cell>
          <cell r="I1637" t="str">
            <v>medium</v>
          </cell>
          <cell r="J1637" t="str">
            <v>medium</v>
          </cell>
          <cell r="K1637">
            <v>543.39</v>
          </cell>
          <cell r="L1637">
            <v>407.54</v>
          </cell>
          <cell r="M1637">
            <v>135.84999999999997</v>
          </cell>
          <cell r="N1637">
            <v>42696</v>
          </cell>
          <cell r="O1637" t="e">
            <v>#N/A</v>
          </cell>
          <cell r="P1637" t="e">
            <v>#N/A</v>
          </cell>
          <cell r="Q1637" t="e">
            <v>#N/A</v>
          </cell>
          <cell r="R1637" t="e">
            <v>#N/A</v>
          </cell>
          <cell r="S1637" t="e">
            <v>#N/A</v>
          </cell>
          <cell r="T1637" t="e">
            <v>#N/A</v>
          </cell>
          <cell r="U1637" t="e">
            <v>#N/A</v>
          </cell>
          <cell r="V1637" t="e">
            <v>#N/A</v>
          </cell>
          <cell r="W1637" t="e">
            <v>#N/A</v>
          </cell>
          <cell r="X1637" t="e">
            <v>#N/A</v>
          </cell>
          <cell r="Y1637">
            <v>13</v>
          </cell>
        </row>
        <row r="1638">
          <cell r="A1638">
            <v>1637</v>
          </cell>
          <cell r="B1638">
            <v>35</v>
          </cell>
          <cell r="C1638">
            <v>2094</v>
          </cell>
          <cell r="D1638">
            <v>42887</v>
          </cell>
          <cell r="E1638" t="b">
            <v>0</v>
          </cell>
          <cell r="F1638" t="str">
            <v>Approved</v>
          </cell>
          <cell r="G1638" t="str">
            <v>Trek Bicycles</v>
          </cell>
          <cell r="H1638" t="str">
            <v>Standard</v>
          </cell>
          <cell r="I1638" t="str">
            <v>low</v>
          </cell>
          <cell r="J1638" t="str">
            <v>medium</v>
          </cell>
          <cell r="K1638">
            <v>1057.51</v>
          </cell>
          <cell r="L1638">
            <v>154.4</v>
          </cell>
          <cell r="M1638">
            <v>903.11</v>
          </cell>
          <cell r="N1638">
            <v>34527</v>
          </cell>
          <cell r="O1638" t="str">
            <v>Female</v>
          </cell>
          <cell r="P1638">
            <v>69</v>
          </cell>
          <cell r="Q1638">
            <v>38.169863013698631</v>
          </cell>
          <cell r="R1638" t="str">
            <v>Biostatistician IV</v>
          </cell>
          <cell r="S1638" t="str">
            <v>Financial Services</v>
          </cell>
          <cell r="T1638" t="str">
            <v>High Net Worth</v>
          </cell>
          <cell r="U1638" t="str">
            <v>No</v>
          </cell>
          <cell r="V1638">
            <v>4514</v>
          </cell>
          <cell r="W1638" t="str">
            <v>QLD</v>
          </cell>
          <cell r="X1638">
            <v>6</v>
          </cell>
          <cell r="Y1638">
            <v>212</v>
          </cell>
        </row>
        <row r="1639">
          <cell r="A1639">
            <v>1638</v>
          </cell>
          <cell r="B1639">
            <v>13</v>
          </cell>
          <cell r="C1639">
            <v>901</v>
          </cell>
          <cell r="D1639">
            <v>42942</v>
          </cell>
          <cell r="E1639" t="b">
            <v>1</v>
          </cell>
          <cell r="F1639" t="str">
            <v>Approved</v>
          </cell>
          <cell r="G1639" t="str">
            <v>Solex</v>
          </cell>
          <cell r="H1639" t="str">
            <v>Standard</v>
          </cell>
          <cell r="I1639" t="str">
            <v>medium</v>
          </cell>
          <cell r="J1639" t="str">
            <v>medium</v>
          </cell>
          <cell r="K1639">
            <v>1163.8900000000001</v>
          </cell>
          <cell r="L1639">
            <v>589.27</v>
          </cell>
          <cell r="M1639">
            <v>574.62000000000012</v>
          </cell>
          <cell r="N1639">
            <v>41345</v>
          </cell>
          <cell r="O1639" t="e">
            <v>#N/A</v>
          </cell>
          <cell r="P1639" t="e">
            <v>#N/A</v>
          </cell>
          <cell r="Q1639" t="e">
            <v>#N/A</v>
          </cell>
          <cell r="R1639" t="e">
            <v>#N/A</v>
          </cell>
          <cell r="S1639" t="e">
            <v>#N/A</v>
          </cell>
          <cell r="T1639" t="e">
            <v>#N/A</v>
          </cell>
          <cell r="U1639" t="e">
            <v>#N/A</v>
          </cell>
          <cell r="V1639" t="e">
            <v>#N/A</v>
          </cell>
          <cell r="W1639" t="e">
            <v>#N/A</v>
          </cell>
          <cell r="X1639" t="e">
            <v>#N/A</v>
          </cell>
          <cell r="Y1639">
            <v>157</v>
          </cell>
        </row>
        <row r="1640">
          <cell r="A1640">
            <v>1639</v>
          </cell>
          <cell r="B1640">
            <v>69</v>
          </cell>
          <cell r="C1640">
            <v>1867</v>
          </cell>
          <cell r="D1640">
            <v>42833</v>
          </cell>
          <cell r="E1640" t="b">
            <v>0</v>
          </cell>
          <cell r="F1640" t="str">
            <v>Approved</v>
          </cell>
          <cell r="G1640" t="str">
            <v>Giant Bicycles</v>
          </cell>
          <cell r="H1640" t="str">
            <v>Road</v>
          </cell>
          <cell r="I1640" t="str">
            <v>medium</v>
          </cell>
          <cell r="J1640" t="str">
            <v>medium</v>
          </cell>
          <cell r="K1640">
            <v>792.9</v>
          </cell>
          <cell r="L1640">
            <v>594.67999999999995</v>
          </cell>
          <cell r="M1640">
            <v>198.22000000000003</v>
          </cell>
          <cell r="N1640">
            <v>33879</v>
          </cell>
          <cell r="O1640" t="str">
            <v>Female</v>
          </cell>
          <cell r="P1640">
            <v>11</v>
          </cell>
          <cell r="Q1640">
            <v>35.950684931506849</v>
          </cell>
          <cell r="R1640" t="str">
            <v>Senior Developer</v>
          </cell>
          <cell r="S1640" t="str">
            <v>Manufacturing</v>
          </cell>
          <cell r="T1640" t="str">
            <v>Mass Customer</v>
          </cell>
          <cell r="U1640" t="str">
            <v>No</v>
          </cell>
          <cell r="V1640">
            <v>2161</v>
          </cell>
          <cell r="W1640" t="str">
            <v>NSW</v>
          </cell>
          <cell r="X1640">
            <v>6</v>
          </cell>
          <cell r="Y1640">
            <v>266</v>
          </cell>
        </row>
        <row r="1641">
          <cell r="A1641">
            <v>1640</v>
          </cell>
          <cell r="B1641">
            <v>45</v>
          </cell>
          <cell r="C1641">
            <v>307</v>
          </cell>
          <cell r="D1641">
            <v>42955</v>
          </cell>
          <cell r="E1641" t="b">
            <v>0</v>
          </cell>
          <cell r="F1641" t="str">
            <v>Approved</v>
          </cell>
          <cell r="G1641" t="str">
            <v>Solex</v>
          </cell>
          <cell r="H1641" t="str">
            <v>Standard</v>
          </cell>
          <cell r="I1641" t="str">
            <v>medium</v>
          </cell>
          <cell r="J1641" t="str">
            <v>medium</v>
          </cell>
          <cell r="K1641">
            <v>441.49</v>
          </cell>
          <cell r="L1641">
            <v>84.99</v>
          </cell>
          <cell r="M1641">
            <v>356.5</v>
          </cell>
          <cell r="N1641">
            <v>34071</v>
          </cell>
          <cell r="O1641" t="e">
            <v>#N/A</v>
          </cell>
          <cell r="P1641" t="e">
            <v>#N/A</v>
          </cell>
          <cell r="Q1641" t="e">
            <v>#N/A</v>
          </cell>
          <cell r="R1641" t="e">
            <v>#N/A</v>
          </cell>
          <cell r="S1641" t="e">
            <v>#N/A</v>
          </cell>
          <cell r="T1641" t="e">
            <v>#N/A</v>
          </cell>
          <cell r="U1641" t="e">
            <v>#N/A</v>
          </cell>
          <cell r="V1641" t="e">
            <v>#N/A</v>
          </cell>
          <cell r="W1641" t="e">
            <v>#N/A</v>
          </cell>
          <cell r="X1641" t="e">
            <v>#N/A</v>
          </cell>
          <cell r="Y1641">
            <v>144</v>
          </cell>
        </row>
        <row r="1642">
          <cell r="A1642">
            <v>1641</v>
          </cell>
          <cell r="B1642">
            <v>69</v>
          </cell>
          <cell r="C1642">
            <v>98</v>
          </cell>
          <cell r="D1642">
            <v>42958</v>
          </cell>
          <cell r="E1642" t="b">
            <v>0</v>
          </cell>
          <cell r="F1642" t="str">
            <v>Approved</v>
          </cell>
          <cell r="G1642" t="str">
            <v>Giant Bicycles</v>
          </cell>
          <cell r="H1642" t="str">
            <v>Road</v>
          </cell>
          <cell r="I1642" t="str">
            <v>medium</v>
          </cell>
          <cell r="J1642" t="str">
            <v>medium</v>
          </cell>
          <cell r="K1642">
            <v>792.9</v>
          </cell>
          <cell r="L1642">
            <v>594.67999999999995</v>
          </cell>
          <cell r="M1642">
            <v>198.22000000000003</v>
          </cell>
          <cell r="N1642">
            <v>33879</v>
          </cell>
          <cell r="O1642" t="e">
            <v>#N/A</v>
          </cell>
          <cell r="P1642" t="e">
            <v>#N/A</v>
          </cell>
          <cell r="Q1642" t="e">
            <v>#N/A</v>
          </cell>
          <cell r="R1642" t="e">
            <v>#N/A</v>
          </cell>
          <cell r="S1642" t="e">
            <v>#N/A</v>
          </cell>
          <cell r="T1642" t="e">
            <v>#N/A</v>
          </cell>
          <cell r="U1642" t="e">
            <v>#N/A</v>
          </cell>
          <cell r="V1642" t="e">
            <v>#N/A</v>
          </cell>
          <cell r="W1642" t="e">
            <v>#N/A</v>
          </cell>
          <cell r="X1642" t="e">
            <v>#N/A</v>
          </cell>
          <cell r="Y1642">
            <v>141</v>
          </cell>
        </row>
        <row r="1643">
          <cell r="A1643">
            <v>1642</v>
          </cell>
          <cell r="B1643">
            <v>64</v>
          </cell>
          <cell r="C1643">
            <v>2740</v>
          </cell>
          <cell r="D1643">
            <v>42976</v>
          </cell>
          <cell r="E1643" t="b">
            <v>0</v>
          </cell>
          <cell r="F1643" t="str">
            <v>Approved</v>
          </cell>
          <cell r="G1643" t="str">
            <v>Trek Bicycles</v>
          </cell>
          <cell r="H1643" t="str">
            <v>Standard</v>
          </cell>
          <cell r="I1643" t="str">
            <v>medium</v>
          </cell>
          <cell r="J1643" t="str">
            <v>large</v>
          </cell>
          <cell r="K1643">
            <v>1469.44</v>
          </cell>
          <cell r="L1643">
            <v>596.54999999999995</v>
          </cell>
          <cell r="M1643">
            <v>872.8900000000001</v>
          </cell>
          <cell r="N1643">
            <v>34996</v>
          </cell>
          <cell r="O1643" t="str">
            <v>Male</v>
          </cell>
          <cell r="P1643">
            <v>6</v>
          </cell>
          <cell r="Q1643">
            <v>59.167123287671231</v>
          </cell>
          <cell r="R1643" t="str">
            <v>Administrative Officer</v>
          </cell>
          <cell r="S1643" t="str">
            <v>Health</v>
          </cell>
          <cell r="T1643" t="str">
            <v>High Net Worth</v>
          </cell>
          <cell r="U1643" t="str">
            <v>Yes</v>
          </cell>
          <cell r="V1643">
            <v>2226</v>
          </cell>
          <cell r="W1643" t="str">
            <v>NSW</v>
          </cell>
          <cell r="X1643">
            <v>7</v>
          </cell>
          <cell r="Y1643">
            <v>123</v>
          </cell>
        </row>
        <row r="1644">
          <cell r="A1644">
            <v>1643</v>
          </cell>
          <cell r="B1644">
            <v>90</v>
          </cell>
          <cell r="C1644">
            <v>2867</v>
          </cell>
          <cell r="D1644">
            <v>43004</v>
          </cell>
          <cell r="E1644" t="b">
            <v>0</v>
          </cell>
          <cell r="F1644" t="str">
            <v>Approved</v>
          </cell>
          <cell r="G1644" t="str">
            <v>Solex</v>
          </cell>
          <cell r="H1644" t="str">
            <v>Standard</v>
          </cell>
          <cell r="I1644" t="str">
            <v>low</v>
          </cell>
          <cell r="J1644" t="str">
            <v>medium</v>
          </cell>
          <cell r="K1644">
            <v>945.04</v>
          </cell>
          <cell r="L1644">
            <v>507.58</v>
          </cell>
          <cell r="M1644">
            <v>437.46</v>
          </cell>
          <cell r="N1644">
            <v>35052</v>
          </cell>
          <cell r="O1644" t="str">
            <v>Female</v>
          </cell>
          <cell r="P1644">
            <v>20</v>
          </cell>
          <cell r="Q1644">
            <v>66.463013698630135</v>
          </cell>
          <cell r="R1644" t="str">
            <v>Sales Associate</v>
          </cell>
          <cell r="S1644" t="str">
            <v>Health</v>
          </cell>
          <cell r="T1644" t="str">
            <v>High Net Worth</v>
          </cell>
          <cell r="U1644" t="str">
            <v>No</v>
          </cell>
          <cell r="V1644">
            <v>2770</v>
          </cell>
          <cell r="W1644" t="str">
            <v>NSW</v>
          </cell>
          <cell r="X1644">
            <v>6</v>
          </cell>
          <cell r="Y1644">
            <v>95</v>
          </cell>
        </row>
        <row r="1645">
          <cell r="A1645">
            <v>1644</v>
          </cell>
          <cell r="B1645">
            <v>11</v>
          </cell>
          <cell r="C1645">
            <v>433</v>
          </cell>
          <cell r="D1645">
            <v>42866</v>
          </cell>
          <cell r="E1645" t="b">
            <v>1</v>
          </cell>
          <cell r="F1645" t="str">
            <v>Cancelled</v>
          </cell>
          <cell r="G1645" t="str">
            <v>Giant Bicycles</v>
          </cell>
          <cell r="H1645" t="str">
            <v>Standard</v>
          </cell>
          <cell r="I1645" t="str">
            <v>high</v>
          </cell>
          <cell r="J1645" t="str">
            <v>medium</v>
          </cell>
          <cell r="K1645">
            <v>1274.93</v>
          </cell>
          <cell r="L1645">
            <v>764.96</v>
          </cell>
          <cell r="M1645">
            <v>509.97</v>
          </cell>
          <cell r="N1645">
            <v>39298</v>
          </cell>
          <cell r="O1645" t="e">
            <v>#N/A</v>
          </cell>
          <cell r="P1645" t="e">
            <v>#N/A</v>
          </cell>
          <cell r="Q1645" t="e">
            <v>#N/A</v>
          </cell>
          <cell r="R1645" t="e">
            <v>#N/A</v>
          </cell>
          <cell r="S1645" t="e">
            <v>#N/A</v>
          </cell>
          <cell r="T1645" t="e">
            <v>#N/A</v>
          </cell>
          <cell r="U1645" t="e">
            <v>#N/A</v>
          </cell>
          <cell r="V1645" t="e">
            <v>#N/A</v>
          </cell>
          <cell r="W1645" t="e">
            <v>#N/A</v>
          </cell>
          <cell r="X1645" t="e">
            <v>#N/A</v>
          </cell>
          <cell r="Y1645">
            <v>233</v>
          </cell>
        </row>
        <row r="1646">
          <cell r="A1646">
            <v>1645</v>
          </cell>
          <cell r="B1646">
            <v>23</v>
          </cell>
          <cell r="C1646">
            <v>450</v>
          </cell>
          <cell r="D1646">
            <v>43017</v>
          </cell>
          <cell r="E1646" t="b">
            <v>0</v>
          </cell>
          <cell r="F1646" t="str">
            <v>Approved</v>
          </cell>
          <cell r="G1646" t="str">
            <v>Norco Bicycles</v>
          </cell>
          <cell r="H1646" t="str">
            <v>Mountain</v>
          </cell>
          <cell r="I1646" t="str">
            <v>low</v>
          </cell>
          <cell r="J1646" t="str">
            <v>small</v>
          </cell>
          <cell r="K1646">
            <v>688.63</v>
          </cell>
          <cell r="L1646">
            <v>612.88</v>
          </cell>
          <cell r="M1646">
            <v>75.75</v>
          </cell>
          <cell r="N1646">
            <v>33552</v>
          </cell>
          <cell r="O1646" t="e">
            <v>#N/A</v>
          </cell>
          <cell r="P1646" t="e">
            <v>#N/A</v>
          </cell>
          <cell r="Q1646" t="e">
            <v>#N/A</v>
          </cell>
          <cell r="R1646" t="e">
            <v>#N/A</v>
          </cell>
          <cell r="S1646" t="e">
            <v>#N/A</v>
          </cell>
          <cell r="T1646" t="e">
            <v>#N/A</v>
          </cell>
          <cell r="U1646" t="e">
            <v>#N/A</v>
          </cell>
          <cell r="V1646" t="e">
            <v>#N/A</v>
          </cell>
          <cell r="W1646" t="e">
            <v>#N/A</v>
          </cell>
          <cell r="X1646" t="e">
            <v>#N/A</v>
          </cell>
          <cell r="Y1646">
            <v>82</v>
          </cell>
        </row>
        <row r="1647">
          <cell r="A1647">
            <v>1646</v>
          </cell>
          <cell r="B1647">
            <v>16</v>
          </cell>
          <cell r="C1647">
            <v>523</v>
          </cell>
          <cell r="D1647">
            <v>42841</v>
          </cell>
          <cell r="E1647" t="b">
            <v>1</v>
          </cell>
          <cell r="F1647" t="str">
            <v>Approved</v>
          </cell>
          <cell r="G1647" t="str">
            <v>Norco Bicycles</v>
          </cell>
          <cell r="H1647" t="str">
            <v>Standard</v>
          </cell>
          <cell r="I1647" t="str">
            <v>high</v>
          </cell>
          <cell r="J1647" t="str">
            <v>small</v>
          </cell>
          <cell r="K1647">
            <v>1661.92</v>
          </cell>
          <cell r="L1647">
            <v>1479.11</v>
          </cell>
          <cell r="M1647">
            <v>182.81000000000017</v>
          </cell>
          <cell r="N1647">
            <v>35378</v>
          </cell>
          <cell r="O1647" t="e">
            <v>#N/A</v>
          </cell>
          <cell r="P1647" t="e">
            <v>#N/A</v>
          </cell>
          <cell r="Q1647" t="e">
            <v>#N/A</v>
          </cell>
          <cell r="R1647" t="e">
            <v>#N/A</v>
          </cell>
          <cell r="S1647" t="e">
            <v>#N/A</v>
          </cell>
          <cell r="T1647" t="e">
            <v>#N/A</v>
          </cell>
          <cell r="U1647" t="e">
            <v>#N/A</v>
          </cell>
          <cell r="V1647" t="e">
            <v>#N/A</v>
          </cell>
          <cell r="W1647" t="e">
            <v>#N/A</v>
          </cell>
          <cell r="X1647" t="e">
            <v>#N/A</v>
          </cell>
          <cell r="Y1647">
            <v>258</v>
          </cell>
        </row>
        <row r="1648">
          <cell r="A1648">
            <v>1647</v>
          </cell>
          <cell r="B1648">
            <v>3</v>
          </cell>
          <cell r="C1648">
            <v>794</v>
          </cell>
          <cell r="D1648">
            <v>42956</v>
          </cell>
          <cell r="E1648" t="b">
            <v>0</v>
          </cell>
          <cell r="F1648" t="str">
            <v>Approved</v>
          </cell>
          <cell r="G1648" t="str">
            <v>Trek Bicycles</v>
          </cell>
          <cell r="H1648" t="str">
            <v>Standard</v>
          </cell>
          <cell r="I1648" t="str">
            <v>medium</v>
          </cell>
          <cell r="J1648" t="str">
            <v>large</v>
          </cell>
          <cell r="K1648">
            <v>2091.4699999999998</v>
          </cell>
          <cell r="L1648">
            <v>388.92</v>
          </cell>
          <cell r="M1648">
            <v>1702.5499999999997</v>
          </cell>
          <cell r="N1648">
            <v>38573</v>
          </cell>
          <cell r="O1648" t="e">
            <v>#N/A</v>
          </cell>
          <cell r="P1648" t="e">
            <v>#N/A</v>
          </cell>
          <cell r="Q1648" t="e">
            <v>#N/A</v>
          </cell>
          <cell r="R1648" t="e">
            <v>#N/A</v>
          </cell>
          <cell r="S1648" t="e">
            <v>#N/A</v>
          </cell>
          <cell r="T1648" t="e">
            <v>#N/A</v>
          </cell>
          <cell r="U1648" t="e">
            <v>#N/A</v>
          </cell>
          <cell r="V1648" t="e">
            <v>#N/A</v>
          </cell>
          <cell r="W1648" t="e">
            <v>#N/A</v>
          </cell>
          <cell r="X1648" t="e">
            <v>#N/A</v>
          </cell>
          <cell r="Y1648">
            <v>143</v>
          </cell>
        </row>
        <row r="1649">
          <cell r="A1649">
            <v>1648</v>
          </cell>
          <cell r="B1649">
            <v>64</v>
          </cell>
          <cell r="C1649">
            <v>1866</v>
          </cell>
          <cell r="D1649">
            <v>43013</v>
          </cell>
          <cell r="E1649" t="b">
            <v>0</v>
          </cell>
          <cell r="F1649" t="str">
            <v>Approved</v>
          </cell>
          <cell r="G1649" t="str">
            <v>Trek Bicycles</v>
          </cell>
          <cell r="H1649" t="str">
            <v>Standard</v>
          </cell>
          <cell r="I1649" t="str">
            <v>medium</v>
          </cell>
          <cell r="J1649" t="str">
            <v>large</v>
          </cell>
          <cell r="K1649">
            <v>1469.44</v>
          </cell>
          <cell r="L1649">
            <v>596.54999999999995</v>
          </cell>
          <cell r="M1649">
            <v>872.8900000000001</v>
          </cell>
          <cell r="N1649">
            <v>36668</v>
          </cell>
          <cell r="O1649" t="str">
            <v>Female</v>
          </cell>
          <cell r="P1649">
            <v>96</v>
          </cell>
          <cell r="Q1649">
            <v>29.468493150684932</v>
          </cell>
          <cell r="R1649" t="str">
            <v>Marketing Manager</v>
          </cell>
          <cell r="S1649" t="str">
            <v>n/a</v>
          </cell>
          <cell r="T1649" t="str">
            <v>Mass Customer</v>
          </cell>
          <cell r="U1649" t="str">
            <v>No</v>
          </cell>
          <cell r="V1649">
            <v>2047</v>
          </cell>
          <cell r="W1649" t="str">
            <v>NSW</v>
          </cell>
          <cell r="X1649">
            <v>12</v>
          </cell>
          <cell r="Y1649">
            <v>86</v>
          </cell>
        </row>
        <row r="1650">
          <cell r="A1650">
            <v>1649</v>
          </cell>
          <cell r="B1650">
            <v>17</v>
          </cell>
          <cell r="C1650">
            <v>1756</v>
          </cell>
          <cell r="D1650">
            <v>42972</v>
          </cell>
          <cell r="E1650" t="b">
            <v>1</v>
          </cell>
          <cell r="F1650" t="str">
            <v>Approved</v>
          </cell>
          <cell r="G1650" t="str">
            <v>WeareA2B</v>
          </cell>
          <cell r="H1650" t="str">
            <v>Touring</v>
          </cell>
          <cell r="I1650" t="str">
            <v>medium</v>
          </cell>
          <cell r="J1650" t="str">
            <v>large</v>
          </cell>
          <cell r="K1650">
            <v>1362.99</v>
          </cell>
          <cell r="L1650">
            <v>57.74</v>
          </cell>
          <cell r="M1650">
            <v>1305.25</v>
          </cell>
          <cell r="N1650">
            <v>34079</v>
          </cell>
          <cell r="O1650" t="str">
            <v>Male</v>
          </cell>
          <cell r="P1650">
            <v>68</v>
          </cell>
          <cell r="Q1650">
            <v>45.284931506849318</v>
          </cell>
          <cell r="R1650" t="str">
            <v>Junior Executive</v>
          </cell>
          <cell r="S1650" t="str">
            <v>Property</v>
          </cell>
          <cell r="T1650" t="str">
            <v>Mass Customer</v>
          </cell>
          <cell r="U1650" t="str">
            <v>No</v>
          </cell>
          <cell r="V1650">
            <v>3977</v>
          </cell>
          <cell r="W1650" t="str">
            <v>VIC</v>
          </cell>
          <cell r="X1650">
            <v>6</v>
          </cell>
          <cell r="Y1650">
            <v>127</v>
          </cell>
        </row>
        <row r="1651">
          <cell r="A1651">
            <v>1650</v>
          </cell>
          <cell r="B1651">
            <v>36</v>
          </cell>
          <cell r="C1651">
            <v>2322</v>
          </cell>
          <cell r="D1651">
            <v>42836</v>
          </cell>
          <cell r="E1651" t="b">
            <v>1</v>
          </cell>
          <cell r="F1651" t="str">
            <v>Approved</v>
          </cell>
          <cell r="G1651" t="str">
            <v>Solex</v>
          </cell>
          <cell r="H1651" t="str">
            <v>Standard</v>
          </cell>
          <cell r="I1651" t="str">
            <v>low</v>
          </cell>
          <cell r="J1651" t="str">
            <v>medium</v>
          </cell>
          <cell r="K1651">
            <v>945.04</v>
          </cell>
          <cell r="L1651">
            <v>507.58</v>
          </cell>
          <cell r="M1651">
            <v>437.46</v>
          </cell>
          <cell r="N1651">
            <v>39526</v>
          </cell>
          <cell r="O1651" t="str">
            <v>Male</v>
          </cell>
          <cell r="P1651">
            <v>2</v>
          </cell>
          <cell r="Q1651">
            <v>29.841095890410958</v>
          </cell>
          <cell r="R1651" t="str">
            <v>Biostatistician III</v>
          </cell>
          <cell r="S1651" t="str">
            <v>Manufacturing</v>
          </cell>
          <cell r="T1651" t="str">
            <v>Mass Customer</v>
          </cell>
          <cell r="U1651" t="str">
            <v>Yes</v>
          </cell>
          <cell r="V1651">
            <v>2120</v>
          </cell>
          <cell r="W1651" t="str">
            <v>NSW</v>
          </cell>
          <cell r="X1651">
            <v>10</v>
          </cell>
          <cell r="Y1651">
            <v>263</v>
          </cell>
        </row>
        <row r="1652">
          <cell r="A1652">
            <v>1651</v>
          </cell>
          <cell r="B1652">
            <v>36</v>
          </cell>
          <cell r="C1652">
            <v>2438</v>
          </cell>
          <cell r="D1652">
            <v>42767</v>
          </cell>
          <cell r="E1652" t="b">
            <v>0</v>
          </cell>
          <cell r="F1652" t="str">
            <v>Approved</v>
          </cell>
          <cell r="G1652" t="str">
            <v>Solex</v>
          </cell>
          <cell r="H1652" t="str">
            <v>Standard</v>
          </cell>
          <cell r="I1652" t="str">
            <v>low</v>
          </cell>
          <cell r="J1652" t="str">
            <v>medium</v>
          </cell>
          <cell r="K1652">
            <v>945.04</v>
          </cell>
          <cell r="L1652">
            <v>507.58</v>
          </cell>
          <cell r="M1652">
            <v>437.46</v>
          </cell>
          <cell r="N1652">
            <v>35052</v>
          </cell>
          <cell r="O1652" t="str">
            <v>Female</v>
          </cell>
          <cell r="P1652">
            <v>44</v>
          </cell>
          <cell r="Q1652">
            <v>39.164383561643838</v>
          </cell>
          <cell r="R1652" t="str">
            <v>Speech Pathologist</v>
          </cell>
          <cell r="S1652" t="str">
            <v>Financial Services</v>
          </cell>
          <cell r="T1652" t="str">
            <v>Mass Customer</v>
          </cell>
          <cell r="U1652" t="str">
            <v>Yes</v>
          </cell>
          <cell r="V1652">
            <v>2760</v>
          </cell>
          <cell r="W1652" t="str">
            <v>NSW</v>
          </cell>
          <cell r="X1652">
            <v>7</v>
          </cell>
          <cell r="Y1652">
            <v>332</v>
          </cell>
        </row>
        <row r="1653">
          <cell r="A1653">
            <v>1652</v>
          </cell>
          <cell r="B1653">
            <v>76</v>
          </cell>
          <cell r="C1653">
            <v>1396</v>
          </cell>
          <cell r="D1653">
            <v>42812</v>
          </cell>
          <cell r="E1653" t="b">
            <v>1</v>
          </cell>
          <cell r="F1653" t="str">
            <v>Approved</v>
          </cell>
          <cell r="G1653" t="str">
            <v>WeareA2B</v>
          </cell>
          <cell r="H1653" t="str">
            <v>Standard</v>
          </cell>
          <cell r="I1653" t="str">
            <v>low</v>
          </cell>
          <cell r="J1653" t="str">
            <v>medium</v>
          </cell>
          <cell r="K1653">
            <v>642.30999999999995</v>
          </cell>
          <cell r="L1653">
            <v>513.85</v>
          </cell>
          <cell r="M1653">
            <v>128.45999999999992</v>
          </cell>
          <cell r="N1653">
            <v>41922</v>
          </cell>
          <cell r="O1653" t="e">
            <v>#N/A</v>
          </cell>
          <cell r="P1653" t="e">
            <v>#N/A</v>
          </cell>
          <cell r="Q1653" t="e">
            <v>#N/A</v>
          </cell>
          <cell r="R1653" t="e">
            <v>#N/A</v>
          </cell>
          <cell r="S1653" t="e">
            <v>#N/A</v>
          </cell>
          <cell r="T1653" t="e">
            <v>#N/A</v>
          </cell>
          <cell r="U1653" t="e">
            <v>#N/A</v>
          </cell>
          <cell r="V1653" t="e">
            <v>#N/A</v>
          </cell>
          <cell r="W1653" t="e">
            <v>#N/A</v>
          </cell>
          <cell r="X1653" t="e">
            <v>#N/A</v>
          </cell>
          <cell r="Y1653">
            <v>287</v>
          </cell>
        </row>
        <row r="1654">
          <cell r="A1654">
            <v>1653</v>
          </cell>
          <cell r="B1654">
            <v>27</v>
          </cell>
          <cell r="C1654">
            <v>230</v>
          </cell>
          <cell r="D1654">
            <v>42827</v>
          </cell>
          <cell r="E1654" t="b">
            <v>0</v>
          </cell>
          <cell r="F1654" t="str">
            <v>Approved</v>
          </cell>
          <cell r="G1654" t="str">
            <v>Trek Bicycles</v>
          </cell>
          <cell r="H1654" t="str">
            <v>Standard</v>
          </cell>
          <cell r="I1654" t="str">
            <v>low</v>
          </cell>
          <cell r="J1654" t="str">
            <v>medium</v>
          </cell>
          <cell r="K1654">
            <v>1057.51</v>
          </cell>
          <cell r="L1654">
            <v>154.4</v>
          </cell>
          <cell r="M1654">
            <v>903.11</v>
          </cell>
          <cell r="N1654">
            <v>34527</v>
          </cell>
          <cell r="O1654" t="e">
            <v>#N/A</v>
          </cell>
          <cell r="P1654" t="e">
            <v>#N/A</v>
          </cell>
          <cell r="Q1654" t="e">
            <v>#N/A</v>
          </cell>
          <cell r="R1654" t="e">
            <v>#N/A</v>
          </cell>
          <cell r="S1654" t="e">
            <v>#N/A</v>
          </cell>
          <cell r="T1654" t="e">
            <v>#N/A</v>
          </cell>
          <cell r="U1654" t="e">
            <v>#N/A</v>
          </cell>
          <cell r="V1654" t="e">
            <v>#N/A</v>
          </cell>
          <cell r="W1654" t="e">
            <v>#N/A</v>
          </cell>
          <cell r="X1654" t="e">
            <v>#N/A</v>
          </cell>
          <cell r="Y1654">
            <v>272</v>
          </cell>
        </row>
        <row r="1655">
          <cell r="A1655">
            <v>1654</v>
          </cell>
          <cell r="B1655">
            <v>0</v>
          </cell>
          <cell r="C1655">
            <v>1972</v>
          </cell>
          <cell r="D1655">
            <v>43013</v>
          </cell>
          <cell r="E1655" t="b">
            <v>0</v>
          </cell>
          <cell r="F1655" t="str">
            <v>Approved</v>
          </cell>
          <cell r="K1655">
            <v>571.27</v>
          </cell>
          <cell r="M1655">
            <v>571.27</v>
          </cell>
          <cell r="O1655" t="str">
            <v>Female</v>
          </cell>
          <cell r="P1655">
            <v>52</v>
          </cell>
          <cell r="Q1655">
            <v>32.704109589041096</v>
          </cell>
          <cell r="R1655">
            <v>0</v>
          </cell>
          <cell r="S1655" t="str">
            <v>Manufacturing</v>
          </cell>
          <cell r="T1655" t="str">
            <v>Mass Customer</v>
          </cell>
          <cell r="U1655" t="str">
            <v>Yes</v>
          </cell>
          <cell r="V1655">
            <v>2018</v>
          </cell>
          <cell r="W1655" t="str">
            <v>NSW</v>
          </cell>
          <cell r="X1655">
            <v>8</v>
          </cell>
          <cell r="Y1655">
            <v>86</v>
          </cell>
        </row>
        <row r="1656">
          <cell r="A1656">
            <v>1655</v>
          </cell>
          <cell r="B1656">
            <v>46</v>
          </cell>
          <cell r="C1656">
            <v>2757</v>
          </cell>
          <cell r="D1656">
            <v>42901</v>
          </cell>
          <cell r="E1656" t="b">
            <v>0</v>
          </cell>
          <cell r="F1656" t="str">
            <v>Approved</v>
          </cell>
          <cell r="G1656" t="str">
            <v>Solex</v>
          </cell>
          <cell r="H1656" t="str">
            <v>Standard</v>
          </cell>
          <cell r="I1656" t="str">
            <v>low</v>
          </cell>
          <cell r="J1656" t="str">
            <v>medium</v>
          </cell>
          <cell r="K1656">
            <v>1289.8499999999999</v>
          </cell>
          <cell r="L1656">
            <v>74.510000000000005</v>
          </cell>
          <cell r="M1656">
            <v>1215.3399999999999</v>
          </cell>
          <cell r="N1656">
            <v>39427</v>
          </cell>
          <cell r="O1656" t="str">
            <v>Male</v>
          </cell>
          <cell r="P1656">
            <v>17</v>
          </cell>
          <cell r="Q1656">
            <v>61.123287671232873</v>
          </cell>
          <cell r="R1656">
            <v>0</v>
          </cell>
          <cell r="S1656" t="str">
            <v>Entertainment</v>
          </cell>
          <cell r="T1656" t="str">
            <v>Mass Customer</v>
          </cell>
          <cell r="U1656" t="str">
            <v>No</v>
          </cell>
          <cell r="V1656">
            <v>3046</v>
          </cell>
          <cell r="W1656" t="str">
            <v>VIC</v>
          </cell>
          <cell r="X1656">
            <v>8</v>
          </cell>
          <cell r="Y1656">
            <v>198</v>
          </cell>
        </row>
        <row r="1657">
          <cell r="A1657">
            <v>1656</v>
          </cell>
          <cell r="B1657">
            <v>49</v>
          </cell>
          <cell r="C1657">
            <v>58</v>
          </cell>
          <cell r="D1657">
            <v>42909</v>
          </cell>
          <cell r="E1657" t="b">
            <v>1</v>
          </cell>
          <cell r="F1657" t="str">
            <v>Approved</v>
          </cell>
          <cell r="G1657" t="str">
            <v>Trek Bicycles</v>
          </cell>
          <cell r="H1657" t="str">
            <v>Road</v>
          </cell>
          <cell r="I1657" t="str">
            <v>medium</v>
          </cell>
          <cell r="J1657" t="str">
            <v>medium</v>
          </cell>
          <cell r="K1657">
            <v>533.51</v>
          </cell>
          <cell r="L1657">
            <v>400.13</v>
          </cell>
          <cell r="M1657">
            <v>133.38</v>
          </cell>
          <cell r="N1657">
            <v>41064</v>
          </cell>
          <cell r="O1657" t="e">
            <v>#N/A</v>
          </cell>
          <cell r="P1657" t="e">
            <v>#N/A</v>
          </cell>
          <cell r="Q1657" t="e">
            <v>#N/A</v>
          </cell>
          <cell r="R1657" t="e">
            <v>#N/A</v>
          </cell>
          <cell r="S1657" t="e">
            <v>#N/A</v>
          </cell>
          <cell r="T1657" t="e">
            <v>#N/A</v>
          </cell>
          <cell r="U1657" t="e">
            <v>#N/A</v>
          </cell>
          <cell r="V1657" t="e">
            <v>#N/A</v>
          </cell>
          <cell r="W1657" t="e">
            <v>#N/A</v>
          </cell>
          <cell r="X1657" t="e">
            <v>#N/A</v>
          </cell>
          <cell r="Y1657">
            <v>190</v>
          </cell>
        </row>
        <row r="1658">
          <cell r="A1658">
            <v>1657</v>
          </cell>
          <cell r="B1658">
            <v>70</v>
          </cell>
          <cell r="C1658">
            <v>704</v>
          </cell>
          <cell r="D1658">
            <v>43019</v>
          </cell>
          <cell r="E1658" t="b">
            <v>1</v>
          </cell>
          <cell r="F1658" t="str">
            <v>Approved</v>
          </cell>
          <cell r="G1658" t="str">
            <v>Trek Bicycles</v>
          </cell>
          <cell r="H1658" t="str">
            <v>Standard</v>
          </cell>
          <cell r="I1658" t="str">
            <v>high</v>
          </cell>
          <cell r="J1658" t="str">
            <v>medium</v>
          </cell>
          <cell r="K1658">
            <v>495.72</v>
          </cell>
          <cell r="L1658">
            <v>297.43</v>
          </cell>
          <cell r="M1658">
            <v>198.29000000000002</v>
          </cell>
          <cell r="N1658">
            <v>42105</v>
          </cell>
          <cell r="O1658" t="e">
            <v>#N/A</v>
          </cell>
          <cell r="P1658" t="e">
            <v>#N/A</v>
          </cell>
          <cell r="Q1658" t="e">
            <v>#N/A</v>
          </cell>
          <cell r="R1658" t="e">
            <v>#N/A</v>
          </cell>
          <cell r="S1658" t="e">
            <v>#N/A</v>
          </cell>
          <cell r="T1658" t="e">
            <v>#N/A</v>
          </cell>
          <cell r="U1658" t="e">
            <v>#N/A</v>
          </cell>
          <cell r="V1658" t="e">
            <v>#N/A</v>
          </cell>
          <cell r="W1658" t="e">
            <v>#N/A</v>
          </cell>
          <cell r="X1658" t="e">
            <v>#N/A</v>
          </cell>
          <cell r="Y1658">
            <v>80</v>
          </cell>
        </row>
        <row r="1659">
          <cell r="A1659">
            <v>1658</v>
          </cell>
          <cell r="B1659">
            <v>95</v>
          </cell>
          <cell r="C1659">
            <v>1201</v>
          </cell>
          <cell r="D1659">
            <v>42792</v>
          </cell>
          <cell r="E1659" t="b">
            <v>0</v>
          </cell>
          <cell r="F1659" t="str">
            <v>Approved</v>
          </cell>
          <cell r="G1659" t="str">
            <v>Giant Bicycles</v>
          </cell>
          <cell r="H1659" t="str">
            <v>Standard</v>
          </cell>
          <cell r="I1659" t="str">
            <v>medium</v>
          </cell>
          <cell r="J1659" t="str">
            <v>large</v>
          </cell>
          <cell r="K1659">
            <v>569.55999999999995</v>
          </cell>
          <cell r="L1659">
            <v>528.42999999999995</v>
          </cell>
          <cell r="M1659">
            <v>41.129999999999995</v>
          </cell>
          <cell r="N1659">
            <v>37874</v>
          </cell>
          <cell r="O1659" t="e">
            <v>#N/A</v>
          </cell>
          <cell r="P1659" t="e">
            <v>#N/A</v>
          </cell>
          <cell r="Q1659" t="e">
            <v>#N/A</v>
          </cell>
          <cell r="R1659" t="e">
            <v>#N/A</v>
          </cell>
          <cell r="S1659" t="e">
            <v>#N/A</v>
          </cell>
          <cell r="T1659" t="e">
            <v>#N/A</v>
          </cell>
          <cell r="U1659" t="e">
            <v>#N/A</v>
          </cell>
          <cell r="V1659" t="e">
            <v>#N/A</v>
          </cell>
          <cell r="W1659" t="e">
            <v>#N/A</v>
          </cell>
          <cell r="X1659" t="e">
            <v>#N/A</v>
          </cell>
          <cell r="Y1659">
            <v>307</v>
          </cell>
        </row>
        <row r="1660">
          <cell r="A1660">
            <v>1659</v>
          </cell>
          <cell r="B1660">
            <v>76</v>
          </cell>
          <cell r="C1660">
            <v>2869</v>
          </cell>
          <cell r="D1660">
            <v>42854</v>
          </cell>
          <cell r="E1660" t="b">
            <v>0</v>
          </cell>
          <cell r="F1660" t="str">
            <v>Approved</v>
          </cell>
          <cell r="G1660" t="str">
            <v>WeareA2B</v>
          </cell>
          <cell r="H1660" t="str">
            <v>Standard</v>
          </cell>
          <cell r="I1660" t="str">
            <v>low</v>
          </cell>
          <cell r="J1660" t="str">
            <v>medium</v>
          </cell>
          <cell r="K1660">
            <v>642.30999999999995</v>
          </cell>
          <cell r="L1660">
            <v>513.85</v>
          </cell>
          <cell r="M1660">
            <v>128.45999999999992</v>
          </cell>
          <cell r="N1660">
            <v>41922</v>
          </cell>
          <cell r="O1660" t="str">
            <v>Male</v>
          </cell>
          <cell r="P1660">
            <v>99</v>
          </cell>
          <cell r="Q1660">
            <v>21.186301369863013</v>
          </cell>
          <cell r="R1660">
            <v>0</v>
          </cell>
          <cell r="S1660" t="str">
            <v>Retail</v>
          </cell>
          <cell r="T1660" t="str">
            <v>High Net Worth</v>
          </cell>
          <cell r="U1660" t="str">
            <v>No</v>
          </cell>
          <cell r="V1660">
            <v>2070</v>
          </cell>
          <cell r="W1660" t="str">
            <v>NSW</v>
          </cell>
          <cell r="X1660">
            <v>9</v>
          </cell>
          <cell r="Y1660">
            <v>245</v>
          </cell>
        </row>
        <row r="1661">
          <cell r="A1661">
            <v>1660</v>
          </cell>
          <cell r="B1661">
            <v>40</v>
          </cell>
          <cell r="C1661">
            <v>2907</v>
          </cell>
          <cell r="D1661">
            <v>42889</v>
          </cell>
          <cell r="E1661" t="b">
            <v>0</v>
          </cell>
          <cell r="F1661" t="str">
            <v>Approved</v>
          </cell>
          <cell r="G1661" t="str">
            <v>Trek Bicycles</v>
          </cell>
          <cell r="H1661" t="str">
            <v>Road</v>
          </cell>
          <cell r="I1661" t="str">
            <v>medium</v>
          </cell>
          <cell r="J1661" t="str">
            <v>large</v>
          </cell>
          <cell r="K1661">
            <v>1894.19</v>
          </cell>
          <cell r="L1661">
            <v>598.76</v>
          </cell>
          <cell r="M1661">
            <v>1295.43</v>
          </cell>
          <cell r="N1661">
            <v>37823</v>
          </cell>
          <cell r="O1661" t="str">
            <v>Female</v>
          </cell>
          <cell r="P1661">
            <v>42</v>
          </cell>
          <cell r="Q1661">
            <v>45.205479452054796</v>
          </cell>
          <cell r="R1661" t="str">
            <v>Senior Financial Analyst</v>
          </cell>
          <cell r="S1661" t="str">
            <v>Retail</v>
          </cell>
          <cell r="T1661" t="str">
            <v>Mass Customer</v>
          </cell>
          <cell r="U1661" t="str">
            <v>Yes</v>
          </cell>
          <cell r="V1661">
            <v>3195</v>
          </cell>
          <cell r="W1661" t="str">
            <v>VIC</v>
          </cell>
          <cell r="X1661">
            <v>10</v>
          </cell>
          <cell r="Y1661">
            <v>210</v>
          </cell>
        </row>
        <row r="1662">
          <cell r="A1662">
            <v>1661</v>
          </cell>
          <cell r="B1662">
            <v>61</v>
          </cell>
          <cell r="C1662">
            <v>1713</v>
          </cell>
          <cell r="D1662">
            <v>42985</v>
          </cell>
          <cell r="E1662" t="b">
            <v>0</v>
          </cell>
          <cell r="F1662" t="str">
            <v>Approved</v>
          </cell>
          <cell r="G1662" t="str">
            <v>Norco Bicycles</v>
          </cell>
          <cell r="H1662" t="str">
            <v>Standard</v>
          </cell>
          <cell r="I1662" t="str">
            <v>medium</v>
          </cell>
          <cell r="J1662" t="str">
            <v>small</v>
          </cell>
          <cell r="K1662">
            <v>586.45000000000005</v>
          </cell>
          <cell r="L1662">
            <v>521.94000000000005</v>
          </cell>
          <cell r="M1662">
            <v>64.509999999999991</v>
          </cell>
          <cell r="N1662">
            <v>33429</v>
          </cell>
          <cell r="O1662" t="str">
            <v>Female</v>
          </cell>
          <cell r="P1662">
            <v>80</v>
          </cell>
          <cell r="Q1662">
            <v>33.38356164383562</v>
          </cell>
          <cell r="R1662" t="str">
            <v>Teacher</v>
          </cell>
          <cell r="S1662" t="str">
            <v>Health</v>
          </cell>
          <cell r="T1662" t="str">
            <v>High Net Worth</v>
          </cell>
          <cell r="U1662" t="str">
            <v>Yes</v>
          </cell>
          <cell r="V1662">
            <v>3170</v>
          </cell>
          <cell r="W1662" t="str">
            <v>VIC</v>
          </cell>
          <cell r="X1662">
            <v>9</v>
          </cell>
          <cell r="Y1662">
            <v>114</v>
          </cell>
        </row>
        <row r="1663">
          <cell r="A1663">
            <v>1662</v>
          </cell>
          <cell r="B1663">
            <v>41</v>
          </cell>
          <cell r="C1663">
            <v>1396</v>
          </cell>
          <cell r="D1663">
            <v>42780</v>
          </cell>
          <cell r="E1663" t="b">
            <v>1</v>
          </cell>
          <cell r="F1663" t="str">
            <v>Approved</v>
          </cell>
          <cell r="G1663" t="str">
            <v>Solex</v>
          </cell>
          <cell r="H1663" t="str">
            <v>Road</v>
          </cell>
          <cell r="I1663" t="str">
            <v>medium</v>
          </cell>
          <cell r="J1663" t="str">
            <v>medium</v>
          </cell>
          <cell r="K1663">
            <v>416.98</v>
          </cell>
          <cell r="L1663">
            <v>312.74</v>
          </cell>
          <cell r="M1663">
            <v>104.24000000000001</v>
          </cell>
          <cell r="N1663">
            <v>35560</v>
          </cell>
          <cell r="O1663" t="e">
            <v>#N/A</v>
          </cell>
          <cell r="P1663" t="e">
            <v>#N/A</v>
          </cell>
          <cell r="Q1663" t="e">
            <v>#N/A</v>
          </cell>
          <cell r="R1663" t="e">
            <v>#N/A</v>
          </cell>
          <cell r="S1663" t="e">
            <v>#N/A</v>
          </cell>
          <cell r="T1663" t="e">
            <v>#N/A</v>
          </cell>
          <cell r="U1663" t="e">
            <v>#N/A</v>
          </cell>
          <cell r="V1663" t="e">
            <v>#N/A</v>
          </cell>
          <cell r="W1663" t="e">
            <v>#N/A</v>
          </cell>
          <cell r="X1663" t="e">
            <v>#N/A</v>
          </cell>
          <cell r="Y1663">
            <v>319</v>
          </cell>
        </row>
        <row r="1664">
          <cell r="A1664">
            <v>1663</v>
          </cell>
          <cell r="B1664">
            <v>14</v>
          </cell>
          <cell r="C1664">
            <v>500</v>
          </cell>
          <cell r="D1664">
            <v>42755</v>
          </cell>
          <cell r="E1664" t="b">
            <v>0</v>
          </cell>
          <cell r="F1664" t="str">
            <v>Approved</v>
          </cell>
          <cell r="G1664" t="str">
            <v>Trek Bicycles</v>
          </cell>
          <cell r="H1664" t="str">
            <v>Standard</v>
          </cell>
          <cell r="I1664" t="str">
            <v>medium</v>
          </cell>
          <cell r="J1664" t="str">
            <v>small</v>
          </cell>
          <cell r="K1664">
            <v>1386.84</v>
          </cell>
          <cell r="L1664">
            <v>1234.29</v>
          </cell>
          <cell r="M1664">
            <v>152.54999999999995</v>
          </cell>
          <cell r="N1664">
            <v>33364</v>
          </cell>
          <cell r="O1664" t="e">
            <v>#N/A</v>
          </cell>
          <cell r="P1664" t="e">
            <v>#N/A</v>
          </cell>
          <cell r="Q1664" t="e">
            <v>#N/A</v>
          </cell>
          <cell r="R1664" t="e">
            <v>#N/A</v>
          </cell>
          <cell r="S1664" t="e">
            <v>#N/A</v>
          </cell>
          <cell r="T1664" t="e">
            <v>#N/A</v>
          </cell>
          <cell r="U1664" t="e">
            <v>#N/A</v>
          </cell>
          <cell r="V1664" t="e">
            <v>#N/A</v>
          </cell>
          <cell r="W1664" t="e">
            <v>#N/A</v>
          </cell>
          <cell r="X1664" t="e">
            <v>#N/A</v>
          </cell>
          <cell r="Y1664">
            <v>344</v>
          </cell>
        </row>
        <row r="1665">
          <cell r="A1665">
            <v>1664</v>
          </cell>
          <cell r="B1665">
            <v>95</v>
          </cell>
          <cell r="C1665">
            <v>471</v>
          </cell>
          <cell r="D1665">
            <v>43041</v>
          </cell>
          <cell r="E1665" t="b">
            <v>0</v>
          </cell>
          <cell r="F1665" t="str">
            <v>Approved</v>
          </cell>
          <cell r="G1665" t="str">
            <v>Giant Bicycles</v>
          </cell>
          <cell r="H1665" t="str">
            <v>Standard</v>
          </cell>
          <cell r="I1665" t="str">
            <v>medium</v>
          </cell>
          <cell r="J1665" t="str">
            <v>large</v>
          </cell>
          <cell r="K1665">
            <v>569.55999999999995</v>
          </cell>
          <cell r="L1665">
            <v>528.42999999999995</v>
          </cell>
          <cell r="M1665">
            <v>41.129999999999995</v>
          </cell>
          <cell r="N1665">
            <v>37874</v>
          </cell>
          <cell r="O1665" t="e">
            <v>#N/A</v>
          </cell>
          <cell r="P1665" t="e">
            <v>#N/A</v>
          </cell>
          <cell r="Q1665" t="e">
            <v>#N/A</v>
          </cell>
          <cell r="R1665" t="e">
            <v>#N/A</v>
          </cell>
          <cell r="S1665" t="e">
            <v>#N/A</v>
          </cell>
          <cell r="T1665" t="e">
            <v>#N/A</v>
          </cell>
          <cell r="U1665" t="e">
            <v>#N/A</v>
          </cell>
          <cell r="V1665" t="e">
            <v>#N/A</v>
          </cell>
          <cell r="W1665" t="e">
            <v>#N/A</v>
          </cell>
          <cell r="X1665" t="e">
            <v>#N/A</v>
          </cell>
          <cell r="Y1665">
            <v>58</v>
          </cell>
        </row>
        <row r="1666">
          <cell r="A1666">
            <v>1665</v>
          </cell>
          <cell r="B1666">
            <v>0</v>
          </cell>
          <cell r="C1666">
            <v>1024</v>
          </cell>
          <cell r="D1666">
            <v>42924</v>
          </cell>
          <cell r="E1666" t="b">
            <v>1</v>
          </cell>
          <cell r="F1666" t="str">
            <v>Approved</v>
          </cell>
          <cell r="G1666" t="str">
            <v>Norco Bicycles</v>
          </cell>
          <cell r="H1666" t="str">
            <v>Road</v>
          </cell>
          <cell r="I1666" t="str">
            <v>medium</v>
          </cell>
          <cell r="J1666" t="str">
            <v>medium</v>
          </cell>
          <cell r="K1666">
            <v>543.39</v>
          </cell>
          <cell r="L1666">
            <v>407.54</v>
          </cell>
          <cell r="M1666">
            <v>135.84999999999997</v>
          </cell>
          <cell r="N1666">
            <v>33888</v>
          </cell>
          <cell r="O1666" t="e">
            <v>#N/A</v>
          </cell>
          <cell r="P1666" t="e">
            <v>#N/A</v>
          </cell>
          <cell r="Q1666" t="e">
            <v>#N/A</v>
          </cell>
          <cell r="R1666" t="e">
            <v>#N/A</v>
          </cell>
          <cell r="S1666" t="e">
            <v>#N/A</v>
          </cell>
          <cell r="T1666" t="e">
            <v>#N/A</v>
          </cell>
          <cell r="U1666" t="e">
            <v>#N/A</v>
          </cell>
          <cell r="V1666" t="e">
            <v>#N/A</v>
          </cell>
          <cell r="W1666" t="e">
            <v>#N/A</v>
          </cell>
          <cell r="X1666" t="e">
            <v>#N/A</v>
          </cell>
          <cell r="Y1666">
            <v>175</v>
          </cell>
        </row>
        <row r="1667">
          <cell r="A1667">
            <v>1666</v>
          </cell>
          <cell r="B1667">
            <v>18</v>
          </cell>
          <cell r="C1667">
            <v>883</v>
          </cell>
          <cell r="D1667">
            <v>42762</v>
          </cell>
          <cell r="E1667" t="b">
            <v>0</v>
          </cell>
          <cell r="F1667" t="str">
            <v>Approved</v>
          </cell>
          <cell r="G1667" t="str">
            <v>Solex</v>
          </cell>
          <cell r="H1667" t="str">
            <v>Standard</v>
          </cell>
          <cell r="I1667" t="str">
            <v>medium</v>
          </cell>
          <cell r="J1667" t="str">
            <v>medium</v>
          </cell>
          <cell r="K1667">
            <v>575.27</v>
          </cell>
          <cell r="L1667">
            <v>431.45</v>
          </cell>
          <cell r="M1667">
            <v>143.82</v>
          </cell>
          <cell r="N1667">
            <v>39880</v>
          </cell>
          <cell r="O1667" t="e">
            <v>#N/A</v>
          </cell>
          <cell r="P1667" t="e">
            <v>#N/A</v>
          </cell>
          <cell r="Q1667" t="e">
            <v>#N/A</v>
          </cell>
          <cell r="R1667" t="e">
            <v>#N/A</v>
          </cell>
          <cell r="S1667" t="e">
            <v>#N/A</v>
          </cell>
          <cell r="T1667" t="e">
            <v>#N/A</v>
          </cell>
          <cell r="U1667" t="e">
            <v>#N/A</v>
          </cell>
          <cell r="V1667" t="e">
            <v>#N/A</v>
          </cell>
          <cell r="W1667" t="e">
            <v>#N/A</v>
          </cell>
          <cell r="X1667" t="e">
            <v>#N/A</v>
          </cell>
          <cell r="Y1667">
            <v>337</v>
          </cell>
        </row>
        <row r="1668">
          <cell r="A1668">
            <v>1667</v>
          </cell>
          <cell r="B1668">
            <v>5</v>
          </cell>
          <cell r="C1668">
            <v>153</v>
          </cell>
          <cell r="D1668">
            <v>42916</v>
          </cell>
          <cell r="E1668" t="b">
            <v>0</v>
          </cell>
          <cell r="F1668" t="str">
            <v>Approved</v>
          </cell>
          <cell r="G1668" t="str">
            <v>Trek Bicycles</v>
          </cell>
          <cell r="H1668" t="str">
            <v>Mountain</v>
          </cell>
          <cell r="I1668" t="str">
            <v>low</v>
          </cell>
          <cell r="J1668" t="str">
            <v>medium</v>
          </cell>
          <cell r="K1668">
            <v>574.64</v>
          </cell>
          <cell r="L1668">
            <v>459.71</v>
          </cell>
          <cell r="M1668">
            <v>114.93</v>
          </cell>
          <cell r="N1668">
            <v>37659</v>
          </cell>
          <cell r="O1668" t="e">
            <v>#N/A</v>
          </cell>
          <cell r="P1668" t="e">
            <v>#N/A</v>
          </cell>
          <cell r="Q1668" t="e">
            <v>#N/A</v>
          </cell>
          <cell r="R1668" t="e">
            <v>#N/A</v>
          </cell>
          <cell r="S1668" t="e">
            <v>#N/A</v>
          </cell>
          <cell r="T1668" t="e">
            <v>#N/A</v>
          </cell>
          <cell r="U1668" t="e">
            <v>#N/A</v>
          </cell>
          <cell r="V1668" t="e">
            <v>#N/A</v>
          </cell>
          <cell r="W1668" t="e">
            <v>#N/A</v>
          </cell>
          <cell r="X1668" t="e">
            <v>#N/A</v>
          </cell>
          <cell r="Y1668">
            <v>183</v>
          </cell>
        </row>
        <row r="1669">
          <cell r="A1669">
            <v>1668</v>
          </cell>
          <cell r="B1669">
            <v>18</v>
          </cell>
          <cell r="C1669">
            <v>1332</v>
          </cell>
          <cell r="D1669">
            <v>42811</v>
          </cell>
          <cell r="E1669" t="b">
            <v>1</v>
          </cell>
          <cell r="F1669" t="str">
            <v>Approved</v>
          </cell>
          <cell r="G1669" t="str">
            <v>Solex</v>
          </cell>
          <cell r="H1669" t="str">
            <v>Standard</v>
          </cell>
          <cell r="I1669" t="str">
            <v>medium</v>
          </cell>
          <cell r="J1669" t="str">
            <v>medium</v>
          </cell>
          <cell r="K1669">
            <v>575.27</v>
          </cell>
          <cell r="L1669">
            <v>431.45</v>
          </cell>
          <cell r="M1669">
            <v>143.82</v>
          </cell>
          <cell r="N1669">
            <v>42404</v>
          </cell>
          <cell r="O1669" t="e">
            <v>#N/A</v>
          </cell>
          <cell r="P1669" t="e">
            <v>#N/A</v>
          </cell>
          <cell r="Q1669" t="e">
            <v>#N/A</v>
          </cell>
          <cell r="R1669" t="e">
            <v>#N/A</v>
          </cell>
          <cell r="S1669" t="e">
            <v>#N/A</v>
          </cell>
          <cell r="T1669" t="e">
            <v>#N/A</v>
          </cell>
          <cell r="U1669" t="e">
            <v>#N/A</v>
          </cell>
          <cell r="V1669" t="e">
            <v>#N/A</v>
          </cell>
          <cell r="W1669" t="e">
            <v>#N/A</v>
          </cell>
          <cell r="X1669" t="e">
            <v>#N/A</v>
          </cell>
          <cell r="Y1669">
            <v>288</v>
          </cell>
        </row>
        <row r="1670">
          <cell r="A1670">
            <v>1669</v>
          </cell>
          <cell r="B1670">
            <v>58</v>
          </cell>
          <cell r="C1670">
            <v>193</v>
          </cell>
          <cell r="D1670">
            <v>42920</v>
          </cell>
          <cell r="E1670" t="b">
            <v>1</v>
          </cell>
          <cell r="F1670" t="str">
            <v>Approved</v>
          </cell>
          <cell r="G1670" t="str">
            <v>OHM Cycles</v>
          </cell>
          <cell r="H1670" t="str">
            <v>Standard</v>
          </cell>
          <cell r="I1670" t="str">
            <v>medium</v>
          </cell>
          <cell r="J1670" t="str">
            <v>medium</v>
          </cell>
          <cell r="K1670">
            <v>912.52</v>
          </cell>
          <cell r="L1670">
            <v>141.4</v>
          </cell>
          <cell r="M1670">
            <v>771.12</v>
          </cell>
          <cell r="N1670">
            <v>34556</v>
          </cell>
          <cell r="O1670" t="e">
            <v>#N/A</v>
          </cell>
          <cell r="P1670" t="e">
            <v>#N/A</v>
          </cell>
          <cell r="Q1670" t="e">
            <v>#N/A</v>
          </cell>
          <cell r="R1670" t="e">
            <v>#N/A</v>
          </cell>
          <cell r="S1670" t="e">
            <v>#N/A</v>
          </cell>
          <cell r="T1670" t="e">
            <v>#N/A</v>
          </cell>
          <cell r="U1670" t="e">
            <v>#N/A</v>
          </cell>
          <cell r="V1670" t="e">
            <v>#N/A</v>
          </cell>
          <cell r="W1670" t="e">
            <v>#N/A</v>
          </cell>
          <cell r="X1670" t="e">
            <v>#N/A</v>
          </cell>
          <cell r="Y1670">
            <v>179</v>
          </cell>
        </row>
        <row r="1671">
          <cell r="A1671">
            <v>1670</v>
          </cell>
          <cell r="B1671">
            <v>29</v>
          </cell>
          <cell r="C1671">
            <v>1820</v>
          </cell>
          <cell r="D1671">
            <v>42884</v>
          </cell>
          <cell r="E1671" t="b">
            <v>1</v>
          </cell>
          <cell r="F1671" t="str">
            <v>Approved</v>
          </cell>
          <cell r="G1671" t="str">
            <v>Norco Bicycles</v>
          </cell>
          <cell r="H1671" t="str">
            <v>Road</v>
          </cell>
          <cell r="I1671" t="str">
            <v>medium</v>
          </cell>
          <cell r="J1671" t="str">
            <v>medium</v>
          </cell>
          <cell r="K1671">
            <v>543.39</v>
          </cell>
          <cell r="L1671">
            <v>407.54</v>
          </cell>
          <cell r="M1671">
            <v>135.84999999999997</v>
          </cell>
          <cell r="N1671">
            <v>42696</v>
          </cell>
          <cell r="O1671" t="str">
            <v>Male</v>
          </cell>
          <cell r="P1671">
            <v>89</v>
          </cell>
          <cell r="Q1671">
            <v>25.980821917808218</v>
          </cell>
          <cell r="R1671" t="str">
            <v>Software Engineer II</v>
          </cell>
          <cell r="S1671" t="str">
            <v>Entertainment</v>
          </cell>
          <cell r="T1671" t="str">
            <v>Mass Customer</v>
          </cell>
          <cell r="U1671" t="str">
            <v>Yes</v>
          </cell>
          <cell r="V1671">
            <v>2769</v>
          </cell>
          <cell r="W1671" t="str">
            <v>NSW</v>
          </cell>
          <cell r="X1671">
            <v>10</v>
          </cell>
          <cell r="Y1671">
            <v>215</v>
          </cell>
        </row>
        <row r="1672">
          <cell r="A1672">
            <v>1671</v>
          </cell>
          <cell r="B1672">
            <v>0</v>
          </cell>
          <cell r="C1672">
            <v>3020</v>
          </cell>
          <cell r="D1672">
            <v>43030</v>
          </cell>
          <cell r="E1672" t="b">
            <v>1</v>
          </cell>
          <cell r="F1672" t="str">
            <v>Approved</v>
          </cell>
          <cell r="G1672" t="str">
            <v>Trek Bicycles</v>
          </cell>
          <cell r="H1672" t="str">
            <v>Road</v>
          </cell>
          <cell r="I1672" t="str">
            <v>medium</v>
          </cell>
          <cell r="J1672" t="str">
            <v>medium</v>
          </cell>
          <cell r="K1672">
            <v>533.51</v>
          </cell>
          <cell r="L1672">
            <v>400.13</v>
          </cell>
          <cell r="M1672">
            <v>133.38</v>
          </cell>
          <cell r="N1672">
            <v>37823</v>
          </cell>
          <cell r="O1672" t="str">
            <v>Male</v>
          </cell>
          <cell r="P1672">
            <v>4</v>
          </cell>
          <cell r="Q1672">
            <v>56.273972602739725</v>
          </cell>
          <cell r="R1672" t="str">
            <v>Chemical Engineer</v>
          </cell>
          <cell r="S1672" t="str">
            <v>Manufacturing</v>
          </cell>
          <cell r="T1672" t="str">
            <v>Affluent Customer</v>
          </cell>
          <cell r="U1672" t="str">
            <v>Yes</v>
          </cell>
          <cell r="V1672">
            <v>4870</v>
          </cell>
          <cell r="W1672" t="str">
            <v>QLD</v>
          </cell>
          <cell r="X1672">
            <v>1</v>
          </cell>
          <cell r="Y1672">
            <v>69</v>
          </cell>
        </row>
        <row r="1673">
          <cell r="A1673">
            <v>1672</v>
          </cell>
          <cell r="B1673">
            <v>72</v>
          </cell>
          <cell r="C1673">
            <v>43</v>
          </cell>
          <cell r="D1673">
            <v>42925</v>
          </cell>
          <cell r="E1673" t="b">
            <v>1</v>
          </cell>
          <cell r="F1673" t="str">
            <v>Approved</v>
          </cell>
          <cell r="G1673" t="str">
            <v>Norco Bicycles</v>
          </cell>
          <cell r="H1673" t="str">
            <v>Standard</v>
          </cell>
          <cell r="I1673" t="str">
            <v>medium</v>
          </cell>
          <cell r="J1673" t="str">
            <v>medium</v>
          </cell>
          <cell r="K1673">
            <v>360.4</v>
          </cell>
          <cell r="L1673">
            <v>270.3</v>
          </cell>
          <cell r="M1673">
            <v>90.099999999999966</v>
          </cell>
          <cell r="N1673">
            <v>42710</v>
          </cell>
          <cell r="O1673" t="e">
            <v>#N/A</v>
          </cell>
          <cell r="P1673" t="e">
            <v>#N/A</v>
          </cell>
          <cell r="Q1673" t="e">
            <v>#N/A</v>
          </cell>
          <cell r="R1673" t="e">
            <v>#N/A</v>
          </cell>
          <cell r="S1673" t="e">
            <v>#N/A</v>
          </cell>
          <cell r="T1673" t="e">
            <v>#N/A</v>
          </cell>
          <cell r="U1673" t="e">
            <v>#N/A</v>
          </cell>
          <cell r="V1673" t="e">
            <v>#N/A</v>
          </cell>
          <cell r="W1673" t="e">
            <v>#N/A</v>
          </cell>
          <cell r="X1673" t="e">
            <v>#N/A</v>
          </cell>
          <cell r="Y1673">
            <v>174</v>
          </cell>
        </row>
        <row r="1674">
          <cell r="A1674">
            <v>1673</v>
          </cell>
          <cell r="B1674">
            <v>83</v>
          </cell>
          <cell r="C1674">
            <v>3336</v>
          </cell>
          <cell r="D1674">
            <v>43025</v>
          </cell>
          <cell r="E1674" t="b">
            <v>0</v>
          </cell>
          <cell r="F1674" t="str">
            <v>Approved</v>
          </cell>
          <cell r="G1674" t="str">
            <v>Solex</v>
          </cell>
          <cell r="H1674" t="str">
            <v>Touring</v>
          </cell>
          <cell r="I1674" t="str">
            <v>medium</v>
          </cell>
          <cell r="J1674" t="str">
            <v>large</v>
          </cell>
          <cell r="K1674">
            <v>2083.94</v>
          </cell>
          <cell r="L1674">
            <v>675.03</v>
          </cell>
          <cell r="M1674">
            <v>1408.91</v>
          </cell>
          <cell r="N1674">
            <v>36367</v>
          </cell>
          <cell r="O1674" t="str">
            <v>Male</v>
          </cell>
          <cell r="P1674">
            <v>58</v>
          </cell>
          <cell r="Q1674">
            <v>43.219178082191782</v>
          </cell>
          <cell r="R1674" t="str">
            <v>Research Assistant IV</v>
          </cell>
          <cell r="S1674" t="str">
            <v>Health</v>
          </cell>
          <cell r="T1674" t="str">
            <v>Mass Customer</v>
          </cell>
          <cell r="U1674" t="str">
            <v>No</v>
          </cell>
          <cell r="V1674">
            <v>4820</v>
          </cell>
          <cell r="W1674" t="str">
            <v>QLD</v>
          </cell>
          <cell r="X1674">
            <v>1</v>
          </cell>
          <cell r="Y1674">
            <v>74</v>
          </cell>
        </row>
        <row r="1675">
          <cell r="A1675">
            <v>1674</v>
          </cell>
          <cell r="B1675">
            <v>47</v>
          </cell>
          <cell r="C1675">
            <v>402</v>
          </cell>
          <cell r="D1675">
            <v>43043</v>
          </cell>
          <cell r="E1675" t="b">
            <v>1</v>
          </cell>
          <cell r="F1675" t="str">
            <v>Approved</v>
          </cell>
          <cell r="G1675" t="str">
            <v>Trek Bicycles</v>
          </cell>
          <cell r="H1675" t="str">
            <v>Road</v>
          </cell>
          <cell r="I1675" t="str">
            <v>low</v>
          </cell>
          <cell r="J1675" t="str">
            <v>small</v>
          </cell>
          <cell r="K1675">
            <v>1720.7</v>
          </cell>
          <cell r="L1675">
            <v>1531.42</v>
          </cell>
          <cell r="M1675">
            <v>189.27999999999997</v>
          </cell>
          <cell r="N1675">
            <v>38991</v>
          </cell>
          <cell r="O1675" t="e">
            <v>#N/A</v>
          </cell>
          <cell r="P1675" t="e">
            <v>#N/A</v>
          </cell>
          <cell r="Q1675" t="e">
            <v>#N/A</v>
          </cell>
          <cell r="R1675" t="e">
            <v>#N/A</v>
          </cell>
          <cell r="S1675" t="e">
            <v>#N/A</v>
          </cell>
          <cell r="T1675" t="e">
            <v>#N/A</v>
          </cell>
          <cell r="U1675" t="e">
            <v>#N/A</v>
          </cell>
          <cell r="V1675" t="e">
            <v>#N/A</v>
          </cell>
          <cell r="W1675" t="e">
            <v>#N/A</v>
          </cell>
          <cell r="X1675" t="e">
            <v>#N/A</v>
          </cell>
          <cell r="Y1675">
            <v>56</v>
          </cell>
        </row>
        <row r="1676">
          <cell r="A1676">
            <v>1675</v>
          </cell>
          <cell r="B1676">
            <v>53</v>
          </cell>
          <cell r="C1676">
            <v>1200</v>
          </cell>
          <cell r="D1676">
            <v>42907</v>
          </cell>
          <cell r="E1676" t="b">
            <v>0</v>
          </cell>
          <cell r="F1676" t="str">
            <v>Approved</v>
          </cell>
          <cell r="G1676" t="str">
            <v>Giant Bicycles</v>
          </cell>
          <cell r="H1676" t="str">
            <v>Standard</v>
          </cell>
          <cell r="I1676" t="str">
            <v>high</v>
          </cell>
          <cell r="J1676" t="str">
            <v>medium</v>
          </cell>
          <cell r="K1676">
            <v>1274.93</v>
          </cell>
          <cell r="L1676">
            <v>764.96</v>
          </cell>
          <cell r="M1676">
            <v>509.97</v>
          </cell>
          <cell r="N1676">
            <v>39298</v>
          </cell>
          <cell r="O1676" t="e">
            <v>#N/A</v>
          </cell>
          <cell r="P1676" t="e">
            <v>#N/A</v>
          </cell>
          <cell r="Q1676" t="e">
            <v>#N/A</v>
          </cell>
          <cell r="R1676" t="e">
            <v>#N/A</v>
          </cell>
          <cell r="S1676" t="e">
            <v>#N/A</v>
          </cell>
          <cell r="T1676" t="e">
            <v>#N/A</v>
          </cell>
          <cell r="U1676" t="e">
            <v>#N/A</v>
          </cell>
          <cell r="V1676" t="e">
            <v>#N/A</v>
          </cell>
          <cell r="W1676" t="e">
            <v>#N/A</v>
          </cell>
          <cell r="X1676" t="e">
            <v>#N/A</v>
          </cell>
          <cell r="Y1676">
            <v>192</v>
          </cell>
        </row>
        <row r="1677">
          <cell r="A1677">
            <v>1676</v>
          </cell>
          <cell r="B1677">
            <v>61</v>
          </cell>
          <cell r="C1677">
            <v>2281</v>
          </cell>
          <cell r="D1677">
            <v>42835</v>
          </cell>
          <cell r="E1677" t="b">
            <v>1</v>
          </cell>
          <cell r="F1677" t="str">
            <v>Approved</v>
          </cell>
          <cell r="G1677" t="str">
            <v>Norco Bicycles</v>
          </cell>
          <cell r="H1677" t="str">
            <v>Standard</v>
          </cell>
          <cell r="I1677" t="str">
            <v>medium</v>
          </cell>
          <cell r="J1677" t="str">
            <v>small</v>
          </cell>
          <cell r="K1677">
            <v>586.45000000000005</v>
          </cell>
          <cell r="L1677">
            <v>521.94000000000005</v>
          </cell>
          <cell r="M1677">
            <v>64.509999999999991</v>
          </cell>
          <cell r="N1677">
            <v>36145</v>
          </cell>
          <cell r="O1677" t="str">
            <v>Male</v>
          </cell>
          <cell r="P1677">
            <v>81</v>
          </cell>
          <cell r="Q1677">
            <v>32.88219178082192</v>
          </cell>
          <cell r="R1677">
            <v>0</v>
          </cell>
          <cell r="S1677" t="str">
            <v>n/a</v>
          </cell>
          <cell r="T1677" t="str">
            <v>Mass Customer</v>
          </cell>
          <cell r="U1677" t="str">
            <v>No</v>
          </cell>
          <cell r="V1677">
            <v>3630</v>
          </cell>
          <cell r="W1677" t="str">
            <v>VIC</v>
          </cell>
          <cell r="X1677">
            <v>1</v>
          </cell>
          <cell r="Y1677">
            <v>264</v>
          </cell>
        </row>
        <row r="1678">
          <cell r="A1678">
            <v>1677</v>
          </cell>
          <cell r="B1678">
            <v>82</v>
          </cell>
          <cell r="C1678">
            <v>41</v>
          </cell>
          <cell r="D1678">
            <v>42840</v>
          </cell>
          <cell r="E1678" t="b">
            <v>1</v>
          </cell>
          <cell r="F1678" t="str">
            <v>Approved</v>
          </cell>
          <cell r="G1678" t="str">
            <v>Norco Bicycles</v>
          </cell>
          <cell r="H1678" t="str">
            <v>Standard</v>
          </cell>
          <cell r="I1678" t="str">
            <v>high</v>
          </cell>
          <cell r="J1678" t="str">
            <v>medium</v>
          </cell>
          <cell r="K1678">
            <v>1148.6400000000001</v>
          </cell>
          <cell r="L1678">
            <v>689.18</v>
          </cell>
          <cell r="M1678">
            <v>459.46000000000015</v>
          </cell>
          <cell r="N1678">
            <v>42226</v>
          </cell>
          <cell r="O1678" t="e">
            <v>#N/A</v>
          </cell>
          <cell r="P1678" t="e">
            <v>#N/A</v>
          </cell>
          <cell r="Q1678" t="e">
            <v>#N/A</v>
          </cell>
          <cell r="R1678" t="e">
            <v>#N/A</v>
          </cell>
          <cell r="S1678" t="e">
            <v>#N/A</v>
          </cell>
          <cell r="T1678" t="e">
            <v>#N/A</v>
          </cell>
          <cell r="U1678" t="e">
            <v>#N/A</v>
          </cell>
          <cell r="V1678" t="e">
            <v>#N/A</v>
          </cell>
          <cell r="W1678" t="e">
            <v>#N/A</v>
          </cell>
          <cell r="X1678" t="e">
            <v>#N/A</v>
          </cell>
          <cell r="Y1678">
            <v>259</v>
          </cell>
        </row>
        <row r="1679">
          <cell r="A1679">
            <v>1678</v>
          </cell>
          <cell r="B1679">
            <v>48</v>
          </cell>
          <cell r="C1679">
            <v>1688</v>
          </cell>
          <cell r="D1679">
            <v>42896</v>
          </cell>
          <cell r="E1679" t="b">
            <v>1</v>
          </cell>
          <cell r="F1679" t="str">
            <v>Approved</v>
          </cell>
          <cell r="G1679" t="str">
            <v>WeareA2B</v>
          </cell>
          <cell r="H1679" t="str">
            <v>Standard</v>
          </cell>
          <cell r="I1679" t="str">
            <v>medium</v>
          </cell>
          <cell r="J1679" t="str">
            <v>medium</v>
          </cell>
          <cell r="K1679">
            <v>1762.96</v>
          </cell>
          <cell r="L1679">
            <v>950.52</v>
          </cell>
          <cell r="M1679">
            <v>812.44</v>
          </cell>
          <cell r="N1679">
            <v>41848</v>
          </cell>
          <cell r="O1679" t="str">
            <v>Male</v>
          </cell>
          <cell r="P1679">
            <v>48</v>
          </cell>
          <cell r="Q1679">
            <v>43.317808219178083</v>
          </cell>
          <cell r="R1679" t="str">
            <v>Systems Administrator II</v>
          </cell>
          <cell r="S1679" t="str">
            <v>Manufacturing</v>
          </cell>
          <cell r="T1679" t="str">
            <v>Affluent Customer</v>
          </cell>
          <cell r="U1679" t="str">
            <v>Yes</v>
          </cell>
          <cell r="V1679">
            <v>3146</v>
          </cell>
          <cell r="W1679" t="str">
            <v>VIC</v>
          </cell>
          <cell r="X1679">
            <v>9</v>
          </cell>
          <cell r="Y1679">
            <v>203</v>
          </cell>
        </row>
        <row r="1680">
          <cell r="A1680">
            <v>1679</v>
          </cell>
          <cell r="B1680">
            <v>24</v>
          </cell>
          <cell r="C1680">
            <v>3225</v>
          </cell>
          <cell r="D1680">
            <v>43091</v>
          </cell>
          <cell r="E1680" t="b">
            <v>1</v>
          </cell>
          <cell r="F1680" t="str">
            <v>Approved</v>
          </cell>
          <cell r="G1680" t="str">
            <v>Solex</v>
          </cell>
          <cell r="H1680" t="str">
            <v>Road</v>
          </cell>
          <cell r="I1680" t="str">
            <v>medium</v>
          </cell>
          <cell r="J1680" t="str">
            <v>large</v>
          </cell>
          <cell r="K1680">
            <v>1777.8</v>
          </cell>
          <cell r="L1680">
            <v>820.78</v>
          </cell>
          <cell r="M1680">
            <v>957.02</v>
          </cell>
          <cell r="N1680">
            <v>40670</v>
          </cell>
          <cell r="O1680" t="str">
            <v>Female</v>
          </cell>
          <cell r="P1680">
            <v>43</v>
          </cell>
          <cell r="Q1680">
            <v>41.778082191780825</v>
          </cell>
          <cell r="R1680" t="str">
            <v>Chief Design Engineer</v>
          </cell>
          <cell r="S1680" t="str">
            <v>Manufacturing</v>
          </cell>
          <cell r="T1680" t="str">
            <v>Affluent Customer</v>
          </cell>
          <cell r="U1680" t="str">
            <v>No</v>
          </cell>
          <cell r="V1680">
            <v>2154</v>
          </cell>
          <cell r="W1680" t="str">
            <v>NSW</v>
          </cell>
          <cell r="X1680">
            <v>11</v>
          </cell>
          <cell r="Y1680">
            <v>8</v>
          </cell>
        </row>
        <row r="1681">
          <cell r="A1681">
            <v>1680</v>
          </cell>
          <cell r="B1681">
            <v>5</v>
          </cell>
          <cell r="C1681">
            <v>3457</v>
          </cell>
          <cell r="D1681">
            <v>42780</v>
          </cell>
          <cell r="E1681" t="b">
            <v>0</v>
          </cell>
          <cell r="F1681" t="str">
            <v>Approved</v>
          </cell>
          <cell r="G1681" t="str">
            <v>Trek Bicycles</v>
          </cell>
          <cell r="H1681" t="str">
            <v>Mountain</v>
          </cell>
          <cell r="I1681" t="str">
            <v>low</v>
          </cell>
          <cell r="J1681" t="str">
            <v>medium</v>
          </cell>
          <cell r="K1681">
            <v>574.64</v>
          </cell>
          <cell r="L1681">
            <v>459.71</v>
          </cell>
          <cell r="M1681">
            <v>114.93</v>
          </cell>
          <cell r="N1681">
            <v>40784</v>
          </cell>
          <cell r="O1681" t="str">
            <v>Male</v>
          </cell>
          <cell r="P1681">
            <v>35</v>
          </cell>
          <cell r="Q1681">
            <v>65.523287671232879</v>
          </cell>
          <cell r="R1681">
            <v>0</v>
          </cell>
          <cell r="S1681" t="str">
            <v>n/a</v>
          </cell>
          <cell r="T1681" t="str">
            <v>Mass Customer</v>
          </cell>
          <cell r="U1681" t="str">
            <v>Yes</v>
          </cell>
          <cell r="V1681">
            <v>3226</v>
          </cell>
          <cell r="W1681" t="str">
            <v>VIC</v>
          </cell>
          <cell r="X1681">
            <v>8</v>
          </cell>
          <cell r="Y1681">
            <v>319</v>
          </cell>
        </row>
        <row r="1682">
          <cell r="A1682">
            <v>1681</v>
          </cell>
          <cell r="B1682">
            <v>0</v>
          </cell>
          <cell r="C1682">
            <v>2733</v>
          </cell>
          <cell r="D1682">
            <v>42873</v>
          </cell>
          <cell r="E1682" t="b">
            <v>0</v>
          </cell>
          <cell r="F1682" t="str">
            <v>Approved</v>
          </cell>
          <cell r="K1682">
            <v>294.35000000000002</v>
          </cell>
          <cell r="M1682">
            <v>294.35000000000002</v>
          </cell>
          <cell r="O1682" t="str">
            <v>Female</v>
          </cell>
          <cell r="P1682">
            <v>35</v>
          </cell>
          <cell r="Q1682">
            <v>37.060273972602737</v>
          </cell>
          <cell r="R1682" t="str">
            <v>Analog Circuit Design manager</v>
          </cell>
          <cell r="S1682" t="str">
            <v>Health</v>
          </cell>
          <cell r="T1682" t="str">
            <v>Mass Customer</v>
          </cell>
          <cell r="U1682" t="str">
            <v>No</v>
          </cell>
          <cell r="V1682">
            <v>4740</v>
          </cell>
          <cell r="W1682" t="str">
            <v>QLD</v>
          </cell>
          <cell r="X1682">
            <v>2</v>
          </cell>
          <cell r="Y1682">
            <v>226</v>
          </cell>
        </row>
        <row r="1683">
          <cell r="A1683">
            <v>1682</v>
          </cell>
          <cell r="B1683">
            <v>26</v>
          </cell>
          <cell r="C1683">
            <v>3371</v>
          </cell>
          <cell r="D1683">
            <v>42855</v>
          </cell>
          <cell r="E1683" t="b">
            <v>1</v>
          </cell>
          <cell r="F1683" t="str">
            <v>Approved</v>
          </cell>
          <cell r="G1683" t="str">
            <v>WeareA2B</v>
          </cell>
          <cell r="H1683" t="str">
            <v>Standard</v>
          </cell>
          <cell r="I1683" t="str">
            <v>medium</v>
          </cell>
          <cell r="J1683" t="str">
            <v>medium</v>
          </cell>
          <cell r="K1683">
            <v>1992.93</v>
          </cell>
          <cell r="L1683">
            <v>762.63</v>
          </cell>
          <cell r="M1683">
            <v>1230.3000000000002</v>
          </cell>
          <cell r="N1683">
            <v>34115</v>
          </cell>
          <cell r="O1683" t="str">
            <v>Male</v>
          </cell>
          <cell r="P1683">
            <v>62</v>
          </cell>
          <cell r="Q1683">
            <v>44.416438356164385</v>
          </cell>
          <cell r="R1683" t="str">
            <v>Analyst Programmer</v>
          </cell>
          <cell r="S1683" t="str">
            <v>n/a</v>
          </cell>
          <cell r="T1683" t="str">
            <v>High Net Worth</v>
          </cell>
          <cell r="U1683" t="str">
            <v>Yes</v>
          </cell>
          <cell r="V1683">
            <v>4165</v>
          </cell>
          <cell r="W1683" t="str">
            <v>QLD</v>
          </cell>
          <cell r="X1683">
            <v>4</v>
          </cell>
          <cell r="Y1683">
            <v>244</v>
          </cell>
        </row>
        <row r="1684">
          <cell r="A1684">
            <v>1683</v>
          </cell>
          <cell r="B1684">
            <v>25</v>
          </cell>
          <cell r="C1684">
            <v>2468</v>
          </cell>
          <cell r="D1684">
            <v>43015</v>
          </cell>
          <cell r="E1684" t="b">
            <v>1</v>
          </cell>
          <cell r="F1684" t="str">
            <v>Approved</v>
          </cell>
          <cell r="G1684" t="str">
            <v>OHM Cycles</v>
          </cell>
          <cell r="H1684" t="str">
            <v>Standard</v>
          </cell>
          <cell r="I1684" t="str">
            <v>high</v>
          </cell>
          <cell r="J1684" t="str">
            <v>medium</v>
          </cell>
          <cell r="K1684">
            <v>2005.66</v>
          </cell>
          <cell r="L1684">
            <v>1203.4000000000001</v>
          </cell>
          <cell r="M1684">
            <v>802.26</v>
          </cell>
          <cell r="N1684">
            <v>41009</v>
          </cell>
          <cell r="O1684" t="str">
            <v>U</v>
          </cell>
          <cell r="P1684">
            <v>18</v>
          </cell>
          <cell r="Q1684">
            <v>26.287671232876711</v>
          </cell>
          <cell r="R1684" t="str">
            <v>Marketing Assistant</v>
          </cell>
          <cell r="S1684" t="str">
            <v>Manufacturing</v>
          </cell>
          <cell r="T1684" t="str">
            <v>Affluent Customer</v>
          </cell>
          <cell r="U1684" t="str">
            <v>Yes</v>
          </cell>
          <cell r="V1684">
            <v>4014</v>
          </cell>
          <cell r="W1684" t="str">
            <v>QLD</v>
          </cell>
          <cell r="X1684">
            <v>8</v>
          </cell>
          <cell r="Y1684">
            <v>84</v>
          </cell>
        </row>
        <row r="1685">
          <cell r="A1685">
            <v>1684</v>
          </cell>
          <cell r="B1685">
            <v>53</v>
          </cell>
          <cell r="C1685">
            <v>2714</v>
          </cell>
          <cell r="D1685">
            <v>43091</v>
          </cell>
          <cell r="E1685" t="b">
            <v>1</v>
          </cell>
          <cell r="F1685" t="str">
            <v>Approved</v>
          </cell>
          <cell r="G1685" t="str">
            <v>Giant Bicycles</v>
          </cell>
          <cell r="H1685" t="str">
            <v>Standard</v>
          </cell>
          <cell r="I1685" t="str">
            <v>high</v>
          </cell>
          <cell r="J1685" t="str">
            <v>medium</v>
          </cell>
          <cell r="K1685">
            <v>1274.93</v>
          </cell>
          <cell r="L1685">
            <v>764.96</v>
          </cell>
          <cell r="M1685">
            <v>509.97</v>
          </cell>
          <cell r="N1685">
            <v>39880</v>
          </cell>
          <cell r="O1685" t="str">
            <v>Male</v>
          </cell>
          <cell r="P1685">
            <v>27</v>
          </cell>
          <cell r="Q1685">
            <v>24.024657534246575</v>
          </cell>
          <cell r="R1685" t="str">
            <v>Occupational Therapist</v>
          </cell>
          <cell r="S1685" t="str">
            <v>Retail</v>
          </cell>
          <cell r="T1685" t="str">
            <v>Affluent Customer</v>
          </cell>
          <cell r="U1685" t="str">
            <v>Yes</v>
          </cell>
          <cell r="V1685">
            <v>2284</v>
          </cell>
          <cell r="W1685" t="str">
            <v>NSW</v>
          </cell>
          <cell r="X1685">
            <v>4</v>
          </cell>
          <cell r="Y1685">
            <v>8</v>
          </cell>
        </row>
        <row r="1686">
          <cell r="A1686">
            <v>1685</v>
          </cell>
          <cell r="B1686">
            <v>73</v>
          </cell>
          <cell r="C1686">
            <v>1057</v>
          </cell>
          <cell r="D1686">
            <v>42894</v>
          </cell>
          <cell r="E1686" t="b">
            <v>0</v>
          </cell>
          <cell r="F1686" t="str">
            <v>Approved</v>
          </cell>
          <cell r="G1686" t="str">
            <v>Solex</v>
          </cell>
          <cell r="H1686" t="str">
            <v>Standard</v>
          </cell>
          <cell r="I1686" t="str">
            <v>medium</v>
          </cell>
          <cell r="J1686" t="str">
            <v>medium</v>
          </cell>
          <cell r="K1686">
            <v>1945.43</v>
          </cell>
          <cell r="L1686">
            <v>333.18</v>
          </cell>
          <cell r="M1686">
            <v>1612.25</v>
          </cell>
          <cell r="N1686">
            <v>37499</v>
          </cell>
          <cell r="O1686" t="e">
            <v>#N/A</v>
          </cell>
          <cell r="P1686" t="e">
            <v>#N/A</v>
          </cell>
          <cell r="Q1686" t="e">
            <v>#N/A</v>
          </cell>
          <cell r="R1686" t="e">
            <v>#N/A</v>
          </cell>
          <cell r="S1686" t="e">
            <v>#N/A</v>
          </cell>
          <cell r="T1686" t="e">
            <v>#N/A</v>
          </cell>
          <cell r="U1686" t="e">
            <v>#N/A</v>
          </cell>
          <cell r="V1686" t="e">
            <v>#N/A</v>
          </cell>
          <cell r="W1686" t="e">
            <v>#N/A</v>
          </cell>
          <cell r="X1686" t="e">
            <v>#N/A</v>
          </cell>
          <cell r="Y1686">
            <v>205</v>
          </cell>
        </row>
        <row r="1687">
          <cell r="A1687">
            <v>1686</v>
          </cell>
          <cell r="B1687">
            <v>68</v>
          </cell>
          <cell r="C1687">
            <v>322</v>
          </cell>
          <cell r="D1687">
            <v>42828</v>
          </cell>
          <cell r="E1687" t="b">
            <v>1</v>
          </cell>
          <cell r="F1687" t="str">
            <v>Approved</v>
          </cell>
          <cell r="G1687" t="str">
            <v>OHM Cycles</v>
          </cell>
          <cell r="H1687" t="str">
            <v>Standard</v>
          </cell>
          <cell r="I1687" t="str">
            <v>medium</v>
          </cell>
          <cell r="J1687" t="str">
            <v>medium</v>
          </cell>
          <cell r="K1687">
            <v>1636.9</v>
          </cell>
          <cell r="L1687">
            <v>44.71</v>
          </cell>
          <cell r="M1687">
            <v>1592.19</v>
          </cell>
          <cell r="N1687">
            <v>40410</v>
          </cell>
          <cell r="O1687" t="e">
            <v>#N/A</v>
          </cell>
          <cell r="P1687" t="e">
            <v>#N/A</v>
          </cell>
          <cell r="Q1687" t="e">
            <v>#N/A</v>
          </cell>
          <cell r="R1687" t="e">
            <v>#N/A</v>
          </cell>
          <cell r="S1687" t="e">
            <v>#N/A</v>
          </cell>
          <cell r="T1687" t="e">
            <v>#N/A</v>
          </cell>
          <cell r="U1687" t="e">
            <v>#N/A</v>
          </cell>
          <cell r="V1687" t="e">
            <v>#N/A</v>
          </cell>
          <cell r="W1687" t="e">
            <v>#N/A</v>
          </cell>
          <cell r="X1687" t="e">
            <v>#N/A</v>
          </cell>
          <cell r="Y1687">
            <v>271</v>
          </cell>
        </row>
        <row r="1688">
          <cell r="A1688">
            <v>1687</v>
          </cell>
          <cell r="B1688">
            <v>17</v>
          </cell>
          <cell r="C1688">
            <v>165</v>
          </cell>
          <cell r="D1688">
            <v>43027</v>
          </cell>
          <cell r="E1688" t="b">
            <v>0</v>
          </cell>
          <cell r="F1688" t="str">
            <v>Approved</v>
          </cell>
          <cell r="G1688" t="str">
            <v>Solex</v>
          </cell>
          <cell r="H1688" t="str">
            <v>Standard</v>
          </cell>
          <cell r="I1688" t="str">
            <v>high</v>
          </cell>
          <cell r="J1688" t="str">
            <v>medium</v>
          </cell>
          <cell r="K1688">
            <v>1024.6600000000001</v>
          </cell>
          <cell r="L1688">
            <v>614.79999999999995</v>
          </cell>
          <cell r="M1688">
            <v>409.86000000000013</v>
          </cell>
          <cell r="N1688">
            <v>35378</v>
          </cell>
          <cell r="O1688" t="e">
            <v>#N/A</v>
          </cell>
          <cell r="P1688" t="e">
            <v>#N/A</v>
          </cell>
          <cell r="Q1688" t="e">
            <v>#N/A</v>
          </cell>
          <cell r="R1688" t="e">
            <v>#N/A</v>
          </cell>
          <cell r="S1688" t="e">
            <v>#N/A</v>
          </cell>
          <cell r="T1688" t="e">
            <v>#N/A</v>
          </cell>
          <cell r="U1688" t="e">
            <v>#N/A</v>
          </cell>
          <cell r="V1688" t="e">
            <v>#N/A</v>
          </cell>
          <cell r="W1688" t="e">
            <v>#N/A</v>
          </cell>
          <cell r="X1688" t="e">
            <v>#N/A</v>
          </cell>
          <cell r="Y1688">
            <v>72</v>
          </cell>
        </row>
        <row r="1689">
          <cell r="A1689">
            <v>1688</v>
          </cell>
          <cell r="B1689">
            <v>32</v>
          </cell>
          <cell r="C1689">
            <v>1806</v>
          </cell>
          <cell r="D1689">
            <v>42985</v>
          </cell>
          <cell r="E1689" t="b">
            <v>0</v>
          </cell>
          <cell r="F1689" t="str">
            <v>Approved</v>
          </cell>
          <cell r="G1689" t="str">
            <v>Giant Bicycles</v>
          </cell>
          <cell r="H1689" t="str">
            <v>Standard</v>
          </cell>
          <cell r="I1689" t="str">
            <v>medium</v>
          </cell>
          <cell r="J1689" t="str">
            <v>medium</v>
          </cell>
          <cell r="K1689">
            <v>642.70000000000005</v>
          </cell>
          <cell r="L1689">
            <v>211.37</v>
          </cell>
          <cell r="M1689">
            <v>431.33000000000004</v>
          </cell>
          <cell r="N1689">
            <v>37337</v>
          </cell>
          <cell r="O1689" t="str">
            <v>Female</v>
          </cell>
          <cell r="P1689">
            <v>45</v>
          </cell>
          <cell r="Q1689">
            <v>122.3013698630137</v>
          </cell>
          <cell r="R1689" t="str">
            <v>Software Test Engineer IV</v>
          </cell>
          <cell r="S1689" t="str">
            <v>Financial Services</v>
          </cell>
          <cell r="T1689" t="str">
            <v>Mass Customer</v>
          </cell>
          <cell r="U1689" t="str">
            <v>No</v>
          </cell>
          <cell r="V1689">
            <v>4701</v>
          </cell>
          <cell r="W1689" t="str">
            <v>QLD</v>
          </cell>
          <cell r="X1689">
            <v>1</v>
          </cell>
          <cell r="Y1689">
            <v>114</v>
          </cell>
        </row>
        <row r="1690">
          <cell r="A1690">
            <v>1689</v>
          </cell>
          <cell r="B1690">
            <v>63</v>
          </cell>
          <cell r="C1690">
            <v>1329</v>
          </cell>
          <cell r="D1690">
            <v>43088</v>
          </cell>
          <cell r="E1690" t="b">
            <v>0</v>
          </cell>
          <cell r="F1690" t="str">
            <v>Cancelled</v>
          </cell>
          <cell r="G1690" t="str">
            <v>Solex</v>
          </cell>
          <cell r="H1690" t="str">
            <v>Standard</v>
          </cell>
          <cell r="I1690" t="str">
            <v>medium</v>
          </cell>
          <cell r="J1690" t="str">
            <v>medium</v>
          </cell>
          <cell r="K1690">
            <v>1483.2</v>
          </cell>
          <cell r="L1690">
            <v>99.59</v>
          </cell>
          <cell r="M1690">
            <v>1383.6100000000001</v>
          </cell>
          <cell r="N1690">
            <v>36146</v>
          </cell>
          <cell r="O1690" t="e">
            <v>#N/A</v>
          </cell>
          <cell r="P1690" t="e">
            <v>#N/A</v>
          </cell>
          <cell r="Q1690" t="e">
            <v>#N/A</v>
          </cell>
          <cell r="R1690" t="e">
            <v>#N/A</v>
          </cell>
          <cell r="S1690" t="e">
            <v>#N/A</v>
          </cell>
          <cell r="T1690" t="e">
            <v>#N/A</v>
          </cell>
          <cell r="U1690" t="e">
            <v>#N/A</v>
          </cell>
          <cell r="V1690" t="e">
            <v>#N/A</v>
          </cell>
          <cell r="W1690" t="e">
            <v>#N/A</v>
          </cell>
          <cell r="X1690" t="e">
            <v>#N/A</v>
          </cell>
          <cell r="Y1690">
            <v>11</v>
          </cell>
        </row>
        <row r="1691">
          <cell r="A1691">
            <v>1690</v>
          </cell>
          <cell r="B1691">
            <v>64</v>
          </cell>
          <cell r="C1691">
            <v>185</v>
          </cell>
          <cell r="D1691">
            <v>43072</v>
          </cell>
          <cell r="E1691" t="b">
            <v>0</v>
          </cell>
          <cell r="F1691" t="str">
            <v>Approved</v>
          </cell>
          <cell r="G1691" t="str">
            <v>Trek Bicycles</v>
          </cell>
          <cell r="H1691" t="str">
            <v>Standard</v>
          </cell>
          <cell r="I1691" t="str">
            <v>medium</v>
          </cell>
          <cell r="J1691" t="str">
            <v>large</v>
          </cell>
          <cell r="K1691">
            <v>1469.44</v>
          </cell>
          <cell r="L1691">
            <v>596.54999999999995</v>
          </cell>
          <cell r="M1691">
            <v>872.8900000000001</v>
          </cell>
          <cell r="N1691">
            <v>33879</v>
          </cell>
          <cell r="O1691" t="e">
            <v>#N/A</v>
          </cell>
          <cell r="P1691" t="e">
            <v>#N/A</v>
          </cell>
          <cell r="Q1691" t="e">
            <v>#N/A</v>
          </cell>
          <cell r="R1691" t="e">
            <v>#N/A</v>
          </cell>
          <cell r="S1691" t="e">
            <v>#N/A</v>
          </cell>
          <cell r="T1691" t="e">
            <v>#N/A</v>
          </cell>
          <cell r="U1691" t="e">
            <v>#N/A</v>
          </cell>
          <cell r="V1691" t="e">
            <v>#N/A</v>
          </cell>
          <cell r="W1691" t="e">
            <v>#N/A</v>
          </cell>
          <cell r="X1691" t="e">
            <v>#N/A</v>
          </cell>
          <cell r="Y1691">
            <v>27</v>
          </cell>
        </row>
        <row r="1692">
          <cell r="A1692">
            <v>1691</v>
          </cell>
          <cell r="B1692">
            <v>0</v>
          </cell>
          <cell r="C1692">
            <v>3119</v>
          </cell>
          <cell r="D1692">
            <v>42993</v>
          </cell>
          <cell r="E1692" t="b">
            <v>0</v>
          </cell>
          <cell r="F1692" t="str">
            <v>Approved</v>
          </cell>
          <cell r="G1692" t="str">
            <v>OHM Cycles</v>
          </cell>
          <cell r="H1692" t="str">
            <v>Standard</v>
          </cell>
          <cell r="I1692" t="str">
            <v>low</v>
          </cell>
          <cell r="J1692" t="str">
            <v>medium</v>
          </cell>
          <cell r="K1692">
            <v>71.16</v>
          </cell>
          <cell r="L1692">
            <v>56.93</v>
          </cell>
          <cell r="M1692">
            <v>14.229999999999997</v>
          </cell>
          <cell r="N1692">
            <v>42172</v>
          </cell>
          <cell r="O1692" t="str">
            <v>Female</v>
          </cell>
          <cell r="P1692">
            <v>89</v>
          </cell>
          <cell r="Q1692">
            <v>62.230136986301368</v>
          </cell>
          <cell r="R1692">
            <v>0</v>
          </cell>
          <cell r="S1692" t="str">
            <v>Health</v>
          </cell>
          <cell r="T1692" t="str">
            <v>High Net Worth</v>
          </cell>
          <cell r="U1692" t="str">
            <v>No</v>
          </cell>
          <cell r="V1692">
            <v>4118</v>
          </cell>
          <cell r="W1692" t="str">
            <v>QLD</v>
          </cell>
          <cell r="X1692">
            <v>9</v>
          </cell>
          <cell r="Y1692">
            <v>106</v>
          </cell>
        </row>
        <row r="1693">
          <cell r="A1693">
            <v>1692</v>
          </cell>
          <cell r="B1693">
            <v>77</v>
          </cell>
          <cell r="C1693">
            <v>1932</v>
          </cell>
          <cell r="D1693">
            <v>42846</v>
          </cell>
          <cell r="E1693" t="b">
            <v>1</v>
          </cell>
          <cell r="F1693" t="str">
            <v>Approved</v>
          </cell>
          <cell r="G1693" t="str">
            <v>Norco Bicycles</v>
          </cell>
          <cell r="H1693" t="str">
            <v>Road</v>
          </cell>
          <cell r="I1693" t="str">
            <v>medium</v>
          </cell>
          <cell r="J1693" t="str">
            <v>large</v>
          </cell>
          <cell r="K1693">
            <v>1240.31</v>
          </cell>
          <cell r="L1693">
            <v>795.1</v>
          </cell>
          <cell r="M1693">
            <v>445.20999999999992</v>
          </cell>
          <cell r="N1693">
            <v>37873</v>
          </cell>
          <cell r="O1693" t="str">
            <v>Male</v>
          </cell>
          <cell r="P1693">
            <v>72</v>
          </cell>
          <cell r="Q1693">
            <v>45.238356164383561</v>
          </cell>
          <cell r="R1693" t="str">
            <v>Librarian</v>
          </cell>
          <cell r="S1693" t="str">
            <v>Health</v>
          </cell>
          <cell r="T1693" t="str">
            <v>Affluent Customer</v>
          </cell>
          <cell r="U1693" t="str">
            <v>No</v>
          </cell>
          <cell r="V1693">
            <v>3175</v>
          </cell>
          <cell r="W1693" t="str">
            <v>VIC</v>
          </cell>
          <cell r="X1693">
            <v>7</v>
          </cell>
          <cell r="Y1693">
            <v>253</v>
          </cell>
        </row>
        <row r="1694">
          <cell r="A1694">
            <v>1693</v>
          </cell>
          <cell r="B1694">
            <v>70</v>
          </cell>
          <cell r="C1694">
            <v>3327</v>
          </cell>
          <cell r="D1694">
            <v>42795</v>
          </cell>
          <cell r="E1694" t="b">
            <v>0</v>
          </cell>
          <cell r="F1694" t="str">
            <v>Approved</v>
          </cell>
          <cell r="G1694" t="str">
            <v>Trek Bicycles</v>
          </cell>
          <cell r="H1694" t="str">
            <v>Standard</v>
          </cell>
          <cell r="I1694" t="str">
            <v>high</v>
          </cell>
          <cell r="J1694" t="str">
            <v>medium</v>
          </cell>
          <cell r="K1694">
            <v>495.72</v>
          </cell>
          <cell r="L1694">
            <v>297.43</v>
          </cell>
          <cell r="M1694">
            <v>198.29000000000002</v>
          </cell>
          <cell r="N1694">
            <v>42105</v>
          </cell>
          <cell r="O1694" t="str">
            <v>Female</v>
          </cell>
          <cell r="P1694">
            <v>58</v>
          </cell>
          <cell r="Q1694">
            <v>49.158904109589038</v>
          </cell>
          <cell r="R1694" t="str">
            <v>Teacher</v>
          </cell>
          <cell r="S1694" t="str">
            <v>Manufacturing</v>
          </cell>
          <cell r="T1694" t="str">
            <v>High Net Worth</v>
          </cell>
          <cell r="U1694" t="str">
            <v>Yes</v>
          </cell>
          <cell r="V1694">
            <v>3337</v>
          </cell>
          <cell r="W1694" t="str">
            <v>VIC</v>
          </cell>
          <cell r="X1694">
            <v>4</v>
          </cell>
          <cell r="Y1694">
            <v>304</v>
          </cell>
        </row>
        <row r="1695">
          <cell r="A1695">
            <v>1694</v>
          </cell>
          <cell r="B1695">
            <v>97</v>
          </cell>
          <cell r="C1695">
            <v>3440</v>
          </cell>
          <cell r="D1695">
            <v>43067</v>
          </cell>
          <cell r="E1695" t="b">
            <v>0</v>
          </cell>
          <cell r="F1695" t="str">
            <v>Approved</v>
          </cell>
          <cell r="G1695" t="str">
            <v>Solex</v>
          </cell>
          <cell r="H1695" t="str">
            <v>Standard</v>
          </cell>
          <cell r="I1695" t="str">
            <v>medium</v>
          </cell>
          <cell r="J1695" t="str">
            <v>large</v>
          </cell>
          <cell r="K1695">
            <v>202.62</v>
          </cell>
          <cell r="L1695">
            <v>151.96</v>
          </cell>
          <cell r="M1695">
            <v>50.66</v>
          </cell>
          <cell r="N1695">
            <v>42458</v>
          </cell>
          <cell r="O1695" t="str">
            <v>Female</v>
          </cell>
          <cell r="P1695">
            <v>44</v>
          </cell>
          <cell r="Q1695">
            <v>63.890410958904113</v>
          </cell>
          <cell r="R1695" t="str">
            <v>Senior Sales Associate</v>
          </cell>
          <cell r="S1695" t="str">
            <v>n/a</v>
          </cell>
          <cell r="T1695" t="str">
            <v>Affluent Customer</v>
          </cell>
          <cell r="U1695" t="str">
            <v>Yes</v>
          </cell>
          <cell r="V1695">
            <v>2221</v>
          </cell>
          <cell r="W1695" t="str">
            <v>NSW</v>
          </cell>
          <cell r="X1695">
            <v>12</v>
          </cell>
          <cell r="Y1695">
            <v>32</v>
          </cell>
        </row>
        <row r="1696">
          <cell r="A1696">
            <v>1695</v>
          </cell>
          <cell r="B1696">
            <v>81</v>
          </cell>
          <cell r="C1696">
            <v>1363</v>
          </cell>
          <cell r="D1696">
            <v>42828</v>
          </cell>
          <cell r="E1696" t="b">
            <v>1</v>
          </cell>
          <cell r="F1696" t="str">
            <v>Approved</v>
          </cell>
          <cell r="G1696" t="str">
            <v>Norco Bicycles</v>
          </cell>
          <cell r="H1696" t="str">
            <v>Standard</v>
          </cell>
          <cell r="I1696" t="str">
            <v>medium</v>
          </cell>
          <cell r="J1696" t="str">
            <v>small</v>
          </cell>
          <cell r="K1696">
            <v>586.45000000000005</v>
          </cell>
          <cell r="L1696">
            <v>521.94000000000005</v>
          </cell>
          <cell r="M1696">
            <v>64.509999999999991</v>
          </cell>
          <cell r="N1696">
            <v>33429</v>
          </cell>
          <cell r="O1696" t="e">
            <v>#N/A</v>
          </cell>
          <cell r="P1696" t="e">
            <v>#N/A</v>
          </cell>
          <cell r="Q1696" t="e">
            <v>#N/A</v>
          </cell>
          <cell r="R1696" t="e">
            <v>#N/A</v>
          </cell>
          <cell r="S1696" t="e">
            <v>#N/A</v>
          </cell>
          <cell r="T1696" t="e">
            <v>#N/A</v>
          </cell>
          <cell r="U1696" t="e">
            <v>#N/A</v>
          </cell>
          <cell r="V1696" t="e">
            <v>#N/A</v>
          </cell>
          <cell r="W1696" t="e">
            <v>#N/A</v>
          </cell>
          <cell r="X1696" t="e">
            <v>#N/A</v>
          </cell>
          <cell r="Y1696">
            <v>271</v>
          </cell>
        </row>
        <row r="1697">
          <cell r="A1697">
            <v>1696</v>
          </cell>
          <cell r="B1697">
            <v>11</v>
          </cell>
          <cell r="C1697">
            <v>2273</v>
          </cell>
          <cell r="D1697">
            <v>42940</v>
          </cell>
          <cell r="E1697" t="b">
            <v>1</v>
          </cell>
          <cell r="F1697" t="str">
            <v>Approved</v>
          </cell>
          <cell r="G1697" t="str">
            <v>Giant Bicycles</v>
          </cell>
          <cell r="H1697" t="str">
            <v>Standard</v>
          </cell>
          <cell r="I1697" t="str">
            <v>high</v>
          </cell>
          <cell r="J1697" t="str">
            <v>medium</v>
          </cell>
          <cell r="K1697">
            <v>1274.93</v>
          </cell>
          <cell r="L1697">
            <v>764.96</v>
          </cell>
          <cell r="M1697">
            <v>509.97</v>
          </cell>
          <cell r="N1697">
            <v>42560</v>
          </cell>
          <cell r="O1697" t="str">
            <v>Female</v>
          </cell>
          <cell r="P1697">
            <v>15</v>
          </cell>
          <cell r="Q1697">
            <v>57.663013698630138</v>
          </cell>
          <cell r="R1697" t="str">
            <v>Assistant Professor</v>
          </cell>
          <cell r="S1697" t="str">
            <v>Manufacturing</v>
          </cell>
          <cell r="T1697" t="str">
            <v>Mass Customer</v>
          </cell>
          <cell r="U1697" t="str">
            <v>No</v>
          </cell>
          <cell r="V1697">
            <v>2092</v>
          </cell>
          <cell r="W1697" t="str">
            <v>NSW</v>
          </cell>
          <cell r="X1697">
            <v>12</v>
          </cell>
          <cell r="Y1697">
            <v>159</v>
          </cell>
        </row>
        <row r="1698">
          <cell r="A1698">
            <v>1697</v>
          </cell>
          <cell r="B1698">
            <v>56</v>
          </cell>
          <cell r="C1698">
            <v>2421</v>
          </cell>
          <cell r="D1698">
            <v>43099</v>
          </cell>
          <cell r="E1698" t="b">
            <v>1</v>
          </cell>
          <cell r="F1698" t="str">
            <v>Approved</v>
          </cell>
          <cell r="G1698" t="str">
            <v>OHM Cycles</v>
          </cell>
          <cell r="H1698" t="str">
            <v>Standard</v>
          </cell>
          <cell r="I1698" t="str">
            <v>medium</v>
          </cell>
          <cell r="J1698" t="str">
            <v>medium</v>
          </cell>
          <cell r="K1698">
            <v>183.86</v>
          </cell>
          <cell r="L1698">
            <v>137.9</v>
          </cell>
          <cell r="M1698">
            <v>45.960000000000008</v>
          </cell>
          <cell r="N1698">
            <v>33259</v>
          </cell>
          <cell r="O1698" t="str">
            <v>Female</v>
          </cell>
          <cell r="P1698">
            <v>96</v>
          </cell>
          <cell r="Q1698">
            <v>67.638356164383566</v>
          </cell>
          <cell r="R1698" t="str">
            <v>Research Nurse</v>
          </cell>
          <cell r="S1698" t="str">
            <v>Financial Services</v>
          </cell>
          <cell r="T1698" t="str">
            <v>High Net Worth</v>
          </cell>
          <cell r="U1698" t="str">
            <v>No</v>
          </cell>
          <cell r="V1698">
            <v>3046</v>
          </cell>
          <cell r="W1698" t="str">
            <v>VIC</v>
          </cell>
          <cell r="X1698">
            <v>8</v>
          </cell>
          <cell r="Y1698">
            <v>0</v>
          </cell>
        </row>
        <row r="1699">
          <cell r="A1699">
            <v>1698</v>
          </cell>
          <cell r="B1699">
            <v>0</v>
          </cell>
          <cell r="C1699">
            <v>1707</v>
          </cell>
          <cell r="D1699">
            <v>43021</v>
          </cell>
          <cell r="E1699" t="b">
            <v>1</v>
          </cell>
          <cell r="F1699" t="str">
            <v>Approved</v>
          </cell>
          <cell r="G1699" t="str">
            <v>Norco Bicycles</v>
          </cell>
          <cell r="H1699" t="str">
            <v>Road</v>
          </cell>
          <cell r="I1699" t="str">
            <v>medium</v>
          </cell>
          <cell r="J1699" t="str">
            <v>medium</v>
          </cell>
          <cell r="K1699">
            <v>543.39</v>
          </cell>
          <cell r="L1699">
            <v>407.54</v>
          </cell>
          <cell r="M1699">
            <v>135.84999999999997</v>
          </cell>
          <cell r="N1699">
            <v>42696</v>
          </cell>
          <cell r="O1699" t="str">
            <v>Female</v>
          </cell>
          <cell r="P1699">
            <v>39</v>
          </cell>
          <cell r="Q1699">
            <v>28.230136986301371</v>
          </cell>
          <cell r="R1699" t="str">
            <v>Cost Accountant</v>
          </cell>
          <cell r="S1699" t="str">
            <v>Financial Services</v>
          </cell>
          <cell r="T1699" t="str">
            <v>High Net Worth</v>
          </cell>
          <cell r="U1699" t="str">
            <v>Yes</v>
          </cell>
          <cell r="V1699">
            <v>4105</v>
          </cell>
          <cell r="W1699" t="str">
            <v>QLD</v>
          </cell>
          <cell r="X1699">
            <v>8</v>
          </cell>
          <cell r="Y1699">
            <v>78</v>
          </cell>
        </row>
        <row r="1700">
          <cell r="A1700">
            <v>1699</v>
          </cell>
          <cell r="B1700">
            <v>27</v>
          </cell>
          <cell r="C1700">
            <v>168</v>
          </cell>
          <cell r="D1700">
            <v>42963</v>
          </cell>
          <cell r="E1700" t="b">
            <v>1</v>
          </cell>
          <cell r="F1700" t="str">
            <v>Approved</v>
          </cell>
          <cell r="G1700" t="str">
            <v>Trek Bicycles</v>
          </cell>
          <cell r="H1700" t="str">
            <v>Standard</v>
          </cell>
          <cell r="I1700" t="str">
            <v>medium</v>
          </cell>
          <cell r="J1700" t="str">
            <v>medium</v>
          </cell>
          <cell r="K1700">
            <v>499.53</v>
          </cell>
          <cell r="L1700">
            <v>388.72</v>
          </cell>
          <cell r="M1700">
            <v>110.80999999999995</v>
          </cell>
          <cell r="N1700">
            <v>41009</v>
          </cell>
          <cell r="O1700" t="e">
            <v>#N/A</v>
          </cell>
          <cell r="P1700" t="e">
            <v>#N/A</v>
          </cell>
          <cell r="Q1700" t="e">
            <v>#N/A</v>
          </cell>
          <cell r="R1700" t="e">
            <v>#N/A</v>
          </cell>
          <cell r="S1700" t="e">
            <v>#N/A</v>
          </cell>
          <cell r="T1700" t="e">
            <v>#N/A</v>
          </cell>
          <cell r="U1700" t="e">
            <v>#N/A</v>
          </cell>
          <cell r="V1700" t="e">
            <v>#N/A</v>
          </cell>
          <cell r="W1700" t="e">
            <v>#N/A</v>
          </cell>
          <cell r="X1700" t="e">
            <v>#N/A</v>
          </cell>
          <cell r="Y1700">
            <v>136</v>
          </cell>
        </row>
        <row r="1701">
          <cell r="A1701">
            <v>1700</v>
          </cell>
          <cell r="B1701">
            <v>22</v>
          </cell>
          <cell r="C1701">
            <v>563</v>
          </cell>
          <cell r="D1701">
            <v>42871</v>
          </cell>
          <cell r="E1701" t="b">
            <v>1</v>
          </cell>
          <cell r="F1701" t="str">
            <v>Approved</v>
          </cell>
          <cell r="G1701" t="str">
            <v>WeareA2B</v>
          </cell>
          <cell r="H1701" t="str">
            <v>Standard</v>
          </cell>
          <cell r="I1701" t="str">
            <v>medium</v>
          </cell>
          <cell r="J1701" t="str">
            <v>medium</v>
          </cell>
          <cell r="K1701">
            <v>60.34</v>
          </cell>
          <cell r="L1701">
            <v>45.26</v>
          </cell>
          <cell r="M1701">
            <v>15.080000000000005</v>
          </cell>
          <cell r="N1701">
            <v>42404</v>
          </cell>
          <cell r="O1701" t="e">
            <v>#N/A</v>
          </cell>
          <cell r="P1701" t="e">
            <v>#N/A</v>
          </cell>
          <cell r="Q1701" t="e">
            <v>#N/A</v>
          </cell>
          <cell r="R1701" t="e">
            <v>#N/A</v>
          </cell>
          <cell r="S1701" t="e">
            <v>#N/A</v>
          </cell>
          <cell r="T1701" t="e">
            <v>#N/A</v>
          </cell>
          <cell r="U1701" t="e">
            <v>#N/A</v>
          </cell>
          <cell r="V1701" t="e">
            <v>#N/A</v>
          </cell>
          <cell r="W1701" t="e">
            <v>#N/A</v>
          </cell>
          <cell r="X1701" t="e">
            <v>#N/A</v>
          </cell>
          <cell r="Y1701">
            <v>228</v>
          </cell>
        </row>
        <row r="1702">
          <cell r="A1702">
            <v>1701</v>
          </cell>
          <cell r="B1702">
            <v>9</v>
          </cell>
          <cell r="C1702">
            <v>2266</v>
          </cell>
          <cell r="D1702">
            <v>42896</v>
          </cell>
          <cell r="E1702" t="b">
            <v>0</v>
          </cell>
          <cell r="F1702" t="str">
            <v>Approved</v>
          </cell>
          <cell r="G1702" t="str">
            <v>Norco Bicycles</v>
          </cell>
          <cell r="H1702" t="str">
            <v>Standard</v>
          </cell>
          <cell r="I1702" t="str">
            <v>medium</v>
          </cell>
          <cell r="J1702" t="str">
            <v>small</v>
          </cell>
          <cell r="K1702">
            <v>1216.1400000000001</v>
          </cell>
          <cell r="L1702">
            <v>1082.3599999999999</v>
          </cell>
          <cell r="M1702">
            <v>133.7800000000002</v>
          </cell>
          <cell r="N1702">
            <v>33455</v>
          </cell>
          <cell r="O1702" t="str">
            <v>Female</v>
          </cell>
          <cell r="P1702">
            <v>78</v>
          </cell>
          <cell r="Q1702">
            <v>23.454794520547946</v>
          </cell>
          <cell r="R1702">
            <v>0</v>
          </cell>
          <cell r="S1702" t="str">
            <v>Property</v>
          </cell>
          <cell r="T1702" t="str">
            <v>Mass Customer</v>
          </cell>
          <cell r="U1702" t="str">
            <v>Yes</v>
          </cell>
          <cell r="V1702">
            <v>2484</v>
          </cell>
          <cell r="W1702" t="str">
            <v>NSW</v>
          </cell>
          <cell r="X1702">
            <v>6</v>
          </cell>
          <cell r="Y1702">
            <v>203</v>
          </cell>
        </row>
        <row r="1703">
          <cell r="A1703">
            <v>1702</v>
          </cell>
          <cell r="B1703">
            <v>63</v>
          </cell>
          <cell r="C1703">
            <v>1074</v>
          </cell>
          <cell r="D1703">
            <v>42743</v>
          </cell>
          <cell r="E1703" t="b">
            <v>1</v>
          </cell>
          <cell r="F1703" t="str">
            <v>Approved</v>
          </cell>
          <cell r="G1703" t="str">
            <v>WeareA2B</v>
          </cell>
          <cell r="H1703" t="str">
            <v>Standard</v>
          </cell>
          <cell r="I1703" t="str">
            <v>medium</v>
          </cell>
          <cell r="J1703" t="str">
            <v>medium</v>
          </cell>
          <cell r="K1703">
            <v>1992.93</v>
          </cell>
          <cell r="L1703">
            <v>762.63</v>
          </cell>
          <cell r="M1703">
            <v>1230.3000000000002</v>
          </cell>
          <cell r="N1703">
            <v>33888</v>
          </cell>
          <cell r="O1703" t="e">
            <v>#N/A</v>
          </cell>
          <cell r="P1703" t="e">
            <v>#N/A</v>
          </cell>
          <cell r="Q1703" t="e">
            <v>#N/A</v>
          </cell>
          <cell r="R1703" t="e">
            <v>#N/A</v>
          </cell>
          <cell r="S1703" t="e">
            <v>#N/A</v>
          </cell>
          <cell r="T1703" t="e">
            <v>#N/A</v>
          </cell>
          <cell r="U1703" t="e">
            <v>#N/A</v>
          </cell>
          <cell r="V1703" t="e">
            <v>#N/A</v>
          </cell>
          <cell r="W1703" t="e">
            <v>#N/A</v>
          </cell>
          <cell r="X1703" t="e">
            <v>#N/A</v>
          </cell>
          <cell r="Y1703">
            <v>356</v>
          </cell>
        </row>
        <row r="1704">
          <cell r="A1704">
            <v>1703</v>
          </cell>
          <cell r="B1704">
            <v>55</v>
          </cell>
          <cell r="C1704">
            <v>1302</v>
          </cell>
          <cell r="D1704">
            <v>42766</v>
          </cell>
          <cell r="E1704" t="b">
            <v>1</v>
          </cell>
          <cell r="F1704" t="str">
            <v>Approved</v>
          </cell>
          <cell r="G1704" t="str">
            <v>Trek Bicycles</v>
          </cell>
          <cell r="H1704" t="str">
            <v>Road</v>
          </cell>
          <cell r="I1704" t="str">
            <v>medium</v>
          </cell>
          <cell r="J1704" t="str">
            <v>large</v>
          </cell>
          <cell r="K1704">
            <v>1894.19</v>
          </cell>
          <cell r="L1704">
            <v>598.76</v>
          </cell>
          <cell r="M1704">
            <v>1295.43</v>
          </cell>
          <cell r="N1704">
            <v>36146</v>
          </cell>
          <cell r="O1704" t="e">
            <v>#N/A</v>
          </cell>
          <cell r="P1704" t="e">
            <v>#N/A</v>
          </cell>
          <cell r="Q1704" t="e">
            <v>#N/A</v>
          </cell>
          <cell r="R1704" t="e">
            <v>#N/A</v>
          </cell>
          <cell r="S1704" t="e">
            <v>#N/A</v>
          </cell>
          <cell r="T1704" t="e">
            <v>#N/A</v>
          </cell>
          <cell r="U1704" t="e">
            <v>#N/A</v>
          </cell>
          <cell r="V1704" t="e">
            <v>#N/A</v>
          </cell>
          <cell r="W1704" t="e">
            <v>#N/A</v>
          </cell>
          <cell r="X1704" t="e">
            <v>#N/A</v>
          </cell>
          <cell r="Y1704">
            <v>333</v>
          </cell>
        </row>
        <row r="1705">
          <cell r="A1705">
            <v>1704</v>
          </cell>
          <cell r="B1705">
            <v>56</v>
          </cell>
          <cell r="C1705">
            <v>1897</v>
          </cell>
          <cell r="D1705">
            <v>42917</v>
          </cell>
          <cell r="E1705" t="b">
            <v>1</v>
          </cell>
          <cell r="F1705" t="str">
            <v>Approved</v>
          </cell>
          <cell r="G1705" t="str">
            <v>OHM Cycles</v>
          </cell>
          <cell r="H1705" t="str">
            <v>Standard</v>
          </cell>
          <cell r="I1705" t="str">
            <v>medium</v>
          </cell>
          <cell r="J1705" t="str">
            <v>medium</v>
          </cell>
          <cell r="K1705">
            <v>183.86</v>
          </cell>
          <cell r="L1705">
            <v>137.9</v>
          </cell>
          <cell r="M1705">
            <v>45.960000000000008</v>
          </cell>
          <cell r="N1705">
            <v>41047</v>
          </cell>
          <cell r="O1705" t="str">
            <v>Female</v>
          </cell>
          <cell r="P1705">
            <v>67</v>
          </cell>
          <cell r="Q1705">
            <v>24.597260273972601</v>
          </cell>
          <cell r="R1705" t="str">
            <v>Product Engineer</v>
          </cell>
          <cell r="S1705" t="str">
            <v>n/a</v>
          </cell>
          <cell r="T1705" t="str">
            <v>High Net Worth</v>
          </cell>
          <cell r="U1705" t="str">
            <v>No</v>
          </cell>
          <cell r="V1705">
            <v>4132</v>
          </cell>
          <cell r="W1705" t="str">
            <v>QLD</v>
          </cell>
          <cell r="X1705">
            <v>3</v>
          </cell>
          <cell r="Y1705">
            <v>182</v>
          </cell>
        </row>
        <row r="1706">
          <cell r="A1706">
            <v>1705</v>
          </cell>
          <cell r="B1706">
            <v>59</v>
          </cell>
          <cell r="C1706">
            <v>712</v>
          </cell>
          <cell r="D1706">
            <v>42962</v>
          </cell>
          <cell r="E1706" t="b">
            <v>1</v>
          </cell>
          <cell r="F1706" t="str">
            <v>Approved</v>
          </cell>
          <cell r="G1706" t="str">
            <v>Solex</v>
          </cell>
          <cell r="H1706" t="str">
            <v>Standard</v>
          </cell>
          <cell r="I1706" t="str">
            <v>medium</v>
          </cell>
          <cell r="J1706" t="str">
            <v>large</v>
          </cell>
          <cell r="K1706">
            <v>1061.56</v>
          </cell>
          <cell r="L1706">
            <v>733.58</v>
          </cell>
          <cell r="M1706">
            <v>327.9799999999999</v>
          </cell>
          <cell r="N1706">
            <v>34170</v>
          </cell>
          <cell r="O1706" t="e">
            <v>#N/A</v>
          </cell>
          <cell r="P1706" t="e">
            <v>#N/A</v>
          </cell>
          <cell r="Q1706" t="e">
            <v>#N/A</v>
          </cell>
          <cell r="R1706" t="e">
            <v>#N/A</v>
          </cell>
          <cell r="S1706" t="e">
            <v>#N/A</v>
          </cell>
          <cell r="T1706" t="e">
            <v>#N/A</v>
          </cell>
          <cell r="U1706" t="e">
            <v>#N/A</v>
          </cell>
          <cell r="V1706" t="e">
            <v>#N/A</v>
          </cell>
          <cell r="W1706" t="e">
            <v>#N/A</v>
          </cell>
          <cell r="X1706" t="e">
            <v>#N/A</v>
          </cell>
          <cell r="Y1706">
            <v>137</v>
          </cell>
        </row>
        <row r="1707">
          <cell r="A1707">
            <v>1706</v>
          </cell>
          <cell r="B1707">
            <v>22</v>
          </cell>
          <cell r="C1707">
            <v>2504</v>
          </cell>
          <cell r="D1707">
            <v>42815</v>
          </cell>
          <cell r="E1707" t="b">
            <v>1</v>
          </cell>
          <cell r="F1707" t="str">
            <v>Approved</v>
          </cell>
          <cell r="G1707" t="str">
            <v>WeareA2B</v>
          </cell>
          <cell r="H1707" t="str">
            <v>Standard</v>
          </cell>
          <cell r="I1707" t="str">
            <v>medium</v>
          </cell>
          <cell r="J1707" t="str">
            <v>medium</v>
          </cell>
          <cell r="K1707">
            <v>60.34</v>
          </cell>
          <cell r="L1707">
            <v>45.26</v>
          </cell>
          <cell r="M1707">
            <v>15.080000000000005</v>
          </cell>
          <cell r="N1707">
            <v>34165</v>
          </cell>
          <cell r="O1707" t="str">
            <v>Female</v>
          </cell>
          <cell r="P1707">
            <v>45</v>
          </cell>
          <cell r="Q1707">
            <v>21.904109589041095</v>
          </cell>
          <cell r="R1707">
            <v>0</v>
          </cell>
          <cell r="S1707" t="str">
            <v>Health</v>
          </cell>
          <cell r="T1707" t="str">
            <v>Affluent Customer</v>
          </cell>
          <cell r="U1707" t="str">
            <v>Yes</v>
          </cell>
          <cell r="V1707">
            <v>4060</v>
          </cell>
          <cell r="W1707" t="str">
            <v>QLD</v>
          </cell>
          <cell r="X1707">
            <v>9</v>
          </cell>
          <cell r="Y1707">
            <v>284</v>
          </cell>
        </row>
        <row r="1708">
          <cell r="A1708">
            <v>1707</v>
          </cell>
          <cell r="B1708">
            <v>62</v>
          </cell>
          <cell r="C1708">
            <v>1946</v>
          </cell>
          <cell r="D1708">
            <v>42828</v>
          </cell>
          <cell r="E1708" t="b">
            <v>0</v>
          </cell>
          <cell r="F1708" t="str">
            <v>Approved</v>
          </cell>
          <cell r="G1708" t="str">
            <v>Solex</v>
          </cell>
          <cell r="H1708" t="str">
            <v>Standard</v>
          </cell>
          <cell r="I1708" t="str">
            <v>medium</v>
          </cell>
          <cell r="J1708" t="str">
            <v>medium</v>
          </cell>
          <cell r="K1708">
            <v>478.16</v>
          </cell>
          <cell r="L1708">
            <v>298.72000000000003</v>
          </cell>
          <cell r="M1708">
            <v>179.44</v>
          </cell>
          <cell r="N1708">
            <v>34143</v>
          </cell>
          <cell r="O1708" t="str">
            <v>Female</v>
          </cell>
          <cell r="P1708">
            <v>66</v>
          </cell>
          <cell r="Q1708">
            <v>63.249315068493154</v>
          </cell>
          <cell r="R1708" t="str">
            <v>Systems Administrator III</v>
          </cell>
          <cell r="S1708" t="str">
            <v>n/a</v>
          </cell>
          <cell r="T1708" t="str">
            <v>High Net Worth</v>
          </cell>
          <cell r="U1708" t="str">
            <v>Yes</v>
          </cell>
          <cell r="V1708">
            <v>2027</v>
          </cell>
          <cell r="W1708" t="str">
            <v>NSW</v>
          </cell>
          <cell r="X1708">
            <v>9</v>
          </cell>
          <cell r="Y1708">
            <v>271</v>
          </cell>
        </row>
        <row r="1709">
          <cell r="A1709">
            <v>1708</v>
          </cell>
          <cell r="B1709">
            <v>64</v>
          </cell>
          <cell r="C1709">
            <v>2650</v>
          </cell>
          <cell r="D1709">
            <v>43042</v>
          </cell>
          <cell r="E1709" t="b">
            <v>0</v>
          </cell>
          <cell r="F1709" t="str">
            <v>Approved</v>
          </cell>
          <cell r="G1709" t="str">
            <v>Trek Bicycles</v>
          </cell>
          <cell r="H1709" t="str">
            <v>Standard</v>
          </cell>
          <cell r="I1709" t="str">
            <v>medium</v>
          </cell>
          <cell r="J1709" t="str">
            <v>large</v>
          </cell>
          <cell r="K1709">
            <v>1469.44</v>
          </cell>
          <cell r="L1709">
            <v>596.54999999999995</v>
          </cell>
          <cell r="M1709">
            <v>872.8900000000001</v>
          </cell>
          <cell r="N1709">
            <v>34996</v>
          </cell>
          <cell r="O1709" t="str">
            <v>Male</v>
          </cell>
          <cell r="P1709">
            <v>10</v>
          </cell>
          <cell r="Q1709">
            <v>26.6</v>
          </cell>
          <cell r="R1709" t="str">
            <v>Business Systems Development Analyst</v>
          </cell>
          <cell r="S1709" t="str">
            <v>Health</v>
          </cell>
          <cell r="T1709" t="str">
            <v>Affluent Customer</v>
          </cell>
          <cell r="U1709" t="str">
            <v>Yes</v>
          </cell>
          <cell r="V1709">
            <v>4213</v>
          </cell>
          <cell r="W1709" t="str">
            <v>QLD</v>
          </cell>
          <cell r="X1709">
            <v>8</v>
          </cell>
          <cell r="Y1709">
            <v>57</v>
          </cell>
        </row>
        <row r="1710">
          <cell r="A1710">
            <v>1709</v>
          </cell>
          <cell r="B1710">
            <v>88</v>
          </cell>
          <cell r="C1710">
            <v>2107</v>
          </cell>
          <cell r="D1710">
            <v>43035</v>
          </cell>
          <cell r="E1710" t="b">
            <v>0</v>
          </cell>
          <cell r="F1710" t="str">
            <v>Approved</v>
          </cell>
          <cell r="G1710" t="str">
            <v>Norco Bicycles</v>
          </cell>
          <cell r="H1710" t="str">
            <v>Standard</v>
          </cell>
          <cell r="I1710" t="str">
            <v>medium</v>
          </cell>
          <cell r="J1710" t="str">
            <v>medium</v>
          </cell>
          <cell r="K1710">
            <v>1198.46</v>
          </cell>
          <cell r="L1710">
            <v>381.1</v>
          </cell>
          <cell r="M1710">
            <v>817.36</v>
          </cell>
          <cell r="N1710">
            <v>36367</v>
          </cell>
          <cell r="O1710" t="str">
            <v>Female</v>
          </cell>
          <cell r="P1710">
            <v>41</v>
          </cell>
          <cell r="Q1710">
            <v>29.712328767123289</v>
          </cell>
          <cell r="R1710" t="str">
            <v>Biostatistician IV</v>
          </cell>
          <cell r="S1710" t="str">
            <v>Financial Services</v>
          </cell>
          <cell r="T1710" t="str">
            <v>High Net Worth</v>
          </cell>
          <cell r="U1710" t="str">
            <v>Yes</v>
          </cell>
          <cell r="V1710">
            <v>4701</v>
          </cell>
          <cell r="W1710" t="str">
            <v>QLD</v>
          </cell>
          <cell r="X1710">
            <v>4</v>
          </cell>
          <cell r="Y1710">
            <v>64</v>
          </cell>
        </row>
        <row r="1711">
          <cell r="A1711">
            <v>1710</v>
          </cell>
          <cell r="B1711">
            <v>3</v>
          </cell>
          <cell r="C1711">
            <v>919</v>
          </cell>
          <cell r="D1711">
            <v>42746</v>
          </cell>
          <cell r="E1711" t="b">
            <v>0</v>
          </cell>
          <cell r="F1711" t="str">
            <v>Approved</v>
          </cell>
          <cell r="G1711" t="str">
            <v>Trek Bicycles</v>
          </cell>
          <cell r="H1711" t="str">
            <v>Standard</v>
          </cell>
          <cell r="I1711" t="str">
            <v>medium</v>
          </cell>
          <cell r="J1711" t="str">
            <v>large</v>
          </cell>
          <cell r="K1711">
            <v>2091.4699999999998</v>
          </cell>
          <cell r="L1711">
            <v>388.92</v>
          </cell>
          <cell r="M1711">
            <v>1702.5499999999997</v>
          </cell>
          <cell r="N1711">
            <v>37659</v>
          </cell>
          <cell r="O1711" t="e">
            <v>#N/A</v>
          </cell>
          <cell r="P1711" t="e">
            <v>#N/A</v>
          </cell>
          <cell r="Q1711" t="e">
            <v>#N/A</v>
          </cell>
          <cell r="R1711" t="e">
            <v>#N/A</v>
          </cell>
          <cell r="S1711" t="e">
            <v>#N/A</v>
          </cell>
          <cell r="T1711" t="e">
            <v>#N/A</v>
          </cell>
          <cell r="U1711" t="e">
            <v>#N/A</v>
          </cell>
          <cell r="V1711" t="e">
            <v>#N/A</v>
          </cell>
          <cell r="W1711" t="e">
            <v>#N/A</v>
          </cell>
          <cell r="X1711" t="e">
            <v>#N/A</v>
          </cell>
          <cell r="Y1711">
            <v>353</v>
          </cell>
        </row>
        <row r="1712">
          <cell r="A1712">
            <v>1711</v>
          </cell>
          <cell r="B1712">
            <v>6</v>
          </cell>
          <cell r="C1712">
            <v>1272</v>
          </cell>
          <cell r="D1712">
            <v>42783</v>
          </cell>
          <cell r="E1712" t="b">
            <v>0</v>
          </cell>
          <cell r="F1712" t="str">
            <v>Approved</v>
          </cell>
          <cell r="G1712" t="str">
            <v>OHM Cycles</v>
          </cell>
          <cell r="H1712" t="str">
            <v>Standard</v>
          </cell>
          <cell r="I1712" t="str">
            <v>high</v>
          </cell>
          <cell r="J1712" t="str">
            <v>medium</v>
          </cell>
          <cell r="K1712">
            <v>227.88</v>
          </cell>
          <cell r="L1712">
            <v>136.72999999999999</v>
          </cell>
          <cell r="M1712">
            <v>91.15</v>
          </cell>
          <cell r="N1712">
            <v>37659</v>
          </cell>
          <cell r="O1712" t="e">
            <v>#N/A</v>
          </cell>
          <cell r="P1712" t="e">
            <v>#N/A</v>
          </cell>
          <cell r="Q1712" t="e">
            <v>#N/A</v>
          </cell>
          <cell r="R1712" t="e">
            <v>#N/A</v>
          </cell>
          <cell r="S1712" t="e">
            <v>#N/A</v>
          </cell>
          <cell r="T1712" t="e">
            <v>#N/A</v>
          </cell>
          <cell r="U1712" t="e">
            <v>#N/A</v>
          </cell>
          <cell r="V1712" t="e">
            <v>#N/A</v>
          </cell>
          <cell r="W1712" t="e">
            <v>#N/A</v>
          </cell>
          <cell r="X1712" t="e">
            <v>#N/A</v>
          </cell>
          <cell r="Y1712">
            <v>316</v>
          </cell>
        </row>
        <row r="1713">
          <cell r="A1713">
            <v>1712</v>
          </cell>
          <cell r="B1713">
            <v>82</v>
          </cell>
          <cell r="C1713">
            <v>1917</v>
          </cell>
          <cell r="D1713">
            <v>42986</v>
          </cell>
          <cell r="E1713" t="b">
            <v>0</v>
          </cell>
          <cell r="F1713" t="str">
            <v>Approved</v>
          </cell>
          <cell r="G1713" t="str">
            <v>Norco Bicycles</v>
          </cell>
          <cell r="H1713" t="str">
            <v>Standard</v>
          </cell>
          <cell r="I1713" t="str">
            <v>high</v>
          </cell>
          <cell r="J1713" t="str">
            <v>medium</v>
          </cell>
          <cell r="K1713">
            <v>1148.6400000000001</v>
          </cell>
          <cell r="L1713">
            <v>689.18</v>
          </cell>
          <cell r="M1713">
            <v>459.46000000000015</v>
          </cell>
          <cell r="N1713">
            <v>41533</v>
          </cell>
          <cell r="O1713" t="str">
            <v>U</v>
          </cell>
          <cell r="P1713">
            <v>83</v>
          </cell>
          <cell r="Q1713">
            <v>48.676712328767124</v>
          </cell>
          <cell r="R1713" t="str">
            <v>Senior Sales Associate</v>
          </cell>
          <cell r="S1713" t="str">
            <v>Retail</v>
          </cell>
          <cell r="T1713" t="str">
            <v>High Net Worth</v>
          </cell>
          <cell r="U1713" t="str">
            <v>Yes</v>
          </cell>
          <cell r="V1713">
            <v>2484</v>
          </cell>
          <cell r="W1713" t="str">
            <v>NSW</v>
          </cell>
          <cell r="X1713">
            <v>4</v>
          </cell>
          <cell r="Y1713">
            <v>113</v>
          </cell>
        </row>
        <row r="1714">
          <cell r="A1714">
            <v>1713</v>
          </cell>
          <cell r="B1714">
            <v>41</v>
          </cell>
          <cell r="C1714">
            <v>1108</v>
          </cell>
          <cell r="D1714">
            <v>42849</v>
          </cell>
          <cell r="E1714" t="b">
            <v>1</v>
          </cell>
          <cell r="F1714" t="str">
            <v>Approved</v>
          </cell>
          <cell r="G1714" t="str">
            <v>Solex</v>
          </cell>
          <cell r="H1714" t="str">
            <v>Road</v>
          </cell>
          <cell r="I1714" t="str">
            <v>medium</v>
          </cell>
          <cell r="J1714" t="str">
            <v>medium</v>
          </cell>
          <cell r="K1714">
            <v>416.98</v>
          </cell>
          <cell r="L1714">
            <v>312.74</v>
          </cell>
          <cell r="M1714">
            <v>104.24000000000001</v>
          </cell>
          <cell r="N1714">
            <v>35560</v>
          </cell>
          <cell r="O1714" t="e">
            <v>#N/A</v>
          </cell>
          <cell r="P1714" t="e">
            <v>#N/A</v>
          </cell>
          <cell r="Q1714" t="e">
            <v>#N/A</v>
          </cell>
          <cell r="R1714" t="e">
            <v>#N/A</v>
          </cell>
          <cell r="S1714" t="e">
            <v>#N/A</v>
          </cell>
          <cell r="T1714" t="e">
            <v>#N/A</v>
          </cell>
          <cell r="U1714" t="e">
            <v>#N/A</v>
          </cell>
          <cell r="V1714" t="e">
            <v>#N/A</v>
          </cell>
          <cell r="W1714" t="e">
            <v>#N/A</v>
          </cell>
          <cell r="X1714" t="e">
            <v>#N/A</v>
          </cell>
          <cell r="Y1714">
            <v>250</v>
          </cell>
        </row>
        <row r="1715">
          <cell r="A1715">
            <v>1714</v>
          </cell>
          <cell r="B1715">
            <v>73</v>
          </cell>
          <cell r="C1715">
            <v>1459</v>
          </cell>
          <cell r="D1715">
            <v>42834</v>
          </cell>
          <cell r="E1715" t="b">
            <v>1</v>
          </cell>
          <cell r="F1715" t="str">
            <v>Approved</v>
          </cell>
          <cell r="G1715" t="str">
            <v>Solex</v>
          </cell>
          <cell r="H1715" t="str">
            <v>Standard</v>
          </cell>
          <cell r="I1715" t="str">
            <v>medium</v>
          </cell>
          <cell r="J1715" t="str">
            <v>medium</v>
          </cell>
          <cell r="K1715">
            <v>1945.43</v>
          </cell>
          <cell r="L1715">
            <v>333.18</v>
          </cell>
          <cell r="M1715">
            <v>1612.25</v>
          </cell>
          <cell r="N1715">
            <v>37499</v>
          </cell>
          <cell r="O1715" t="e">
            <v>#N/A</v>
          </cell>
          <cell r="P1715" t="e">
            <v>#N/A</v>
          </cell>
          <cell r="Q1715" t="e">
            <v>#N/A</v>
          </cell>
          <cell r="R1715" t="e">
            <v>#N/A</v>
          </cell>
          <cell r="S1715" t="e">
            <v>#N/A</v>
          </cell>
          <cell r="T1715" t="e">
            <v>#N/A</v>
          </cell>
          <cell r="U1715" t="e">
            <v>#N/A</v>
          </cell>
          <cell r="V1715" t="e">
            <v>#N/A</v>
          </cell>
          <cell r="W1715" t="e">
            <v>#N/A</v>
          </cell>
          <cell r="X1715" t="e">
            <v>#N/A</v>
          </cell>
          <cell r="Y1715">
            <v>265</v>
          </cell>
        </row>
        <row r="1716">
          <cell r="A1716">
            <v>1715</v>
          </cell>
          <cell r="B1716">
            <v>96</v>
          </cell>
          <cell r="C1716">
            <v>2306</v>
          </cell>
          <cell r="D1716">
            <v>42797</v>
          </cell>
          <cell r="E1716" t="b">
            <v>0</v>
          </cell>
          <cell r="F1716" t="str">
            <v>Approved</v>
          </cell>
          <cell r="G1716" t="str">
            <v>Giant Bicycles</v>
          </cell>
          <cell r="H1716" t="str">
            <v>Standard</v>
          </cell>
          <cell r="I1716" t="str">
            <v>medium</v>
          </cell>
          <cell r="J1716" t="str">
            <v>large</v>
          </cell>
          <cell r="K1716">
            <v>1635.3</v>
          </cell>
          <cell r="L1716">
            <v>993.66</v>
          </cell>
          <cell r="M1716">
            <v>641.64</v>
          </cell>
          <cell r="N1716">
            <v>42458</v>
          </cell>
          <cell r="O1716" t="str">
            <v>Female</v>
          </cell>
          <cell r="P1716">
            <v>57</v>
          </cell>
          <cell r="Q1716">
            <v>61.958904109589042</v>
          </cell>
          <cell r="R1716" t="str">
            <v>Paralegal</v>
          </cell>
          <cell r="S1716" t="str">
            <v>Financial Services</v>
          </cell>
          <cell r="T1716" t="str">
            <v>Affluent Customer</v>
          </cell>
          <cell r="U1716" t="str">
            <v>Yes</v>
          </cell>
          <cell r="V1716">
            <v>3178</v>
          </cell>
          <cell r="W1716" t="str">
            <v>VIC</v>
          </cell>
          <cell r="X1716">
            <v>9</v>
          </cell>
          <cell r="Y1716">
            <v>302</v>
          </cell>
        </row>
        <row r="1717">
          <cell r="A1717">
            <v>1716</v>
          </cell>
          <cell r="B1717">
            <v>93</v>
          </cell>
          <cell r="C1717">
            <v>1263</v>
          </cell>
          <cell r="D1717">
            <v>43041</v>
          </cell>
          <cell r="E1717" t="b">
            <v>0</v>
          </cell>
          <cell r="F1717" t="str">
            <v>Approved</v>
          </cell>
          <cell r="G1717" t="str">
            <v>WeareA2B</v>
          </cell>
          <cell r="H1717" t="str">
            <v>Standard</v>
          </cell>
          <cell r="I1717" t="str">
            <v>medium</v>
          </cell>
          <cell r="J1717" t="str">
            <v>medium</v>
          </cell>
          <cell r="K1717">
            <v>1065.03</v>
          </cell>
          <cell r="L1717">
            <v>230.09</v>
          </cell>
          <cell r="M1717">
            <v>834.93999999999994</v>
          </cell>
          <cell r="N1717">
            <v>36833</v>
          </cell>
          <cell r="O1717" t="e">
            <v>#N/A</v>
          </cell>
          <cell r="P1717" t="e">
            <v>#N/A</v>
          </cell>
          <cell r="Q1717" t="e">
            <v>#N/A</v>
          </cell>
          <cell r="R1717" t="e">
            <v>#N/A</v>
          </cell>
          <cell r="S1717" t="e">
            <v>#N/A</v>
          </cell>
          <cell r="T1717" t="e">
            <v>#N/A</v>
          </cell>
          <cell r="U1717" t="e">
            <v>#N/A</v>
          </cell>
          <cell r="V1717" t="e">
            <v>#N/A</v>
          </cell>
          <cell r="W1717" t="e">
            <v>#N/A</v>
          </cell>
          <cell r="X1717" t="e">
            <v>#N/A</v>
          </cell>
          <cell r="Y1717">
            <v>58</v>
          </cell>
        </row>
        <row r="1718">
          <cell r="A1718">
            <v>1717</v>
          </cell>
          <cell r="B1718">
            <v>88</v>
          </cell>
          <cell r="C1718">
            <v>215</v>
          </cell>
          <cell r="D1718">
            <v>42939</v>
          </cell>
          <cell r="E1718" t="b">
            <v>1</v>
          </cell>
          <cell r="F1718" t="str">
            <v>Approved</v>
          </cell>
          <cell r="G1718" t="str">
            <v>Norco Bicycles</v>
          </cell>
          <cell r="H1718" t="str">
            <v>Standard</v>
          </cell>
          <cell r="I1718" t="str">
            <v>high</v>
          </cell>
          <cell r="J1718" t="str">
            <v>small</v>
          </cell>
          <cell r="K1718">
            <v>1661.92</v>
          </cell>
          <cell r="L1718">
            <v>1479.11</v>
          </cell>
          <cell r="M1718">
            <v>182.81000000000017</v>
          </cell>
          <cell r="N1718">
            <v>35160</v>
          </cell>
          <cell r="O1718" t="e">
            <v>#N/A</v>
          </cell>
          <cell r="P1718" t="e">
            <v>#N/A</v>
          </cell>
          <cell r="Q1718" t="e">
            <v>#N/A</v>
          </cell>
          <cell r="R1718" t="e">
            <v>#N/A</v>
          </cell>
          <cell r="S1718" t="e">
            <v>#N/A</v>
          </cell>
          <cell r="T1718" t="e">
            <v>#N/A</v>
          </cell>
          <cell r="U1718" t="e">
            <v>#N/A</v>
          </cell>
          <cell r="V1718" t="e">
            <v>#N/A</v>
          </cell>
          <cell r="W1718" t="e">
            <v>#N/A</v>
          </cell>
          <cell r="X1718" t="e">
            <v>#N/A</v>
          </cell>
          <cell r="Y1718">
            <v>160</v>
          </cell>
        </row>
        <row r="1719">
          <cell r="A1719">
            <v>1718</v>
          </cell>
          <cell r="B1719">
            <v>36</v>
          </cell>
          <cell r="C1719">
            <v>968</v>
          </cell>
          <cell r="D1719">
            <v>43064</v>
          </cell>
          <cell r="E1719" t="b">
            <v>1</v>
          </cell>
          <cell r="F1719" t="str">
            <v>Approved</v>
          </cell>
          <cell r="G1719" t="str">
            <v>Solex</v>
          </cell>
          <cell r="H1719" t="str">
            <v>Standard</v>
          </cell>
          <cell r="I1719" t="str">
            <v>low</v>
          </cell>
          <cell r="J1719" t="str">
            <v>medium</v>
          </cell>
          <cell r="K1719">
            <v>1289.8499999999999</v>
          </cell>
          <cell r="L1719">
            <v>74.510000000000005</v>
          </cell>
          <cell r="M1719">
            <v>1215.3399999999999</v>
          </cell>
          <cell r="N1719">
            <v>41009</v>
          </cell>
          <cell r="O1719" t="e">
            <v>#N/A</v>
          </cell>
          <cell r="P1719" t="e">
            <v>#N/A</v>
          </cell>
          <cell r="Q1719" t="e">
            <v>#N/A</v>
          </cell>
          <cell r="R1719" t="e">
            <v>#N/A</v>
          </cell>
          <cell r="S1719" t="e">
            <v>#N/A</v>
          </cell>
          <cell r="T1719" t="e">
            <v>#N/A</v>
          </cell>
          <cell r="U1719" t="e">
            <v>#N/A</v>
          </cell>
          <cell r="V1719" t="e">
            <v>#N/A</v>
          </cell>
          <cell r="W1719" t="e">
            <v>#N/A</v>
          </cell>
          <cell r="X1719" t="e">
            <v>#N/A</v>
          </cell>
          <cell r="Y1719">
            <v>35</v>
          </cell>
        </row>
        <row r="1720">
          <cell r="A1720">
            <v>1719</v>
          </cell>
          <cell r="B1720">
            <v>66</v>
          </cell>
          <cell r="C1720">
            <v>3290</v>
          </cell>
          <cell r="D1720">
            <v>42904</v>
          </cell>
          <cell r="E1720" t="b">
            <v>0</v>
          </cell>
          <cell r="F1720" t="str">
            <v>Approved</v>
          </cell>
          <cell r="G1720" t="str">
            <v>Solex</v>
          </cell>
          <cell r="H1720" t="str">
            <v>Standard</v>
          </cell>
          <cell r="I1720" t="str">
            <v>medium</v>
          </cell>
          <cell r="J1720" t="str">
            <v>medium</v>
          </cell>
          <cell r="K1720">
            <v>1163.8900000000001</v>
          </cell>
          <cell r="L1720">
            <v>589.27</v>
          </cell>
          <cell r="M1720">
            <v>574.62000000000012</v>
          </cell>
          <cell r="N1720">
            <v>38693</v>
          </cell>
          <cell r="O1720" t="str">
            <v>Female</v>
          </cell>
          <cell r="P1720">
            <v>33</v>
          </cell>
          <cell r="Q1720">
            <v>59.542465753424658</v>
          </cell>
          <cell r="R1720">
            <v>0</v>
          </cell>
          <cell r="S1720" t="str">
            <v>Property</v>
          </cell>
          <cell r="T1720" t="str">
            <v>Mass Customer</v>
          </cell>
          <cell r="U1720" t="str">
            <v>No</v>
          </cell>
          <cell r="V1720">
            <v>3153</v>
          </cell>
          <cell r="W1720" t="str">
            <v>VIC</v>
          </cell>
          <cell r="X1720">
            <v>8</v>
          </cell>
          <cell r="Y1720">
            <v>195</v>
          </cell>
        </row>
        <row r="1721">
          <cell r="A1721">
            <v>1720</v>
          </cell>
          <cell r="B1721">
            <v>36</v>
          </cell>
          <cell r="C1721">
            <v>1850</v>
          </cell>
          <cell r="D1721">
            <v>43009</v>
          </cell>
          <cell r="E1721" t="b">
            <v>1</v>
          </cell>
          <cell r="F1721" t="str">
            <v>Approved</v>
          </cell>
          <cell r="G1721" t="str">
            <v>Solex</v>
          </cell>
          <cell r="H1721" t="str">
            <v>Standard</v>
          </cell>
          <cell r="I1721" t="str">
            <v>low</v>
          </cell>
          <cell r="J1721" t="str">
            <v>medium</v>
          </cell>
          <cell r="K1721">
            <v>1289.8499999999999</v>
          </cell>
          <cell r="L1721">
            <v>74.510000000000005</v>
          </cell>
          <cell r="M1721">
            <v>1215.3399999999999</v>
          </cell>
          <cell r="N1721">
            <v>39427</v>
          </cell>
          <cell r="O1721" t="str">
            <v>Male</v>
          </cell>
          <cell r="P1721">
            <v>20</v>
          </cell>
          <cell r="Q1721">
            <v>43.873972602739727</v>
          </cell>
          <cell r="R1721" t="str">
            <v>Biostatistician II</v>
          </cell>
          <cell r="S1721" t="str">
            <v>Retail</v>
          </cell>
          <cell r="T1721" t="str">
            <v>Mass Customer</v>
          </cell>
          <cell r="U1721" t="str">
            <v>Yes</v>
          </cell>
          <cell r="V1721">
            <v>2155</v>
          </cell>
          <cell r="W1721" t="str">
            <v>NSW</v>
          </cell>
          <cell r="X1721">
            <v>9</v>
          </cell>
          <cell r="Y1721">
            <v>90</v>
          </cell>
        </row>
        <row r="1722">
          <cell r="A1722">
            <v>1721</v>
          </cell>
          <cell r="B1722">
            <v>3</v>
          </cell>
          <cell r="C1722">
            <v>1317</v>
          </cell>
          <cell r="D1722">
            <v>43058</v>
          </cell>
          <cell r="E1722" t="b">
            <v>0</v>
          </cell>
          <cell r="F1722" t="str">
            <v>Approved</v>
          </cell>
          <cell r="G1722" t="str">
            <v>Trek Bicycles</v>
          </cell>
          <cell r="H1722" t="str">
            <v>Standard</v>
          </cell>
          <cell r="I1722" t="str">
            <v>medium</v>
          </cell>
          <cell r="J1722" t="str">
            <v>large</v>
          </cell>
          <cell r="K1722">
            <v>2091.4699999999998</v>
          </cell>
          <cell r="L1722">
            <v>388.92</v>
          </cell>
          <cell r="M1722">
            <v>1702.5499999999997</v>
          </cell>
          <cell r="N1722">
            <v>38991</v>
          </cell>
          <cell r="O1722" t="e">
            <v>#N/A</v>
          </cell>
          <cell r="P1722" t="e">
            <v>#N/A</v>
          </cell>
          <cell r="Q1722" t="e">
            <v>#N/A</v>
          </cell>
          <cell r="R1722" t="e">
            <v>#N/A</v>
          </cell>
          <cell r="S1722" t="e">
            <v>#N/A</v>
          </cell>
          <cell r="T1722" t="e">
            <v>#N/A</v>
          </cell>
          <cell r="U1722" t="e">
            <v>#N/A</v>
          </cell>
          <cell r="V1722" t="e">
            <v>#N/A</v>
          </cell>
          <cell r="W1722" t="e">
            <v>#N/A</v>
          </cell>
          <cell r="X1722" t="e">
            <v>#N/A</v>
          </cell>
          <cell r="Y1722">
            <v>41</v>
          </cell>
        </row>
        <row r="1723">
          <cell r="A1723">
            <v>1722</v>
          </cell>
          <cell r="B1723">
            <v>89</v>
          </cell>
          <cell r="C1723">
            <v>405</v>
          </cell>
          <cell r="D1723">
            <v>43032</v>
          </cell>
          <cell r="E1723" t="b">
            <v>1</v>
          </cell>
          <cell r="F1723" t="str">
            <v>Approved</v>
          </cell>
          <cell r="G1723" t="str">
            <v>Giant Bicycles</v>
          </cell>
          <cell r="H1723" t="str">
            <v>Standard</v>
          </cell>
          <cell r="I1723" t="str">
            <v>medium</v>
          </cell>
          <cell r="J1723" t="str">
            <v>large</v>
          </cell>
          <cell r="K1723">
            <v>1812.75</v>
          </cell>
          <cell r="L1723">
            <v>582.48</v>
          </cell>
          <cell r="M1723">
            <v>1230.27</v>
          </cell>
          <cell r="N1723">
            <v>36498</v>
          </cell>
          <cell r="O1723" t="e">
            <v>#N/A</v>
          </cell>
          <cell r="P1723" t="e">
            <v>#N/A</v>
          </cell>
          <cell r="Q1723" t="e">
            <v>#N/A</v>
          </cell>
          <cell r="R1723" t="e">
            <v>#N/A</v>
          </cell>
          <cell r="S1723" t="e">
            <v>#N/A</v>
          </cell>
          <cell r="T1723" t="e">
            <v>#N/A</v>
          </cell>
          <cell r="U1723" t="e">
            <v>#N/A</v>
          </cell>
          <cell r="V1723" t="e">
            <v>#N/A</v>
          </cell>
          <cell r="W1723" t="e">
            <v>#N/A</v>
          </cell>
          <cell r="X1723" t="e">
            <v>#N/A</v>
          </cell>
          <cell r="Y1723">
            <v>67</v>
          </cell>
        </row>
        <row r="1724">
          <cell r="A1724">
            <v>1723</v>
          </cell>
          <cell r="B1724">
            <v>58</v>
          </cell>
          <cell r="C1724">
            <v>1870</v>
          </cell>
          <cell r="D1724">
            <v>43061</v>
          </cell>
          <cell r="E1724" t="b">
            <v>1</v>
          </cell>
          <cell r="F1724" t="str">
            <v>Approved</v>
          </cell>
          <cell r="G1724" t="str">
            <v>OHM Cycles</v>
          </cell>
          <cell r="H1724" t="str">
            <v>Standard</v>
          </cell>
          <cell r="I1724" t="str">
            <v>medium</v>
          </cell>
          <cell r="J1724" t="str">
            <v>medium</v>
          </cell>
          <cell r="K1724">
            <v>912.52</v>
          </cell>
          <cell r="L1724">
            <v>141.4</v>
          </cell>
          <cell r="M1724">
            <v>771.12</v>
          </cell>
          <cell r="N1724">
            <v>42295</v>
          </cell>
          <cell r="O1724" t="str">
            <v>Female</v>
          </cell>
          <cell r="P1724">
            <v>52</v>
          </cell>
          <cell r="Q1724">
            <v>49.205479452054796</v>
          </cell>
          <cell r="R1724" t="str">
            <v>Graphic Designer</v>
          </cell>
          <cell r="S1724" t="str">
            <v>Financial Services</v>
          </cell>
          <cell r="T1724" t="str">
            <v>High Net Worth</v>
          </cell>
          <cell r="U1724" t="str">
            <v>Yes</v>
          </cell>
          <cell r="V1724">
            <v>4059</v>
          </cell>
          <cell r="W1724" t="str">
            <v>QLD</v>
          </cell>
          <cell r="X1724">
            <v>9</v>
          </cell>
          <cell r="Y1724">
            <v>38</v>
          </cell>
        </row>
        <row r="1725">
          <cell r="A1725">
            <v>1724</v>
          </cell>
          <cell r="B1725">
            <v>86</v>
          </cell>
          <cell r="C1725">
            <v>131</v>
          </cell>
          <cell r="D1725">
            <v>42844</v>
          </cell>
          <cell r="E1725" t="b">
            <v>0</v>
          </cell>
          <cell r="F1725" t="str">
            <v>Approved</v>
          </cell>
          <cell r="G1725" t="str">
            <v>Norco Bicycles</v>
          </cell>
          <cell r="H1725" t="str">
            <v>Road</v>
          </cell>
          <cell r="I1725" t="str">
            <v>high</v>
          </cell>
          <cell r="J1725" t="str">
            <v>large</v>
          </cell>
          <cell r="K1725">
            <v>774.53</v>
          </cell>
          <cell r="L1725">
            <v>464.72</v>
          </cell>
          <cell r="M1725">
            <v>309.80999999999995</v>
          </cell>
          <cell r="N1725">
            <v>37698</v>
          </cell>
          <cell r="O1725" t="e">
            <v>#N/A</v>
          </cell>
          <cell r="P1725" t="e">
            <v>#N/A</v>
          </cell>
          <cell r="Q1725" t="e">
            <v>#N/A</v>
          </cell>
          <cell r="R1725" t="e">
            <v>#N/A</v>
          </cell>
          <cell r="S1725" t="e">
            <v>#N/A</v>
          </cell>
          <cell r="T1725" t="e">
            <v>#N/A</v>
          </cell>
          <cell r="U1725" t="e">
            <v>#N/A</v>
          </cell>
          <cell r="V1725" t="e">
            <v>#N/A</v>
          </cell>
          <cell r="W1725" t="e">
            <v>#N/A</v>
          </cell>
          <cell r="X1725" t="e">
            <v>#N/A</v>
          </cell>
          <cell r="Y1725">
            <v>255</v>
          </cell>
        </row>
        <row r="1726">
          <cell r="A1726">
            <v>1725</v>
          </cell>
          <cell r="B1726">
            <v>88</v>
          </cell>
          <cell r="C1726">
            <v>832</v>
          </cell>
          <cell r="D1726">
            <v>42972</v>
          </cell>
          <cell r="E1726" t="b">
            <v>1</v>
          </cell>
          <cell r="F1726" t="str">
            <v>Approved</v>
          </cell>
          <cell r="G1726" t="str">
            <v>Norco Bicycles</v>
          </cell>
          <cell r="H1726" t="str">
            <v>Standard</v>
          </cell>
          <cell r="I1726" t="str">
            <v>medium</v>
          </cell>
          <cell r="J1726" t="str">
            <v>medium</v>
          </cell>
          <cell r="K1726">
            <v>1198.46</v>
          </cell>
          <cell r="L1726">
            <v>381.1</v>
          </cell>
          <cell r="M1726">
            <v>817.36</v>
          </cell>
          <cell r="N1726">
            <v>36145</v>
          </cell>
          <cell r="O1726" t="e">
            <v>#N/A</v>
          </cell>
          <cell r="P1726" t="e">
            <v>#N/A</v>
          </cell>
          <cell r="Q1726" t="e">
            <v>#N/A</v>
          </cell>
          <cell r="R1726" t="e">
            <v>#N/A</v>
          </cell>
          <cell r="S1726" t="e">
            <v>#N/A</v>
          </cell>
          <cell r="T1726" t="e">
            <v>#N/A</v>
          </cell>
          <cell r="U1726" t="e">
            <v>#N/A</v>
          </cell>
          <cell r="V1726" t="e">
            <v>#N/A</v>
          </cell>
          <cell r="W1726" t="e">
            <v>#N/A</v>
          </cell>
          <cell r="X1726" t="e">
            <v>#N/A</v>
          </cell>
          <cell r="Y1726">
            <v>127</v>
          </cell>
        </row>
        <row r="1727">
          <cell r="A1727">
            <v>1726</v>
          </cell>
          <cell r="B1727">
            <v>76</v>
          </cell>
          <cell r="C1727">
            <v>1669</v>
          </cell>
          <cell r="D1727">
            <v>42900</v>
          </cell>
          <cell r="E1727" t="b">
            <v>0</v>
          </cell>
          <cell r="F1727" t="str">
            <v>Approved</v>
          </cell>
          <cell r="G1727" t="str">
            <v>WeareA2B</v>
          </cell>
          <cell r="H1727" t="str">
            <v>Road</v>
          </cell>
          <cell r="I1727" t="str">
            <v>low</v>
          </cell>
          <cell r="J1727" t="str">
            <v>small</v>
          </cell>
          <cell r="K1727">
            <v>1172.78</v>
          </cell>
          <cell r="L1727">
            <v>1043.77</v>
          </cell>
          <cell r="M1727">
            <v>129.01</v>
          </cell>
          <cell r="N1727">
            <v>33364</v>
          </cell>
          <cell r="O1727" t="e">
            <v>#N/A</v>
          </cell>
          <cell r="P1727" t="e">
            <v>#N/A</v>
          </cell>
          <cell r="Q1727" t="e">
            <v>#N/A</v>
          </cell>
          <cell r="R1727" t="e">
            <v>#N/A</v>
          </cell>
          <cell r="S1727" t="e">
            <v>#N/A</v>
          </cell>
          <cell r="T1727" t="e">
            <v>#N/A</v>
          </cell>
          <cell r="U1727" t="e">
            <v>#N/A</v>
          </cell>
          <cell r="V1727" t="e">
            <v>#N/A</v>
          </cell>
          <cell r="W1727" t="e">
            <v>#N/A</v>
          </cell>
          <cell r="X1727" t="e">
            <v>#N/A</v>
          </cell>
          <cell r="Y1727">
            <v>199</v>
          </cell>
        </row>
        <row r="1728">
          <cell r="A1728">
            <v>1727</v>
          </cell>
          <cell r="B1728">
            <v>74</v>
          </cell>
          <cell r="C1728">
            <v>1960</v>
          </cell>
          <cell r="D1728">
            <v>42760</v>
          </cell>
          <cell r="E1728" t="b">
            <v>1</v>
          </cell>
          <cell r="F1728" t="str">
            <v>Approved</v>
          </cell>
          <cell r="G1728" t="str">
            <v>WeareA2B</v>
          </cell>
          <cell r="H1728" t="str">
            <v>Standard</v>
          </cell>
          <cell r="I1728" t="str">
            <v>medium</v>
          </cell>
          <cell r="J1728" t="str">
            <v>medium</v>
          </cell>
          <cell r="K1728">
            <v>1228.07</v>
          </cell>
          <cell r="L1728">
            <v>400.91</v>
          </cell>
          <cell r="M1728">
            <v>827.15999999999985</v>
          </cell>
          <cell r="N1728">
            <v>35455</v>
          </cell>
          <cell r="O1728" t="str">
            <v>Female</v>
          </cell>
          <cell r="P1728">
            <v>10</v>
          </cell>
          <cell r="Q1728">
            <v>43.742465753424661</v>
          </cell>
          <cell r="R1728" t="str">
            <v>Software Engineer II</v>
          </cell>
          <cell r="S1728" t="str">
            <v>Health</v>
          </cell>
          <cell r="T1728" t="str">
            <v>Mass Customer</v>
          </cell>
          <cell r="U1728" t="str">
            <v>Yes</v>
          </cell>
          <cell r="V1728">
            <v>4007</v>
          </cell>
          <cell r="W1728" t="str">
            <v>QLD</v>
          </cell>
          <cell r="X1728">
            <v>8</v>
          </cell>
          <cell r="Y1728">
            <v>339</v>
          </cell>
        </row>
        <row r="1729">
          <cell r="A1729">
            <v>1728</v>
          </cell>
          <cell r="B1729">
            <v>20</v>
          </cell>
          <cell r="C1729">
            <v>480</v>
          </cell>
          <cell r="D1729">
            <v>43082</v>
          </cell>
          <cell r="E1729" t="b">
            <v>0</v>
          </cell>
          <cell r="F1729" t="str">
            <v>Approved</v>
          </cell>
          <cell r="G1729" t="str">
            <v>Trek Bicycles</v>
          </cell>
          <cell r="H1729" t="str">
            <v>Standard</v>
          </cell>
          <cell r="I1729" t="str">
            <v>medium</v>
          </cell>
          <cell r="J1729" t="str">
            <v>small</v>
          </cell>
          <cell r="K1729">
            <v>1775.81</v>
          </cell>
          <cell r="L1729">
            <v>1580.47</v>
          </cell>
          <cell r="M1729">
            <v>195.33999999999992</v>
          </cell>
          <cell r="N1729">
            <v>36334</v>
          </cell>
          <cell r="O1729" t="e">
            <v>#N/A</v>
          </cell>
          <cell r="P1729" t="e">
            <v>#N/A</v>
          </cell>
          <cell r="Q1729" t="e">
            <v>#N/A</v>
          </cell>
          <cell r="R1729" t="e">
            <v>#N/A</v>
          </cell>
          <cell r="S1729" t="e">
            <v>#N/A</v>
          </cell>
          <cell r="T1729" t="e">
            <v>#N/A</v>
          </cell>
          <cell r="U1729" t="e">
            <v>#N/A</v>
          </cell>
          <cell r="V1729" t="e">
            <v>#N/A</v>
          </cell>
          <cell r="W1729" t="e">
            <v>#N/A</v>
          </cell>
          <cell r="X1729" t="e">
            <v>#N/A</v>
          </cell>
          <cell r="Y1729">
            <v>17</v>
          </cell>
        </row>
        <row r="1730">
          <cell r="A1730">
            <v>1729</v>
          </cell>
          <cell r="B1730">
            <v>69</v>
          </cell>
          <cell r="C1730">
            <v>929</v>
          </cell>
          <cell r="D1730">
            <v>42972</v>
          </cell>
          <cell r="E1730" t="b">
            <v>0</v>
          </cell>
          <cell r="F1730" t="str">
            <v>Approved</v>
          </cell>
          <cell r="G1730" t="str">
            <v>Giant Bicycles</v>
          </cell>
          <cell r="H1730" t="str">
            <v>Road</v>
          </cell>
          <cell r="I1730" t="str">
            <v>medium</v>
          </cell>
          <cell r="J1730" t="str">
            <v>medium</v>
          </cell>
          <cell r="K1730">
            <v>792.9</v>
          </cell>
          <cell r="L1730">
            <v>594.67999999999995</v>
          </cell>
          <cell r="M1730">
            <v>198.22000000000003</v>
          </cell>
          <cell r="N1730">
            <v>33879</v>
          </cell>
          <cell r="O1730" t="e">
            <v>#N/A</v>
          </cell>
          <cell r="P1730" t="e">
            <v>#N/A</v>
          </cell>
          <cell r="Q1730" t="e">
            <v>#N/A</v>
          </cell>
          <cell r="R1730" t="e">
            <v>#N/A</v>
          </cell>
          <cell r="S1730" t="e">
            <v>#N/A</v>
          </cell>
          <cell r="T1730" t="e">
            <v>#N/A</v>
          </cell>
          <cell r="U1730" t="e">
            <v>#N/A</v>
          </cell>
          <cell r="V1730" t="e">
            <v>#N/A</v>
          </cell>
          <cell r="W1730" t="e">
            <v>#N/A</v>
          </cell>
          <cell r="X1730" t="e">
            <v>#N/A</v>
          </cell>
          <cell r="Y1730">
            <v>127</v>
          </cell>
        </row>
        <row r="1731">
          <cell r="A1731">
            <v>1730</v>
          </cell>
          <cell r="B1731">
            <v>96</v>
          </cell>
          <cell r="C1731">
            <v>3480</v>
          </cell>
          <cell r="D1731">
            <v>43083</v>
          </cell>
          <cell r="E1731" t="b">
            <v>0</v>
          </cell>
          <cell r="F1731" t="str">
            <v>Approved</v>
          </cell>
          <cell r="G1731" t="str">
            <v>WeareA2B</v>
          </cell>
          <cell r="H1731" t="str">
            <v>Road</v>
          </cell>
          <cell r="I1731" t="str">
            <v>low</v>
          </cell>
          <cell r="J1731" t="str">
            <v>small</v>
          </cell>
          <cell r="K1731">
            <v>1172.78</v>
          </cell>
          <cell r="L1731">
            <v>1043.77</v>
          </cell>
          <cell r="M1731">
            <v>129.01</v>
          </cell>
          <cell r="N1731">
            <v>37539</v>
          </cell>
          <cell r="O1731" t="str">
            <v>Male</v>
          </cell>
          <cell r="P1731">
            <v>37</v>
          </cell>
          <cell r="Q1731">
            <v>62.780821917808218</v>
          </cell>
          <cell r="R1731">
            <v>0</v>
          </cell>
          <cell r="S1731" t="str">
            <v>IT</v>
          </cell>
          <cell r="T1731" t="str">
            <v>Mass Customer</v>
          </cell>
          <cell r="U1731" t="str">
            <v>No</v>
          </cell>
          <cell r="V1731">
            <v>2300</v>
          </cell>
          <cell r="W1731" t="str">
            <v>NSW</v>
          </cell>
          <cell r="X1731">
            <v>10</v>
          </cell>
          <cell r="Y1731">
            <v>16</v>
          </cell>
        </row>
        <row r="1732">
          <cell r="A1732">
            <v>1731</v>
          </cell>
          <cell r="B1732">
            <v>55</v>
          </cell>
          <cell r="C1732">
            <v>358</v>
          </cell>
          <cell r="D1732">
            <v>43029</v>
          </cell>
          <cell r="E1732" t="b">
            <v>1</v>
          </cell>
          <cell r="F1732" t="str">
            <v>Approved</v>
          </cell>
          <cell r="G1732" t="str">
            <v>Trek Bicycles</v>
          </cell>
          <cell r="H1732" t="str">
            <v>Road</v>
          </cell>
          <cell r="I1732" t="str">
            <v>medium</v>
          </cell>
          <cell r="J1732" t="str">
            <v>large</v>
          </cell>
          <cell r="K1732">
            <v>1894.19</v>
          </cell>
          <cell r="L1732">
            <v>598.76</v>
          </cell>
          <cell r="M1732">
            <v>1295.43</v>
          </cell>
          <cell r="N1732">
            <v>37823</v>
          </cell>
          <cell r="O1732" t="e">
            <v>#N/A</v>
          </cell>
          <cell r="P1732" t="e">
            <v>#N/A</v>
          </cell>
          <cell r="Q1732" t="e">
            <v>#N/A</v>
          </cell>
          <cell r="R1732" t="e">
            <v>#N/A</v>
          </cell>
          <cell r="S1732" t="e">
            <v>#N/A</v>
          </cell>
          <cell r="T1732" t="e">
            <v>#N/A</v>
          </cell>
          <cell r="U1732" t="e">
            <v>#N/A</v>
          </cell>
          <cell r="V1732" t="e">
            <v>#N/A</v>
          </cell>
          <cell r="W1732" t="e">
            <v>#N/A</v>
          </cell>
          <cell r="X1732" t="e">
            <v>#N/A</v>
          </cell>
          <cell r="Y1732">
            <v>70</v>
          </cell>
        </row>
        <row r="1733">
          <cell r="A1733">
            <v>1732</v>
          </cell>
          <cell r="B1733">
            <v>1</v>
          </cell>
          <cell r="C1733">
            <v>3243</v>
          </cell>
          <cell r="D1733">
            <v>42866</v>
          </cell>
          <cell r="E1733" t="b">
            <v>0</v>
          </cell>
          <cell r="F1733" t="str">
            <v>Approved</v>
          </cell>
          <cell r="G1733" t="str">
            <v>Giant Bicycles</v>
          </cell>
          <cell r="H1733" t="str">
            <v>Standard</v>
          </cell>
          <cell r="I1733" t="str">
            <v>medium</v>
          </cell>
          <cell r="J1733" t="str">
            <v>medium</v>
          </cell>
          <cell r="K1733">
            <v>1403.5</v>
          </cell>
          <cell r="L1733">
            <v>954.82</v>
          </cell>
          <cell r="M1733">
            <v>448.67999999999995</v>
          </cell>
          <cell r="N1733">
            <v>35667</v>
          </cell>
          <cell r="O1733" t="str">
            <v>Female</v>
          </cell>
          <cell r="P1733">
            <v>24</v>
          </cell>
          <cell r="Q1733">
            <v>48.868493150684934</v>
          </cell>
          <cell r="R1733" t="str">
            <v>Media Manager I</v>
          </cell>
          <cell r="S1733" t="str">
            <v>Manufacturing</v>
          </cell>
          <cell r="T1733" t="str">
            <v>Affluent Customer</v>
          </cell>
          <cell r="U1733" t="str">
            <v>Yes</v>
          </cell>
          <cell r="V1733">
            <v>3915</v>
          </cell>
          <cell r="W1733" t="str">
            <v>VIC</v>
          </cell>
          <cell r="X1733">
            <v>7</v>
          </cell>
          <cell r="Y1733">
            <v>233</v>
          </cell>
        </row>
        <row r="1734">
          <cell r="A1734">
            <v>1733</v>
          </cell>
          <cell r="B1734">
            <v>0</v>
          </cell>
          <cell r="C1734">
            <v>1879</v>
          </cell>
          <cell r="D1734">
            <v>43052</v>
          </cell>
          <cell r="E1734" t="b">
            <v>1</v>
          </cell>
          <cell r="F1734" t="str">
            <v>Approved</v>
          </cell>
          <cell r="G1734" t="str">
            <v>Solex</v>
          </cell>
          <cell r="H1734" t="str">
            <v>Standard</v>
          </cell>
          <cell r="I1734" t="str">
            <v>medium</v>
          </cell>
          <cell r="J1734" t="str">
            <v>large</v>
          </cell>
          <cell r="K1734">
            <v>202.62</v>
          </cell>
          <cell r="L1734">
            <v>151.96</v>
          </cell>
          <cell r="M1734">
            <v>50.66</v>
          </cell>
          <cell r="N1734">
            <v>42458</v>
          </cell>
          <cell r="O1734" t="str">
            <v>Male</v>
          </cell>
          <cell r="P1734">
            <v>50</v>
          </cell>
          <cell r="Q1734">
            <v>54.939726027397263</v>
          </cell>
          <cell r="R1734" t="str">
            <v>Account Representative I</v>
          </cell>
          <cell r="S1734" t="str">
            <v>Health</v>
          </cell>
          <cell r="T1734" t="str">
            <v>Affluent Customer</v>
          </cell>
          <cell r="U1734" t="str">
            <v>No</v>
          </cell>
          <cell r="V1734">
            <v>2114</v>
          </cell>
          <cell r="W1734" t="str">
            <v>NSW</v>
          </cell>
          <cell r="X1734">
            <v>8</v>
          </cell>
          <cell r="Y1734">
            <v>47</v>
          </cell>
        </row>
        <row r="1735">
          <cell r="A1735">
            <v>1734</v>
          </cell>
          <cell r="B1735">
            <v>42</v>
          </cell>
          <cell r="C1735">
            <v>251</v>
          </cell>
          <cell r="D1735">
            <v>42804</v>
          </cell>
          <cell r="E1735" t="b">
            <v>1</v>
          </cell>
          <cell r="F1735" t="str">
            <v>Approved</v>
          </cell>
          <cell r="G1735" t="str">
            <v>OHM Cycles</v>
          </cell>
          <cell r="H1735" t="str">
            <v>Road</v>
          </cell>
          <cell r="I1735" t="str">
            <v>medium</v>
          </cell>
          <cell r="J1735" t="str">
            <v>small</v>
          </cell>
          <cell r="K1735">
            <v>1810</v>
          </cell>
          <cell r="L1735">
            <v>1610.9</v>
          </cell>
          <cell r="M1735">
            <v>199.09999999999991</v>
          </cell>
          <cell r="N1735">
            <v>37668</v>
          </cell>
          <cell r="O1735" t="e">
            <v>#N/A</v>
          </cell>
          <cell r="P1735" t="e">
            <v>#N/A</v>
          </cell>
          <cell r="Q1735" t="e">
            <v>#N/A</v>
          </cell>
          <cell r="R1735" t="e">
            <v>#N/A</v>
          </cell>
          <cell r="S1735" t="e">
            <v>#N/A</v>
          </cell>
          <cell r="T1735" t="e">
            <v>#N/A</v>
          </cell>
          <cell r="U1735" t="e">
            <v>#N/A</v>
          </cell>
          <cell r="V1735" t="e">
            <v>#N/A</v>
          </cell>
          <cell r="W1735" t="e">
            <v>#N/A</v>
          </cell>
          <cell r="X1735" t="e">
            <v>#N/A</v>
          </cell>
          <cell r="Y1735">
            <v>295</v>
          </cell>
        </row>
        <row r="1736">
          <cell r="A1736">
            <v>1735</v>
          </cell>
          <cell r="B1736">
            <v>12</v>
          </cell>
          <cell r="C1736">
            <v>3167</v>
          </cell>
          <cell r="D1736">
            <v>42866</v>
          </cell>
          <cell r="E1736" t="b">
            <v>1</v>
          </cell>
          <cell r="F1736" t="str">
            <v>Approved</v>
          </cell>
          <cell r="G1736" t="str">
            <v>WeareA2B</v>
          </cell>
          <cell r="H1736" t="str">
            <v>Standard</v>
          </cell>
          <cell r="I1736" t="str">
            <v>medium</v>
          </cell>
          <cell r="J1736" t="str">
            <v>medium</v>
          </cell>
          <cell r="K1736">
            <v>1231.1500000000001</v>
          </cell>
          <cell r="L1736">
            <v>161.6</v>
          </cell>
          <cell r="M1736">
            <v>1069.5500000000002</v>
          </cell>
          <cell r="N1736">
            <v>38216</v>
          </cell>
          <cell r="O1736" t="str">
            <v>Male</v>
          </cell>
          <cell r="P1736">
            <v>89</v>
          </cell>
          <cell r="Q1736">
            <v>27.18082191780822</v>
          </cell>
          <cell r="R1736" t="str">
            <v>Web Designer IV</v>
          </cell>
          <cell r="S1736" t="str">
            <v>Health</v>
          </cell>
          <cell r="T1736" t="str">
            <v>Mass Customer</v>
          </cell>
          <cell r="U1736" t="str">
            <v>No</v>
          </cell>
          <cell r="V1736">
            <v>3155</v>
          </cell>
          <cell r="W1736" t="str">
            <v>VIC</v>
          </cell>
          <cell r="X1736">
            <v>8</v>
          </cell>
          <cell r="Y1736">
            <v>233</v>
          </cell>
        </row>
        <row r="1737">
          <cell r="A1737">
            <v>1736</v>
          </cell>
          <cell r="B1737">
            <v>53</v>
          </cell>
          <cell r="C1737">
            <v>1321</v>
          </cell>
          <cell r="D1737">
            <v>42800</v>
          </cell>
          <cell r="E1737" t="b">
            <v>0</v>
          </cell>
          <cell r="F1737" t="str">
            <v>Approved</v>
          </cell>
          <cell r="G1737" t="str">
            <v>OHM Cycles</v>
          </cell>
          <cell r="H1737" t="str">
            <v>Standard</v>
          </cell>
          <cell r="I1737" t="str">
            <v>medium</v>
          </cell>
          <cell r="J1737" t="str">
            <v>medium</v>
          </cell>
          <cell r="K1737">
            <v>795.34</v>
          </cell>
          <cell r="L1737">
            <v>101.58</v>
          </cell>
          <cell r="M1737">
            <v>693.76</v>
          </cell>
          <cell r="N1737">
            <v>35470</v>
          </cell>
          <cell r="O1737" t="e">
            <v>#N/A</v>
          </cell>
          <cell r="P1737" t="e">
            <v>#N/A</v>
          </cell>
          <cell r="Q1737" t="e">
            <v>#N/A</v>
          </cell>
          <cell r="R1737" t="e">
            <v>#N/A</v>
          </cell>
          <cell r="S1737" t="e">
            <v>#N/A</v>
          </cell>
          <cell r="T1737" t="e">
            <v>#N/A</v>
          </cell>
          <cell r="U1737" t="e">
            <v>#N/A</v>
          </cell>
          <cell r="V1737" t="e">
            <v>#N/A</v>
          </cell>
          <cell r="W1737" t="e">
            <v>#N/A</v>
          </cell>
          <cell r="X1737" t="e">
            <v>#N/A</v>
          </cell>
          <cell r="Y1737">
            <v>299</v>
          </cell>
        </row>
        <row r="1738">
          <cell r="A1738">
            <v>1737</v>
          </cell>
          <cell r="B1738">
            <v>38</v>
          </cell>
          <cell r="C1738">
            <v>1077</v>
          </cell>
          <cell r="D1738">
            <v>43094</v>
          </cell>
          <cell r="E1738" t="b">
            <v>1</v>
          </cell>
          <cell r="F1738" t="str">
            <v>Approved</v>
          </cell>
          <cell r="G1738" t="str">
            <v>Solex</v>
          </cell>
          <cell r="H1738" t="str">
            <v>Standard</v>
          </cell>
          <cell r="I1738" t="str">
            <v>medium</v>
          </cell>
          <cell r="J1738" t="str">
            <v>medium</v>
          </cell>
          <cell r="K1738">
            <v>1577.53</v>
          </cell>
          <cell r="L1738">
            <v>826.51</v>
          </cell>
          <cell r="M1738">
            <v>751.02</v>
          </cell>
          <cell r="N1738">
            <v>39427</v>
          </cell>
          <cell r="O1738" t="e">
            <v>#N/A</v>
          </cell>
          <cell r="P1738" t="e">
            <v>#N/A</v>
          </cell>
          <cell r="Q1738" t="e">
            <v>#N/A</v>
          </cell>
          <cell r="R1738" t="e">
            <v>#N/A</v>
          </cell>
          <cell r="S1738" t="e">
            <v>#N/A</v>
          </cell>
          <cell r="T1738" t="e">
            <v>#N/A</v>
          </cell>
          <cell r="U1738" t="e">
            <v>#N/A</v>
          </cell>
          <cell r="V1738" t="e">
            <v>#N/A</v>
          </cell>
          <cell r="W1738" t="e">
            <v>#N/A</v>
          </cell>
          <cell r="X1738" t="e">
            <v>#N/A</v>
          </cell>
          <cell r="Y1738">
            <v>5</v>
          </cell>
        </row>
        <row r="1739">
          <cell r="A1739">
            <v>1738</v>
          </cell>
          <cell r="B1739">
            <v>9</v>
          </cell>
          <cell r="C1739">
            <v>1098</v>
          </cell>
          <cell r="D1739">
            <v>43012</v>
          </cell>
          <cell r="E1739" t="b">
            <v>0</v>
          </cell>
          <cell r="F1739" t="str">
            <v>Approved</v>
          </cell>
          <cell r="G1739" t="str">
            <v>OHM Cycles</v>
          </cell>
          <cell r="H1739" t="str">
            <v>Road</v>
          </cell>
          <cell r="I1739" t="str">
            <v>medium</v>
          </cell>
          <cell r="J1739" t="str">
            <v>medium</v>
          </cell>
          <cell r="K1739">
            <v>742.54</v>
          </cell>
          <cell r="L1739">
            <v>667.4</v>
          </cell>
          <cell r="M1739">
            <v>75.139999999999986</v>
          </cell>
          <cell r="N1739">
            <v>38216</v>
          </cell>
          <cell r="O1739" t="e">
            <v>#N/A</v>
          </cell>
          <cell r="P1739" t="e">
            <v>#N/A</v>
          </cell>
          <cell r="Q1739" t="e">
            <v>#N/A</v>
          </cell>
          <cell r="R1739" t="e">
            <v>#N/A</v>
          </cell>
          <cell r="S1739" t="e">
            <v>#N/A</v>
          </cell>
          <cell r="T1739" t="e">
            <v>#N/A</v>
          </cell>
          <cell r="U1739" t="e">
            <v>#N/A</v>
          </cell>
          <cell r="V1739" t="e">
            <v>#N/A</v>
          </cell>
          <cell r="W1739" t="e">
            <v>#N/A</v>
          </cell>
          <cell r="X1739" t="e">
            <v>#N/A</v>
          </cell>
          <cell r="Y1739">
            <v>87</v>
          </cell>
        </row>
        <row r="1740">
          <cell r="A1740">
            <v>1739</v>
          </cell>
          <cell r="B1740">
            <v>3</v>
          </cell>
          <cell r="C1740">
            <v>30</v>
          </cell>
          <cell r="D1740">
            <v>42902</v>
          </cell>
          <cell r="E1740" t="b">
            <v>0</v>
          </cell>
          <cell r="F1740" t="str">
            <v>Approved</v>
          </cell>
          <cell r="G1740" t="str">
            <v>Trek Bicycles</v>
          </cell>
          <cell r="H1740" t="str">
            <v>Standard</v>
          </cell>
          <cell r="I1740" t="str">
            <v>medium</v>
          </cell>
          <cell r="J1740" t="str">
            <v>large</v>
          </cell>
          <cell r="K1740">
            <v>2091.4699999999998</v>
          </cell>
          <cell r="L1740">
            <v>388.92</v>
          </cell>
          <cell r="M1740">
            <v>1702.5499999999997</v>
          </cell>
          <cell r="N1740">
            <v>40784</v>
          </cell>
          <cell r="O1740" t="e">
            <v>#N/A</v>
          </cell>
          <cell r="P1740" t="e">
            <v>#N/A</v>
          </cell>
          <cell r="Q1740" t="e">
            <v>#N/A</v>
          </cell>
          <cell r="R1740" t="e">
            <v>#N/A</v>
          </cell>
          <cell r="S1740" t="e">
            <v>#N/A</v>
          </cell>
          <cell r="T1740" t="e">
            <v>#N/A</v>
          </cell>
          <cell r="U1740" t="e">
            <v>#N/A</v>
          </cell>
          <cell r="V1740" t="e">
            <v>#N/A</v>
          </cell>
          <cell r="W1740" t="e">
            <v>#N/A</v>
          </cell>
          <cell r="X1740" t="e">
            <v>#N/A</v>
          </cell>
          <cell r="Y1740">
            <v>197</v>
          </cell>
        </row>
        <row r="1741">
          <cell r="A1741">
            <v>1740</v>
          </cell>
          <cell r="B1741">
            <v>35</v>
          </cell>
          <cell r="C1741">
            <v>2159</v>
          </cell>
          <cell r="D1741">
            <v>42786</v>
          </cell>
          <cell r="E1741" t="b">
            <v>0</v>
          </cell>
          <cell r="F1741" t="str">
            <v>Approved</v>
          </cell>
          <cell r="G1741" t="str">
            <v>Giant Bicycles</v>
          </cell>
          <cell r="H1741" t="str">
            <v>Standard</v>
          </cell>
          <cell r="I1741" t="str">
            <v>medium</v>
          </cell>
          <cell r="J1741" t="str">
            <v>medium</v>
          </cell>
          <cell r="K1741">
            <v>1403.5</v>
          </cell>
          <cell r="L1741">
            <v>954.82</v>
          </cell>
          <cell r="M1741">
            <v>448.67999999999995</v>
          </cell>
          <cell r="N1741">
            <v>42688</v>
          </cell>
          <cell r="O1741" t="str">
            <v>Female</v>
          </cell>
          <cell r="P1741">
            <v>64</v>
          </cell>
          <cell r="Q1741">
            <v>58.495890410958907</v>
          </cell>
          <cell r="R1741">
            <v>0</v>
          </cell>
          <cell r="S1741" t="str">
            <v>Entertainment</v>
          </cell>
          <cell r="T1741" t="str">
            <v>Mass Customer</v>
          </cell>
          <cell r="U1741" t="str">
            <v>No</v>
          </cell>
          <cell r="V1741">
            <v>4510</v>
          </cell>
          <cell r="W1741" t="str">
            <v>QLD</v>
          </cell>
          <cell r="X1741">
            <v>4</v>
          </cell>
          <cell r="Y1741">
            <v>313</v>
          </cell>
        </row>
        <row r="1742">
          <cell r="A1742">
            <v>1741</v>
          </cell>
          <cell r="B1742">
            <v>57</v>
          </cell>
          <cell r="C1742">
            <v>62</v>
          </cell>
          <cell r="D1742">
            <v>42856</v>
          </cell>
          <cell r="E1742" t="b">
            <v>0</v>
          </cell>
          <cell r="F1742" t="str">
            <v>Approved</v>
          </cell>
          <cell r="G1742" t="str">
            <v>WeareA2B</v>
          </cell>
          <cell r="H1742" t="str">
            <v>Touring</v>
          </cell>
          <cell r="I1742" t="str">
            <v>medium</v>
          </cell>
          <cell r="J1742" t="str">
            <v>large</v>
          </cell>
          <cell r="K1742">
            <v>1890.39</v>
          </cell>
          <cell r="L1742">
            <v>260.14</v>
          </cell>
          <cell r="M1742">
            <v>1630.25</v>
          </cell>
          <cell r="N1742">
            <v>40779</v>
          </cell>
          <cell r="O1742" t="e">
            <v>#N/A</v>
          </cell>
          <cell r="P1742" t="e">
            <v>#N/A</v>
          </cell>
          <cell r="Q1742" t="e">
            <v>#N/A</v>
          </cell>
          <cell r="R1742" t="e">
            <v>#N/A</v>
          </cell>
          <cell r="S1742" t="e">
            <v>#N/A</v>
          </cell>
          <cell r="T1742" t="e">
            <v>#N/A</v>
          </cell>
          <cell r="U1742" t="e">
            <v>#N/A</v>
          </cell>
          <cell r="V1742" t="e">
            <v>#N/A</v>
          </cell>
          <cell r="W1742" t="e">
            <v>#N/A</v>
          </cell>
          <cell r="X1742" t="e">
            <v>#N/A</v>
          </cell>
          <cell r="Y1742">
            <v>243</v>
          </cell>
        </row>
        <row r="1743">
          <cell r="A1743">
            <v>1742</v>
          </cell>
          <cell r="B1743">
            <v>33</v>
          </cell>
          <cell r="C1743">
            <v>1020</v>
          </cell>
          <cell r="D1743">
            <v>42977</v>
          </cell>
          <cell r="E1743" t="b">
            <v>1</v>
          </cell>
          <cell r="F1743" t="str">
            <v>Approved</v>
          </cell>
          <cell r="G1743" t="str">
            <v>Giant Bicycles</v>
          </cell>
          <cell r="H1743" t="str">
            <v>Standard</v>
          </cell>
          <cell r="I1743" t="str">
            <v>medium</v>
          </cell>
          <cell r="J1743" t="str">
            <v>small</v>
          </cell>
          <cell r="K1743">
            <v>1311.44</v>
          </cell>
          <cell r="L1743">
            <v>1167.18</v>
          </cell>
          <cell r="M1743">
            <v>144.26</v>
          </cell>
          <cell r="N1743">
            <v>33888</v>
          </cell>
          <cell r="O1743" t="e">
            <v>#N/A</v>
          </cell>
          <cell r="P1743" t="e">
            <v>#N/A</v>
          </cell>
          <cell r="Q1743" t="e">
            <v>#N/A</v>
          </cell>
          <cell r="R1743" t="e">
            <v>#N/A</v>
          </cell>
          <cell r="S1743" t="e">
            <v>#N/A</v>
          </cell>
          <cell r="T1743" t="e">
            <v>#N/A</v>
          </cell>
          <cell r="U1743" t="e">
            <v>#N/A</v>
          </cell>
          <cell r="V1743" t="e">
            <v>#N/A</v>
          </cell>
          <cell r="W1743" t="e">
            <v>#N/A</v>
          </cell>
          <cell r="X1743" t="e">
            <v>#N/A</v>
          </cell>
          <cell r="Y1743">
            <v>122</v>
          </cell>
        </row>
        <row r="1744">
          <cell r="A1744">
            <v>1743</v>
          </cell>
          <cell r="B1744">
            <v>59</v>
          </cell>
          <cell r="C1744">
            <v>2061</v>
          </cell>
          <cell r="D1744">
            <v>42967</v>
          </cell>
          <cell r="E1744" t="b">
            <v>1</v>
          </cell>
          <cell r="F1744" t="str">
            <v>Approved</v>
          </cell>
          <cell r="G1744" t="str">
            <v>WeareA2B</v>
          </cell>
          <cell r="H1744" t="str">
            <v>Standard</v>
          </cell>
          <cell r="I1744" t="str">
            <v>medium</v>
          </cell>
          <cell r="J1744" t="str">
            <v>small</v>
          </cell>
          <cell r="K1744">
            <v>1415.01</v>
          </cell>
          <cell r="L1744">
            <v>1259.3599999999999</v>
          </cell>
          <cell r="M1744">
            <v>155.65000000000009</v>
          </cell>
          <cell r="N1744">
            <v>37626</v>
          </cell>
          <cell r="O1744" t="str">
            <v>Male</v>
          </cell>
          <cell r="P1744">
            <v>67</v>
          </cell>
          <cell r="Q1744">
            <v>39.178082191780824</v>
          </cell>
          <cell r="R1744" t="str">
            <v>Technical Writer</v>
          </cell>
          <cell r="S1744" t="str">
            <v>Financial Services</v>
          </cell>
          <cell r="T1744" t="str">
            <v>Mass Customer</v>
          </cell>
          <cell r="U1744" t="str">
            <v>No</v>
          </cell>
          <cell r="V1744">
            <v>4500</v>
          </cell>
          <cell r="W1744" t="str">
            <v>QLD</v>
          </cell>
          <cell r="X1744">
            <v>4</v>
          </cell>
          <cell r="Y1744">
            <v>132</v>
          </cell>
        </row>
        <row r="1745">
          <cell r="A1745">
            <v>1744</v>
          </cell>
          <cell r="B1745">
            <v>91</v>
          </cell>
          <cell r="C1745">
            <v>2616</v>
          </cell>
          <cell r="D1745">
            <v>42743</v>
          </cell>
          <cell r="E1745" t="b">
            <v>0</v>
          </cell>
          <cell r="F1745" t="str">
            <v>Approved</v>
          </cell>
          <cell r="G1745" t="str">
            <v>WeareA2B</v>
          </cell>
          <cell r="H1745" t="str">
            <v>Standard</v>
          </cell>
          <cell r="I1745" t="str">
            <v>low</v>
          </cell>
          <cell r="J1745" t="str">
            <v>medium</v>
          </cell>
          <cell r="K1745">
            <v>642.30999999999995</v>
          </cell>
          <cell r="L1745">
            <v>513.85</v>
          </cell>
          <cell r="M1745">
            <v>128.45999999999992</v>
          </cell>
          <cell r="N1745">
            <v>35455</v>
          </cell>
          <cell r="O1745" t="str">
            <v>Female</v>
          </cell>
          <cell r="P1745">
            <v>79</v>
          </cell>
          <cell r="Q1745">
            <v>51.80821917808219</v>
          </cell>
          <cell r="R1745" t="str">
            <v>Nurse</v>
          </cell>
          <cell r="S1745" t="str">
            <v>Financial Services</v>
          </cell>
          <cell r="T1745" t="str">
            <v>Mass Customer</v>
          </cell>
          <cell r="U1745" t="str">
            <v>Yes</v>
          </cell>
          <cell r="V1745">
            <v>2162</v>
          </cell>
          <cell r="W1745" t="str">
            <v>NSW</v>
          </cell>
          <cell r="X1745">
            <v>9</v>
          </cell>
          <cell r="Y1745">
            <v>356</v>
          </cell>
        </row>
        <row r="1746">
          <cell r="A1746">
            <v>1745</v>
          </cell>
          <cell r="B1746">
            <v>50</v>
          </cell>
          <cell r="C1746">
            <v>2060</v>
          </cell>
          <cell r="D1746">
            <v>42984</v>
          </cell>
          <cell r="E1746" t="b">
            <v>0</v>
          </cell>
          <cell r="F1746" t="str">
            <v>Approved</v>
          </cell>
          <cell r="G1746" t="str">
            <v>WeareA2B</v>
          </cell>
          <cell r="H1746" t="str">
            <v>Standard</v>
          </cell>
          <cell r="I1746" t="str">
            <v>medium</v>
          </cell>
          <cell r="J1746" t="str">
            <v>small</v>
          </cell>
          <cell r="K1746">
            <v>175.89</v>
          </cell>
          <cell r="L1746">
            <v>131.91999999999999</v>
          </cell>
          <cell r="M1746">
            <v>43.97</v>
          </cell>
          <cell r="N1746">
            <v>37668</v>
          </cell>
          <cell r="O1746" t="str">
            <v>Female</v>
          </cell>
          <cell r="P1746">
            <v>71</v>
          </cell>
          <cell r="Q1746">
            <v>63.197260273972603</v>
          </cell>
          <cell r="R1746" t="str">
            <v>Statistician II</v>
          </cell>
          <cell r="S1746" t="str">
            <v>n/a</v>
          </cell>
          <cell r="T1746" t="str">
            <v>High Net Worth</v>
          </cell>
          <cell r="U1746" t="str">
            <v>No</v>
          </cell>
          <cell r="V1746">
            <v>3037</v>
          </cell>
          <cell r="W1746" t="str">
            <v>VIC</v>
          </cell>
          <cell r="X1746">
            <v>9</v>
          </cell>
          <cell r="Y1746">
            <v>115</v>
          </cell>
        </row>
        <row r="1747">
          <cell r="A1747">
            <v>1746</v>
          </cell>
          <cell r="B1747">
            <v>45</v>
          </cell>
          <cell r="C1747">
            <v>3383</v>
          </cell>
          <cell r="D1747">
            <v>42803</v>
          </cell>
          <cell r="E1747" t="b">
            <v>0</v>
          </cell>
          <cell r="F1747" t="str">
            <v>Approved</v>
          </cell>
          <cell r="G1747" t="str">
            <v>Solex</v>
          </cell>
          <cell r="H1747" t="str">
            <v>Standard</v>
          </cell>
          <cell r="I1747" t="str">
            <v>medium</v>
          </cell>
          <cell r="J1747" t="str">
            <v>medium</v>
          </cell>
          <cell r="K1747">
            <v>441.49</v>
          </cell>
          <cell r="L1747">
            <v>84.99</v>
          </cell>
          <cell r="M1747">
            <v>356.5</v>
          </cell>
          <cell r="N1747">
            <v>37220</v>
          </cell>
          <cell r="O1747" t="str">
            <v>Male</v>
          </cell>
          <cell r="P1747">
            <v>11</v>
          </cell>
          <cell r="Q1747">
            <v>39.983561643835614</v>
          </cell>
          <cell r="R1747" t="str">
            <v>Financial Analyst</v>
          </cell>
          <cell r="S1747" t="str">
            <v>n/a</v>
          </cell>
          <cell r="T1747" t="str">
            <v>High Net Worth</v>
          </cell>
          <cell r="U1747" t="str">
            <v>No</v>
          </cell>
          <cell r="V1747">
            <v>3786</v>
          </cell>
          <cell r="W1747" t="str">
            <v>VIC</v>
          </cell>
          <cell r="X1747">
            <v>8</v>
          </cell>
          <cell r="Y1747">
            <v>296</v>
          </cell>
        </row>
        <row r="1748">
          <cell r="A1748">
            <v>1747</v>
          </cell>
          <cell r="B1748">
            <v>26</v>
          </cell>
          <cell r="C1748">
            <v>3417</v>
          </cell>
          <cell r="D1748">
            <v>42946</v>
          </cell>
          <cell r="E1748" t="b">
            <v>0</v>
          </cell>
          <cell r="F1748" t="str">
            <v>Approved</v>
          </cell>
          <cell r="G1748" t="str">
            <v>WeareA2B</v>
          </cell>
          <cell r="H1748" t="str">
            <v>Standard</v>
          </cell>
          <cell r="I1748" t="str">
            <v>medium</v>
          </cell>
          <cell r="J1748" t="str">
            <v>medium</v>
          </cell>
          <cell r="K1748">
            <v>1992.93</v>
          </cell>
          <cell r="L1748">
            <v>762.63</v>
          </cell>
          <cell r="M1748">
            <v>1230.3000000000002</v>
          </cell>
          <cell r="N1748">
            <v>34115</v>
          </cell>
          <cell r="O1748" t="str">
            <v>Female</v>
          </cell>
          <cell r="P1748">
            <v>18</v>
          </cell>
          <cell r="Q1748">
            <v>49.115068493150687</v>
          </cell>
          <cell r="R1748" t="str">
            <v>Social Worker</v>
          </cell>
          <cell r="S1748" t="str">
            <v>Manufacturing</v>
          </cell>
          <cell r="T1748" t="str">
            <v>Mass Customer</v>
          </cell>
          <cell r="U1748" t="str">
            <v>Yes</v>
          </cell>
          <cell r="V1748">
            <v>3131</v>
          </cell>
          <cell r="W1748" t="str">
            <v>VIC</v>
          </cell>
          <cell r="X1748">
            <v>12</v>
          </cell>
          <cell r="Y1748">
            <v>153</v>
          </cell>
        </row>
        <row r="1749">
          <cell r="A1749">
            <v>1748</v>
          </cell>
          <cell r="B1749">
            <v>0</v>
          </cell>
          <cell r="C1749">
            <v>258</v>
          </cell>
          <cell r="D1749">
            <v>42844</v>
          </cell>
          <cell r="E1749" t="b">
            <v>0</v>
          </cell>
          <cell r="F1749" t="str">
            <v>Approved</v>
          </cell>
          <cell r="G1749" t="str">
            <v>WeareA2B</v>
          </cell>
          <cell r="H1749" t="str">
            <v>Standard</v>
          </cell>
          <cell r="I1749" t="str">
            <v>medium</v>
          </cell>
          <cell r="J1749" t="str">
            <v>small</v>
          </cell>
          <cell r="K1749">
            <v>175.89</v>
          </cell>
          <cell r="L1749">
            <v>131.91999999999999</v>
          </cell>
          <cell r="M1749">
            <v>43.97</v>
          </cell>
          <cell r="N1749">
            <v>37668</v>
          </cell>
          <cell r="O1749" t="e">
            <v>#N/A</v>
          </cell>
          <cell r="P1749" t="e">
            <v>#N/A</v>
          </cell>
          <cell r="Q1749" t="e">
            <v>#N/A</v>
          </cell>
          <cell r="R1749" t="e">
            <v>#N/A</v>
          </cell>
          <cell r="S1749" t="e">
            <v>#N/A</v>
          </cell>
          <cell r="T1749" t="e">
            <v>#N/A</v>
          </cell>
          <cell r="U1749" t="e">
            <v>#N/A</v>
          </cell>
          <cell r="V1749" t="e">
            <v>#N/A</v>
          </cell>
          <cell r="W1749" t="e">
            <v>#N/A</v>
          </cell>
          <cell r="X1749" t="e">
            <v>#N/A</v>
          </cell>
          <cell r="Y1749">
            <v>255</v>
          </cell>
        </row>
        <row r="1750">
          <cell r="A1750">
            <v>1749</v>
          </cell>
          <cell r="B1750">
            <v>2</v>
          </cell>
          <cell r="C1750">
            <v>2468</v>
          </cell>
          <cell r="D1750">
            <v>42912</v>
          </cell>
          <cell r="E1750" t="b">
            <v>0</v>
          </cell>
          <cell r="F1750" t="str">
            <v>Approved</v>
          </cell>
          <cell r="G1750" t="str">
            <v>Giant Bicycles</v>
          </cell>
          <cell r="H1750" t="str">
            <v>Road</v>
          </cell>
          <cell r="I1750" t="str">
            <v>low</v>
          </cell>
          <cell r="J1750" t="str">
            <v>small</v>
          </cell>
          <cell r="K1750">
            <v>590.26</v>
          </cell>
          <cell r="L1750">
            <v>525.33000000000004</v>
          </cell>
          <cell r="M1750">
            <v>64.92999999999995</v>
          </cell>
          <cell r="N1750">
            <v>40487</v>
          </cell>
          <cell r="O1750" t="str">
            <v>U</v>
          </cell>
          <cell r="P1750">
            <v>18</v>
          </cell>
          <cell r="Q1750">
            <v>26.287671232876711</v>
          </cell>
          <cell r="R1750" t="str">
            <v>Marketing Assistant</v>
          </cell>
          <cell r="S1750" t="str">
            <v>Manufacturing</v>
          </cell>
          <cell r="T1750" t="str">
            <v>Affluent Customer</v>
          </cell>
          <cell r="U1750" t="str">
            <v>Yes</v>
          </cell>
          <cell r="V1750">
            <v>4014</v>
          </cell>
          <cell r="W1750" t="str">
            <v>QLD</v>
          </cell>
          <cell r="X1750">
            <v>8</v>
          </cell>
          <cell r="Y1750">
            <v>187</v>
          </cell>
        </row>
        <row r="1751">
          <cell r="A1751">
            <v>1750</v>
          </cell>
          <cell r="B1751">
            <v>100</v>
          </cell>
          <cell r="C1751">
            <v>1021</v>
          </cell>
          <cell r="D1751">
            <v>43036</v>
          </cell>
          <cell r="E1751" t="b">
            <v>1</v>
          </cell>
          <cell r="F1751" t="str">
            <v>Approved</v>
          </cell>
          <cell r="G1751" t="str">
            <v>Trek Bicycles</v>
          </cell>
          <cell r="H1751" t="str">
            <v>Standard</v>
          </cell>
          <cell r="I1751" t="str">
            <v>medium</v>
          </cell>
          <cell r="J1751" t="str">
            <v>small</v>
          </cell>
          <cell r="K1751">
            <v>1386.84</v>
          </cell>
          <cell r="L1751">
            <v>1234.29</v>
          </cell>
          <cell r="M1751">
            <v>152.54999999999995</v>
          </cell>
          <cell r="N1751">
            <v>37838</v>
          </cell>
          <cell r="O1751" t="e">
            <v>#N/A</v>
          </cell>
          <cell r="P1751" t="e">
            <v>#N/A</v>
          </cell>
          <cell r="Q1751" t="e">
            <v>#N/A</v>
          </cell>
          <cell r="R1751" t="e">
            <v>#N/A</v>
          </cell>
          <cell r="S1751" t="e">
            <v>#N/A</v>
          </cell>
          <cell r="T1751" t="e">
            <v>#N/A</v>
          </cell>
          <cell r="U1751" t="e">
            <v>#N/A</v>
          </cell>
          <cell r="V1751" t="e">
            <v>#N/A</v>
          </cell>
          <cell r="W1751" t="e">
            <v>#N/A</v>
          </cell>
          <cell r="X1751" t="e">
            <v>#N/A</v>
          </cell>
          <cell r="Y1751">
            <v>63</v>
          </cell>
        </row>
        <row r="1752">
          <cell r="A1752">
            <v>1751</v>
          </cell>
          <cell r="B1752">
            <v>22</v>
          </cell>
          <cell r="C1752">
            <v>2730</v>
          </cell>
          <cell r="D1752">
            <v>43060</v>
          </cell>
          <cell r="E1752" t="b">
            <v>0</v>
          </cell>
          <cell r="F1752" t="str">
            <v>Approved</v>
          </cell>
          <cell r="G1752" t="str">
            <v>WeareA2B</v>
          </cell>
          <cell r="H1752" t="str">
            <v>Standard</v>
          </cell>
          <cell r="I1752" t="str">
            <v>medium</v>
          </cell>
          <cell r="J1752" t="str">
            <v>medium</v>
          </cell>
          <cell r="K1752">
            <v>60.34</v>
          </cell>
          <cell r="L1752">
            <v>45.26</v>
          </cell>
          <cell r="M1752">
            <v>15.080000000000005</v>
          </cell>
          <cell r="N1752">
            <v>34165</v>
          </cell>
          <cell r="O1752" t="str">
            <v>Female</v>
          </cell>
          <cell r="P1752">
            <v>74</v>
          </cell>
          <cell r="Q1752">
            <v>61.350684931506848</v>
          </cell>
          <cell r="R1752" t="str">
            <v>Senior Financial Analyst</v>
          </cell>
          <cell r="S1752" t="str">
            <v>n/a</v>
          </cell>
          <cell r="T1752" t="str">
            <v>Mass Customer</v>
          </cell>
          <cell r="U1752" t="str">
            <v>Yes</v>
          </cell>
          <cell r="V1752">
            <v>4165</v>
          </cell>
          <cell r="W1752" t="str">
            <v>QLD</v>
          </cell>
          <cell r="X1752">
            <v>7</v>
          </cell>
          <cell r="Y1752">
            <v>39</v>
          </cell>
        </row>
        <row r="1753">
          <cell r="A1753">
            <v>1752</v>
          </cell>
          <cell r="B1753">
            <v>78</v>
          </cell>
          <cell r="C1753">
            <v>2769</v>
          </cell>
          <cell r="D1753">
            <v>42841</v>
          </cell>
          <cell r="E1753" t="b">
            <v>1</v>
          </cell>
          <cell r="F1753" t="str">
            <v>Approved</v>
          </cell>
          <cell r="G1753" t="str">
            <v>Giant Bicycles</v>
          </cell>
          <cell r="H1753" t="str">
            <v>Standard</v>
          </cell>
          <cell r="I1753" t="str">
            <v>medium</v>
          </cell>
          <cell r="J1753" t="str">
            <v>large</v>
          </cell>
          <cell r="K1753">
            <v>1765.3</v>
          </cell>
          <cell r="L1753">
            <v>709.48</v>
          </cell>
          <cell r="M1753">
            <v>1055.82</v>
          </cell>
          <cell r="N1753">
            <v>42218</v>
          </cell>
          <cell r="O1753" t="str">
            <v>Male</v>
          </cell>
          <cell r="P1753">
            <v>24</v>
          </cell>
          <cell r="Q1753">
            <v>43.553424657534244</v>
          </cell>
          <cell r="R1753" t="str">
            <v>Product Engineer</v>
          </cell>
          <cell r="S1753" t="str">
            <v>Manufacturing</v>
          </cell>
          <cell r="T1753" t="str">
            <v>Mass Customer</v>
          </cell>
          <cell r="U1753" t="str">
            <v>No</v>
          </cell>
          <cell r="V1753">
            <v>2203</v>
          </cell>
          <cell r="W1753" t="str">
            <v>NSW</v>
          </cell>
          <cell r="X1753">
            <v>11</v>
          </cell>
          <cell r="Y1753">
            <v>258</v>
          </cell>
        </row>
        <row r="1754">
          <cell r="A1754">
            <v>1753</v>
          </cell>
          <cell r="B1754">
            <v>0</v>
          </cell>
          <cell r="C1754">
            <v>925</v>
          </cell>
          <cell r="D1754">
            <v>42941</v>
          </cell>
          <cell r="E1754" t="b">
            <v>0</v>
          </cell>
          <cell r="F1754" t="str">
            <v>Approved</v>
          </cell>
          <cell r="K1754">
            <v>149.30000000000001</v>
          </cell>
          <cell r="M1754">
            <v>149.30000000000001</v>
          </cell>
          <cell r="O1754" t="e">
            <v>#N/A</v>
          </cell>
          <cell r="P1754" t="e">
            <v>#N/A</v>
          </cell>
          <cell r="Q1754" t="e">
            <v>#N/A</v>
          </cell>
          <cell r="R1754" t="e">
            <v>#N/A</v>
          </cell>
          <cell r="S1754" t="e">
            <v>#N/A</v>
          </cell>
          <cell r="T1754" t="e">
            <v>#N/A</v>
          </cell>
          <cell r="U1754" t="e">
            <v>#N/A</v>
          </cell>
          <cell r="V1754" t="e">
            <v>#N/A</v>
          </cell>
          <cell r="W1754" t="e">
            <v>#N/A</v>
          </cell>
          <cell r="X1754" t="e">
            <v>#N/A</v>
          </cell>
          <cell r="Y1754">
            <v>158</v>
          </cell>
        </row>
        <row r="1755">
          <cell r="A1755">
            <v>1754</v>
          </cell>
          <cell r="B1755">
            <v>31</v>
          </cell>
          <cell r="C1755">
            <v>2923</v>
          </cell>
          <cell r="D1755">
            <v>42957</v>
          </cell>
          <cell r="E1755" t="b">
            <v>1</v>
          </cell>
          <cell r="F1755" t="str">
            <v>Approved</v>
          </cell>
          <cell r="G1755" t="str">
            <v>Giant Bicycles</v>
          </cell>
          <cell r="H1755" t="str">
            <v>Standard</v>
          </cell>
          <cell r="I1755" t="str">
            <v>medium</v>
          </cell>
          <cell r="J1755" t="str">
            <v>medium</v>
          </cell>
          <cell r="K1755">
            <v>230.91</v>
          </cell>
          <cell r="L1755">
            <v>173.18</v>
          </cell>
          <cell r="M1755">
            <v>57.72999999999999</v>
          </cell>
          <cell r="N1755">
            <v>34527</v>
          </cell>
          <cell r="O1755" t="str">
            <v>Female</v>
          </cell>
          <cell r="P1755">
            <v>79</v>
          </cell>
          <cell r="Q1755">
            <v>50.336986301369862</v>
          </cell>
          <cell r="R1755" t="str">
            <v>Teacher</v>
          </cell>
          <cell r="S1755" t="str">
            <v>Manufacturing</v>
          </cell>
          <cell r="T1755" t="str">
            <v>Affluent Customer</v>
          </cell>
          <cell r="U1755" t="str">
            <v>Yes</v>
          </cell>
          <cell r="V1755">
            <v>2440</v>
          </cell>
          <cell r="W1755" t="str">
            <v>NSW</v>
          </cell>
          <cell r="X1755">
            <v>2</v>
          </cell>
          <cell r="Y1755">
            <v>142</v>
          </cell>
        </row>
        <row r="1756">
          <cell r="A1756">
            <v>1755</v>
          </cell>
          <cell r="B1756">
            <v>63</v>
          </cell>
          <cell r="C1756">
            <v>2844</v>
          </cell>
          <cell r="D1756">
            <v>42874</v>
          </cell>
          <cell r="E1756" t="b">
            <v>0</v>
          </cell>
          <cell r="F1756" t="str">
            <v>Approved</v>
          </cell>
          <cell r="G1756" t="str">
            <v>Solex</v>
          </cell>
          <cell r="H1756" t="str">
            <v>Standard</v>
          </cell>
          <cell r="I1756" t="str">
            <v>medium</v>
          </cell>
          <cell r="J1756" t="str">
            <v>medium</v>
          </cell>
          <cell r="K1756">
            <v>1483.2</v>
          </cell>
          <cell r="L1756">
            <v>99.59</v>
          </cell>
          <cell r="M1756">
            <v>1383.6100000000001</v>
          </cell>
          <cell r="N1756">
            <v>42145</v>
          </cell>
          <cell r="O1756" t="str">
            <v>Female</v>
          </cell>
          <cell r="P1756">
            <v>1</v>
          </cell>
          <cell r="Q1756">
            <v>46.356164383561641</v>
          </cell>
          <cell r="R1756">
            <v>0</v>
          </cell>
          <cell r="S1756" t="str">
            <v>Financial Services</v>
          </cell>
          <cell r="T1756" t="str">
            <v>Affluent Customer</v>
          </cell>
          <cell r="U1756" t="str">
            <v>Yes</v>
          </cell>
          <cell r="V1756">
            <v>2165</v>
          </cell>
          <cell r="W1756" t="str">
            <v>NSW</v>
          </cell>
          <cell r="X1756">
            <v>7</v>
          </cell>
          <cell r="Y1756">
            <v>225</v>
          </cell>
        </row>
        <row r="1757">
          <cell r="A1757">
            <v>1756</v>
          </cell>
          <cell r="B1757">
            <v>61</v>
          </cell>
          <cell r="C1757">
            <v>3083</v>
          </cell>
          <cell r="D1757">
            <v>42756</v>
          </cell>
          <cell r="E1757" t="b">
            <v>0</v>
          </cell>
          <cell r="F1757" t="str">
            <v>Approved</v>
          </cell>
          <cell r="G1757" t="str">
            <v>OHM Cycles</v>
          </cell>
          <cell r="H1757" t="str">
            <v>Standard</v>
          </cell>
          <cell r="I1757" t="str">
            <v>low</v>
          </cell>
          <cell r="J1757" t="str">
            <v>medium</v>
          </cell>
          <cell r="K1757">
            <v>71.16</v>
          </cell>
          <cell r="L1757">
            <v>56.93</v>
          </cell>
          <cell r="M1757">
            <v>14.229999999999997</v>
          </cell>
          <cell r="N1757">
            <v>36146</v>
          </cell>
          <cell r="O1757" t="str">
            <v>Female</v>
          </cell>
          <cell r="P1757">
            <v>57</v>
          </cell>
          <cell r="Q1757">
            <v>50.457534246575342</v>
          </cell>
          <cell r="R1757">
            <v>0</v>
          </cell>
          <cell r="S1757" t="str">
            <v>Manufacturing</v>
          </cell>
          <cell r="T1757" t="str">
            <v>Mass Customer</v>
          </cell>
          <cell r="U1757" t="str">
            <v>Yes</v>
          </cell>
          <cell r="V1757">
            <v>2773</v>
          </cell>
          <cell r="W1757" t="str">
            <v>NSW</v>
          </cell>
          <cell r="X1757">
            <v>9</v>
          </cell>
          <cell r="Y1757">
            <v>343</v>
          </cell>
        </row>
        <row r="1758">
          <cell r="A1758">
            <v>1757</v>
          </cell>
          <cell r="B1758">
            <v>31</v>
          </cell>
          <cell r="C1758">
            <v>3284</v>
          </cell>
          <cell r="D1758">
            <v>42821</v>
          </cell>
          <cell r="E1758" t="b">
            <v>1</v>
          </cell>
          <cell r="F1758" t="str">
            <v>Approved</v>
          </cell>
          <cell r="G1758" t="str">
            <v>Giant Bicycles</v>
          </cell>
          <cell r="H1758" t="str">
            <v>Standard</v>
          </cell>
          <cell r="I1758" t="str">
            <v>medium</v>
          </cell>
          <cell r="J1758" t="str">
            <v>medium</v>
          </cell>
          <cell r="K1758">
            <v>230.91</v>
          </cell>
          <cell r="L1758">
            <v>173.18</v>
          </cell>
          <cell r="M1758">
            <v>57.72999999999999</v>
          </cell>
          <cell r="N1758">
            <v>39031</v>
          </cell>
          <cell r="O1758" t="str">
            <v>Male</v>
          </cell>
          <cell r="P1758">
            <v>51</v>
          </cell>
          <cell r="Q1758">
            <v>30.580821917808219</v>
          </cell>
          <cell r="R1758" t="str">
            <v>Chief Design Engineer</v>
          </cell>
          <cell r="S1758" t="str">
            <v>Property</v>
          </cell>
          <cell r="T1758" t="str">
            <v>Mass Customer</v>
          </cell>
          <cell r="U1758" t="str">
            <v>Yes</v>
          </cell>
          <cell r="V1758">
            <v>3057</v>
          </cell>
          <cell r="W1758" t="str">
            <v>VIC</v>
          </cell>
          <cell r="X1758">
            <v>10</v>
          </cell>
          <cell r="Y1758">
            <v>278</v>
          </cell>
        </row>
        <row r="1759">
          <cell r="A1759">
            <v>1758</v>
          </cell>
          <cell r="B1759">
            <v>57</v>
          </cell>
          <cell r="C1759">
            <v>2388</v>
          </cell>
          <cell r="D1759">
            <v>42802</v>
          </cell>
          <cell r="E1759" t="b">
            <v>1</v>
          </cell>
          <cell r="F1759" t="str">
            <v>Approved</v>
          </cell>
          <cell r="G1759" t="str">
            <v>WeareA2B</v>
          </cell>
          <cell r="H1759" t="str">
            <v>Touring</v>
          </cell>
          <cell r="I1759" t="str">
            <v>medium</v>
          </cell>
          <cell r="J1759" t="str">
            <v>large</v>
          </cell>
          <cell r="K1759">
            <v>1890.39</v>
          </cell>
          <cell r="L1759">
            <v>260.14</v>
          </cell>
          <cell r="M1759">
            <v>1630.25</v>
          </cell>
          <cell r="N1759">
            <v>33259</v>
          </cell>
          <cell r="O1759" t="str">
            <v>Male</v>
          </cell>
          <cell r="P1759">
            <v>18</v>
          </cell>
          <cell r="Q1759">
            <v>24.827397260273973</v>
          </cell>
          <cell r="R1759" t="str">
            <v>Cost Accountant</v>
          </cell>
          <cell r="S1759" t="str">
            <v>n/a</v>
          </cell>
          <cell r="T1759" t="str">
            <v>High Net Worth</v>
          </cell>
          <cell r="U1759" t="str">
            <v>Yes</v>
          </cell>
          <cell r="V1759">
            <v>2533</v>
          </cell>
          <cell r="W1759" t="str">
            <v>NSW</v>
          </cell>
          <cell r="X1759">
            <v>8</v>
          </cell>
          <cell r="Y1759">
            <v>297</v>
          </cell>
        </row>
        <row r="1760">
          <cell r="A1760">
            <v>1759</v>
          </cell>
          <cell r="B1760">
            <v>38</v>
          </cell>
          <cell r="C1760">
            <v>139</v>
          </cell>
          <cell r="D1760">
            <v>42876</v>
          </cell>
          <cell r="E1760" t="b">
            <v>1</v>
          </cell>
          <cell r="F1760" t="str">
            <v>Approved</v>
          </cell>
          <cell r="G1760" t="str">
            <v>Solex</v>
          </cell>
          <cell r="H1760" t="str">
            <v>Standard</v>
          </cell>
          <cell r="I1760" t="str">
            <v>medium</v>
          </cell>
          <cell r="J1760" t="str">
            <v>medium</v>
          </cell>
          <cell r="K1760">
            <v>1577.53</v>
          </cell>
          <cell r="L1760">
            <v>826.51</v>
          </cell>
          <cell r="M1760">
            <v>751.02</v>
          </cell>
          <cell r="N1760">
            <v>40618</v>
          </cell>
          <cell r="O1760" t="e">
            <v>#N/A</v>
          </cell>
          <cell r="P1760" t="e">
            <v>#N/A</v>
          </cell>
          <cell r="Q1760" t="e">
            <v>#N/A</v>
          </cell>
          <cell r="R1760" t="e">
            <v>#N/A</v>
          </cell>
          <cell r="S1760" t="e">
            <v>#N/A</v>
          </cell>
          <cell r="T1760" t="e">
            <v>#N/A</v>
          </cell>
          <cell r="U1760" t="e">
            <v>#N/A</v>
          </cell>
          <cell r="V1760" t="e">
            <v>#N/A</v>
          </cell>
          <cell r="W1760" t="e">
            <v>#N/A</v>
          </cell>
          <cell r="X1760" t="e">
            <v>#N/A</v>
          </cell>
          <cell r="Y1760">
            <v>223</v>
          </cell>
        </row>
        <row r="1761">
          <cell r="A1761">
            <v>1760</v>
          </cell>
          <cell r="B1761">
            <v>86</v>
          </cell>
          <cell r="C1761">
            <v>1561</v>
          </cell>
          <cell r="D1761">
            <v>42806</v>
          </cell>
          <cell r="E1761" t="b">
            <v>1</v>
          </cell>
          <cell r="F1761" t="str">
            <v>Approved</v>
          </cell>
          <cell r="G1761" t="str">
            <v>OHM Cycles</v>
          </cell>
          <cell r="H1761" t="str">
            <v>Standard</v>
          </cell>
          <cell r="I1761" t="str">
            <v>medium</v>
          </cell>
          <cell r="J1761" t="str">
            <v>medium</v>
          </cell>
          <cell r="K1761">
            <v>235.63</v>
          </cell>
          <cell r="L1761">
            <v>125.07</v>
          </cell>
          <cell r="M1761">
            <v>110.56</v>
          </cell>
          <cell r="N1761">
            <v>41434</v>
          </cell>
          <cell r="O1761" t="e">
            <v>#N/A</v>
          </cell>
          <cell r="P1761" t="e">
            <v>#N/A</v>
          </cell>
          <cell r="Q1761" t="e">
            <v>#N/A</v>
          </cell>
          <cell r="R1761" t="e">
            <v>#N/A</v>
          </cell>
          <cell r="S1761" t="e">
            <v>#N/A</v>
          </cell>
          <cell r="T1761" t="e">
            <v>#N/A</v>
          </cell>
          <cell r="U1761" t="e">
            <v>#N/A</v>
          </cell>
          <cell r="V1761" t="e">
            <v>#N/A</v>
          </cell>
          <cell r="W1761" t="e">
            <v>#N/A</v>
          </cell>
          <cell r="X1761" t="e">
            <v>#N/A</v>
          </cell>
          <cell r="Y1761">
            <v>293</v>
          </cell>
        </row>
        <row r="1762">
          <cell r="A1762">
            <v>1761</v>
          </cell>
          <cell r="B1762">
            <v>40</v>
          </cell>
          <cell r="C1762">
            <v>1036</v>
          </cell>
          <cell r="D1762">
            <v>42764</v>
          </cell>
          <cell r="E1762" t="b">
            <v>0</v>
          </cell>
          <cell r="F1762" t="str">
            <v>Approved</v>
          </cell>
          <cell r="G1762" t="str">
            <v>OHM Cycles</v>
          </cell>
          <cell r="H1762" t="str">
            <v>Standard</v>
          </cell>
          <cell r="I1762" t="str">
            <v>high</v>
          </cell>
          <cell r="J1762" t="str">
            <v>medium</v>
          </cell>
          <cell r="K1762">
            <v>1458.17</v>
          </cell>
          <cell r="L1762">
            <v>874.9</v>
          </cell>
          <cell r="M1762">
            <v>583.2700000000001</v>
          </cell>
          <cell r="N1762">
            <v>40672</v>
          </cell>
          <cell r="O1762" t="e">
            <v>#N/A</v>
          </cell>
          <cell r="P1762" t="e">
            <v>#N/A</v>
          </cell>
          <cell r="Q1762" t="e">
            <v>#N/A</v>
          </cell>
          <cell r="R1762" t="e">
            <v>#N/A</v>
          </cell>
          <cell r="S1762" t="e">
            <v>#N/A</v>
          </cell>
          <cell r="T1762" t="e">
            <v>#N/A</v>
          </cell>
          <cell r="U1762" t="e">
            <v>#N/A</v>
          </cell>
          <cell r="V1762" t="e">
            <v>#N/A</v>
          </cell>
          <cell r="W1762" t="e">
            <v>#N/A</v>
          </cell>
          <cell r="X1762" t="e">
            <v>#N/A</v>
          </cell>
          <cell r="Y1762">
            <v>335</v>
          </cell>
        </row>
        <row r="1763">
          <cell r="A1763">
            <v>1762</v>
          </cell>
          <cell r="B1763">
            <v>58</v>
          </cell>
          <cell r="C1763">
            <v>437</v>
          </cell>
          <cell r="D1763">
            <v>43023</v>
          </cell>
          <cell r="E1763" t="b">
            <v>1</v>
          </cell>
          <cell r="F1763" t="str">
            <v>Approved</v>
          </cell>
          <cell r="G1763" t="str">
            <v>OHM Cycles</v>
          </cell>
          <cell r="H1763" t="str">
            <v>Standard</v>
          </cell>
          <cell r="I1763" t="str">
            <v>medium</v>
          </cell>
          <cell r="J1763" t="str">
            <v>medium</v>
          </cell>
          <cell r="K1763">
            <v>912.52</v>
          </cell>
          <cell r="L1763">
            <v>141.4</v>
          </cell>
          <cell r="M1763">
            <v>771.12</v>
          </cell>
          <cell r="N1763">
            <v>36146</v>
          </cell>
          <cell r="O1763" t="e">
            <v>#N/A</v>
          </cell>
          <cell r="P1763" t="e">
            <v>#N/A</v>
          </cell>
          <cell r="Q1763" t="e">
            <v>#N/A</v>
          </cell>
          <cell r="R1763" t="e">
            <v>#N/A</v>
          </cell>
          <cell r="S1763" t="e">
            <v>#N/A</v>
          </cell>
          <cell r="T1763" t="e">
            <v>#N/A</v>
          </cell>
          <cell r="U1763" t="e">
            <v>#N/A</v>
          </cell>
          <cell r="V1763" t="e">
            <v>#N/A</v>
          </cell>
          <cell r="W1763" t="e">
            <v>#N/A</v>
          </cell>
          <cell r="X1763" t="e">
            <v>#N/A</v>
          </cell>
          <cell r="Y1763">
            <v>76</v>
          </cell>
        </row>
        <row r="1764">
          <cell r="A1764">
            <v>1763</v>
          </cell>
          <cell r="B1764">
            <v>1</v>
          </cell>
          <cell r="C1764">
            <v>2486</v>
          </cell>
          <cell r="D1764">
            <v>42807</v>
          </cell>
          <cell r="E1764" t="b">
            <v>1</v>
          </cell>
          <cell r="F1764" t="str">
            <v>Approved</v>
          </cell>
          <cell r="G1764" t="str">
            <v>Giant Bicycles</v>
          </cell>
          <cell r="H1764" t="str">
            <v>Standard</v>
          </cell>
          <cell r="I1764" t="str">
            <v>medium</v>
          </cell>
          <cell r="J1764" t="str">
            <v>medium</v>
          </cell>
          <cell r="K1764">
            <v>1403.5</v>
          </cell>
          <cell r="L1764">
            <v>954.82</v>
          </cell>
          <cell r="M1764">
            <v>448.67999999999995</v>
          </cell>
          <cell r="N1764">
            <v>42688</v>
          </cell>
          <cell r="O1764" t="str">
            <v>Male</v>
          </cell>
          <cell r="P1764">
            <v>92</v>
          </cell>
          <cell r="Q1764">
            <v>68.07671232876713</v>
          </cell>
          <cell r="R1764" t="str">
            <v>Structural Engineer</v>
          </cell>
          <cell r="S1764" t="str">
            <v>n/a</v>
          </cell>
          <cell r="T1764" t="str">
            <v>Mass Customer</v>
          </cell>
          <cell r="U1764" t="str">
            <v>Yes</v>
          </cell>
          <cell r="V1764">
            <v>2063</v>
          </cell>
          <cell r="W1764" t="str">
            <v>NSW</v>
          </cell>
          <cell r="X1764">
            <v>12</v>
          </cell>
          <cell r="Y1764">
            <v>292</v>
          </cell>
        </row>
        <row r="1765">
          <cell r="A1765">
            <v>1764</v>
          </cell>
          <cell r="B1765">
            <v>8</v>
          </cell>
          <cell r="C1765">
            <v>454</v>
          </cell>
          <cell r="D1765">
            <v>42802</v>
          </cell>
          <cell r="E1765" t="b">
            <v>0</v>
          </cell>
          <cell r="F1765" t="str">
            <v>Approved</v>
          </cell>
          <cell r="G1765" t="str">
            <v>Solex</v>
          </cell>
          <cell r="H1765" t="str">
            <v>Road</v>
          </cell>
          <cell r="I1765" t="str">
            <v>medium</v>
          </cell>
          <cell r="J1765" t="str">
            <v>small</v>
          </cell>
          <cell r="K1765">
            <v>1703.52</v>
          </cell>
          <cell r="L1765">
            <v>1516.13</v>
          </cell>
          <cell r="M1765">
            <v>187.38999999999987</v>
          </cell>
          <cell r="N1765">
            <v>37838</v>
          </cell>
          <cell r="O1765" t="e">
            <v>#N/A</v>
          </cell>
          <cell r="P1765" t="e">
            <v>#N/A</v>
          </cell>
          <cell r="Q1765" t="e">
            <v>#N/A</v>
          </cell>
          <cell r="R1765" t="e">
            <v>#N/A</v>
          </cell>
          <cell r="S1765" t="e">
            <v>#N/A</v>
          </cell>
          <cell r="T1765" t="e">
            <v>#N/A</v>
          </cell>
          <cell r="U1765" t="e">
            <v>#N/A</v>
          </cell>
          <cell r="V1765" t="e">
            <v>#N/A</v>
          </cell>
          <cell r="W1765" t="e">
            <v>#N/A</v>
          </cell>
          <cell r="X1765" t="e">
            <v>#N/A</v>
          </cell>
          <cell r="Y1765">
            <v>297</v>
          </cell>
        </row>
        <row r="1766">
          <cell r="A1766">
            <v>1765</v>
          </cell>
          <cell r="B1766">
            <v>48</v>
          </cell>
          <cell r="C1766">
            <v>3431</v>
          </cell>
          <cell r="D1766">
            <v>43042</v>
          </cell>
          <cell r="E1766" t="b">
            <v>1</v>
          </cell>
          <cell r="F1766" t="str">
            <v>Approved</v>
          </cell>
          <cell r="G1766" t="str">
            <v>WeareA2B</v>
          </cell>
          <cell r="H1766" t="str">
            <v>Standard</v>
          </cell>
          <cell r="I1766" t="str">
            <v>medium</v>
          </cell>
          <cell r="J1766" t="str">
            <v>medium</v>
          </cell>
          <cell r="K1766">
            <v>1762.96</v>
          </cell>
          <cell r="L1766">
            <v>950.52</v>
          </cell>
          <cell r="M1766">
            <v>812.44</v>
          </cell>
          <cell r="N1766">
            <v>41848</v>
          </cell>
          <cell r="O1766" t="str">
            <v>Female</v>
          </cell>
          <cell r="P1766">
            <v>99</v>
          </cell>
          <cell r="Q1766">
            <v>25.624657534246577</v>
          </cell>
          <cell r="R1766" t="str">
            <v>Community Outreach Specialist</v>
          </cell>
          <cell r="S1766" t="str">
            <v>Health</v>
          </cell>
          <cell r="T1766" t="str">
            <v>Affluent Customer</v>
          </cell>
          <cell r="U1766" t="str">
            <v>Yes</v>
          </cell>
          <cell r="V1766">
            <v>3500</v>
          </cell>
          <cell r="W1766" t="str">
            <v>VIC</v>
          </cell>
          <cell r="X1766">
            <v>1</v>
          </cell>
          <cell r="Y1766">
            <v>57</v>
          </cell>
        </row>
        <row r="1767">
          <cell r="A1767">
            <v>1766</v>
          </cell>
          <cell r="B1767">
            <v>0</v>
          </cell>
          <cell r="C1767">
            <v>3483</v>
          </cell>
          <cell r="D1767">
            <v>42982</v>
          </cell>
          <cell r="E1767" t="b">
            <v>0</v>
          </cell>
          <cell r="F1767" t="str">
            <v>Approved</v>
          </cell>
          <cell r="G1767" t="str">
            <v>Solex</v>
          </cell>
          <cell r="H1767" t="str">
            <v>Road</v>
          </cell>
          <cell r="I1767" t="str">
            <v>medium</v>
          </cell>
          <cell r="J1767" t="str">
            <v>medium</v>
          </cell>
          <cell r="K1767">
            <v>416.98</v>
          </cell>
          <cell r="L1767">
            <v>312.74</v>
          </cell>
          <cell r="M1767">
            <v>104.24000000000001</v>
          </cell>
          <cell r="N1767">
            <v>41064</v>
          </cell>
          <cell r="O1767" t="str">
            <v>Female</v>
          </cell>
          <cell r="P1767">
            <v>10</v>
          </cell>
          <cell r="Q1767">
            <v>65.506849315068493</v>
          </cell>
          <cell r="R1767" t="str">
            <v>Senior Sales Associate</v>
          </cell>
          <cell r="S1767" t="str">
            <v>Health</v>
          </cell>
          <cell r="T1767" t="str">
            <v>Affluent Customer</v>
          </cell>
          <cell r="U1767" t="str">
            <v>Yes</v>
          </cell>
          <cell r="V1767">
            <v>4216</v>
          </cell>
          <cell r="W1767" t="str">
            <v>QLD</v>
          </cell>
          <cell r="X1767">
            <v>5</v>
          </cell>
          <cell r="Y1767">
            <v>117</v>
          </cell>
        </row>
        <row r="1768">
          <cell r="A1768">
            <v>1767</v>
          </cell>
          <cell r="B1768">
            <v>63</v>
          </cell>
          <cell r="C1768">
            <v>295</v>
          </cell>
          <cell r="D1768">
            <v>43065</v>
          </cell>
          <cell r="E1768" t="b">
            <v>1</v>
          </cell>
          <cell r="F1768" t="str">
            <v>Approved</v>
          </cell>
          <cell r="G1768" t="str">
            <v>Solex</v>
          </cell>
          <cell r="H1768" t="str">
            <v>Standard</v>
          </cell>
          <cell r="I1768" t="str">
            <v>medium</v>
          </cell>
          <cell r="J1768" t="str">
            <v>medium</v>
          </cell>
          <cell r="K1768">
            <v>1483.2</v>
          </cell>
          <cell r="L1768">
            <v>99.59</v>
          </cell>
          <cell r="M1768">
            <v>1383.6100000000001</v>
          </cell>
          <cell r="N1768">
            <v>42145</v>
          </cell>
          <cell r="O1768" t="e">
            <v>#N/A</v>
          </cell>
          <cell r="P1768" t="e">
            <v>#N/A</v>
          </cell>
          <cell r="Q1768" t="e">
            <v>#N/A</v>
          </cell>
          <cell r="R1768" t="e">
            <v>#N/A</v>
          </cell>
          <cell r="S1768" t="e">
            <v>#N/A</v>
          </cell>
          <cell r="T1768" t="e">
            <v>#N/A</v>
          </cell>
          <cell r="U1768" t="e">
            <v>#N/A</v>
          </cell>
          <cell r="V1768" t="e">
            <v>#N/A</v>
          </cell>
          <cell r="W1768" t="e">
            <v>#N/A</v>
          </cell>
          <cell r="X1768" t="e">
            <v>#N/A</v>
          </cell>
          <cell r="Y1768">
            <v>34</v>
          </cell>
        </row>
        <row r="1769">
          <cell r="A1769">
            <v>1768</v>
          </cell>
          <cell r="B1769">
            <v>50</v>
          </cell>
          <cell r="C1769">
            <v>2052</v>
          </cell>
          <cell r="D1769">
            <v>42773</v>
          </cell>
          <cell r="E1769" t="b">
            <v>1</v>
          </cell>
          <cell r="F1769" t="str">
            <v>Approved</v>
          </cell>
          <cell r="G1769" t="str">
            <v>WeareA2B</v>
          </cell>
          <cell r="H1769" t="str">
            <v>Standard</v>
          </cell>
          <cell r="I1769" t="str">
            <v>medium</v>
          </cell>
          <cell r="J1769" t="str">
            <v>small</v>
          </cell>
          <cell r="K1769">
            <v>175.89</v>
          </cell>
          <cell r="L1769">
            <v>131.91999999999999</v>
          </cell>
          <cell r="M1769">
            <v>43.97</v>
          </cell>
          <cell r="N1769">
            <v>35707</v>
          </cell>
          <cell r="O1769" t="str">
            <v>Male</v>
          </cell>
          <cell r="P1769">
            <v>7</v>
          </cell>
          <cell r="Q1769">
            <v>66.347945205479448</v>
          </cell>
          <cell r="R1769">
            <v>0</v>
          </cell>
          <cell r="S1769" t="str">
            <v>Manufacturing</v>
          </cell>
          <cell r="T1769" t="str">
            <v>Affluent Customer</v>
          </cell>
          <cell r="U1769" t="str">
            <v>No</v>
          </cell>
          <cell r="V1769">
            <v>4655</v>
          </cell>
          <cell r="W1769" t="str">
            <v>QLD</v>
          </cell>
          <cell r="X1769">
            <v>3</v>
          </cell>
          <cell r="Y1769">
            <v>326</v>
          </cell>
        </row>
        <row r="1770">
          <cell r="A1770">
            <v>1769</v>
          </cell>
          <cell r="B1770">
            <v>3</v>
          </cell>
          <cell r="C1770">
            <v>68</v>
          </cell>
          <cell r="D1770">
            <v>43015</v>
          </cell>
          <cell r="E1770" t="b">
            <v>1</v>
          </cell>
          <cell r="F1770" t="str">
            <v>Approved</v>
          </cell>
          <cell r="G1770" t="str">
            <v>Trek Bicycles</v>
          </cell>
          <cell r="H1770" t="str">
            <v>Standard</v>
          </cell>
          <cell r="I1770" t="str">
            <v>medium</v>
          </cell>
          <cell r="J1770" t="str">
            <v>large</v>
          </cell>
          <cell r="K1770">
            <v>2091.4699999999998</v>
          </cell>
          <cell r="L1770">
            <v>388.92</v>
          </cell>
          <cell r="M1770">
            <v>1702.5499999999997</v>
          </cell>
          <cell r="N1770">
            <v>40670</v>
          </cell>
          <cell r="O1770" t="e">
            <v>#N/A</v>
          </cell>
          <cell r="P1770" t="e">
            <v>#N/A</v>
          </cell>
          <cell r="Q1770" t="e">
            <v>#N/A</v>
          </cell>
          <cell r="R1770" t="e">
            <v>#N/A</v>
          </cell>
          <cell r="S1770" t="e">
            <v>#N/A</v>
          </cell>
          <cell r="T1770" t="e">
            <v>#N/A</v>
          </cell>
          <cell r="U1770" t="e">
            <v>#N/A</v>
          </cell>
          <cell r="V1770" t="e">
            <v>#N/A</v>
          </cell>
          <cell r="W1770" t="e">
            <v>#N/A</v>
          </cell>
          <cell r="X1770" t="e">
            <v>#N/A</v>
          </cell>
          <cell r="Y1770">
            <v>84</v>
          </cell>
        </row>
        <row r="1771">
          <cell r="A1771">
            <v>1770</v>
          </cell>
          <cell r="B1771">
            <v>9</v>
          </cell>
          <cell r="C1771">
            <v>3141</v>
          </cell>
          <cell r="D1771">
            <v>42906</v>
          </cell>
          <cell r="E1771" t="b">
            <v>1</v>
          </cell>
          <cell r="F1771" t="str">
            <v>Approved</v>
          </cell>
          <cell r="G1771" t="str">
            <v>OHM Cycles</v>
          </cell>
          <cell r="H1771" t="str">
            <v>Road</v>
          </cell>
          <cell r="I1771" t="str">
            <v>medium</v>
          </cell>
          <cell r="J1771" t="str">
            <v>medium</v>
          </cell>
          <cell r="K1771">
            <v>742.54</v>
          </cell>
          <cell r="L1771">
            <v>667.4</v>
          </cell>
          <cell r="M1771">
            <v>75.139999999999986</v>
          </cell>
          <cell r="N1771">
            <v>34586</v>
          </cell>
          <cell r="O1771" t="str">
            <v>Male</v>
          </cell>
          <cell r="P1771">
            <v>98</v>
          </cell>
          <cell r="Q1771">
            <v>26.391780821917809</v>
          </cell>
          <cell r="R1771" t="str">
            <v>Associate Professor</v>
          </cell>
          <cell r="S1771" t="str">
            <v>Manufacturing</v>
          </cell>
          <cell r="T1771" t="str">
            <v>High Net Worth</v>
          </cell>
          <cell r="U1771" t="str">
            <v>No</v>
          </cell>
          <cell r="V1771">
            <v>4151</v>
          </cell>
          <cell r="W1771" t="str">
            <v>QLD</v>
          </cell>
          <cell r="X1771">
            <v>9</v>
          </cell>
          <cell r="Y1771">
            <v>193</v>
          </cell>
        </row>
        <row r="1772">
          <cell r="A1772">
            <v>1771</v>
          </cell>
          <cell r="B1772">
            <v>87</v>
          </cell>
          <cell r="C1772">
            <v>228</v>
          </cell>
          <cell r="D1772">
            <v>43020</v>
          </cell>
          <cell r="E1772" t="b">
            <v>1</v>
          </cell>
          <cell r="F1772" t="str">
            <v>Approved</v>
          </cell>
          <cell r="G1772" t="str">
            <v>OHM Cycles</v>
          </cell>
          <cell r="H1772" t="str">
            <v>Standard</v>
          </cell>
          <cell r="I1772" t="str">
            <v>medium</v>
          </cell>
          <cell r="J1772" t="str">
            <v>medium</v>
          </cell>
          <cell r="K1772">
            <v>1636.9</v>
          </cell>
          <cell r="L1772">
            <v>44.71</v>
          </cell>
          <cell r="M1772">
            <v>1592.19</v>
          </cell>
          <cell r="N1772">
            <v>40410</v>
          </cell>
          <cell r="O1772" t="e">
            <v>#N/A</v>
          </cell>
          <cell r="P1772" t="e">
            <v>#N/A</v>
          </cell>
          <cell r="Q1772" t="e">
            <v>#N/A</v>
          </cell>
          <cell r="R1772" t="e">
            <v>#N/A</v>
          </cell>
          <cell r="S1772" t="e">
            <v>#N/A</v>
          </cell>
          <cell r="T1772" t="e">
            <v>#N/A</v>
          </cell>
          <cell r="U1772" t="e">
            <v>#N/A</v>
          </cell>
          <cell r="V1772" t="e">
            <v>#N/A</v>
          </cell>
          <cell r="W1772" t="e">
            <v>#N/A</v>
          </cell>
          <cell r="X1772" t="e">
            <v>#N/A</v>
          </cell>
          <cell r="Y1772">
            <v>79</v>
          </cell>
        </row>
        <row r="1773">
          <cell r="A1773">
            <v>1772</v>
          </cell>
          <cell r="B1773">
            <v>0</v>
          </cell>
          <cell r="C1773">
            <v>3112</v>
          </cell>
          <cell r="D1773">
            <v>42764</v>
          </cell>
          <cell r="E1773" t="b">
            <v>0</v>
          </cell>
          <cell r="F1773" t="str">
            <v>Approved</v>
          </cell>
          <cell r="G1773" t="str">
            <v>OHM Cycles</v>
          </cell>
          <cell r="H1773" t="str">
            <v>Standard</v>
          </cell>
          <cell r="I1773" t="str">
            <v>medium</v>
          </cell>
          <cell r="J1773" t="str">
            <v>medium</v>
          </cell>
          <cell r="K1773">
            <v>235.63</v>
          </cell>
          <cell r="L1773">
            <v>125.07</v>
          </cell>
          <cell r="M1773">
            <v>110.56</v>
          </cell>
          <cell r="N1773">
            <v>36833</v>
          </cell>
          <cell r="O1773" t="str">
            <v>Female</v>
          </cell>
          <cell r="P1773">
            <v>52</v>
          </cell>
          <cell r="Q1773">
            <v>20.923287671232877</v>
          </cell>
          <cell r="R1773" t="str">
            <v>Internal Auditor</v>
          </cell>
          <cell r="S1773" t="str">
            <v>Financial Services</v>
          </cell>
          <cell r="T1773" t="str">
            <v>Mass Customer</v>
          </cell>
          <cell r="U1773" t="str">
            <v>Yes</v>
          </cell>
          <cell r="V1773">
            <v>3162</v>
          </cell>
          <cell r="W1773" t="str">
            <v>VIC</v>
          </cell>
          <cell r="X1773">
            <v>11</v>
          </cell>
          <cell r="Y1773">
            <v>335</v>
          </cell>
        </row>
        <row r="1774">
          <cell r="A1774">
            <v>1773</v>
          </cell>
          <cell r="B1774">
            <v>99</v>
          </cell>
          <cell r="C1774">
            <v>2019</v>
          </cell>
          <cell r="D1774">
            <v>42959</v>
          </cell>
          <cell r="E1774" t="b">
            <v>1</v>
          </cell>
          <cell r="F1774" t="str">
            <v>Approved</v>
          </cell>
          <cell r="G1774" t="str">
            <v>Trek Bicycles</v>
          </cell>
          <cell r="H1774" t="str">
            <v>Road</v>
          </cell>
          <cell r="I1774" t="str">
            <v>low</v>
          </cell>
          <cell r="J1774" t="str">
            <v>small</v>
          </cell>
          <cell r="K1774">
            <v>1720.7</v>
          </cell>
          <cell r="L1774">
            <v>1531.42</v>
          </cell>
          <cell r="M1774">
            <v>189.27999999999997</v>
          </cell>
          <cell r="N1774">
            <v>38991</v>
          </cell>
          <cell r="O1774" t="str">
            <v>Female</v>
          </cell>
          <cell r="P1774">
            <v>50</v>
          </cell>
          <cell r="Q1774">
            <v>68.561643835616437</v>
          </cell>
          <cell r="R1774" t="str">
            <v>VP Marketing</v>
          </cell>
          <cell r="S1774" t="str">
            <v>Financial Services</v>
          </cell>
          <cell r="T1774" t="str">
            <v>Affluent Customer</v>
          </cell>
          <cell r="U1774" t="str">
            <v>No</v>
          </cell>
          <cell r="V1774">
            <v>4825</v>
          </cell>
          <cell r="W1774" t="str">
            <v>QLD</v>
          </cell>
          <cell r="X1774">
            <v>2</v>
          </cell>
          <cell r="Y1774">
            <v>140</v>
          </cell>
        </row>
        <row r="1775">
          <cell r="A1775">
            <v>1774</v>
          </cell>
          <cell r="B1775">
            <v>69</v>
          </cell>
          <cell r="C1775">
            <v>612</v>
          </cell>
          <cell r="D1775">
            <v>42895</v>
          </cell>
          <cell r="E1775" t="b">
            <v>0</v>
          </cell>
          <cell r="F1775" t="str">
            <v>Approved</v>
          </cell>
          <cell r="G1775" t="str">
            <v>Giant Bicycles</v>
          </cell>
          <cell r="H1775" t="str">
            <v>Road</v>
          </cell>
          <cell r="I1775" t="str">
            <v>medium</v>
          </cell>
          <cell r="J1775" t="str">
            <v>medium</v>
          </cell>
          <cell r="K1775">
            <v>792.9</v>
          </cell>
          <cell r="L1775">
            <v>594.67999999999995</v>
          </cell>
          <cell r="M1775">
            <v>198.22000000000003</v>
          </cell>
          <cell r="N1775">
            <v>33879</v>
          </cell>
          <cell r="O1775" t="e">
            <v>#N/A</v>
          </cell>
          <cell r="P1775" t="e">
            <v>#N/A</v>
          </cell>
          <cell r="Q1775" t="e">
            <v>#N/A</v>
          </cell>
          <cell r="R1775" t="e">
            <v>#N/A</v>
          </cell>
          <cell r="S1775" t="e">
            <v>#N/A</v>
          </cell>
          <cell r="T1775" t="e">
            <v>#N/A</v>
          </cell>
          <cell r="U1775" t="e">
            <v>#N/A</v>
          </cell>
          <cell r="V1775" t="e">
            <v>#N/A</v>
          </cell>
          <cell r="W1775" t="e">
            <v>#N/A</v>
          </cell>
          <cell r="X1775" t="e">
            <v>#N/A</v>
          </cell>
          <cell r="Y1775">
            <v>204</v>
          </cell>
        </row>
        <row r="1776">
          <cell r="A1776">
            <v>1775</v>
          </cell>
          <cell r="B1776">
            <v>43</v>
          </cell>
          <cell r="C1776">
            <v>670</v>
          </cell>
          <cell r="D1776">
            <v>42897</v>
          </cell>
          <cell r="E1776" t="b">
            <v>1</v>
          </cell>
          <cell r="F1776" t="str">
            <v>Approved</v>
          </cell>
          <cell r="G1776" t="str">
            <v>Solex</v>
          </cell>
          <cell r="H1776" t="str">
            <v>Standard</v>
          </cell>
          <cell r="I1776" t="str">
            <v>medium</v>
          </cell>
          <cell r="J1776" t="str">
            <v>medium</v>
          </cell>
          <cell r="K1776">
            <v>1151.96</v>
          </cell>
          <cell r="L1776">
            <v>649.49</v>
          </cell>
          <cell r="M1776">
            <v>502.47</v>
          </cell>
          <cell r="N1776">
            <v>36498</v>
          </cell>
          <cell r="O1776" t="e">
            <v>#N/A</v>
          </cell>
          <cell r="P1776" t="e">
            <v>#N/A</v>
          </cell>
          <cell r="Q1776" t="e">
            <v>#N/A</v>
          </cell>
          <cell r="R1776" t="e">
            <v>#N/A</v>
          </cell>
          <cell r="S1776" t="e">
            <v>#N/A</v>
          </cell>
          <cell r="T1776" t="e">
            <v>#N/A</v>
          </cell>
          <cell r="U1776" t="e">
            <v>#N/A</v>
          </cell>
          <cell r="V1776" t="e">
            <v>#N/A</v>
          </cell>
          <cell r="W1776" t="e">
            <v>#N/A</v>
          </cell>
          <cell r="X1776" t="e">
            <v>#N/A</v>
          </cell>
          <cell r="Y1776">
            <v>202</v>
          </cell>
        </row>
        <row r="1777">
          <cell r="A1777">
            <v>1776</v>
          </cell>
          <cell r="B1777">
            <v>32</v>
          </cell>
          <cell r="C1777">
            <v>316</v>
          </cell>
          <cell r="D1777">
            <v>42761</v>
          </cell>
          <cell r="E1777" t="b">
            <v>1</v>
          </cell>
          <cell r="F1777" t="str">
            <v>Approved</v>
          </cell>
          <cell r="G1777" t="str">
            <v>Giant Bicycles</v>
          </cell>
          <cell r="H1777" t="str">
            <v>Standard</v>
          </cell>
          <cell r="I1777" t="str">
            <v>medium</v>
          </cell>
          <cell r="J1777" t="str">
            <v>medium</v>
          </cell>
          <cell r="K1777">
            <v>642.70000000000005</v>
          </cell>
          <cell r="L1777">
            <v>211.37</v>
          </cell>
          <cell r="M1777">
            <v>431.33000000000004</v>
          </cell>
          <cell r="N1777">
            <v>35052</v>
          </cell>
          <cell r="O1777" t="e">
            <v>#N/A</v>
          </cell>
          <cell r="P1777" t="e">
            <v>#N/A</v>
          </cell>
          <cell r="Q1777" t="e">
            <v>#N/A</v>
          </cell>
          <cell r="R1777" t="e">
            <v>#N/A</v>
          </cell>
          <cell r="S1777" t="e">
            <v>#N/A</v>
          </cell>
          <cell r="T1777" t="e">
            <v>#N/A</v>
          </cell>
          <cell r="U1777" t="e">
            <v>#N/A</v>
          </cell>
          <cell r="V1777" t="e">
            <v>#N/A</v>
          </cell>
          <cell r="W1777" t="e">
            <v>#N/A</v>
          </cell>
          <cell r="X1777" t="e">
            <v>#N/A</v>
          </cell>
          <cell r="Y1777">
            <v>338</v>
          </cell>
        </row>
        <row r="1778">
          <cell r="A1778">
            <v>1777</v>
          </cell>
          <cell r="B1778">
            <v>80</v>
          </cell>
          <cell r="C1778">
            <v>2993</v>
          </cell>
          <cell r="D1778">
            <v>43027</v>
          </cell>
          <cell r="E1778" t="b">
            <v>0</v>
          </cell>
          <cell r="F1778" t="str">
            <v>Approved</v>
          </cell>
          <cell r="G1778" t="str">
            <v>OHM Cycles</v>
          </cell>
          <cell r="H1778" t="str">
            <v>Touring</v>
          </cell>
          <cell r="I1778" t="str">
            <v>low</v>
          </cell>
          <cell r="J1778" t="str">
            <v>medium</v>
          </cell>
          <cell r="K1778">
            <v>1073.07</v>
          </cell>
          <cell r="L1778">
            <v>933.84</v>
          </cell>
          <cell r="M1778">
            <v>139.2299999999999</v>
          </cell>
          <cell r="N1778">
            <v>35455</v>
          </cell>
          <cell r="O1778" t="str">
            <v>Female</v>
          </cell>
          <cell r="P1778">
            <v>26</v>
          </cell>
          <cell r="Q1778">
            <v>27.054794520547944</v>
          </cell>
          <cell r="R1778" t="str">
            <v>Graphic Designer</v>
          </cell>
          <cell r="S1778" t="str">
            <v>Health</v>
          </cell>
          <cell r="T1778" t="str">
            <v>Mass Customer</v>
          </cell>
          <cell r="U1778" t="str">
            <v>Yes</v>
          </cell>
          <cell r="V1778">
            <v>2138</v>
          </cell>
          <cell r="W1778" t="str">
            <v>NSW</v>
          </cell>
          <cell r="X1778">
            <v>9</v>
          </cell>
          <cell r="Y1778">
            <v>72</v>
          </cell>
        </row>
        <row r="1779">
          <cell r="A1779">
            <v>1778</v>
          </cell>
          <cell r="B1779">
            <v>6</v>
          </cell>
          <cell r="C1779">
            <v>2797</v>
          </cell>
          <cell r="D1779">
            <v>42859</v>
          </cell>
          <cell r="E1779" t="b">
            <v>1</v>
          </cell>
          <cell r="F1779" t="str">
            <v>Approved</v>
          </cell>
          <cell r="G1779" t="str">
            <v>OHM Cycles</v>
          </cell>
          <cell r="H1779" t="str">
            <v>Standard</v>
          </cell>
          <cell r="I1779" t="str">
            <v>high</v>
          </cell>
          <cell r="J1779" t="str">
            <v>medium</v>
          </cell>
          <cell r="K1779">
            <v>227.88</v>
          </cell>
          <cell r="L1779">
            <v>136.72999999999999</v>
          </cell>
          <cell r="M1779">
            <v>91.15</v>
          </cell>
          <cell r="N1779">
            <v>39298</v>
          </cell>
          <cell r="O1779" t="str">
            <v>Male</v>
          </cell>
          <cell r="P1779">
            <v>59</v>
          </cell>
          <cell r="Q1779">
            <v>36.547945205479451</v>
          </cell>
          <cell r="R1779">
            <v>0</v>
          </cell>
          <cell r="S1779" t="str">
            <v>Manufacturing</v>
          </cell>
          <cell r="T1779" t="str">
            <v>Mass Customer</v>
          </cell>
          <cell r="U1779" t="str">
            <v>No</v>
          </cell>
          <cell r="V1779">
            <v>3134</v>
          </cell>
          <cell r="W1779" t="str">
            <v>VIC</v>
          </cell>
          <cell r="X1779">
            <v>7</v>
          </cell>
          <cell r="Y1779">
            <v>240</v>
          </cell>
        </row>
        <row r="1780">
          <cell r="A1780">
            <v>1779</v>
          </cell>
          <cell r="B1780">
            <v>0</v>
          </cell>
          <cell r="C1780">
            <v>2153</v>
          </cell>
          <cell r="D1780">
            <v>42817</v>
          </cell>
          <cell r="E1780" t="b">
            <v>0</v>
          </cell>
          <cell r="F1780" t="str">
            <v>Approved</v>
          </cell>
          <cell r="K1780">
            <v>447.25</v>
          </cell>
          <cell r="M1780">
            <v>447.25</v>
          </cell>
          <cell r="O1780" t="str">
            <v>Female</v>
          </cell>
          <cell r="P1780">
            <v>86</v>
          </cell>
          <cell r="Q1780">
            <v>35.457534246575342</v>
          </cell>
          <cell r="R1780" t="str">
            <v>Financial Analyst</v>
          </cell>
          <cell r="S1780" t="str">
            <v>Manufacturing</v>
          </cell>
          <cell r="T1780" t="str">
            <v>Mass Customer</v>
          </cell>
          <cell r="U1780" t="str">
            <v>Yes</v>
          </cell>
          <cell r="V1780">
            <v>4165</v>
          </cell>
          <cell r="W1780" t="str">
            <v>QLD</v>
          </cell>
          <cell r="X1780">
            <v>5</v>
          </cell>
          <cell r="Y1780">
            <v>282</v>
          </cell>
        </row>
        <row r="1781">
          <cell r="A1781">
            <v>1780</v>
          </cell>
          <cell r="B1781">
            <v>23</v>
          </cell>
          <cell r="C1781">
            <v>3343</v>
          </cell>
          <cell r="D1781">
            <v>42755</v>
          </cell>
          <cell r="E1781" t="b">
            <v>1</v>
          </cell>
          <cell r="F1781" t="str">
            <v>Approved</v>
          </cell>
          <cell r="G1781" t="str">
            <v>Norco Bicycles</v>
          </cell>
          <cell r="H1781" t="str">
            <v>Mountain</v>
          </cell>
          <cell r="I1781" t="str">
            <v>low</v>
          </cell>
          <cell r="J1781" t="str">
            <v>small</v>
          </cell>
          <cell r="K1781">
            <v>688.63</v>
          </cell>
          <cell r="L1781">
            <v>612.88</v>
          </cell>
          <cell r="M1781">
            <v>75.75</v>
          </cell>
          <cell r="N1781">
            <v>33455</v>
          </cell>
          <cell r="O1781" t="str">
            <v>Female</v>
          </cell>
          <cell r="P1781">
            <v>66</v>
          </cell>
          <cell r="Q1781">
            <v>122.3013698630137</v>
          </cell>
          <cell r="R1781" t="str">
            <v>Recruiter</v>
          </cell>
          <cell r="S1781" t="str">
            <v>Entertainment</v>
          </cell>
          <cell r="T1781" t="str">
            <v>Mass Customer</v>
          </cell>
          <cell r="U1781" t="str">
            <v>No</v>
          </cell>
          <cell r="V1781">
            <v>3228</v>
          </cell>
          <cell r="W1781" t="str">
            <v>VIC</v>
          </cell>
          <cell r="X1781">
            <v>8</v>
          </cell>
          <cell r="Y1781">
            <v>344</v>
          </cell>
        </row>
        <row r="1782">
          <cell r="A1782">
            <v>1781</v>
          </cell>
          <cell r="B1782">
            <v>84</v>
          </cell>
          <cell r="C1782">
            <v>2287</v>
          </cell>
          <cell r="D1782">
            <v>42940</v>
          </cell>
          <cell r="E1782" t="b">
            <v>1</v>
          </cell>
          <cell r="F1782" t="str">
            <v>Approved</v>
          </cell>
          <cell r="G1782" t="str">
            <v>Giant Bicycles</v>
          </cell>
          <cell r="H1782" t="str">
            <v>Road</v>
          </cell>
          <cell r="I1782" t="str">
            <v>medium</v>
          </cell>
          <cell r="J1782" t="str">
            <v>medium</v>
          </cell>
          <cell r="K1782">
            <v>792.9</v>
          </cell>
          <cell r="L1782">
            <v>594.67999999999995</v>
          </cell>
          <cell r="M1782">
            <v>198.22000000000003</v>
          </cell>
          <cell r="N1782">
            <v>33879</v>
          </cell>
          <cell r="O1782" t="str">
            <v>Male</v>
          </cell>
          <cell r="P1782">
            <v>63</v>
          </cell>
          <cell r="Q1782">
            <v>47.942465753424656</v>
          </cell>
          <cell r="R1782" t="str">
            <v>Human Resources Assistant I</v>
          </cell>
          <cell r="S1782" t="str">
            <v>Manufacturing</v>
          </cell>
          <cell r="T1782" t="str">
            <v>High Net Worth</v>
          </cell>
          <cell r="U1782" t="str">
            <v>No</v>
          </cell>
          <cell r="V1782">
            <v>3350</v>
          </cell>
          <cell r="W1782" t="str">
            <v>VIC</v>
          </cell>
          <cell r="X1782">
            <v>7</v>
          </cell>
          <cell r="Y1782">
            <v>159</v>
          </cell>
        </row>
        <row r="1783">
          <cell r="A1783">
            <v>1782</v>
          </cell>
          <cell r="B1783">
            <v>40</v>
          </cell>
          <cell r="C1783">
            <v>979</v>
          </cell>
          <cell r="D1783">
            <v>43020</v>
          </cell>
          <cell r="E1783" t="b">
            <v>1</v>
          </cell>
          <cell r="F1783" t="str">
            <v>Approved</v>
          </cell>
          <cell r="G1783" t="str">
            <v>Trek Bicycles</v>
          </cell>
          <cell r="H1783" t="str">
            <v>Road</v>
          </cell>
          <cell r="I1783" t="str">
            <v>medium</v>
          </cell>
          <cell r="J1783" t="str">
            <v>large</v>
          </cell>
          <cell r="K1783">
            <v>1894.19</v>
          </cell>
          <cell r="L1783">
            <v>598.76</v>
          </cell>
          <cell r="M1783">
            <v>1295.43</v>
          </cell>
          <cell r="N1783">
            <v>37823</v>
          </cell>
          <cell r="O1783" t="e">
            <v>#N/A</v>
          </cell>
          <cell r="P1783" t="e">
            <v>#N/A</v>
          </cell>
          <cell r="Q1783" t="e">
            <v>#N/A</v>
          </cell>
          <cell r="R1783" t="e">
            <v>#N/A</v>
          </cell>
          <cell r="S1783" t="e">
            <v>#N/A</v>
          </cell>
          <cell r="T1783" t="e">
            <v>#N/A</v>
          </cell>
          <cell r="U1783" t="e">
            <v>#N/A</v>
          </cell>
          <cell r="V1783" t="e">
            <v>#N/A</v>
          </cell>
          <cell r="W1783" t="e">
            <v>#N/A</v>
          </cell>
          <cell r="X1783" t="e">
            <v>#N/A</v>
          </cell>
          <cell r="Y1783">
            <v>79</v>
          </cell>
        </row>
        <row r="1784">
          <cell r="A1784">
            <v>1783</v>
          </cell>
          <cell r="B1784">
            <v>53</v>
          </cell>
          <cell r="C1784">
            <v>24</v>
          </cell>
          <cell r="D1784">
            <v>43082</v>
          </cell>
          <cell r="E1784" t="b">
            <v>0</v>
          </cell>
          <cell r="F1784" t="str">
            <v>Approved</v>
          </cell>
          <cell r="G1784" t="str">
            <v>OHM Cycles</v>
          </cell>
          <cell r="H1784" t="str">
            <v>Standard</v>
          </cell>
          <cell r="I1784" t="str">
            <v>medium</v>
          </cell>
          <cell r="J1784" t="str">
            <v>medium</v>
          </cell>
          <cell r="K1784">
            <v>795.34</v>
          </cell>
          <cell r="L1784">
            <v>101.58</v>
          </cell>
          <cell r="M1784">
            <v>693.76</v>
          </cell>
          <cell r="N1784">
            <v>35707</v>
          </cell>
          <cell r="O1784" t="e">
            <v>#N/A</v>
          </cell>
          <cell r="P1784" t="e">
            <v>#N/A</v>
          </cell>
          <cell r="Q1784" t="e">
            <v>#N/A</v>
          </cell>
          <cell r="R1784" t="e">
            <v>#N/A</v>
          </cell>
          <cell r="S1784" t="e">
            <v>#N/A</v>
          </cell>
          <cell r="T1784" t="e">
            <v>#N/A</v>
          </cell>
          <cell r="U1784" t="e">
            <v>#N/A</v>
          </cell>
          <cell r="V1784" t="e">
            <v>#N/A</v>
          </cell>
          <cell r="W1784" t="e">
            <v>#N/A</v>
          </cell>
          <cell r="X1784" t="e">
            <v>#N/A</v>
          </cell>
          <cell r="Y1784">
            <v>17</v>
          </cell>
        </row>
        <row r="1785">
          <cell r="A1785">
            <v>1784</v>
          </cell>
          <cell r="B1785">
            <v>9</v>
          </cell>
          <cell r="C1785">
            <v>3081</v>
          </cell>
          <cell r="D1785">
            <v>42745</v>
          </cell>
          <cell r="E1785" t="b">
            <v>0</v>
          </cell>
          <cell r="F1785" t="str">
            <v>Approved</v>
          </cell>
          <cell r="G1785" t="str">
            <v>Norco Bicycles</v>
          </cell>
          <cell r="H1785" t="str">
            <v>Standard</v>
          </cell>
          <cell r="I1785" t="str">
            <v>medium</v>
          </cell>
          <cell r="J1785" t="str">
            <v>small</v>
          </cell>
          <cell r="K1785">
            <v>1216.1400000000001</v>
          </cell>
          <cell r="L1785">
            <v>1082.3599999999999</v>
          </cell>
          <cell r="M1785">
            <v>133.7800000000002</v>
          </cell>
          <cell r="N1785">
            <v>42696</v>
          </cell>
          <cell r="O1785" t="str">
            <v>Male</v>
          </cell>
          <cell r="P1785">
            <v>68</v>
          </cell>
          <cell r="Q1785">
            <v>50.68767123287671</v>
          </cell>
          <cell r="R1785" t="str">
            <v>Mechanical Systems Engineer</v>
          </cell>
          <cell r="S1785" t="str">
            <v>Financial Services</v>
          </cell>
          <cell r="T1785" t="str">
            <v>High Net Worth</v>
          </cell>
          <cell r="U1785" t="str">
            <v>No</v>
          </cell>
          <cell r="V1785">
            <v>3024</v>
          </cell>
          <cell r="W1785" t="str">
            <v>VIC</v>
          </cell>
          <cell r="X1785">
            <v>6</v>
          </cell>
          <cell r="Y1785">
            <v>354</v>
          </cell>
        </row>
        <row r="1786">
          <cell r="A1786">
            <v>1785</v>
          </cell>
          <cell r="B1786">
            <v>34</v>
          </cell>
          <cell r="C1786">
            <v>2192</v>
          </cell>
          <cell r="D1786">
            <v>43057</v>
          </cell>
          <cell r="E1786" t="b">
            <v>0</v>
          </cell>
          <cell r="F1786" t="str">
            <v>Approved</v>
          </cell>
          <cell r="G1786" t="str">
            <v>Norco Bicycles</v>
          </cell>
          <cell r="H1786" t="str">
            <v>Road</v>
          </cell>
          <cell r="I1786" t="str">
            <v>high</v>
          </cell>
          <cell r="J1786" t="str">
            <v>large</v>
          </cell>
          <cell r="K1786">
            <v>774.53</v>
          </cell>
          <cell r="L1786">
            <v>464.72</v>
          </cell>
          <cell r="M1786">
            <v>309.80999999999995</v>
          </cell>
          <cell r="N1786">
            <v>37698</v>
          </cell>
          <cell r="O1786" t="str">
            <v>Male</v>
          </cell>
          <cell r="P1786">
            <v>66</v>
          </cell>
          <cell r="Q1786">
            <v>55.6</v>
          </cell>
          <cell r="R1786" t="str">
            <v>Staff Accountant II</v>
          </cell>
          <cell r="S1786" t="str">
            <v>n/a</v>
          </cell>
          <cell r="T1786" t="str">
            <v>Mass Customer</v>
          </cell>
          <cell r="U1786" t="str">
            <v>Yes</v>
          </cell>
          <cell r="V1786">
            <v>4815</v>
          </cell>
          <cell r="W1786" t="str">
            <v>QLD</v>
          </cell>
          <cell r="X1786">
            <v>1</v>
          </cell>
          <cell r="Y1786">
            <v>42</v>
          </cell>
        </row>
        <row r="1787">
          <cell r="A1787">
            <v>1786</v>
          </cell>
          <cell r="B1787">
            <v>70</v>
          </cell>
          <cell r="C1787">
            <v>279</v>
          </cell>
          <cell r="D1787">
            <v>42858</v>
          </cell>
          <cell r="E1787" t="b">
            <v>1</v>
          </cell>
          <cell r="F1787" t="str">
            <v>Approved</v>
          </cell>
          <cell r="G1787" t="str">
            <v>Trek Bicycles</v>
          </cell>
          <cell r="H1787" t="str">
            <v>Standard</v>
          </cell>
          <cell r="I1787" t="str">
            <v>high</v>
          </cell>
          <cell r="J1787" t="str">
            <v>medium</v>
          </cell>
          <cell r="K1787">
            <v>495.72</v>
          </cell>
          <cell r="L1787">
            <v>297.43</v>
          </cell>
          <cell r="M1787">
            <v>198.29000000000002</v>
          </cell>
          <cell r="N1787">
            <v>42105</v>
          </cell>
          <cell r="O1787" t="e">
            <v>#N/A</v>
          </cell>
          <cell r="P1787" t="e">
            <v>#N/A</v>
          </cell>
          <cell r="Q1787" t="e">
            <v>#N/A</v>
          </cell>
          <cell r="R1787" t="e">
            <v>#N/A</v>
          </cell>
          <cell r="S1787" t="e">
            <v>#N/A</v>
          </cell>
          <cell r="T1787" t="e">
            <v>#N/A</v>
          </cell>
          <cell r="U1787" t="e">
            <v>#N/A</v>
          </cell>
          <cell r="V1787" t="e">
            <v>#N/A</v>
          </cell>
          <cell r="W1787" t="e">
            <v>#N/A</v>
          </cell>
          <cell r="X1787" t="e">
            <v>#N/A</v>
          </cell>
          <cell r="Y1787">
            <v>241</v>
          </cell>
        </row>
        <row r="1788">
          <cell r="A1788">
            <v>1787</v>
          </cell>
          <cell r="B1788">
            <v>63</v>
          </cell>
          <cell r="C1788">
            <v>621</v>
          </cell>
          <cell r="D1788">
            <v>42819</v>
          </cell>
          <cell r="E1788" t="b">
            <v>0</v>
          </cell>
          <cell r="F1788" t="str">
            <v>Approved</v>
          </cell>
          <cell r="G1788" t="str">
            <v>WeareA2B</v>
          </cell>
          <cell r="H1788" t="str">
            <v>Standard</v>
          </cell>
          <cell r="I1788" t="str">
            <v>medium</v>
          </cell>
          <cell r="J1788" t="str">
            <v>medium</v>
          </cell>
          <cell r="K1788">
            <v>1992.93</v>
          </cell>
          <cell r="L1788">
            <v>762.63</v>
          </cell>
          <cell r="M1788">
            <v>1230.3000000000002</v>
          </cell>
          <cell r="N1788">
            <v>34115</v>
          </cell>
          <cell r="O1788" t="e">
            <v>#N/A</v>
          </cell>
          <cell r="P1788" t="e">
            <v>#N/A</v>
          </cell>
          <cell r="Q1788" t="e">
            <v>#N/A</v>
          </cell>
          <cell r="R1788" t="e">
            <v>#N/A</v>
          </cell>
          <cell r="S1788" t="e">
            <v>#N/A</v>
          </cell>
          <cell r="T1788" t="e">
            <v>#N/A</v>
          </cell>
          <cell r="U1788" t="e">
            <v>#N/A</v>
          </cell>
          <cell r="V1788" t="e">
            <v>#N/A</v>
          </cell>
          <cell r="W1788" t="e">
            <v>#N/A</v>
          </cell>
          <cell r="X1788" t="e">
            <v>#N/A</v>
          </cell>
          <cell r="Y1788">
            <v>280</v>
          </cell>
        </row>
        <row r="1789">
          <cell r="A1789">
            <v>1788</v>
          </cell>
          <cell r="B1789">
            <v>93</v>
          </cell>
          <cell r="C1789">
            <v>2864</v>
          </cell>
          <cell r="D1789">
            <v>42914</v>
          </cell>
          <cell r="E1789" t="b">
            <v>1</v>
          </cell>
          <cell r="F1789" t="str">
            <v>Approved</v>
          </cell>
          <cell r="G1789" t="str">
            <v>WeareA2B</v>
          </cell>
          <cell r="H1789" t="str">
            <v>Standard</v>
          </cell>
          <cell r="I1789" t="str">
            <v>medium</v>
          </cell>
          <cell r="J1789" t="str">
            <v>medium</v>
          </cell>
          <cell r="K1789">
            <v>1065.03</v>
          </cell>
          <cell r="L1789">
            <v>230.09</v>
          </cell>
          <cell r="M1789">
            <v>834.93999999999994</v>
          </cell>
          <cell r="N1789">
            <v>33549</v>
          </cell>
          <cell r="O1789" t="str">
            <v>Female</v>
          </cell>
          <cell r="P1789">
            <v>11</v>
          </cell>
          <cell r="Q1789">
            <v>47.263013698630139</v>
          </cell>
          <cell r="R1789" t="str">
            <v>Analog Circuit Design manager</v>
          </cell>
          <cell r="S1789" t="str">
            <v>Manufacturing</v>
          </cell>
          <cell r="T1789" t="str">
            <v>Mass Customer</v>
          </cell>
          <cell r="U1789" t="str">
            <v>No</v>
          </cell>
          <cell r="V1789">
            <v>3757</v>
          </cell>
          <cell r="W1789" t="str">
            <v>VIC</v>
          </cell>
          <cell r="X1789">
            <v>6</v>
          </cell>
          <cell r="Y1789">
            <v>185</v>
          </cell>
        </row>
        <row r="1790">
          <cell r="A1790">
            <v>1789</v>
          </cell>
          <cell r="B1790">
            <v>82</v>
          </cell>
          <cell r="C1790">
            <v>2750</v>
          </cell>
          <cell r="D1790">
            <v>43057</v>
          </cell>
          <cell r="E1790" t="b">
            <v>0</v>
          </cell>
          <cell r="F1790" t="str">
            <v>Approved</v>
          </cell>
          <cell r="G1790" t="str">
            <v>Giant Bicycles</v>
          </cell>
          <cell r="H1790" t="str">
            <v>Road</v>
          </cell>
          <cell r="I1790" t="str">
            <v>medium</v>
          </cell>
          <cell r="J1790" t="str">
            <v>medium</v>
          </cell>
          <cell r="K1790">
            <v>1538.99</v>
          </cell>
          <cell r="L1790">
            <v>829.65</v>
          </cell>
          <cell r="M1790">
            <v>709.34</v>
          </cell>
          <cell r="N1790">
            <v>42404</v>
          </cell>
          <cell r="O1790" t="str">
            <v>Male</v>
          </cell>
          <cell r="P1790">
            <v>94</v>
          </cell>
          <cell r="Q1790">
            <v>41.446575342465756</v>
          </cell>
          <cell r="R1790">
            <v>0</v>
          </cell>
          <cell r="S1790" t="str">
            <v>Retail</v>
          </cell>
          <cell r="T1790" t="str">
            <v>Mass Customer</v>
          </cell>
          <cell r="U1790" t="str">
            <v>No</v>
          </cell>
          <cell r="V1790">
            <v>3130</v>
          </cell>
          <cell r="W1790" t="str">
            <v>VIC</v>
          </cell>
          <cell r="X1790">
            <v>10</v>
          </cell>
          <cell r="Y1790">
            <v>42</v>
          </cell>
        </row>
        <row r="1791">
          <cell r="A1791">
            <v>1790</v>
          </cell>
          <cell r="B1791">
            <v>15</v>
          </cell>
          <cell r="C1791">
            <v>2651</v>
          </cell>
          <cell r="D1791">
            <v>42973</v>
          </cell>
          <cell r="E1791" t="b">
            <v>0</v>
          </cell>
          <cell r="F1791" t="str">
            <v>Approved</v>
          </cell>
          <cell r="G1791" t="str">
            <v>Norco Bicycles</v>
          </cell>
          <cell r="H1791" t="str">
            <v>Standard</v>
          </cell>
          <cell r="I1791" t="str">
            <v>low</v>
          </cell>
          <cell r="J1791" t="str">
            <v>medium</v>
          </cell>
          <cell r="K1791">
            <v>958.74</v>
          </cell>
          <cell r="L1791">
            <v>748.9</v>
          </cell>
          <cell r="M1791">
            <v>209.84000000000003</v>
          </cell>
          <cell r="N1791">
            <v>35378</v>
          </cell>
          <cell r="O1791" t="str">
            <v>Male</v>
          </cell>
          <cell r="P1791">
            <v>96</v>
          </cell>
          <cell r="Q1791">
            <v>43.443835616438356</v>
          </cell>
          <cell r="R1791" t="str">
            <v>Nuclear Power Engineer</v>
          </cell>
          <cell r="S1791" t="str">
            <v>IT</v>
          </cell>
          <cell r="T1791" t="str">
            <v>Affluent Customer</v>
          </cell>
          <cell r="U1791" t="str">
            <v>Yes</v>
          </cell>
          <cell r="V1791">
            <v>2298</v>
          </cell>
          <cell r="W1791" t="str">
            <v>NSW</v>
          </cell>
          <cell r="X1791">
            <v>6</v>
          </cell>
          <cell r="Y1791">
            <v>126</v>
          </cell>
        </row>
        <row r="1792">
          <cell r="A1792">
            <v>1791</v>
          </cell>
          <cell r="B1792">
            <v>3</v>
          </cell>
          <cell r="C1792">
            <v>2469</v>
          </cell>
          <cell r="D1792">
            <v>43079</v>
          </cell>
          <cell r="E1792" t="b">
            <v>1</v>
          </cell>
          <cell r="F1792" t="str">
            <v>Approved</v>
          </cell>
          <cell r="G1792" t="str">
            <v>Trek Bicycles</v>
          </cell>
          <cell r="H1792" t="str">
            <v>Standard</v>
          </cell>
          <cell r="I1792" t="str">
            <v>medium</v>
          </cell>
          <cell r="J1792" t="str">
            <v>large</v>
          </cell>
          <cell r="K1792">
            <v>2091.4699999999998</v>
          </cell>
          <cell r="L1792">
            <v>388.92</v>
          </cell>
          <cell r="M1792">
            <v>1702.5499999999997</v>
          </cell>
          <cell r="N1792">
            <v>40784</v>
          </cell>
          <cell r="O1792" t="str">
            <v>Male</v>
          </cell>
          <cell r="P1792">
            <v>70</v>
          </cell>
          <cell r="Q1792">
            <v>122.3013698630137</v>
          </cell>
          <cell r="R1792" t="str">
            <v>Accounting Assistant II</v>
          </cell>
          <cell r="S1792" t="str">
            <v>Retail</v>
          </cell>
          <cell r="T1792" t="str">
            <v>High Net Worth</v>
          </cell>
          <cell r="U1792" t="str">
            <v>No</v>
          </cell>
          <cell r="V1792">
            <v>2036</v>
          </cell>
          <cell r="W1792" t="str">
            <v>NSW</v>
          </cell>
          <cell r="X1792">
            <v>11</v>
          </cell>
          <cell r="Y1792">
            <v>20</v>
          </cell>
        </row>
        <row r="1793">
          <cell r="A1793">
            <v>1792</v>
          </cell>
          <cell r="B1793">
            <v>9</v>
          </cell>
          <cell r="C1793">
            <v>2502</v>
          </cell>
          <cell r="D1793">
            <v>43085</v>
          </cell>
          <cell r="E1793" t="b">
            <v>1</v>
          </cell>
          <cell r="F1793" t="str">
            <v>Approved</v>
          </cell>
          <cell r="G1793" t="str">
            <v>OHM Cycles</v>
          </cell>
          <cell r="H1793" t="str">
            <v>Road</v>
          </cell>
          <cell r="I1793" t="str">
            <v>medium</v>
          </cell>
          <cell r="J1793" t="str">
            <v>medium</v>
          </cell>
          <cell r="K1793">
            <v>742.54</v>
          </cell>
          <cell r="L1793">
            <v>667.4</v>
          </cell>
          <cell r="M1793">
            <v>75.139999999999986</v>
          </cell>
          <cell r="N1793">
            <v>34586</v>
          </cell>
          <cell r="O1793" t="str">
            <v>Male</v>
          </cell>
          <cell r="P1793">
            <v>80</v>
          </cell>
          <cell r="Q1793">
            <v>57.610958904109587</v>
          </cell>
          <cell r="R1793" t="str">
            <v>Structural Engineer</v>
          </cell>
          <cell r="S1793" t="str">
            <v>Financial Services</v>
          </cell>
          <cell r="T1793" t="str">
            <v>Mass Customer</v>
          </cell>
          <cell r="U1793" t="str">
            <v>Yes</v>
          </cell>
          <cell r="V1793">
            <v>3046</v>
          </cell>
          <cell r="W1793" t="str">
            <v>VIC</v>
          </cell>
          <cell r="X1793">
            <v>9</v>
          </cell>
          <cell r="Y1793">
            <v>14</v>
          </cell>
        </row>
        <row r="1794">
          <cell r="A1794">
            <v>1793</v>
          </cell>
          <cell r="B1794">
            <v>1</v>
          </cell>
          <cell r="C1794">
            <v>2020</v>
          </cell>
          <cell r="D1794">
            <v>42961</v>
          </cell>
          <cell r="E1794" t="b">
            <v>0</v>
          </cell>
          <cell r="F1794" t="str">
            <v>Approved</v>
          </cell>
          <cell r="G1794" t="str">
            <v>Giant Bicycles</v>
          </cell>
          <cell r="H1794" t="str">
            <v>Standard</v>
          </cell>
          <cell r="I1794" t="str">
            <v>medium</v>
          </cell>
          <cell r="J1794" t="str">
            <v>medium</v>
          </cell>
          <cell r="K1794">
            <v>1403.5</v>
          </cell>
          <cell r="L1794">
            <v>954.82</v>
          </cell>
          <cell r="M1794">
            <v>448.67999999999995</v>
          </cell>
          <cell r="N1794">
            <v>38258</v>
          </cell>
          <cell r="O1794" t="str">
            <v>U</v>
          </cell>
          <cell r="P1794">
            <v>31</v>
          </cell>
          <cell r="Q1794">
            <v>50.906849315068492</v>
          </cell>
          <cell r="R1794" t="str">
            <v>Biostatistician IV</v>
          </cell>
          <cell r="S1794" t="str">
            <v>Entertainment</v>
          </cell>
          <cell r="T1794" t="str">
            <v>High Net Worth</v>
          </cell>
          <cell r="U1794" t="str">
            <v>No</v>
          </cell>
          <cell r="V1794">
            <v>3020</v>
          </cell>
          <cell r="W1794" t="str">
            <v>VIC</v>
          </cell>
          <cell r="X1794">
            <v>8</v>
          </cell>
          <cell r="Y1794">
            <v>138</v>
          </cell>
        </row>
        <row r="1795">
          <cell r="A1795">
            <v>1794</v>
          </cell>
          <cell r="B1795">
            <v>0</v>
          </cell>
          <cell r="C1795">
            <v>993</v>
          </cell>
          <cell r="D1795">
            <v>42835</v>
          </cell>
          <cell r="E1795" t="b">
            <v>0</v>
          </cell>
          <cell r="F1795" t="str">
            <v>Approved</v>
          </cell>
          <cell r="G1795" t="str">
            <v>Norco Bicycles</v>
          </cell>
          <cell r="H1795" t="str">
            <v>Road</v>
          </cell>
          <cell r="I1795" t="str">
            <v>medium</v>
          </cell>
          <cell r="J1795" t="str">
            <v>medium</v>
          </cell>
          <cell r="K1795">
            <v>543.39</v>
          </cell>
          <cell r="L1795">
            <v>407.54</v>
          </cell>
          <cell r="M1795">
            <v>135.84999999999997</v>
          </cell>
          <cell r="N1795">
            <v>42696</v>
          </cell>
          <cell r="O1795" t="e">
            <v>#N/A</v>
          </cell>
          <cell r="P1795" t="e">
            <v>#N/A</v>
          </cell>
          <cell r="Q1795" t="e">
            <v>#N/A</v>
          </cell>
          <cell r="R1795" t="e">
            <v>#N/A</v>
          </cell>
          <cell r="S1795" t="e">
            <v>#N/A</v>
          </cell>
          <cell r="T1795" t="e">
            <v>#N/A</v>
          </cell>
          <cell r="U1795" t="e">
            <v>#N/A</v>
          </cell>
          <cell r="V1795" t="e">
            <v>#N/A</v>
          </cell>
          <cell r="W1795" t="e">
            <v>#N/A</v>
          </cell>
          <cell r="X1795" t="e">
            <v>#N/A</v>
          </cell>
          <cell r="Y1795">
            <v>264</v>
          </cell>
        </row>
        <row r="1796">
          <cell r="A1796">
            <v>1795</v>
          </cell>
          <cell r="B1796">
            <v>72</v>
          </cell>
          <cell r="C1796">
            <v>2481</v>
          </cell>
          <cell r="D1796">
            <v>42941</v>
          </cell>
          <cell r="E1796" t="b">
            <v>0</v>
          </cell>
          <cell r="F1796" t="str">
            <v>Approved</v>
          </cell>
          <cell r="G1796" t="str">
            <v>Norco Bicycles</v>
          </cell>
          <cell r="H1796" t="str">
            <v>Standard</v>
          </cell>
          <cell r="I1796" t="str">
            <v>medium</v>
          </cell>
          <cell r="J1796" t="str">
            <v>medium</v>
          </cell>
          <cell r="K1796">
            <v>360.4</v>
          </cell>
          <cell r="L1796">
            <v>270.3</v>
          </cell>
          <cell r="M1796">
            <v>90.099999999999966</v>
          </cell>
          <cell r="N1796">
            <v>38859</v>
          </cell>
          <cell r="O1796" t="str">
            <v>Male</v>
          </cell>
          <cell r="P1796">
            <v>95</v>
          </cell>
          <cell r="Q1796">
            <v>43.19178082191781</v>
          </cell>
          <cell r="R1796" t="str">
            <v>Chief Design Engineer</v>
          </cell>
          <cell r="S1796" t="str">
            <v>Manufacturing</v>
          </cell>
          <cell r="T1796" t="str">
            <v>High Net Worth</v>
          </cell>
          <cell r="U1796" t="str">
            <v>Yes</v>
          </cell>
          <cell r="V1796">
            <v>3023</v>
          </cell>
          <cell r="W1796" t="str">
            <v>VIC</v>
          </cell>
          <cell r="X1796">
            <v>7</v>
          </cell>
          <cell r="Y1796">
            <v>158</v>
          </cell>
        </row>
        <row r="1797">
          <cell r="A1797">
            <v>1796</v>
          </cell>
          <cell r="B1797">
            <v>37</v>
          </cell>
          <cell r="C1797">
            <v>2163</v>
          </cell>
          <cell r="D1797">
            <v>43029</v>
          </cell>
          <cell r="E1797" t="b">
            <v>1</v>
          </cell>
          <cell r="F1797" t="str">
            <v>Approved</v>
          </cell>
          <cell r="G1797" t="str">
            <v>OHM Cycles</v>
          </cell>
          <cell r="H1797" t="str">
            <v>Standard</v>
          </cell>
          <cell r="I1797" t="str">
            <v>low</v>
          </cell>
          <cell r="J1797" t="str">
            <v>medium</v>
          </cell>
          <cell r="K1797">
            <v>1793.43</v>
          </cell>
          <cell r="L1797">
            <v>248.82</v>
          </cell>
          <cell r="M1797">
            <v>1544.6100000000001</v>
          </cell>
          <cell r="N1797">
            <v>35560</v>
          </cell>
          <cell r="O1797" t="str">
            <v>Female</v>
          </cell>
          <cell r="P1797">
            <v>12</v>
          </cell>
          <cell r="Q1797">
            <v>25.24931506849315</v>
          </cell>
          <cell r="R1797" t="str">
            <v>VP Product Management</v>
          </cell>
          <cell r="S1797" t="str">
            <v>Financial Services</v>
          </cell>
          <cell r="T1797" t="str">
            <v>High Net Worth</v>
          </cell>
          <cell r="U1797" t="str">
            <v>Yes</v>
          </cell>
          <cell r="V1797">
            <v>2155</v>
          </cell>
          <cell r="W1797" t="str">
            <v>NSW</v>
          </cell>
          <cell r="X1797">
            <v>10</v>
          </cell>
          <cell r="Y1797">
            <v>70</v>
          </cell>
        </row>
        <row r="1798">
          <cell r="A1798">
            <v>1797</v>
          </cell>
          <cell r="B1798">
            <v>68</v>
          </cell>
          <cell r="C1798">
            <v>983</v>
          </cell>
          <cell r="D1798">
            <v>42753</v>
          </cell>
          <cell r="E1798" t="b">
            <v>1</v>
          </cell>
          <cell r="F1798" t="str">
            <v>Approved</v>
          </cell>
          <cell r="G1798" t="str">
            <v>OHM Cycles</v>
          </cell>
          <cell r="H1798" t="str">
            <v>Standard</v>
          </cell>
          <cell r="I1798" t="str">
            <v>medium</v>
          </cell>
          <cell r="J1798" t="str">
            <v>medium</v>
          </cell>
          <cell r="K1798">
            <v>1636.9</v>
          </cell>
          <cell r="L1798">
            <v>44.71</v>
          </cell>
          <cell r="M1798">
            <v>1592.19</v>
          </cell>
          <cell r="N1798">
            <v>40410</v>
          </cell>
          <cell r="O1798" t="e">
            <v>#N/A</v>
          </cell>
          <cell r="P1798" t="e">
            <v>#N/A</v>
          </cell>
          <cell r="Q1798" t="e">
            <v>#N/A</v>
          </cell>
          <cell r="R1798" t="e">
            <v>#N/A</v>
          </cell>
          <cell r="S1798" t="e">
            <v>#N/A</v>
          </cell>
          <cell r="T1798" t="e">
            <v>#N/A</v>
          </cell>
          <cell r="U1798" t="e">
            <v>#N/A</v>
          </cell>
          <cell r="V1798" t="e">
            <v>#N/A</v>
          </cell>
          <cell r="W1798" t="e">
            <v>#N/A</v>
          </cell>
          <cell r="X1798" t="e">
            <v>#N/A</v>
          </cell>
          <cell r="Y1798">
            <v>346</v>
          </cell>
        </row>
        <row r="1799">
          <cell r="A1799">
            <v>1798</v>
          </cell>
          <cell r="B1799">
            <v>21</v>
          </cell>
          <cell r="C1799">
            <v>1304</v>
          </cell>
          <cell r="D1799">
            <v>42949</v>
          </cell>
          <cell r="E1799" t="b">
            <v>0</v>
          </cell>
          <cell r="F1799" t="str">
            <v>Approved</v>
          </cell>
          <cell r="G1799" t="str">
            <v>WeareA2B</v>
          </cell>
          <cell r="H1799" t="str">
            <v>Touring</v>
          </cell>
          <cell r="I1799" t="str">
            <v>medium</v>
          </cell>
          <cell r="J1799" t="str">
            <v>medium</v>
          </cell>
          <cell r="K1799">
            <v>1466.68</v>
          </cell>
          <cell r="L1799">
            <v>363.25</v>
          </cell>
          <cell r="M1799">
            <v>1103.43</v>
          </cell>
          <cell r="N1799">
            <v>41701</v>
          </cell>
          <cell r="O1799" t="e">
            <v>#N/A</v>
          </cell>
          <cell r="P1799" t="e">
            <v>#N/A</v>
          </cell>
          <cell r="Q1799" t="e">
            <v>#N/A</v>
          </cell>
          <cell r="R1799" t="e">
            <v>#N/A</v>
          </cell>
          <cell r="S1799" t="e">
            <v>#N/A</v>
          </cell>
          <cell r="T1799" t="e">
            <v>#N/A</v>
          </cell>
          <cell r="U1799" t="e">
            <v>#N/A</v>
          </cell>
          <cell r="V1799" t="e">
            <v>#N/A</v>
          </cell>
          <cell r="W1799" t="e">
            <v>#N/A</v>
          </cell>
          <cell r="X1799" t="e">
            <v>#N/A</v>
          </cell>
          <cell r="Y1799">
            <v>150</v>
          </cell>
        </row>
        <row r="1800">
          <cell r="A1800">
            <v>1799</v>
          </cell>
          <cell r="B1800">
            <v>46</v>
          </cell>
          <cell r="C1800">
            <v>920</v>
          </cell>
          <cell r="D1800">
            <v>42829</v>
          </cell>
          <cell r="E1800" t="b">
            <v>1</v>
          </cell>
          <cell r="F1800" t="str">
            <v>Approved</v>
          </cell>
          <cell r="G1800" t="str">
            <v>Solex</v>
          </cell>
          <cell r="H1800" t="str">
            <v>Standard</v>
          </cell>
          <cell r="I1800" t="str">
            <v>low</v>
          </cell>
          <cell r="J1800" t="str">
            <v>medium</v>
          </cell>
          <cell r="K1800">
            <v>1289.8499999999999</v>
          </cell>
          <cell r="L1800">
            <v>74.510000000000005</v>
          </cell>
          <cell r="M1800">
            <v>1215.3399999999999</v>
          </cell>
          <cell r="N1800">
            <v>39427</v>
          </cell>
          <cell r="O1800" t="e">
            <v>#N/A</v>
          </cell>
          <cell r="P1800" t="e">
            <v>#N/A</v>
          </cell>
          <cell r="Q1800" t="e">
            <v>#N/A</v>
          </cell>
          <cell r="R1800" t="e">
            <v>#N/A</v>
          </cell>
          <cell r="S1800" t="e">
            <v>#N/A</v>
          </cell>
          <cell r="T1800" t="e">
            <v>#N/A</v>
          </cell>
          <cell r="U1800" t="e">
            <v>#N/A</v>
          </cell>
          <cell r="V1800" t="e">
            <v>#N/A</v>
          </cell>
          <cell r="W1800" t="e">
            <v>#N/A</v>
          </cell>
          <cell r="X1800" t="e">
            <v>#N/A</v>
          </cell>
          <cell r="Y1800">
            <v>270</v>
          </cell>
        </row>
        <row r="1801">
          <cell r="A1801">
            <v>1800</v>
          </cell>
          <cell r="B1801">
            <v>69</v>
          </cell>
          <cell r="C1801">
            <v>2456</v>
          </cell>
          <cell r="D1801">
            <v>42932</v>
          </cell>
          <cell r="E1801" t="b">
            <v>1</v>
          </cell>
          <cell r="F1801" t="str">
            <v>Approved</v>
          </cell>
          <cell r="G1801" t="str">
            <v>Giant Bicycles</v>
          </cell>
          <cell r="H1801" t="str">
            <v>Road</v>
          </cell>
          <cell r="I1801" t="str">
            <v>medium</v>
          </cell>
          <cell r="J1801" t="str">
            <v>medium</v>
          </cell>
          <cell r="K1801">
            <v>792.9</v>
          </cell>
          <cell r="L1801">
            <v>594.67999999999995</v>
          </cell>
          <cell r="M1801">
            <v>198.22000000000003</v>
          </cell>
          <cell r="N1801">
            <v>33879</v>
          </cell>
          <cell r="O1801" t="str">
            <v>Male</v>
          </cell>
          <cell r="P1801">
            <v>70</v>
          </cell>
          <cell r="Q1801">
            <v>30.830136986301369</v>
          </cell>
          <cell r="R1801" t="str">
            <v>Sales Associate</v>
          </cell>
          <cell r="S1801" t="str">
            <v>Manufacturing</v>
          </cell>
          <cell r="T1801" t="str">
            <v>Mass Customer</v>
          </cell>
          <cell r="U1801" t="str">
            <v>No</v>
          </cell>
          <cell r="V1801">
            <v>3029</v>
          </cell>
          <cell r="W1801" t="str">
            <v>VIC</v>
          </cell>
          <cell r="X1801">
            <v>6</v>
          </cell>
          <cell r="Y1801">
            <v>167</v>
          </cell>
        </row>
        <row r="1802">
          <cell r="A1802">
            <v>1801</v>
          </cell>
          <cell r="B1802">
            <v>3</v>
          </cell>
          <cell r="C1802">
            <v>1848</v>
          </cell>
          <cell r="D1802">
            <v>42822</v>
          </cell>
          <cell r="E1802" t="b">
            <v>0</v>
          </cell>
          <cell r="F1802" t="str">
            <v>Approved</v>
          </cell>
          <cell r="G1802" t="str">
            <v>Trek Bicycles</v>
          </cell>
          <cell r="H1802" t="str">
            <v>Standard</v>
          </cell>
          <cell r="I1802" t="str">
            <v>medium</v>
          </cell>
          <cell r="J1802" t="str">
            <v>large</v>
          </cell>
          <cell r="K1802">
            <v>2091.4699999999998</v>
          </cell>
          <cell r="L1802">
            <v>388.92</v>
          </cell>
          <cell r="M1802">
            <v>1702.5499999999997</v>
          </cell>
          <cell r="N1802">
            <v>42145</v>
          </cell>
          <cell r="O1802" t="str">
            <v>Male</v>
          </cell>
          <cell r="P1802">
            <v>6</v>
          </cell>
          <cell r="Q1802">
            <v>45.345205479452055</v>
          </cell>
          <cell r="R1802" t="str">
            <v>Information Systems Manager</v>
          </cell>
          <cell r="S1802" t="str">
            <v>Manufacturing</v>
          </cell>
          <cell r="T1802" t="str">
            <v>Mass Customer</v>
          </cell>
          <cell r="U1802" t="str">
            <v>No</v>
          </cell>
          <cell r="V1802">
            <v>2474</v>
          </cell>
          <cell r="W1802" t="str">
            <v>NSW</v>
          </cell>
          <cell r="X1802">
            <v>3</v>
          </cell>
          <cell r="Y1802">
            <v>277</v>
          </cell>
        </row>
        <row r="1803">
          <cell r="A1803">
            <v>1802</v>
          </cell>
          <cell r="B1803">
            <v>73</v>
          </cell>
          <cell r="C1803">
            <v>270</v>
          </cell>
          <cell r="D1803">
            <v>42843</v>
          </cell>
          <cell r="E1803" t="b">
            <v>0</v>
          </cell>
          <cell r="F1803" t="str">
            <v>Approved</v>
          </cell>
          <cell r="G1803" t="str">
            <v>Solex</v>
          </cell>
          <cell r="H1803" t="str">
            <v>Standard</v>
          </cell>
          <cell r="I1803" t="str">
            <v>medium</v>
          </cell>
          <cell r="J1803" t="str">
            <v>medium</v>
          </cell>
          <cell r="K1803">
            <v>1945.43</v>
          </cell>
          <cell r="L1803">
            <v>333.18</v>
          </cell>
          <cell r="M1803">
            <v>1612.25</v>
          </cell>
          <cell r="N1803">
            <v>37499</v>
          </cell>
          <cell r="O1803" t="e">
            <v>#N/A</v>
          </cell>
          <cell r="P1803" t="e">
            <v>#N/A</v>
          </cell>
          <cell r="Q1803" t="e">
            <v>#N/A</v>
          </cell>
          <cell r="R1803" t="e">
            <v>#N/A</v>
          </cell>
          <cell r="S1803" t="e">
            <v>#N/A</v>
          </cell>
          <cell r="T1803" t="e">
            <v>#N/A</v>
          </cell>
          <cell r="U1803" t="e">
            <v>#N/A</v>
          </cell>
          <cell r="V1803" t="e">
            <v>#N/A</v>
          </cell>
          <cell r="W1803" t="e">
            <v>#N/A</v>
          </cell>
          <cell r="X1803" t="e">
            <v>#N/A</v>
          </cell>
          <cell r="Y1803">
            <v>256</v>
          </cell>
        </row>
        <row r="1804">
          <cell r="A1804">
            <v>1803</v>
          </cell>
          <cell r="B1804">
            <v>21</v>
          </cell>
          <cell r="C1804">
            <v>1305</v>
          </cell>
          <cell r="D1804">
            <v>42847</v>
          </cell>
          <cell r="E1804" t="b">
            <v>0</v>
          </cell>
          <cell r="F1804" t="str">
            <v>Approved</v>
          </cell>
          <cell r="G1804" t="str">
            <v>WeareA2B</v>
          </cell>
          <cell r="H1804" t="str">
            <v>Touring</v>
          </cell>
          <cell r="I1804" t="str">
            <v>medium</v>
          </cell>
          <cell r="J1804" t="str">
            <v>medium</v>
          </cell>
          <cell r="K1804">
            <v>1466.68</v>
          </cell>
          <cell r="L1804">
            <v>363.25</v>
          </cell>
          <cell r="M1804">
            <v>1103.43</v>
          </cell>
          <cell r="N1804">
            <v>38693</v>
          </cell>
          <cell r="O1804" t="e">
            <v>#N/A</v>
          </cell>
          <cell r="P1804" t="e">
            <v>#N/A</v>
          </cell>
          <cell r="Q1804" t="e">
            <v>#N/A</v>
          </cell>
          <cell r="R1804" t="e">
            <v>#N/A</v>
          </cell>
          <cell r="S1804" t="e">
            <v>#N/A</v>
          </cell>
          <cell r="T1804" t="e">
            <v>#N/A</v>
          </cell>
          <cell r="U1804" t="e">
            <v>#N/A</v>
          </cell>
          <cell r="V1804" t="e">
            <v>#N/A</v>
          </cell>
          <cell r="W1804" t="e">
            <v>#N/A</v>
          </cell>
          <cell r="X1804" t="e">
            <v>#N/A</v>
          </cell>
          <cell r="Y1804">
            <v>252</v>
          </cell>
        </row>
        <row r="1805">
          <cell r="A1805">
            <v>1804</v>
          </cell>
          <cell r="B1805">
            <v>100</v>
          </cell>
          <cell r="C1805">
            <v>535</v>
          </cell>
          <cell r="D1805">
            <v>43026</v>
          </cell>
          <cell r="E1805" t="b">
            <v>0</v>
          </cell>
          <cell r="F1805" t="str">
            <v>Approved</v>
          </cell>
          <cell r="G1805" t="str">
            <v>Norco Bicycles</v>
          </cell>
          <cell r="H1805" t="str">
            <v>Road</v>
          </cell>
          <cell r="I1805" t="str">
            <v>medium</v>
          </cell>
          <cell r="J1805" t="str">
            <v>medium</v>
          </cell>
          <cell r="K1805">
            <v>1036.5899999999999</v>
          </cell>
          <cell r="L1805">
            <v>206.35</v>
          </cell>
          <cell r="M1805">
            <v>830.2399999999999</v>
          </cell>
          <cell r="N1805">
            <v>33364</v>
          </cell>
          <cell r="O1805" t="e">
            <v>#N/A</v>
          </cell>
          <cell r="P1805" t="e">
            <v>#N/A</v>
          </cell>
          <cell r="Q1805" t="e">
            <v>#N/A</v>
          </cell>
          <cell r="R1805" t="e">
            <v>#N/A</v>
          </cell>
          <cell r="S1805" t="e">
            <v>#N/A</v>
          </cell>
          <cell r="T1805" t="e">
            <v>#N/A</v>
          </cell>
          <cell r="U1805" t="e">
            <v>#N/A</v>
          </cell>
          <cell r="V1805" t="e">
            <v>#N/A</v>
          </cell>
          <cell r="W1805" t="e">
            <v>#N/A</v>
          </cell>
          <cell r="X1805" t="e">
            <v>#N/A</v>
          </cell>
          <cell r="Y1805">
            <v>73</v>
          </cell>
        </row>
        <row r="1806">
          <cell r="A1806">
            <v>1805</v>
          </cell>
          <cell r="B1806">
            <v>90</v>
          </cell>
          <cell r="C1806">
            <v>2273</v>
          </cell>
          <cell r="D1806">
            <v>43017</v>
          </cell>
          <cell r="E1806" t="b">
            <v>1</v>
          </cell>
          <cell r="F1806" t="str">
            <v>Approved</v>
          </cell>
          <cell r="G1806" t="str">
            <v>Norco Bicycles</v>
          </cell>
          <cell r="H1806" t="str">
            <v>Standard</v>
          </cell>
          <cell r="I1806" t="str">
            <v>low</v>
          </cell>
          <cell r="J1806" t="str">
            <v>medium</v>
          </cell>
          <cell r="K1806">
            <v>363.01</v>
          </cell>
          <cell r="L1806">
            <v>290.41000000000003</v>
          </cell>
          <cell r="M1806">
            <v>72.599999999999966</v>
          </cell>
          <cell r="N1806">
            <v>38002</v>
          </cell>
          <cell r="O1806" t="str">
            <v>Female</v>
          </cell>
          <cell r="P1806">
            <v>15</v>
          </cell>
          <cell r="Q1806">
            <v>57.663013698630138</v>
          </cell>
          <cell r="R1806" t="str">
            <v>Assistant Professor</v>
          </cell>
          <cell r="S1806" t="str">
            <v>Manufacturing</v>
          </cell>
          <cell r="T1806" t="str">
            <v>Mass Customer</v>
          </cell>
          <cell r="U1806" t="str">
            <v>No</v>
          </cell>
          <cell r="V1806">
            <v>2092</v>
          </cell>
          <cell r="W1806" t="str">
            <v>NSW</v>
          </cell>
          <cell r="X1806">
            <v>12</v>
          </cell>
          <cell r="Y1806">
            <v>82</v>
          </cell>
        </row>
        <row r="1807">
          <cell r="A1807">
            <v>1806</v>
          </cell>
          <cell r="B1807">
            <v>31</v>
          </cell>
          <cell r="C1807">
            <v>3050</v>
          </cell>
          <cell r="D1807">
            <v>42855</v>
          </cell>
          <cell r="E1807" t="b">
            <v>0</v>
          </cell>
          <cell r="F1807" t="str">
            <v>Approved</v>
          </cell>
          <cell r="G1807" t="str">
            <v>WeareA2B</v>
          </cell>
          <cell r="H1807" t="str">
            <v>Standard</v>
          </cell>
          <cell r="I1807" t="str">
            <v>medium</v>
          </cell>
          <cell r="J1807" t="str">
            <v>medium</v>
          </cell>
          <cell r="K1807">
            <v>752.64</v>
          </cell>
          <cell r="L1807">
            <v>205.36</v>
          </cell>
          <cell r="M1807">
            <v>547.28</v>
          </cell>
          <cell r="N1807">
            <v>42218</v>
          </cell>
          <cell r="O1807" t="str">
            <v>Female</v>
          </cell>
          <cell r="P1807">
            <v>81</v>
          </cell>
          <cell r="Q1807">
            <v>24.306849315068494</v>
          </cell>
          <cell r="R1807">
            <v>0</v>
          </cell>
          <cell r="S1807" t="str">
            <v>Property</v>
          </cell>
          <cell r="T1807" t="str">
            <v>High Net Worth</v>
          </cell>
          <cell r="U1807" t="str">
            <v>Yes</v>
          </cell>
          <cell r="V1807">
            <v>2546</v>
          </cell>
          <cell r="W1807" t="str">
            <v>NSW</v>
          </cell>
          <cell r="X1807">
            <v>6</v>
          </cell>
          <cell r="Y1807">
            <v>244</v>
          </cell>
        </row>
        <row r="1808">
          <cell r="A1808">
            <v>1807</v>
          </cell>
          <cell r="B1808">
            <v>43</v>
          </cell>
          <cell r="C1808">
            <v>466</v>
          </cell>
          <cell r="D1808">
            <v>42912</v>
          </cell>
          <cell r="E1808" t="b">
            <v>0</v>
          </cell>
          <cell r="F1808" t="str">
            <v>Approved</v>
          </cell>
          <cell r="G1808" t="str">
            <v>Solex</v>
          </cell>
          <cell r="H1808" t="str">
            <v>Standard</v>
          </cell>
          <cell r="I1808" t="str">
            <v>medium</v>
          </cell>
          <cell r="J1808" t="str">
            <v>medium</v>
          </cell>
          <cell r="K1808">
            <v>1151.96</v>
          </cell>
          <cell r="L1808">
            <v>649.49</v>
          </cell>
          <cell r="M1808">
            <v>502.47</v>
          </cell>
          <cell r="N1808">
            <v>38991</v>
          </cell>
          <cell r="O1808" t="e">
            <v>#N/A</v>
          </cell>
          <cell r="P1808" t="e">
            <v>#N/A</v>
          </cell>
          <cell r="Q1808" t="e">
            <v>#N/A</v>
          </cell>
          <cell r="R1808" t="e">
            <v>#N/A</v>
          </cell>
          <cell r="S1808" t="e">
            <v>#N/A</v>
          </cell>
          <cell r="T1808" t="e">
            <v>#N/A</v>
          </cell>
          <cell r="U1808" t="e">
            <v>#N/A</v>
          </cell>
          <cell r="V1808" t="e">
            <v>#N/A</v>
          </cell>
          <cell r="W1808" t="e">
            <v>#N/A</v>
          </cell>
          <cell r="X1808" t="e">
            <v>#N/A</v>
          </cell>
          <cell r="Y1808">
            <v>187</v>
          </cell>
        </row>
        <row r="1809">
          <cell r="A1809">
            <v>1808</v>
          </cell>
          <cell r="B1809">
            <v>14</v>
          </cell>
          <cell r="C1809">
            <v>1106</v>
          </cell>
          <cell r="D1809">
            <v>42936</v>
          </cell>
          <cell r="E1809" t="b">
            <v>0</v>
          </cell>
          <cell r="F1809" t="str">
            <v>Approved</v>
          </cell>
          <cell r="G1809" t="str">
            <v>Trek Bicycles</v>
          </cell>
          <cell r="H1809" t="str">
            <v>Standard</v>
          </cell>
          <cell r="I1809" t="str">
            <v>medium</v>
          </cell>
          <cell r="J1809" t="str">
            <v>small</v>
          </cell>
          <cell r="K1809">
            <v>1386.84</v>
          </cell>
          <cell r="L1809">
            <v>1234.29</v>
          </cell>
          <cell r="M1809">
            <v>152.54999999999995</v>
          </cell>
          <cell r="N1809">
            <v>37838</v>
          </cell>
          <cell r="O1809" t="e">
            <v>#N/A</v>
          </cell>
          <cell r="P1809" t="e">
            <v>#N/A</v>
          </cell>
          <cell r="Q1809" t="e">
            <v>#N/A</v>
          </cell>
          <cell r="R1809" t="e">
            <v>#N/A</v>
          </cell>
          <cell r="S1809" t="e">
            <v>#N/A</v>
          </cell>
          <cell r="T1809" t="e">
            <v>#N/A</v>
          </cell>
          <cell r="U1809" t="e">
            <v>#N/A</v>
          </cell>
          <cell r="V1809" t="e">
            <v>#N/A</v>
          </cell>
          <cell r="W1809" t="e">
            <v>#N/A</v>
          </cell>
          <cell r="X1809" t="e">
            <v>#N/A</v>
          </cell>
          <cell r="Y1809">
            <v>163</v>
          </cell>
        </row>
        <row r="1810">
          <cell r="A1810">
            <v>1809</v>
          </cell>
          <cell r="B1810">
            <v>0</v>
          </cell>
          <cell r="C1810">
            <v>2559</v>
          </cell>
          <cell r="D1810">
            <v>43041</v>
          </cell>
          <cell r="E1810" t="b">
            <v>1</v>
          </cell>
          <cell r="F1810" t="str">
            <v>Approved</v>
          </cell>
          <cell r="G1810" t="str">
            <v>WeareA2B</v>
          </cell>
          <cell r="H1810" t="str">
            <v>Standard</v>
          </cell>
          <cell r="I1810" t="str">
            <v>medium</v>
          </cell>
          <cell r="J1810" t="str">
            <v>small</v>
          </cell>
          <cell r="K1810">
            <v>175.89</v>
          </cell>
          <cell r="L1810">
            <v>131.91999999999999</v>
          </cell>
          <cell r="M1810">
            <v>43.97</v>
          </cell>
          <cell r="N1810">
            <v>37668</v>
          </cell>
          <cell r="O1810" t="str">
            <v>Male</v>
          </cell>
          <cell r="P1810">
            <v>7</v>
          </cell>
          <cell r="Q1810">
            <v>52.780821917808218</v>
          </cell>
          <cell r="R1810" t="str">
            <v>Assistant Media Planner</v>
          </cell>
          <cell r="S1810" t="str">
            <v>Health</v>
          </cell>
          <cell r="T1810" t="str">
            <v>High Net Worth</v>
          </cell>
          <cell r="U1810" t="str">
            <v>Yes</v>
          </cell>
          <cell r="V1810">
            <v>2650</v>
          </cell>
          <cell r="W1810" t="str">
            <v>NSW</v>
          </cell>
          <cell r="X1810">
            <v>2</v>
          </cell>
          <cell r="Y1810">
            <v>58</v>
          </cell>
        </row>
        <row r="1811">
          <cell r="A1811">
            <v>1810</v>
          </cell>
          <cell r="B1811">
            <v>3</v>
          </cell>
          <cell r="C1811">
            <v>320</v>
          </cell>
          <cell r="D1811">
            <v>42949</v>
          </cell>
          <cell r="E1811" t="b">
            <v>0</v>
          </cell>
          <cell r="F1811" t="str">
            <v>Approved</v>
          </cell>
          <cell r="G1811" t="str">
            <v>Trek Bicycles</v>
          </cell>
          <cell r="H1811" t="str">
            <v>Standard</v>
          </cell>
          <cell r="I1811" t="str">
            <v>medium</v>
          </cell>
          <cell r="J1811" t="str">
            <v>large</v>
          </cell>
          <cell r="K1811">
            <v>2091.4699999999998</v>
          </cell>
          <cell r="L1811">
            <v>388.92</v>
          </cell>
          <cell r="M1811">
            <v>1702.5499999999997</v>
          </cell>
          <cell r="N1811">
            <v>41167</v>
          </cell>
          <cell r="O1811" t="e">
            <v>#N/A</v>
          </cell>
          <cell r="P1811" t="e">
            <v>#N/A</v>
          </cell>
          <cell r="Q1811" t="e">
            <v>#N/A</v>
          </cell>
          <cell r="R1811" t="e">
            <v>#N/A</v>
          </cell>
          <cell r="S1811" t="e">
            <v>#N/A</v>
          </cell>
          <cell r="T1811" t="e">
            <v>#N/A</v>
          </cell>
          <cell r="U1811" t="e">
            <v>#N/A</v>
          </cell>
          <cell r="V1811" t="e">
            <v>#N/A</v>
          </cell>
          <cell r="W1811" t="e">
            <v>#N/A</v>
          </cell>
          <cell r="X1811" t="e">
            <v>#N/A</v>
          </cell>
          <cell r="Y1811">
            <v>150</v>
          </cell>
        </row>
        <row r="1812">
          <cell r="A1812">
            <v>1811</v>
          </cell>
          <cell r="B1812">
            <v>99</v>
          </cell>
          <cell r="C1812">
            <v>2204</v>
          </cell>
          <cell r="D1812">
            <v>42987</v>
          </cell>
          <cell r="E1812" t="b">
            <v>0</v>
          </cell>
          <cell r="F1812" t="str">
            <v>Approved</v>
          </cell>
          <cell r="G1812" t="str">
            <v>Trek Bicycles</v>
          </cell>
          <cell r="H1812" t="str">
            <v>Road</v>
          </cell>
          <cell r="I1812" t="str">
            <v>low</v>
          </cell>
          <cell r="J1812" t="str">
            <v>small</v>
          </cell>
          <cell r="K1812">
            <v>1720.7</v>
          </cell>
          <cell r="L1812">
            <v>1531.42</v>
          </cell>
          <cell r="M1812">
            <v>189.27999999999997</v>
          </cell>
          <cell r="N1812">
            <v>38991</v>
          </cell>
          <cell r="O1812" t="str">
            <v>U</v>
          </cell>
          <cell r="P1812">
            <v>76</v>
          </cell>
          <cell r="Q1812">
            <v>54.56986301369863</v>
          </cell>
          <cell r="R1812" t="str">
            <v>Librarian</v>
          </cell>
          <cell r="S1812" t="str">
            <v>Health</v>
          </cell>
          <cell r="T1812" t="str">
            <v>High Net Worth</v>
          </cell>
          <cell r="U1812" t="str">
            <v>Yes</v>
          </cell>
          <cell r="V1812">
            <v>2762</v>
          </cell>
          <cell r="W1812" t="str">
            <v>NSW</v>
          </cell>
          <cell r="X1812">
            <v>9</v>
          </cell>
          <cell r="Y1812">
            <v>112</v>
          </cell>
        </row>
        <row r="1813">
          <cell r="A1813">
            <v>1812</v>
          </cell>
          <cell r="B1813">
            <v>0</v>
          </cell>
          <cell r="C1813">
            <v>2413</v>
          </cell>
          <cell r="D1813">
            <v>43026</v>
          </cell>
          <cell r="E1813" t="b">
            <v>0</v>
          </cell>
          <cell r="F1813" t="str">
            <v>Approved</v>
          </cell>
          <cell r="G1813" t="str">
            <v>Norco Bicycles</v>
          </cell>
          <cell r="H1813" t="str">
            <v>Standard</v>
          </cell>
          <cell r="I1813" t="str">
            <v>low</v>
          </cell>
          <cell r="J1813" t="str">
            <v>medium</v>
          </cell>
          <cell r="K1813">
            <v>363.01</v>
          </cell>
          <cell r="L1813">
            <v>290.41000000000003</v>
          </cell>
          <cell r="M1813">
            <v>72.599999999999966</v>
          </cell>
          <cell r="N1813">
            <v>42458</v>
          </cell>
          <cell r="O1813" t="str">
            <v>U</v>
          </cell>
          <cell r="P1813">
            <v>18</v>
          </cell>
          <cell r="Q1813">
            <v>78.660273972602738</v>
          </cell>
          <cell r="R1813" t="str">
            <v>Environmental Specialist</v>
          </cell>
          <cell r="S1813" t="str">
            <v>Manufacturing</v>
          </cell>
          <cell r="T1813" t="str">
            <v>Affluent Customer</v>
          </cell>
          <cell r="U1813" t="str">
            <v>No</v>
          </cell>
          <cell r="V1813">
            <v>3082</v>
          </cell>
          <cell r="W1813" t="str">
            <v>VIC</v>
          </cell>
          <cell r="X1813">
            <v>8</v>
          </cell>
          <cell r="Y1813">
            <v>73</v>
          </cell>
        </row>
        <row r="1814">
          <cell r="A1814">
            <v>1813</v>
          </cell>
          <cell r="B1814">
            <v>13</v>
          </cell>
          <cell r="C1814">
            <v>1211</v>
          </cell>
          <cell r="D1814">
            <v>42811</v>
          </cell>
          <cell r="E1814" t="b">
            <v>1</v>
          </cell>
          <cell r="F1814" t="str">
            <v>Approved</v>
          </cell>
          <cell r="G1814" t="str">
            <v>Solex</v>
          </cell>
          <cell r="H1814" t="str">
            <v>Standard</v>
          </cell>
          <cell r="I1814" t="str">
            <v>medium</v>
          </cell>
          <cell r="J1814" t="str">
            <v>medium</v>
          </cell>
          <cell r="K1814">
            <v>1163.8900000000001</v>
          </cell>
          <cell r="L1814">
            <v>589.27</v>
          </cell>
          <cell r="M1814">
            <v>574.62000000000012</v>
          </cell>
          <cell r="N1814">
            <v>42560</v>
          </cell>
          <cell r="O1814" t="e">
            <v>#N/A</v>
          </cell>
          <cell r="P1814" t="e">
            <v>#N/A</v>
          </cell>
          <cell r="Q1814" t="e">
            <v>#N/A</v>
          </cell>
          <cell r="R1814" t="e">
            <v>#N/A</v>
          </cell>
          <cell r="S1814" t="e">
            <v>#N/A</v>
          </cell>
          <cell r="T1814" t="e">
            <v>#N/A</v>
          </cell>
          <cell r="U1814" t="e">
            <v>#N/A</v>
          </cell>
          <cell r="V1814" t="e">
            <v>#N/A</v>
          </cell>
          <cell r="W1814" t="e">
            <v>#N/A</v>
          </cell>
          <cell r="X1814" t="e">
            <v>#N/A</v>
          </cell>
          <cell r="Y1814">
            <v>288</v>
          </cell>
        </row>
        <row r="1815">
          <cell r="A1815">
            <v>1814</v>
          </cell>
          <cell r="B1815">
            <v>9</v>
          </cell>
          <cell r="C1815">
            <v>686</v>
          </cell>
          <cell r="D1815">
            <v>43062</v>
          </cell>
          <cell r="E1815" t="b">
            <v>0</v>
          </cell>
          <cell r="F1815" t="str">
            <v>Approved</v>
          </cell>
          <cell r="G1815" t="str">
            <v>Norco Bicycles</v>
          </cell>
          <cell r="H1815" t="str">
            <v>Standard</v>
          </cell>
          <cell r="I1815" t="str">
            <v>medium</v>
          </cell>
          <cell r="J1815" t="str">
            <v>small</v>
          </cell>
          <cell r="K1815">
            <v>1216.1400000000001</v>
          </cell>
          <cell r="L1815">
            <v>1082.3599999999999</v>
          </cell>
          <cell r="M1815">
            <v>133.7800000000002</v>
          </cell>
          <cell r="N1815">
            <v>34527</v>
          </cell>
          <cell r="O1815" t="e">
            <v>#N/A</v>
          </cell>
          <cell r="P1815" t="e">
            <v>#N/A</v>
          </cell>
          <cell r="Q1815" t="e">
            <v>#N/A</v>
          </cell>
          <cell r="R1815" t="e">
            <v>#N/A</v>
          </cell>
          <cell r="S1815" t="e">
            <v>#N/A</v>
          </cell>
          <cell r="T1815" t="e">
            <v>#N/A</v>
          </cell>
          <cell r="U1815" t="e">
            <v>#N/A</v>
          </cell>
          <cell r="V1815" t="e">
            <v>#N/A</v>
          </cell>
          <cell r="W1815" t="e">
            <v>#N/A</v>
          </cell>
          <cell r="X1815" t="e">
            <v>#N/A</v>
          </cell>
          <cell r="Y1815">
            <v>37</v>
          </cell>
        </row>
        <row r="1816">
          <cell r="A1816">
            <v>1815</v>
          </cell>
          <cell r="B1816">
            <v>41</v>
          </cell>
          <cell r="C1816">
            <v>1664</v>
          </cell>
          <cell r="D1816">
            <v>42962</v>
          </cell>
          <cell r="E1816" t="b">
            <v>1</v>
          </cell>
          <cell r="F1816" t="str">
            <v>Approved</v>
          </cell>
          <cell r="G1816" t="str">
            <v>Solex</v>
          </cell>
          <cell r="H1816" t="str">
            <v>Road</v>
          </cell>
          <cell r="I1816" t="str">
            <v>medium</v>
          </cell>
          <cell r="J1816" t="str">
            <v>medium</v>
          </cell>
          <cell r="K1816">
            <v>416.98</v>
          </cell>
          <cell r="L1816">
            <v>312.74</v>
          </cell>
          <cell r="M1816">
            <v>104.24000000000001</v>
          </cell>
          <cell r="N1816">
            <v>39526</v>
          </cell>
          <cell r="O1816" t="e">
            <v>#N/A</v>
          </cell>
          <cell r="P1816" t="e">
            <v>#N/A</v>
          </cell>
          <cell r="Q1816" t="e">
            <v>#N/A</v>
          </cell>
          <cell r="R1816" t="e">
            <v>#N/A</v>
          </cell>
          <cell r="S1816" t="e">
            <v>#N/A</v>
          </cell>
          <cell r="T1816" t="e">
            <v>#N/A</v>
          </cell>
          <cell r="U1816" t="e">
            <v>#N/A</v>
          </cell>
          <cell r="V1816" t="e">
            <v>#N/A</v>
          </cell>
          <cell r="W1816" t="e">
            <v>#N/A</v>
          </cell>
          <cell r="X1816" t="e">
            <v>#N/A</v>
          </cell>
          <cell r="Y1816">
            <v>137</v>
          </cell>
        </row>
        <row r="1817">
          <cell r="A1817">
            <v>1816</v>
          </cell>
          <cell r="B1817">
            <v>52</v>
          </cell>
          <cell r="C1817">
            <v>3034</v>
          </cell>
          <cell r="D1817">
            <v>42962</v>
          </cell>
          <cell r="E1817" t="b">
            <v>1</v>
          </cell>
          <cell r="F1817" t="str">
            <v>Approved</v>
          </cell>
          <cell r="G1817" t="str">
            <v>OHM Cycles</v>
          </cell>
          <cell r="H1817" t="str">
            <v>Road</v>
          </cell>
          <cell r="I1817" t="str">
            <v>medium</v>
          </cell>
          <cell r="J1817" t="str">
            <v>medium</v>
          </cell>
          <cell r="K1817">
            <v>1280.28</v>
          </cell>
          <cell r="L1817">
            <v>829.51</v>
          </cell>
          <cell r="M1817">
            <v>450.77</v>
          </cell>
          <cell r="N1817">
            <v>35470</v>
          </cell>
          <cell r="O1817" t="str">
            <v>Male</v>
          </cell>
          <cell r="P1817">
            <v>98</v>
          </cell>
          <cell r="Q1817">
            <v>65.569863013698637</v>
          </cell>
          <cell r="R1817" t="str">
            <v>Web Designer IV</v>
          </cell>
          <cell r="S1817" t="str">
            <v>Financial Services</v>
          </cell>
          <cell r="T1817" t="str">
            <v>High Net Worth</v>
          </cell>
          <cell r="U1817" t="str">
            <v>No</v>
          </cell>
          <cell r="V1817">
            <v>3079</v>
          </cell>
          <cell r="W1817" t="str">
            <v>VIC</v>
          </cell>
          <cell r="X1817">
            <v>6</v>
          </cell>
          <cell r="Y1817">
            <v>137</v>
          </cell>
        </row>
        <row r="1818">
          <cell r="A1818">
            <v>1817</v>
          </cell>
          <cell r="B1818">
            <v>6</v>
          </cell>
          <cell r="C1818">
            <v>1980</v>
          </cell>
          <cell r="D1818">
            <v>42861</v>
          </cell>
          <cell r="E1818" t="b">
            <v>0</v>
          </cell>
          <cell r="F1818" t="str">
            <v>Approved</v>
          </cell>
          <cell r="G1818" t="str">
            <v>Solex</v>
          </cell>
          <cell r="H1818" t="str">
            <v>Standard</v>
          </cell>
          <cell r="I1818" t="str">
            <v>high</v>
          </cell>
          <cell r="J1818" t="str">
            <v>medium</v>
          </cell>
          <cell r="K1818">
            <v>748.17</v>
          </cell>
          <cell r="L1818">
            <v>448.9</v>
          </cell>
          <cell r="M1818">
            <v>299.27</v>
          </cell>
          <cell r="N1818">
            <v>35052</v>
          </cell>
          <cell r="O1818" t="str">
            <v>Male</v>
          </cell>
          <cell r="P1818">
            <v>62</v>
          </cell>
          <cell r="Q1818">
            <v>29.767123287671232</v>
          </cell>
          <cell r="R1818" t="str">
            <v>Food Chemist</v>
          </cell>
          <cell r="S1818" t="str">
            <v>Manufacturing</v>
          </cell>
          <cell r="T1818" t="str">
            <v>Mass Customer</v>
          </cell>
          <cell r="U1818" t="str">
            <v>Yes</v>
          </cell>
          <cell r="V1818">
            <v>2747</v>
          </cell>
          <cell r="W1818" t="str">
            <v>NSW</v>
          </cell>
          <cell r="X1818">
            <v>8</v>
          </cell>
          <cell r="Y1818">
            <v>238</v>
          </cell>
        </row>
        <row r="1819">
          <cell r="A1819">
            <v>1818</v>
          </cell>
          <cell r="B1819">
            <v>88</v>
          </cell>
          <cell r="C1819">
            <v>585</v>
          </cell>
          <cell r="D1819">
            <v>42801</v>
          </cell>
          <cell r="F1819" t="str">
            <v>Approved</v>
          </cell>
          <cell r="G1819" t="str">
            <v>Norco Bicycles</v>
          </cell>
          <cell r="H1819" t="str">
            <v>Standard</v>
          </cell>
          <cell r="I1819" t="str">
            <v>medium</v>
          </cell>
          <cell r="J1819" t="str">
            <v>medium</v>
          </cell>
          <cell r="K1819">
            <v>1198.46</v>
          </cell>
          <cell r="L1819">
            <v>381.1</v>
          </cell>
          <cell r="M1819">
            <v>817.36</v>
          </cell>
          <cell r="N1819">
            <v>36145</v>
          </cell>
          <cell r="O1819" t="e">
            <v>#N/A</v>
          </cell>
          <cell r="P1819" t="e">
            <v>#N/A</v>
          </cell>
          <cell r="Q1819" t="e">
            <v>#N/A</v>
          </cell>
          <cell r="R1819" t="e">
            <v>#N/A</v>
          </cell>
          <cell r="S1819" t="e">
            <v>#N/A</v>
          </cell>
          <cell r="T1819" t="e">
            <v>#N/A</v>
          </cell>
          <cell r="U1819" t="e">
            <v>#N/A</v>
          </cell>
          <cell r="V1819" t="e">
            <v>#N/A</v>
          </cell>
          <cell r="W1819" t="e">
            <v>#N/A</v>
          </cell>
          <cell r="X1819" t="e">
            <v>#N/A</v>
          </cell>
          <cell r="Y1819">
            <v>298</v>
          </cell>
        </row>
        <row r="1820">
          <cell r="A1820">
            <v>1819</v>
          </cell>
          <cell r="B1820">
            <v>7</v>
          </cell>
          <cell r="C1820">
            <v>2722</v>
          </cell>
          <cell r="D1820">
            <v>43026</v>
          </cell>
          <cell r="E1820" t="b">
            <v>1</v>
          </cell>
          <cell r="F1820" t="str">
            <v>Approved</v>
          </cell>
          <cell r="G1820" t="str">
            <v>Trek Bicycles</v>
          </cell>
          <cell r="H1820" t="str">
            <v>Road</v>
          </cell>
          <cell r="I1820" t="str">
            <v>low</v>
          </cell>
          <cell r="J1820" t="str">
            <v>medium</v>
          </cell>
          <cell r="K1820">
            <v>980.37</v>
          </cell>
          <cell r="L1820">
            <v>234.43</v>
          </cell>
          <cell r="M1820">
            <v>745.94</v>
          </cell>
          <cell r="N1820">
            <v>38258</v>
          </cell>
          <cell r="O1820" t="str">
            <v>Female</v>
          </cell>
          <cell r="P1820">
            <v>71</v>
          </cell>
          <cell r="Q1820">
            <v>35.0027397260274</v>
          </cell>
          <cell r="R1820">
            <v>0</v>
          </cell>
          <cell r="S1820" t="str">
            <v>Manufacturing</v>
          </cell>
          <cell r="T1820" t="str">
            <v>Mass Customer</v>
          </cell>
          <cell r="U1820" t="str">
            <v>Yes</v>
          </cell>
          <cell r="V1820">
            <v>3127</v>
          </cell>
          <cell r="W1820" t="str">
            <v>VIC</v>
          </cell>
          <cell r="X1820">
            <v>10</v>
          </cell>
          <cell r="Y1820">
            <v>73</v>
          </cell>
        </row>
        <row r="1821">
          <cell r="A1821">
            <v>1820</v>
          </cell>
          <cell r="B1821">
            <v>69</v>
          </cell>
          <cell r="C1821">
            <v>2809</v>
          </cell>
          <cell r="D1821">
            <v>42954</v>
          </cell>
          <cell r="E1821" t="b">
            <v>0</v>
          </cell>
          <cell r="F1821" t="str">
            <v>Approved</v>
          </cell>
          <cell r="G1821" t="str">
            <v>Giant Bicycles</v>
          </cell>
          <cell r="H1821" t="str">
            <v>Road</v>
          </cell>
          <cell r="I1821" t="str">
            <v>medium</v>
          </cell>
          <cell r="J1821" t="str">
            <v>medium</v>
          </cell>
          <cell r="K1821">
            <v>792.9</v>
          </cell>
          <cell r="L1821">
            <v>594.67999999999995</v>
          </cell>
          <cell r="M1821">
            <v>198.22000000000003</v>
          </cell>
          <cell r="N1821">
            <v>33879</v>
          </cell>
          <cell r="O1821" t="str">
            <v>Male</v>
          </cell>
          <cell r="P1821">
            <v>27</v>
          </cell>
          <cell r="Q1821">
            <v>52.641095890410959</v>
          </cell>
          <cell r="R1821" t="str">
            <v>Statistician IV</v>
          </cell>
          <cell r="S1821" t="str">
            <v>Financial Services</v>
          </cell>
          <cell r="T1821" t="str">
            <v>Mass Customer</v>
          </cell>
          <cell r="U1821" t="str">
            <v>Yes</v>
          </cell>
          <cell r="V1821">
            <v>3065</v>
          </cell>
          <cell r="W1821" t="str">
            <v>VIC</v>
          </cell>
          <cell r="X1821">
            <v>12</v>
          </cell>
          <cell r="Y1821">
            <v>145</v>
          </cell>
        </row>
        <row r="1822">
          <cell r="A1822">
            <v>1821</v>
          </cell>
          <cell r="B1822">
            <v>35</v>
          </cell>
          <cell r="C1822">
            <v>1821</v>
          </cell>
          <cell r="D1822">
            <v>42935</v>
          </cell>
          <cell r="E1822" t="b">
            <v>1</v>
          </cell>
          <cell r="F1822" t="str">
            <v>Approved</v>
          </cell>
          <cell r="G1822" t="str">
            <v>Giant Bicycles</v>
          </cell>
          <cell r="H1822" t="str">
            <v>Standard</v>
          </cell>
          <cell r="I1822" t="str">
            <v>medium</v>
          </cell>
          <cell r="J1822" t="str">
            <v>medium</v>
          </cell>
          <cell r="K1822">
            <v>1403.5</v>
          </cell>
          <cell r="L1822">
            <v>954.82</v>
          </cell>
          <cell r="M1822">
            <v>448.67999999999995</v>
          </cell>
          <cell r="N1822">
            <v>41167</v>
          </cell>
          <cell r="O1822" t="str">
            <v>Female</v>
          </cell>
          <cell r="P1822">
            <v>67</v>
          </cell>
          <cell r="Q1822">
            <v>50.063013698630137</v>
          </cell>
          <cell r="R1822" t="str">
            <v>Web Developer IV</v>
          </cell>
          <cell r="S1822" t="str">
            <v>IT</v>
          </cell>
          <cell r="T1822" t="str">
            <v>Affluent Customer</v>
          </cell>
          <cell r="U1822" t="str">
            <v>No</v>
          </cell>
          <cell r="V1822" t="e">
            <v>#N/A</v>
          </cell>
          <cell r="W1822" t="e">
            <v>#N/A</v>
          </cell>
          <cell r="X1822" t="e">
            <v>#N/A</v>
          </cell>
          <cell r="Y1822">
            <v>164</v>
          </cell>
        </row>
        <row r="1823">
          <cell r="A1823">
            <v>1822</v>
          </cell>
          <cell r="B1823">
            <v>0</v>
          </cell>
          <cell r="C1823">
            <v>1907</v>
          </cell>
          <cell r="D1823">
            <v>42989</v>
          </cell>
          <cell r="E1823" t="b">
            <v>0</v>
          </cell>
          <cell r="F1823" t="str">
            <v>Approved</v>
          </cell>
          <cell r="G1823" t="str">
            <v>Norco Bicycles</v>
          </cell>
          <cell r="H1823" t="str">
            <v>Standard</v>
          </cell>
          <cell r="I1823" t="str">
            <v>low</v>
          </cell>
          <cell r="J1823" t="str">
            <v>medium</v>
          </cell>
          <cell r="K1823">
            <v>363.01</v>
          </cell>
          <cell r="L1823">
            <v>290.41000000000003</v>
          </cell>
          <cell r="M1823">
            <v>72.599999999999966</v>
          </cell>
          <cell r="N1823">
            <v>38482</v>
          </cell>
          <cell r="O1823" t="str">
            <v>Female</v>
          </cell>
          <cell r="P1823">
            <v>2</v>
          </cell>
          <cell r="Q1823">
            <v>47.405479452054792</v>
          </cell>
          <cell r="R1823" t="str">
            <v>VP Sales</v>
          </cell>
          <cell r="S1823" t="str">
            <v>Retail</v>
          </cell>
          <cell r="T1823" t="str">
            <v>Mass Customer</v>
          </cell>
          <cell r="U1823" t="str">
            <v>No</v>
          </cell>
          <cell r="V1823">
            <v>2575</v>
          </cell>
          <cell r="W1823" t="str">
            <v>NSW</v>
          </cell>
          <cell r="X1823">
            <v>8</v>
          </cell>
          <cell r="Y1823">
            <v>110</v>
          </cell>
        </row>
        <row r="1824">
          <cell r="A1824">
            <v>1823</v>
          </cell>
          <cell r="B1824">
            <v>54</v>
          </cell>
          <cell r="C1824">
            <v>1034</v>
          </cell>
          <cell r="D1824">
            <v>42995</v>
          </cell>
          <cell r="E1824" t="b">
            <v>0</v>
          </cell>
          <cell r="F1824" t="str">
            <v>Approved</v>
          </cell>
          <cell r="G1824" t="str">
            <v>WeareA2B</v>
          </cell>
          <cell r="H1824" t="str">
            <v>Standard</v>
          </cell>
          <cell r="I1824" t="str">
            <v>medium</v>
          </cell>
          <cell r="J1824" t="str">
            <v>medium</v>
          </cell>
          <cell r="K1824">
            <v>1807.45</v>
          </cell>
          <cell r="L1824">
            <v>778.69</v>
          </cell>
          <cell r="M1824">
            <v>1028.76</v>
          </cell>
          <cell r="N1824">
            <v>42710</v>
          </cell>
          <cell r="O1824" t="e">
            <v>#N/A</v>
          </cell>
          <cell r="P1824" t="e">
            <v>#N/A</v>
          </cell>
          <cell r="Q1824" t="e">
            <v>#N/A</v>
          </cell>
          <cell r="R1824" t="e">
            <v>#N/A</v>
          </cell>
          <cell r="S1824" t="e">
            <v>#N/A</v>
          </cell>
          <cell r="T1824" t="e">
            <v>#N/A</v>
          </cell>
          <cell r="U1824" t="e">
            <v>#N/A</v>
          </cell>
          <cell r="V1824" t="e">
            <v>#N/A</v>
          </cell>
          <cell r="W1824" t="e">
            <v>#N/A</v>
          </cell>
          <cell r="X1824" t="e">
            <v>#N/A</v>
          </cell>
          <cell r="Y1824">
            <v>104</v>
          </cell>
        </row>
        <row r="1825">
          <cell r="A1825">
            <v>1824</v>
          </cell>
          <cell r="B1825">
            <v>17</v>
          </cell>
          <cell r="C1825">
            <v>1388</v>
          </cell>
          <cell r="D1825">
            <v>42863</v>
          </cell>
          <cell r="E1825" t="b">
            <v>0</v>
          </cell>
          <cell r="F1825" t="str">
            <v>Approved</v>
          </cell>
          <cell r="G1825" t="str">
            <v>Solex</v>
          </cell>
          <cell r="H1825" t="str">
            <v>Standard</v>
          </cell>
          <cell r="I1825" t="str">
            <v>high</v>
          </cell>
          <cell r="J1825" t="str">
            <v>medium</v>
          </cell>
          <cell r="K1825">
            <v>1024.6600000000001</v>
          </cell>
          <cell r="L1825">
            <v>614.79999999999995</v>
          </cell>
          <cell r="M1825">
            <v>409.86000000000013</v>
          </cell>
          <cell r="N1825">
            <v>35378</v>
          </cell>
          <cell r="O1825" t="e">
            <v>#N/A</v>
          </cell>
          <cell r="P1825" t="e">
            <v>#N/A</v>
          </cell>
          <cell r="Q1825" t="e">
            <v>#N/A</v>
          </cell>
          <cell r="R1825" t="e">
            <v>#N/A</v>
          </cell>
          <cell r="S1825" t="e">
            <v>#N/A</v>
          </cell>
          <cell r="T1825" t="e">
            <v>#N/A</v>
          </cell>
          <cell r="U1825" t="e">
            <v>#N/A</v>
          </cell>
          <cell r="V1825" t="e">
            <v>#N/A</v>
          </cell>
          <cell r="W1825" t="e">
            <v>#N/A</v>
          </cell>
          <cell r="X1825" t="e">
            <v>#N/A</v>
          </cell>
          <cell r="Y1825">
            <v>236</v>
          </cell>
        </row>
        <row r="1826">
          <cell r="A1826">
            <v>1825</v>
          </cell>
          <cell r="B1826">
            <v>26</v>
          </cell>
          <cell r="C1826">
            <v>1001</v>
          </cell>
          <cell r="D1826">
            <v>42832</v>
          </cell>
          <cell r="E1826" t="b">
            <v>1</v>
          </cell>
          <cell r="F1826" t="str">
            <v>Approved</v>
          </cell>
          <cell r="G1826" t="str">
            <v>WeareA2B</v>
          </cell>
          <cell r="H1826" t="str">
            <v>Standard</v>
          </cell>
          <cell r="I1826" t="str">
            <v>medium</v>
          </cell>
          <cell r="J1826" t="str">
            <v>medium</v>
          </cell>
          <cell r="K1826">
            <v>1992.93</v>
          </cell>
          <cell r="L1826">
            <v>762.63</v>
          </cell>
          <cell r="M1826">
            <v>1230.3000000000002</v>
          </cell>
          <cell r="N1826">
            <v>34115</v>
          </cell>
          <cell r="O1826" t="e">
            <v>#N/A</v>
          </cell>
          <cell r="P1826" t="e">
            <v>#N/A</v>
          </cell>
          <cell r="Q1826" t="e">
            <v>#N/A</v>
          </cell>
          <cell r="R1826" t="e">
            <v>#N/A</v>
          </cell>
          <cell r="S1826" t="e">
            <v>#N/A</v>
          </cell>
          <cell r="T1826" t="e">
            <v>#N/A</v>
          </cell>
          <cell r="U1826" t="e">
            <v>#N/A</v>
          </cell>
          <cell r="V1826" t="e">
            <v>#N/A</v>
          </cell>
          <cell r="W1826" t="e">
            <v>#N/A</v>
          </cell>
          <cell r="X1826" t="e">
            <v>#N/A</v>
          </cell>
          <cell r="Y1826">
            <v>267</v>
          </cell>
        </row>
        <row r="1827">
          <cell r="A1827">
            <v>1826</v>
          </cell>
          <cell r="B1827">
            <v>93</v>
          </cell>
          <cell r="C1827">
            <v>513</v>
          </cell>
          <cell r="D1827">
            <v>42756</v>
          </cell>
          <cell r="E1827" t="b">
            <v>0</v>
          </cell>
          <cell r="F1827" t="str">
            <v>Approved</v>
          </cell>
          <cell r="G1827" t="str">
            <v>WeareA2B</v>
          </cell>
          <cell r="H1827" t="str">
            <v>Standard</v>
          </cell>
          <cell r="I1827" t="str">
            <v>medium</v>
          </cell>
          <cell r="J1827" t="str">
            <v>medium</v>
          </cell>
          <cell r="K1827">
            <v>1065.03</v>
          </cell>
          <cell r="L1827">
            <v>230.09</v>
          </cell>
          <cell r="M1827">
            <v>834.93999999999994</v>
          </cell>
          <cell r="N1827">
            <v>36833</v>
          </cell>
          <cell r="O1827" t="e">
            <v>#N/A</v>
          </cell>
          <cell r="P1827" t="e">
            <v>#N/A</v>
          </cell>
          <cell r="Q1827" t="e">
            <v>#N/A</v>
          </cell>
          <cell r="R1827" t="e">
            <v>#N/A</v>
          </cell>
          <cell r="S1827" t="e">
            <v>#N/A</v>
          </cell>
          <cell r="T1827" t="e">
            <v>#N/A</v>
          </cell>
          <cell r="U1827" t="e">
            <v>#N/A</v>
          </cell>
          <cell r="V1827" t="e">
            <v>#N/A</v>
          </cell>
          <cell r="W1827" t="e">
            <v>#N/A</v>
          </cell>
          <cell r="X1827" t="e">
            <v>#N/A</v>
          </cell>
          <cell r="Y1827">
            <v>343</v>
          </cell>
        </row>
        <row r="1828">
          <cell r="A1828">
            <v>1827</v>
          </cell>
          <cell r="B1828">
            <v>6</v>
          </cell>
          <cell r="C1828">
            <v>1695</v>
          </cell>
          <cell r="D1828">
            <v>42829</v>
          </cell>
          <cell r="E1828" t="b">
            <v>0</v>
          </cell>
          <cell r="F1828" t="str">
            <v>Approved</v>
          </cell>
          <cell r="G1828" t="str">
            <v>Solex</v>
          </cell>
          <cell r="H1828" t="str">
            <v>Standard</v>
          </cell>
          <cell r="I1828" t="str">
            <v>high</v>
          </cell>
          <cell r="J1828" t="str">
            <v>medium</v>
          </cell>
          <cell r="K1828">
            <v>748.17</v>
          </cell>
          <cell r="L1828">
            <v>448.9</v>
          </cell>
          <cell r="M1828">
            <v>299.27</v>
          </cell>
          <cell r="N1828">
            <v>39031</v>
          </cell>
          <cell r="O1828" t="e">
            <v>#N/A</v>
          </cell>
          <cell r="P1828" t="e">
            <v>#N/A</v>
          </cell>
          <cell r="Q1828" t="e">
            <v>#N/A</v>
          </cell>
          <cell r="R1828" t="e">
            <v>#N/A</v>
          </cell>
          <cell r="S1828" t="e">
            <v>#N/A</v>
          </cell>
          <cell r="T1828" t="e">
            <v>#N/A</v>
          </cell>
          <cell r="U1828" t="e">
            <v>#N/A</v>
          </cell>
          <cell r="V1828" t="e">
            <v>#N/A</v>
          </cell>
          <cell r="W1828" t="e">
            <v>#N/A</v>
          </cell>
          <cell r="X1828" t="e">
            <v>#N/A</v>
          </cell>
          <cell r="Y1828">
            <v>270</v>
          </cell>
        </row>
        <row r="1829">
          <cell r="A1829">
            <v>1828</v>
          </cell>
          <cell r="B1829">
            <v>63</v>
          </cell>
          <cell r="C1829">
            <v>2318</v>
          </cell>
          <cell r="D1829">
            <v>42888</v>
          </cell>
          <cell r="E1829" t="b">
            <v>1</v>
          </cell>
          <cell r="F1829" t="str">
            <v>Approved</v>
          </cell>
          <cell r="G1829" t="str">
            <v>Solex</v>
          </cell>
          <cell r="H1829" t="str">
            <v>Standard</v>
          </cell>
          <cell r="I1829" t="str">
            <v>medium</v>
          </cell>
          <cell r="J1829" t="str">
            <v>medium</v>
          </cell>
          <cell r="K1829">
            <v>1483.2</v>
          </cell>
          <cell r="L1829">
            <v>99.59</v>
          </cell>
          <cell r="M1829">
            <v>1383.6100000000001</v>
          </cell>
          <cell r="N1829">
            <v>40487</v>
          </cell>
          <cell r="O1829" t="str">
            <v>Male</v>
          </cell>
          <cell r="P1829">
            <v>63</v>
          </cell>
          <cell r="Q1829">
            <v>34.073972602739723</v>
          </cell>
          <cell r="R1829" t="str">
            <v>Automation Specialist I</v>
          </cell>
          <cell r="S1829" t="str">
            <v>Health</v>
          </cell>
          <cell r="T1829" t="str">
            <v>Mass Customer</v>
          </cell>
          <cell r="U1829" t="str">
            <v>Yes</v>
          </cell>
          <cell r="V1829">
            <v>3205</v>
          </cell>
          <cell r="W1829" t="str">
            <v>VIC</v>
          </cell>
          <cell r="X1829">
            <v>10</v>
          </cell>
          <cell r="Y1829">
            <v>211</v>
          </cell>
        </row>
        <row r="1830">
          <cell r="A1830">
            <v>1829</v>
          </cell>
          <cell r="B1830">
            <v>64</v>
          </cell>
          <cell r="C1830">
            <v>1140</v>
          </cell>
          <cell r="D1830">
            <v>42780</v>
          </cell>
          <cell r="E1830" t="b">
            <v>0</v>
          </cell>
          <cell r="F1830" t="str">
            <v>Approved</v>
          </cell>
          <cell r="G1830" t="str">
            <v>Trek Bicycles</v>
          </cell>
          <cell r="H1830" t="str">
            <v>Standard</v>
          </cell>
          <cell r="I1830" t="str">
            <v>medium</v>
          </cell>
          <cell r="J1830" t="str">
            <v>large</v>
          </cell>
          <cell r="K1830">
            <v>1469.44</v>
          </cell>
          <cell r="L1830">
            <v>596.54999999999995</v>
          </cell>
          <cell r="M1830">
            <v>872.8900000000001</v>
          </cell>
          <cell r="N1830">
            <v>33879</v>
          </cell>
          <cell r="O1830" t="e">
            <v>#N/A</v>
          </cell>
          <cell r="P1830" t="e">
            <v>#N/A</v>
          </cell>
          <cell r="Q1830" t="e">
            <v>#N/A</v>
          </cell>
          <cell r="R1830" t="e">
            <v>#N/A</v>
          </cell>
          <cell r="S1830" t="e">
            <v>#N/A</v>
          </cell>
          <cell r="T1830" t="e">
            <v>#N/A</v>
          </cell>
          <cell r="U1830" t="e">
            <v>#N/A</v>
          </cell>
          <cell r="V1830" t="e">
            <v>#N/A</v>
          </cell>
          <cell r="W1830" t="e">
            <v>#N/A</v>
          </cell>
          <cell r="X1830" t="e">
            <v>#N/A</v>
          </cell>
          <cell r="Y1830">
            <v>319</v>
          </cell>
        </row>
        <row r="1831">
          <cell r="A1831">
            <v>1830</v>
          </cell>
          <cell r="B1831">
            <v>87</v>
          </cell>
          <cell r="C1831">
            <v>990</v>
          </cell>
          <cell r="D1831">
            <v>42962</v>
          </cell>
          <cell r="E1831" t="b">
            <v>1</v>
          </cell>
          <cell r="F1831" t="str">
            <v>Approved</v>
          </cell>
          <cell r="G1831" t="str">
            <v>Giant Bicycles</v>
          </cell>
          <cell r="H1831" t="str">
            <v>Standard</v>
          </cell>
          <cell r="I1831" t="str">
            <v>high</v>
          </cell>
          <cell r="J1831" t="str">
            <v>medium</v>
          </cell>
          <cell r="K1831">
            <v>1179</v>
          </cell>
          <cell r="L1831">
            <v>707.4</v>
          </cell>
          <cell r="M1831">
            <v>471.6</v>
          </cell>
          <cell r="N1831">
            <v>36833</v>
          </cell>
          <cell r="O1831" t="e">
            <v>#N/A</v>
          </cell>
          <cell r="P1831" t="e">
            <v>#N/A</v>
          </cell>
          <cell r="Q1831" t="e">
            <v>#N/A</v>
          </cell>
          <cell r="R1831" t="e">
            <v>#N/A</v>
          </cell>
          <cell r="S1831" t="e">
            <v>#N/A</v>
          </cell>
          <cell r="T1831" t="e">
            <v>#N/A</v>
          </cell>
          <cell r="U1831" t="e">
            <v>#N/A</v>
          </cell>
          <cell r="V1831" t="e">
            <v>#N/A</v>
          </cell>
          <cell r="W1831" t="e">
            <v>#N/A</v>
          </cell>
          <cell r="X1831" t="e">
            <v>#N/A</v>
          </cell>
          <cell r="Y1831">
            <v>137</v>
          </cell>
        </row>
        <row r="1832">
          <cell r="A1832">
            <v>1831</v>
          </cell>
          <cell r="B1832">
            <v>56</v>
          </cell>
          <cell r="C1832">
            <v>330</v>
          </cell>
          <cell r="D1832">
            <v>42843</v>
          </cell>
          <cell r="E1832" t="b">
            <v>0</v>
          </cell>
          <cell r="F1832" t="str">
            <v>Approved</v>
          </cell>
          <cell r="G1832" t="str">
            <v>Norco Bicycles</v>
          </cell>
          <cell r="H1832" t="str">
            <v>Mountain</v>
          </cell>
          <cell r="I1832" t="str">
            <v>low</v>
          </cell>
          <cell r="J1832" t="str">
            <v>small</v>
          </cell>
          <cell r="K1832">
            <v>688.63</v>
          </cell>
          <cell r="L1832">
            <v>612.88</v>
          </cell>
          <cell r="M1832">
            <v>75.75</v>
          </cell>
          <cell r="N1832">
            <v>37668</v>
          </cell>
          <cell r="O1832" t="e">
            <v>#N/A</v>
          </cell>
          <cell r="P1832" t="e">
            <v>#N/A</v>
          </cell>
          <cell r="Q1832" t="e">
            <v>#N/A</v>
          </cell>
          <cell r="R1832" t="e">
            <v>#N/A</v>
          </cell>
          <cell r="S1832" t="e">
            <v>#N/A</v>
          </cell>
          <cell r="T1832" t="e">
            <v>#N/A</v>
          </cell>
          <cell r="U1832" t="e">
            <v>#N/A</v>
          </cell>
          <cell r="V1832" t="e">
            <v>#N/A</v>
          </cell>
          <cell r="W1832" t="e">
            <v>#N/A</v>
          </cell>
          <cell r="X1832" t="e">
            <v>#N/A</v>
          </cell>
          <cell r="Y1832">
            <v>256</v>
          </cell>
        </row>
        <row r="1833">
          <cell r="A1833">
            <v>1832</v>
          </cell>
          <cell r="B1833">
            <v>72</v>
          </cell>
          <cell r="C1833">
            <v>2879</v>
          </cell>
          <cell r="D1833">
            <v>42843</v>
          </cell>
          <cell r="E1833" t="b">
            <v>1</v>
          </cell>
          <cell r="F1833" t="str">
            <v>Approved</v>
          </cell>
          <cell r="G1833" t="str">
            <v>Norco Bicycles</v>
          </cell>
          <cell r="H1833" t="str">
            <v>Standard</v>
          </cell>
          <cell r="I1833" t="str">
            <v>medium</v>
          </cell>
          <cell r="J1833" t="str">
            <v>medium</v>
          </cell>
          <cell r="K1833">
            <v>360.4</v>
          </cell>
          <cell r="L1833">
            <v>270.3</v>
          </cell>
          <cell r="M1833">
            <v>90.099999999999966</v>
          </cell>
          <cell r="N1833">
            <v>38193</v>
          </cell>
          <cell r="O1833" t="str">
            <v>Male</v>
          </cell>
          <cell r="P1833">
            <v>43</v>
          </cell>
          <cell r="Q1833">
            <v>47.978082191780821</v>
          </cell>
          <cell r="R1833" t="str">
            <v>Executive Secretary</v>
          </cell>
          <cell r="S1833" t="str">
            <v>Property</v>
          </cell>
          <cell r="T1833" t="str">
            <v>Mass Customer</v>
          </cell>
          <cell r="U1833" t="str">
            <v>Yes</v>
          </cell>
          <cell r="V1833">
            <v>3179</v>
          </cell>
          <cell r="W1833" t="str">
            <v>VIC</v>
          </cell>
          <cell r="X1833">
            <v>9</v>
          </cell>
          <cell r="Y1833">
            <v>256</v>
          </cell>
        </row>
        <row r="1834">
          <cell r="A1834">
            <v>1833</v>
          </cell>
          <cell r="B1834">
            <v>23</v>
          </cell>
          <cell r="C1834">
            <v>2550</v>
          </cell>
          <cell r="D1834">
            <v>42851</v>
          </cell>
          <cell r="E1834" t="b">
            <v>1</v>
          </cell>
          <cell r="F1834" t="str">
            <v>Approved</v>
          </cell>
          <cell r="G1834" t="str">
            <v>Norco Bicycles</v>
          </cell>
          <cell r="H1834" t="str">
            <v>Mountain</v>
          </cell>
          <cell r="I1834" t="str">
            <v>low</v>
          </cell>
          <cell r="J1834" t="str">
            <v>small</v>
          </cell>
          <cell r="K1834">
            <v>688.63</v>
          </cell>
          <cell r="L1834">
            <v>612.88</v>
          </cell>
          <cell r="M1834">
            <v>75.75</v>
          </cell>
          <cell r="N1834">
            <v>34115</v>
          </cell>
          <cell r="O1834" t="str">
            <v>Female</v>
          </cell>
          <cell r="P1834">
            <v>0</v>
          </cell>
          <cell r="Q1834">
            <v>24.61917808219178</v>
          </cell>
          <cell r="R1834" t="str">
            <v>Pharmacist</v>
          </cell>
          <cell r="S1834" t="str">
            <v>Health</v>
          </cell>
          <cell r="T1834" t="str">
            <v>Mass Customer</v>
          </cell>
          <cell r="U1834" t="str">
            <v>Yes</v>
          </cell>
          <cell r="V1834">
            <v>3000</v>
          </cell>
          <cell r="W1834" t="str">
            <v>VIC</v>
          </cell>
          <cell r="X1834">
            <v>6</v>
          </cell>
          <cell r="Y1834">
            <v>248</v>
          </cell>
        </row>
        <row r="1835">
          <cell r="A1835">
            <v>1834</v>
          </cell>
          <cell r="B1835">
            <v>38</v>
          </cell>
          <cell r="C1835">
            <v>2357</v>
          </cell>
          <cell r="D1835">
            <v>42856</v>
          </cell>
          <cell r="E1835" t="b">
            <v>0</v>
          </cell>
          <cell r="F1835" t="str">
            <v>Approved</v>
          </cell>
          <cell r="G1835" t="str">
            <v>Solex</v>
          </cell>
          <cell r="H1835" t="str">
            <v>Standard</v>
          </cell>
          <cell r="I1835" t="str">
            <v>medium</v>
          </cell>
          <cell r="J1835" t="str">
            <v>medium</v>
          </cell>
          <cell r="K1835">
            <v>1577.53</v>
          </cell>
          <cell r="L1835">
            <v>826.51</v>
          </cell>
          <cell r="M1835">
            <v>751.02</v>
          </cell>
          <cell r="N1835">
            <v>40618</v>
          </cell>
          <cell r="O1835" t="str">
            <v>Male</v>
          </cell>
          <cell r="P1835">
            <v>26</v>
          </cell>
          <cell r="Q1835">
            <v>59.468493150684928</v>
          </cell>
          <cell r="R1835" t="str">
            <v>Civil Engineer</v>
          </cell>
          <cell r="S1835" t="str">
            <v>Manufacturing</v>
          </cell>
          <cell r="T1835" t="str">
            <v>Affluent Customer</v>
          </cell>
          <cell r="U1835" t="str">
            <v>No</v>
          </cell>
          <cell r="V1835">
            <v>2073</v>
          </cell>
          <cell r="W1835" t="str">
            <v>NSW</v>
          </cell>
          <cell r="X1835">
            <v>12</v>
          </cell>
          <cell r="Y1835">
            <v>243</v>
          </cell>
        </row>
        <row r="1836">
          <cell r="A1836">
            <v>1835</v>
          </cell>
          <cell r="B1836">
            <v>44</v>
          </cell>
          <cell r="C1836">
            <v>824</v>
          </cell>
          <cell r="D1836">
            <v>43008</v>
          </cell>
          <cell r="E1836" t="b">
            <v>0</v>
          </cell>
          <cell r="F1836" t="str">
            <v>Approved</v>
          </cell>
          <cell r="G1836" t="str">
            <v>WeareA2B</v>
          </cell>
          <cell r="H1836" t="str">
            <v>Standard</v>
          </cell>
          <cell r="I1836" t="str">
            <v>medium</v>
          </cell>
          <cell r="J1836" t="str">
            <v>medium</v>
          </cell>
          <cell r="K1836">
            <v>1769.64</v>
          </cell>
          <cell r="L1836">
            <v>108.76</v>
          </cell>
          <cell r="M1836">
            <v>1660.88</v>
          </cell>
          <cell r="N1836">
            <v>40672</v>
          </cell>
          <cell r="O1836" t="e">
            <v>#N/A</v>
          </cell>
          <cell r="P1836" t="e">
            <v>#N/A</v>
          </cell>
          <cell r="Q1836" t="e">
            <v>#N/A</v>
          </cell>
          <cell r="R1836" t="e">
            <v>#N/A</v>
          </cell>
          <cell r="S1836" t="e">
            <v>#N/A</v>
          </cell>
          <cell r="T1836" t="e">
            <v>#N/A</v>
          </cell>
          <cell r="U1836" t="e">
            <v>#N/A</v>
          </cell>
          <cell r="V1836" t="e">
            <v>#N/A</v>
          </cell>
          <cell r="W1836" t="e">
            <v>#N/A</v>
          </cell>
          <cell r="X1836" t="e">
            <v>#N/A</v>
          </cell>
          <cell r="Y1836">
            <v>91</v>
          </cell>
        </row>
        <row r="1837">
          <cell r="A1837">
            <v>1836</v>
          </cell>
          <cell r="B1837">
            <v>70</v>
          </cell>
          <cell r="C1837">
            <v>1586</v>
          </cell>
          <cell r="D1837">
            <v>42900</v>
          </cell>
          <cell r="E1837" t="b">
            <v>1</v>
          </cell>
          <cell r="F1837" t="str">
            <v>Approved</v>
          </cell>
          <cell r="G1837" t="str">
            <v>Norco Bicycles</v>
          </cell>
          <cell r="H1837" t="str">
            <v>Road</v>
          </cell>
          <cell r="I1837" t="str">
            <v>medium</v>
          </cell>
          <cell r="J1837" t="str">
            <v>medium</v>
          </cell>
          <cell r="K1837">
            <v>1036.5899999999999</v>
          </cell>
          <cell r="L1837">
            <v>206.35</v>
          </cell>
          <cell r="M1837">
            <v>830.2399999999999</v>
          </cell>
          <cell r="N1837">
            <v>33364</v>
          </cell>
          <cell r="O1837" t="e">
            <v>#N/A</v>
          </cell>
          <cell r="P1837" t="e">
            <v>#N/A</v>
          </cell>
          <cell r="Q1837" t="e">
            <v>#N/A</v>
          </cell>
          <cell r="R1837" t="e">
            <v>#N/A</v>
          </cell>
          <cell r="S1837" t="e">
            <v>#N/A</v>
          </cell>
          <cell r="T1837" t="e">
            <v>#N/A</v>
          </cell>
          <cell r="U1837" t="e">
            <v>#N/A</v>
          </cell>
          <cell r="V1837" t="e">
            <v>#N/A</v>
          </cell>
          <cell r="W1837" t="e">
            <v>#N/A</v>
          </cell>
          <cell r="X1837" t="e">
            <v>#N/A</v>
          </cell>
          <cell r="Y1837">
            <v>199</v>
          </cell>
        </row>
        <row r="1838">
          <cell r="A1838">
            <v>1837</v>
          </cell>
          <cell r="B1838">
            <v>58</v>
          </cell>
          <cell r="C1838">
            <v>2856</v>
          </cell>
          <cell r="D1838">
            <v>42871</v>
          </cell>
          <cell r="E1838" t="b">
            <v>1</v>
          </cell>
          <cell r="F1838" t="str">
            <v>Approved</v>
          </cell>
          <cell r="G1838" t="str">
            <v>OHM Cycles</v>
          </cell>
          <cell r="H1838" t="str">
            <v>Standard</v>
          </cell>
          <cell r="I1838" t="str">
            <v>medium</v>
          </cell>
          <cell r="J1838" t="str">
            <v>medium</v>
          </cell>
          <cell r="K1838">
            <v>912.52</v>
          </cell>
          <cell r="L1838">
            <v>141.4</v>
          </cell>
          <cell r="M1838">
            <v>771.12</v>
          </cell>
          <cell r="N1838">
            <v>42458</v>
          </cell>
          <cell r="O1838" t="str">
            <v>Female</v>
          </cell>
          <cell r="P1838">
            <v>9</v>
          </cell>
          <cell r="Q1838">
            <v>45.512328767123286</v>
          </cell>
          <cell r="R1838" t="str">
            <v>Marketing Manager</v>
          </cell>
          <cell r="S1838" t="str">
            <v>Manufacturing</v>
          </cell>
          <cell r="T1838" t="str">
            <v>Mass Customer</v>
          </cell>
          <cell r="U1838" t="str">
            <v>Yes</v>
          </cell>
          <cell r="V1838">
            <v>2077</v>
          </cell>
          <cell r="W1838" t="str">
            <v>NSW</v>
          </cell>
          <cell r="X1838">
            <v>10</v>
          </cell>
          <cell r="Y1838">
            <v>228</v>
          </cell>
        </row>
        <row r="1839">
          <cell r="A1839">
            <v>1838</v>
          </cell>
          <cell r="B1839">
            <v>42</v>
          </cell>
          <cell r="C1839">
            <v>2701</v>
          </cell>
          <cell r="D1839">
            <v>42949</v>
          </cell>
          <cell r="E1839" t="b">
            <v>1</v>
          </cell>
          <cell r="F1839" t="str">
            <v>Approved</v>
          </cell>
          <cell r="G1839" t="str">
            <v>OHM Cycles</v>
          </cell>
          <cell r="H1839" t="str">
            <v>Road</v>
          </cell>
          <cell r="I1839" t="str">
            <v>medium</v>
          </cell>
          <cell r="J1839" t="str">
            <v>small</v>
          </cell>
          <cell r="K1839">
            <v>1810</v>
          </cell>
          <cell r="L1839">
            <v>1610.9</v>
          </cell>
          <cell r="M1839">
            <v>199.09999999999991</v>
          </cell>
          <cell r="N1839">
            <v>39427</v>
          </cell>
          <cell r="O1839" t="str">
            <v>Female</v>
          </cell>
          <cell r="P1839">
            <v>34</v>
          </cell>
          <cell r="Q1839">
            <v>61.684931506849317</v>
          </cell>
          <cell r="R1839" t="str">
            <v>Dental Hygienist</v>
          </cell>
          <cell r="S1839" t="str">
            <v>n/a</v>
          </cell>
          <cell r="T1839" t="str">
            <v>Mass Customer</v>
          </cell>
          <cell r="U1839" t="str">
            <v>No</v>
          </cell>
          <cell r="V1839">
            <v>3280</v>
          </cell>
          <cell r="W1839" t="str">
            <v>VIC</v>
          </cell>
          <cell r="X1839">
            <v>4</v>
          </cell>
          <cell r="Y1839">
            <v>150</v>
          </cell>
        </row>
        <row r="1840">
          <cell r="A1840">
            <v>1839</v>
          </cell>
          <cell r="B1840">
            <v>68</v>
          </cell>
          <cell r="C1840">
            <v>2212</v>
          </cell>
          <cell r="D1840">
            <v>42905</v>
          </cell>
          <cell r="E1840" t="b">
            <v>0</v>
          </cell>
          <cell r="F1840" t="str">
            <v>Approved</v>
          </cell>
          <cell r="G1840" t="str">
            <v>OHM Cycles</v>
          </cell>
          <cell r="H1840" t="str">
            <v>Standard</v>
          </cell>
          <cell r="I1840" t="str">
            <v>medium</v>
          </cell>
          <cell r="J1840" t="str">
            <v>medium</v>
          </cell>
          <cell r="K1840">
            <v>1636.9</v>
          </cell>
          <cell r="L1840">
            <v>44.71</v>
          </cell>
          <cell r="M1840">
            <v>1592.19</v>
          </cell>
          <cell r="N1840">
            <v>37499</v>
          </cell>
          <cell r="O1840" t="str">
            <v>Female</v>
          </cell>
          <cell r="P1840">
            <v>70</v>
          </cell>
          <cell r="Q1840">
            <v>47.884931506849313</v>
          </cell>
          <cell r="R1840" t="str">
            <v>Technical Writer</v>
          </cell>
          <cell r="S1840" t="str">
            <v>Manufacturing</v>
          </cell>
          <cell r="T1840" t="str">
            <v>Mass Customer</v>
          </cell>
          <cell r="U1840" t="str">
            <v>Yes</v>
          </cell>
          <cell r="V1840">
            <v>4227</v>
          </cell>
          <cell r="W1840" t="str">
            <v>QLD</v>
          </cell>
          <cell r="X1840">
            <v>7</v>
          </cell>
          <cell r="Y1840">
            <v>194</v>
          </cell>
        </row>
        <row r="1841">
          <cell r="A1841">
            <v>1840</v>
          </cell>
          <cell r="B1841">
            <v>99</v>
          </cell>
          <cell r="C1841">
            <v>864</v>
          </cell>
          <cell r="D1841">
            <v>42861</v>
          </cell>
          <cell r="E1841" t="b">
            <v>0</v>
          </cell>
          <cell r="F1841" t="str">
            <v>Approved</v>
          </cell>
          <cell r="G1841" t="str">
            <v>Trek Bicycles</v>
          </cell>
          <cell r="H1841" t="str">
            <v>Road</v>
          </cell>
          <cell r="I1841" t="str">
            <v>low</v>
          </cell>
          <cell r="J1841" t="str">
            <v>small</v>
          </cell>
          <cell r="K1841">
            <v>1720.7</v>
          </cell>
          <cell r="L1841">
            <v>1531.42</v>
          </cell>
          <cell r="M1841">
            <v>189.27999999999997</v>
          </cell>
          <cell r="N1841">
            <v>37220</v>
          </cell>
          <cell r="O1841" t="e">
            <v>#N/A</v>
          </cell>
          <cell r="P1841" t="e">
            <v>#N/A</v>
          </cell>
          <cell r="Q1841" t="e">
            <v>#N/A</v>
          </cell>
          <cell r="R1841" t="e">
            <v>#N/A</v>
          </cell>
          <cell r="S1841" t="e">
            <v>#N/A</v>
          </cell>
          <cell r="T1841" t="e">
            <v>#N/A</v>
          </cell>
          <cell r="U1841" t="e">
            <v>#N/A</v>
          </cell>
          <cell r="V1841" t="e">
            <v>#N/A</v>
          </cell>
          <cell r="W1841" t="e">
            <v>#N/A</v>
          </cell>
          <cell r="X1841" t="e">
            <v>#N/A</v>
          </cell>
          <cell r="Y1841">
            <v>238</v>
          </cell>
        </row>
        <row r="1842">
          <cell r="A1842">
            <v>1841</v>
          </cell>
          <cell r="B1842">
            <v>97</v>
          </cell>
          <cell r="C1842">
            <v>2083</v>
          </cell>
          <cell r="D1842">
            <v>42801</v>
          </cell>
          <cell r="E1842" t="b">
            <v>0</v>
          </cell>
          <cell r="F1842" t="str">
            <v>Approved</v>
          </cell>
          <cell r="G1842" t="str">
            <v>Solex</v>
          </cell>
          <cell r="H1842" t="str">
            <v>Standard</v>
          </cell>
          <cell r="I1842" t="str">
            <v>medium</v>
          </cell>
          <cell r="J1842" t="str">
            <v>large</v>
          </cell>
          <cell r="K1842">
            <v>202.62</v>
          </cell>
          <cell r="L1842">
            <v>151.96</v>
          </cell>
          <cell r="M1842">
            <v>50.66</v>
          </cell>
          <cell r="N1842">
            <v>42458</v>
          </cell>
          <cell r="O1842" t="str">
            <v>Female</v>
          </cell>
          <cell r="P1842">
            <v>6</v>
          </cell>
          <cell r="Q1842">
            <v>41.698630136986303</v>
          </cell>
          <cell r="R1842">
            <v>0</v>
          </cell>
          <cell r="S1842" t="str">
            <v>Health</v>
          </cell>
          <cell r="T1842" t="str">
            <v>Affluent Customer</v>
          </cell>
          <cell r="U1842" t="str">
            <v>Yes</v>
          </cell>
          <cell r="V1842">
            <v>2705</v>
          </cell>
          <cell r="W1842" t="str">
            <v>NSW</v>
          </cell>
          <cell r="X1842">
            <v>3</v>
          </cell>
          <cell r="Y1842">
            <v>298</v>
          </cell>
        </row>
        <row r="1843">
          <cell r="A1843">
            <v>1842</v>
          </cell>
          <cell r="B1843">
            <v>31</v>
          </cell>
          <cell r="C1843">
            <v>2529</v>
          </cell>
          <cell r="D1843">
            <v>42988</v>
          </cell>
          <cell r="E1843" t="b">
            <v>1</v>
          </cell>
          <cell r="F1843" t="str">
            <v>Approved</v>
          </cell>
          <cell r="G1843" t="str">
            <v>WeareA2B</v>
          </cell>
          <cell r="H1843" t="str">
            <v>Standard</v>
          </cell>
          <cell r="I1843" t="str">
            <v>medium</v>
          </cell>
          <cell r="J1843" t="str">
            <v>medium</v>
          </cell>
          <cell r="K1843">
            <v>752.64</v>
          </cell>
          <cell r="L1843">
            <v>205.36</v>
          </cell>
          <cell r="M1843">
            <v>547.28</v>
          </cell>
          <cell r="N1843">
            <v>35667</v>
          </cell>
          <cell r="O1843" t="str">
            <v>Female</v>
          </cell>
          <cell r="P1843">
            <v>63</v>
          </cell>
          <cell r="Q1843">
            <v>67.904109589041099</v>
          </cell>
          <cell r="R1843" t="str">
            <v>Quality Engineer</v>
          </cell>
          <cell r="S1843" t="str">
            <v>Financial Services</v>
          </cell>
          <cell r="T1843" t="str">
            <v>Affluent Customer</v>
          </cell>
          <cell r="U1843" t="str">
            <v>No</v>
          </cell>
          <cell r="V1843">
            <v>3023</v>
          </cell>
          <cell r="W1843" t="str">
            <v>VIC</v>
          </cell>
          <cell r="X1843">
            <v>7</v>
          </cell>
          <cell r="Y1843">
            <v>111</v>
          </cell>
        </row>
        <row r="1844">
          <cell r="A1844">
            <v>1843</v>
          </cell>
          <cell r="B1844">
            <v>85</v>
          </cell>
          <cell r="C1844">
            <v>892</v>
          </cell>
          <cell r="D1844">
            <v>42744</v>
          </cell>
          <cell r="E1844" t="b">
            <v>1</v>
          </cell>
          <cell r="F1844" t="str">
            <v>Approved</v>
          </cell>
          <cell r="G1844" t="str">
            <v>WeareA2B</v>
          </cell>
          <cell r="H1844" t="str">
            <v>Standard</v>
          </cell>
          <cell r="I1844" t="str">
            <v>medium</v>
          </cell>
          <cell r="J1844" t="str">
            <v>medium</v>
          </cell>
          <cell r="K1844">
            <v>752.64</v>
          </cell>
          <cell r="L1844">
            <v>205.36</v>
          </cell>
          <cell r="M1844">
            <v>547.28</v>
          </cell>
          <cell r="N1844">
            <v>38206</v>
          </cell>
          <cell r="O1844" t="e">
            <v>#N/A</v>
          </cell>
          <cell r="P1844" t="e">
            <v>#N/A</v>
          </cell>
          <cell r="Q1844" t="e">
            <v>#N/A</v>
          </cell>
          <cell r="R1844" t="e">
            <v>#N/A</v>
          </cell>
          <cell r="S1844" t="e">
            <v>#N/A</v>
          </cell>
          <cell r="T1844" t="e">
            <v>#N/A</v>
          </cell>
          <cell r="U1844" t="e">
            <v>#N/A</v>
          </cell>
          <cell r="V1844" t="e">
            <v>#N/A</v>
          </cell>
          <cell r="W1844" t="e">
            <v>#N/A</v>
          </cell>
          <cell r="X1844" t="e">
            <v>#N/A</v>
          </cell>
          <cell r="Y1844">
            <v>355</v>
          </cell>
        </row>
        <row r="1845">
          <cell r="A1845">
            <v>1844</v>
          </cell>
          <cell r="B1845">
            <v>19</v>
          </cell>
          <cell r="C1845">
            <v>368</v>
          </cell>
          <cell r="D1845">
            <v>42861</v>
          </cell>
          <cell r="E1845" t="b">
            <v>1</v>
          </cell>
          <cell r="F1845" t="str">
            <v>Approved</v>
          </cell>
          <cell r="G1845" t="str">
            <v>Trek Bicycles</v>
          </cell>
          <cell r="H1845" t="str">
            <v>Mountain</v>
          </cell>
          <cell r="I1845" t="str">
            <v>low</v>
          </cell>
          <cell r="J1845" t="str">
            <v>medium</v>
          </cell>
          <cell r="K1845">
            <v>574.64</v>
          </cell>
          <cell r="L1845">
            <v>459.71</v>
          </cell>
          <cell r="M1845">
            <v>114.93</v>
          </cell>
          <cell r="N1845">
            <v>40784</v>
          </cell>
          <cell r="O1845" t="e">
            <v>#N/A</v>
          </cell>
          <cell r="P1845" t="e">
            <v>#N/A</v>
          </cell>
          <cell r="Q1845" t="e">
            <v>#N/A</v>
          </cell>
          <cell r="R1845" t="e">
            <v>#N/A</v>
          </cell>
          <cell r="S1845" t="e">
            <v>#N/A</v>
          </cell>
          <cell r="T1845" t="e">
            <v>#N/A</v>
          </cell>
          <cell r="U1845" t="e">
            <v>#N/A</v>
          </cell>
          <cell r="V1845" t="e">
            <v>#N/A</v>
          </cell>
          <cell r="W1845" t="e">
            <v>#N/A</v>
          </cell>
          <cell r="X1845" t="e">
            <v>#N/A</v>
          </cell>
          <cell r="Y1845">
            <v>238</v>
          </cell>
        </row>
        <row r="1846">
          <cell r="A1846">
            <v>1845</v>
          </cell>
          <cell r="B1846">
            <v>93</v>
          </cell>
          <cell r="C1846">
            <v>1184</v>
          </cell>
          <cell r="D1846">
            <v>43094</v>
          </cell>
          <cell r="E1846" t="b">
            <v>1</v>
          </cell>
          <cell r="F1846" t="str">
            <v>Approved</v>
          </cell>
          <cell r="G1846" t="str">
            <v>WeareA2B</v>
          </cell>
          <cell r="H1846" t="str">
            <v>Standard</v>
          </cell>
          <cell r="I1846" t="str">
            <v>medium</v>
          </cell>
          <cell r="J1846" t="str">
            <v>medium</v>
          </cell>
          <cell r="K1846">
            <v>1065.03</v>
          </cell>
          <cell r="L1846">
            <v>230.09</v>
          </cell>
          <cell r="M1846">
            <v>834.93999999999994</v>
          </cell>
          <cell r="N1846">
            <v>36833</v>
          </cell>
          <cell r="O1846" t="e">
            <v>#N/A</v>
          </cell>
          <cell r="P1846" t="e">
            <v>#N/A</v>
          </cell>
          <cell r="Q1846" t="e">
            <v>#N/A</v>
          </cell>
          <cell r="R1846" t="e">
            <v>#N/A</v>
          </cell>
          <cell r="S1846" t="e">
            <v>#N/A</v>
          </cell>
          <cell r="T1846" t="e">
            <v>#N/A</v>
          </cell>
          <cell r="U1846" t="e">
            <v>#N/A</v>
          </cell>
          <cell r="V1846" t="e">
            <v>#N/A</v>
          </cell>
          <cell r="W1846" t="e">
            <v>#N/A</v>
          </cell>
          <cell r="X1846" t="e">
            <v>#N/A</v>
          </cell>
          <cell r="Y1846">
            <v>5</v>
          </cell>
        </row>
        <row r="1847">
          <cell r="A1847">
            <v>1846</v>
          </cell>
          <cell r="B1847">
            <v>21</v>
          </cell>
          <cell r="C1847">
            <v>870</v>
          </cell>
          <cell r="D1847">
            <v>42849</v>
          </cell>
          <cell r="E1847" t="b">
            <v>0</v>
          </cell>
          <cell r="F1847" t="str">
            <v>Approved</v>
          </cell>
          <cell r="G1847" t="str">
            <v>Solex</v>
          </cell>
          <cell r="H1847" t="str">
            <v>Standard</v>
          </cell>
          <cell r="I1847" t="str">
            <v>medium</v>
          </cell>
          <cell r="J1847" t="str">
            <v>large</v>
          </cell>
          <cell r="K1847">
            <v>1071.23</v>
          </cell>
          <cell r="L1847">
            <v>380.74</v>
          </cell>
          <cell r="M1847">
            <v>690.49</v>
          </cell>
          <cell r="N1847">
            <v>35160</v>
          </cell>
          <cell r="O1847" t="e">
            <v>#N/A</v>
          </cell>
          <cell r="P1847" t="e">
            <v>#N/A</v>
          </cell>
          <cell r="Q1847" t="e">
            <v>#N/A</v>
          </cell>
          <cell r="R1847" t="e">
            <v>#N/A</v>
          </cell>
          <cell r="S1847" t="e">
            <v>#N/A</v>
          </cell>
          <cell r="T1847" t="e">
            <v>#N/A</v>
          </cell>
          <cell r="U1847" t="e">
            <v>#N/A</v>
          </cell>
          <cell r="V1847" t="e">
            <v>#N/A</v>
          </cell>
          <cell r="W1847" t="e">
            <v>#N/A</v>
          </cell>
          <cell r="X1847" t="e">
            <v>#N/A</v>
          </cell>
          <cell r="Y1847">
            <v>250</v>
          </cell>
        </row>
        <row r="1848">
          <cell r="A1848">
            <v>1847</v>
          </cell>
          <cell r="B1848">
            <v>12</v>
          </cell>
          <cell r="C1848">
            <v>682</v>
          </cell>
          <cell r="D1848">
            <v>43079</v>
          </cell>
          <cell r="E1848" t="b">
            <v>1</v>
          </cell>
          <cell r="F1848" t="str">
            <v>Approved</v>
          </cell>
          <cell r="G1848" t="str">
            <v>WeareA2B</v>
          </cell>
          <cell r="H1848" t="str">
            <v>Standard</v>
          </cell>
          <cell r="I1848" t="str">
            <v>medium</v>
          </cell>
          <cell r="J1848" t="str">
            <v>medium</v>
          </cell>
          <cell r="K1848">
            <v>1231.1500000000001</v>
          </cell>
          <cell r="L1848">
            <v>161.6</v>
          </cell>
          <cell r="M1848">
            <v>1069.5500000000002</v>
          </cell>
          <cell r="N1848">
            <v>37838</v>
          </cell>
          <cell r="O1848" t="e">
            <v>#N/A</v>
          </cell>
          <cell r="P1848" t="e">
            <v>#N/A</v>
          </cell>
          <cell r="Q1848" t="e">
            <v>#N/A</v>
          </cell>
          <cell r="R1848" t="e">
            <v>#N/A</v>
          </cell>
          <cell r="S1848" t="e">
            <v>#N/A</v>
          </cell>
          <cell r="T1848" t="e">
            <v>#N/A</v>
          </cell>
          <cell r="U1848" t="e">
            <v>#N/A</v>
          </cell>
          <cell r="V1848" t="e">
            <v>#N/A</v>
          </cell>
          <cell r="W1848" t="e">
            <v>#N/A</v>
          </cell>
          <cell r="X1848" t="e">
            <v>#N/A</v>
          </cell>
          <cell r="Y1848">
            <v>20</v>
          </cell>
        </row>
        <row r="1849">
          <cell r="A1849">
            <v>1848</v>
          </cell>
          <cell r="B1849">
            <v>28</v>
          </cell>
          <cell r="C1849">
            <v>2010</v>
          </cell>
          <cell r="D1849">
            <v>42819</v>
          </cell>
          <cell r="E1849" t="b">
            <v>1</v>
          </cell>
          <cell r="F1849" t="str">
            <v>Approved</v>
          </cell>
          <cell r="G1849" t="str">
            <v>Solex</v>
          </cell>
          <cell r="H1849" t="str">
            <v>Road</v>
          </cell>
          <cell r="I1849" t="str">
            <v>medium</v>
          </cell>
          <cell r="J1849" t="str">
            <v>small</v>
          </cell>
          <cell r="K1849">
            <v>1703.52</v>
          </cell>
          <cell r="L1849">
            <v>1516.13</v>
          </cell>
          <cell r="M1849">
            <v>187.38999999999987</v>
          </cell>
          <cell r="N1849">
            <v>38693</v>
          </cell>
          <cell r="O1849" t="str">
            <v>Male</v>
          </cell>
          <cell r="P1849">
            <v>68</v>
          </cell>
          <cell r="Q1849">
            <v>48.164383561643838</v>
          </cell>
          <cell r="R1849" t="str">
            <v>Data Coordiator</v>
          </cell>
          <cell r="S1849" t="str">
            <v>Health</v>
          </cell>
          <cell r="T1849" t="str">
            <v>Affluent Customer</v>
          </cell>
          <cell r="U1849" t="str">
            <v>Yes</v>
          </cell>
          <cell r="V1849">
            <v>2563</v>
          </cell>
          <cell r="W1849" t="str">
            <v>NSW</v>
          </cell>
          <cell r="X1849">
            <v>11</v>
          </cell>
          <cell r="Y1849">
            <v>280</v>
          </cell>
        </row>
        <row r="1850">
          <cell r="A1850">
            <v>1849</v>
          </cell>
          <cell r="B1850">
            <v>73</v>
          </cell>
          <cell r="C1850">
            <v>1252</v>
          </cell>
          <cell r="D1850">
            <v>43036</v>
          </cell>
          <cell r="E1850" t="b">
            <v>0</v>
          </cell>
          <cell r="F1850" t="str">
            <v>Approved</v>
          </cell>
          <cell r="G1850" t="str">
            <v>Solex</v>
          </cell>
          <cell r="H1850" t="str">
            <v>Standard</v>
          </cell>
          <cell r="I1850" t="str">
            <v>medium</v>
          </cell>
          <cell r="J1850" t="str">
            <v>medium</v>
          </cell>
          <cell r="K1850">
            <v>1945.43</v>
          </cell>
          <cell r="L1850">
            <v>333.18</v>
          </cell>
          <cell r="M1850">
            <v>1612.25</v>
          </cell>
          <cell r="N1850">
            <v>41064</v>
          </cell>
          <cell r="O1850" t="e">
            <v>#N/A</v>
          </cell>
          <cell r="P1850" t="e">
            <v>#N/A</v>
          </cell>
          <cell r="Q1850" t="e">
            <v>#N/A</v>
          </cell>
          <cell r="R1850" t="e">
            <v>#N/A</v>
          </cell>
          <cell r="S1850" t="e">
            <v>#N/A</v>
          </cell>
          <cell r="T1850" t="e">
            <v>#N/A</v>
          </cell>
          <cell r="U1850" t="e">
            <v>#N/A</v>
          </cell>
          <cell r="V1850" t="e">
            <v>#N/A</v>
          </cell>
          <cell r="W1850" t="e">
            <v>#N/A</v>
          </cell>
          <cell r="X1850" t="e">
            <v>#N/A</v>
          </cell>
          <cell r="Y1850">
            <v>63</v>
          </cell>
        </row>
        <row r="1851">
          <cell r="A1851">
            <v>1850</v>
          </cell>
          <cell r="B1851">
            <v>64</v>
          </cell>
          <cell r="C1851">
            <v>2151</v>
          </cell>
          <cell r="D1851">
            <v>42884</v>
          </cell>
          <cell r="E1851" t="b">
            <v>0</v>
          </cell>
          <cell r="F1851" t="str">
            <v>Approved</v>
          </cell>
          <cell r="G1851" t="str">
            <v>Trek Bicycles</v>
          </cell>
          <cell r="H1851" t="str">
            <v>Standard</v>
          </cell>
          <cell r="I1851" t="str">
            <v>medium</v>
          </cell>
          <cell r="J1851" t="str">
            <v>large</v>
          </cell>
          <cell r="K1851">
            <v>1469.44</v>
          </cell>
          <cell r="L1851">
            <v>596.54999999999995</v>
          </cell>
          <cell r="M1851">
            <v>872.8900000000001</v>
          </cell>
          <cell r="N1851">
            <v>41047</v>
          </cell>
          <cell r="O1851" t="str">
            <v>Female</v>
          </cell>
          <cell r="P1851">
            <v>40</v>
          </cell>
          <cell r="Q1851">
            <v>35.43013698630137</v>
          </cell>
          <cell r="R1851">
            <v>0</v>
          </cell>
          <cell r="S1851" t="str">
            <v>Retail</v>
          </cell>
          <cell r="T1851" t="str">
            <v>Affluent Customer</v>
          </cell>
          <cell r="U1851" t="str">
            <v>Yes</v>
          </cell>
          <cell r="V1851">
            <v>4680</v>
          </cell>
          <cell r="W1851" t="str">
            <v>QLD</v>
          </cell>
          <cell r="X1851">
            <v>3</v>
          </cell>
          <cell r="Y1851">
            <v>215</v>
          </cell>
        </row>
        <row r="1852">
          <cell r="A1852">
            <v>1851</v>
          </cell>
          <cell r="B1852">
            <v>14</v>
          </cell>
          <cell r="C1852">
            <v>1689</v>
          </cell>
          <cell r="D1852">
            <v>42961</v>
          </cell>
          <cell r="E1852" t="b">
            <v>1</v>
          </cell>
          <cell r="F1852" t="str">
            <v>Approved</v>
          </cell>
          <cell r="G1852" t="str">
            <v>Trek Bicycles</v>
          </cell>
          <cell r="H1852" t="str">
            <v>Standard</v>
          </cell>
          <cell r="I1852" t="str">
            <v>medium</v>
          </cell>
          <cell r="J1852" t="str">
            <v>small</v>
          </cell>
          <cell r="K1852">
            <v>1386.84</v>
          </cell>
          <cell r="L1852">
            <v>1234.29</v>
          </cell>
          <cell r="M1852">
            <v>152.54999999999995</v>
          </cell>
          <cell r="N1852">
            <v>41345</v>
          </cell>
          <cell r="O1852" t="e">
            <v>#N/A</v>
          </cell>
          <cell r="P1852" t="e">
            <v>#N/A</v>
          </cell>
          <cell r="Q1852" t="e">
            <v>#N/A</v>
          </cell>
          <cell r="R1852" t="e">
            <v>#N/A</v>
          </cell>
          <cell r="S1852" t="e">
            <v>#N/A</v>
          </cell>
          <cell r="T1852" t="e">
            <v>#N/A</v>
          </cell>
          <cell r="U1852" t="e">
            <v>#N/A</v>
          </cell>
          <cell r="V1852" t="e">
            <v>#N/A</v>
          </cell>
          <cell r="W1852" t="e">
            <v>#N/A</v>
          </cell>
          <cell r="X1852" t="e">
            <v>#N/A</v>
          </cell>
          <cell r="Y1852">
            <v>138</v>
          </cell>
        </row>
        <row r="1853">
          <cell r="A1853">
            <v>1852</v>
          </cell>
          <cell r="B1853">
            <v>93</v>
          </cell>
          <cell r="C1853">
            <v>1126</v>
          </cell>
          <cell r="D1853">
            <v>42798</v>
          </cell>
          <cell r="E1853" t="b">
            <v>1</v>
          </cell>
          <cell r="F1853" t="str">
            <v>Approved</v>
          </cell>
          <cell r="G1853" t="str">
            <v>WeareA2B</v>
          </cell>
          <cell r="H1853" t="str">
            <v>Standard</v>
          </cell>
          <cell r="I1853" t="str">
            <v>medium</v>
          </cell>
          <cell r="J1853" t="str">
            <v>medium</v>
          </cell>
          <cell r="K1853">
            <v>1065.03</v>
          </cell>
          <cell r="L1853">
            <v>230.09</v>
          </cell>
          <cell r="M1853">
            <v>834.93999999999994</v>
          </cell>
          <cell r="N1853">
            <v>36833</v>
          </cell>
          <cell r="O1853" t="e">
            <v>#N/A</v>
          </cell>
          <cell r="P1853" t="e">
            <v>#N/A</v>
          </cell>
          <cell r="Q1853" t="e">
            <v>#N/A</v>
          </cell>
          <cell r="R1853" t="e">
            <v>#N/A</v>
          </cell>
          <cell r="S1853" t="e">
            <v>#N/A</v>
          </cell>
          <cell r="T1853" t="e">
            <v>#N/A</v>
          </cell>
          <cell r="U1853" t="e">
            <v>#N/A</v>
          </cell>
          <cell r="V1853" t="e">
            <v>#N/A</v>
          </cell>
          <cell r="W1853" t="e">
            <v>#N/A</v>
          </cell>
          <cell r="X1853" t="e">
            <v>#N/A</v>
          </cell>
          <cell r="Y1853">
            <v>301</v>
          </cell>
        </row>
        <row r="1854">
          <cell r="A1854">
            <v>1853</v>
          </cell>
          <cell r="B1854">
            <v>75</v>
          </cell>
          <cell r="C1854">
            <v>2116</v>
          </cell>
          <cell r="D1854">
            <v>42994</v>
          </cell>
          <cell r="E1854" t="b">
            <v>1</v>
          </cell>
          <cell r="F1854" t="str">
            <v>Approved</v>
          </cell>
          <cell r="G1854" t="str">
            <v>Giant Bicycles</v>
          </cell>
          <cell r="H1854" t="str">
            <v>Touring</v>
          </cell>
          <cell r="I1854" t="str">
            <v>medium</v>
          </cell>
          <cell r="J1854" t="str">
            <v>large</v>
          </cell>
          <cell r="K1854">
            <v>1873.97</v>
          </cell>
          <cell r="L1854">
            <v>863.95</v>
          </cell>
          <cell r="M1854">
            <v>1010.02</v>
          </cell>
          <cell r="N1854">
            <v>41533</v>
          </cell>
          <cell r="O1854" t="str">
            <v>Male</v>
          </cell>
          <cell r="P1854">
            <v>76</v>
          </cell>
          <cell r="Q1854">
            <v>43.19178082191781</v>
          </cell>
          <cell r="R1854" t="str">
            <v>Research Associate</v>
          </cell>
          <cell r="S1854" t="str">
            <v>Health</v>
          </cell>
          <cell r="T1854" t="str">
            <v>Mass Customer</v>
          </cell>
          <cell r="U1854" t="str">
            <v>Yes</v>
          </cell>
          <cell r="V1854">
            <v>3025</v>
          </cell>
          <cell r="W1854" t="str">
            <v>VIC</v>
          </cell>
          <cell r="X1854">
            <v>9</v>
          </cell>
          <cell r="Y1854">
            <v>105</v>
          </cell>
        </row>
        <row r="1855">
          <cell r="A1855">
            <v>1854</v>
          </cell>
          <cell r="B1855">
            <v>58</v>
          </cell>
          <cell r="C1855">
            <v>1672</v>
          </cell>
          <cell r="D1855">
            <v>42829</v>
          </cell>
          <cell r="E1855" t="b">
            <v>0</v>
          </cell>
          <cell r="F1855" t="str">
            <v>Approved</v>
          </cell>
          <cell r="G1855" t="str">
            <v>OHM Cycles</v>
          </cell>
          <cell r="H1855" t="str">
            <v>Standard</v>
          </cell>
          <cell r="I1855" t="str">
            <v>medium</v>
          </cell>
          <cell r="J1855" t="str">
            <v>medium</v>
          </cell>
          <cell r="K1855">
            <v>912.52</v>
          </cell>
          <cell r="L1855">
            <v>141.4</v>
          </cell>
          <cell r="M1855">
            <v>771.12</v>
          </cell>
          <cell r="N1855">
            <v>42145</v>
          </cell>
          <cell r="O1855" t="e">
            <v>#N/A</v>
          </cell>
          <cell r="P1855" t="e">
            <v>#N/A</v>
          </cell>
          <cell r="Q1855" t="e">
            <v>#N/A</v>
          </cell>
          <cell r="R1855" t="e">
            <v>#N/A</v>
          </cell>
          <cell r="S1855" t="e">
            <v>#N/A</v>
          </cell>
          <cell r="T1855" t="e">
            <v>#N/A</v>
          </cell>
          <cell r="U1855" t="e">
            <v>#N/A</v>
          </cell>
          <cell r="V1855" t="e">
            <v>#N/A</v>
          </cell>
          <cell r="W1855" t="e">
            <v>#N/A</v>
          </cell>
          <cell r="X1855" t="e">
            <v>#N/A</v>
          </cell>
          <cell r="Y1855">
            <v>270</v>
          </cell>
        </row>
        <row r="1856">
          <cell r="A1856">
            <v>1855</v>
          </cell>
          <cell r="B1856">
            <v>43</v>
          </cell>
          <cell r="C1856">
            <v>1659</v>
          </cell>
          <cell r="D1856">
            <v>43019</v>
          </cell>
          <cell r="E1856" t="b">
            <v>1</v>
          </cell>
          <cell r="F1856" t="str">
            <v>Approved</v>
          </cell>
          <cell r="G1856" t="str">
            <v>Norco Bicycles</v>
          </cell>
          <cell r="H1856" t="str">
            <v>Standard</v>
          </cell>
          <cell r="I1856" t="str">
            <v>medium</v>
          </cell>
          <cell r="J1856" t="str">
            <v>medium</v>
          </cell>
          <cell r="K1856">
            <v>1555.58</v>
          </cell>
          <cell r="L1856">
            <v>818.01</v>
          </cell>
          <cell r="M1856">
            <v>737.56999999999994</v>
          </cell>
          <cell r="N1856">
            <v>37873</v>
          </cell>
          <cell r="O1856" t="e">
            <v>#N/A</v>
          </cell>
          <cell r="P1856" t="e">
            <v>#N/A</v>
          </cell>
          <cell r="Q1856" t="e">
            <v>#N/A</v>
          </cell>
          <cell r="R1856" t="e">
            <v>#N/A</v>
          </cell>
          <cell r="S1856" t="e">
            <v>#N/A</v>
          </cell>
          <cell r="T1856" t="e">
            <v>#N/A</v>
          </cell>
          <cell r="U1856" t="e">
            <v>#N/A</v>
          </cell>
          <cell r="V1856" t="e">
            <v>#N/A</v>
          </cell>
          <cell r="W1856" t="e">
            <v>#N/A</v>
          </cell>
          <cell r="X1856" t="e">
            <v>#N/A</v>
          </cell>
          <cell r="Y1856">
            <v>80</v>
          </cell>
        </row>
        <row r="1857">
          <cell r="A1857">
            <v>1856</v>
          </cell>
          <cell r="B1857">
            <v>87</v>
          </cell>
          <cell r="C1857">
            <v>418</v>
          </cell>
          <cell r="D1857">
            <v>42948</v>
          </cell>
          <cell r="E1857" t="b">
            <v>0</v>
          </cell>
          <cell r="F1857" t="str">
            <v>Approved</v>
          </cell>
          <cell r="G1857" t="str">
            <v>Giant Bicycles</v>
          </cell>
          <cell r="H1857" t="str">
            <v>Standard</v>
          </cell>
          <cell r="I1857" t="str">
            <v>high</v>
          </cell>
          <cell r="J1857" t="str">
            <v>medium</v>
          </cell>
          <cell r="K1857">
            <v>1179</v>
          </cell>
          <cell r="L1857">
            <v>707.4</v>
          </cell>
          <cell r="M1857">
            <v>471.6</v>
          </cell>
          <cell r="N1857">
            <v>35667</v>
          </cell>
          <cell r="O1857" t="e">
            <v>#N/A</v>
          </cell>
          <cell r="P1857" t="e">
            <v>#N/A</v>
          </cell>
          <cell r="Q1857" t="e">
            <v>#N/A</v>
          </cell>
          <cell r="R1857" t="e">
            <v>#N/A</v>
          </cell>
          <cell r="S1857" t="e">
            <v>#N/A</v>
          </cell>
          <cell r="T1857" t="e">
            <v>#N/A</v>
          </cell>
          <cell r="U1857" t="e">
            <v>#N/A</v>
          </cell>
          <cell r="V1857" t="e">
            <v>#N/A</v>
          </cell>
          <cell r="W1857" t="e">
            <v>#N/A</v>
          </cell>
          <cell r="X1857" t="e">
            <v>#N/A</v>
          </cell>
          <cell r="Y1857">
            <v>151</v>
          </cell>
        </row>
        <row r="1858">
          <cell r="A1858">
            <v>1857</v>
          </cell>
          <cell r="B1858">
            <v>23</v>
          </cell>
          <cell r="C1858">
            <v>3026</v>
          </cell>
          <cell r="D1858">
            <v>43007</v>
          </cell>
          <cell r="E1858" t="b">
            <v>0</v>
          </cell>
          <cell r="F1858" t="str">
            <v>Approved</v>
          </cell>
          <cell r="G1858" t="str">
            <v>Norco Bicycles</v>
          </cell>
          <cell r="H1858" t="str">
            <v>Mountain</v>
          </cell>
          <cell r="I1858" t="str">
            <v>low</v>
          </cell>
          <cell r="J1858" t="str">
            <v>small</v>
          </cell>
          <cell r="K1858">
            <v>688.63</v>
          </cell>
          <cell r="L1858">
            <v>612.88</v>
          </cell>
          <cell r="M1858">
            <v>75.75</v>
          </cell>
          <cell r="N1858">
            <v>42696</v>
          </cell>
          <cell r="O1858" t="str">
            <v>Male</v>
          </cell>
          <cell r="P1858">
            <v>83</v>
          </cell>
          <cell r="Q1858">
            <v>33.347945205479455</v>
          </cell>
          <cell r="R1858" t="str">
            <v>Account Representative III</v>
          </cell>
          <cell r="S1858" t="str">
            <v>Financial Services</v>
          </cell>
          <cell r="T1858" t="str">
            <v>Mass Customer</v>
          </cell>
          <cell r="U1858" t="str">
            <v>Yes</v>
          </cell>
          <cell r="V1858">
            <v>2164</v>
          </cell>
          <cell r="W1858" t="str">
            <v>NSW</v>
          </cell>
          <cell r="X1858">
            <v>9</v>
          </cell>
          <cell r="Y1858">
            <v>92</v>
          </cell>
        </row>
        <row r="1859">
          <cell r="A1859">
            <v>1858</v>
          </cell>
          <cell r="B1859">
            <v>22</v>
          </cell>
          <cell r="C1859">
            <v>1177</v>
          </cell>
          <cell r="D1859">
            <v>42785</v>
          </cell>
          <cell r="E1859" t="b">
            <v>1</v>
          </cell>
          <cell r="F1859" t="str">
            <v>Approved</v>
          </cell>
          <cell r="G1859" t="str">
            <v>WeareA2B</v>
          </cell>
          <cell r="H1859" t="str">
            <v>Standard</v>
          </cell>
          <cell r="I1859" t="str">
            <v>medium</v>
          </cell>
          <cell r="J1859" t="str">
            <v>medium</v>
          </cell>
          <cell r="K1859">
            <v>60.34</v>
          </cell>
          <cell r="L1859">
            <v>45.26</v>
          </cell>
          <cell r="M1859">
            <v>15.080000000000005</v>
          </cell>
          <cell r="N1859">
            <v>34165</v>
          </cell>
          <cell r="O1859" t="e">
            <v>#N/A</v>
          </cell>
          <cell r="P1859" t="e">
            <v>#N/A</v>
          </cell>
          <cell r="Q1859" t="e">
            <v>#N/A</v>
          </cell>
          <cell r="R1859" t="e">
            <v>#N/A</v>
          </cell>
          <cell r="S1859" t="e">
            <v>#N/A</v>
          </cell>
          <cell r="T1859" t="e">
            <v>#N/A</v>
          </cell>
          <cell r="U1859" t="e">
            <v>#N/A</v>
          </cell>
          <cell r="V1859" t="e">
            <v>#N/A</v>
          </cell>
          <cell r="W1859" t="e">
            <v>#N/A</v>
          </cell>
          <cell r="X1859" t="e">
            <v>#N/A</v>
          </cell>
          <cell r="Y1859">
            <v>314</v>
          </cell>
        </row>
        <row r="1860">
          <cell r="A1860">
            <v>1859</v>
          </cell>
          <cell r="B1860">
            <v>58</v>
          </cell>
          <cell r="C1860">
            <v>2737</v>
          </cell>
          <cell r="D1860">
            <v>42919</v>
          </cell>
          <cell r="E1860" t="b">
            <v>0</v>
          </cell>
          <cell r="F1860" t="str">
            <v>Approved</v>
          </cell>
          <cell r="G1860" t="str">
            <v>OHM Cycles</v>
          </cell>
          <cell r="H1860" t="str">
            <v>Standard</v>
          </cell>
          <cell r="I1860" t="str">
            <v>medium</v>
          </cell>
          <cell r="J1860" t="str">
            <v>medium</v>
          </cell>
          <cell r="K1860">
            <v>912.52</v>
          </cell>
          <cell r="L1860">
            <v>141.4</v>
          </cell>
          <cell r="M1860">
            <v>771.12</v>
          </cell>
          <cell r="N1860">
            <v>40487</v>
          </cell>
          <cell r="O1860" t="str">
            <v>Female</v>
          </cell>
          <cell r="P1860">
            <v>77</v>
          </cell>
          <cell r="Q1860">
            <v>23.682191780821917</v>
          </cell>
          <cell r="R1860">
            <v>0</v>
          </cell>
          <cell r="S1860" t="str">
            <v>n/a</v>
          </cell>
          <cell r="T1860" t="str">
            <v>Affluent Customer</v>
          </cell>
          <cell r="U1860" t="str">
            <v>Yes</v>
          </cell>
          <cell r="V1860">
            <v>2211</v>
          </cell>
          <cell r="W1860" t="str">
            <v>NSW</v>
          </cell>
          <cell r="X1860">
            <v>8</v>
          </cell>
          <cell r="Y1860">
            <v>180</v>
          </cell>
        </row>
        <row r="1861">
          <cell r="A1861">
            <v>1860</v>
          </cell>
          <cell r="B1861">
            <v>4</v>
          </cell>
          <cell r="C1861">
            <v>928</v>
          </cell>
          <cell r="D1861">
            <v>42938</v>
          </cell>
          <cell r="E1861" t="b">
            <v>0</v>
          </cell>
          <cell r="F1861" t="str">
            <v>Approved</v>
          </cell>
          <cell r="G1861" t="str">
            <v>Solex</v>
          </cell>
          <cell r="H1861" t="str">
            <v>Standard</v>
          </cell>
          <cell r="I1861" t="str">
            <v>medium</v>
          </cell>
          <cell r="J1861" t="str">
            <v>medium</v>
          </cell>
          <cell r="K1861">
            <v>1483.2</v>
          </cell>
          <cell r="L1861">
            <v>99.59</v>
          </cell>
          <cell r="M1861">
            <v>1383.6100000000001</v>
          </cell>
          <cell r="N1861">
            <v>42145</v>
          </cell>
          <cell r="O1861" t="e">
            <v>#N/A</v>
          </cell>
          <cell r="P1861" t="e">
            <v>#N/A</v>
          </cell>
          <cell r="Q1861" t="e">
            <v>#N/A</v>
          </cell>
          <cell r="R1861" t="e">
            <v>#N/A</v>
          </cell>
          <cell r="S1861" t="e">
            <v>#N/A</v>
          </cell>
          <cell r="T1861" t="e">
            <v>#N/A</v>
          </cell>
          <cell r="U1861" t="e">
            <v>#N/A</v>
          </cell>
          <cell r="V1861" t="e">
            <v>#N/A</v>
          </cell>
          <cell r="W1861" t="e">
            <v>#N/A</v>
          </cell>
          <cell r="X1861" t="e">
            <v>#N/A</v>
          </cell>
          <cell r="Y1861">
            <v>161</v>
          </cell>
        </row>
        <row r="1862">
          <cell r="A1862">
            <v>1861</v>
          </cell>
          <cell r="B1862">
            <v>39</v>
          </cell>
          <cell r="C1862">
            <v>3277</v>
          </cell>
          <cell r="D1862">
            <v>43027</v>
          </cell>
          <cell r="E1862" t="b">
            <v>0</v>
          </cell>
          <cell r="F1862" t="str">
            <v>Approved</v>
          </cell>
          <cell r="G1862" t="str">
            <v>Giant Bicycles</v>
          </cell>
          <cell r="H1862" t="str">
            <v>Standard</v>
          </cell>
          <cell r="I1862" t="str">
            <v>medium</v>
          </cell>
          <cell r="J1862" t="str">
            <v>large</v>
          </cell>
          <cell r="K1862">
            <v>1812.75</v>
          </cell>
          <cell r="L1862">
            <v>582.48</v>
          </cell>
          <cell r="M1862">
            <v>1230.27</v>
          </cell>
          <cell r="N1862">
            <v>40336</v>
          </cell>
          <cell r="O1862" t="str">
            <v>Male</v>
          </cell>
          <cell r="P1862">
            <v>66</v>
          </cell>
          <cell r="Q1862">
            <v>59.956164383561642</v>
          </cell>
          <cell r="R1862" t="str">
            <v>Computer Systems Analyst I</v>
          </cell>
          <cell r="S1862" t="str">
            <v>n/a</v>
          </cell>
          <cell r="T1862" t="str">
            <v>High Net Worth</v>
          </cell>
          <cell r="U1862" t="str">
            <v>No</v>
          </cell>
          <cell r="V1862">
            <v>2021</v>
          </cell>
          <cell r="W1862" t="str">
            <v>NSW</v>
          </cell>
          <cell r="X1862">
            <v>7</v>
          </cell>
          <cell r="Y1862">
            <v>72</v>
          </cell>
        </row>
        <row r="1863">
          <cell r="A1863">
            <v>1862</v>
          </cell>
          <cell r="B1863">
            <v>10</v>
          </cell>
          <cell r="C1863">
            <v>781</v>
          </cell>
          <cell r="D1863">
            <v>42789</v>
          </cell>
          <cell r="E1863" t="b">
            <v>1</v>
          </cell>
          <cell r="F1863" t="str">
            <v>Approved</v>
          </cell>
          <cell r="G1863" t="str">
            <v>WeareA2B</v>
          </cell>
          <cell r="H1863" t="str">
            <v>Touring</v>
          </cell>
          <cell r="I1863" t="str">
            <v>medium</v>
          </cell>
          <cell r="J1863" t="str">
            <v>medium</v>
          </cell>
          <cell r="K1863">
            <v>1466.68</v>
          </cell>
          <cell r="L1863">
            <v>363.25</v>
          </cell>
          <cell r="M1863">
            <v>1103.43</v>
          </cell>
          <cell r="N1863">
            <v>41701</v>
          </cell>
          <cell r="O1863" t="e">
            <v>#N/A</v>
          </cell>
          <cell r="P1863" t="e">
            <v>#N/A</v>
          </cell>
          <cell r="Q1863" t="e">
            <v>#N/A</v>
          </cell>
          <cell r="R1863" t="e">
            <v>#N/A</v>
          </cell>
          <cell r="S1863" t="e">
            <v>#N/A</v>
          </cell>
          <cell r="T1863" t="e">
            <v>#N/A</v>
          </cell>
          <cell r="U1863" t="e">
            <v>#N/A</v>
          </cell>
          <cell r="V1863" t="e">
            <v>#N/A</v>
          </cell>
          <cell r="W1863" t="e">
            <v>#N/A</v>
          </cell>
          <cell r="X1863" t="e">
            <v>#N/A</v>
          </cell>
          <cell r="Y1863">
            <v>310</v>
          </cell>
        </row>
        <row r="1864">
          <cell r="A1864">
            <v>1863</v>
          </cell>
          <cell r="B1864">
            <v>1</v>
          </cell>
          <cell r="C1864">
            <v>948</v>
          </cell>
          <cell r="D1864">
            <v>42779</v>
          </cell>
          <cell r="E1864" t="b">
            <v>1</v>
          </cell>
          <cell r="F1864" t="str">
            <v>Approved</v>
          </cell>
          <cell r="G1864" t="str">
            <v>Giant Bicycles</v>
          </cell>
          <cell r="H1864" t="str">
            <v>Standard</v>
          </cell>
          <cell r="I1864" t="str">
            <v>medium</v>
          </cell>
          <cell r="J1864" t="str">
            <v>medium</v>
          </cell>
          <cell r="K1864">
            <v>1403.5</v>
          </cell>
          <cell r="L1864">
            <v>954.82</v>
          </cell>
          <cell r="M1864">
            <v>448.67999999999995</v>
          </cell>
          <cell r="N1864">
            <v>35667</v>
          </cell>
          <cell r="O1864" t="e">
            <v>#N/A</v>
          </cell>
          <cell r="P1864" t="e">
            <v>#N/A</v>
          </cell>
          <cell r="Q1864" t="e">
            <v>#N/A</v>
          </cell>
          <cell r="R1864" t="e">
            <v>#N/A</v>
          </cell>
          <cell r="S1864" t="e">
            <v>#N/A</v>
          </cell>
          <cell r="T1864" t="e">
            <v>#N/A</v>
          </cell>
          <cell r="U1864" t="e">
            <v>#N/A</v>
          </cell>
          <cell r="V1864" t="e">
            <v>#N/A</v>
          </cell>
          <cell r="W1864" t="e">
            <v>#N/A</v>
          </cell>
          <cell r="X1864" t="e">
            <v>#N/A</v>
          </cell>
          <cell r="Y1864">
            <v>320</v>
          </cell>
        </row>
        <row r="1865">
          <cell r="A1865">
            <v>1864</v>
          </cell>
          <cell r="B1865">
            <v>0</v>
          </cell>
          <cell r="C1865">
            <v>501</v>
          </cell>
          <cell r="D1865">
            <v>42849</v>
          </cell>
          <cell r="E1865" t="b">
            <v>0</v>
          </cell>
          <cell r="F1865" t="str">
            <v>Approved</v>
          </cell>
          <cell r="G1865" t="str">
            <v>Trek Bicycles</v>
          </cell>
          <cell r="H1865" t="str">
            <v>Standard</v>
          </cell>
          <cell r="I1865" t="str">
            <v>high</v>
          </cell>
          <cell r="J1865" t="str">
            <v>medium</v>
          </cell>
          <cell r="K1865">
            <v>495.72</v>
          </cell>
          <cell r="L1865">
            <v>297.43</v>
          </cell>
          <cell r="M1865">
            <v>198.29000000000002</v>
          </cell>
          <cell r="N1865">
            <v>42105</v>
          </cell>
          <cell r="O1865" t="e">
            <v>#N/A</v>
          </cell>
          <cell r="P1865" t="e">
            <v>#N/A</v>
          </cell>
          <cell r="Q1865" t="e">
            <v>#N/A</v>
          </cell>
          <cell r="R1865" t="e">
            <v>#N/A</v>
          </cell>
          <cell r="S1865" t="e">
            <v>#N/A</v>
          </cell>
          <cell r="T1865" t="e">
            <v>#N/A</v>
          </cell>
          <cell r="U1865" t="e">
            <v>#N/A</v>
          </cell>
          <cell r="V1865" t="e">
            <v>#N/A</v>
          </cell>
          <cell r="W1865" t="e">
            <v>#N/A</v>
          </cell>
          <cell r="X1865" t="e">
            <v>#N/A</v>
          </cell>
          <cell r="Y1865">
            <v>250</v>
          </cell>
        </row>
        <row r="1866">
          <cell r="A1866">
            <v>1865</v>
          </cell>
          <cell r="B1866">
            <v>0</v>
          </cell>
          <cell r="C1866">
            <v>2307</v>
          </cell>
          <cell r="D1866">
            <v>42925</v>
          </cell>
          <cell r="E1866" t="b">
            <v>1</v>
          </cell>
          <cell r="F1866" t="str">
            <v>Approved</v>
          </cell>
          <cell r="G1866" t="str">
            <v>Norco Bicycles</v>
          </cell>
          <cell r="H1866" t="str">
            <v>Road</v>
          </cell>
          <cell r="I1866" t="str">
            <v>medium</v>
          </cell>
          <cell r="J1866" t="str">
            <v>medium</v>
          </cell>
          <cell r="K1866">
            <v>544.04999999999995</v>
          </cell>
          <cell r="L1866">
            <v>376.84</v>
          </cell>
          <cell r="M1866">
            <v>167.20999999999998</v>
          </cell>
          <cell r="N1866">
            <v>42105</v>
          </cell>
          <cell r="O1866" t="str">
            <v>Female</v>
          </cell>
          <cell r="P1866">
            <v>52</v>
          </cell>
          <cell r="Q1866">
            <v>43.756164383561647</v>
          </cell>
          <cell r="R1866" t="str">
            <v>Desktop Support Technician</v>
          </cell>
          <cell r="S1866" t="str">
            <v>Financial Services</v>
          </cell>
          <cell r="T1866" t="str">
            <v>High Net Worth</v>
          </cell>
          <cell r="U1866" t="str">
            <v>Yes</v>
          </cell>
          <cell r="V1866">
            <v>4568</v>
          </cell>
          <cell r="W1866" t="str">
            <v>QLD</v>
          </cell>
          <cell r="X1866">
            <v>8</v>
          </cell>
          <cell r="Y1866">
            <v>174</v>
          </cell>
        </row>
        <row r="1867">
          <cell r="A1867">
            <v>1866</v>
          </cell>
          <cell r="B1867">
            <v>47</v>
          </cell>
          <cell r="C1867">
            <v>2440</v>
          </cell>
          <cell r="D1867">
            <v>42856</v>
          </cell>
          <cell r="E1867" t="b">
            <v>0</v>
          </cell>
          <cell r="F1867" t="str">
            <v>Approved</v>
          </cell>
          <cell r="G1867" t="str">
            <v>Trek Bicycles</v>
          </cell>
          <cell r="H1867" t="str">
            <v>Road</v>
          </cell>
          <cell r="I1867" t="str">
            <v>low</v>
          </cell>
          <cell r="J1867" t="str">
            <v>small</v>
          </cell>
          <cell r="K1867">
            <v>1720.7</v>
          </cell>
          <cell r="L1867">
            <v>1531.42</v>
          </cell>
          <cell r="M1867">
            <v>189.27999999999997</v>
          </cell>
          <cell r="N1867">
            <v>38991</v>
          </cell>
          <cell r="O1867" t="str">
            <v>Female</v>
          </cell>
          <cell r="P1867">
            <v>52</v>
          </cell>
          <cell r="Q1867">
            <v>62.536986301369865</v>
          </cell>
          <cell r="R1867" t="str">
            <v>Engineer II</v>
          </cell>
          <cell r="S1867" t="str">
            <v>Manufacturing</v>
          </cell>
          <cell r="T1867" t="str">
            <v>Affluent Customer</v>
          </cell>
          <cell r="U1867" t="str">
            <v>No</v>
          </cell>
          <cell r="V1867">
            <v>2508</v>
          </cell>
          <cell r="W1867" t="str">
            <v>NSW</v>
          </cell>
          <cell r="X1867">
            <v>9</v>
          </cell>
          <cell r="Y1867">
            <v>243</v>
          </cell>
        </row>
        <row r="1868">
          <cell r="A1868">
            <v>1867</v>
          </cell>
          <cell r="B1868">
            <v>66</v>
          </cell>
          <cell r="C1868">
            <v>2080</v>
          </cell>
          <cell r="D1868">
            <v>42856</v>
          </cell>
          <cell r="E1868" t="b">
            <v>0</v>
          </cell>
          <cell r="F1868" t="str">
            <v>Approved</v>
          </cell>
          <cell r="G1868" t="str">
            <v>Solex</v>
          </cell>
          <cell r="H1868" t="str">
            <v>Standard</v>
          </cell>
          <cell r="I1868" t="str">
            <v>medium</v>
          </cell>
          <cell r="J1868" t="str">
            <v>medium</v>
          </cell>
          <cell r="K1868">
            <v>1163.8900000000001</v>
          </cell>
          <cell r="L1868">
            <v>589.27</v>
          </cell>
          <cell r="M1868">
            <v>574.62000000000012</v>
          </cell>
          <cell r="N1868">
            <v>42560</v>
          </cell>
          <cell r="O1868" t="str">
            <v>Female</v>
          </cell>
          <cell r="P1868">
            <v>69</v>
          </cell>
          <cell r="Q1868">
            <v>62.660273972602738</v>
          </cell>
          <cell r="R1868" t="str">
            <v>Human Resources Assistant IV</v>
          </cell>
          <cell r="S1868" t="str">
            <v>n/a</v>
          </cell>
          <cell r="T1868" t="str">
            <v>High Net Worth</v>
          </cell>
          <cell r="U1868" t="str">
            <v>No</v>
          </cell>
          <cell r="V1868">
            <v>2115</v>
          </cell>
          <cell r="W1868" t="str">
            <v>NSW</v>
          </cell>
          <cell r="X1868">
            <v>11</v>
          </cell>
          <cell r="Y1868">
            <v>243</v>
          </cell>
        </row>
        <row r="1869">
          <cell r="A1869">
            <v>1868</v>
          </cell>
          <cell r="B1869">
            <v>81</v>
          </cell>
          <cell r="C1869">
            <v>1152</v>
          </cell>
          <cell r="D1869">
            <v>42799</v>
          </cell>
          <cell r="E1869" t="b">
            <v>0</v>
          </cell>
          <cell r="F1869" t="str">
            <v>Approved</v>
          </cell>
          <cell r="G1869" t="str">
            <v>Norco Bicycles</v>
          </cell>
          <cell r="H1869" t="str">
            <v>Standard</v>
          </cell>
          <cell r="I1869" t="str">
            <v>medium</v>
          </cell>
          <cell r="J1869" t="str">
            <v>small</v>
          </cell>
          <cell r="K1869">
            <v>586.45000000000005</v>
          </cell>
          <cell r="L1869">
            <v>521.94000000000005</v>
          </cell>
          <cell r="M1869">
            <v>64.509999999999991</v>
          </cell>
          <cell r="N1869">
            <v>33429</v>
          </cell>
          <cell r="O1869" t="e">
            <v>#N/A</v>
          </cell>
          <cell r="P1869" t="e">
            <v>#N/A</v>
          </cell>
          <cell r="Q1869" t="e">
            <v>#N/A</v>
          </cell>
          <cell r="R1869" t="e">
            <v>#N/A</v>
          </cell>
          <cell r="S1869" t="e">
            <v>#N/A</v>
          </cell>
          <cell r="T1869" t="e">
            <v>#N/A</v>
          </cell>
          <cell r="U1869" t="e">
            <v>#N/A</v>
          </cell>
          <cell r="V1869" t="e">
            <v>#N/A</v>
          </cell>
          <cell r="W1869" t="e">
            <v>#N/A</v>
          </cell>
          <cell r="X1869" t="e">
            <v>#N/A</v>
          </cell>
          <cell r="Y1869">
            <v>300</v>
          </cell>
        </row>
        <row r="1870">
          <cell r="A1870">
            <v>1869</v>
          </cell>
          <cell r="B1870">
            <v>62</v>
          </cell>
          <cell r="C1870">
            <v>1946</v>
          </cell>
          <cell r="D1870">
            <v>42808</v>
          </cell>
          <cell r="E1870" t="b">
            <v>0</v>
          </cell>
          <cell r="F1870" t="str">
            <v>Approved</v>
          </cell>
          <cell r="G1870" t="str">
            <v>Solex</v>
          </cell>
          <cell r="H1870" t="str">
            <v>Standard</v>
          </cell>
          <cell r="I1870" t="str">
            <v>medium</v>
          </cell>
          <cell r="J1870" t="str">
            <v>medium</v>
          </cell>
          <cell r="K1870">
            <v>478.16</v>
          </cell>
          <cell r="L1870">
            <v>298.72000000000003</v>
          </cell>
          <cell r="M1870">
            <v>179.44</v>
          </cell>
          <cell r="N1870">
            <v>34143</v>
          </cell>
          <cell r="O1870" t="str">
            <v>Female</v>
          </cell>
          <cell r="P1870">
            <v>66</v>
          </cell>
          <cell r="Q1870">
            <v>63.249315068493154</v>
          </cell>
          <cell r="R1870" t="str">
            <v>Systems Administrator III</v>
          </cell>
          <cell r="S1870" t="str">
            <v>n/a</v>
          </cell>
          <cell r="T1870" t="str">
            <v>High Net Worth</v>
          </cell>
          <cell r="U1870" t="str">
            <v>Yes</v>
          </cell>
          <cell r="V1870">
            <v>2027</v>
          </cell>
          <cell r="W1870" t="str">
            <v>NSW</v>
          </cell>
          <cell r="X1870">
            <v>9</v>
          </cell>
          <cell r="Y1870">
            <v>291</v>
          </cell>
        </row>
        <row r="1871">
          <cell r="A1871">
            <v>1870</v>
          </cell>
          <cell r="B1871">
            <v>71</v>
          </cell>
          <cell r="C1871">
            <v>2463</v>
          </cell>
          <cell r="D1871">
            <v>42852</v>
          </cell>
          <cell r="E1871" t="b">
            <v>0</v>
          </cell>
          <cell r="F1871" t="str">
            <v>Approved</v>
          </cell>
          <cell r="G1871" t="str">
            <v>Solex</v>
          </cell>
          <cell r="H1871" t="str">
            <v>Standard</v>
          </cell>
          <cell r="I1871" t="str">
            <v>high</v>
          </cell>
          <cell r="J1871" t="str">
            <v>large</v>
          </cell>
          <cell r="K1871">
            <v>1842.92</v>
          </cell>
          <cell r="L1871">
            <v>1105.75</v>
          </cell>
          <cell r="M1871">
            <v>737.17000000000007</v>
          </cell>
          <cell r="N1871">
            <v>34996</v>
          </cell>
          <cell r="O1871" t="str">
            <v>Male</v>
          </cell>
          <cell r="P1871">
            <v>78</v>
          </cell>
          <cell r="Q1871">
            <v>44.164383561643838</v>
          </cell>
          <cell r="R1871" t="str">
            <v>Pharmacist</v>
          </cell>
          <cell r="S1871" t="str">
            <v>Entertainment</v>
          </cell>
          <cell r="T1871" t="str">
            <v>Affluent Customer</v>
          </cell>
          <cell r="U1871" t="str">
            <v>No</v>
          </cell>
          <cell r="V1871">
            <v>3156</v>
          </cell>
          <cell r="W1871" t="str">
            <v>VIC</v>
          </cell>
          <cell r="X1871">
            <v>10</v>
          </cell>
          <cell r="Y1871">
            <v>247</v>
          </cell>
        </row>
        <row r="1872">
          <cell r="A1872">
            <v>1871</v>
          </cell>
          <cell r="B1872">
            <v>65</v>
          </cell>
          <cell r="C1872">
            <v>3007</v>
          </cell>
          <cell r="D1872">
            <v>42897</v>
          </cell>
          <cell r="E1872" t="b">
            <v>0</v>
          </cell>
          <cell r="F1872" t="str">
            <v>Approved</v>
          </cell>
          <cell r="G1872" t="str">
            <v>WeareA2B</v>
          </cell>
          <cell r="H1872" t="str">
            <v>Standard</v>
          </cell>
          <cell r="I1872" t="str">
            <v>medium</v>
          </cell>
          <cell r="J1872" t="str">
            <v>medium</v>
          </cell>
          <cell r="K1872">
            <v>1807.45</v>
          </cell>
          <cell r="L1872">
            <v>778.69</v>
          </cell>
          <cell r="M1872">
            <v>1028.76</v>
          </cell>
          <cell r="N1872">
            <v>42145</v>
          </cell>
          <cell r="O1872" t="str">
            <v>Female</v>
          </cell>
          <cell r="P1872">
            <v>40</v>
          </cell>
          <cell r="Q1872">
            <v>48.860273972602741</v>
          </cell>
          <cell r="R1872" t="str">
            <v>Environmental Tech</v>
          </cell>
          <cell r="S1872" t="str">
            <v>n/a</v>
          </cell>
          <cell r="T1872" t="str">
            <v>Mass Customer</v>
          </cell>
          <cell r="U1872" t="str">
            <v>Yes</v>
          </cell>
          <cell r="V1872">
            <v>2478</v>
          </cell>
          <cell r="W1872" t="str">
            <v>NSW</v>
          </cell>
          <cell r="X1872">
            <v>10</v>
          </cell>
          <cell r="Y1872">
            <v>202</v>
          </cell>
        </row>
        <row r="1873">
          <cell r="A1873">
            <v>1872</v>
          </cell>
          <cell r="B1873">
            <v>10</v>
          </cell>
          <cell r="C1873">
            <v>1298</v>
          </cell>
          <cell r="D1873">
            <v>42780</v>
          </cell>
          <cell r="E1873" t="b">
            <v>0</v>
          </cell>
          <cell r="F1873" t="str">
            <v>Approved</v>
          </cell>
          <cell r="G1873" t="str">
            <v>WeareA2B</v>
          </cell>
          <cell r="H1873" t="str">
            <v>Touring</v>
          </cell>
          <cell r="I1873" t="str">
            <v>medium</v>
          </cell>
          <cell r="J1873" t="str">
            <v>medium</v>
          </cell>
          <cell r="K1873">
            <v>1466.68</v>
          </cell>
          <cell r="L1873">
            <v>363.25</v>
          </cell>
          <cell r="M1873">
            <v>1103.43</v>
          </cell>
          <cell r="N1873">
            <v>41701</v>
          </cell>
          <cell r="O1873" t="e">
            <v>#N/A</v>
          </cell>
          <cell r="P1873" t="e">
            <v>#N/A</v>
          </cell>
          <cell r="Q1873" t="e">
            <v>#N/A</v>
          </cell>
          <cell r="R1873" t="e">
            <v>#N/A</v>
          </cell>
          <cell r="S1873" t="e">
            <v>#N/A</v>
          </cell>
          <cell r="T1873" t="e">
            <v>#N/A</v>
          </cell>
          <cell r="U1873" t="e">
            <v>#N/A</v>
          </cell>
          <cell r="V1873" t="e">
            <v>#N/A</v>
          </cell>
          <cell r="W1873" t="e">
            <v>#N/A</v>
          </cell>
          <cell r="X1873" t="e">
            <v>#N/A</v>
          </cell>
          <cell r="Y1873">
            <v>319</v>
          </cell>
        </row>
        <row r="1874">
          <cell r="A1874">
            <v>1873</v>
          </cell>
          <cell r="B1874">
            <v>12</v>
          </cell>
          <cell r="C1874">
            <v>1386</v>
          </cell>
          <cell r="D1874">
            <v>42794</v>
          </cell>
          <cell r="E1874" t="b">
            <v>1</v>
          </cell>
          <cell r="F1874" t="str">
            <v>Approved</v>
          </cell>
          <cell r="G1874" t="str">
            <v>WeareA2B</v>
          </cell>
          <cell r="H1874" t="str">
            <v>Standard</v>
          </cell>
          <cell r="I1874" t="str">
            <v>medium</v>
          </cell>
          <cell r="J1874" t="str">
            <v>medium</v>
          </cell>
          <cell r="K1874">
            <v>1231.1500000000001</v>
          </cell>
          <cell r="L1874">
            <v>161.6</v>
          </cell>
          <cell r="M1874">
            <v>1069.5500000000002</v>
          </cell>
          <cell r="N1874">
            <v>39880</v>
          </cell>
          <cell r="O1874" t="e">
            <v>#N/A</v>
          </cell>
          <cell r="P1874" t="e">
            <v>#N/A</v>
          </cell>
          <cell r="Q1874" t="e">
            <v>#N/A</v>
          </cell>
          <cell r="R1874" t="e">
            <v>#N/A</v>
          </cell>
          <cell r="S1874" t="e">
            <v>#N/A</v>
          </cell>
          <cell r="T1874" t="e">
            <v>#N/A</v>
          </cell>
          <cell r="U1874" t="e">
            <v>#N/A</v>
          </cell>
          <cell r="V1874" t="e">
            <v>#N/A</v>
          </cell>
          <cell r="W1874" t="e">
            <v>#N/A</v>
          </cell>
          <cell r="X1874" t="e">
            <v>#N/A</v>
          </cell>
          <cell r="Y1874">
            <v>305</v>
          </cell>
        </row>
        <row r="1875">
          <cell r="A1875">
            <v>1874</v>
          </cell>
          <cell r="B1875">
            <v>6</v>
          </cell>
          <cell r="C1875">
            <v>2978</v>
          </cell>
          <cell r="D1875">
            <v>42924</v>
          </cell>
          <cell r="E1875" t="b">
            <v>0</v>
          </cell>
          <cell r="F1875" t="str">
            <v>Approved</v>
          </cell>
          <cell r="G1875" t="str">
            <v>OHM Cycles</v>
          </cell>
          <cell r="H1875" t="str">
            <v>Standard</v>
          </cell>
          <cell r="I1875" t="str">
            <v>high</v>
          </cell>
          <cell r="J1875" t="str">
            <v>medium</v>
          </cell>
          <cell r="K1875">
            <v>227.88</v>
          </cell>
          <cell r="L1875">
            <v>136.72999999999999</v>
          </cell>
          <cell r="M1875">
            <v>91.15</v>
          </cell>
          <cell r="N1875">
            <v>37659</v>
          </cell>
          <cell r="O1875" t="str">
            <v>Female</v>
          </cell>
          <cell r="P1875">
            <v>39</v>
          </cell>
          <cell r="Q1875">
            <v>47.901369863013699</v>
          </cell>
          <cell r="R1875" t="str">
            <v>Programmer IV</v>
          </cell>
          <cell r="S1875" t="str">
            <v>n/a</v>
          </cell>
          <cell r="T1875" t="str">
            <v>Affluent Customer</v>
          </cell>
          <cell r="U1875" t="str">
            <v>No</v>
          </cell>
          <cell r="V1875">
            <v>2250</v>
          </cell>
          <cell r="W1875" t="str">
            <v>NSW</v>
          </cell>
          <cell r="X1875">
            <v>9</v>
          </cell>
          <cell r="Y1875">
            <v>175</v>
          </cell>
        </row>
        <row r="1876">
          <cell r="A1876">
            <v>1875</v>
          </cell>
          <cell r="B1876">
            <v>1</v>
          </cell>
          <cell r="C1876">
            <v>47</v>
          </cell>
          <cell r="D1876">
            <v>43064</v>
          </cell>
          <cell r="E1876" t="b">
            <v>0</v>
          </cell>
          <cell r="F1876" t="str">
            <v>Approved</v>
          </cell>
          <cell r="G1876" t="str">
            <v>Giant Bicycles</v>
          </cell>
          <cell r="H1876" t="str">
            <v>Standard</v>
          </cell>
          <cell r="I1876" t="str">
            <v>medium</v>
          </cell>
          <cell r="J1876" t="str">
            <v>medium</v>
          </cell>
          <cell r="K1876">
            <v>1403.5</v>
          </cell>
          <cell r="L1876">
            <v>954.82</v>
          </cell>
          <cell r="M1876">
            <v>448.67999999999995</v>
          </cell>
          <cell r="N1876">
            <v>42688</v>
          </cell>
          <cell r="O1876" t="e">
            <v>#N/A</v>
          </cell>
          <cell r="P1876" t="e">
            <v>#N/A</v>
          </cell>
          <cell r="Q1876" t="e">
            <v>#N/A</v>
          </cell>
          <cell r="R1876" t="e">
            <v>#N/A</v>
          </cell>
          <cell r="S1876" t="e">
            <v>#N/A</v>
          </cell>
          <cell r="T1876" t="e">
            <v>#N/A</v>
          </cell>
          <cell r="U1876" t="e">
            <v>#N/A</v>
          </cell>
          <cell r="V1876" t="e">
            <v>#N/A</v>
          </cell>
          <cell r="W1876" t="e">
            <v>#N/A</v>
          </cell>
          <cell r="X1876" t="e">
            <v>#N/A</v>
          </cell>
          <cell r="Y1876">
            <v>35</v>
          </cell>
        </row>
        <row r="1877">
          <cell r="A1877">
            <v>1876</v>
          </cell>
          <cell r="B1877">
            <v>0</v>
          </cell>
          <cell r="C1877">
            <v>1674</v>
          </cell>
          <cell r="D1877">
            <v>42820</v>
          </cell>
          <cell r="E1877" t="b">
            <v>0</v>
          </cell>
          <cell r="F1877" t="str">
            <v>Approved</v>
          </cell>
          <cell r="G1877" t="str">
            <v>Trek Bicycles</v>
          </cell>
          <cell r="H1877" t="str">
            <v>Road</v>
          </cell>
          <cell r="I1877" t="str">
            <v>medium</v>
          </cell>
          <cell r="J1877" t="str">
            <v>medium</v>
          </cell>
          <cell r="K1877">
            <v>290.62</v>
          </cell>
          <cell r="L1877">
            <v>215.14</v>
          </cell>
          <cell r="M1877">
            <v>75.480000000000018</v>
          </cell>
          <cell r="N1877">
            <v>38339</v>
          </cell>
          <cell r="O1877" t="e">
            <v>#N/A</v>
          </cell>
          <cell r="P1877" t="e">
            <v>#N/A</v>
          </cell>
          <cell r="Q1877" t="e">
            <v>#N/A</v>
          </cell>
          <cell r="R1877" t="e">
            <v>#N/A</v>
          </cell>
          <cell r="S1877" t="e">
            <v>#N/A</v>
          </cell>
          <cell r="T1877" t="e">
            <v>#N/A</v>
          </cell>
          <cell r="U1877" t="e">
            <v>#N/A</v>
          </cell>
          <cell r="V1877" t="e">
            <v>#N/A</v>
          </cell>
          <cell r="W1877" t="e">
            <v>#N/A</v>
          </cell>
          <cell r="X1877" t="e">
            <v>#N/A</v>
          </cell>
          <cell r="Y1877">
            <v>279</v>
          </cell>
        </row>
        <row r="1878">
          <cell r="A1878">
            <v>1877</v>
          </cell>
          <cell r="B1878">
            <v>1</v>
          </cell>
          <cell r="C1878">
            <v>126</v>
          </cell>
          <cell r="D1878">
            <v>42761</v>
          </cell>
          <cell r="E1878" t="b">
            <v>0</v>
          </cell>
          <cell r="F1878" t="str">
            <v>Approved</v>
          </cell>
          <cell r="G1878" t="str">
            <v>Giant Bicycles</v>
          </cell>
          <cell r="H1878" t="str">
            <v>Standard</v>
          </cell>
          <cell r="I1878" t="str">
            <v>medium</v>
          </cell>
          <cell r="J1878" t="str">
            <v>medium</v>
          </cell>
          <cell r="K1878">
            <v>1403.5</v>
          </cell>
          <cell r="L1878">
            <v>954.82</v>
          </cell>
          <cell r="M1878">
            <v>448.67999999999995</v>
          </cell>
          <cell r="N1878">
            <v>41245</v>
          </cell>
          <cell r="O1878" t="e">
            <v>#N/A</v>
          </cell>
          <cell r="P1878" t="e">
            <v>#N/A</v>
          </cell>
          <cell r="Q1878" t="e">
            <v>#N/A</v>
          </cell>
          <cell r="R1878" t="e">
            <v>#N/A</v>
          </cell>
          <cell r="S1878" t="e">
            <v>#N/A</v>
          </cell>
          <cell r="T1878" t="e">
            <v>#N/A</v>
          </cell>
          <cell r="U1878" t="e">
            <v>#N/A</v>
          </cell>
          <cell r="V1878" t="e">
            <v>#N/A</v>
          </cell>
          <cell r="W1878" t="e">
            <v>#N/A</v>
          </cell>
          <cell r="X1878" t="e">
            <v>#N/A</v>
          </cell>
          <cell r="Y1878">
            <v>338</v>
          </cell>
        </row>
        <row r="1879">
          <cell r="A1879">
            <v>1878</v>
          </cell>
          <cell r="B1879">
            <v>0</v>
          </cell>
          <cell r="C1879">
            <v>993</v>
          </cell>
          <cell r="D1879">
            <v>43086</v>
          </cell>
          <cell r="E1879" t="b">
            <v>0</v>
          </cell>
          <cell r="F1879" t="str">
            <v>Approved</v>
          </cell>
          <cell r="G1879" t="str">
            <v>Solex</v>
          </cell>
          <cell r="H1879" t="str">
            <v>Standard</v>
          </cell>
          <cell r="I1879" t="str">
            <v>medium</v>
          </cell>
          <cell r="J1879" t="str">
            <v>large</v>
          </cell>
          <cell r="K1879">
            <v>202.62</v>
          </cell>
          <cell r="L1879">
            <v>151.96</v>
          </cell>
          <cell r="M1879">
            <v>50.66</v>
          </cell>
          <cell r="N1879">
            <v>42458</v>
          </cell>
          <cell r="O1879" t="e">
            <v>#N/A</v>
          </cell>
          <cell r="P1879" t="e">
            <v>#N/A</v>
          </cell>
          <cell r="Q1879" t="e">
            <v>#N/A</v>
          </cell>
          <cell r="R1879" t="e">
            <v>#N/A</v>
          </cell>
          <cell r="S1879" t="e">
            <v>#N/A</v>
          </cell>
          <cell r="T1879" t="e">
            <v>#N/A</v>
          </cell>
          <cell r="U1879" t="e">
            <v>#N/A</v>
          </cell>
          <cell r="V1879" t="e">
            <v>#N/A</v>
          </cell>
          <cell r="W1879" t="e">
            <v>#N/A</v>
          </cell>
          <cell r="X1879" t="e">
            <v>#N/A</v>
          </cell>
          <cell r="Y1879">
            <v>13</v>
          </cell>
        </row>
        <row r="1880">
          <cell r="A1880">
            <v>1879</v>
          </cell>
          <cell r="B1880">
            <v>67</v>
          </cell>
          <cell r="C1880">
            <v>1577</v>
          </cell>
          <cell r="D1880">
            <v>43087</v>
          </cell>
          <cell r="E1880" t="b">
            <v>1</v>
          </cell>
          <cell r="F1880" t="str">
            <v>Approved</v>
          </cell>
          <cell r="G1880" t="str">
            <v>Solex</v>
          </cell>
          <cell r="H1880" t="str">
            <v>Standard</v>
          </cell>
          <cell r="I1880" t="str">
            <v>medium</v>
          </cell>
          <cell r="J1880" t="str">
            <v>large</v>
          </cell>
          <cell r="K1880">
            <v>1071.23</v>
          </cell>
          <cell r="L1880">
            <v>380.74</v>
          </cell>
          <cell r="M1880">
            <v>690.49</v>
          </cell>
          <cell r="N1880">
            <v>35160</v>
          </cell>
          <cell r="O1880" t="e">
            <v>#N/A</v>
          </cell>
          <cell r="P1880" t="e">
            <v>#N/A</v>
          </cell>
          <cell r="Q1880" t="e">
            <v>#N/A</v>
          </cell>
          <cell r="R1880" t="e">
            <v>#N/A</v>
          </cell>
          <cell r="S1880" t="e">
            <v>#N/A</v>
          </cell>
          <cell r="T1880" t="e">
            <v>#N/A</v>
          </cell>
          <cell r="U1880" t="e">
            <v>#N/A</v>
          </cell>
          <cell r="V1880" t="e">
            <v>#N/A</v>
          </cell>
          <cell r="W1880" t="e">
            <v>#N/A</v>
          </cell>
          <cell r="X1880" t="e">
            <v>#N/A</v>
          </cell>
          <cell r="Y1880">
            <v>12</v>
          </cell>
        </row>
        <row r="1881">
          <cell r="A1881">
            <v>1880</v>
          </cell>
          <cell r="B1881">
            <v>23</v>
          </cell>
          <cell r="C1881">
            <v>2780</v>
          </cell>
          <cell r="D1881">
            <v>43097</v>
          </cell>
          <cell r="E1881" t="b">
            <v>0</v>
          </cell>
          <cell r="F1881" t="str">
            <v>Approved</v>
          </cell>
          <cell r="G1881" t="str">
            <v>Norco Bicycles</v>
          </cell>
          <cell r="H1881" t="str">
            <v>Mountain</v>
          </cell>
          <cell r="I1881" t="str">
            <v>low</v>
          </cell>
          <cell r="J1881" t="str">
            <v>small</v>
          </cell>
          <cell r="K1881">
            <v>688.63</v>
          </cell>
          <cell r="L1881">
            <v>612.88</v>
          </cell>
          <cell r="M1881">
            <v>75.75</v>
          </cell>
          <cell r="N1881">
            <v>40670</v>
          </cell>
          <cell r="O1881" t="str">
            <v>Female</v>
          </cell>
          <cell r="P1881">
            <v>4</v>
          </cell>
          <cell r="Q1881">
            <v>36.364383561643834</v>
          </cell>
          <cell r="R1881" t="str">
            <v>Actuary</v>
          </cell>
          <cell r="S1881" t="str">
            <v>n/a</v>
          </cell>
          <cell r="T1881" t="str">
            <v>Affluent Customer</v>
          </cell>
          <cell r="U1881" t="str">
            <v>Yes</v>
          </cell>
          <cell r="V1881">
            <v>4869</v>
          </cell>
          <cell r="W1881" t="str">
            <v>QLD</v>
          </cell>
          <cell r="X1881">
            <v>2</v>
          </cell>
          <cell r="Y1881">
            <v>2</v>
          </cell>
        </row>
        <row r="1882">
          <cell r="A1882">
            <v>1881</v>
          </cell>
          <cell r="B1882">
            <v>12</v>
          </cell>
          <cell r="C1882">
            <v>576</v>
          </cell>
          <cell r="D1882">
            <v>43074</v>
          </cell>
          <cell r="E1882" t="b">
            <v>0</v>
          </cell>
          <cell r="F1882" t="str">
            <v>Approved</v>
          </cell>
          <cell r="G1882" t="str">
            <v>WeareA2B</v>
          </cell>
          <cell r="H1882" t="str">
            <v>Standard</v>
          </cell>
          <cell r="I1882" t="str">
            <v>medium</v>
          </cell>
          <cell r="J1882" t="str">
            <v>medium</v>
          </cell>
          <cell r="K1882">
            <v>1231.1500000000001</v>
          </cell>
          <cell r="L1882">
            <v>161.6</v>
          </cell>
          <cell r="M1882">
            <v>1069.5500000000002</v>
          </cell>
          <cell r="N1882">
            <v>39880</v>
          </cell>
          <cell r="O1882" t="e">
            <v>#N/A</v>
          </cell>
          <cell r="P1882" t="e">
            <v>#N/A</v>
          </cell>
          <cell r="Q1882" t="e">
            <v>#N/A</v>
          </cell>
          <cell r="R1882" t="e">
            <v>#N/A</v>
          </cell>
          <cell r="S1882" t="e">
            <v>#N/A</v>
          </cell>
          <cell r="T1882" t="e">
            <v>#N/A</v>
          </cell>
          <cell r="U1882" t="e">
            <v>#N/A</v>
          </cell>
          <cell r="V1882" t="e">
            <v>#N/A</v>
          </cell>
          <cell r="W1882" t="e">
            <v>#N/A</v>
          </cell>
          <cell r="X1882" t="e">
            <v>#N/A</v>
          </cell>
          <cell r="Y1882">
            <v>25</v>
          </cell>
        </row>
        <row r="1883">
          <cell r="A1883">
            <v>1882</v>
          </cell>
          <cell r="B1883">
            <v>3</v>
          </cell>
          <cell r="C1883">
            <v>1503</v>
          </cell>
          <cell r="D1883">
            <v>42939</v>
          </cell>
          <cell r="E1883" t="b">
            <v>0</v>
          </cell>
          <cell r="F1883" t="str">
            <v>Approved</v>
          </cell>
          <cell r="G1883" t="str">
            <v>Trek Bicycles</v>
          </cell>
          <cell r="H1883" t="str">
            <v>Standard</v>
          </cell>
          <cell r="I1883" t="str">
            <v>medium</v>
          </cell>
          <cell r="J1883" t="str">
            <v>large</v>
          </cell>
          <cell r="K1883">
            <v>2091.4699999999998</v>
          </cell>
          <cell r="L1883">
            <v>388.92</v>
          </cell>
          <cell r="M1883">
            <v>1702.5499999999997</v>
          </cell>
          <cell r="N1883">
            <v>37823</v>
          </cell>
          <cell r="O1883" t="e">
            <v>#N/A</v>
          </cell>
          <cell r="P1883" t="e">
            <v>#N/A</v>
          </cell>
          <cell r="Q1883" t="e">
            <v>#N/A</v>
          </cell>
          <cell r="R1883" t="e">
            <v>#N/A</v>
          </cell>
          <cell r="S1883" t="e">
            <v>#N/A</v>
          </cell>
          <cell r="T1883" t="e">
            <v>#N/A</v>
          </cell>
          <cell r="U1883" t="e">
            <v>#N/A</v>
          </cell>
          <cell r="V1883" t="e">
            <v>#N/A</v>
          </cell>
          <cell r="W1883" t="e">
            <v>#N/A</v>
          </cell>
          <cell r="X1883" t="e">
            <v>#N/A</v>
          </cell>
          <cell r="Y1883">
            <v>160</v>
          </cell>
        </row>
        <row r="1884">
          <cell r="A1884">
            <v>1883</v>
          </cell>
          <cell r="B1884">
            <v>43</v>
          </cell>
          <cell r="C1884">
            <v>3470</v>
          </cell>
          <cell r="D1884">
            <v>42913</v>
          </cell>
          <cell r="E1884" t="b">
            <v>0</v>
          </cell>
          <cell r="F1884" t="str">
            <v>Approved</v>
          </cell>
          <cell r="G1884" t="str">
            <v>Solex</v>
          </cell>
          <cell r="H1884" t="str">
            <v>Standard</v>
          </cell>
          <cell r="I1884" t="str">
            <v>medium</v>
          </cell>
          <cell r="J1884" t="str">
            <v>medium</v>
          </cell>
          <cell r="K1884">
            <v>1151.96</v>
          </cell>
          <cell r="L1884">
            <v>649.49</v>
          </cell>
          <cell r="M1884">
            <v>502.47</v>
          </cell>
          <cell r="N1884">
            <v>42295</v>
          </cell>
          <cell r="O1884" t="str">
            <v>Female</v>
          </cell>
          <cell r="P1884">
            <v>95</v>
          </cell>
          <cell r="Q1884">
            <v>54.504109589041093</v>
          </cell>
          <cell r="R1884" t="str">
            <v>Recruiting Manager</v>
          </cell>
          <cell r="S1884" t="str">
            <v>Health</v>
          </cell>
          <cell r="T1884" t="str">
            <v>Mass Customer</v>
          </cell>
          <cell r="U1884" t="str">
            <v>Yes</v>
          </cell>
          <cell r="V1884">
            <v>3121</v>
          </cell>
          <cell r="W1884" t="str">
            <v>VIC</v>
          </cell>
          <cell r="X1884">
            <v>11</v>
          </cell>
          <cell r="Y1884">
            <v>186</v>
          </cell>
        </row>
        <row r="1885">
          <cell r="A1885">
            <v>1884</v>
          </cell>
          <cell r="B1885">
            <v>4</v>
          </cell>
          <cell r="C1885">
            <v>2852</v>
          </cell>
          <cell r="D1885">
            <v>42760</v>
          </cell>
          <cell r="E1885" t="b">
            <v>0</v>
          </cell>
          <cell r="F1885" t="str">
            <v>Approved</v>
          </cell>
          <cell r="G1885" t="str">
            <v>Solex</v>
          </cell>
          <cell r="H1885" t="str">
            <v>Standard</v>
          </cell>
          <cell r="I1885" t="str">
            <v>medium</v>
          </cell>
          <cell r="J1885" t="str">
            <v>medium</v>
          </cell>
          <cell r="K1885">
            <v>1483.2</v>
          </cell>
          <cell r="L1885">
            <v>99.59</v>
          </cell>
          <cell r="M1885">
            <v>1383.6100000000001</v>
          </cell>
          <cell r="N1885">
            <v>42145</v>
          </cell>
          <cell r="O1885" t="str">
            <v>Male</v>
          </cell>
          <cell r="P1885">
            <v>65</v>
          </cell>
          <cell r="Q1885">
            <v>50.695890410958903</v>
          </cell>
          <cell r="R1885" t="str">
            <v>Biostatistician I</v>
          </cell>
          <cell r="S1885" t="str">
            <v>Entertainment</v>
          </cell>
          <cell r="T1885" t="str">
            <v>Affluent Customer</v>
          </cell>
          <cell r="U1885" t="str">
            <v>Yes</v>
          </cell>
          <cell r="V1885">
            <v>3163</v>
          </cell>
          <cell r="W1885" t="str">
            <v>VIC</v>
          </cell>
          <cell r="X1885">
            <v>9</v>
          </cell>
          <cell r="Y1885">
            <v>339</v>
          </cell>
        </row>
        <row r="1886">
          <cell r="A1886">
            <v>1885</v>
          </cell>
          <cell r="B1886">
            <v>3</v>
          </cell>
          <cell r="C1886">
            <v>2560</v>
          </cell>
          <cell r="D1886">
            <v>42855</v>
          </cell>
          <cell r="E1886" t="b">
            <v>1</v>
          </cell>
          <cell r="F1886" t="str">
            <v>Approved</v>
          </cell>
          <cell r="G1886" t="str">
            <v>Trek Bicycles</v>
          </cell>
          <cell r="H1886" t="str">
            <v>Standard</v>
          </cell>
          <cell r="I1886" t="str">
            <v>medium</v>
          </cell>
          <cell r="J1886" t="str">
            <v>large</v>
          </cell>
          <cell r="K1886">
            <v>2091.4699999999998</v>
          </cell>
          <cell r="L1886">
            <v>388.92</v>
          </cell>
          <cell r="M1886">
            <v>1702.5499999999997</v>
          </cell>
          <cell r="N1886">
            <v>41167</v>
          </cell>
          <cell r="O1886" t="str">
            <v>Female</v>
          </cell>
          <cell r="P1886">
            <v>44</v>
          </cell>
          <cell r="Q1886">
            <v>41.493150684931507</v>
          </cell>
          <cell r="R1886" t="str">
            <v>Developer IV</v>
          </cell>
          <cell r="S1886" t="str">
            <v>Entertainment</v>
          </cell>
          <cell r="T1886" t="str">
            <v>High Net Worth</v>
          </cell>
          <cell r="U1886" t="str">
            <v>No</v>
          </cell>
          <cell r="V1886">
            <v>2000</v>
          </cell>
          <cell r="W1886" t="str">
            <v>NSW</v>
          </cell>
          <cell r="X1886">
            <v>8</v>
          </cell>
          <cell r="Y1886">
            <v>244</v>
          </cell>
        </row>
        <row r="1887">
          <cell r="A1887">
            <v>1886</v>
          </cell>
          <cell r="B1887">
            <v>72</v>
          </cell>
          <cell r="C1887">
            <v>1153</v>
          </cell>
          <cell r="D1887">
            <v>43018</v>
          </cell>
          <cell r="E1887" t="b">
            <v>0</v>
          </cell>
          <cell r="F1887" t="str">
            <v>Approved</v>
          </cell>
          <cell r="G1887" t="str">
            <v>Norco Bicycles</v>
          </cell>
          <cell r="H1887" t="str">
            <v>Standard</v>
          </cell>
          <cell r="I1887" t="str">
            <v>medium</v>
          </cell>
          <cell r="J1887" t="str">
            <v>medium</v>
          </cell>
          <cell r="K1887">
            <v>360.4</v>
          </cell>
          <cell r="L1887">
            <v>270.3</v>
          </cell>
          <cell r="M1887">
            <v>90.099999999999966</v>
          </cell>
          <cell r="N1887">
            <v>36668</v>
          </cell>
          <cell r="O1887" t="e">
            <v>#N/A</v>
          </cell>
          <cell r="P1887" t="e">
            <v>#N/A</v>
          </cell>
          <cell r="Q1887" t="e">
            <v>#N/A</v>
          </cell>
          <cell r="R1887" t="e">
            <v>#N/A</v>
          </cell>
          <cell r="S1887" t="e">
            <v>#N/A</v>
          </cell>
          <cell r="T1887" t="e">
            <v>#N/A</v>
          </cell>
          <cell r="U1887" t="e">
            <v>#N/A</v>
          </cell>
          <cell r="V1887" t="e">
            <v>#N/A</v>
          </cell>
          <cell r="W1887" t="e">
            <v>#N/A</v>
          </cell>
          <cell r="X1887" t="e">
            <v>#N/A</v>
          </cell>
          <cell r="Y1887">
            <v>81</v>
          </cell>
        </row>
        <row r="1888">
          <cell r="A1888">
            <v>1887</v>
          </cell>
          <cell r="B1888">
            <v>20</v>
          </cell>
          <cell r="C1888">
            <v>3051</v>
          </cell>
          <cell r="D1888">
            <v>42862</v>
          </cell>
          <cell r="E1888" t="b">
            <v>1</v>
          </cell>
          <cell r="F1888" t="str">
            <v>Approved</v>
          </cell>
          <cell r="G1888" t="str">
            <v>Trek Bicycles</v>
          </cell>
          <cell r="H1888" t="str">
            <v>Standard</v>
          </cell>
          <cell r="I1888" t="str">
            <v>medium</v>
          </cell>
          <cell r="J1888" t="str">
            <v>small</v>
          </cell>
          <cell r="K1888">
            <v>1775.81</v>
          </cell>
          <cell r="L1888">
            <v>1580.47</v>
          </cell>
          <cell r="M1888">
            <v>195.33999999999992</v>
          </cell>
          <cell r="N1888">
            <v>42404</v>
          </cell>
          <cell r="O1888" t="str">
            <v>Female</v>
          </cell>
          <cell r="P1888">
            <v>72</v>
          </cell>
          <cell r="Q1888">
            <v>48.819178082191783</v>
          </cell>
          <cell r="R1888">
            <v>0</v>
          </cell>
          <cell r="S1888" t="str">
            <v>n/a</v>
          </cell>
          <cell r="T1888" t="str">
            <v>High Net Worth</v>
          </cell>
          <cell r="U1888" t="str">
            <v>No</v>
          </cell>
          <cell r="V1888">
            <v>2010</v>
          </cell>
          <cell r="W1888" t="str">
            <v>NSW</v>
          </cell>
          <cell r="X1888">
            <v>11</v>
          </cell>
          <cell r="Y1888">
            <v>237</v>
          </cell>
        </row>
        <row r="1889">
          <cell r="A1889">
            <v>1888</v>
          </cell>
          <cell r="B1889">
            <v>83</v>
          </cell>
          <cell r="C1889">
            <v>3045</v>
          </cell>
          <cell r="D1889">
            <v>42886</v>
          </cell>
          <cell r="F1889" t="str">
            <v>Approved</v>
          </cell>
          <cell r="G1889" t="str">
            <v>Solex</v>
          </cell>
          <cell r="H1889" t="str">
            <v>Touring</v>
          </cell>
          <cell r="I1889" t="str">
            <v>medium</v>
          </cell>
          <cell r="J1889" t="str">
            <v>large</v>
          </cell>
          <cell r="K1889">
            <v>2083.94</v>
          </cell>
          <cell r="L1889">
            <v>675.03</v>
          </cell>
          <cell r="M1889">
            <v>1408.91</v>
          </cell>
          <cell r="N1889">
            <v>34079</v>
          </cell>
          <cell r="O1889" t="str">
            <v>Female</v>
          </cell>
          <cell r="P1889">
            <v>53</v>
          </cell>
          <cell r="Q1889">
            <v>25.479452054794521</v>
          </cell>
          <cell r="R1889" t="str">
            <v>Cost Accountant</v>
          </cell>
          <cell r="S1889" t="str">
            <v>Health</v>
          </cell>
          <cell r="T1889" t="str">
            <v>Affluent Customer</v>
          </cell>
          <cell r="U1889" t="str">
            <v>Yes</v>
          </cell>
          <cell r="V1889">
            <v>4511</v>
          </cell>
          <cell r="W1889" t="str">
            <v>QLD</v>
          </cell>
          <cell r="X1889">
            <v>1</v>
          </cell>
          <cell r="Y1889">
            <v>213</v>
          </cell>
        </row>
        <row r="1890">
          <cell r="A1890">
            <v>1889</v>
          </cell>
          <cell r="B1890">
            <v>92</v>
          </cell>
          <cell r="C1890">
            <v>586</v>
          </cell>
          <cell r="D1890">
            <v>42940</v>
          </cell>
          <cell r="E1890" t="b">
            <v>1</v>
          </cell>
          <cell r="F1890" t="str">
            <v>Approved</v>
          </cell>
          <cell r="G1890" t="str">
            <v>WeareA2B</v>
          </cell>
          <cell r="H1890" t="str">
            <v>Standard</v>
          </cell>
          <cell r="I1890" t="str">
            <v>medium</v>
          </cell>
          <cell r="J1890" t="str">
            <v>small</v>
          </cell>
          <cell r="K1890">
            <v>1415.01</v>
          </cell>
          <cell r="L1890">
            <v>1259.3599999999999</v>
          </cell>
          <cell r="M1890">
            <v>155.65000000000009</v>
          </cell>
          <cell r="N1890">
            <v>37626</v>
          </cell>
          <cell r="O1890" t="e">
            <v>#N/A</v>
          </cell>
          <cell r="P1890" t="e">
            <v>#N/A</v>
          </cell>
          <cell r="Q1890" t="e">
            <v>#N/A</v>
          </cell>
          <cell r="R1890" t="e">
            <v>#N/A</v>
          </cell>
          <cell r="S1890" t="e">
            <v>#N/A</v>
          </cell>
          <cell r="T1890" t="e">
            <v>#N/A</v>
          </cell>
          <cell r="U1890" t="e">
            <v>#N/A</v>
          </cell>
          <cell r="V1890" t="e">
            <v>#N/A</v>
          </cell>
          <cell r="W1890" t="e">
            <v>#N/A</v>
          </cell>
          <cell r="X1890" t="e">
            <v>#N/A</v>
          </cell>
          <cell r="Y1890">
            <v>159</v>
          </cell>
        </row>
        <row r="1891">
          <cell r="A1891">
            <v>1890</v>
          </cell>
          <cell r="B1891">
            <v>4</v>
          </cell>
          <cell r="C1891">
            <v>2038</v>
          </cell>
          <cell r="D1891">
            <v>42829</v>
          </cell>
          <cell r="E1891" t="b">
            <v>1</v>
          </cell>
          <cell r="F1891" t="str">
            <v>Approved</v>
          </cell>
          <cell r="G1891" t="str">
            <v>Giant Bicycles</v>
          </cell>
          <cell r="H1891" t="str">
            <v>Standard</v>
          </cell>
          <cell r="I1891" t="str">
            <v>high</v>
          </cell>
          <cell r="J1891" t="str">
            <v>medium</v>
          </cell>
          <cell r="K1891">
            <v>1129.1300000000001</v>
          </cell>
          <cell r="L1891">
            <v>677.48</v>
          </cell>
          <cell r="M1891">
            <v>451.65000000000009</v>
          </cell>
          <cell r="N1891">
            <v>39298</v>
          </cell>
          <cell r="O1891" t="str">
            <v>Female</v>
          </cell>
          <cell r="P1891">
            <v>38</v>
          </cell>
          <cell r="Q1891">
            <v>62.356164383561641</v>
          </cell>
          <cell r="R1891" t="str">
            <v>Structural Engineer</v>
          </cell>
          <cell r="S1891" t="str">
            <v>IT</v>
          </cell>
          <cell r="T1891" t="str">
            <v>Mass Customer</v>
          </cell>
          <cell r="U1891" t="str">
            <v>No</v>
          </cell>
          <cell r="V1891">
            <v>3214</v>
          </cell>
          <cell r="W1891" t="str">
            <v>VIC</v>
          </cell>
          <cell r="X1891">
            <v>2</v>
          </cell>
          <cell r="Y1891">
            <v>270</v>
          </cell>
        </row>
        <row r="1892">
          <cell r="A1892">
            <v>1891</v>
          </cell>
          <cell r="B1892">
            <v>23</v>
          </cell>
          <cell r="C1892">
            <v>2153</v>
          </cell>
          <cell r="D1892">
            <v>43023</v>
          </cell>
          <cell r="E1892" t="b">
            <v>0</v>
          </cell>
          <cell r="F1892" t="str">
            <v>Approved</v>
          </cell>
          <cell r="G1892" t="str">
            <v>Norco Bicycles</v>
          </cell>
          <cell r="H1892" t="str">
            <v>Mountain</v>
          </cell>
          <cell r="I1892" t="str">
            <v>low</v>
          </cell>
          <cell r="J1892" t="str">
            <v>small</v>
          </cell>
          <cell r="K1892">
            <v>688.63</v>
          </cell>
          <cell r="L1892">
            <v>612.88</v>
          </cell>
          <cell r="M1892">
            <v>75.75</v>
          </cell>
          <cell r="N1892">
            <v>34244</v>
          </cell>
          <cell r="O1892" t="str">
            <v>Female</v>
          </cell>
          <cell r="P1892">
            <v>86</v>
          </cell>
          <cell r="Q1892">
            <v>35.457534246575342</v>
          </cell>
          <cell r="R1892" t="str">
            <v>Financial Analyst</v>
          </cell>
          <cell r="S1892" t="str">
            <v>Manufacturing</v>
          </cell>
          <cell r="T1892" t="str">
            <v>Mass Customer</v>
          </cell>
          <cell r="U1892" t="str">
            <v>Yes</v>
          </cell>
          <cell r="V1892">
            <v>4165</v>
          </cell>
          <cell r="W1892" t="str">
            <v>QLD</v>
          </cell>
          <cell r="X1892">
            <v>5</v>
          </cell>
          <cell r="Y1892">
            <v>76</v>
          </cell>
        </row>
        <row r="1893">
          <cell r="A1893">
            <v>1892</v>
          </cell>
          <cell r="B1893">
            <v>61</v>
          </cell>
          <cell r="C1893">
            <v>2621</v>
          </cell>
          <cell r="D1893">
            <v>42821</v>
          </cell>
          <cell r="E1893" t="b">
            <v>1</v>
          </cell>
          <cell r="F1893" t="str">
            <v>Approved</v>
          </cell>
          <cell r="G1893" t="str">
            <v>Norco Bicycles</v>
          </cell>
          <cell r="H1893" t="str">
            <v>Standard</v>
          </cell>
          <cell r="I1893" t="str">
            <v>medium</v>
          </cell>
          <cell r="J1893" t="str">
            <v>small</v>
          </cell>
          <cell r="K1893">
            <v>586.45000000000005</v>
          </cell>
          <cell r="L1893">
            <v>521.94000000000005</v>
          </cell>
          <cell r="M1893">
            <v>64.509999999999991</v>
          </cell>
          <cell r="N1893">
            <v>33429</v>
          </cell>
          <cell r="O1893" t="str">
            <v>Male</v>
          </cell>
          <cell r="P1893">
            <v>13</v>
          </cell>
          <cell r="Q1893">
            <v>48.106849315068494</v>
          </cell>
          <cell r="R1893" t="str">
            <v>Assistant Media Planner</v>
          </cell>
          <cell r="S1893" t="str">
            <v>Manufacturing</v>
          </cell>
          <cell r="T1893" t="str">
            <v>Mass Customer</v>
          </cell>
          <cell r="U1893" t="str">
            <v>No</v>
          </cell>
          <cell r="V1893">
            <v>2167</v>
          </cell>
          <cell r="W1893" t="str">
            <v>NSW</v>
          </cell>
          <cell r="X1893">
            <v>7</v>
          </cell>
          <cell r="Y1893">
            <v>278</v>
          </cell>
        </row>
        <row r="1894">
          <cell r="A1894">
            <v>1893</v>
          </cell>
          <cell r="B1894">
            <v>49</v>
          </cell>
          <cell r="C1894">
            <v>2691</v>
          </cell>
          <cell r="D1894">
            <v>42903</v>
          </cell>
          <cell r="E1894" t="b">
            <v>1</v>
          </cell>
          <cell r="F1894" t="str">
            <v>Approved</v>
          </cell>
          <cell r="G1894" t="str">
            <v>Trek Bicycles</v>
          </cell>
          <cell r="H1894" t="str">
            <v>Road</v>
          </cell>
          <cell r="I1894" t="str">
            <v>medium</v>
          </cell>
          <cell r="J1894" t="str">
            <v>medium</v>
          </cell>
          <cell r="K1894">
            <v>533.51</v>
          </cell>
          <cell r="L1894">
            <v>400.13</v>
          </cell>
          <cell r="M1894">
            <v>133.38</v>
          </cell>
          <cell r="N1894">
            <v>41064</v>
          </cell>
          <cell r="O1894" t="str">
            <v>Female</v>
          </cell>
          <cell r="P1894">
            <v>57</v>
          </cell>
          <cell r="Q1894">
            <v>46.408219178082192</v>
          </cell>
          <cell r="R1894" t="str">
            <v>Librarian</v>
          </cell>
          <cell r="S1894" t="str">
            <v>Health</v>
          </cell>
          <cell r="T1894" t="str">
            <v>Affluent Customer</v>
          </cell>
          <cell r="U1894" t="str">
            <v>Yes</v>
          </cell>
          <cell r="V1894">
            <v>2256</v>
          </cell>
          <cell r="W1894" t="str">
            <v>NSW</v>
          </cell>
          <cell r="X1894">
            <v>6</v>
          </cell>
          <cell r="Y1894">
            <v>196</v>
          </cell>
        </row>
        <row r="1895">
          <cell r="A1895">
            <v>1894</v>
          </cell>
          <cell r="B1895">
            <v>87</v>
          </cell>
          <cell r="C1895">
            <v>2615</v>
          </cell>
          <cell r="D1895">
            <v>43044</v>
          </cell>
          <cell r="E1895" t="b">
            <v>0</v>
          </cell>
          <cell r="F1895" t="str">
            <v>Approved</v>
          </cell>
          <cell r="G1895" t="str">
            <v>Giant Bicycles</v>
          </cell>
          <cell r="H1895" t="str">
            <v>Standard</v>
          </cell>
          <cell r="I1895" t="str">
            <v>high</v>
          </cell>
          <cell r="J1895" t="str">
            <v>medium</v>
          </cell>
          <cell r="K1895">
            <v>1179</v>
          </cell>
          <cell r="L1895">
            <v>707.4</v>
          </cell>
          <cell r="M1895">
            <v>471.6</v>
          </cell>
          <cell r="N1895">
            <v>36833</v>
          </cell>
          <cell r="O1895" t="str">
            <v>Female</v>
          </cell>
          <cell r="P1895">
            <v>28</v>
          </cell>
          <cell r="Q1895">
            <v>23.616438356164384</v>
          </cell>
          <cell r="R1895" t="str">
            <v>Nurse</v>
          </cell>
          <cell r="S1895" t="str">
            <v>Retail</v>
          </cell>
          <cell r="T1895" t="str">
            <v>High Net Worth</v>
          </cell>
          <cell r="U1895" t="str">
            <v>No</v>
          </cell>
          <cell r="V1895">
            <v>2580</v>
          </cell>
          <cell r="W1895" t="str">
            <v>NSW</v>
          </cell>
          <cell r="X1895">
            <v>7</v>
          </cell>
          <cell r="Y1895">
            <v>55</v>
          </cell>
        </row>
        <row r="1896">
          <cell r="A1896">
            <v>1895</v>
          </cell>
          <cell r="B1896">
            <v>21</v>
          </cell>
          <cell r="C1896">
            <v>2778</v>
          </cell>
          <cell r="D1896">
            <v>42939</v>
          </cell>
          <cell r="E1896" t="b">
            <v>0</v>
          </cell>
          <cell r="F1896" t="str">
            <v>Approved</v>
          </cell>
          <cell r="G1896" t="str">
            <v>Solex</v>
          </cell>
          <cell r="H1896" t="str">
            <v>Standard</v>
          </cell>
          <cell r="I1896" t="str">
            <v>medium</v>
          </cell>
          <cell r="J1896" t="str">
            <v>large</v>
          </cell>
          <cell r="K1896">
            <v>1071.23</v>
          </cell>
          <cell r="L1896">
            <v>380.74</v>
          </cell>
          <cell r="M1896">
            <v>690.49</v>
          </cell>
          <cell r="N1896">
            <v>35160</v>
          </cell>
          <cell r="O1896" t="str">
            <v>Male</v>
          </cell>
          <cell r="P1896">
            <v>54</v>
          </cell>
          <cell r="Q1896">
            <v>43.630136986301373</v>
          </cell>
          <cell r="R1896" t="str">
            <v>Paralegal</v>
          </cell>
          <cell r="S1896" t="str">
            <v>Health</v>
          </cell>
          <cell r="T1896" t="str">
            <v>Mass Customer</v>
          </cell>
          <cell r="U1896" t="str">
            <v>Yes</v>
          </cell>
          <cell r="V1896">
            <v>2287</v>
          </cell>
          <cell r="W1896" t="str">
            <v>NSW</v>
          </cell>
          <cell r="X1896">
            <v>5</v>
          </cell>
          <cell r="Y1896">
            <v>160</v>
          </cell>
        </row>
        <row r="1897">
          <cell r="A1897">
            <v>1896</v>
          </cell>
          <cell r="B1897">
            <v>75</v>
          </cell>
          <cell r="C1897">
            <v>3241</v>
          </cell>
          <cell r="D1897">
            <v>42781</v>
          </cell>
          <cell r="E1897" t="b">
            <v>0</v>
          </cell>
          <cell r="F1897" t="str">
            <v>Approved</v>
          </cell>
          <cell r="G1897" t="str">
            <v>Giant Bicycles</v>
          </cell>
          <cell r="H1897" t="str">
            <v>Touring</v>
          </cell>
          <cell r="I1897" t="str">
            <v>medium</v>
          </cell>
          <cell r="J1897" t="str">
            <v>large</v>
          </cell>
          <cell r="K1897">
            <v>1873.97</v>
          </cell>
          <cell r="L1897">
            <v>863.95</v>
          </cell>
          <cell r="M1897">
            <v>1010.02</v>
          </cell>
          <cell r="N1897">
            <v>38193</v>
          </cell>
          <cell r="O1897" t="str">
            <v>Female</v>
          </cell>
          <cell r="P1897">
            <v>4</v>
          </cell>
          <cell r="Q1897">
            <v>42.419178082191777</v>
          </cell>
          <cell r="R1897" t="str">
            <v>Budget/Accounting Analyst IV</v>
          </cell>
          <cell r="S1897" t="str">
            <v>n/a</v>
          </cell>
          <cell r="T1897" t="str">
            <v>Mass Customer</v>
          </cell>
          <cell r="U1897" t="str">
            <v>Yes</v>
          </cell>
          <cell r="V1897">
            <v>4011</v>
          </cell>
          <cell r="W1897" t="str">
            <v>QLD</v>
          </cell>
          <cell r="X1897">
            <v>7</v>
          </cell>
          <cell r="Y1897">
            <v>318</v>
          </cell>
        </row>
        <row r="1898">
          <cell r="A1898">
            <v>1897</v>
          </cell>
          <cell r="B1898">
            <v>95</v>
          </cell>
          <cell r="C1898">
            <v>1845</v>
          </cell>
          <cell r="D1898">
            <v>42741</v>
          </cell>
          <cell r="E1898" t="b">
            <v>1</v>
          </cell>
          <cell r="F1898" t="str">
            <v>Approved</v>
          </cell>
          <cell r="G1898" t="str">
            <v>Giant Bicycles</v>
          </cell>
          <cell r="H1898" t="str">
            <v>Standard</v>
          </cell>
          <cell r="I1898" t="str">
            <v>medium</v>
          </cell>
          <cell r="J1898" t="str">
            <v>large</v>
          </cell>
          <cell r="K1898">
            <v>569.55999999999995</v>
          </cell>
          <cell r="L1898">
            <v>528.42999999999995</v>
          </cell>
          <cell r="M1898">
            <v>41.129999999999995</v>
          </cell>
          <cell r="N1898">
            <v>39031</v>
          </cell>
          <cell r="O1898" t="e">
            <v>#N/A</v>
          </cell>
          <cell r="P1898" t="e">
            <v>#N/A</v>
          </cell>
          <cell r="Q1898" t="e">
            <v>#N/A</v>
          </cell>
          <cell r="R1898" t="e">
            <v>#N/A</v>
          </cell>
          <cell r="S1898" t="e">
            <v>#N/A</v>
          </cell>
          <cell r="T1898" t="e">
            <v>#N/A</v>
          </cell>
          <cell r="U1898" t="e">
            <v>#N/A</v>
          </cell>
          <cell r="V1898" t="e">
            <v>#N/A</v>
          </cell>
          <cell r="W1898" t="e">
            <v>#N/A</v>
          </cell>
          <cell r="X1898" t="e">
            <v>#N/A</v>
          </cell>
          <cell r="Y1898">
            <v>358</v>
          </cell>
        </row>
        <row r="1899">
          <cell r="A1899">
            <v>1898</v>
          </cell>
          <cell r="B1899">
            <v>80</v>
          </cell>
          <cell r="C1899">
            <v>29</v>
          </cell>
          <cell r="D1899">
            <v>42822</v>
          </cell>
          <cell r="E1899" t="b">
            <v>0</v>
          </cell>
          <cell r="F1899" t="str">
            <v>Approved</v>
          </cell>
          <cell r="G1899" t="str">
            <v>OHM Cycles</v>
          </cell>
          <cell r="H1899" t="str">
            <v>Touring</v>
          </cell>
          <cell r="I1899" t="str">
            <v>low</v>
          </cell>
          <cell r="J1899" t="str">
            <v>medium</v>
          </cell>
          <cell r="K1899">
            <v>1073.07</v>
          </cell>
          <cell r="L1899">
            <v>933.84</v>
          </cell>
          <cell r="M1899">
            <v>139.2299999999999</v>
          </cell>
          <cell r="N1899">
            <v>35455</v>
          </cell>
          <cell r="O1899" t="e">
            <v>#N/A</v>
          </cell>
          <cell r="P1899" t="e">
            <v>#N/A</v>
          </cell>
          <cell r="Q1899" t="e">
            <v>#N/A</v>
          </cell>
          <cell r="R1899" t="e">
            <v>#N/A</v>
          </cell>
          <cell r="S1899" t="e">
            <v>#N/A</v>
          </cell>
          <cell r="T1899" t="e">
            <v>#N/A</v>
          </cell>
          <cell r="U1899" t="e">
            <v>#N/A</v>
          </cell>
          <cell r="V1899" t="e">
            <v>#N/A</v>
          </cell>
          <cell r="W1899" t="e">
            <v>#N/A</v>
          </cell>
          <cell r="X1899" t="e">
            <v>#N/A</v>
          </cell>
          <cell r="Y1899">
            <v>277</v>
          </cell>
        </row>
        <row r="1900">
          <cell r="A1900">
            <v>1899</v>
          </cell>
          <cell r="B1900">
            <v>4</v>
          </cell>
          <cell r="C1900">
            <v>275</v>
          </cell>
          <cell r="D1900">
            <v>42741</v>
          </cell>
          <cell r="E1900" t="b">
            <v>1</v>
          </cell>
          <cell r="F1900" t="str">
            <v>Approved</v>
          </cell>
          <cell r="G1900" t="str">
            <v>Solex</v>
          </cell>
          <cell r="H1900" t="str">
            <v>Standard</v>
          </cell>
          <cell r="I1900" t="str">
            <v>medium</v>
          </cell>
          <cell r="J1900" t="str">
            <v>medium</v>
          </cell>
          <cell r="K1900">
            <v>1483.2</v>
          </cell>
          <cell r="L1900">
            <v>99.59</v>
          </cell>
          <cell r="M1900">
            <v>1383.6100000000001</v>
          </cell>
          <cell r="N1900">
            <v>36146</v>
          </cell>
          <cell r="O1900" t="e">
            <v>#N/A</v>
          </cell>
          <cell r="P1900" t="e">
            <v>#N/A</v>
          </cell>
          <cell r="Q1900" t="e">
            <v>#N/A</v>
          </cell>
          <cell r="R1900" t="e">
            <v>#N/A</v>
          </cell>
          <cell r="S1900" t="e">
            <v>#N/A</v>
          </cell>
          <cell r="T1900" t="e">
            <v>#N/A</v>
          </cell>
          <cell r="U1900" t="e">
            <v>#N/A</v>
          </cell>
          <cell r="V1900" t="e">
            <v>#N/A</v>
          </cell>
          <cell r="W1900" t="e">
            <v>#N/A</v>
          </cell>
          <cell r="X1900" t="e">
            <v>#N/A</v>
          </cell>
          <cell r="Y1900">
            <v>358</v>
          </cell>
        </row>
        <row r="1901">
          <cell r="A1901">
            <v>1900</v>
          </cell>
          <cell r="B1901">
            <v>43</v>
          </cell>
          <cell r="C1901">
            <v>1033</v>
          </cell>
          <cell r="D1901">
            <v>42926</v>
          </cell>
          <cell r="E1901" t="b">
            <v>1</v>
          </cell>
          <cell r="F1901" t="str">
            <v>Approved</v>
          </cell>
          <cell r="G1901" t="str">
            <v>Solex</v>
          </cell>
          <cell r="H1901" t="str">
            <v>Standard</v>
          </cell>
          <cell r="I1901" t="str">
            <v>medium</v>
          </cell>
          <cell r="J1901" t="str">
            <v>medium</v>
          </cell>
          <cell r="K1901">
            <v>1151.96</v>
          </cell>
          <cell r="L1901">
            <v>649.49</v>
          </cell>
          <cell r="M1901">
            <v>502.47</v>
          </cell>
          <cell r="N1901">
            <v>41064</v>
          </cell>
          <cell r="O1901" t="e">
            <v>#N/A</v>
          </cell>
          <cell r="P1901" t="e">
            <v>#N/A</v>
          </cell>
          <cell r="Q1901" t="e">
            <v>#N/A</v>
          </cell>
          <cell r="R1901" t="e">
            <v>#N/A</v>
          </cell>
          <cell r="S1901" t="e">
            <v>#N/A</v>
          </cell>
          <cell r="T1901" t="e">
            <v>#N/A</v>
          </cell>
          <cell r="U1901" t="e">
            <v>#N/A</v>
          </cell>
          <cell r="V1901" t="e">
            <v>#N/A</v>
          </cell>
          <cell r="W1901" t="e">
            <v>#N/A</v>
          </cell>
          <cell r="X1901" t="e">
            <v>#N/A</v>
          </cell>
          <cell r="Y1901">
            <v>173</v>
          </cell>
        </row>
        <row r="1902">
          <cell r="A1902">
            <v>1901</v>
          </cell>
          <cell r="B1902">
            <v>31</v>
          </cell>
          <cell r="C1902">
            <v>1754</v>
          </cell>
          <cell r="D1902">
            <v>42901</v>
          </cell>
          <cell r="E1902" t="b">
            <v>0</v>
          </cell>
          <cell r="F1902" t="str">
            <v>Approved</v>
          </cell>
          <cell r="G1902" t="str">
            <v>Giant Bicycles</v>
          </cell>
          <cell r="H1902" t="str">
            <v>Standard</v>
          </cell>
          <cell r="I1902" t="str">
            <v>medium</v>
          </cell>
          <cell r="J1902" t="str">
            <v>medium</v>
          </cell>
          <cell r="K1902">
            <v>230.91</v>
          </cell>
          <cell r="L1902">
            <v>173.18</v>
          </cell>
          <cell r="M1902">
            <v>57.72999999999999</v>
          </cell>
          <cell r="N1902">
            <v>35052</v>
          </cell>
          <cell r="O1902" t="e">
            <v>#N/A</v>
          </cell>
          <cell r="P1902" t="e">
            <v>#N/A</v>
          </cell>
          <cell r="Q1902" t="e">
            <v>#N/A</v>
          </cell>
          <cell r="R1902" t="e">
            <v>#N/A</v>
          </cell>
          <cell r="S1902" t="e">
            <v>#N/A</v>
          </cell>
          <cell r="T1902" t="e">
            <v>#N/A</v>
          </cell>
          <cell r="U1902" t="e">
            <v>#N/A</v>
          </cell>
          <cell r="V1902" t="e">
            <v>#N/A</v>
          </cell>
          <cell r="W1902" t="e">
            <v>#N/A</v>
          </cell>
          <cell r="X1902" t="e">
            <v>#N/A</v>
          </cell>
          <cell r="Y1902">
            <v>198</v>
          </cell>
        </row>
        <row r="1903">
          <cell r="A1903">
            <v>1902</v>
          </cell>
          <cell r="B1903">
            <v>58</v>
          </cell>
          <cell r="C1903">
            <v>1186</v>
          </cell>
          <cell r="D1903">
            <v>43062</v>
          </cell>
          <cell r="E1903" t="b">
            <v>0</v>
          </cell>
          <cell r="F1903" t="str">
            <v>Approved</v>
          </cell>
          <cell r="G1903" t="str">
            <v>OHM Cycles</v>
          </cell>
          <cell r="H1903" t="str">
            <v>Standard</v>
          </cell>
          <cell r="I1903" t="str">
            <v>medium</v>
          </cell>
          <cell r="J1903" t="str">
            <v>medium</v>
          </cell>
          <cell r="K1903">
            <v>912.52</v>
          </cell>
          <cell r="L1903">
            <v>141.4</v>
          </cell>
          <cell r="M1903">
            <v>771.12</v>
          </cell>
          <cell r="N1903">
            <v>42145</v>
          </cell>
          <cell r="O1903" t="e">
            <v>#N/A</v>
          </cell>
          <cell r="P1903" t="e">
            <v>#N/A</v>
          </cell>
          <cell r="Q1903" t="e">
            <v>#N/A</v>
          </cell>
          <cell r="R1903" t="e">
            <v>#N/A</v>
          </cell>
          <cell r="S1903" t="e">
            <v>#N/A</v>
          </cell>
          <cell r="T1903" t="e">
            <v>#N/A</v>
          </cell>
          <cell r="U1903" t="e">
            <v>#N/A</v>
          </cell>
          <cell r="V1903" t="e">
            <v>#N/A</v>
          </cell>
          <cell r="W1903" t="e">
            <v>#N/A</v>
          </cell>
          <cell r="X1903" t="e">
            <v>#N/A</v>
          </cell>
          <cell r="Y1903">
            <v>37</v>
          </cell>
        </row>
        <row r="1904">
          <cell r="A1904">
            <v>1903</v>
          </cell>
          <cell r="B1904">
            <v>39</v>
          </cell>
          <cell r="C1904">
            <v>1398</v>
          </cell>
          <cell r="D1904">
            <v>43063</v>
          </cell>
          <cell r="E1904" t="b">
            <v>1</v>
          </cell>
          <cell r="F1904" t="str">
            <v>Approved</v>
          </cell>
          <cell r="G1904" t="str">
            <v>Giant Bicycles</v>
          </cell>
          <cell r="H1904" t="str">
            <v>Standard</v>
          </cell>
          <cell r="I1904" t="str">
            <v>medium</v>
          </cell>
          <cell r="J1904" t="str">
            <v>large</v>
          </cell>
          <cell r="K1904">
            <v>1812.75</v>
          </cell>
          <cell r="L1904">
            <v>582.48</v>
          </cell>
          <cell r="M1904">
            <v>1230.27</v>
          </cell>
          <cell r="N1904">
            <v>40618</v>
          </cell>
          <cell r="O1904" t="e">
            <v>#N/A</v>
          </cell>
          <cell r="P1904" t="e">
            <v>#N/A</v>
          </cell>
          <cell r="Q1904" t="e">
            <v>#N/A</v>
          </cell>
          <cell r="R1904" t="e">
            <v>#N/A</v>
          </cell>
          <cell r="S1904" t="e">
            <v>#N/A</v>
          </cell>
          <cell r="T1904" t="e">
            <v>#N/A</v>
          </cell>
          <cell r="U1904" t="e">
            <v>#N/A</v>
          </cell>
          <cell r="V1904" t="e">
            <v>#N/A</v>
          </cell>
          <cell r="W1904" t="e">
            <v>#N/A</v>
          </cell>
          <cell r="X1904" t="e">
            <v>#N/A</v>
          </cell>
          <cell r="Y1904">
            <v>36</v>
          </cell>
        </row>
        <row r="1905">
          <cell r="A1905">
            <v>1904</v>
          </cell>
          <cell r="B1905">
            <v>95</v>
          </cell>
          <cell r="C1905">
            <v>3015</v>
          </cell>
          <cell r="D1905">
            <v>42903</v>
          </cell>
          <cell r="E1905" t="b">
            <v>1</v>
          </cell>
          <cell r="F1905" t="str">
            <v>Approved</v>
          </cell>
          <cell r="G1905" t="str">
            <v>Giant Bicycles</v>
          </cell>
          <cell r="H1905" t="str">
            <v>Standard</v>
          </cell>
          <cell r="I1905" t="str">
            <v>medium</v>
          </cell>
          <cell r="J1905" t="str">
            <v>large</v>
          </cell>
          <cell r="K1905">
            <v>569.55999999999995</v>
          </cell>
          <cell r="L1905">
            <v>528.42999999999995</v>
          </cell>
          <cell r="M1905">
            <v>41.129999999999995</v>
          </cell>
          <cell r="N1905">
            <v>39031</v>
          </cell>
          <cell r="O1905" t="str">
            <v>Male</v>
          </cell>
          <cell r="P1905">
            <v>25</v>
          </cell>
          <cell r="Q1905">
            <v>21.55890410958904</v>
          </cell>
          <cell r="R1905" t="str">
            <v>Assistant Manager</v>
          </cell>
          <cell r="S1905" t="str">
            <v>n/a</v>
          </cell>
          <cell r="T1905" t="str">
            <v>High Net Worth</v>
          </cell>
          <cell r="U1905" t="str">
            <v>No</v>
          </cell>
          <cell r="V1905">
            <v>4214</v>
          </cell>
          <cell r="W1905" t="str">
            <v>QLD</v>
          </cell>
          <cell r="X1905">
            <v>9</v>
          </cell>
          <cell r="Y1905">
            <v>196</v>
          </cell>
        </row>
        <row r="1906">
          <cell r="A1906">
            <v>1905</v>
          </cell>
          <cell r="B1906">
            <v>56</v>
          </cell>
          <cell r="C1906">
            <v>2645</v>
          </cell>
          <cell r="D1906">
            <v>43031</v>
          </cell>
          <cell r="E1906" t="b">
            <v>0</v>
          </cell>
          <cell r="F1906" t="str">
            <v>Approved</v>
          </cell>
          <cell r="G1906" t="str">
            <v>Norco Bicycles</v>
          </cell>
          <cell r="H1906" t="str">
            <v>Mountain</v>
          </cell>
          <cell r="I1906" t="str">
            <v>low</v>
          </cell>
          <cell r="J1906" t="str">
            <v>small</v>
          </cell>
          <cell r="K1906">
            <v>688.63</v>
          </cell>
          <cell r="L1906">
            <v>612.88</v>
          </cell>
          <cell r="M1906">
            <v>75.75</v>
          </cell>
          <cell r="N1906">
            <v>39031</v>
          </cell>
          <cell r="O1906" t="str">
            <v>Female</v>
          </cell>
          <cell r="P1906">
            <v>14</v>
          </cell>
          <cell r="Q1906">
            <v>21.745205479452054</v>
          </cell>
          <cell r="R1906" t="str">
            <v>Technical Writer</v>
          </cell>
          <cell r="S1906" t="str">
            <v>IT</v>
          </cell>
          <cell r="T1906" t="str">
            <v>Mass Customer</v>
          </cell>
          <cell r="U1906" t="str">
            <v>No</v>
          </cell>
          <cell r="V1906">
            <v>2135</v>
          </cell>
          <cell r="W1906" t="str">
            <v>NSW</v>
          </cell>
          <cell r="X1906">
            <v>12</v>
          </cell>
          <cell r="Y1906">
            <v>68</v>
          </cell>
        </row>
        <row r="1907">
          <cell r="A1907">
            <v>1906</v>
          </cell>
          <cell r="B1907">
            <v>6</v>
          </cell>
          <cell r="C1907">
            <v>1884</v>
          </cell>
          <cell r="D1907">
            <v>42792</v>
          </cell>
          <cell r="E1907" t="b">
            <v>1</v>
          </cell>
          <cell r="F1907" t="str">
            <v>Approved</v>
          </cell>
          <cell r="G1907" t="str">
            <v>OHM Cycles</v>
          </cell>
          <cell r="H1907" t="str">
            <v>Standard</v>
          </cell>
          <cell r="I1907" t="str">
            <v>high</v>
          </cell>
          <cell r="J1907" t="str">
            <v>medium</v>
          </cell>
          <cell r="K1907">
            <v>227.88</v>
          </cell>
          <cell r="L1907">
            <v>136.72999999999999</v>
          </cell>
          <cell r="M1907">
            <v>91.15</v>
          </cell>
          <cell r="N1907">
            <v>39298</v>
          </cell>
          <cell r="O1907" t="e">
            <v>#N/A</v>
          </cell>
          <cell r="P1907" t="e">
            <v>#N/A</v>
          </cell>
          <cell r="Q1907" t="e">
            <v>#N/A</v>
          </cell>
          <cell r="R1907" t="e">
            <v>#N/A</v>
          </cell>
          <cell r="S1907" t="e">
            <v>#N/A</v>
          </cell>
          <cell r="T1907" t="e">
            <v>#N/A</v>
          </cell>
          <cell r="U1907" t="e">
            <v>#N/A</v>
          </cell>
          <cell r="V1907" t="e">
            <v>#N/A</v>
          </cell>
          <cell r="W1907" t="e">
            <v>#N/A</v>
          </cell>
          <cell r="X1907" t="e">
            <v>#N/A</v>
          </cell>
          <cell r="Y1907">
            <v>307</v>
          </cell>
        </row>
        <row r="1908">
          <cell r="A1908">
            <v>1907</v>
          </cell>
          <cell r="B1908">
            <v>60</v>
          </cell>
          <cell r="C1908">
            <v>3477</v>
          </cell>
          <cell r="D1908">
            <v>42861</v>
          </cell>
          <cell r="E1908" t="b">
            <v>0</v>
          </cell>
          <cell r="F1908" t="str">
            <v>Approved</v>
          </cell>
          <cell r="G1908" t="str">
            <v>Giant Bicycles</v>
          </cell>
          <cell r="H1908" t="str">
            <v>Standard</v>
          </cell>
          <cell r="I1908" t="str">
            <v>high</v>
          </cell>
          <cell r="J1908" t="str">
            <v>small</v>
          </cell>
          <cell r="K1908">
            <v>1977.36</v>
          </cell>
          <cell r="L1908">
            <v>1759.85</v>
          </cell>
          <cell r="M1908">
            <v>217.51</v>
          </cell>
          <cell r="N1908">
            <v>36146</v>
          </cell>
          <cell r="O1908" t="str">
            <v>Male</v>
          </cell>
          <cell r="P1908">
            <v>54</v>
          </cell>
          <cell r="Q1908">
            <v>26.169863013698631</v>
          </cell>
          <cell r="R1908" t="str">
            <v>Senior Developer</v>
          </cell>
          <cell r="S1908" t="str">
            <v>Manufacturing</v>
          </cell>
          <cell r="T1908" t="str">
            <v>Affluent Customer</v>
          </cell>
          <cell r="U1908" t="str">
            <v>No</v>
          </cell>
          <cell r="V1908">
            <v>2261</v>
          </cell>
          <cell r="W1908" t="str">
            <v>NSW</v>
          </cell>
          <cell r="X1908">
            <v>7</v>
          </cell>
          <cell r="Y1908">
            <v>238</v>
          </cell>
        </row>
        <row r="1909">
          <cell r="A1909">
            <v>1908</v>
          </cell>
          <cell r="B1909">
            <v>75</v>
          </cell>
          <cell r="C1909">
            <v>2762</v>
          </cell>
          <cell r="D1909">
            <v>43083</v>
          </cell>
          <cell r="E1909" t="b">
            <v>1</v>
          </cell>
          <cell r="F1909" t="str">
            <v>Approved</v>
          </cell>
          <cell r="G1909" t="str">
            <v>Giant Bicycles</v>
          </cell>
          <cell r="H1909" t="str">
            <v>Touring</v>
          </cell>
          <cell r="I1909" t="str">
            <v>medium</v>
          </cell>
          <cell r="J1909" t="str">
            <v>large</v>
          </cell>
          <cell r="K1909">
            <v>1873.97</v>
          </cell>
          <cell r="L1909">
            <v>863.95</v>
          </cell>
          <cell r="M1909">
            <v>1010.02</v>
          </cell>
          <cell r="N1909">
            <v>38859</v>
          </cell>
          <cell r="O1909" t="str">
            <v>Female</v>
          </cell>
          <cell r="P1909">
            <v>30</v>
          </cell>
          <cell r="Q1909">
            <v>29.328767123287673</v>
          </cell>
          <cell r="R1909">
            <v>0</v>
          </cell>
          <cell r="S1909" t="str">
            <v>Financial Services</v>
          </cell>
          <cell r="T1909" t="str">
            <v>Mass Customer</v>
          </cell>
          <cell r="U1909" t="str">
            <v>No</v>
          </cell>
          <cell r="V1909">
            <v>3977</v>
          </cell>
          <cell r="W1909" t="str">
            <v>VIC</v>
          </cell>
          <cell r="X1909">
            <v>7</v>
          </cell>
          <cell r="Y1909">
            <v>16</v>
          </cell>
        </row>
        <row r="1910">
          <cell r="A1910">
            <v>1909</v>
          </cell>
          <cell r="B1910">
            <v>45</v>
          </cell>
          <cell r="C1910">
            <v>1113</v>
          </cell>
          <cell r="D1910">
            <v>43039</v>
          </cell>
          <cell r="E1910" t="b">
            <v>1</v>
          </cell>
          <cell r="F1910" t="str">
            <v>Approved</v>
          </cell>
          <cell r="G1910" t="str">
            <v>Solex</v>
          </cell>
          <cell r="H1910" t="str">
            <v>Standard</v>
          </cell>
          <cell r="I1910" t="str">
            <v>medium</v>
          </cell>
          <cell r="J1910" t="str">
            <v>medium</v>
          </cell>
          <cell r="K1910">
            <v>441.49</v>
          </cell>
          <cell r="L1910">
            <v>84.99</v>
          </cell>
          <cell r="M1910">
            <v>356.5</v>
          </cell>
          <cell r="N1910">
            <v>34071</v>
          </cell>
          <cell r="O1910" t="e">
            <v>#N/A</v>
          </cell>
          <cell r="P1910" t="e">
            <v>#N/A</v>
          </cell>
          <cell r="Q1910" t="e">
            <v>#N/A</v>
          </cell>
          <cell r="R1910" t="e">
            <v>#N/A</v>
          </cell>
          <cell r="S1910" t="e">
            <v>#N/A</v>
          </cell>
          <cell r="T1910" t="e">
            <v>#N/A</v>
          </cell>
          <cell r="U1910" t="e">
            <v>#N/A</v>
          </cell>
          <cell r="V1910" t="e">
            <v>#N/A</v>
          </cell>
          <cell r="W1910" t="e">
            <v>#N/A</v>
          </cell>
          <cell r="X1910" t="e">
            <v>#N/A</v>
          </cell>
          <cell r="Y1910">
            <v>60</v>
          </cell>
        </row>
        <row r="1911">
          <cell r="A1911">
            <v>1910</v>
          </cell>
          <cell r="B1911">
            <v>0</v>
          </cell>
          <cell r="C1911">
            <v>1662</v>
          </cell>
          <cell r="D1911">
            <v>42932</v>
          </cell>
          <cell r="E1911" t="b">
            <v>0</v>
          </cell>
          <cell r="F1911" t="str">
            <v>Approved</v>
          </cell>
          <cell r="G1911" t="str">
            <v>Trek Bicycles</v>
          </cell>
          <cell r="H1911" t="str">
            <v>Road</v>
          </cell>
          <cell r="I1911" t="str">
            <v>medium</v>
          </cell>
          <cell r="J1911" t="str">
            <v>medium</v>
          </cell>
          <cell r="K1911">
            <v>290.62</v>
          </cell>
          <cell r="L1911">
            <v>215.14</v>
          </cell>
          <cell r="M1911">
            <v>75.480000000000018</v>
          </cell>
          <cell r="N1911">
            <v>38339</v>
          </cell>
          <cell r="O1911" t="e">
            <v>#N/A</v>
          </cell>
          <cell r="P1911" t="e">
            <v>#N/A</v>
          </cell>
          <cell r="Q1911" t="e">
            <v>#N/A</v>
          </cell>
          <cell r="R1911" t="e">
            <v>#N/A</v>
          </cell>
          <cell r="S1911" t="e">
            <v>#N/A</v>
          </cell>
          <cell r="T1911" t="e">
            <v>#N/A</v>
          </cell>
          <cell r="U1911" t="e">
            <v>#N/A</v>
          </cell>
          <cell r="V1911" t="e">
            <v>#N/A</v>
          </cell>
          <cell r="W1911" t="e">
            <v>#N/A</v>
          </cell>
          <cell r="X1911" t="e">
            <v>#N/A</v>
          </cell>
          <cell r="Y1911">
            <v>167</v>
          </cell>
        </row>
        <row r="1912">
          <cell r="A1912">
            <v>1911</v>
          </cell>
          <cell r="B1912">
            <v>0</v>
          </cell>
          <cell r="C1912">
            <v>1109</v>
          </cell>
          <cell r="D1912">
            <v>42826</v>
          </cell>
          <cell r="E1912" t="b">
            <v>1</v>
          </cell>
          <cell r="F1912" t="str">
            <v>Approved</v>
          </cell>
          <cell r="G1912" t="str">
            <v>Norco Bicycles</v>
          </cell>
          <cell r="H1912" t="str">
            <v>Road</v>
          </cell>
          <cell r="I1912" t="str">
            <v>medium</v>
          </cell>
          <cell r="J1912" t="str">
            <v>medium</v>
          </cell>
          <cell r="K1912">
            <v>543.39</v>
          </cell>
          <cell r="L1912">
            <v>407.54</v>
          </cell>
          <cell r="M1912">
            <v>135.84999999999997</v>
          </cell>
          <cell r="N1912">
            <v>42696</v>
          </cell>
          <cell r="O1912" t="e">
            <v>#N/A</v>
          </cell>
          <cell r="P1912" t="e">
            <v>#N/A</v>
          </cell>
          <cell r="Q1912" t="e">
            <v>#N/A</v>
          </cell>
          <cell r="R1912" t="e">
            <v>#N/A</v>
          </cell>
          <cell r="S1912" t="e">
            <v>#N/A</v>
          </cell>
          <cell r="T1912" t="e">
            <v>#N/A</v>
          </cell>
          <cell r="U1912" t="e">
            <v>#N/A</v>
          </cell>
          <cell r="V1912" t="e">
            <v>#N/A</v>
          </cell>
          <cell r="W1912" t="e">
            <v>#N/A</v>
          </cell>
          <cell r="X1912" t="e">
            <v>#N/A</v>
          </cell>
          <cell r="Y1912">
            <v>273</v>
          </cell>
        </row>
        <row r="1913">
          <cell r="A1913">
            <v>1912</v>
          </cell>
          <cell r="B1913">
            <v>62</v>
          </cell>
          <cell r="C1913">
            <v>2286</v>
          </cell>
          <cell r="D1913">
            <v>42750</v>
          </cell>
          <cell r="E1913" t="b">
            <v>1</v>
          </cell>
          <cell r="F1913" t="str">
            <v>Approved</v>
          </cell>
          <cell r="G1913" t="str">
            <v>Solex</v>
          </cell>
          <cell r="H1913" t="str">
            <v>Standard</v>
          </cell>
          <cell r="I1913" t="str">
            <v>high</v>
          </cell>
          <cell r="J1913" t="str">
            <v>medium</v>
          </cell>
          <cell r="K1913">
            <v>1024.6600000000001</v>
          </cell>
          <cell r="L1913">
            <v>614.79999999999995</v>
          </cell>
          <cell r="M1913">
            <v>409.86000000000013</v>
          </cell>
          <cell r="N1913">
            <v>35378</v>
          </cell>
          <cell r="O1913" t="str">
            <v>Female</v>
          </cell>
          <cell r="P1913">
            <v>53</v>
          </cell>
          <cell r="Q1913">
            <v>26.816438356164383</v>
          </cell>
          <cell r="R1913" t="str">
            <v>Staff Scientist</v>
          </cell>
          <cell r="S1913" t="str">
            <v>Health</v>
          </cell>
          <cell r="T1913" t="str">
            <v>High Net Worth</v>
          </cell>
          <cell r="U1913" t="str">
            <v>No</v>
          </cell>
          <cell r="V1913">
            <v>3630</v>
          </cell>
          <cell r="W1913" t="str">
            <v>VIC</v>
          </cell>
          <cell r="X1913">
            <v>3</v>
          </cell>
          <cell r="Y1913">
            <v>349</v>
          </cell>
        </row>
        <row r="1914">
          <cell r="A1914">
            <v>1913</v>
          </cell>
          <cell r="B1914">
            <v>1</v>
          </cell>
          <cell r="C1914">
            <v>2803</v>
          </cell>
          <cell r="D1914">
            <v>42956</v>
          </cell>
          <cell r="E1914" t="b">
            <v>0</v>
          </cell>
          <cell r="F1914" t="str">
            <v>Approved</v>
          </cell>
          <cell r="G1914" t="str">
            <v>Giant Bicycles</v>
          </cell>
          <cell r="H1914" t="str">
            <v>Standard</v>
          </cell>
          <cell r="I1914" t="str">
            <v>medium</v>
          </cell>
          <cell r="J1914" t="str">
            <v>medium</v>
          </cell>
          <cell r="K1914">
            <v>1403.5</v>
          </cell>
          <cell r="L1914">
            <v>954.82</v>
          </cell>
          <cell r="M1914">
            <v>448.67999999999995</v>
          </cell>
          <cell r="N1914">
            <v>42688</v>
          </cell>
          <cell r="O1914" t="str">
            <v>Male</v>
          </cell>
          <cell r="P1914">
            <v>61</v>
          </cell>
          <cell r="Q1914">
            <v>51.504109589041093</v>
          </cell>
          <cell r="R1914" t="str">
            <v>Senior Editor</v>
          </cell>
          <cell r="S1914" t="str">
            <v>Financial Services</v>
          </cell>
          <cell r="T1914" t="str">
            <v>Mass Customer</v>
          </cell>
          <cell r="U1914" t="str">
            <v>No</v>
          </cell>
          <cell r="V1914">
            <v>3207</v>
          </cell>
          <cell r="W1914" t="str">
            <v>VIC</v>
          </cell>
          <cell r="X1914">
            <v>6</v>
          </cell>
          <cell r="Y1914">
            <v>143</v>
          </cell>
        </row>
        <row r="1915">
          <cell r="A1915">
            <v>1914</v>
          </cell>
          <cell r="B1915">
            <v>15</v>
          </cell>
          <cell r="C1915">
            <v>1740</v>
          </cell>
          <cell r="D1915">
            <v>42867</v>
          </cell>
          <cell r="E1915" t="b">
            <v>1</v>
          </cell>
          <cell r="F1915" t="str">
            <v>Approved</v>
          </cell>
          <cell r="G1915" t="str">
            <v>Norco Bicycles</v>
          </cell>
          <cell r="H1915" t="str">
            <v>Standard</v>
          </cell>
          <cell r="I1915" t="str">
            <v>low</v>
          </cell>
          <cell r="J1915" t="str">
            <v>medium</v>
          </cell>
          <cell r="K1915">
            <v>958.74</v>
          </cell>
          <cell r="L1915">
            <v>748.9</v>
          </cell>
          <cell r="M1915">
            <v>209.84000000000003</v>
          </cell>
          <cell r="N1915">
            <v>34244</v>
          </cell>
          <cell r="O1915" t="e">
            <v>#N/A</v>
          </cell>
          <cell r="P1915" t="e">
            <v>#N/A</v>
          </cell>
          <cell r="Q1915" t="e">
            <v>#N/A</v>
          </cell>
          <cell r="R1915" t="e">
            <v>#N/A</v>
          </cell>
          <cell r="S1915" t="e">
            <v>#N/A</v>
          </cell>
          <cell r="T1915" t="e">
            <v>#N/A</v>
          </cell>
          <cell r="U1915" t="e">
            <v>#N/A</v>
          </cell>
          <cell r="V1915" t="e">
            <v>#N/A</v>
          </cell>
          <cell r="W1915" t="e">
            <v>#N/A</v>
          </cell>
          <cell r="X1915" t="e">
            <v>#N/A</v>
          </cell>
          <cell r="Y1915">
            <v>232</v>
          </cell>
        </row>
        <row r="1916">
          <cell r="A1916">
            <v>1915</v>
          </cell>
          <cell r="B1916">
            <v>12</v>
          </cell>
          <cell r="C1916">
            <v>2367</v>
          </cell>
          <cell r="D1916">
            <v>42955</v>
          </cell>
          <cell r="E1916" t="b">
            <v>0</v>
          </cell>
          <cell r="F1916" t="str">
            <v>Approved</v>
          </cell>
          <cell r="G1916" t="str">
            <v>WeareA2B</v>
          </cell>
          <cell r="H1916" t="str">
            <v>Standard</v>
          </cell>
          <cell r="I1916" t="str">
            <v>medium</v>
          </cell>
          <cell r="J1916" t="str">
            <v>medium</v>
          </cell>
          <cell r="K1916">
            <v>1231.1500000000001</v>
          </cell>
          <cell r="L1916">
            <v>161.6</v>
          </cell>
          <cell r="M1916">
            <v>1069.5500000000002</v>
          </cell>
          <cell r="N1916">
            <v>38216</v>
          </cell>
          <cell r="O1916" t="str">
            <v>Female</v>
          </cell>
          <cell r="P1916">
            <v>98</v>
          </cell>
          <cell r="Q1916">
            <v>64.871232876712327</v>
          </cell>
          <cell r="R1916" t="str">
            <v>Electrical Engineer</v>
          </cell>
          <cell r="S1916" t="str">
            <v>Health</v>
          </cell>
          <cell r="T1916" t="str">
            <v>Mass Customer</v>
          </cell>
          <cell r="U1916" t="str">
            <v>Yes</v>
          </cell>
          <cell r="V1916">
            <v>3040</v>
          </cell>
          <cell r="W1916" t="str">
            <v>VIC</v>
          </cell>
          <cell r="X1916">
            <v>10</v>
          </cell>
          <cell r="Y1916">
            <v>144</v>
          </cell>
        </row>
        <row r="1917">
          <cell r="A1917">
            <v>1916</v>
          </cell>
          <cell r="B1917">
            <v>91</v>
          </cell>
          <cell r="C1917">
            <v>2361</v>
          </cell>
          <cell r="D1917">
            <v>42802</v>
          </cell>
          <cell r="E1917" t="b">
            <v>0</v>
          </cell>
          <cell r="F1917" t="str">
            <v>Approved</v>
          </cell>
          <cell r="G1917" t="str">
            <v>WeareA2B</v>
          </cell>
          <cell r="H1917" t="str">
            <v>Standard</v>
          </cell>
          <cell r="I1917" t="str">
            <v>low</v>
          </cell>
          <cell r="J1917" t="str">
            <v>medium</v>
          </cell>
          <cell r="K1917">
            <v>642.30999999999995</v>
          </cell>
          <cell r="L1917">
            <v>513.85</v>
          </cell>
          <cell r="M1917">
            <v>128.45999999999992</v>
          </cell>
          <cell r="N1917">
            <v>42226</v>
          </cell>
          <cell r="O1917" t="str">
            <v>Male</v>
          </cell>
          <cell r="P1917">
            <v>49</v>
          </cell>
          <cell r="Q1917">
            <v>67.353424657534248</v>
          </cell>
          <cell r="R1917" t="str">
            <v>Help Desk Operator</v>
          </cell>
          <cell r="S1917" t="str">
            <v>Financial Services</v>
          </cell>
          <cell r="T1917" t="str">
            <v>High Net Worth</v>
          </cell>
          <cell r="U1917" t="str">
            <v>Yes</v>
          </cell>
          <cell r="V1917">
            <v>4020</v>
          </cell>
          <cell r="W1917" t="str">
            <v>QLD</v>
          </cell>
          <cell r="X1917">
            <v>7</v>
          </cell>
          <cell r="Y1917">
            <v>297</v>
          </cell>
        </row>
        <row r="1918">
          <cell r="A1918">
            <v>1917</v>
          </cell>
          <cell r="B1918">
            <v>79</v>
          </cell>
          <cell r="C1918">
            <v>450</v>
          </cell>
          <cell r="D1918">
            <v>42994</v>
          </cell>
          <cell r="E1918" t="b">
            <v>0</v>
          </cell>
          <cell r="F1918" t="str">
            <v>Cancelled</v>
          </cell>
          <cell r="G1918" t="str">
            <v>Norco Bicycles</v>
          </cell>
          <cell r="H1918" t="str">
            <v>Standard</v>
          </cell>
          <cell r="I1918" t="str">
            <v>medium</v>
          </cell>
          <cell r="J1918" t="str">
            <v>medium</v>
          </cell>
          <cell r="K1918">
            <v>1555.58</v>
          </cell>
          <cell r="L1918">
            <v>818.01</v>
          </cell>
          <cell r="M1918">
            <v>737.56999999999994</v>
          </cell>
          <cell r="N1918">
            <v>42218</v>
          </cell>
          <cell r="O1918" t="e">
            <v>#N/A</v>
          </cell>
          <cell r="P1918" t="e">
            <v>#N/A</v>
          </cell>
          <cell r="Q1918" t="e">
            <v>#N/A</v>
          </cell>
          <cell r="R1918" t="e">
            <v>#N/A</v>
          </cell>
          <cell r="S1918" t="e">
            <v>#N/A</v>
          </cell>
          <cell r="T1918" t="e">
            <v>#N/A</v>
          </cell>
          <cell r="U1918" t="e">
            <v>#N/A</v>
          </cell>
          <cell r="V1918" t="e">
            <v>#N/A</v>
          </cell>
          <cell r="W1918" t="e">
            <v>#N/A</v>
          </cell>
          <cell r="X1918" t="e">
            <v>#N/A</v>
          </cell>
          <cell r="Y1918">
            <v>105</v>
          </cell>
        </row>
        <row r="1919">
          <cell r="A1919">
            <v>1918</v>
          </cell>
          <cell r="B1919">
            <v>88</v>
          </cell>
          <cell r="C1919">
            <v>2296</v>
          </cell>
          <cell r="D1919">
            <v>43027</v>
          </cell>
          <cell r="E1919" t="b">
            <v>0</v>
          </cell>
          <cell r="F1919" t="str">
            <v>Approved</v>
          </cell>
          <cell r="G1919" t="str">
            <v>Norco Bicycles</v>
          </cell>
          <cell r="H1919" t="str">
            <v>Standard</v>
          </cell>
          <cell r="I1919" t="str">
            <v>medium</v>
          </cell>
          <cell r="J1919" t="str">
            <v>medium</v>
          </cell>
          <cell r="K1919">
            <v>1198.46</v>
          </cell>
          <cell r="L1919">
            <v>381.1</v>
          </cell>
          <cell r="M1919">
            <v>817.36</v>
          </cell>
          <cell r="N1919">
            <v>36145</v>
          </cell>
          <cell r="O1919" t="str">
            <v>Female</v>
          </cell>
          <cell r="P1919">
            <v>16</v>
          </cell>
          <cell r="Q1919">
            <v>20.227397260273971</v>
          </cell>
          <cell r="R1919" t="str">
            <v>Geologist IV</v>
          </cell>
          <cell r="S1919" t="str">
            <v>IT</v>
          </cell>
          <cell r="T1919" t="str">
            <v>Mass Customer</v>
          </cell>
          <cell r="U1919" t="str">
            <v>Yes</v>
          </cell>
          <cell r="V1919">
            <v>4215</v>
          </cell>
          <cell r="W1919" t="str">
            <v>QLD</v>
          </cell>
          <cell r="X1919">
            <v>9</v>
          </cell>
          <cell r="Y1919">
            <v>72</v>
          </cell>
        </row>
        <row r="1920">
          <cell r="A1920">
            <v>1919</v>
          </cell>
          <cell r="B1920">
            <v>57</v>
          </cell>
          <cell r="C1920">
            <v>1941</v>
          </cell>
          <cell r="D1920">
            <v>42810</v>
          </cell>
          <cell r="E1920" t="b">
            <v>0</v>
          </cell>
          <cell r="F1920" t="str">
            <v>Approved</v>
          </cell>
          <cell r="G1920" t="str">
            <v>WeareA2B</v>
          </cell>
          <cell r="H1920" t="str">
            <v>Touring</v>
          </cell>
          <cell r="I1920" t="str">
            <v>medium</v>
          </cell>
          <cell r="J1920" t="str">
            <v>large</v>
          </cell>
          <cell r="K1920">
            <v>1890.39</v>
          </cell>
          <cell r="L1920">
            <v>260.14</v>
          </cell>
          <cell r="M1920">
            <v>1630.25</v>
          </cell>
          <cell r="N1920">
            <v>33259</v>
          </cell>
          <cell r="O1920" t="str">
            <v>Male</v>
          </cell>
          <cell r="P1920">
            <v>0</v>
          </cell>
          <cell r="Q1920">
            <v>29.843835616438355</v>
          </cell>
          <cell r="R1920" t="str">
            <v>Librarian</v>
          </cell>
          <cell r="S1920" t="str">
            <v>Manufacturing</v>
          </cell>
          <cell r="T1920" t="str">
            <v>High Net Worth</v>
          </cell>
          <cell r="U1920" t="str">
            <v>Yes</v>
          </cell>
          <cell r="V1920">
            <v>4215</v>
          </cell>
          <cell r="W1920" t="str">
            <v>QLD</v>
          </cell>
          <cell r="X1920">
            <v>8</v>
          </cell>
          <cell r="Y1920">
            <v>289</v>
          </cell>
        </row>
        <row r="1921">
          <cell r="A1921">
            <v>1920</v>
          </cell>
          <cell r="B1921">
            <v>51</v>
          </cell>
          <cell r="C1921">
            <v>1399</v>
          </cell>
          <cell r="D1921">
            <v>42737</v>
          </cell>
          <cell r="E1921" t="b">
            <v>0</v>
          </cell>
          <cell r="F1921" t="str">
            <v>Approved</v>
          </cell>
          <cell r="G1921" t="str">
            <v>OHM Cycles</v>
          </cell>
          <cell r="H1921" t="str">
            <v>Standard</v>
          </cell>
          <cell r="I1921" t="str">
            <v>high</v>
          </cell>
          <cell r="J1921" t="str">
            <v>medium</v>
          </cell>
          <cell r="K1921">
            <v>2005.66</v>
          </cell>
          <cell r="L1921">
            <v>1203.4000000000001</v>
          </cell>
          <cell r="M1921">
            <v>802.26</v>
          </cell>
          <cell r="N1921">
            <v>41009</v>
          </cell>
          <cell r="O1921" t="e">
            <v>#N/A</v>
          </cell>
          <cell r="P1921" t="e">
            <v>#N/A</v>
          </cell>
          <cell r="Q1921" t="e">
            <v>#N/A</v>
          </cell>
          <cell r="R1921" t="e">
            <v>#N/A</v>
          </cell>
          <cell r="S1921" t="e">
            <v>#N/A</v>
          </cell>
          <cell r="T1921" t="e">
            <v>#N/A</v>
          </cell>
          <cell r="U1921" t="e">
            <v>#N/A</v>
          </cell>
          <cell r="V1921" t="e">
            <v>#N/A</v>
          </cell>
          <cell r="W1921" t="e">
            <v>#N/A</v>
          </cell>
          <cell r="X1921" t="e">
            <v>#N/A</v>
          </cell>
          <cell r="Y1921">
            <v>362</v>
          </cell>
        </row>
        <row r="1922">
          <cell r="A1922">
            <v>1921</v>
          </cell>
          <cell r="B1922">
            <v>95</v>
          </cell>
          <cell r="C1922">
            <v>947</v>
          </cell>
          <cell r="D1922">
            <v>42965</v>
          </cell>
          <cell r="E1922" t="b">
            <v>1</v>
          </cell>
          <cell r="F1922" t="str">
            <v>Approved</v>
          </cell>
          <cell r="G1922" t="str">
            <v>Giant Bicycles</v>
          </cell>
          <cell r="H1922" t="str">
            <v>Standard</v>
          </cell>
          <cell r="I1922" t="str">
            <v>medium</v>
          </cell>
          <cell r="J1922" t="str">
            <v>large</v>
          </cell>
          <cell r="K1922">
            <v>569.55999999999995</v>
          </cell>
          <cell r="L1922">
            <v>528.42999999999995</v>
          </cell>
          <cell r="M1922">
            <v>41.129999999999995</v>
          </cell>
          <cell r="N1922">
            <v>37874</v>
          </cell>
          <cell r="O1922" t="e">
            <v>#N/A</v>
          </cell>
          <cell r="P1922" t="e">
            <v>#N/A</v>
          </cell>
          <cell r="Q1922" t="e">
            <v>#N/A</v>
          </cell>
          <cell r="R1922" t="e">
            <v>#N/A</v>
          </cell>
          <cell r="S1922" t="e">
            <v>#N/A</v>
          </cell>
          <cell r="T1922" t="e">
            <v>#N/A</v>
          </cell>
          <cell r="U1922" t="e">
            <v>#N/A</v>
          </cell>
          <cell r="V1922" t="e">
            <v>#N/A</v>
          </cell>
          <cell r="W1922" t="e">
            <v>#N/A</v>
          </cell>
          <cell r="X1922" t="e">
            <v>#N/A</v>
          </cell>
          <cell r="Y1922">
            <v>134</v>
          </cell>
        </row>
        <row r="1923">
          <cell r="A1923">
            <v>1922</v>
          </cell>
          <cell r="B1923">
            <v>21</v>
          </cell>
          <cell r="C1923">
            <v>942</v>
          </cell>
          <cell r="D1923">
            <v>42956</v>
          </cell>
          <cell r="F1923" t="str">
            <v>Approved</v>
          </cell>
          <cell r="G1923" t="str">
            <v>Solex</v>
          </cell>
          <cell r="H1923" t="str">
            <v>Standard</v>
          </cell>
          <cell r="I1923" t="str">
            <v>medium</v>
          </cell>
          <cell r="J1923" t="str">
            <v>large</v>
          </cell>
          <cell r="K1923">
            <v>1071.23</v>
          </cell>
          <cell r="L1923">
            <v>380.74</v>
          </cell>
          <cell r="M1923">
            <v>690.49</v>
          </cell>
          <cell r="N1923">
            <v>34165</v>
          </cell>
          <cell r="O1923" t="e">
            <v>#N/A</v>
          </cell>
          <cell r="P1923" t="e">
            <v>#N/A</v>
          </cell>
          <cell r="Q1923" t="e">
            <v>#N/A</v>
          </cell>
          <cell r="R1923" t="e">
            <v>#N/A</v>
          </cell>
          <cell r="S1923" t="e">
            <v>#N/A</v>
          </cell>
          <cell r="T1923" t="e">
            <v>#N/A</v>
          </cell>
          <cell r="U1923" t="e">
            <v>#N/A</v>
          </cell>
          <cell r="V1923" t="e">
            <v>#N/A</v>
          </cell>
          <cell r="W1923" t="e">
            <v>#N/A</v>
          </cell>
          <cell r="X1923" t="e">
            <v>#N/A</v>
          </cell>
          <cell r="Y1923">
            <v>143</v>
          </cell>
        </row>
        <row r="1924">
          <cell r="A1924">
            <v>1923</v>
          </cell>
          <cell r="B1924">
            <v>90</v>
          </cell>
          <cell r="C1924">
            <v>2307</v>
          </cell>
          <cell r="D1924">
            <v>42998</v>
          </cell>
          <cell r="E1924" t="b">
            <v>1</v>
          </cell>
          <cell r="F1924" t="str">
            <v>Approved</v>
          </cell>
          <cell r="G1924" t="str">
            <v>Solex</v>
          </cell>
          <cell r="H1924" t="str">
            <v>Standard</v>
          </cell>
          <cell r="I1924" t="str">
            <v>low</v>
          </cell>
          <cell r="J1924" t="str">
            <v>medium</v>
          </cell>
          <cell r="K1924">
            <v>945.04</v>
          </cell>
          <cell r="L1924">
            <v>507.58</v>
          </cell>
          <cell r="M1924">
            <v>437.46</v>
          </cell>
          <cell r="N1924">
            <v>40672</v>
          </cell>
          <cell r="O1924" t="str">
            <v>Female</v>
          </cell>
          <cell r="P1924">
            <v>52</v>
          </cell>
          <cell r="Q1924">
            <v>43.756164383561647</v>
          </cell>
          <cell r="R1924" t="str">
            <v>Desktop Support Technician</v>
          </cell>
          <cell r="S1924" t="str">
            <v>Financial Services</v>
          </cell>
          <cell r="T1924" t="str">
            <v>High Net Worth</v>
          </cell>
          <cell r="U1924" t="str">
            <v>Yes</v>
          </cell>
          <cell r="V1924">
            <v>4568</v>
          </cell>
          <cell r="W1924" t="str">
            <v>QLD</v>
          </cell>
          <cell r="X1924">
            <v>8</v>
          </cell>
          <cell r="Y1924">
            <v>101</v>
          </cell>
        </row>
        <row r="1925">
          <cell r="A1925">
            <v>1924</v>
          </cell>
          <cell r="B1925">
            <v>28</v>
          </cell>
          <cell r="C1925">
            <v>177</v>
          </cell>
          <cell r="D1925">
            <v>42873</v>
          </cell>
          <cell r="E1925" t="b">
            <v>1</v>
          </cell>
          <cell r="F1925" t="str">
            <v>Approved</v>
          </cell>
          <cell r="G1925" t="str">
            <v>Solex</v>
          </cell>
          <cell r="H1925" t="str">
            <v>Road</v>
          </cell>
          <cell r="I1925" t="str">
            <v>medium</v>
          </cell>
          <cell r="J1925" t="str">
            <v>small</v>
          </cell>
          <cell r="K1925">
            <v>1703.52</v>
          </cell>
          <cell r="L1925">
            <v>1516.13</v>
          </cell>
          <cell r="M1925">
            <v>187.38999999999987</v>
          </cell>
          <cell r="N1925">
            <v>40649</v>
          </cell>
          <cell r="O1925" t="e">
            <v>#N/A</v>
          </cell>
          <cell r="P1925" t="e">
            <v>#N/A</v>
          </cell>
          <cell r="Q1925" t="e">
            <v>#N/A</v>
          </cell>
          <cell r="R1925" t="e">
            <v>#N/A</v>
          </cell>
          <cell r="S1925" t="e">
            <v>#N/A</v>
          </cell>
          <cell r="T1925" t="e">
            <v>#N/A</v>
          </cell>
          <cell r="U1925" t="e">
            <v>#N/A</v>
          </cell>
          <cell r="V1925" t="e">
            <v>#N/A</v>
          </cell>
          <cell r="W1925" t="e">
            <v>#N/A</v>
          </cell>
          <cell r="X1925" t="e">
            <v>#N/A</v>
          </cell>
          <cell r="Y1925">
            <v>226</v>
          </cell>
        </row>
        <row r="1926">
          <cell r="A1926">
            <v>1925</v>
          </cell>
          <cell r="B1926">
            <v>90</v>
          </cell>
          <cell r="C1926">
            <v>2877</v>
          </cell>
          <cell r="D1926">
            <v>42987</v>
          </cell>
          <cell r="E1926" t="b">
            <v>1</v>
          </cell>
          <cell r="F1926" t="str">
            <v>Approved</v>
          </cell>
          <cell r="G1926" t="str">
            <v>Norco Bicycles</v>
          </cell>
          <cell r="H1926" t="str">
            <v>Standard</v>
          </cell>
          <cell r="I1926" t="str">
            <v>low</v>
          </cell>
          <cell r="J1926" t="str">
            <v>medium</v>
          </cell>
          <cell r="K1926">
            <v>363.01</v>
          </cell>
          <cell r="L1926">
            <v>290.41000000000003</v>
          </cell>
          <cell r="M1926">
            <v>72.599999999999966</v>
          </cell>
          <cell r="N1926">
            <v>41434</v>
          </cell>
          <cell r="O1926" t="str">
            <v>Male</v>
          </cell>
          <cell r="P1926">
            <v>73</v>
          </cell>
          <cell r="Q1926">
            <v>54.419178082191777</v>
          </cell>
          <cell r="R1926" t="str">
            <v>Senior Sales Associate</v>
          </cell>
          <cell r="S1926" t="str">
            <v>Retail</v>
          </cell>
          <cell r="T1926" t="str">
            <v>High Net Worth</v>
          </cell>
          <cell r="U1926" t="str">
            <v>No</v>
          </cell>
          <cell r="V1926">
            <v>4211</v>
          </cell>
          <cell r="W1926" t="str">
            <v>QLD</v>
          </cell>
          <cell r="X1926">
            <v>5</v>
          </cell>
          <cell r="Y1926">
            <v>112</v>
          </cell>
        </row>
        <row r="1927">
          <cell r="A1927">
            <v>1926</v>
          </cell>
          <cell r="B1927">
            <v>62</v>
          </cell>
          <cell r="C1927">
            <v>338</v>
          </cell>
          <cell r="D1927">
            <v>42915</v>
          </cell>
          <cell r="E1927" t="b">
            <v>1</v>
          </cell>
          <cell r="F1927" t="str">
            <v>Approved</v>
          </cell>
          <cell r="G1927" t="str">
            <v>Solex</v>
          </cell>
          <cell r="H1927" t="str">
            <v>Standard</v>
          </cell>
          <cell r="I1927" t="str">
            <v>medium</v>
          </cell>
          <cell r="J1927" t="str">
            <v>medium</v>
          </cell>
          <cell r="K1927">
            <v>478.16</v>
          </cell>
          <cell r="L1927">
            <v>298.72000000000003</v>
          </cell>
          <cell r="M1927">
            <v>179.44</v>
          </cell>
          <cell r="N1927">
            <v>34143</v>
          </cell>
          <cell r="O1927" t="e">
            <v>#N/A</v>
          </cell>
          <cell r="P1927" t="e">
            <v>#N/A</v>
          </cell>
          <cell r="Q1927" t="e">
            <v>#N/A</v>
          </cell>
          <cell r="R1927" t="e">
            <v>#N/A</v>
          </cell>
          <cell r="S1927" t="e">
            <v>#N/A</v>
          </cell>
          <cell r="T1927" t="e">
            <v>#N/A</v>
          </cell>
          <cell r="U1927" t="e">
            <v>#N/A</v>
          </cell>
          <cell r="V1927" t="e">
            <v>#N/A</v>
          </cell>
          <cell r="W1927" t="e">
            <v>#N/A</v>
          </cell>
          <cell r="X1927" t="e">
            <v>#N/A</v>
          </cell>
          <cell r="Y1927">
            <v>184</v>
          </cell>
        </row>
        <row r="1928">
          <cell r="A1928">
            <v>1927</v>
          </cell>
          <cell r="B1928">
            <v>0</v>
          </cell>
          <cell r="C1928">
            <v>676</v>
          </cell>
          <cell r="D1928">
            <v>42917</v>
          </cell>
          <cell r="E1928" t="b">
            <v>1</v>
          </cell>
          <cell r="F1928" t="str">
            <v>Approved</v>
          </cell>
          <cell r="G1928" t="str">
            <v>Solex</v>
          </cell>
          <cell r="H1928" t="str">
            <v>Road</v>
          </cell>
          <cell r="I1928" t="str">
            <v>medium</v>
          </cell>
          <cell r="J1928" t="str">
            <v>medium</v>
          </cell>
          <cell r="K1928">
            <v>416.98</v>
          </cell>
          <cell r="L1928">
            <v>312.74</v>
          </cell>
          <cell r="M1928">
            <v>104.24000000000001</v>
          </cell>
          <cell r="N1928">
            <v>39526</v>
          </cell>
          <cell r="O1928" t="e">
            <v>#N/A</v>
          </cell>
          <cell r="P1928" t="e">
            <v>#N/A</v>
          </cell>
          <cell r="Q1928" t="e">
            <v>#N/A</v>
          </cell>
          <cell r="R1928" t="e">
            <v>#N/A</v>
          </cell>
          <cell r="S1928" t="e">
            <v>#N/A</v>
          </cell>
          <cell r="T1928" t="e">
            <v>#N/A</v>
          </cell>
          <cell r="U1928" t="e">
            <v>#N/A</v>
          </cell>
          <cell r="V1928" t="e">
            <v>#N/A</v>
          </cell>
          <cell r="W1928" t="e">
            <v>#N/A</v>
          </cell>
          <cell r="X1928" t="e">
            <v>#N/A</v>
          </cell>
          <cell r="Y1928">
            <v>182</v>
          </cell>
        </row>
        <row r="1929">
          <cell r="A1929">
            <v>1928</v>
          </cell>
          <cell r="B1929">
            <v>2</v>
          </cell>
          <cell r="C1929">
            <v>166</v>
          </cell>
          <cell r="D1929">
            <v>42886</v>
          </cell>
          <cell r="E1929" t="b">
            <v>0</v>
          </cell>
          <cell r="F1929" t="str">
            <v>Approved</v>
          </cell>
          <cell r="G1929" t="str">
            <v>Solex</v>
          </cell>
          <cell r="H1929" t="str">
            <v>Standard</v>
          </cell>
          <cell r="I1929" t="str">
            <v>medium</v>
          </cell>
          <cell r="J1929" t="str">
            <v>medium</v>
          </cell>
          <cell r="K1929">
            <v>71.489999999999995</v>
          </cell>
          <cell r="L1929">
            <v>53.62</v>
          </cell>
          <cell r="M1929">
            <v>17.869999999999997</v>
          </cell>
          <cell r="N1929">
            <v>41245</v>
          </cell>
          <cell r="O1929" t="e">
            <v>#N/A</v>
          </cell>
          <cell r="P1929" t="e">
            <v>#N/A</v>
          </cell>
          <cell r="Q1929" t="e">
            <v>#N/A</v>
          </cell>
          <cell r="R1929" t="e">
            <v>#N/A</v>
          </cell>
          <cell r="S1929" t="e">
            <v>#N/A</v>
          </cell>
          <cell r="T1929" t="e">
            <v>#N/A</v>
          </cell>
          <cell r="U1929" t="e">
            <v>#N/A</v>
          </cell>
          <cell r="V1929" t="e">
            <v>#N/A</v>
          </cell>
          <cell r="W1929" t="e">
            <v>#N/A</v>
          </cell>
          <cell r="X1929" t="e">
            <v>#N/A</v>
          </cell>
          <cell r="Y1929">
            <v>213</v>
          </cell>
        </row>
        <row r="1930">
          <cell r="A1930">
            <v>1929</v>
          </cell>
          <cell r="B1930">
            <v>0</v>
          </cell>
          <cell r="C1930">
            <v>2790</v>
          </cell>
          <cell r="D1930">
            <v>42778</v>
          </cell>
          <cell r="E1930" t="b">
            <v>1</v>
          </cell>
          <cell r="F1930" t="str">
            <v>Approved</v>
          </cell>
          <cell r="G1930" t="str">
            <v>OHM Cycles</v>
          </cell>
          <cell r="H1930" t="str">
            <v>Standard</v>
          </cell>
          <cell r="I1930" t="str">
            <v>medium</v>
          </cell>
          <cell r="J1930" t="str">
            <v>medium</v>
          </cell>
          <cell r="K1930">
            <v>183.86</v>
          </cell>
          <cell r="L1930">
            <v>137.9</v>
          </cell>
          <cell r="M1930">
            <v>45.960000000000008</v>
          </cell>
          <cell r="N1930">
            <v>35707</v>
          </cell>
          <cell r="O1930" t="str">
            <v>Male</v>
          </cell>
          <cell r="P1930">
            <v>72</v>
          </cell>
          <cell r="Q1930">
            <v>44.328767123287669</v>
          </cell>
          <cell r="R1930" t="str">
            <v>Account Representative IV</v>
          </cell>
          <cell r="S1930" t="str">
            <v>Financial Services</v>
          </cell>
          <cell r="T1930" t="str">
            <v>Affluent Customer</v>
          </cell>
          <cell r="U1930" t="str">
            <v>Yes</v>
          </cell>
          <cell r="V1930">
            <v>2763</v>
          </cell>
          <cell r="W1930" t="str">
            <v>NSW</v>
          </cell>
          <cell r="X1930">
            <v>8</v>
          </cell>
          <cell r="Y1930">
            <v>321</v>
          </cell>
        </row>
        <row r="1931">
          <cell r="A1931">
            <v>1930</v>
          </cell>
          <cell r="B1931">
            <v>69</v>
          </cell>
          <cell r="C1931">
            <v>2318</v>
          </cell>
          <cell r="D1931">
            <v>42826</v>
          </cell>
          <cell r="E1931" t="b">
            <v>1</v>
          </cell>
          <cell r="F1931" t="str">
            <v>Approved</v>
          </cell>
          <cell r="G1931" t="str">
            <v>Giant Bicycles</v>
          </cell>
          <cell r="H1931" t="str">
            <v>Road</v>
          </cell>
          <cell r="I1931" t="str">
            <v>medium</v>
          </cell>
          <cell r="J1931" t="str">
            <v>medium</v>
          </cell>
          <cell r="K1931">
            <v>792.9</v>
          </cell>
          <cell r="L1931">
            <v>594.67999999999995</v>
          </cell>
          <cell r="M1931">
            <v>198.22000000000003</v>
          </cell>
          <cell r="N1931">
            <v>42105</v>
          </cell>
          <cell r="O1931" t="str">
            <v>Male</v>
          </cell>
          <cell r="P1931">
            <v>63</v>
          </cell>
          <cell r="Q1931">
            <v>34.073972602739723</v>
          </cell>
          <cell r="R1931" t="str">
            <v>Automation Specialist I</v>
          </cell>
          <cell r="S1931" t="str">
            <v>Health</v>
          </cell>
          <cell r="T1931" t="str">
            <v>Mass Customer</v>
          </cell>
          <cell r="U1931" t="str">
            <v>Yes</v>
          </cell>
          <cell r="V1931">
            <v>3205</v>
          </cell>
          <cell r="W1931" t="str">
            <v>VIC</v>
          </cell>
          <cell r="X1931">
            <v>10</v>
          </cell>
          <cell r="Y1931">
            <v>273</v>
          </cell>
        </row>
        <row r="1932">
          <cell r="A1932">
            <v>1931</v>
          </cell>
          <cell r="B1932">
            <v>93</v>
          </cell>
          <cell r="C1932">
            <v>1829</v>
          </cell>
          <cell r="D1932">
            <v>43001</v>
          </cell>
          <cell r="E1932" t="b">
            <v>0</v>
          </cell>
          <cell r="F1932" t="str">
            <v>Approved</v>
          </cell>
          <cell r="G1932" t="str">
            <v>WeareA2B</v>
          </cell>
          <cell r="H1932" t="str">
            <v>Standard</v>
          </cell>
          <cell r="I1932" t="str">
            <v>medium</v>
          </cell>
          <cell r="J1932" t="str">
            <v>medium</v>
          </cell>
          <cell r="K1932">
            <v>1065.03</v>
          </cell>
          <cell r="L1932">
            <v>230.09</v>
          </cell>
          <cell r="M1932">
            <v>834.93999999999994</v>
          </cell>
          <cell r="N1932">
            <v>36833</v>
          </cell>
          <cell r="O1932" t="e">
            <v>#N/A</v>
          </cell>
          <cell r="P1932" t="e">
            <v>#N/A</v>
          </cell>
          <cell r="Q1932" t="e">
            <v>#N/A</v>
          </cell>
          <cell r="R1932" t="e">
            <v>#N/A</v>
          </cell>
          <cell r="S1932" t="e">
            <v>#N/A</v>
          </cell>
          <cell r="T1932" t="e">
            <v>#N/A</v>
          </cell>
          <cell r="U1932" t="e">
            <v>#N/A</v>
          </cell>
          <cell r="V1932" t="e">
            <v>#N/A</v>
          </cell>
          <cell r="W1932" t="e">
            <v>#N/A</v>
          </cell>
          <cell r="X1932" t="e">
            <v>#N/A</v>
          </cell>
          <cell r="Y1932">
            <v>98</v>
          </cell>
        </row>
        <row r="1933">
          <cell r="A1933">
            <v>1932</v>
          </cell>
          <cell r="B1933">
            <v>24</v>
          </cell>
          <cell r="C1933">
            <v>2435</v>
          </cell>
          <cell r="D1933">
            <v>42938</v>
          </cell>
          <cell r="E1933" t="b">
            <v>0</v>
          </cell>
          <cell r="F1933" t="str">
            <v>Approved</v>
          </cell>
          <cell r="G1933" t="str">
            <v>Solex</v>
          </cell>
          <cell r="H1933" t="str">
            <v>Road</v>
          </cell>
          <cell r="I1933" t="str">
            <v>medium</v>
          </cell>
          <cell r="J1933" t="str">
            <v>large</v>
          </cell>
          <cell r="K1933">
            <v>1777.8</v>
          </cell>
          <cell r="L1933">
            <v>820.78</v>
          </cell>
          <cell r="M1933">
            <v>957.02</v>
          </cell>
          <cell r="N1933">
            <v>40670</v>
          </cell>
          <cell r="O1933" t="str">
            <v>Male</v>
          </cell>
          <cell r="P1933">
            <v>37</v>
          </cell>
          <cell r="Q1933">
            <v>60.643835616438359</v>
          </cell>
          <cell r="R1933" t="str">
            <v>Account Coordinator</v>
          </cell>
          <cell r="S1933" t="str">
            <v>n/a</v>
          </cell>
          <cell r="T1933" t="str">
            <v>Affluent Customer</v>
          </cell>
          <cell r="U1933" t="str">
            <v>No</v>
          </cell>
          <cell r="V1933">
            <v>4019</v>
          </cell>
          <cell r="W1933" t="str">
            <v>QLD</v>
          </cell>
          <cell r="X1933">
            <v>7</v>
          </cell>
          <cell r="Y1933">
            <v>161</v>
          </cell>
        </row>
        <row r="1934">
          <cell r="A1934">
            <v>1933</v>
          </cell>
          <cell r="B1934">
            <v>89</v>
          </cell>
          <cell r="C1934">
            <v>119</v>
          </cell>
          <cell r="D1934">
            <v>42956</v>
          </cell>
          <cell r="E1934" t="b">
            <v>0</v>
          </cell>
          <cell r="F1934" t="str">
            <v>Approved</v>
          </cell>
          <cell r="G1934" t="str">
            <v>Giant Bicycles</v>
          </cell>
          <cell r="H1934" t="str">
            <v>Standard</v>
          </cell>
          <cell r="I1934" t="str">
            <v>medium</v>
          </cell>
          <cell r="J1934" t="str">
            <v>large</v>
          </cell>
          <cell r="K1934">
            <v>1812.75</v>
          </cell>
          <cell r="L1934">
            <v>582.48</v>
          </cell>
          <cell r="M1934">
            <v>1230.27</v>
          </cell>
          <cell r="N1934">
            <v>40336</v>
          </cell>
          <cell r="O1934" t="e">
            <v>#N/A</v>
          </cell>
          <cell r="P1934" t="e">
            <v>#N/A</v>
          </cell>
          <cell r="Q1934" t="e">
            <v>#N/A</v>
          </cell>
          <cell r="R1934" t="e">
            <v>#N/A</v>
          </cell>
          <cell r="S1934" t="e">
            <v>#N/A</v>
          </cell>
          <cell r="T1934" t="e">
            <v>#N/A</v>
          </cell>
          <cell r="U1934" t="e">
            <v>#N/A</v>
          </cell>
          <cell r="V1934" t="e">
            <v>#N/A</v>
          </cell>
          <cell r="W1934" t="e">
            <v>#N/A</v>
          </cell>
          <cell r="X1934" t="e">
            <v>#N/A</v>
          </cell>
          <cell r="Y1934">
            <v>143</v>
          </cell>
        </row>
        <row r="1935">
          <cell r="A1935">
            <v>1934</v>
          </cell>
          <cell r="B1935">
            <v>18</v>
          </cell>
          <cell r="C1935">
            <v>1220</v>
          </cell>
          <cell r="D1935">
            <v>42789</v>
          </cell>
          <cell r="E1935" t="b">
            <v>1</v>
          </cell>
          <cell r="F1935" t="str">
            <v>Approved</v>
          </cell>
          <cell r="G1935" t="str">
            <v>Norco Bicycles</v>
          </cell>
          <cell r="H1935" t="str">
            <v>Standard</v>
          </cell>
          <cell r="I1935" t="str">
            <v>high</v>
          </cell>
          <cell r="J1935" t="str">
            <v>medium</v>
          </cell>
          <cell r="K1935">
            <v>1148.6400000000001</v>
          </cell>
          <cell r="L1935">
            <v>689.18</v>
          </cell>
          <cell r="M1935">
            <v>459.46000000000015</v>
          </cell>
          <cell r="N1935">
            <v>42226</v>
          </cell>
          <cell r="O1935" t="e">
            <v>#N/A</v>
          </cell>
          <cell r="P1935" t="e">
            <v>#N/A</v>
          </cell>
          <cell r="Q1935" t="e">
            <v>#N/A</v>
          </cell>
          <cell r="R1935" t="e">
            <v>#N/A</v>
          </cell>
          <cell r="S1935" t="e">
            <v>#N/A</v>
          </cell>
          <cell r="T1935" t="e">
            <v>#N/A</v>
          </cell>
          <cell r="U1935" t="e">
            <v>#N/A</v>
          </cell>
          <cell r="V1935" t="e">
            <v>#N/A</v>
          </cell>
          <cell r="W1935" t="e">
            <v>#N/A</v>
          </cell>
          <cell r="X1935" t="e">
            <v>#N/A</v>
          </cell>
          <cell r="Y1935">
            <v>310</v>
          </cell>
        </row>
        <row r="1936">
          <cell r="A1936">
            <v>1935</v>
          </cell>
          <cell r="B1936">
            <v>62</v>
          </cell>
          <cell r="C1936">
            <v>337</v>
          </cell>
          <cell r="D1936">
            <v>42857</v>
          </cell>
          <cell r="E1936" t="b">
            <v>1</v>
          </cell>
          <cell r="F1936" t="str">
            <v>Approved</v>
          </cell>
          <cell r="G1936" t="str">
            <v>Solex</v>
          </cell>
          <cell r="H1936" t="str">
            <v>Standard</v>
          </cell>
          <cell r="I1936" t="str">
            <v>high</v>
          </cell>
          <cell r="J1936" t="str">
            <v>medium</v>
          </cell>
          <cell r="K1936">
            <v>1024.6600000000001</v>
          </cell>
          <cell r="L1936">
            <v>614.79999999999995</v>
          </cell>
          <cell r="M1936">
            <v>409.86000000000013</v>
          </cell>
          <cell r="N1936">
            <v>35160</v>
          </cell>
          <cell r="O1936" t="e">
            <v>#N/A</v>
          </cell>
          <cell r="P1936" t="e">
            <v>#N/A</v>
          </cell>
          <cell r="Q1936" t="e">
            <v>#N/A</v>
          </cell>
          <cell r="R1936" t="e">
            <v>#N/A</v>
          </cell>
          <cell r="S1936" t="e">
            <v>#N/A</v>
          </cell>
          <cell r="T1936" t="e">
            <v>#N/A</v>
          </cell>
          <cell r="U1936" t="e">
            <v>#N/A</v>
          </cell>
          <cell r="V1936" t="e">
            <v>#N/A</v>
          </cell>
          <cell r="W1936" t="e">
            <v>#N/A</v>
          </cell>
          <cell r="X1936" t="e">
            <v>#N/A</v>
          </cell>
          <cell r="Y1936">
            <v>242</v>
          </cell>
        </row>
        <row r="1937">
          <cell r="A1937">
            <v>1936</v>
          </cell>
          <cell r="B1937">
            <v>12</v>
          </cell>
          <cell r="C1937">
            <v>254</v>
          </cell>
          <cell r="D1937">
            <v>42968</v>
          </cell>
          <cell r="E1937" t="b">
            <v>1</v>
          </cell>
          <cell r="F1937" t="str">
            <v>Approved</v>
          </cell>
          <cell r="G1937" t="str">
            <v>WeareA2B</v>
          </cell>
          <cell r="H1937" t="str">
            <v>Standard</v>
          </cell>
          <cell r="I1937" t="str">
            <v>medium</v>
          </cell>
          <cell r="J1937" t="str">
            <v>medium</v>
          </cell>
          <cell r="K1937">
            <v>1231.1500000000001</v>
          </cell>
          <cell r="L1937">
            <v>161.6</v>
          </cell>
          <cell r="M1937">
            <v>1069.5500000000002</v>
          </cell>
          <cell r="N1937">
            <v>34170</v>
          </cell>
          <cell r="O1937" t="e">
            <v>#N/A</v>
          </cell>
          <cell r="P1937" t="e">
            <v>#N/A</v>
          </cell>
          <cell r="Q1937" t="e">
            <v>#N/A</v>
          </cell>
          <cell r="R1937" t="e">
            <v>#N/A</v>
          </cell>
          <cell r="S1937" t="e">
            <v>#N/A</v>
          </cell>
          <cell r="T1937" t="e">
            <v>#N/A</v>
          </cell>
          <cell r="U1937" t="e">
            <v>#N/A</v>
          </cell>
          <cell r="V1937" t="e">
            <v>#N/A</v>
          </cell>
          <cell r="W1937" t="e">
            <v>#N/A</v>
          </cell>
          <cell r="X1937" t="e">
            <v>#N/A</v>
          </cell>
          <cell r="Y1937">
            <v>131</v>
          </cell>
        </row>
        <row r="1938">
          <cell r="A1938">
            <v>1937</v>
          </cell>
          <cell r="B1938">
            <v>12</v>
          </cell>
          <cell r="C1938">
            <v>1583</v>
          </cell>
          <cell r="D1938">
            <v>42773</v>
          </cell>
          <cell r="E1938" t="b">
            <v>1</v>
          </cell>
          <cell r="F1938" t="str">
            <v>Approved</v>
          </cell>
          <cell r="G1938" t="str">
            <v>WeareA2B</v>
          </cell>
          <cell r="H1938" t="str">
            <v>Standard</v>
          </cell>
          <cell r="I1938" t="str">
            <v>medium</v>
          </cell>
          <cell r="J1938" t="str">
            <v>medium</v>
          </cell>
          <cell r="K1938">
            <v>1231.1500000000001</v>
          </cell>
          <cell r="L1938">
            <v>161.6</v>
          </cell>
          <cell r="M1938">
            <v>1069.5500000000002</v>
          </cell>
          <cell r="N1938">
            <v>41345</v>
          </cell>
          <cell r="O1938" t="e">
            <v>#N/A</v>
          </cell>
          <cell r="P1938" t="e">
            <v>#N/A</v>
          </cell>
          <cell r="Q1938" t="e">
            <v>#N/A</v>
          </cell>
          <cell r="R1938" t="e">
            <v>#N/A</v>
          </cell>
          <cell r="S1938" t="e">
            <v>#N/A</v>
          </cell>
          <cell r="T1938" t="e">
            <v>#N/A</v>
          </cell>
          <cell r="U1938" t="e">
            <v>#N/A</v>
          </cell>
          <cell r="V1938" t="e">
            <v>#N/A</v>
          </cell>
          <cell r="W1938" t="e">
            <v>#N/A</v>
          </cell>
          <cell r="X1938" t="e">
            <v>#N/A</v>
          </cell>
          <cell r="Y1938">
            <v>326</v>
          </cell>
        </row>
        <row r="1939">
          <cell r="A1939">
            <v>1938</v>
          </cell>
          <cell r="B1939">
            <v>27</v>
          </cell>
          <cell r="C1939">
            <v>664</v>
          </cell>
          <cell r="D1939">
            <v>42880</v>
          </cell>
          <cell r="F1939" t="str">
            <v>Approved</v>
          </cell>
          <cell r="G1939" t="str">
            <v>Trek Bicycles</v>
          </cell>
          <cell r="H1939" t="str">
            <v>Standard</v>
          </cell>
          <cell r="I1939" t="str">
            <v>low</v>
          </cell>
          <cell r="J1939" t="str">
            <v>medium</v>
          </cell>
          <cell r="K1939">
            <v>1057.51</v>
          </cell>
          <cell r="L1939">
            <v>154.4</v>
          </cell>
          <cell r="M1939">
            <v>903.11</v>
          </cell>
          <cell r="N1939">
            <v>34527</v>
          </cell>
          <cell r="O1939" t="e">
            <v>#N/A</v>
          </cell>
          <cell r="P1939" t="e">
            <v>#N/A</v>
          </cell>
          <cell r="Q1939" t="e">
            <v>#N/A</v>
          </cell>
          <cell r="R1939" t="e">
            <v>#N/A</v>
          </cell>
          <cell r="S1939" t="e">
            <v>#N/A</v>
          </cell>
          <cell r="T1939" t="e">
            <v>#N/A</v>
          </cell>
          <cell r="U1939" t="e">
            <v>#N/A</v>
          </cell>
          <cell r="V1939" t="e">
            <v>#N/A</v>
          </cell>
          <cell r="W1939" t="e">
            <v>#N/A</v>
          </cell>
          <cell r="X1939" t="e">
            <v>#N/A</v>
          </cell>
          <cell r="Y1939">
            <v>219</v>
          </cell>
        </row>
        <row r="1940">
          <cell r="A1940">
            <v>1939</v>
          </cell>
          <cell r="B1940">
            <v>74</v>
          </cell>
          <cell r="C1940">
            <v>142</v>
          </cell>
          <cell r="D1940">
            <v>43095</v>
          </cell>
          <cell r="E1940" t="b">
            <v>1</v>
          </cell>
          <cell r="F1940" t="str">
            <v>Approved</v>
          </cell>
          <cell r="G1940" t="str">
            <v>WeareA2B</v>
          </cell>
          <cell r="H1940" t="str">
            <v>Standard</v>
          </cell>
          <cell r="I1940" t="str">
            <v>medium</v>
          </cell>
          <cell r="J1940" t="str">
            <v>medium</v>
          </cell>
          <cell r="K1940">
            <v>1228.07</v>
          </cell>
          <cell r="L1940">
            <v>400.91</v>
          </cell>
          <cell r="M1940">
            <v>827.15999999999985</v>
          </cell>
          <cell r="N1940">
            <v>36668</v>
          </cell>
          <cell r="O1940" t="e">
            <v>#N/A</v>
          </cell>
          <cell r="P1940" t="e">
            <v>#N/A</v>
          </cell>
          <cell r="Q1940" t="e">
            <v>#N/A</v>
          </cell>
          <cell r="R1940" t="e">
            <v>#N/A</v>
          </cell>
          <cell r="S1940" t="e">
            <v>#N/A</v>
          </cell>
          <cell r="T1940" t="e">
            <v>#N/A</v>
          </cell>
          <cell r="U1940" t="e">
            <v>#N/A</v>
          </cell>
          <cell r="V1940" t="e">
            <v>#N/A</v>
          </cell>
          <cell r="W1940" t="e">
            <v>#N/A</v>
          </cell>
          <cell r="X1940" t="e">
            <v>#N/A</v>
          </cell>
          <cell r="Y1940">
            <v>4</v>
          </cell>
        </row>
        <row r="1941">
          <cell r="A1941">
            <v>1940</v>
          </cell>
          <cell r="B1941">
            <v>27</v>
          </cell>
          <cell r="C1941">
            <v>2422</v>
          </cell>
          <cell r="D1941">
            <v>42810</v>
          </cell>
          <cell r="E1941" t="b">
            <v>0</v>
          </cell>
          <cell r="F1941" t="str">
            <v>Approved</v>
          </cell>
          <cell r="G1941" t="str">
            <v>Trek Bicycles</v>
          </cell>
          <cell r="H1941" t="str">
            <v>Standard</v>
          </cell>
          <cell r="I1941" t="str">
            <v>low</v>
          </cell>
          <cell r="J1941" t="str">
            <v>medium</v>
          </cell>
          <cell r="K1941">
            <v>1057.51</v>
          </cell>
          <cell r="L1941">
            <v>154.4</v>
          </cell>
          <cell r="M1941">
            <v>903.11</v>
          </cell>
          <cell r="N1941">
            <v>34527</v>
          </cell>
          <cell r="O1941" t="str">
            <v>Male</v>
          </cell>
          <cell r="P1941">
            <v>49</v>
          </cell>
          <cell r="Q1941">
            <v>43.331506849315069</v>
          </cell>
          <cell r="R1941" t="str">
            <v>Librarian</v>
          </cell>
          <cell r="S1941" t="str">
            <v>Health</v>
          </cell>
          <cell r="T1941" t="str">
            <v>Affluent Customer</v>
          </cell>
          <cell r="U1941" t="str">
            <v>Yes</v>
          </cell>
          <cell r="V1941">
            <v>2178</v>
          </cell>
          <cell r="W1941" t="str">
            <v>NSW</v>
          </cell>
          <cell r="X1941">
            <v>10</v>
          </cell>
          <cell r="Y1941">
            <v>289</v>
          </cell>
        </row>
        <row r="1942">
          <cell r="A1942">
            <v>1941</v>
          </cell>
          <cell r="B1942">
            <v>2</v>
          </cell>
          <cell r="C1942">
            <v>666</v>
          </cell>
          <cell r="D1942">
            <v>42975</v>
          </cell>
          <cell r="E1942" t="b">
            <v>0</v>
          </cell>
          <cell r="F1942" t="str">
            <v>Approved</v>
          </cell>
          <cell r="G1942" t="str">
            <v>Giant Bicycles</v>
          </cell>
          <cell r="H1942" t="str">
            <v>Road</v>
          </cell>
          <cell r="I1942" t="str">
            <v>low</v>
          </cell>
          <cell r="J1942" t="str">
            <v>small</v>
          </cell>
          <cell r="K1942">
            <v>590.26</v>
          </cell>
          <cell r="L1942">
            <v>525.33000000000004</v>
          </cell>
          <cell r="M1942">
            <v>64.92999999999995</v>
          </cell>
          <cell r="N1942">
            <v>36668</v>
          </cell>
          <cell r="O1942" t="e">
            <v>#N/A</v>
          </cell>
          <cell r="P1942" t="e">
            <v>#N/A</v>
          </cell>
          <cell r="Q1942" t="e">
            <v>#N/A</v>
          </cell>
          <cell r="R1942" t="e">
            <v>#N/A</v>
          </cell>
          <cell r="S1942" t="e">
            <v>#N/A</v>
          </cell>
          <cell r="T1942" t="e">
            <v>#N/A</v>
          </cell>
          <cell r="U1942" t="e">
            <v>#N/A</v>
          </cell>
          <cell r="V1942" t="e">
            <v>#N/A</v>
          </cell>
          <cell r="W1942" t="e">
            <v>#N/A</v>
          </cell>
          <cell r="X1942" t="e">
            <v>#N/A</v>
          </cell>
          <cell r="Y1942">
            <v>124</v>
          </cell>
        </row>
        <row r="1943">
          <cell r="A1943">
            <v>1942</v>
          </cell>
          <cell r="B1943">
            <v>93</v>
          </cell>
          <cell r="C1943">
            <v>423</v>
          </cell>
          <cell r="D1943">
            <v>42807</v>
          </cell>
          <cell r="E1943" t="b">
            <v>0</v>
          </cell>
          <cell r="F1943" t="str">
            <v>Approved</v>
          </cell>
          <cell r="G1943" t="str">
            <v>WeareA2B</v>
          </cell>
          <cell r="H1943" t="str">
            <v>Standard</v>
          </cell>
          <cell r="I1943" t="str">
            <v>medium</v>
          </cell>
          <cell r="J1943" t="str">
            <v>medium</v>
          </cell>
          <cell r="K1943">
            <v>1065.03</v>
          </cell>
          <cell r="L1943">
            <v>230.09</v>
          </cell>
          <cell r="M1943">
            <v>834.93999999999994</v>
          </cell>
          <cell r="N1943">
            <v>36833</v>
          </cell>
          <cell r="O1943" t="e">
            <v>#N/A</v>
          </cell>
          <cell r="P1943" t="e">
            <v>#N/A</v>
          </cell>
          <cell r="Q1943" t="e">
            <v>#N/A</v>
          </cell>
          <cell r="R1943" t="e">
            <v>#N/A</v>
          </cell>
          <cell r="S1943" t="e">
            <v>#N/A</v>
          </cell>
          <cell r="T1943" t="e">
            <v>#N/A</v>
          </cell>
          <cell r="U1943" t="e">
            <v>#N/A</v>
          </cell>
          <cell r="V1943" t="e">
            <v>#N/A</v>
          </cell>
          <cell r="W1943" t="e">
            <v>#N/A</v>
          </cell>
          <cell r="X1943" t="e">
            <v>#N/A</v>
          </cell>
          <cell r="Y1943">
            <v>292</v>
          </cell>
        </row>
        <row r="1944">
          <cell r="A1944">
            <v>1943</v>
          </cell>
          <cell r="B1944">
            <v>0</v>
          </cell>
          <cell r="C1944">
            <v>414</v>
          </cell>
          <cell r="D1944">
            <v>42933</v>
          </cell>
          <cell r="E1944" t="b">
            <v>1</v>
          </cell>
          <cell r="F1944" t="str">
            <v>Approved</v>
          </cell>
          <cell r="G1944" t="str">
            <v>Solex</v>
          </cell>
          <cell r="H1944" t="str">
            <v>Road</v>
          </cell>
          <cell r="I1944" t="str">
            <v>medium</v>
          </cell>
          <cell r="J1944" t="str">
            <v>medium</v>
          </cell>
          <cell r="K1944">
            <v>416.98</v>
          </cell>
          <cell r="L1944">
            <v>312.74</v>
          </cell>
          <cell r="M1944">
            <v>104.24000000000001</v>
          </cell>
          <cell r="N1944">
            <v>35560</v>
          </cell>
          <cell r="O1944" t="e">
            <v>#N/A</v>
          </cell>
          <cell r="P1944" t="e">
            <v>#N/A</v>
          </cell>
          <cell r="Q1944" t="e">
            <v>#N/A</v>
          </cell>
          <cell r="R1944" t="e">
            <v>#N/A</v>
          </cell>
          <cell r="S1944" t="e">
            <v>#N/A</v>
          </cell>
          <cell r="T1944" t="e">
            <v>#N/A</v>
          </cell>
          <cell r="U1944" t="e">
            <v>#N/A</v>
          </cell>
          <cell r="V1944" t="e">
            <v>#N/A</v>
          </cell>
          <cell r="W1944" t="e">
            <v>#N/A</v>
          </cell>
          <cell r="X1944" t="e">
            <v>#N/A</v>
          </cell>
          <cell r="Y1944">
            <v>166</v>
          </cell>
        </row>
        <row r="1945">
          <cell r="A1945">
            <v>1944</v>
          </cell>
          <cell r="B1945">
            <v>23</v>
          </cell>
          <cell r="C1945">
            <v>680</v>
          </cell>
          <cell r="D1945">
            <v>42855</v>
          </cell>
          <cell r="E1945" t="b">
            <v>1</v>
          </cell>
          <cell r="F1945" t="str">
            <v>Approved</v>
          </cell>
          <cell r="G1945" t="str">
            <v>Norco Bicycles</v>
          </cell>
          <cell r="H1945" t="str">
            <v>Standard</v>
          </cell>
          <cell r="I1945" t="str">
            <v>medium</v>
          </cell>
          <cell r="J1945" t="str">
            <v>medium</v>
          </cell>
          <cell r="K1945">
            <v>1198.46</v>
          </cell>
          <cell r="L1945">
            <v>381.1</v>
          </cell>
          <cell r="M1945">
            <v>817.36</v>
          </cell>
          <cell r="N1945">
            <v>36367</v>
          </cell>
          <cell r="O1945" t="e">
            <v>#N/A</v>
          </cell>
          <cell r="P1945" t="e">
            <v>#N/A</v>
          </cell>
          <cell r="Q1945" t="e">
            <v>#N/A</v>
          </cell>
          <cell r="R1945" t="e">
            <v>#N/A</v>
          </cell>
          <cell r="S1945" t="e">
            <v>#N/A</v>
          </cell>
          <cell r="T1945" t="e">
            <v>#N/A</v>
          </cell>
          <cell r="U1945" t="e">
            <v>#N/A</v>
          </cell>
          <cell r="V1945" t="e">
            <v>#N/A</v>
          </cell>
          <cell r="W1945" t="e">
            <v>#N/A</v>
          </cell>
          <cell r="X1945" t="e">
            <v>#N/A</v>
          </cell>
          <cell r="Y1945">
            <v>244</v>
          </cell>
        </row>
        <row r="1946">
          <cell r="A1946">
            <v>1945</v>
          </cell>
          <cell r="B1946">
            <v>7</v>
          </cell>
          <cell r="C1946">
            <v>2244</v>
          </cell>
          <cell r="D1946">
            <v>43036</v>
          </cell>
          <cell r="E1946" t="b">
            <v>0</v>
          </cell>
          <cell r="F1946" t="str">
            <v>Approved</v>
          </cell>
          <cell r="G1946" t="str">
            <v>Trek Bicycles</v>
          </cell>
          <cell r="H1946" t="str">
            <v>Road</v>
          </cell>
          <cell r="I1946" t="str">
            <v>low</v>
          </cell>
          <cell r="J1946" t="str">
            <v>medium</v>
          </cell>
          <cell r="K1946">
            <v>980.37</v>
          </cell>
          <cell r="L1946">
            <v>234.43</v>
          </cell>
          <cell r="M1946">
            <v>745.94</v>
          </cell>
          <cell r="N1946">
            <v>38258</v>
          </cell>
          <cell r="O1946" t="str">
            <v>Female</v>
          </cell>
          <cell r="P1946">
            <v>11</v>
          </cell>
          <cell r="Q1946">
            <v>49.893150684931506</v>
          </cell>
          <cell r="R1946" t="str">
            <v>Software Test Engineer III</v>
          </cell>
          <cell r="S1946" t="str">
            <v>n/a</v>
          </cell>
          <cell r="T1946" t="str">
            <v>Affluent Customer</v>
          </cell>
          <cell r="U1946" t="str">
            <v>Yes</v>
          </cell>
          <cell r="V1946">
            <v>2092</v>
          </cell>
          <cell r="W1946" t="str">
            <v>NSW</v>
          </cell>
          <cell r="X1946">
            <v>10</v>
          </cell>
          <cell r="Y1946">
            <v>63</v>
          </cell>
        </row>
        <row r="1947">
          <cell r="A1947">
            <v>1946</v>
          </cell>
          <cell r="B1947">
            <v>60</v>
          </cell>
          <cell r="C1947">
            <v>1911</v>
          </cell>
          <cell r="D1947">
            <v>43007</v>
          </cell>
          <cell r="E1947" t="b">
            <v>0</v>
          </cell>
          <cell r="F1947" t="str">
            <v>Approved</v>
          </cell>
          <cell r="G1947" t="str">
            <v>Giant Bicycles</v>
          </cell>
          <cell r="H1947" t="str">
            <v>Standard</v>
          </cell>
          <cell r="I1947" t="str">
            <v>high</v>
          </cell>
          <cell r="J1947" t="str">
            <v>small</v>
          </cell>
          <cell r="K1947">
            <v>1977.36</v>
          </cell>
          <cell r="L1947">
            <v>1759.85</v>
          </cell>
          <cell r="M1947">
            <v>217.51</v>
          </cell>
          <cell r="N1947">
            <v>40779</v>
          </cell>
          <cell r="O1947" t="e">
            <v>#N/A</v>
          </cell>
          <cell r="P1947" t="e">
            <v>#N/A</v>
          </cell>
          <cell r="Q1947" t="e">
            <v>#N/A</v>
          </cell>
          <cell r="R1947" t="e">
            <v>#N/A</v>
          </cell>
          <cell r="S1947" t="e">
            <v>#N/A</v>
          </cell>
          <cell r="T1947" t="e">
            <v>#N/A</v>
          </cell>
          <cell r="U1947" t="e">
            <v>#N/A</v>
          </cell>
          <cell r="V1947" t="e">
            <v>#N/A</v>
          </cell>
          <cell r="W1947" t="e">
            <v>#N/A</v>
          </cell>
          <cell r="X1947" t="e">
            <v>#N/A</v>
          </cell>
          <cell r="Y1947">
            <v>92</v>
          </cell>
        </row>
        <row r="1948">
          <cell r="A1948">
            <v>1947</v>
          </cell>
          <cell r="B1948">
            <v>92</v>
          </cell>
          <cell r="C1948">
            <v>2765</v>
          </cell>
          <cell r="D1948">
            <v>42916</v>
          </cell>
          <cell r="E1948" t="b">
            <v>1</v>
          </cell>
          <cell r="F1948" t="str">
            <v>Approved</v>
          </cell>
          <cell r="G1948" t="str">
            <v>WeareA2B</v>
          </cell>
          <cell r="H1948" t="str">
            <v>Standard</v>
          </cell>
          <cell r="I1948" t="str">
            <v>medium</v>
          </cell>
          <cell r="J1948" t="str">
            <v>small</v>
          </cell>
          <cell r="K1948">
            <v>1415.01</v>
          </cell>
          <cell r="L1948">
            <v>1259.3599999999999</v>
          </cell>
          <cell r="M1948">
            <v>155.65000000000009</v>
          </cell>
          <cell r="N1948">
            <v>41434</v>
          </cell>
          <cell r="O1948" t="str">
            <v>Female</v>
          </cell>
          <cell r="P1948">
            <v>93</v>
          </cell>
          <cell r="Q1948">
            <v>36.961643835616435</v>
          </cell>
          <cell r="R1948">
            <v>0</v>
          </cell>
          <cell r="S1948" t="str">
            <v>Financial Services</v>
          </cell>
          <cell r="T1948" t="str">
            <v>Mass Customer</v>
          </cell>
          <cell r="U1948" t="str">
            <v>Yes</v>
          </cell>
          <cell r="V1948">
            <v>4051</v>
          </cell>
          <cell r="W1948" t="str">
            <v>QLD</v>
          </cell>
          <cell r="X1948">
            <v>8</v>
          </cell>
          <cell r="Y1948">
            <v>183</v>
          </cell>
        </row>
        <row r="1949">
          <cell r="A1949">
            <v>1948</v>
          </cell>
          <cell r="B1949">
            <v>87</v>
          </cell>
          <cell r="C1949">
            <v>2245</v>
          </cell>
          <cell r="D1949">
            <v>42777</v>
          </cell>
          <cell r="E1949" t="b">
            <v>1</v>
          </cell>
          <cell r="F1949" t="str">
            <v>Approved</v>
          </cell>
          <cell r="G1949" t="str">
            <v>Giant Bicycles</v>
          </cell>
          <cell r="H1949" t="str">
            <v>Standard</v>
          </cell>
          <cell r="I1949" t="str">
            <v>high</v>
          </cell>
          <cell r="J1949" t="str">
            <v>medium</v>
          </cell>
          <cell r="K1949">
            <v>1179</v>
          </cell>
          <cell r="L1949">
            <v>707.4</v>
          </cell>
          <cell r="M1949">
            <v>471.6</v>
          </cell>
          <cell r="N1949">
            <v>38693</v>
          </cell>
          <cell r="O1949" t="str">
            <v>Male</v>
          </cell>
          <cell r="P1949">
            <v>16</v>
          </cell>
          <cell r="Q1949">
            <v>41.939726027397263</v>
          </cell>
          <cell r="R1949" t="str">
            <v>Marketing Manager</v>
          </cell>
          <cell r="S1949" t="str">
            <v>Manufacturing</v>
          </cell>
          <cell r="T1949" t="str">
            <v>Mass Customer</v>
          </cell>
          <cell r="U1949" t="str">
            <v>No</v>
          </cell>
          <cell r="V1949">
            <v>4215</v>
          </cell>
          <cell r="W1949" t="str">
            <v>QLD</v>
          </cell>
          <cell r="X1949">
            <v>1</v>
          </cell>
          <cell r="Y1949">
            <v>322</v>
          </cell>
        </row>
        <row r="1950">
          <cell r="A1950">
            <v>1949</v>
          </cell>
          <cell r="B1950">
            <v>1</v>
          </cell>
          <cell r="C1950">
            <v>80</v>
          </cell>
          <cell r="D1950">
            <v>43071</v>
          </cell>
          <cell r="E1950" t="b">
            <v>0</v>
          </cell>
          <cell r="F1950" t="str">
            <v>Approved</v>
          </cell>
          <cell r="G1950" t="str">
            <v>Giant Bicycles</v>
          </cell>
          <cell r="H1950" t="str">
            <v>Standard</v>
          </cell>
          <cell r="I1950" t="str">
            <v>medium</v>
          </cell>
          <cell r="J1950" t="str">
            <v>medium</v>
          </cell>
          <cell r="K1950">
            <v>1403.5</v>
          </cell>
          <cell r="L1950">
            <v>954.82</v>
          </cell>
          <cell r="M1950">
            <v>448.67999999999995</v>
          </cell>
          <cell r="N1950">
            <v>42688</v>
          </cell>
          <cell r="O1950" t="e">
            <v>#N/A</v>
          </cell>
          <cell r="P1950" t="e">
            <v>#N/A</v>
          </cell>
          <cell r="Q1950" t="e">
            <v>#N/A</v>
          </cell>
          <cell r="R1950" t="e">
            <v>#N/A</v>
          </cell>
          <cell r="S1950" t="e">
            <v>#N/A</v>
          </cell>
          <cell r="T1950" t="e">
            <v>#N/A</v>
          </cell>
          <cell r="U1950" t="e">
            <v>#N/A</v>
          </cell>
          <cell r="V1950" t="e">
            <v>#N/A</v>
          </cell>
          <cell r="W1950" t="e">
            <v>#N/A</v>
          </cell>
          <cell r="X1950" t="e">
            <v>#N/A</v>
          </cell>
          <cell r="Y1950">
            <v>28</v>
          </cell>
        </row>
        <row r="1951">
          <cell r="A1951">
            <v>1950</v>
          </cell>
          <cell r="B1951">
            <v>69</v>
          </cell>
          <cell r="C1951">
            <v>2936</v>
          </cell>
          <cell r="D1951">
            <v>42942</v>
          </cell>
          <cell r="E1951" t="b">
            <v>0</v>
          </cell>
          <cell r="F1951" t="str">
            <v>Approved</v>
          </cell>
          <cell r="G1951" t="str">
            <v>Giant Bicycles</v>
          </cell>
          <cell r="H1951" t="str">
            <v>Road</v>
          </cell>
          <cell r="I1951" t="str">
            <v>medium</v>
          </cell>
          <cell r="J1951" t="str">
            <v>medium</v>
          </cell>
          <cell r="K1951">
            <v>792.9</v>
          </cell>
          <cell r="L1951">
            <v>594.67999999999995</v>
          </cell>
          <cell r="M1951">
            <v>198.22000000000003</v>
          </cell>
          <cell r="N1951">
            <v>37698</v>
          </cell>
          <cell r="O1951" t="str">
            <v>Female</v>
          </cell>
          <cell r="P1951">
            <v>47</v>
          </cell>
          <cell r="Q1951">
            <v>37.857534246575341</v>
          </cell>
          <cell r="R1951" t="str">
            <v>Project Manager</v>
          </cell>
          <cell r="S1951" t="str">
            <v>Manufacturing</v>
          </cell>
          <cell r="T1951" t="str">
            <v>Mass Customer</v>
          </cell>
          <cell r="U1951" t="str">
            <v>No</v>
          </cell>
          <cell r="V1951">
            <v>2223</v>
          </cell>
          <cell r="W1951" t="str">
            <v>NSW</v>
          </cell>
          <cell r="X1951">
            <v>10</v>
          </cell>
          <cell r="Y1951">
            <v>157</v>
          </cell>
        </row>
        <row r="1952">
          <cell r="A1952">
            <v>1951</v>
          </cell>
          <cell r="B1952">
            <v>53</v>
          </cell>
          <cell r="C1952">
            <v>2100</v>
          </cell>
          <cell r="D1952">
            <v>42917</v>
          </cell>
          <cell r="E1952" t="b">
            <v>0</v>
          </cell>
          <cell r="F1952" t="str">
            <v>Approved</v>
          </cell>
          <cell r="G1952" t="str">
            <v>OHM Cycles</v>
          </cell>
          <cell r="H1952" t="str">
            <v>Standard</v>
          </cell>
          <cell r="I1952" t="str">
            <v>medium</v>
          </cell>
          <cell r="J1952" t="str">
            <v>medium</v>
          </cell>
          <cell r="K1952">
            <v>795.34</v>
          </cell>
          <cell r="L1952">
            <v>101.58</v>
          </cell>
          <cell r="M1952">
            <v>693.76</v>
          </cell>
          <cell r="N1952">
            <v>35470</v>
          </cell>
          <cell r="O1952" t="str">
            <v>Female</v>
          </cell>
          <cell r="P1952">
            <v>71</v>
          </cell>
          <cell r="Q1952">
            <v>43.835616438356162</v>
          </cell>
          <cell r="R1952" t="str">
            <v>Marketing Assistant</v>
          </cell>
          <cell r="S1952" t="str">
            <v>Financial Services</v>
          </cell>
          <cell r="T1952" t="str">
            <v>High Net Worth</v>
          </cell>
          <cell r="U1952" t="str">
            <v>Yes</v>
          </cell>
          <cell r="V1952">
            <v>3088</v>
          </cell>
          <cell r="W1952" t="str">
            <v>VIC</v>
          </cell>
          <cell r="X1952">
            <v>9</v>
          </cell>
          <cell r="Y1952">
            <v>182</v>
          </cell>
        </row>
        <row r="1953">
          <cell r="A1953">
            <v>1952</v>
          </cell>
          <cell r="B1953">
            <v>74</v>
          </cell>
          <cell r="C1953">
            <v>3117</v>
          </cell>
          <cell r="D1953">
            <v>42883</v>
          </cell>
          <cell r="E1953" t="b">
            <v>0</v>
          </cell>
          <cell r="F1953" t="str">
            <v>Approved</v>
          </cell>
          <cell r="G1953" t="str">
            <v>WeareA2B</v>
          </cell>
          <cell r="H1953" t="str">
            <v>Standard</v>
          </cell>
          <cell r="I1953" t="str">
            <v>medium</v>
          </cell>
          <cell r="J1953" t="str">
            <v>medium</v>
          </cell>
          <cell r="K1953">
            <v>1228.07</v>
          </cell>
          <cell r="L1953">
            <v>400.91</v>
          </cell>
          <cell r="M1953">
            <v>827.15999999999985</v>
          </cell>
          <cell r="N1953">
            <v>42226</v>
          </cell>
          <cell r="O1953" t="str">
            <v>Male</v>
          </cell>
          <cell r="P1953">
            <v>54</v>
          </cell>
          <cell r="Q1953">
            <v>26.791780821917808</v>
          </cell>
          <cell r="R1953" t="str">
            <v>Cost Accountant</v>
          </cell>
          <cell r="S1953" t="str">
            <v>Health</v>
          </cell>
          <cell r="T1953" t="str">
            <v>Mass Customer</v>
          </cell>
          <cell r="U1953" t="str">
            <v>No</v>
          </cell>
          <cell r="V1953">
            <v>3805</v>
          </cell>
          <cell r="W1953" t="str">
            <v>VIC</v>
          </cell>
          <cell r="X1953">
            <v>7</v>
          </cell>
          <cell r="Y1953">
            <v>216</v>
          </cell>
        </row>
        <row r="1954">
          <cell r="A1954">
            <v>1953</v>
          </cell>
          <cell r="B1954">
            <v>5</v>
          </cell>
          <cell r="C1954">
            <v>1724</v>
          </cell>
          <cell r="D1954">
            <v>42996</v>
          </cell>
          <cell r="E1954" t="b">
            <v>1</v>
          </cell>
          <cell r="F1954" t="str">
            <v>Approved</v>
          </cell>
          <cell r="G1954" t="str">
            <v>Giant Bicycles</v>
          </cell>
          <cell r="H1954" t="str">
            <v>Standard</v>
          </cell>
          <cell r="I1954" t="str">
            <v>high</v>
          </cell>
          <cell r="J1954" t="str">
            <v>medium</v>
          </cell>
          <cell r="K1954">
            <v>1129.1300000000001</v>
          </cell>
          <cell r="L1954">
            <v>677.48</v>
          </cell>
          <cell r="M1954">
            <v>451.65000000000009</v>
          </cell>
          <cell r="N1954">
            <v>33549</v>
          </cell>
          <cell r="O1954" t="e">
            <v>#N/A</v>
          </cell>
          <cell r="P1954" t="e">
            <v>#N/A</v>
          </cell>
          <cell r="Q1954" t="e">
            <v>#N/A</v>
          </cell>
          <cell r="R1954" t="e">
            <v>#N/A</v>
          </cell>
          <cell r="S1954" t="e">
            <v>#N/A</v>
          </cell>
          <cell r="T1954" t="e">
            <v>#N/A</v>
          </cell>
          <cell r="U1954" t="e">
            <v>#N/A</v>
          </cell>
          <cell r="V1954" t="e">
            <v>#N/A</v>
          </cell>
          <cell r="W1954" t="e">
            <v>#N/A</v>
          </cell>
          <cell r="X1954" t="e">
            <v>#N/A</v>
          </cell>
          <cell r="Y1954">
            <v>103</v>
          </cell>
        </row>
        <row r="1955">
          <cell r="A1955">
            <v>1954</v>
          </cell>
          <cell r="B1955">
            <v>42</v>
          </cell>
          <cell r="C1955">
            <v>1664</v>
          </cell>
          <cell r="D1955">
            <v>42753</v>
          </cell>
          <cell r="E1955" t="b">
            <v>0</v>
          </cell>
          <cell r="F1955" t="str">
            <v>Approved</v>
          </cell>
          <cell r="G1955" t="str">
            <v>OHM Cycles</v>
          </cell>
          <cell r="H1955" t="str">
            <v>Road</v>
          </cell>
          <cell r="I1955" t="str">
            <v>medium</v>
          </cell>
          <cell r="J1955" t="str">
            <v>small</v>
          </cell>
          <cell r="K1955">
            <v>1810</v>
          </cell>
          <cell r="L1955">
            <v>1610.9</v>
          </cell>
          <cell r="M1955">
            <v>199.09999999999991</v>
          </cell>
          <cell r="N1955">
            <v>39427</v>
          </cell>
          <cell r="O1955" t="e">
            <v>#N/A</v>
          </cell>
          <cell r="P1955" t="e">
            <v>#N/A</v>
          </cell>
          <cell r="Q1955" t="e">
            <v>#N/A</v>
          </cell>
          <cell r="R1955" t="e">
            <v>#N/A</v>
          </cell>
          <cell r="S1955" t="e">
            <v>#N/A</v>
          </cell>
          <cell r="T1955" t="e">
            <v>#N/A</v>
          </cell>
          <cell r="U1955" t="e">
            <v>#N/A</v>
          </cell>
          <cell r="V1955" t="e">
            <v>#N/A</v>
          </cell>
          <cell r="W1955" t="e">
            <v>#N/A</v>
          </cell>
          <cell r="X1955" t="e">
            <v>#N/A</v>
          </cell>
          <cell r="Y1955">
            <v>346</v>
          </cell>
        </row>
        <row r="1956">
          <cell r="A1956">
            <v>1955</v>
          </cell>
          <cell r="B1956">
            <v>67</v>
          </cell>
          <cell r="C1956">
            <v>2390</v>
          </cell>
          <cell r="D1956">
            <v>42937</v>
          </cell>
          <cell r="E1956" t="b">
            <v>0</v>
          </cell>
          <cell r="F1956" t="str">
            <v>Approved</v>
          </cell>
          <cell r="G1956" t="str">
            <v>Norco Bicycles</v>
          </cell>
          <cell r="H1956" t="str">
            <v>Road</v>
          </cell>
          <cell r="I1956" t="str">
            <v>medium</v>
          </cell>
          <cell r="J1956" t="str">
            <v>medium</v>
          </cell>
          <cell r="K1956">
            <v>544.04999999999995</v>
          </cell>
          <cell r="L1956">
            <v>376.84</v>
          </cell>
          <cell r="M1956">
            <v>167.20999999999998</v>
          </cell>
          <cell r="N1956">
            <v>38647</v>
          </cell>
          <cell r="O1956" t="str">
            <v>Female</v>
          </cell>
          <cell r="P1956">
            <v>72</v>
          </cell>
          <cell r="Q1956">
            <v>57.909589041095892</v>
          </cell>
          <cell r="R1956" t="str">
            <v>Legal Assistant</v>
          </cell>
          <cell r="S1956" t="str">
            <v>Retail</v>
          </cell>
          <cell r="T1956" t="str">
            <v>High Net Worth</v>
          </cell>
          <cell r="U1956" t="str">
            <v>No</v>
          </cell>
          <cell r="V1956">
            <v>4209</v>
          </cell>
          <cell r="W1956" t="str">
            <v>QLD</v>
          </cell>
          <cell r="X1956">
            <v>7</v>
          </cell>
          <cell r="Y1956">
            <v>162</v>
          </cell>
        </row>
        <row r="1957">
          <cell r="A1957">
            <v>1956</v>
          </cell>
          <cell r="B1957">
            <v>71</v>
          </cell>
          <cell r="C1957">
            <v>611</v>
          </cell>
          <cell r="D1957">
            <v>42823</v>
          </cell>
          <cell r="E1957" t="b">
            <v>0</v>
          </cell>
          <cell r="F1957" t="str">
            <v>Approved</v>
          </cell>
          <cell r="G1957" t="str">
            <v>Solex</v>
          </cell>
          <cell r="H1957" t="str">
            <v>Standard</v>
          </cell>
          <cell r="I1957" t="str">
            <v>high</v>
          </cell>
          <cell r="J1957" t="str">
            <v>large</v>
          </cell>
          <cell r="K1957">
            <v>1842.92</v>
          </cell>
          <cell r="L1957">
            <v>1105.75</v>
          </cell>
          <cell r="M1957">
            <v>737.17000000000007</v>
          </cell>
          <cell r="N1957">
            <v>34996</v>
          </cell>
          <cell r="O1957" t="e">
            <v>#N/A</v>
          </cell>
          <cell r="P1957" t="e">
            <v>#N/A</v>
          </cell>
          <cell r="Q1957" t="e">
            <v>#N/A</v>
          </cell>
          <cell r="R1957" t="e">
            <v>#N/A</v>
          </cell>
          <cell r="S1957" t="e">
            <v>#N/A</v>
          </cell>
          <cell r="T1957" t="e">
            <v>#N/A</v>
          </cell>
          <cell r="U1957" t="e">
            <v>#N/A</v>
          </cell>
          <cell r="V1957" t="e">
            <v>#N/A</v>
          </cell>
          <cell r="W1957" t="e">
            <v>#N/A</v>
          </cell>
          <cell r="X1957" t="e">
            <v>#N/A</v>
          </cell>
          <cell r="Y1957">
            <v>276</v>
          </cell>
        </row>
        <row r="1958">
          <cell r="A1958">
            <v>1957</v>
          </cell>
          <cell r="B1958">
            <v>89</v>
          </cell>
          <cell r="C1958">
            <v>3086</v>
          </cell>
          <cell r="D1958">
            <v>43088</v>
          </cell>
          <cell r="E1958" t="b">
            <v>0</v>
          </cell>
          <cell r="F1958" t="str">
            <v>Approved</v>
          </cell>
          <cell r="G1958" t="str">
            <v>Giant Bicycles</v>
          </cell>
          <cell r="H1958" t="str">
            <v>Standard</v>
          </cell>
          <cell r="I1958" t="str">
            <v>medium</v>
          </cell>
          <cell r="J1958" t="str">
            <v>large</v>
          </cell>
          <cell r="K1958">
            <v>1812.75</v>
          </cell>
          <cell r="L1958">
            <v>582.48</v>
          </cell>
          <cell r="M1958">
            <v>1230.27</v>
          </cell>
          <cell r="N1958">
            <v>40336</v>
          </cell>
          <cell r="O1958" t="str">
            <v>Male</v>
          </cell>
          <cell r="P1958">
            <v>64</v>
          </cell>
          <cell r="Q1958">
            <v>122.3013698630137</v>
          </cell>
          <cell r="R1958" t="str">
            <v>Biostatistician I</v>
          </cell>
          <cell r="S1958" t="str">
            <v>n/a</v>
          </cell>
          <cell r="T1958" t="str">
            <v>Affluent Customer</v>
          </cell>
          <cell r="U1958" t="str">
            <v>No</v>
          </cell>
          <cell r="V1958">
            <v>4116</v>
          </cell>
          <cell r="W1958" t="str">
            <v>QLD</v>
          </cell>
          <cell r="X1958">
            <v>7</v>
          </cell>
          <cell r="Y1958">
            <v>11</v>
          </cell>
        </row>
        <row r="1959">
          <cell r="A1959">
            <v>1958</v>
          </cell>
          <cell r="B1959">
            <v>45</v>
          </cell>
          <cell r="C1959">
            <v>2355</v>
          </cell>
          <cell r="D1959">
            <v>42769</v>
          </cell>
          <cell r="E1959" t="b">
            <v>0</v>
          </cell>
          <cell r="F1959" t="str">
            <v>Approved</v>
          </cell>
          <cell r="G1959" t="str">
            <v>Solex</v>
          </cell>
          <cell r="H1959" t="str">
            <v>Standard</v>
          </cell>
          <cell r="I1959" t="str">
            <v>medium</v>
          </cell>
          <cell r="J1959" t="str">
            <v>medium</v>
          </cell>
          <cell r="K1959">
            <v>441.49</v>
          </cell>
          <cell r="L1959">
            <v>84.99</v>
          </cell>
          <cell r="M1959">
            <v>356.5</v>
          </cell>
          <cell r="N1959">
            <v>37220</v>
          </cell>
          <cell r="O1959" t="str">
            <v>Female</v>
          </cell>
          <cell r="P1959">
            <v>58</v>
          </cell>
          <cell r="Q1959">
            <v>28.268493150684932</v>
          </cell>
          <cell r="R1959" t="str">
            <v>Operator</v>
          </cell>
          <cell r="S1959" t="str">
            <v>Retail</v>
          </cell>
          <cell r="T1959" t="str">
            <v>Mass Customer</v>
          </cell>
          <cell r="U1959" t="str">
            <v>No</v>
          </cell>
          <cell r="V1959">
            <v>2529</v>
          </cell>
          <cell r="W1959" t="str">
            <v>NSW</v>
          </cell>
          <cell r="X1959">
            <v>8</v>
          </cell>
          <cell r="Y1959">
            <v>330</v>
          </cell>
        </row>
        <row r="1960">
          <cell r="A1960">
            <v>1959</v>
          </cell>
          <cell r="B1960">
            <v>42</v>
          </cell>
          <cell r="C1960">
            <v>2383</v>
          </cell>
          <cell r="D1960">
            <v>42906</v>
          </cell>
          <cell r="E1960" t="b">
            <v>1</v>
          </cell>
          <cell r="F1960" t="str">
            <v>Approved</v>
          </cell>
          <cell r="G1960" t="str">
            <v>OHM Cycles</v>
          </cell>
          <cell r="H1960" t="str">
            <v>Road</v>
          </cell>
          <cell r="I1960" t="str">
            <v>medium</v>
          </cell>
          <cell r="J1960" t="str">
            <v>small</v>
          </cell>
          <cell r="K1960">
            <v>1810</v>
          </cell>
          <cell r="L1960">
            <v>1610.9</v>
          </cell>
          <cell r="M1960">
            <v>199.09999999999991</v>
          </cell>
          <cell r="N1960">
            <v>39526</v>
          </cell>
          <cell r="O1960" t="str">
            <v>Male</v>
          </cell>
          <cell r="P1960">
            <v>96</v>
          </cell>
          <cell r="Q1960">
            <v>43.539726027397258</v>
          </cell>
          <cell r="R1960" t="str">
            <v>Compensation Analyst</v>
          </cell>
          <cell r="S1960" t="str">
            <v>Retail</v>
          </cell>
          <cell r="T1960" t="str">
            <v>Mass Customer</v>
          </cell>
          <cell r="U1960" t="str">
            <v>Yes</v>
          </cell>
          <cell r="V1960">
            <v>2147</v>
          </cell>
          <cell r="W1960" t="str">
            <v>NSW</v>
          </cell>
          <cell r="X1960">
            <v>9</v>
          </cell>
          <cell r="Y1960">
            <v>193</v>
          </cell>
        </row>
        <row r="1961">
          <cell r="A1961">
            <v>1960</v>
          </cell>
          <cell r="B1961">
            <v>59</v>
          </cell>
          <cell r="C1961">
            <v>89</v>
          </cell>
          <cell r="D1961">
            <v>43037</v>
          </cell>
          <cell r="E1961" t="b">
            <v>0</v>
          </cell>
          <cell r="F1961" t="str">
            <v>Approved</v>
          </cell>
          <cell r="G1961" t="str">
            <v>Solex</v>
          </cell>
          <cell r="H1961" t="str">
            <v>Standard</v>
          </cell>
          <cell r="I1961" t="str">
            <v>medium</v>
          </cell>
          <cell r="J1961" t="str">
            <v>large</v>
          </cell>
          <cell r="K1961">
            <v>1061.56</v>
          </cell>
          <cell r="L1961">
            <v>733.58</v>
          </cell>
          <cell r="M1961">
            <v>327.9799999999999</v>
          </cell>
          <cell r="N1961">
            <v>42145</v>
          </cell>
          <cell r="O1961" t="e">
            <v>#N/A</v>
          </cell>
          <cell r="P1961" t="e">
            <v>#N/A</v>
          </cell>
          <cell r="Q1961" t="e">
            <v>#N/A</v>
          </cell>
          <cell r="R1961" t="e">
            <v>#N/A</v>
          </cell>
          <cell r="S1961" t="e">
            <v>#N/A</v>
          </cell>
          <cell r="T1961" t="e">
            <v>#N/A</v>
          </cell>
          <cell r="U1961" t="e">
            <v>#N/A</v>
          </cell>
          <cell r="V1961" t="e">
            <v>#N/A</v>
          </cell>
          <cell r="W1961" t="e">
            <v>#N/A</v>
          </cell>
          <cell r="X1961" t="e">
            <v>#N/A</v>
          </cell>
          <cell r="Y1961">
            <v>62</v>
          </cell>
        </row>
        <row r="1962">
          <cell r="A1962">
            <v>1961</v>
          </cell>
          <cell r="B1962">
            <v>51</v>
          </cell>
          <cell r="C1962">
            <v>1682</v>
          </cell>
          <cell r="D1962">
            <v>42946</v>
          </cell>
          <cell r="E1962" t="b">
            <v>0</v>
          </cell>
          <cell r="F1962" t="str">
            <v>Approved</v>
          </cell>
          <cell r="G1962" t="str">
            <v>OHM Cycles</v>
          </cell>
          <cell r="H1962" t="str">
            <v>Standard</v>
          </cell>
          <cell r="I1962" t="str">
            <v>high</v>
          </cell>
          <cell r="J1962" t="str">
            <v>medium</v>
          </cell>
          <cell r="K1962">
            <v>2005.66</v>
          </cell>
          <cell r="L1962">
            <v>1203.4000000000001</v>
          </cell>
          <cell r="M1962">
            <v>802.26</v>
          </cell>
          <cell r="N1962">
            <v>37220</v>
          </cell>
          <cell r="O1962" t="e">
            <v>#N/A</v>
          </cell>
          <cell r="P1962" t="e">
            <v>#N/A</v>
          </cell>
          <cell r="Q1962" t="e">
            <v>#N/A</v>
          </cell>
          <cell r="R1962" t="e">
            <v>#N/A</v>
          </cell>
          <cell r="S1962" t="e">
            <v>#N/A</v>
          </cell>
          <cell r="T1962" t="e">
            <v>#N/A</v>
          </cell>
          <cell r="U1962" t="e">
            <v>#N/A</v>
          </cell>
          <cell r="V1962" t="e">
            <v>#N/A</v>
          </cell>
          <cell r="W1962" t="e">
            <v>#N/A</v>
          </cell>
          <cell r="X1962" t="e">
            <v>#N/A</v>
          </cell>
          <cell r="Y1962">
            <v>153</v>
          </cell>
        </row>
        <row r="1963">
          <cell r="A1963">
            <v>1962</v>
          </cell>
          <cell r="B1963">
            <v>71</v>
          </cell>
          <cell r="C1963">
            <v>3094</v>
          </cell>
          <cell r="D1963">
            <v>42938</v>
          </cell>
          <cell r="E1963" t="b">
            <v>1</v>
          </cell>
          <cell r="F1963" t="str">
            <v>Approved</v>
          </cell>
          <cell r="G1963" t="str">
            <v>Solex</v>
          </cell>
          <cell r="H1963" t="str">
            <v>Standard</v>
          </cell>
          <cell r="I1963" t="str">
            <v>high</v>
          </cell>
          <cell r="J1963" t="str">
            <v>large</v>
          </cell>
          <cell r="K1963">
            <v>1842.92</v>
          </cell>
          <cell r="L1963">
            <v>1105.75</v>
          </cell>
          <cell r="M1963">
            <v>737.17000000000007</v>
          </cell>
          <cell r="N1963">
            <v>37873</v>
          </cell>
          <cell r="O1963" t="str">
            <v>Male</v>
          </cell>
          <cell r="P1963">
            <v>14</v>
          </cell>
          <cell r="Q1963">
            <v>32.832876712328769</v>
          </cell>
          <cell r="R1963" t="str">
            <v>Biostatistician II</v>
          </cell>
          <cell r="S1963" t="str">
            <v>Property</v>
          </cell>
          <cell r="T1963" t="str">
            <v>High Net Worth</v>
          </cell>
          <cell r="U1963" t="str">
            <v>Yes</v>
          </cell>
          <cell r="V1963">
            <v>2151</v>
          </cell>
          <cell r="W1963" t="str">
            <v>NSW</v>
          </cell>
          <cell r="X1963">
            <v>8</v>
          </cell>
          <cell r="Y1963">
            <v>161</v>
          </cell>
        </row>
        <row r="1964">
          <cell r="A1964">
            <v>1963</v>
          </cell>
          <cell r="B1964">
            <v>55</v>
          </cell>
          <cell r="C1964">
            <v>3015</v>
          </cell>
          <cell r="D1964">
            <v>43015</v>
          </cell>
          <cell r="E1964" t="b">
            <v>1</v>
          </cell>
          <cell r="F1964" t="str">
            <v>Approved</v>
          </cell>
          <cell r="G1964" t="str">
            <v>Trek Bicycles</v>
          </cell>
          <cell r="H1964" t="str">
            <v>Road</v>
          </cell>
          <cell r="I1964" t="str">
            <v>medium</v>
          </cell>
          <cell r="J1964" t="str">
            <v>large</v>
          </cell>
          <cell r="K1964">
            <v>1894.19</v>
          </cell>
          <cell r="L1964">
            <v>598.76</v>
          </cell>
          <cell r="M1964">
            <v>1295.43</v>
          </cell>
          <cell r="N1964">
            <v>40649</v>
          </cell>
          <cell r="O1964" t="str">
            <v>Male</v>
          </cell>
          <cell r="P1964">
            <v>25</v>
          </cell>
          <cell r="Q1964">
            <v>21.55890410958904</v>
          </cell>
          <cell r="R1964" t="str">
            <v>Assistant Manager</v>
          </cell>
          <cell r="S1964" t="str">
            <v>n/a</v>
          </cell>
          <cell r="T1964" t="str">
            <v>High Net Worth</v>
          </cell>
          <cell r="U1964" t="str">
            <v>No</v>
          </cell>
          <cell r="V1964">
            <v>4214</v>
          </cell>
          <cell r="W1964" t="str">
            <v>QLD</v>
          </cell>
          <cell r="X1964">
            <v>9</v>
          </cell>
          <cell r="Y1964">
            <v>84</v>
          </cell>
        </row>
        <row r="1965">
          <cell r="A1965">
            <v>1964</v>
          </cell>
          <cell r="B1965">
            <v>67</v>
          </cell>
          <cell r="C1965">
            <v>2955</v>
          </cell>
          <cell r="D1965">
            <v>42838</v>
          </cell>
          <cell r="E1965" t="b">
            <v>0</v>
          </cell>
          <cell r="F1965" t="str">
            <v>Approved</v>
          </cell>
          <cell r="G1965" t="str">
            <v>Solex</v>
          </cell>
          <cell r="H1965" t="str">
            <v>Standard</v>
          </cell>
          <cell r="I1965" t="str">
            <v>medium</v>
          </cell>
          <cell r="J1965" t="str">
            <v>large</v>
          </cell>
          <cell r="K1965">
            <v>1071.23</v>
          </cell>
          <cell r="L1965">
            <v>380.74</v>
          </cell>
          <cell r="M1965">
            <v>690.49</v>
          </cell>
          <cell r="N1965">
            <v>35160</v>
          </cell>
          <cell r="O1965" t="str">
            <v>Male</v>
          </cell>
          <cell r="P1965">
            <v>17</v>
          </cell>
          <cell r="Q1965">
            <v>32.024657534246572</v>
          </cell>
          <cell r="R1965" t="str">
            <v>Community Outreach Specialist</v>
          </cell>
          <cell r="S1965" t="str">
            <v>Health</v>
          </cell>
          <cell r="T1965" t="str">
            <v>Mass Customer</v>
          </cell>
          <cell r="U1965" t="str">
            <v>No</v>
          </cell>
          <cell r="V1965">
            <v>2765</v>
          </cell>
          <cell r="W1965" t="str">
            <v>NSW</v>
          </cell>
          <cell r="X1965">
            <v>9</v>
          </cell>
          <cell r="Y1965">
            <v>261</v>
          </cell>
        </row>
        <row r="1966">
          <cell r="A1966">
            <v>1965</v>
          </cell>
          <cell r="B1966">
            <v>85</v>
          </cell>
          <cell r="C1966">
            <v>3126</v>
          </cell>
          <cell r="D1966">
            <v>43045</v>
          </cell>
          <cell r="E1966" t="b">
            <v>0</v>
          </cell>
          <cell r="F1966" t="str">
            <v>Approved</v>
          </cell>
          <cell r="G1966" t="str">
            <v>WeareA2B</v>
          </cell>
          <cell r="H1966" t="str">
            <v>Standard</v>
          </cell>
          <cell r="I1966" t="str">
            <v>medium</v>
          </cell>
          <cell r="J1966" t="str">
            <v>medium</v>
          </cell>
          <cell r="K1966">
            <v>1228.07</v>
          </cell>
          <cell r="L1966">
            <v>400.91</v>
          </cell>
          <cell r="M1966">
            <v>827.15999999999985</v>
          </cell>
          <cell r="N1966">
            <v>36668</v>
          </cell>
          <cell r="O1966" t="str">
            <v>Male</v>
          </cell>
          <cell r="P1966">
            <v>39</v>
          </cell>
          <cell r="Q1966">
            <v>35.449315068493149</v>
          </cell>
          <cell r="R1966" t="str">
            <v>Statistician IV</v>
          </cell>
          <cell r="S1966" t="str">
            <v>Health</v>
          </cell>
          <cell r="T1966" t="str">
            <v>High Net Worth</v>
          </cell>
          <cell r="U1966" t="str">
            <v>Yes</v>
          </cell>
          <cell r="V1966">
            <v>3048</v>
          </cell>
          <cell r="W1966" t="str">
            <v>VIC</v>
          </cell>
          <cell r="X1966">
            <v>5</v>
          </cell>
          <cell r="Y1966">
            <v>54</v>
          </cell>
        </row>
        <row r="1967">
          <cell r="A1967">
            <v>1966</v>
          </cell>
          <cell r="B1967">
            <v>55</v>
          </cell>
          <cell r="C1967">
            <v>3010</v>
          </cell>
          <cell r="D1967">
            <v>42780</v>
          </cell>
          <cell r="E1967" t="b">
            <v>0</v>
          </cell>
          <cell r="F1967" t="str">
            <v>Approved</v>
          </cell>
          <cell r="G1967" t="str">
            <v>Trek Bicycles</v>
          </cell>
          <cell r="H1967" t="str">
            <v>Road</v>
          </cell>
          <cell r="I1967" t="str">
            <v>medium</v>
          </cell>
          <cell r="J1967" t="str">
            <v>large</v>
          </cell>
          <cell r="K1967">
            <v>1894.19</v>
          </cell>
          <cell r="L1967">
            <v>598.76</v>
          </cell>
          <cell r="M1967">
            <v>1295.43</v>
          </cell>
          <cell r="N1967">
            <v>37823</v>
          </cell>
          <cell r="O1967" t="str">
            <v>Female</v>
          </cell>
          <cell r="P1967">
            <v>84</v>
          </cell>
          <cell r="Q1967">
            <v>51.868493150684934</v>
          </cell>
          <cell r="R1967">
            <v>0</v>
          </cell>
          <cell r="S1967" t="str">
            <v>Health</v>
          </cell>
          <cell r="T1967" t="str">
            <v>High Net Worth</v>
          </cell>
          <cell r="U1967" t="str">
            <v>Yes</v>
          </cell>
          <cell r="V1967">
            <v>2767</v>
          </cell>
          <cell r="W1967" t="str">
            <v>NSW</v>
          </cell>
          <cell r="X1967">
            <v>8</v>
          </cell>
          <cell r="Y1967">
            <v>319</v>
          </cell>
        </row>
        <row r="1968">
          <cell r="A1968">
            <v>1967</v>
          </cell>
          <cell r="B1968">
            <v>54</v>
          </cell>
          <cell r="C1968">
            <v>2284</v>
          </cell>
          <cell r="D1968">
            <v>42836</v>
          </cell>
          <cell r="E1968" t="b">
            <v>1</v>
          </cell>
          <cell r="F1968" t="str">
            <v>Approved</v>
          </cell>
          <cell r="G1968" t="str">
            <v>WeareA2B</v>
          </cell>
          <cell r="H1968" t="str">
            <v>Standard</v>
          </cell>
          <cell r="I1968" t="str">
            <v>medium</v>
          </cell>
          <cell r="J1968" t="str">
            <v>medium</v>
          </cell>
          <cell r="K1968">
            <v>1807.45</v>
          </cell>
          <cell r="L1968">
            <v>778.69</v>
          </cell>
          <cell r="M1968">
            <v>1028.76</v>
          </cell>
          <cell r="N1968">
            <v>42145</v>
          </cell>
          <cell r="O1968" t="str">
            <v>Female</v>
          </cell>
          <cell r="P1968">
            <v>71</v>
          </cell>
          <cell r="Q1968">
            <v>48.12054794520548</v>
          </cell>
          <cell r="R1968" t="str">
            <v>Staff Accountant IV</v>
          </cell>
          <cell r="S1968" t="str">
            <v>n/a</v>
          </cell>
          <cell r="T1968" t="str">
            <v>High Net Worth</v>
          </cell>
          <cell r="U1968" t="str">
            <v>No</v>
          </cell>
          <cell r="V1968">
            <v>3630</v>
          </cell>
          <cell r="W1968" t="str">
            <v>VIC</v>
          </cell>
          <cell r="X1968">
            <v>1</v>
          </cell>
          <cell r="Y1968">
            <v>263</v>
          </cell>
        </row>
        <row r="1969">
          <cell r="A1969">
            <v>1968</v>
          </cell>
          <cell r="B1969">
            <v>77</v>
          </cell>
          <cell r="C1969">
            <v>1995</v>
          </cell>
          <cell r="D1969">
            <v>42779</v>
          </cell>
          <cell r="E1969" t="b">
            <v>0</v>
          </cell>
          <cell r="F1969" t="str">
            <v>Approved</v>
          </cell>
          <cell r="G1969" t="str">
            <v>Norco Bicycles</v>
          </cell>
          <cell r="H1969" t="str">
            <v>Road</v>
          </cell>
          <cell r="I1969" t="str">
            <v>medium</v>
          </cell>
          <cell r="J1969" t="str">
            <v>large</v>
          </cell>
          <cell r="K1969">
            <v>1240.31</v>
          </cell>
          <cell r="L1969">
            <v>795.1</v>
          </cell>
          <cell r="M1969">
            <v>445.20999999999992</v>
          </cell>
          <cell r="N1969">
            <v>40553</v>
          </cell>
          <cell r="O1969" t="str">
            <v>Male</v>
          </cell>
          <cell r="P1969">
            <v>4</v>
          </cell>
          <cell r="Q1969">
            <v>53.019178082191779</v>
          </cell>
          <cell r="R1969" t="str">
            <v>Automation Specialist II</v>
          </cell>
          <cell r="S1969" t="str">
            <v>Manufacturing</v>
          </cell>
          <cell r="T1969" t="str">
            <v>High Net Worth</v>
          </cell>
          <cell r="U1969" t="str">
            <v>No</v>
          </cell>
          <cell r="V1969">
            <v>4109</v>
          </cell>
          <cell r="W1969" t="str">
            <v>QLD</v>
          </cell>
          <cell r="X1969">
            <v>9</v>
          </cell>
          <cell r="Y1969">
            <v>320</v>
          </cell>
        </row>
        <row r="1970">
          <cell r="A1970">
            <v>1969</v>
          </cell>
          <cell r="B1970">
            <v>50</v>
          </cell>
          <cell r="C1970">
            <v>626</v>
          </cell>
          <cell r="D1970">
            <v>42840</v>
          </cell>
          <cell r="E1970" t="b">
            <v>0</v>
          </cell>
          <cell r="F1970" t="str">
            <v>Approved</v>
          </cell>
          <cell r="G1970" t="str">
            <v>WeareA2B</v>
          </cell>
          <cell r="H1970" t="str">
            <v>Standard</v>
          </cell>
          <cell r="I1970" t="str">
            <v>medium</v>
          </cell>
          <cell r="J1970" t="str">
            <v>small</v>
          </cell>
          <cell r="K1970">
            <v>175.89</v>
          </cell>
          <cell r="L1970">
            <v>131.91999999999999</v>
          </cell>
          <cell r="M1970">
            <v>43.97</v>
          </cell>
          <cell r="N1970">
            <v>37668</v>
          </cell>
          <cell r="O1970" t="e">
            <v>#N/A</v>
          </cell>
          <cell r="P1970" t="e">
            <v>#N/A</v>
          </cell>
          <cell r="Q1970" t="e">
            <v>#N/A</v>
          </cell>
          <cell r="R1970" t="e">
            <v>#N/A</v>
          </cell>
          <cell r="S1970" t="e">
            <v>#N/A</v>
          </cell>
          <cell r="T1970" t="e">
            <v>#N/A</v>
          </cell>
          <cell r="U1970" t="e">
            <v>#N/A</v>
          </cell>
          <cell r="V1970" t="e">
            <v>#N/A</v>
          </cell>
          <cell r="W1970" t="e">
            <v>#N/A</v>
          </cell>
          <cell r="X1970" t="e">
            <v>#N/A</v>
          </cell>
          <cell r="Y1970">
            <v>259</v>
          </cell>
        </row>
        <row r="1971">
          <cell r="A1971">
            <v>1970</v>
          </cell>
          <cell r="B1971">
            <v>12</v>
          </cell>
          <cell r="C1971">
            <v>3287</v>
          </cell>
          <cell r="D1971">
            <v>42891</v>
          </cell>
          <cell r="E1971" t="b">
            <v>1</v>
          </cell>
          <cell r="F1971" t="str">
            <v>Approved</v>
          </cell>
          <cell r="G1971" t="str">
            <v>WeareA2B</v>
          </cell>
          <cell r="H1971" t="str">
            <v>Standard</v>
          </cell>
          <cell r="I1971" t="str">
            <v>medium</v>
          </cell>
          <cell r="J1971" t="str">
            <v>medium</v>
          </cell>
          <cell r="K1971">
            <v>1231.1500000000001</v>
          </cell>
          <cell r="L1971">
            <v>161.6</v>
          </cell>
          <cell r="M1971">
            <v>1069.5500000000002</v>
          </cell>
          <cell r="N1971">
            <v>41345</v>
          </cell>
          <cell r="O1971" t="str">
            <v>U</v>
          </cell>
          <cell r="P1971">
            <v>47</v>
          </cell>
          <cell r="Q1971">
            <v>36.224657534246575</v>
          </cell>
          <cell r="R1971" t="str">
            <v>Account Executive</v>
          </cell>
          <cell r="S1971" t="str">
            <v>Entertainment</v>
          </cell>
          <cell r="T1971" t="str">
            <v>Mass Customer</v>
          </cell>
          <cell r="U1971" t="str">
            <v>No</v>
          </cell>
          <cell r="V1971">
            <v>2086</v>
          </cell>
          <cell r="W1971" t="str">
            <v>NSW</v>
          </cell>
          <cell r="X1971">
            <v>11</v>
          </cell>
          <cell r="Y1971">
            <v>208</v>
          </cell>
        </row>
        <row r="1972">
          <cell r="A1972">
            <v>1971</v>
          </cell>
          <cell r="B1972">
            <v>45</v>
          </cell>
          <cell r="C1972">
            <v>1914</v>
          </cell>
          <cell r="D1972">
            <v>43087</v>
          </cell>
          <cell r="E1972" t="b">
            <v>1</v>
          </cell>
          <cell r="F1972" t="str">
            <v>Approved</v>
          </cell>
          <cell r="G1972" t="str">
            <v>Solex</v>
          </cell>
          <cell r="H1972" t="str">
            <v>Standard</v>
          </cell>
          <cell r="I1972" t="str">
            <v>medium</v>
          </cell>
          <cell r="J1972" t="str">
            <v>medium</v>
          </cell>
          <cell r="K1972">
            <v>441.49</v>
          </cell>
          <cell r="L1972">
            <v>84.99</v>
          </cell>
          <cell r="M1972">
            <v>356.5</v>
          </cell>
          <cell r="N1972">
            <v>34071</v>
          </cell>
          <cell r="O1972" t="e">
            <v>#N/A</v>
          </cell>
          <cell r="P1972" t="e">
            <v>#N/A</v>
          </cell>
          <cell r="Q1972" t="e">
            <v>#N/A</v>
          </cell>
          <cell r="R1972" t="e">
            <v>#N/A</v>
          </cell>
          <cell r="S1972" t="e">
            <v>#N/A</v>
          </cell>
          <cell r="T1972" t="e">
            <v>#N/A</v>
          </cell>
          <cell r="U1972" t="e">
            <v>#N/A</v>
          </cell>
          <cell r="V1972" t="e">
            <v>#N/A</v>
          </cell>
          <cell r="W1972" t="e">
            <v>#N/A</v>
          </cell>
          <cell r="X1972" t="e">
            <v>#N/A</v>
          </cell>
          <cell r="Y1972">
            <v>12</v>
          </cell>
        </row>
        <row r="1973">
          <cell r="A1973">
            <v>1972</v>
          </cell>
          <cell r="B1973">
            <v>36</v>
          </cell>
          <cell r="C1973">
            <v>125</v>
          </cell>
          <cell r="D1973">
            <v>42748</v>
          </cell>
          <cell r="E1973" t="b">
            <v>1</v>
          </cell>
          <cell r="F1973" t="str">
            <v>Approved</v>
          </cell>
          <cell r="G1973" t="str">
            <v>Solex</v>
          </cell>
          <cell r="H1973" t="str">
            <v>Standard</v>
          </cell>
          <cell r="I1973" t="str">
            <v>low</v>
          </cell>
          <cell r="J1973" t="str">
            <v>medium</v>
          </cell>
          <cell r="K1973">
            <v>945.04</v>
          </cell>
          <cell r="L1973">
            <v>507.58</v>
          </cell>
          <cell r="M1973">
            <v>437.46</v>
          </cell>
          <cell r="N1973">
            <v>35052</v>
          </cell>
          <cell r="O1973" t="e">
            <v>#N/A</v>
          </cell>
          <cell r="P1973" t="e">
            <v>#N/A</v>
          </cell>
          <cell r="Q1973" t="e">
            <v>#N/A</v>
          </cell>
          <cell r="R1973" t="e">
            <v>#N/A</v>
          </cell>
          <cell r="S1973" t="e">
            <v>#N/A</v>
          </cell>
          <cell r="T1973" t="e">
            <v>#N/A</v>
          </cell>
          <cell r="U1973" t="e">
            <v>#N/A</v>
          </cell>
          <cell r="V1973" t="e">
            <v>#N/A</v>
          </cell>
          <cell r="W1973" t="e">
            <v>#N/A</v>
          </cell>
          <cell r="X1973" t="e">
            <v>#N/A</v>
          </cell>
          <cell r="Y1973">
            <v>351</v>
          </cell>
        </row>
        <row r="1974">
          <cell r="A1974">
            <v>1973</v>
          </cell>
          <cell r="B1974">
            <v>92</v>
          </cell>
          <cell r="C1974">
            <v>2458</v>
          </cell>
          <cell r="D1974">
            <v>43010</v>
          </cell>
          <cell r="E1974" t="b">
            <v>1</v>
          </cell>
          <cell r="F1974" t="str">
            <v>Approved</v>
          </cell>
          <cell r="G1974" t="str">
            <v>WeareA2B</v>
          </cell>
          <cell r="H1974" t="str">
            <v>Touring</v>
          </cell>
          <cell r="I1974" t="str">
            <v>medium</v>
          </cell>
          <cell r="J1974" t="str">
            <v>large</v>
          </cell>
          <cell r="K1974">
            <v>1890.39</v>
          </cell>
          <cell r="L1974">
            <v>260.14</v>
          </cell>
          <cell r="M1974">
            <v>1630.25</v>
          </cell>
          <cell r="N1974">
            <v>40670</v>
          </cell>
          <cell r="O1974" t="str">
            <v>Female</v>
          </cell>
          <cell r="P1974">
            <v>67</v>
          </cell>
          <cell r="Q1974">
            <v>57.953424657534249</v>
          </cell>
          <cell r="R1974" t="str">
            <v>Media Manager II</v>
          </cell>
          <cell r="S1974" t="str">
            <v>IT</v>
          </cell>
          <cell r="T1974" t="str">
            <v>High Net Worth</v>
          </cell>
          <cell r="U1974" t="str">
            <v>Yes</v>
          </cell>
          <cell r="V1974">
            <v>2165</v>
          </cell>
          <cell r="W1974" t="str">
            <v>NSW</v>
          </cell>
          <cell r="X1974">
            <v>10</v>
          </cell>
          <cell r="Y1974">
            <v>89</v>
          </cell>
        </row>
        <row r="1975">
          <cell r="A1975">
            <v>1974</v>
          </cell>
          <cell r="B1975">
            <v>31</v>
          </cell>
          <cell r="C1975">
            <v>2854</v>
          </cell>
          <cell r="D1975">
            <v>42971</v>
          </cell>
          <cell r="E1975" t="b">
            <v>1</v>
          </cell>
          <cell r="F1975" t="str">
            <v>Approved</v>
          </cell>
          <cell r="G1975" t="str">
            <v>WeareA2B</v>
          </cell>
          <cell r="H1975" t="str">
            <v>Standard</v>
          </cell>
          <cell r="I1975" t="str">
            <v>medium</v>
          </cell>
          <cell r="J1975" t="str">
            <v>medium</v>
          </cell>
          <cell r="K1975">
            <v>752.64</v>
          </cell>
          <cell r="L1975">
            <v>205.36</v>
          </cell>
          <cell r="M1975">
            <v>547.28</v>
          </cell>
          <cell r="N1975">
            <v>37698</v>
          </cell>
          <cell r="O1975" t="str">
            <v>Female</v>
          </cell>
          <cell r="P1975">
            <v>81</v>
          </cell>
          <cell r="Q1975">
            <v>122.3013698630137</v>
          </cell>
          <cell r="R1975" t="str">
            <v>Project Manager</v>
          </cell>
          <cell r="S1975" t="str">
            <v>Retail</v>
          </cell>
          <cell r="T1975" t="str">
            <v>High Net Worth</v>
          </cell>
          <cell r="U1975" t="str">
            <v>Yes</v>
          </cell>
          <cell r="V1975">
            <v>2323</v>
          </cell>
          <cell r="W1975" t="str">
            <v>NSW</v>
          </cell>
          <cell r="X1975">
            <v>4</v>
          </cell>
          <cell r="Y1975">
            <v>128</v>
          </cell>
        </row>
        <row r="1976">
          <cell r="A1976">
            <v>1975</v>
          </cell>
          <cell r="B1976">
            <v>92</v>
          </cell>
          <cell r="C1976">
            <v>2474</v>
          </cell>
          <cell r="D1976">
            <v>42970</v>
          </cell>
          <cell r="E1976" t="b">
            <v>0</v>
          </cell>
          <cell r="F1976" t="str">
            <v>Approved</v>
          </cell>
          <cell r="G1976" t="str">
            <v>WeareA2B</v>
          </cell>
          <cell r="H1976" t="str">
            <v>Touring</v>
          </cell>
          <cell r="I1976" t="str">
            <v>medium</v>
          </cell>
          <cell r="J1976" t="str">
            <v>large</v>
          </cell>
          <cell r="K1976">
            <v>1890.39</v>
          </cell>
          <cell r="L1976">
            <v>260.14</v>
          </cell>
          <cell r="M1976">
            <v>1630.25</v>
          </cell>
          <cell r="N1976">
            <v>42172</v>
          </cell>
          <cell r="O1976" t="str">
            <v>Female</v>
          </cell>
          <cell r="P1976">
            <v>68</v>
          </cell>
          <cell r="Q1976">
            <v>41.80821917808219</v>
          </cell>
          <cell r="R1976" t="str">
            <v>Executive Secretary</v>
          </cell>
          <cell r="S1976" t="str">
            <v>Entertainment</v>
          </cell>
          <cell r="T1976" t="str">
            <v>Mass Customer</v>
          </cell>
          <cell r="U1976" t="str">
            <v>Yes</v>
          </cell>
          <cell r="V1976">
            <v>4814</v>
          </cell>
          <cell r="W1976" t="str">
            <v>QLD</v>
          </cell>
          <cell r="X1976">
            <v>2</v>
          </cell>
          <cell r="Y1976">
            <v>129</v>
          </cell>
        </row>
        <row r="1977">
          <cell r="A1977">
            <v>1976</v>
          </cell>
          <cell r="B1977">
            <v>3</v>
          </cell>
          <cell r="C1977">
            <v>3474</v>
          </cell>
          <cell r="D1977">
            <v>42973</v>
          </cell>
          <cell r="E1977" t="b">
            <v>1</v>
          </cell>
          <cell r="F1977" t="str">
            <v>Approved</v>
          </cell>
          <cell r="G1977" t="str">
            <v>Trek Bicycles</v>
          </cell>
          <cell r="H1977" t="str">
            <v>Standard</v>
          </cell>
          <cell r="I1977" t="str">
            <v>medium</v>
          </cell>
          <cell r="J1977" t="str">
            <v>large</v>
          </cell>
          <cell r="K1977">
            <v>2091.4699999999998</v>
          </cell>
          <cell r="L1977">
            <v>388.92</v>
          </cell>
          <cell r="M1977">
            <v>1702.5499999999997</v>
          </cell>
          <cell r="N1977">
            <v>42145</v>
          </cell>
          <cell r="O1977" t="str">
            <v>Female</v>
          </cell>
          <cell r="P1977">
            <v>12</v>
          </cell>
          <cell r="Q1977">
            <v>42.397260273972606</v>
          </cell>
          <cell r="R1977" t="str">
            <v>Assistant Manager</v>
          </cell>
          <cell r="S1977" t="str">
            <v>IT</v>
          </cell>
          <cell r="T1977" t="str">
            <v>Mass Customer</v>
          </cell>
          <cell r="U1977" t="str">
            <v>No</v>
          </cell>
          <cell r="V1977">
            <v>4515</v>
          </cell>
          <cell r="W1977" t="str">
            <v>QLD</v>
          </cell>
          <cell r="X1977">
            <v>1</v>
          </cell>
          <cell r="Y1977">
            <v>126</v>
          </cell>
        </row>
        <row r="1978">
          <cell r="A1978">
            <v>1977</v>
          </cell>
          <cell r="B1978">
            <v>0</v>
          </cell>
          <cell r="C1978">
            <v>2965</v>
          </cell>
          <cell r="D1978">
            <v>42844</v>
          </cell>
          <cell r="E1978" t="b">
            <v>0</v>
          </cell>
          <cell r="F1978" t="str">
            <v>Approved</v>
          </cell>
          <cell r="G1978" t="str">
            <v>Trek Bicycles</v>
          </cell>
          <cell r="H1978" t="str">
            <v>Road</v>
          </cell>
          <cell r="I1978" t="str">
            <v>medium</v>
          </cell>
          <cell r="J1978" t="str">
            <v>medium</v>
          </cell>
          <cell r="K1978">
            <v>533.51</v>
          </cell>
          <cell r="L1978">
            <v>400.13</v>
          </cell>
          <cell r="M1978">
            <v>133.38</v>
          </cell>
          <cell r="N1978">
            <v>41064</v>
          </cell>
          <cell r="O1978" t="str">
            <v>Female</v>
          </cell>
          <cell r="P1978">
            <v>81</v>
          </cell>
          <cell r="Q1978">
            <v>49.293150684931504</v>
          </cell>
          <cell r="R1978">
            <v>0</v>
          </cell>
          <cell r="S1978" t="str">
            <v>Telecommunications</v>
          </cell>
          <cell r="T1978" t="str">
            <v>Mass Customer</v>
          </cell>
          <cell r="U1978" t="str">
            <v>Yes</v>
          </cell>
          <cell r="V1978">
            <v>2320</v>
          </cell>
          <cell r="W1978" t="str">
            <v>NSW</v>
          </cell>
          <cell r="X1978">
            <v>5</v>
          </cell>
          <cell r="Y1978">
            <v>255</v>
          </cell>
        </row>
        <row r="1979">
          <cell r="A1979">
            <v>1978</v>
          </cell>
          <cell r="B1979">
            <v>5</v>
          </cell>
          <cell r="C1979">
            <v>1766</v>
          </cell>
          <cell r="D1979">
            <v>42742</v>
          </cell>
          <cell r="E1979" t="b">
            <v>0</v>
          </cell>
          <cell r="F1979" t="str">
            <v>Approved</v>
          </cell>
          <cell r="G1979" t="str">
            <v>Trek Bicycles</v>
          </cell>
          <cell r="H1979" t="str">
            <v>Mountain</v>
          </cell>
          <cell r="I1979" t="str">
            <v>low</v>
          </cell>
          <cell r="J1979" t="str">
            <v>medium</v>
          </cell>
          <cell r="K1979">
            <v>574.64</v>
          </cell>
          <cell r="L1979">
            <v>459.71</v>
          </cell>
          <cell r="M1979">
            <v>114.93</v>
          </cell>
          <cell r="N1979">
            <v>40784</v>
          </cell>
          <cell r="O1979" t="e">
            <v>#N/A</v>
          </cell>
          <cell r="P1979" t="e">
            <v>#N/A</v>
          </cell>
          <cell r="Q1979" t="e">
            <v>#N/A</v>
          </cell>
          <cell r="R1979" t="e">
            <v>#N/A</v>
          </cell>
          <cell r="S1979" t="e">
            <v>#N/A</v>
          </cell>
          <cell r="T1979" t="e">
            <v>#N/A</v>
          </cell>
          <cell r="U1979" t="e">
            <v>#N/A</v>
          </cell>
          <cell r="V1979" t="e">
            <v>#N/A</v>
          </cell>
          <cell r="W1979" t="e">
            <v>#N/A</v>
          </cell>
          <cell r="X1979" t="e">
            <v>#N/A</v>
          </cell>
          <cell r="Y1979">
            <v>357</v>
          </cell>
        </row>
        <row r="1980">
          <cell r="A1980">
            <v>1979</v>
          </cell>
          <cell r="B1980">
            <v>10</v>
          </cell>
          <cell r="C1980">
            <v>1469</v>
          </cell>
          <cell r="D1980">
            <v>42881</v>
          </cell>
          <cell r="E1980" t="b">
            <v>1</v>
          </cell>
          <cell r="F1980" t="str">
            <v>Approved</v>
          </cell>
          <cell r="G1980" t="str">
            <v>WeareA2B</v>
          </cell>
          <cell r="H1980" t="str">
            <v>Touring</v>
          </cell>
          <cell r="I1980" t="str">
            <v>medium</v>
          </cell>
          <cell r="J1980" t="str">
            <v>medium</v>
          </cell>
          <cell r="K1980">
            <v>1466.68</v>
          </cell>
          <cell r="L1980">
            <v>363.25</v>
          </cell>
          <cell r="M1980">
            <v>1103.43</v>
          </cell>
          <cell r="N1980">
            <v>38216</v>
          </cell>
          <cell r="O1980" t="e">
            <v>#N/A</v>
          </cell>
          <cell r="P1980" t="e">
            <v>#N/A</v>
          </cell>
          <cell r="Q1980" t="e">
            <v>#N/A</v>
          </cell>
          <cell r="R1980" t="e">
            <v>#N/A</v>
          </cell>
          <cell r="S1980" t="e">
            <v>#N/A</v>
          </cell>
          <cell r="T1980" t="e">
            <v>#N/A</v>
          </cell>
          <cell r="U1980" t="e">
            <v>#N/A</v>
          </cell>
          <cell r="V1980" t="e">
            <v>#N/A</v>
          </cell>
          <cell r="W1980" t="e">
            <v>#N/A</v>
          </cell>
          <cell r="X1980" t="e">
            <v>#N/A</v>
          </cell>
          <cell r="Y1980">
            <v>218</v>
          </cell>
        </row>
        <row r="1981">
          <cell r="A1981">
            <v>1980</v>
          </cell>
          <cell r="B1981">
            <v>53</v>
          </cell>
          <cell r="C1981">
            <v>496</v>
          </cell>
          <cell r="D1981">
            <v>42845</v>
          </cell>
          <cell r="E1981" t="b">
            <v>0</v>
          </cell>
          <cell r="F1981" t="str">
            <v>Approved</v>
          </cell>
          <cell r="G1981" t="str">
            <v>OHM Cycles</v>
          </cell>
          <cell r="H1981" t="str">
            <v>Standard</v>
          </cell>
          <cell r="I1981" t="str">
            <v>medium</v>
          </cell>
          <cell r="J1981" t="str">
            <v>medium</v>
          </cell>
          <cell r="K1981">
            <v>795.34</v>
          </cell>
          <cell r="L1981">
            <v>101.58</v>
          </cell>
          <cell r="M1981">
            <v>693.76</v>
          </cell>
          <cell r="N1981">
            <v>35707</v>
          </cell>
          <cell r="O1981" t="e">
            <v>#N/A</v>
          </cell>
          <cell r="P1981" t="e">
            <v>#N/A</v>
          </cell>
          <cell r="Q1981" t="e">
            <v>#N/A</v>
          </cell>
          <cell r="R1981" t="e">
            <v>#N/A</v>
          </cell>
          <cell r="S1981" t="e">
            <v>#N/A</v>
          </cell>
          <cell r="T1981" t="e">
            <v>#N/A</v>
          </cell>
          <cell r="U1981" t="e">
            <v>#N/A</v>
          </cell>
          <cell r="V1981" t="e">
            <v>#N/A</v>
          </cell>
          <cell r="W1981" t="e">
            <v>#N/A</v>
          </cell>
          <cell r="X1981" t="e">
            <v>#N/A</v>
          </cell>
          <cell r="Y1981">
            <v>254</v>
          </cell>
        </row>
        <row r="1982">
          <cell r="A1982">
            <v>1981</v>
          </cell>
          <cell r="B1982">
            <v>49</v>
          </cell>
          <cell r="C1982">
            <v>825</v>
          </cell>
          <cell r="D1982">
            <v>42813</v>
          </cell>
          <cell r="F1982" t="str">
            <v>Approved</v>
          </cell>
          <cell r="G1982" t="str">
            <v>Trek Bicycles</v>
          </cell>
          <cell r="H1982" t="str">
            <v>Road</v>
          </cell>
          <cell r="I1982" t="str">
            <v>medium</v>
          </cell>
          <cell r="J1982" t="str">
            <v>medium</v>
          </cell>
          <cell r="K1982">
            <v>533.51</v>
          </cell>
          <cell r="L1982">
            <v>400.13</v>
          </cell>
          <cell r="M1982">
            <v>133.38</v>
          </cell>
          <cell r="N1982">
            <v>37220</v>
          </cell>
          <cell r="O1982" t="e">
            <v>#N/A</v>
          </cell>
          <cell r="P1982" t="e">
            <v>#N/A</v>
          </cell>
          <cell r="Q1982" t="e">
            <v>#N/A</v>
          </cell>
          <cell r="R1982" t="e">
            <v>#N/A</v>
          </cell>
          <cell r="S1982" t="e">
            <v>#N/A</v>
          </cell>
          <cell r="T1982" t="e">
            <v>#N/A</v>
          </cell>
          <cell r="U1982" t="e">
            <v>#N/A</v>
          </cell>
          <cell r="V1982" t="e">
            <v>#N/A</v>
          </cell>
          <cell r="W1982" t="e">
            <v>#N/A</v>
          </cell>
          <cell r="X1982" t="e">
            <v>#N/A</v>
          </cell>
          <cell r="Y1982">
            <v>286</v>
          </cell>
        </row>
        <row r="1983">
          <cell r="A1983">
            <v>1982</v>
          </cell>
          <cell r="B1983">
            <v>19</v>
          </cell>
          <cell r="C1983">
            <v>1301</v>
          </cell>
          <cell r="D1983">
            <v>43087</v>
          </cell>
          <cell r="E1983" t="b">
            <v>1</v>
          </cell>
          <cell r="F1983" t="str">
            <v>Approved</v>
          </cell>
          <cell r="G1983" t="str">
            <v>OHM Cycles</v>
          </cell>
          <cell r="H1983" t="str">
            <v>Road</v>
          </cell>
          <cell r="I1983" t="str">
            <v>high</v>
          </cell>
          <cell r="J1983" t="str">
            <v>large</v>
          </cell>
          <cell r="K1983">
            <v>12.01</v>
          </cell>
          <cell r="L1983">
            <v>7.21</v>
          </cell>
          <cell r="M1983">
            <v>4.8</v>
          </cell>
          <cell r="N1983">
            <v>39880</v>
          </cell>
          <cell r="O1983" t="e">
            <v>#N/A</v>
          </cell>
          <cell r="P1983" t="e">
            <v>#N/A</v>
          </cell>
          <cell r="Q1983" t="e">
            <v>#N/A</v>
          </cell>
          <cell r="R1983" t="e">
            <v>#N/A</v>
          </cell>
          <cell r="S1983" t="e">
            <v>#N/A</v>
          </cell>
          <cell r="T1983" t="e">
            <v>#N/A</v>
          </cell>
          <cell r="U1983" t="e">
            <v>#N/A</v>
          </cell>
          <cell r="V1983" t="e">
            <v>#N/A</v>
          </cell>
          <cell r="W1983" t="e">
            <v>#N/A</v>
          </cell>
          <cell r="X1983" t="e">
            <v>#N/A</v>
          </cell>
          <cell r="Y1983">
            <v>12</v>
          </cell>
        </row>
        <row r="1984">
          <cell r="A1984">
            <v>1983</v>
          </cell>
          <cell r="B1984">
            <v>61</v>
          </cell>
          <cell r="C1984">
            <v>2859</v>
          </cell>
          <cell r="D1984">
            <v>43089</v>
          </cell>
          <cell r="E1984" t="b">
            <v>0</v>
          </cell>
          <cell r="F1984" t="str">
            <v>Approved</v>
          </cell>
          <cell r="G1984" t="str">
            <v>Norco Bicycles</v>
          </cell>
          <cell r="H1984" t="str">
            <v>Standard</v>
          </cell>
          <cell r="I1984" t="str">
            <v>medium</v>
          </cell>
          <cell r="J1984" t="str">
            <v>small</v>
          </cell>
          <cell r="K1984">
            <v>586.45000000000005</v>
          </cell>
          <cell r="L1984">
            <v>521.94000000000005</v>
          </cell>
          <cell r="M1984">
            <v>64.509999999999991</v>
          </cell>
          <cell r="N1984">
            <v>33429</v>
          </cell>
          <cell r="O1984" t="str">
            <v>Female</v>
          </cell>
          <cell r="P1984">
            <v>13</v>
          </cell>
          <cell r="Q1984">
            <v>28.139726027397259</v>
          </cell>
          <cell r="R1984" t="str">
            <v>Assistant Professor</v>
          </cell>
          <cell r="S1984" t="str">
            <v>n/a</v>
          </cell>
          <cell r="T1984" t="str">
            <v>Mass Customer</v>
          </cell>
          <cell r="U1984" t="str">
            <v>Yes</v>
          </cell>
          <cell r="V1984">
            <v>4034</v>
          </cell>
          <cell r="W1984" t="str">
            <v>QLD</v>
          </cell>
          <cell r="X1984">
            <v>7</v>
          </cell>
          <cell r="Y1984">
            <v>10</v>
          </cell>
        </row>
        <row r="1985">
          <cell r="A1985">
            <v>1984</v>
          </cell>
          <cell r="B1985">
            <v>36</v>
          </cell>
          <cell r="C1985">
            <v>2462</v>
          </cell>
          <cell r="D1985">
            <v>42852</v>
          </cell>
          <cell r="E1985" t="b">
            <v>0</v>
          </cell>
          <cell r="F1985" t="str">
            <v>Approved</v>
          </cell>
          <cell r="G1985" t="str">
            <v>Solex</v>
          </cell>
          <cell r="H1985" t="str">
            <v>Standard</v>
          </cell>
          <cell r="I1985" t="str">
            <v>low</v>
          </cell>
          <cell r="J1985" t="str">
            <v>medium</v>
          </cell>
          <cell r="K1985">
            <v>945.04</v>
          </cell>
          <cell r="L1985">
            <v>507.58</v>
          </cell>
          <cell r="M1985">
            <v>437.46</v>
          </cell>
          <cell r="N1985">
            <v>35052</v>
          </cell>
          <cell r="O1985" t="str">
            <v>Female</v>
          </cell>
          <cell r="P1985">
            <v>54</v>
          </cell>
          <cell r="Q1985">
            <v>41.734246575342468</v>
          </cell>
          <cell r="R1985" t="str">
            <v>Assistant Media Planner</v>
          </cell>
          <cell r="S1985" t="str">
            <v>n/a</v>
          </cell>
          <cell r="T1985" t="str">
            <v>Affluent Customer</v>
          </cell>
          <cell r="U1985" t="str">
            <v>No</v>
          </cell>
          <cell r="V1985">
            <v>3028</v>
          </cell>
          <cell r="W1985" t="str">
            <v>VIC</v>
          </cell>
          <cell r="X1985">
            <v>8</v>
          </cell>
          <cell r="Y1985">
            <v>247</v>
          </cell>
        </row>
        <row r="1986">
          <cell r="A1986">
            <v>1985</v>
          </cell>
          <cell r="B1986">
            <v>62</v>
          </cell>
          <cell r="C1986">
            <v>865</v>
          </cell>
          <cell r="D1986">
            <v>42952</v>
          </cell>
          <cell r="E1986" t="b">
            <v>1</v>
          </cell>
          <cell r="F1986" t="str">
            <v>Approved</v>
          </cell>
          <cell r="G1986" t="str">
            <v>Solex</v>
          </cell>
          <cell r="H1986" t="str">
            <v>Standard</v>
          </cell>
          <cell r="I1986" t="str">
            <v>medium</v>
          </cell>
          <cell r="J1986" t="str">
            <v>medium</v>
          </cell>
          <cell r="K1986">
            <v>478.16</v>
          </cell>
          <cell r="L1986">
            <v>298.72000000000003</v>
          </cell>
          <cell r="M1986">
            <v>179.44</v>
          </cell>
          <cell r="N1986">
            <v>34143</v>
          </cell>
          <cell r="O1986" t="e">
            <v>#N/A</v>
          </cell>
          <cell r="P1986" t="e">
            <v>#N/A</v>
          </cell>
          <cell r="Q1986" t="e">
            <v>#N/A</v>
          </cell>
          <cell r="R1986" t="e">
            <v>#N/A</v>
          </cell>
          <cell r="S1986" t="e">
            <v>#N/A</v>
          </cell>
          <cell r="T1986" t="e">
            <v>#N/A</v>
          </cell>
          <cell r="U1986" t="e">
            <v>#N/A</v>
          </cell>
          <cell r="V1986" t="e">
            <v>#N/A</v>
          </cell>
          <cell r="W1986" t="e">
            <v>#N/A</v>
          </cell>
          <cell r="X1986" t="e">
            <v>#N/A</v>
          </cell>
          <cell r="Y1986">
            <v>147</v>
          </cell>
        </row>
        <row r="1987">
          <cell r="A1987">
            <v>1986</v>
          </cell>
          <cell r="B1987">
            <v>30</v>
          </cell>
          <cell r="C1987">
            <v>2229</v>
          </cell>
          <cell r="D1987">
            <v>42947</v>
          </cell>
          <cell r="E1987" t="b">
            <v>0</v>
          </cell>
          <cell r="F1987" t="str">
            <v>Approved</v>
          </cell>
          <cell r="G1987" t="str">
            <v>Solex</v>
          </cell>
          <cell r="H1987" t="str">
            <v>Standard</v>
          </cell>
          <cell r="I1987" t="str">
            <v>high</v>
          </cell>
          <cell r="J1987" t="str">
            <v>medium</v>
          </cell>
          <cell r="K1987">
            <v>748.17</v>
          </cell>
          <cell r="L1987">
            <v>448.9</v>
          </cell>
          <cell r="M1987">
            <v>299.27</v>
          </cell>
          <cell r="N1987">
            <v>33888</v>
          </cell>
          <cell r="O1987" t="str">
            <v>Female</v>
          </cell>
          <cell r="P1987">
            <v>53</v>
          </cell>
          <cell r="Q1987">
            <v>62.986301369863014</v>
          </cell>
          <cell r="R1987" t="str">
            <v>Cost Accountant</v>
          </cell>
          <cell r="S1987" t="str">
            <v>Manufacturing</v>
          </cell>
          <cell r="T1987" t="str">
            <v>High Net Worth</v>
          </cell>
          <cell r="U1987" t="str">
            <v>No</v>
          </cell>
          <cell r="V1987">
            <v>2214</v>
          </cell>
          <cell r="W1987" t="str">
            <v>NSW</v>
          </cell>
          <cell r="X1987">
            <v>8</v>
          </cell>
          <cell r="Y1987">
            <v>152</v>
          </cell>
        </row>
        <row r="1988">
          <cell r="A1988">
            <v>1987</v>
          </cell>
          <cell r="B1988">
            <v>20</v>
          </cell>
          <cell r="C1988">
            <v>1883</v>
          </cell>
          <cell r="D1988">
            <v>42887</v>
          </cell>
          <cell r="E1988" t="b">
            <v>1</v>
          </cell>
          <cell r="F1988" t="str">
            <v>Approved</v>
          </cell>
          <cell r="G1988" t="str">
            <v>Trek Bicycles</v>
          </cell>
          <cell r="H1988" t="str">
            <v>Standard</v>
          </cell>
          <cell r="I1988" t="str">
            <v>medium</v>
          </cell>
          <cell r="J1988" t="str">
            <v>small</v>
          </cell>
          <cell r="K1988">
            <v>1775.81</v>
          </cell>
          <cell r="L1988">
            <v>1580.47</v>
          </cell>
          <cell r="M1988">
            <v>195.33999999999992</v>
          </cell>
          <cell r="N1988">
            <v>40303</v>
          </cell>
          <cell r="O1988" t="e">
            <v>#N/A</v>
          </cell>
          <cell r="P1988" t="e">
            <v>#N/A</v>
          </cell>
          <cell r="Q1988" t="e">
            <v>#N/A</v>
          </cell>
          <cell r="R1988" t="e">
            <v>#N/A</v>
          </cell>
          <cell r="S1988" t="e">
            <v>#N/A</v>
          </cell>
          <cell r="T1988" t="e">
            <v>#N/A</v>
          </cell>
          <cell r="U1988" t="e">
            <v>#N/A</v>
          </cell>
          <cell r="V1988" t="e">
            <v>#N/A</v>
          </cell>
          <cell r="W1988" t="e">
            <v>#N/A</v>
          </cell>
          <cell r="X1988" t="e">
            <v>#N/A</v>
          </cell>
          <cell r="Y1988">
            <v>212</v>
          </cell>
        </row>
        <row r="1989">
          <cell r="A1989">
            <v>1988</v>
          </cell>
          <cell r="B1989">
            <v>83</v>
          </cell>
          <cell r="C1989">
            <v>2599</v>
          </cell>
          <cell r="D1989">
            <v>42925</v>
          </cell>
          <cell r="F1989" t="str">
            <v>Approved</v>
          </cell>
          <cell r="G1989" t="str">
            <v>Solex</v>
          </cell>
          <cell r="H1989" t="str">
            <v>Touring</v>
          </cell>
          <cell r="I1989" t="str">
            <v>medium</v>
          </cell>
          <cell r="J1989" t="str">
            <v>large</v>
          </cell>
          <cell r="K1989">
            <v>2083.94</v>
          </cell>
          <cell r="L1989">
            <v>675.03</v>
          </cell>
          <cell r="M1989">
            <v>1408.91</v>
          </cell>
          <cell r="N1989">
            <v>41533</v>
          </cell>
          <cell r="O1989" t="str">
            <v>Male</v>
          </cell>
          <cell r="P1989">
            <v>55</v>
          </cell>
          <cell r="Q1989">
            <v>67.92602739726027</v>
          </cell>
          <cell r="R1989" t="str">
            <v>VP Marketing</v>
          </cell>
          <cell r="S1989" t="str">
            <v>Manufacturing</v>
          </cell>
          <cell r="T1989" t="str">
            <v>Affluent Customer</v>
          </cell>
          <cell r="U1989" t="str">
            <v>No</v>
          </cell>
          <cell r="V1989">
            <v>3910</v>
          </cell>
          <cell r="W1989" t="str">
            <v>VIC</v>
          </cell>
          <cell r="X1989">
            <v>9</v>
          </cell>
          <cell r="Y1989">
            <v>174</v>
          </cell>
        </row>
        <row r="1990">
          <cell r="A1990">
            <v>1989</v>
          </cell>
          <cell r="B1990">
            <v>35</v>
          </cell>
          <cell r="C1990">
            <v>3370</v>
          </cell>
          <cell r="D1990">
            <v>42969</v>
          </cell>
          <cell r="E1990" t="b">
            <v>0</v>
          </cell>
          <cell r="F1990" t="str">
            <v>Approved</v>
          </cell>
          <cell r="G1990" t="str">
            <v>Giant Bicycles</v>
          </cell>
          <cell r="H1990" t="str">
            <v>Standard</v>
          </cell>
          <cell r="I1990" t="str">
            <v>medium</v>
          </cell>
          <cell r="J1990" t="str">
            <v>medium</v>
          </cell>
          <cell r="K1990">
            <v>1403.5</v>
          </cell>
          <cell r="L1990">
            <v>954.82</v>
          </cell>
          <cell r="M1990">
            <v>448.67999999999995</v>
          </cell>
          <cell r="N1990">
            <v>37659</v>
          </cell>
          <cell r="O1990" t="str">
            <v>Female</v>
          </cell>
          <cell r="P1990">
            <v>56</v>
          </cell>
          <cell r="Q1990">
            <v>68.202739726027403</v>
          </cell>
          <cell r="R1990" t="str">
            <v>Data Coordiator</v>
          </cell>
          <cell r="S1990" t="str">
            <v>n/a</v>
          </cell>
          <cell r="T1990" t="str">
            <v>Mass Customer</v>
          </cell>
          <cell r="U1990" t="str">
            <v>No</v>
          </cell>
          <cell r="V1990">
            <v>2076</v>
          </cell>
          <cell r="W1990" t="str">
            <v>NSW</v>
          </cell>
          <cell r="X1990">
            <v>12</v>
          </cell>
          <cell r="Y1990">
            <v>130</v>
          </cell>
        </row>
        <row r="1991">
          <cell r="A1991">
            <v>1990</v>
          </cell>
          <cell r="B1991">
            <v>40</v>
          </cell>
          <cell r="C1991">
            <v>1816</v>
          </cell>
          <cell r="D1991">
            <v>42887</v>
          </cell>
          <cell r="E1991" t="b">
            <v>0</v>
          </cell>
          <cell r="F1991" t="str">
            <v>Cancelled</v>
          </cell>
          <cell r="G1991" t="str">
            <v>OHM Cycles</v>
          </cell>
          <cell r="H1991" t="str">
            <v>Standard</v>
          </cell>
          <cell r="I1991" t="str">
            <v>high</v>
          </cell>
          <cell r="J1991" t="str">
            <v>medium</v>
          </cell>
          <cell r="K1991">
            <v>1458.17</v>
          </cell>
          <cell r="L1991">
            <v>874.9</v>
          </cell>
          <cell r="M1991">
            <v>583.2700000000001</v>
          </cell>
          <cell r="N1991">
            <v>38750</v>
          </cell>
          <cell r="O1991" t="e">
            <v>#N/A</v>
          </cell>
          <cell r="P1991" t="e">
            <v>#N/A</v>
          </cell>
          <cell r="Q1991" t="e">
            <v>#N/A</v>
          </cell>
          <cell r="R1991" t="e">
            <v>#N/A</v>
          </cell>
          <cell r="S1991" t="e">
            <v>#N/A</v>
          </cell>
          <cell r="T1991" t="e">
            <v>#N/A</v>
          </cell>
          <cell r="U1991" t="e">
            <v>#N/A</v>
          </cell>
          <cell r="V1991" t="e">
            <v>#N/A</v>
          </cell>
          <cell r="W1991" t="e">
            <v>#N/A</v>
          </cell>
          <cell r="X1991" t="e">
            <v>#N/A</v>
          </cell>
          <cell r="Y1991">
            <v>212</v>
          </cell>
        </row>
        <row r="1992">
          <cell r="A1992">
            <v>1991</v>
          </cell>
          <cell r="B1992">
            <v>85</v>
          </cell>
          <cell r="C1992">
            <v>769</v>
          </cell>
          <cell r="D1992">
            <v>42987</v>
          </cell>
          <cell r="E1992" t="b">
            <v>0</v>
          </cell>
          <cell r="F1992" t="str">
            <v>Approved</v>
          </cell>
          <cell r="G1992" t="str">
            <v>WeareA2B</v>
          </cell>
          <cell r="H1992" t="str">
            <v>Standard</v>
          </cell>
          <cell r="I1992" t="str">
            <v>medium</v>
          </cell>
          <cell r="J1992" t="str">
            <v>medium</v>
          </cell>
          <cell r="K1992">
            <v>752.64</v>
          </cell>
          <cell r="L1992">
            <v>205.36</v>
          </cell>
          <cell r="M1992">
            <v>547.28</v>
          </cell>
          <cell r="N1992">
            <v>36334</v>
          </cell>
          <cell r="O1992" t="e">
            <v>#N/A</v>
          </cell>
          <cell r="P1992" t="e">
            <v>#N/A</v>
          </cell>
          <cell r="Q1992" t="e">
            <v>#N/A</v>
          </cell>
          <cell r="R1992" t="e">
            <v>#N/A</v>
          </cell>
          <cell r="S1992" t="e">
            <v>#N/A</v>
          </cell>
          <cell r="T1992" t="e">
            <v>#N/A</v>
          </cell>
          <cell r="U1992" t="e">
            <v>#N/A</v>
          </cell>
          <cell r="V1992" t="e">
            <v>#N/A</v>
          </cell>
          <cell r="W1992" t="e">
            <v>#N/A</v>
          </cell>
          <cell r="X1992" t="e">
            <v>#N/A</v>
          </cell>
          <cell r="Y1992">
            <v>112</v>
          </cell>
        </row>
        <row r="1993">
          <cell r="A1993">
            <v>1992</v>
          </cell>
          <cell r="B1993">
            <v>27</v>
          </cell>
          <cell r="C1993">
            <v>2227</v>
          </cell>
          <cell r="D1993">
            <v>42789</v>
          </cell>
          <cell r="E1993" t="b">
            <v>0</v>
          </cell>
          <cell r="F1993" t="str">
            <v>Approved</v>
          </cell>
          <cell r="G1993" t="str">
            <v>Trek Bicycles</v>
          </cell>
          <cell r="H1993" t="str">
            <v>Standard</v>
          </cell>
          <cell r="I1993" t="str">
            <v>medium</v>
          </cell>
          <cell r="J1993" t="str">
            <v>medium</v>
          </cell>
          <cell r="K1993">
            <v>499.53</v>
          </cell>
          <cell r="L1993">
            <v>388.72</v>
          </cell>
          <cell r="M1993">
            <v>110.80999999999995</v>
          </cell>
          <cell r="N1993">
            <v>39031</v>
          </cell>
          <cell r="O1993" t="str">
            <v>Female</v>
          </cell>
          <cell r="P1993">
            <v>12</v>
          </cell>
          <cell r="Q1993">
            <v>45.706849315068496</v>
          </cell>
          <cell r="R1993" t="str">
            <v>Systems Administrator I</v>
          </cell>
          <cell r="S1993" t="str">
            <v>Entertainment</v>
          </cell>
          <cell r="T1993" t="str">
            <v>Mass Customer</v>
          </cell>
          <cell r="U1993" t="str">
            <v>No</v>
          </cell>
          <cell r="V1993">
            <v>3918</v>
          </cell>
          <cell r="W1993" t="str">
            <v>VIC</v>
          </cell>
          <cell r="X1993">
            <v>7</v>
          </cell>
          <cell r="Y1993">
            <v>310</v>
          </cell>
        </row>
        <row r="1994">
          <cell r="A1994">
            <v>1993</v>
          </cell>
          <cell r="B1994">
            <v>11</v>
          </cell>
          <cell r="C1994">
            <v>3428</v>
          </cell>
          <cell r="D1994">
            <v>43008</v>
          </cell>
          <cell r="E1994" t="b">
            <v>1</v>
          </cell>
          <cell r="F1994" t="str">
            <v>Approved</v>
          </cell>
          <cell r="G1994" t="str">
            <v>Giant Bicycles</v>
          </cell>
          <cell r="H1994" t="str">
            <v>Standard</v>
          </cell>
          <cell r="I1994" t="str">
            <v>high</v>
          </cell>
          <cell r="J1994" t="str">
            <v>medium</v>
          </cell>
          <cell r="K1994">
            <v>1274.93</v>
          </cell>
          <cell r="L1994">
            <v>764.96</v>
          </cell>
          <cell r="M1994">
            <v>509.97</v>
          </cell>
          <cell r="N1994">
            <v>35378</v>
          </cell>
          <cell r="O1994" t="str">
            <v>Female</v>
          </cell>
          <cell r="P1994">
            <v>37</v>
          </cell>
          <cell r="Q1994">
            <v>47.649315068493152</v>
          </cell>
          <cell r="R1994" t="str">
            <v>Chemical Engineer</v>
          </cell>
          <cell r="S1994" t="str">
            <v>Financial Services</v>
          </cell>
          <cell r="T1994" t="str">
            <v>Mass Customer</v>
          </cell>
          <cell r="U1994" t="str">
            <v>Yes</v>
          </cell>
          <cell r="V1994">
            <v>2850</v>
          </cell>
          <cell r="W1994" t="str">
            <v>NSW</v>
          </cell>
          <cell r="X1994">
            <v>3</v>
          </cell>
          <cell r="Y1994">
            <v>91</v>
          </cell>
        </row>
        <row r="1995">
          <cell r="A1995">
            <v>1994</v>
          </cell>
          <cell r="B1995">
            <v>4</v>
          </cell>
          <cell r="C1995">
            <v>116</v>
          </cell>
          <cell r="D1995">
            <v>42870</v>
          </cell>
          <cell r="E1995" t="b">
            <v>1</v>
          </cell>
          <cell r="F1995" t="str">
            <v>Approved</v>
          </cell>
          <cell r="G1995" t="str">
            <v>Giant Bicycles</v>
          </cell>
          <cell r="H1995" t="str">
            <v>Standard</v>
          </cell>
          <cell r="I1995" t="str">
            <v>high</v>
          </cell>
          <cell r="J1995" t="str">
            <v>medium</v>
          </cell>
          <cell r="K1995">
            <v>1129.1300000000001</v>
          </cell>
          <cell r="L1995">
            <v>677.48</v>
          </cell>
          <cell r="M1995">
            <v>451.65000000000009</v>
          </cell>
          <cell r="N1995">
            <v>33549</v>
          </cell>
          <cell r="O1995" t="e">
            <v>#N/A</v>
          </cell>
          <cell r="P1995" t="e">
            <v>#N/A</v>
          </cell>
          <cell r="Q1995" t="e">
            <v>#N/A</v>
          </cell>
          <cell r="R1995" t="e">
            <v>#N/A</v>
          </cell>
          <cell r="S1995" t="e">
            <v>#N/A</v>
          </cell>
          <cell r="T1995" t="e">
            <v>#N/A</v>
          </cell>
          <cell r="U1995" t="e">
            <v>#N/A</v>
          </cell>
          <cell r="V1995" t="e">
            <v>#N/A</v>
          </cell>
          <cell r="W1995" t="e">
            <v>#N/A</v>
          </cell>
          <cell r="X1995" t="e">
            <v>#N/A</v>
          </cell>
          <cell r="Y1995">
            <v>229</v>
          </cell>
        </row>
        <row r="1996">
          <cell r="A1996">
            <v>1995</v>
          </cell>
          <cell r="B1996">
            <v>78</v>
          </cell>
          <cell r="C1996">
            <v>2222</v>
          </cell>
          <cell r="D1996">
            <v>42818</v>
          </cell>
          <cell r="E1996" t="b">
            <v>0</v>
          </cell>
          <cell r="F1996" t="str">
            <v>Approved</v>
          </cell>
          <cell r="G1996" t="str">
            <v>Giant Bicycles</v>
          </cell>
          <cell r="H1996" t="str">
            <v>Standard</v>
          </cell>
          <cell r="I1996" t="str">
            <v>medium</v>
          </cell>
          <cell r="J1996" t="str">
            <v>large</v>
          </cell>
          <cell r="K1996">
            <v>1765.3</v>
          </cell>
          <cell r="L1996">
            <v>709.48</v>
          </cell>
          <cell r="M1996">
            <v>1055.82</v>
          </cell>
          <cell r="N1996">
            <v>38193</v>
          </cell>
          <cell r="O1996" t="str">
            <v>Female</v>
          </cell>
          <cell r="P1996">
            <v>38</v>
          </cell>
          <cell r="Q1996">
            <v>47.597260273972601</v>
          </cell>
          <cell r="R1996" t="str">
            <v>Professor</v>
          </cell>
          <cell r="S1996" t="str">
            <v>Argiculture</v>
          </cell>
          <cell r="T1996" t="str">
            <v>Affluent Customer</v>
          </cell>
          <cell r="U1996" t="str">
            <v>No</v>
          </cell>
          <cell r="V1996">
            <v>2145</v>
          </cell>
          <cell r="W1996" t="str">
            <v>NSW</v>
          </cell>
          <cell r="X1996">
            <v>6</v>
          </cell>
          <cell r="Y1996">
            <v>281</v>
          </cell>
        </row>
        <row r="1997">
          <cell r="A1997">
            <v>1996</v>
          </cell>
          <cell r="B1997">
            <v>18</v>
          </cell>
          <cell r="C1997">
            <v>1862</v>
          </cell>
          <cell r="D1997">
            <v>43008</v>
          </cell>
          <cell r="E1997" t="b">
            <v>0</v>
          </cell>
          <cell r="F1997" t="str">
            <v>Approved</v>
          </cell>
          <cell r="G1997" t="str">
            <v>Norco Bicycles</v>
          </cell>
          <cell r="H1997" t="str">
            <v>Standard</v>
          </cell>
          <cell r="I1997" t="str">
            <v>high</v>
          </cell>
          <cell r="J1997" t="str">
            <v>medium</v>
          </cell>
          <cell r="K1997">
            <v>1148.6400000000001</v>
          </cell>
          <cell r="L1997">
            <v>689.18</v>
          </cell>
          <cell r="M1997">
            <v>459.46000000000015</v>
          </cell>
          <cell r="N1997">
            <v>42218</v>
          </cell>
          <cell r="O1997" t="e">
            <v>#N/A</v>
          </cell>
          <cell r="P1997" t="e">
            <v>#N/A</v>
          </cell>
          <cell r="Q1997" t="e">
            <v>#N/A</v>
          </cell>
          <cell r="R1997" t="e">
            <v>#N/A</v>
          </cell>
          <cell r="S1997" t="e">
            <v>#N/A</v>
          </cell>
          <cell r="T1997" t="e">
            <v>#N/A</v>
          </cell>
          <cell r="U1997" t="e">
            <v>#N/A</v>
          </cell>
          <cell r="V1997" t="e">
            <v>#N/A</v>
          </cell>
          <cell r="W1997" t="e">
            <v>#N/A</v>
          </cell>
          <cell r="X1997" t="e">
            <v>#N/A</v>
          </cell>
          <cell r="Y1997">
            <v>91</v>
          </cell>
        </row>
        <row r="1998">
          <cell r="A1998">
            <v>1997</v>
          </cell>
          <cell r="B1998">
            <v>14</v>
          </cell>
          <cell r="C1998">
            <v>622</v>
          </cell>
          <cell r="D1998">
            <v>42785</v>
          </cell>
          <cell r="E1998" t="b">
            <v>1</v>
          </cell>
          <cell r="F1998" t="str">
            <v>Approved</v>
          </cell>
          <cell r="G1998" t="str">
            <v>Trek Bicycles</v>
          </cell>
          <cell r="H1998" t="str">
            <v>Standard</v>
          </cell>
          <cell r="I1998" t="str">
            <v>medium</v>
          </cell>
          <cell r="J1998" t="str">
            <v>small</v>
          </cell>
          <cell r="K1998">
            <v>1386.84</v>
          </cell>
          <cell r="L1998">
            <v>1234.29</v>
          </cell>
          <cell r="M1998">
            <v>152.54999999999995</v>
          </cell>
          <cell r="N1998">
            <v>37838</v>
          </cell>
          <cell r="O1998" t="e">
            <v>#N/A</v>
          </cell>
          <cell r="P1998" t="e">
            <v>#N/A</v>
          </cell>
          <cell r="Q1998" t="e">
            <v>#N/A</v>
          </cell>
          <cell r="R1998" t="e">
            <v>#N/A</v>
          </cell>
          <cell r="S1998" t="e">
            <v>#N/A</v>
          </cell>
          <cell r="T1998" t="e">
            <v>#N/A</v>
          </cell>
          <cell r="U1998" t="e">
            <v>#N/A</v>
          </cell>
          <cell r="V1998" t="e">
            <v>#N/A</v>
          </cell>
          <cell r="W1998" t="e">
            <v>#N/A</v>
          </cell>
          <cell r="X1998" t="e">
            <v>#N/A</v>
          </cell>
          <cell r="Y1998">
            <v>314</v>
          </cell>
        </row>
        <row r="1999">
          <cell r="A1999">
            <v>1998</v>
          </cell>
          <cell r="B1999">
            <v>19</v>
          </cell>
          <cell r="C1999">
            <v>214</v>
          </cell>
          <cell r="D1999">
            <v>42737</v>
          </cell>
          <cell r="E1999" t="b">
            <v>1</v>
          </cell>
          <cell r="F1999" t="str">
            <v>Approved</v>
          </cell>
          <cell r="G1999" t="str">
            <v>OHM Cycles</v>
          </cell>
          <cell r="H1999" t="str">
            <v>Road</v>
          </cell>
          <cell r="I1999" t="str">
            <v>high</v>
          </cell>
          <cell r="J1999" t="str">
            <v>large</v>
          </cell>
          <cell r="K1999">
            <v>12.01</v>
          </cell>
          <cell r="L1999">
            <v>7.21</v>
          </cell>
          <cell r="M1999">
            <v>4.8</v>
          </cell>
          <cell r="N1999">
            <v>39880</v>
          </cell>
          <cell r="O1999" t="e">
            <v>#N/A</v>
          </cell>
          <cell r="P1999" t="e">
            <v>#N/A</v>
          </cell>
          <cell r="Q1999" t="e">
            <v>#N/A</v>
          </cell>
          <cell r="R1999" t="e">
            <v>#N/A</v>
          </cell>
          <cell r="S1999" t="e">
            <v>#N/A</v>
          </cell>
          <cell r="T1999" t="e">
            <v>#N/A</v>
          </cell>
          <cell r="U1999" t="e">
            <v>#N/A</v>
          </cell>
          <cell r="V1999" t="e">
            <v>#N/A</v>
          </cell>
          <cell r="W1999" t="e">
            <v>#N/A</v>
          </cell>
          <cell r="X1999" t="e">
            <v>#N/A</v>
          </cell>
          <cell r="Y1999">
            <v>362</v>
          </cell>
        </row>
        <row r="2000">
          <cell r="A2000">
            <v>1999</v>
          </cell>
          <cell r="B2000">
            <v>58</v>
          </cell>
          <cell r="C2000">
            <v>1478</v>
          </cell>
          <cell r="D2000">
            <v>42829</v>
          </cell>
          <cell r="E2000" t="b">
            <v>1</v>
          </cell>
          <cell r="F2000" t="str">
            <v>Approved</v>
          </cell>
          <cell r="G2000" t="str">
            <v>OHM Cycles</v>
          </cell>
          <cell r="H2000" t="str">
            <v>Road</v>
          </cell>
          <cell r="I2000" t="str">
            <v>medium</v>
          </cell>
          <cell r="J2000" t="str">
            <v>medium</v>
          </cell>
          <cell r="K2000">
            <v>1280.28</v>
          </cell>
          <cell r="L2000">
            <v>829.51</v>
          </cell>
          <cell r="M2000">
            <v>450.77</v>
          </cell>
          <cell r="N2000">
            <v>37220</v>
          </cell>
          <cell r="O2000" t="e">
            <v>#N/A</v>
          </cell>
          <cell r="P2000" t="e">
            <v>#N/A</v>
          </cell>
          <cell r="Q2000" t="e">
            <v>#N/A</v>
          </cell>
          <cell r="R2000" t="e">
            <v>#N/A</v>
          </cell>
          <cell r="S2000" t="e">
            <v>#N/A</v>
          </cell>
          <cell r="T2000" t="e">
            <v>#N/A</v>
          </cell>
          <cell r="U2000" t="e">
            <v>#N/A</v>
          </cell>
          <cell r="V2000" t="e">
            <v>#N/A</v>
          </cell>
          <cell r="W2000" t="e">
            <v>#N/A</v>
          </cell>
          <cell r="X2000" t="e">
            <v>#N/A</v>
          </cell>
          <cell r="Y2000">
            <v>270</v>
          </cell>
        </row>
        <row r="2001">
          <cell r="A2001">
            <v>2000</v>
          </cell>
          <cell r="B2001">
            <v>62</v>
          </cell>
          <cell r="C2001">
            <v>2233</v>
          </cell>
          <cell r="D2001">
            <v>43013</v>
          </cell>
          <cell r="E2001" t="b">
            <v>0</v>
          </cell>
          <cell r="F2001" t="str">
            <v>Approved</v>
          </cell>
          <cell r="G2001" t="str">
            <v>Solex</v>
          </cell>
          <cell r="H2001" t="str">
            <v>Standard</v>
          </cell>
          <cell r="I2001" t="str">
            <v>medium</v>
          </cell>
          <cell r="J2001" t="str">
            <v>medium</v>
          </cell>
          <cell r="K2001">
            <v>478.16</v>
          </cell>
          <cell r="L2001">
            <v>298.72000000000003</v>
          </cell>
          <cell r="M2001">
            <v>179.44</v>
          </cell>
          <cell r="N2001">
            <v>40487</v>
          </cell>
          <cell r="O2001" t="str">
            <v>Male</v>
          </cell>
          <cell r="P2001">
            <v>48</v>
          </cell>
          <cell r="Q2001">
            <v>48.57260273972603</v>
          </cell>
          <cell r="R2001" t="str">
            <v>Sales Associate</v>
          </cell>
          <cell r="S2001" t="str">
            <v>n/a</v>
          </cell>
          <cell r="T2001" t="str">
            <v>Mass Customer</v>
          </cell>
          <cell r="U2001" t="str">
            <v>Yes</v>
          </cell>
          <cell r="V2001">
            <v>2560</v>
          </cell>
          <cell r="W2001" t="str">
            <v>NSW</v>
          </cell>
          <cell r="X2001">
            <v>9</v>
          </cell>
          <cell r="Y2001">
            <v>86</v>
          </cell>
        </row>
        <row r="2002">
          <cell r="A2002">
            <v>2001</v>
          </cell>
          <cell r="B2002">
            <v>19</v>
          </cell>
          <cell r="C2002">
            <v>1677</v>
          </cell>
          <cell r="D2002">
            <v>42828</v>
          </cell>
          <cell r="E2002" t="b">
            <v>0</v>
          </cell>
          <cell r="F2002" t="str">
            <v>Approved</v>
          </cell>
          <cell r="G2002" t="str">
            <v>OHM Cycles</v>
          </cell>
          <cell r="H2002" t="str">
            <v>Road</v>
          </cell>
          <cell r="I2002" t="str">
            <v>high</v>
          </cell>
          <cell r="J2002" t="str">
            <v>large</v>
          </cell>
          <cell r="K2002">
            <v>12.01</v>
          </cell>
          <cell r="L2002">
            <v>7.21</v>
          </cell>
          <cell r="M2002">
            <v>4.8</v>
          </cell>
          <cell r="N2002">
            <v>34165</v>
          </cell>
          <cell r="O2002" t="e">
            <v>#N/A</v>
          </cell>
          <cell r="P2002" t="e">
            <v>#N/A</v>
          </cell>
          <cell r="Q2002" t="e">
            <v>#N/A</v>
          </cell>
          <cell r="R2002" t="e">
            <v>#N/A</v>
          </cell>
          <cell r="S2002" t="e">
            <v>#N/A</v>
          </cell>
          <cell r="T2002" t="e">
            <v>#N/A</v>
          </cell>
          <cell r="U2002" t="e">
            <v>#N/A</v>
          </cell>
          <cell r="V2002" t="e">
            <v>#N/A</v>
          </cell>
          <cell r="W2002" t="e">
            <v>#N/A</v>
          </cell>
          <cell r="X2002" t="e">
            <v>#N/A</v>
          </cell>
          <cell r="Y2002">
            <v>271</v>
          </cell>
        </row>
        <row r="2003">
          <cell r="A2003">
            <v>2002</v>
          </cell>
          <cell r="B2003">
            <v>42</v>
          </cell>
          <cell r="C2003">
            <v>440</v>
          </cell>
          <cell r="D2003">
            <v>43069</v>
          </cell>
          <cell r="E2003" t="b">
            <v>0</v>
          </cell>
          <cell r="F2003" t="str">
            <v>Approved</v>
          </cell>
          <cell r="G2003" t="str">
            <v>OHM Cycles</v>
          </cell>
          <cell r="H2003" t="str">
            <v>Road</v>
          </cell>
          <cell r="I2003" t="str">
            <v>medium</v>
          </cell>
          <cell r="J2003" t="str">
            <v>small</v>
          </cell>
          <cell r="K2003">
            <v>1810</v>
          </cell>
          <cell r="L2003">
            <v>1610.9</v>
          </cell>
          <cell r="M2003">
            <v>199.09999999999991</v>
          </cell>
          <cell r="N2003">
            <v>39526</v>
          </cell>
          <cell r="O2003" t="e">
            <v>#N/A</v>
          </cell>
          <cell r="P2003" t="e">
            <v>#N/A</v>
          </cell>
          <cell r="Q2003" t="e">
            <v>#N/A</v>
          </cell>
          <cell r="R2003" t="e">
            <v>#N/A</v>
          </cell>
          <cell r="S2003" t="e">
            <v>#N/A</v>
          </cell>
          <cell r="T2003" t="e">
            <v>#N/A</v>
          </cell>
          <cell r="U2003" t="e">
            <v>#N/A</v>
          </cell>
          <cell r="V2003" t="e">
            <v>#N/A</v>
          </cell>
          <cell r="W2003" t="e">
            <v>#N/A</v>
          </cell>
          <cell r="X2003" t="e">
            <v>#N/A</v>
          </cell>
          <cell r="Y2003">
            <v>30</v>
          </cell>
        </row>
        <row r="2004">
          <cell r="A2004">
            <v>2003</v>
          </cell>
          <cell r="B2004">
            <v>65</v>
          </cell>
          <cell r="C2004">
            <v>1735</v>
          </cell>
          <cell r="D2004">
            <v>42855</v>
          </cell>
          <cell r="E2004" t="b">
            <v>1</v>
          </cell>
          <cell r="F2004" t="str">
            <v>Approved</v>
          </cell>
          <cell r="G2004" t="str">
            <v>WeareA2B</v>
          </cell>
          <cell r="H2004" t="str">
            <v>Standard</v>
          </cell>
          <cell r="I2004" t="str">
            <v>medium</v>
          </cell>
          <cell r="J2004" t="str">
            <v>medium</v>
          </cell>
          <cell r="K2004">
            <v>1807.45</v>
          </cell>
          <cell r="L2004">
            <v>778.69</v>
          </cell>
          <cell r="M2004">
            <v>1028.76</v>
          </cell>
          <cell r="N2004">
            <v>42145</v>
          </cell>
          <cell r="O2004" t="e">
            <v>#N/A</v>
          </cell>
          <cell r="P2004" t="e">
            <v>#N/A</v>
          </cell>
          <cell r="Q2004" t="e">
            <v>#N/A</v>
          </cell>
          <cell r="R2004" t="e">
            <v>#N/A</v>
          </cell>
          <cell r="S2004" t="e">
            <v>#N/A</v>
          </cell>
          <cell r="T2004" t="e">
            <v>#N/A</v>
          </cell>
          <cell r="U2004" t="e">
            <v>#N/A</v>
          </cell>
          <cell r="V2004" t="e">
            <v>#N/A</v>
          </cell>
          <cell r="W2004" t="e">
            <v>#N/A</v>
          </cell>
          <cell r="X2004" t="e">
            <v>#N/A</v>
          </cell>
          <cell r="Y2004">
            <v>244</v>
          </cell>
        </row>
        <row r="2005">
          <cell r="A2005">
            <v>2004</v>
          </cell>
          <cell r="B2005">
            <v>42</v>
          </cell>
          <cell r="C2005">
            <v>1271</v>
          </cell>
          <cell r="D2005">
            <v>42912</v>
          </cell>
          <cell r="E2005" t="b">
            <v>0</v>
          </cell>
          <cell r="F2005" t="str">
            <v>Approved</v>
          </cell>
          <cell r="G2005" t="str">
            <v>OHM Cycles</v>
          </cell>
          <cell r="H2005" t="str">
            <v>Road</v>
          </cell>
          <cell r="I2005" t="str">
            <v>medium</v>
          </cell>
          <cell r="J2005" t="str">
            <v>small</v>
          </cell>
          <cell r="K2005">
            <v>1810</v>
          </cell>
          <cell r="L2005">
            <v>1610.9</v>
          </cell>
          <cell r="M2005">
            <v>199.09999999999991</v>
          </cell>
          <cell r="N2005">
            <v>39427</v>
          </cell>
          <cell r="O2005" t="e">
            <v>#N/A</v>
          </cell>
          <cell r="P2005" t="e">
            <v>#N/A</v>
          </cell>
          <cell r="Q2005" t="e">
            <v>#N/A</v>
          </cell>
          <cell r="R2005" t="e">
            <v>#N/A</v>
          </cell>
          <cell r="S2005" t="e">
            <v>#N/A</v>
          </cell>
          <cell r="T2005" t="e">
            <v>#N/A</v>
          </cell>
          <cell r="U2005" t="e">
            <v>#N/A</v>
          </cell>
          <cell r="V2005" t="e">
            <v>#N/A</v>
          </cell>
          <cell r="W2005" t="e">
            <v>#N/A</v>
          </cell>
          <cell r="X2005" t="e">
            <v>#N/A</v>
          </cell>
          <cell r="Y2005">
            <v>187</v>
          </cell>
        </row>
        <row r="2006">
          <cell r="A2006">
            <v>2005</v>
          </cell>
          <cell r="B2006">
            <v>42</v>
          </cell>
          <cell r="C2006">
            <v>2244</v>
          </cell>
          <cell r="D2006">
            <v>42945</v>
          </cell>
          <cell r="E2006" t="b">
            <v>1</v>
          </cell>
          <cell r="F2006" t="str">
            <v>Approved</v>
          </cell>
          <cell r="G2006" t="str">
            <v>OHM Cycles</v>
          </cell>
          <cell r="H2006" t="str">
            <v>Road</v>
          </cell>
          <cell r="I2006" t="str">
            <v>medium</v>
          </cell>
          <cell r="J2006" t="str">
            <v>small</v>
          </cell>
          <cell r="K2006">
            <v>1810</v>
          </cell>
          <cell r="L2006">
            <v>1610.9</v>
          </cell>
          <cell r="M2006">
            <v>199.09999999999991</v>
          </cell>
          <cell r="N2006">
            <v>39526</v>
          </cell>
          <cell r="O2006" t="str">
            <v>Female</v>
          </cell>
          <cell r="P2006">
            <v>11</v>
          </cell>
          <cell r="Q2006">
            <v>49.893150684931506</v>
          </cell>
          <cell r="R2006" t="str">
            <v>Software Test Engineer III</v>
          </cell>
          <cell r="S2006" t="str">
            <v>n/a</v>
          </cell>
          <cell r="T2006" t="str">
            <v>Affluent Customer</v>
          </cell>
          <cell r="U2006" t="str">
            <v>Yes</v>
          </cell>
          <cell r="V2006">
            <v>2092</v>
          </cell>
          <cell r="W2006" t="str">
            <v>NSW</v>
          </cell>
          <cell r="X2006">
            <v>10</v>
          </cell>
          <cell r="Y2006">
            <v>154</v>
          </cell>
        </row>
        <row r="2007">
          <cell r="A2007">
            <v>2006</v>
          </cell>
          <cell r="B2007">
            <v>4</v>
          </cell>
          <cell r="C2007">
            <v>348</v>
          </cell>
          <cell r="D2007">
            <v>42750</v>
          </cell>
          <cell r="E2007" t="b">
            <v>1</v>
          </cell>
          <cell r="F2007" t="str">
            <v>Approved</v>
          </cell>
          <cell r="G2007" t="str">
            <v>Giant Bicycles</v>
          </cell>
          <cell r="H2007" t="str">
            <v>Standard</v>
          </cell>
          <cell r="I2007" t="str">
            <v>high</v>
          </cell>
          <cell r="J2007" t="str">
            <v>medium</v>
          </cell>
          <cell r="K2007">
            <v>1129.1300000000001</v>
          </cell>
          <cell r="L2007">
            <v>677.48</v>
          </cell>
          <cell r="M2007">
            <v>451.65000000000009</v>
          </cell>
          <cell r="N2007">
            <v>38573</v>
          </cell>
          <cell r="O2007" t="e">
            <v>#N/A</v>
          </cell>
          <cell r="P2007" t="e">
            <v>#N/A</v>
          </cell>
          <cell r="Q2007" t="e">
            <v>#N/A</v>
          </cell>
          <cell r="R2007" t="e">
            <v>#N/A</v>
          </cell>
          <cell r="S2007" t="e">
            <v>#N/A</v>
          </cell>
          <cell r="T2007" t="e">
            <v>#N/A</v>
          </cell>
          <cell r="U2007" t="e">
            <v>#N/A</v>
          </cell>
          <cell r="V2007" t="e">
            <v>#N/A</v>
          </cell>
          <cell r="W2007" t="e">
            <v>#N/A</v>
          </cell>
          <cell r="X2007" t="e">
            <v>#N/A</v>
          </cell>
          <cell r="Y2007">
            <v>349</v>
          </cell>
        </row>
        <row r="2008">
          <cell r="A2008">
            <v>2007</v>
          </cell>
          <cell r="B2008">
            <v>1</v>
          </cell>
          <cell r="C2008">
            <v>2329</v>
          </cell>
          <cell r="D2008">
            <v>42759</v>
          </cell>
          <cell r="E2008" t="b">
            <v>0</v>
          </cell>
          <cell r="F2008" t="str">
            <v>Approved</v>
          </cell>
          <cell r="G2008" t="str">
            <v>Giant Bicycles</v>
          </cell>
          <cell r="H2008" t="str">
            <v>Standard</v>
          </cell>
          <cell r="I2008" t="str">
            <v>medium</v>
          </cell>
          <cell r="J2008" t="str">
            <v>medium</v>
          </cell>
          <cell r="K2008">
            <v>1403.5</v>
          </cell>
          <cell r="L2008">
            <v>954.82</v>
          </cell>
          <cell r="M2008">
            <v>448.67999999999995</v>
          </cell>
          <cell r="N2008">
            <v>42688</v>
          </cell>
          <cell r="O2008" t="str">
            <v>Female</v>
          </cell>
          <cell r="P2008">
            <v>5</v>
          </cell>
          <cell r="Q2008">
            <v>64.293150684931504</v>
          </cell>
          <cell r="R2008" t="str">
            <v>Computer Systems Analyst II</v>
          </cell>
          <cell r="S2008" t="str">
            <v>Health</v>
          </cell>
          <cell r="T2008" t="str">
            <v>Mass Customer</v>
          </cell>
          <cell r="U2008" t="str">
            <v>Yes</v>
          </cell>
          <cell r="V2008">
            <v>2285</v>
          </cell>
          <cell r="W2008" t="str">
            <v>NSW</v>
          </cell>
          <cell r="X2008">
            <v>6</v>
          </cell>
          <cell r="Y2008">
            <v>340</v>
          </cell>
        </row>
        <row r="2009">
          <cell r="A2009">
            <v>2008</v>
          </cell>
          <cell r="B2009">
            <v>38</v>
          </cell>
          <cell r="C2009">
            <v>722</v>
          </cell>
          <cell r="D2009">
            <v>42736</v>
          </cell>
          <cell r="E2009" t="b">
            <v>1</v>
          </cell>
          <cell r="F2009" t="str">
            <v>Approved</v>
          </cell>
          <cell r="G2009" t="str">
            <v>Solex</v>
          </cell>
          <cell r="H2009" t="str">
            <v>Standard</v>
          </cell>
          <cell r="I2009" t="str">
            <v>medium</v>
          </cell>
          <cell r="J2009" t="str">
            <v>medium</v>
          </cell>
          <cell r="K2009">
            <v>1577.53</v>
          </cell>
          <cell r="L2009">
            <v>826.51</v>
          </cell>
          <cell r="M2009">
            <v>751.02</v>
          </cell>
          <cell r="N2009">
            <v>37220</v>
          </cell>
          <cell r="O2009" t="e">
            <v>#N/A</v>
          </cell>
          <cell r="P2009" t="e">
            <v>#N/A</v>
          </cell>
          <cell r="Q2009" t="e">
            <v>#N/A</v>
          </cell>
          <cell r="R2009" t="e">
            <v>#N/A</v>
          </cell>
          <cell r="S2009" t="e">
            <v>#N/A</v>
          </cell>
          <cell r="T2009" t="e">
            <v>#N/A</v>
          </cell>
          <cell r="U2009" t="e">
            <v>#N/A</v>
          </cell>
          <cell r="V2009" t="e">
            <v>#N/A</v>
          </cell>
          <cell r="W2009" t="e">
            <v>#N/A</v>
          </cell>
          <cell r="X2009" t="e">
            <v>#N/A</v>
          </cell>
          <cell r="Y2009">
            <v>363</v>
          </cell>
        </row>
        <row r="2010">
          <cell r="A2010">
            <v>2009</v>
          </cell>
          <cell r="B2010">
            <v>89</v>
          </cell>
          <cell r="C2010">
            <v>3201</v>
          </cell>
          <cell r="D2010">
            <v>43056</v>
          </cell>
          <cell r="E2010" t="b">
            <v>0</v>
          </cell>
          <cell r="F2010" t="str">
            <v>Approved</v>
          </cell>
          <cell r="G2010" t="str">
            <v>WeareA2B</v>
          </cell>
          <cell r="H2010" t="str">
            <v>Touring</v>
          </cell>
          <cell r="I2010" t="str">
            <v>medium</v>
          </cell>
          <cell r="J2010" t="str">
            <v>large</v>
          </cell>
          <cell r="K2010">
            <v>1362.99</v>
          </cell>
          <cell r="L2010">
            <v>57.74</v>
          </cell>
          <cell r="M2010">
            <v>1305.25</v>
          </cell>
          <cell r="N2010">
            <v>41434</v>
          </cell>
          <cell r="O2010" t="str">
            <v>Male</v>
          </cell>
          <cell r="P2010">
            <v>74</v>
          </cell>
          <cell r="Q2010">
            <v>21.983561643835618</v>
          </cell>
          <cell r="R2010" t="str">
            <v>Assistant Professor</v>
          </cell>
          <cell r="S2010" t="str">
            <v>Manufacturing</v>
          </cell>
          <cell r="T2010" t="str">
            <v>Mass Customer</v>
          </cell>
          <cell r="U2010" t="str">
            <v>No</v>
          </cell>
          <cell r="V2010">
            <v>2767</v>
          </cell>
          <cell r="W2010" t="str">
            <v>NSW</v>
          </cell>
          <cell r="X2010">
            <v>8</v>
          </cell>
          <cell r="Y2010">
            <v>43</v>
          </cell>
        </row>
        <row r="2011">
          <cell r="A2011">
            <v>2010</v>
          </cell>
          <cell r="B2011">
            <v>24</v>
          </cell>
          <cell r="C2011">
            <v>3170</v>
          </cell>
          <cell r="D2011">
            <v>42827</v>
          </cell>
          <cell r="E2011" t="b">
            <v>1</v>
          </cell>
          <cell r="F2011" t="str">
            <v>Approved</v>
          </cell>
          <cell r="G2011" t="str">
            <v>Solex</v>
          </cell>
          <cell r="H2011" t="str">
            <v>Road</v>
          </cell>
          <cell r="I2011" t="str">
            <v>medium</v>
          </cell>
          <cell r="J2011" t="str">
            <v>large</v>
          </cell>
          <cell r="K2011">
            <v>1777.8</v>
          </cell>
          <cell r="L2011">
            <v>820.78</v>
          </cell>
          <cell r="M2011">
            <v>957.02</v>
          </cell>
          <cell r="N2011">
            <v>40670</v>
          </cell>
          <cell r="O2011" t="str">
            <v>Male</v>
          </cell>
          <cell r="P2011">
            <v>36</v>
          </cell>
          <cell r="Q2011">
            <v>54.183561643835617</v>
          </cell>
          <cell r="R2011" t="str">
            <v>Nurse Practicioner</v>
          </cell>
          <cell r="S2011" t="str">
            <v>IT</v>
          </cell>
          <cell r="T2011" t="str">
            <v>Mass Customer</v>
          </cell>
          <cell r="U2011" t="str">
            <v>Yes</v>
          </cell>
          <cell r="V2011">
            <v>3138</v>
          </cell>
          <cell r="W2011" t="str">
            <v>VIC</v>
          </cell>
          <cell r="X2011">
            <v>8</v>
          </cell>
          <cell r="Y2011">
            <v>272</v>
          </cell>
        </row>
        <row r="2012">
          <cell r="A2012">
            <v>2011</v>
          </cell>
          <cell r="B2012">
            <v>95</v>
          </cell>
          <cell r="C2012">
            <v>2208</v>
          </cell>
          <cell r="D2012">
            <v>42922</v>
          </cell>
          <cell r="E2012" t="b">
            <v>0</v>
          </cell>
          <cell r="F2012" t="str">
            <v>Approved</v>
          </cell>
          <cell r="G2012" t="str">
            <v>Giant Bicycles</v>
          </cell>
          <cell r="H2012" t="str">
            <v>Standard</v>
          </cell>
          <cell r="I2012" t="str">
            <v>medium</v>
          </cell>
          <cell r="J2012" t="str">
            <v>large</v>
          </cell>
          <cell r="K2012">
            <v>569.55999999999995</v>
          </cell>
          <cell r="L2012">
            <v>528.42999999999995</v>
          </cell>
          <cell r="M2012">
            <v>41.129999999999995</v>
          </cell>
          <cell r="N2012">
            <v>37874</v>
          </cell>
          <cell r="O2012" t="str">
            <v>Male</v>
          </cell>
          <cell r="P2012">
            <v>4</v>
          </cell>
          <cell r="Q2012">
            <v>67.915068493150685</v>
          </cell>
          <cell r="R2012">
            <v>0</v>
          </cell>
          <cell r="S2012" t="str">
            <v>Manufacturing</v>
          </cell>
          <cell r="T2012" t="str">
            <v>Mass Customer</v>
          </cell>
          <cell r="U2012" t="str">
            <v>Yes</v>
          </cell>
          <cell r="V2012">
            <v>2289</v>
          </cell>
          <cell r="W2012" t="str">
            <v>NSW</v>
          </cell>
          <cell r="X2012">
            <v>7</v>
          </cell>
          <cell r="Y2012">
            <v>177</v>
          </cell>
        </row>
        <row r="2013">
          <cell r="A2013">
            <v>2012</v>
          </cell>
          <cell r="B2013">
            <v>6</v>
          </cell>
          <cell r="C2013">
            <v>1572</v>
          </cell>
          <cell r="D2013">
            <v>42892</v>
          </cell>
          <cell r="E2013" t="b">
            <v>1</v>
          </cell>
          <cell r="F2013" t="str">
            <v>Approved</v>
          </cell>
          <cell r="G2013" t="str">
            <v>Solex</v>
          </cell>
          <cell r="H2013" t="str">
            <v>Standard</v>
          </cell>
          <cell r="I2013" t="str">
            <v>high</v>
          </cell>
          <cell r="J2013" t="str">
            <v>medium</v>
          </cell>
          <cell r="K2013">
            <v>748.17</v>
          </cell>
          <cell r="L2013">
            <v>448.9</v>
          </cell>
          <cell r="M2013">
            <v>299.27</v>
          </cell>
          <cell r="N2013">
            <v>42710</v>
          </cell>
          <cell r="O2013" t="e">
            <v>#N/A</v>
          </cell>
          <cell r="P2013" t="e">
            <v>#N/A</v>
          </cell>
          <cell r="Q2013" t="e">
            <v>#N/A</v>
          </cell>
          <cell r="R2013" t="e">
            <v>#N/A</v>
          </cell>
          <cell r="S2013" t="e">
            <v>#N/A</v>
          </cell>
          <cell r="T2013" t="e">
            <v>#N/A</v>
          </cell>
          <cell r="U2013" t="e">
            <v>#N/A</v>
          </cell>
          <cell r="V2013" t="e">
            <v>#N/A</v>
          </cell>
          <cell r="W2013" t="e">
            <v>#N/A</v>
          </cell>
          <cell r="X2013" t="e">
            <v>#N/A</v>
          </cell>
          <cell r="Y2013">
            <v>207</v>
          </cell>
        </row>
        <row r="2014">
          <cell r="A2014">
            <v>2013</v>
          </cell>
          <cell r="B2014">
            <v>49</v>
          </cell>
          <cell r="C2014">
            <v>950</v>
          </cell>
          <cell r="D2014">
            <v>42874</v>
          </cell>
          <cell r="E2014" t="b">
            <v>0</v>
          </cell>
          <cell r="F2014" t="str">
            <v>Approved</v>
          </cell>
          <cell r="G2014" t="str">
            <v>Solex</v>
          </cell>
          <cell r="H2014" t="str">
            <v>Standard</v>
          </cell>
          <cell r="I2014" t="str">
            <v>medium</v>
          </cell>
          <cell r="J2014" t="str">
            <v>large</v>
          </cell>
          <cell r="K2014">
            <v>1061.56</v>
          </cell>
          <cell r="L2014">
            <v>733.58</v>
          </cell>
          <cell r="M2014">
            <v>327.9799999999999</v>
          </cell>
          <cell r="N2014">
            <v>40779</v>
          </cell>
          <cell r="O2014" t="e">
            <v>#N/A</v>
          </cell>
          <cell r="P2014" t="e">
            <v>#N/A</v>
          </cell>
          <cell r="Q2014" t="e">
            <v>#N/A</v>
          </cell>
          <cell r="R2014" t="e">
            <v>#N/A</v>
          </cell>
          <cell r="S2014" t="e">
            <v>#N/A</v>
          </cell>
          <cell r="T2014" t="e">
            <v>#N/A</v>
          </cell>
          <cell r="U2014" t="e">
            <v>#N/A</v>
          </cell>
          <cell r="V2014" t="e">
            <v>#N/A</v>
          </cell>
          <cell r="W2014" t="e">
            <v>#N/A</v>
          </cell>
          <cell r="X2014" t="e">
            <v>#N/A</v>
          </cell>
          <cell r="Y2014">
            <v>225</v>
          </cell>
        </row>
        <row r="2015">
          <cell r="A2015">
            <v>2014</v>
          </cell>
          <cell r="B2015">
            <v>20</v>
          </cell>
          <cell r="C2015">
            <v>1149</v>
          </cell>
          <cell r="D2015">
            <v>42860</v>
          </cell>
          <cell r="E2015" t="b">
            <v>0</v>
          </cell>
          <cell r="F2015" t="str">
            <v>Approved</v>
          </cell>
          <cell r="G2015" t="str">
            <v>Trek Bicycles</v>
          </cell>
          <cell r="H2015" t="str">
            <v>Standard</v>
          </cell>
          <cell r="I2015" t="str">
            <v>medium</v>
          </cell>
          <cell r="J2015" t="str">
            <v>small</v>
          </cell>
          <cell r="K2015">
            <v>1775.81</v>
          </cell>
          <cell r="L2015">
            <v>1580.47</v>
          </cell>
          <cell r="M2015">
            <v>195.33999999999992</v>
          </cell>
          <cell r="N2015">
            <v>40670</v>
          </cell>
          <cell r="O2015" t="e">
            <v>#N/A</v>
          </cell>
          <cell r="P2015" t="e">
            <v>#N/A</v>
          </cell>
          <cell r="Q2015" t="e">
            <v>#N/A</v>
          </cell>
          <cell r="R2015" t="e">
            <v>#N/A</v>
          </cell>
          <cell r="S2015" t="e">
            <v>#N/A</v>
          </cell>
          <cell r="T2015" t="e">
            <v>#N/A</v>
          </cell>
          <cell r="U2015" t="e">
            <v>#N/A</v>
          </cell>
          <cell r="V2015" t="e">
            <v>#N/A</v>
          </cell>
          <cell r="W2015" t="e">
            <v>#N/A</v>
          </cell>
          <cell r="X2015" t="e">
            <v>#N/A</v>
          </cell>
          <cell r="Y2015">
            <v>239</v>
          </cell>
        </row>
        <row r="2016">
          <cell r="A2016">
            <v>2015</v>
          </cell>
          <cell r="B2016">
            <v>29</v>
          </cell>
          <cell r="C2016">
            <v>796</v>
          </cell>
          <cell r="D2016">
            <v>43093</v>
          </cell>
          <cell r="E2016" t="b">
            <v>1</v>
          </cell>
          <cell r="F2016" t="str">
            <v>Approved</v>
          </cell>
          <cell r="G2016" t="str">
            <v>Norco Bicycles</v>
          </cell>
          <cell r="H2016" t="str">
            <v>Road</v>
          </cell>
          <cell r="I2016" t="str">
            <v>medium</v>
          </cell>
          <cell r="J2016" t="str">
            <v>medium</v>
          </cell>
          <cell r="K2016">
            <v>543.39</v>
          </cell>
          <cell r="L2016">
            <v>407.54</v>
          </cell>
          <cell r="M2016">
            <v>135.84999999999997</v>
          </cell>
          <cell r="N2016">
            <v>42696</v>
          </cell>
          <cell r="O2016" t="e">
            <v>#N/A</v>
          </cell>
          <cell r="P2016" t="e">
            <v>#N/A</v>
          </cell>
          <cell r="Q2016" t="e">
            <v>#N/A</v>
          </cell>
          <cell r="R2016" t="e">
            <v>#N/A</v>
          </cell>
          <cell r="S2016" t="e">
            <v>#N/A</v>
          </cell>
          <cell r="T2016" t="e">
            <v>#N/A</v>
          </cell>
          <cell r="U2016" t="e">
            <v>#N/A</v>
          </cell>
          <cell r="V2016" t="e">
            <v>#N/A</v>
          </cell>
          <cell r="W2016" t="e">
            <v>#N/A</v>
          </cell>
          <cell r="X2016" t="e">
            <v>#N/A</v>
          </cell>
          <cell r="Y2016">
            <v>6</v>
          </cell>
        </row>
        <row r="2017">
          <cell r="A2017">
            <v>2016</v>
          </cell>
          <cell r="B2017">
            <v>40</v>
          </cell>
          <cell r="C2017">
            <v>272</v>
          </cell>
          <cell r="D2017">
            <v>42857</v>
          </cell>
          <cell r="E2017" t="b">
            <v>0</v>
          </cell>
          <cell r="F2017" t="str">
            <v>Approved</v>
          </cell>
          <cell r="G2017" t="str">
            <v>OHM Cycles</v>
          </cell>
          <cell r="H2017" t="str">
            <v>Standard</v>
          </cell>
          <cell r="I2017" t="str">
            <v>high</v>
          </cell>
          <cell r="J2017" t="str">
            <v>medium</v>
          </cell>
          <cell r="K2017">
            <v>1458.17</v>
          </cell>
          <cell r="L2017">
            <v>874.9</v>
          </cell>
          <cell r="M2017">
            <v>583.2700000000001</v>
          </cell>
          <cell r="N2017">
            <v>36498</v>
          </cell>
          <cell r="O2017" t="e">
            <v>#N/A</v>
          </cell>
          <cell r="P2017" t="e">
            <v>#N/A</v>
          </cell>
          <cell r="Q2017" t="e">
            <v>#N/A</v>
          </cell>
          <cell r="R2017" t="e">
            <v>#N/A</v>
          </cell>
          <cell r="S2017" t="e">
            <v>#N/A</v>
          </cell>
          <cell r="T2017" t="e">
            <v>#N/A</v>
          </cell>
          <cell r="U2017" t="e">
            <v>#N/A</v>
          </cell>
          <cell r="V2017" t="e">
            <v>#N/A</v>
          </cell>
          <cell r="W2017" t="e">
            <v>#N/A</v>
          </cell>
          <cell r="X2017" t="e">
            <v>#N/A</v>
          </cell>
          <cell r="Y2017">
            <v>242</v>
          </cell>
        </row>
        <row r="2018">
          <cell r="A2018">
            <v>2017</v>
          </cell>
          <cell r="B2018">
            <v>58</v>
          </cell>
          <cell r="C2018">
            <v>743</v>
          </cell>
          <cell r="D2018">
            <v>42776</v>
          </cell>
          <cell r="E2018" t="b">
            <v>0</v>
          </cell>
          <cell r="F2018" t="str">
            <v>Approved</v>
          </cell>
          <cell r="G2018" t="str">
            <v>OHM Cycles</v>
          </cell>
          <cell r="H2018" t="str">
            <v>Standard</v>
          </cell>
          <cell r="I2018" t="str">
            <v>medium</v>
          </cell>
          <cell r="J2018" t="str">
            <v>medium</v>
          </cell>
          <cell r="K2018">
            <v>912.52</v>
          </cell>
          <cell r="L2018">
            <v>141.4</v>
          </cell>
          <cell r="M2018">
            <v>771.12</v>
          </cell>
          <cell r="N2018">
            <v>40487</v>
          </cell>
          <cell r="O2018" t="e">
            <v>#N/A</v>
          </cell>
          <cell r="P2018" t="e">
            <v>#N/A</v>
          </cell>
          <cell r="Q2018" t="e">
            <v>#N/A</v>
          </cell>
          <cell r="R2018" t="e">
            <v>#N/A</v>
          </cell>
          <cell r="S2018" t="e">
            <v>#N/A</v>
          </cell>
          <cell r="T2018" t="e">
            <v>#N/A</v>
          </cell>
          <cell r="U2018" t="e">
            <v>#N/A</v>
          </cell>
          <cell r="V2018" t="e">
            <v>#N/A</v>
          </cell>
          <cell r="W2018" t="e">
            <v>#N/A</v>
          </cell>
          <cell r="X2018" t="e">
            <v>#N/A</v>
          </cell>
          <cell r="Y2018">
            <v>323</v>
          </cell>
        </row>
        <row r="2019">
          <cell r="A2019">
            <v>2018</v>
          </cell>
          <cell r="B2019">
            <v>98</v>
          </cell>
          <cell r="C2019">
            <v>1348</v>
          </cell>
          <cell r="D2019">
            <v>42878</v>
          </cell>
          <cell r="E2019" t="b">
            <v>1</v>
          </cell>
          <cell r="F2019" t="str">
            <v>Approved</v>
          </cell>
          <cell r="G2019" t="str">
            <v>OHM Cycles</v>
          </cell>
          <cell r="H2019" t="str">
            <v>Standard</v>
          </cell>
          <cell r="I2019" t="str">
            <v>medium</v>
          </cell>
          <cell r="J2019" t="str">
            <v>medium</v>
          </cell>
          <cell r="K2019">
            <v>795.34</v>
          </cell>
          <cell r="L2019">
            <v>101.58</v>
          </cell>
          <cell r="M2019">
            <v>693.76</v>
          </cell>
          <cell r="N2019">
            <v>35470</v>
          </cell>
          <cell r="O2019" t="e">
            <v>#N/A</v>
          </cell>
          <cell r="P2019" t="e">
            <v>#N/A</v>
          </cell>
          <cell r="Q2019" t="e">
            <v>#N/A</v>
          </cell>
          <cell r="R2019" t="e">
            <v>#N/A</v>
          </cell>
          <cell r="S2019" t="e">
            <v>#N/A</v>
          </cell>
          <cell r="T2019" t="e">
            <v>#N/A</v>
          </cell>
          <cell r="U2019" t="e">
            <v>#N/A</v>
          </cell>
          <cell r="V2019" t="e">
            <v>#N/A</v>
          </cell>
          <cell r="W2019" t="e">
            <v>#N/A</v>
          </cell>
          <cell r="X2019" t="e">
            <v>#N/A</v>
          </cell>
          <cell r="Y2019">
            <v>221</v>
          </cell>
        </row>
        <row r="2020">
          <cell r="A2020">
            <v>2019</v>
          </cell>
          <cell r="B2020">
            <v>67</v>
          </cell>
          <cell r="C2020">
            <v>2659</v>
          </cell>
          <cell r="D2020">
            <v>42758</v>
          </cell>
          <cell r="E2020" t="b">
            <v>1</v>
          </cell>
          <cell r="F2020" t="str">
            <v>Approved</v>
          </cell>
          <cell r="G2020" t="str">
            <v>Solex</v>
          </cell>
          <cell r="H2020" t="str">
            <v>Standard</v>
          </cell>
          <cell r="I2020" t="str">
            <v>medium</v>
          </cell>
          <cell r="J2020" t="str">
            <v>large</v>
          </cell>
          <cell r="K2020">
            <v>1071.23</v>
          </cell>
          <cell r="L2020">
            <v>380.74</v>
          </cell>
          <cell r="M2020">
            <v>690.49</v>
          </cell>
          <cell r="N2020">
            <v>34244</v>
          </cell>
          <cell r="O2020" t="str">
            <v>Male</v>
          </cell>
          <cell r="P2020">
            <v>44</v>
          </cell>
          <cell r="Q2020">
            <v>47.797260273972604</v>
          </cell>
          <cell r="R2020" t="str">
            <v>Professor</v>
          </cell>
          <cell r="S2020" t="str">
            <v>Manufacturing</v>
          </cell>
          <cell r="T2020" t="str">
            <v>Mass Customer</v>
          </cell>
          <cell r="U2020" t="str">
            <v>Yes</v>
          </cell>
          <cell r="V2020">
            <v>4151</v>
          </cell>
          <cell r="W2020" t="str">
            <v>QLD</v>
          </cell>
          <cell r="X2020">
            <v>4</v>
          </cell>
          <cell r="Y2020">
            <v>341</v>
          </cell>
        </row>
        <row r="2021">
          <cell r="A2021">
            <v>2020</v>
          </cell>
          <cell r="B2021">
            <v>25</v>
          </cell>
          <cell r="C2021">
            <v>3493</v>
          </cell>
          <cell r="D2021">
            <v>43006</v>
          </cell>
          <cell r="E2021" t="b">
            <v>1</v>
          </cell>
          <cell r="F2021" t="str">
            <v>Approved</v>
          </cell>
          <cell r="G2021" t="str">
            <v>OHM Cycles</v>
          </cell>
          <cell r="H2021" t="str">
            <v>Standard</v>
          </cell>
          <cell r="I2021" t="str">
            <v>high</v>
          </cell>
          <cell r="J2021" t="str">
            <v>medium</v>
          </cell>
          <cell r="K2021">
            <v>2005.66</v>
          </cell>
          <cell r="L2021">
            <v>1203.4000000000001</v>
          </cell>
          <cell r="M2021">
            <v>802.26</v>
          </cell>
          <cell r="N2021">
            <v>41009</v>
          </cell>
          <cell r="O2021" t="str">
            <v>Male</v>
          </cell>
          <cell r="P2021">
            <v>72</v>
          </cell>
          <cell r="Q2021">
            <v>58.093150684931508</v>
          </cell>
          <cell r="R2021" t="str">
            <v>Research Assistant I</v>
          </cell>
          <cell r="S2021" t="str">
            <v>Manufacturing</v>
          </cell>
          <cell r="T2021" t="str">
            <v>Mass Customer</v>
          </cell>
          <cell r="U2021" t="str">
            <v>No</v>
          </cell>
          <cell r="V2021">
            <v>2090</v>
          </cell>
          <cell r="W2021" t="str">
            <v>NSW</v>
          </cell>
          <cell r="X2021">
            <v>10</v>
          </cell>
          <cell r="Y2021">
            <v>93</v>
          </cell>
        </row>
        <row r="2022">
          <cell r="A2022">
            <v>2021</v>
          </cell>
          <cell r="B2022">
            <v>35</v>
          </cell>
          <cell r="C2022">
            <v>1579</v>
          </cell>
          <cell r="D2022">
            <v>42796</v>
          </cell>
          <cell r="E2022" t="b">
            <v>1</v>
          </cell>
          <cell r="F2022" t="str">
            <v>Approved</v>
          </cell>
          <cell r="G2022" t="str">
            <v>Trek Bicycles</v>
          </cell>
          <cell r="H2022" t="str">
            <v>Standard</v>
          </cell>
          <cell r="I2022" t="str">
            <v>low</v>
          </cell>
          <cell r="J2022" t="str">
            <v>medium</v>
          </cell>
          <cell r="K2022">
            <v>1057.51</v>
          </cell>
          <cell r="L2022">
            <v>154.4</v>
          </cell>
          <cell r="M2022">
            <v>903.11</v>
          </cell>
          <cell r="N2022">
            <v>34527</v>
          </cell>
          <cell r="O2022" t="e">
            <v>#N/A</v>
          </cell>
          <cell r="P2022" t="e">
            <v>#N/A</v>
          </cell>
          <cell r="Q2022" t="e">
            <v>#N/A</v>
          </cell>
          <cell r="R2022" t="e">
            <v>#N/A</v>
          </cell>
          <cell r="S2022" t="e">
            <v>#N/A</v>
          </cell>
          <cell r="T2022" t="e">
            <v>#N/A</v>
          </cell>
          <cell r="U2022" t="e">
            <v>#N/A</v>
          </cell>
          <cell r="V2022" t="e">
            <v>#N/A</v>
          </cell>
          <cell r="W2022" t="e">
            <v>#N/A</v>
          </cell>
          <cell r="X2022" t="e">
            <v>#N/A</v>
          </cell>
          <cell r="Y2022">
            <v>303</v>
          </cell>
        </row>
        <row r="2023">
          <cell r="A2023">
            <v>2022</v>
          </cell>
          <cell r="B2023">
            <v>45</v>
          </cell>
          <cell r="C2023">
            <v>3462</v>
          </cell>
          <cell r="D2023">
            <v>43078</v>
          </cell>
          <cell r="E2023" t="b">
            <v>0</v>
          </cell>
          <cell r="F2023" t="str">
            <v>Approved</v>
          </cell>
          <cell r="G2023" t="str">
            <v>Trek Bicycles</v>
          </cell>
          <cell r="H2023" t="str">
            <v>Road</v>
          </cell>
          <cell r="I2023" t="str">
            <v>low</v>
          </cell>
          <cell r="J2023" t="str">
            <v>medium</v>
          </cell>
          <cell r="K2023">
            <v>980.37</v>
          </cell>
          <cell r="L2023">
            <v>234.43</v>
          </cell>
          <cell r="M2023">
            <v>745.94</v>
          </cell>
          <cell r="N2023">
            <v>38258</v>
          </cell>
          <cell r="O2023" t="str">
            <v>Male</v>
          </cell>
          <cell r="P2023">
            <v>7</v>
          </cell>
          <cell r="Q2023">
            <v>65.090410958904116</v>
          </cell>
          <cell r="R2023" t="str">
            <v>Registered Nurse</v>
          </cell>
          <cell r="S2023" t="str">
            <v>Manufacturing</v>
          </cell>
          <cell r="T2023" t="str">
            <v>Affluent Customer</v>
          </cell>
          <cell r="U2023" t="str">
            <v>Yes</v>
          </cell>
          <cell r="V2023">
            <v>3634</v>
          </cell>
          <cell r="W2023" t="str">
            <v>VIC</v>
          </cell>
          <cell r="X2023">
            <v>1</v>
          </cell>
          <cell r="Y2023">
            <v>21</v>
          </cell>
        </row>
        <row r="2024">
          <cell r="A2024">
            <v>2023</v>
          </cell>
          <cell r="B2024">
            <v>66</v>
          </cell>
          <cell r="C2024">
            <v>438</v>
          </cell>
          <cell r="D2024">
            <v>43042</v>
          </cell>
          <cell r="E2024" t="b">
            <v>1</v>
          </cell>
          <cell r="F2024" t="str">
            <v>Approved</v>
          </cell>
          <cell r="G2024" t="str">
            <v>Solex</v>
          </cell>
          <cell r="H2024" t="str">
            <v>Standard</v>
          </cell>
          <cell r="I2024" t="str">
            <v>medium</v>
          </cell>
          <cell r="J2024" t="str">
            <v>medium</v>
          </cell>
          <cell r="K2024">
            <v>1163.8900000000001</v>
          </cell>
          <cell r="L2024">
            <v>589.27</v>
          </cell>
          <cell r="M2024">
            <v>574.62000000000012</v>
          </cell>
          <cell r="N2024">
            <v>40303</v>
          </cell>
          <cell r="O2024" t="e">
            <v>#N/A</v>
          </cell>
          <cell r="P2024" t="e">
            <v>#N/A</v>
          </cell>
          <cell r="Q2024" t="e">
            <v>#N/A</v>
          </cell>
          <cell r="R2024" t="e">
            <v>#N/A</v>
          </cell>
          <cell r="S2024" t="e">
            <v>#N/A</v>
          </cell>
          <cell r="T2024" t="e">
            <v>#N/A</v>
          </cell>
          <cell r="U2024" t="e">
            <v>#N/A</v>
          </cell>
          <cell r="V2024" t="e">
            <v>#N/A</v>
          </cell>
          <cell r="W2024" t="e">
            <v>#N/A</v>
          </cell>
          <cell r="X2024" t="e">
            <v>#N/A</v>
          </cell>
          <cell r="Y2024">
            <v>57</v>
          </cell>
        </row>
        <row r="2025">
          <cell r="A2025">
            <v>2024</v>
          </cell>
          <cell r="B2025">
            <v>50</v>
          </cell>
          <cell r="C2025">
            <v>1227</v>
          </cell>
          <cell r="D2025">
            <v>43038</v>
          </cell>
          <cell r="E2025" t="b">
            <v>0</v>
          </cell>
          <cell r="F2025" t="str">
            <v>Approved</v>
          </cell>
          <cell r="G2025" t="str">
            <v>WeareA2B</v>
          </cell>
          <cell r="H2025" t="str">
            <v>Standard</v>
          </cell>
          <cell r="I2025" t="str">
            <v>medium</v>
          </cell>
          <cell r="J2025" t="str">
            <v>small</v>
          </cell>
          <cell r="K2025">
            <v>175.89</v>
          </cell>
          <cell r="L2025">
            <v>131.91999999999999</v>
          </cell>
          <cell r="M2025">
            <v>43.97</v>
          </cell>
          <cell r="N2025">
            <v>37220</v>
          </cell>
          <cell r="O2025" t="e">
            <v>#N/A</v>
          </cell>
          <cell r="P2025" t="e">
            <v>#N/A</v>
          </cell>
          <cell r="Q2025" t="e">
            <v>#N/A</v>
          </cell>
          <cell r="R2025" t="e">
            <v>#N/A</v>
          </cell>
          <cell r="S2025" t="e">
            <v>#N/A</v>
          </cell>
          <cell r="T2025" t="e">
            <v>#N/A</v>
          </cell>
          <cell r="U2025" t="e">
            <v>#N/A</v>
          </cell>
          <cell r="V2025" t="e">
            <v>#N/A</v>
          </cell>
          <cell r="W2025" t="e">
            <v>#N/A</v>
          </cell>
          <cell r="X2025" t="e">
            <v>#N/A</v>
          </cell>
          <cell r="Y2025">
            <v>61</v>
          </cell>
        </row>
        <row r="2026">
          <cell r="A2026">
            <v>2025</v>
          </cell>
          <cell r="B2026">
            <v>95</v>
          </cell>
          <cell r="C2026">
            <v>2221</v>
          </cell>
          <cell r="D2026">
            <v>42947</v>
          </cell>
          <cell r="E2026" t="b">
            <v>1</v>
          </cell>
          <cell r="F2026" t="str">
            <v>Approved</v>
          </cell>
          <cell r="G2026" t="str">
            <v>Giant Bicycles</v>
          </cell>
          <cell r="H2026" t="str">
            <v>Standard</v>
          </cell>
          <cell r="I2026" t="str">
            <v>medium</v>
          </cell>
          <cell r="J2026" t="str">
            <v>large</v>
          </cell>
          <cell r="K2026">
            <v>569.55999999999995</v>
          </cell>
          <cell r="L2026">
            <v>528.42999999999995</v>
          </cell>
          <cell r="M2026">
            <v>41.129999999999995</v>
          </cell>
          <cell r="N2026">
            <v>39031</v>
          </cell>
          <cell r="O2026" t="str">
            <v>Female</v>
          </cell>
          <cell r="P2026">
            <v>20</v>
          </cell>
          <cell r="Q2026">
            <v>26.383561643835616</v>
          </cell>
          <cell r="R2026" t="str">
            <v>General Manager</v>
          </cell>
          <cell r="S2026" t="str">
            <v>Financial Services</v>
          </cell>
          <cell r="T2026" t="str">
            <v>Mass Customer</v>
          </cell>
          <cell r="U2026" t="str">
            <v>Yes</v>
          </cell>
          <cell r="V2026">
            <v>4017</v>
          </cell>
          <cell r="W2026" t="str">
            <v>QLD</v>
          </cell>
          <cell r="X2026">
            <v>5</v>
          </cell>
          <cell r="Y2026">
            <v>152</v>
          </cell>
        </row>
        <row r="2027">
          <cell r="A2027">
            <v>2026</v>
          </cell>
          <cell r="B2027">
            <v>65</v>
          </cell>
          <cell r="C2027">
            <v>832</v>
          </cell>
          <cell r="D2027">
            <v>43082</v>
          </cell>
          <cell r="E2027" t="b">
            <v>1</v>
          </cell>
          <cell r="F2027" t="str">
            <v>Approved</v>
          </cell>
          <cell r="G2027" t="str">
            <v>WeareA2B</v>
          </cell>
          <cell r="H2027" t="str">
            <v>Standard</v>
          </cell>
          <cell r="I2027" t="str">
            <v>medium</v>
          </cell>
          <cell r="J2027" t="str">
            <v>medium</v>
          </cell>
          <cell r="K2027">
            <v>1807.45</v>
          </cell>
          <cell r="L2027">
            <v>778.69</v>
          </cell>
          <cell r="M2027">
            <v>1028.76</v>
          </cell>
          <cell r="N2027">
            <v>42145</v>
          </cell>
          <cell r="O2027" t="e">
            <v>#N/A</v>
          </cell>
          <cell r="P2027" t="e">
            <v>#N/A</v>
          </cell>
          <cell r="Q2027" t="e">
            <v>#N/A</v>
          </cell>
          <cell r="R2027" t="e">
            <v>#N/A</v>
          </cell>
          <cell r="S2027" t="e">
            <v>#N/A</v>
          </cell>
          <cell r="T2027" t="e">
            <v>#N/A</v>
          </cell>
          <cell r="U2027" t="e">
            <v>#N/A</v>
          </cell>
          <cell r="V2027" t="e">
            <v>#N/A</v>
          </cell>
          <cell r="W2027" t="e">
            <v>#N/A</v>
          </cell>
          <cell r="X2027" t="e">
            <v>#N/A</v>
          </cell>
          <cell r="Y2027">
            <v>17</v>
          </cell>
        </row>
        <row r="2028">
          <cell r="A2028">
            <v>2027</v>
          </cell>
          <cell r="B2028">
            <v>9</v>
          </cell>
          <cell r="C2028">
            <v>2106</v>
          </cell>
          <cell r="D2028">
            <v>43094</v>
          </cell>
          <cell r="E2028" t="b">
            <v>0</v>
          </cell>
          <cell r="F2028" t="str">
            <v>Approved</v>
          </cell>
          <cell r="G2028" t="str">
            <v>Norco Bicycles</v>
          </cell>
          <cell r="H2028" t="str">
            <v>Standard</v>
          </cell>
          <cell r="I2028" t="str">
            <v>medium</v>
          </cell>
          <cell r="J2028" t="str">
            <v>small</v>
          </cell>
          <cell r="K2028">
            <v>1216.1400000000001</v>
          </cell>
          <cell r="L2028">
            <v>1082.3599999999999</v>
          </cell>
          <cell r="M2028">
            <v>133.7800000000002</v>
          </cell>
          <cell r="N2028">
            <v>35160</v>
          </cell>
          <cell r="O2028" t="str">
            <v>Female</v>
          </cell>
          <cell r="P2028">
            <v>2</v>
          </cell>
          <cell r="Q2028">
            <v>52.038356164383565</v>
          </cell>
          <cell r="R2028" t="str">
            <v>Project Manager</v>
          </cell>
          <cell r="S2028" t="str">
            <v>Health</v>
          </cell>
          <cell r="T2028" t="str">
            <v>High Net Worth</v>
          </cell>
          <cell r="U2028" t="str">
            <v>Yes</v>
          </cell>
          <cell r="V2028">
            <v>2120</v>
          </cell>
          <cell r="W2028" t="str">
            <v>NSW</v>
          </cell>
          <cell r="X2028">
            <v>10</v>
          </cell>
          <cell r="Y2028">
            <v>5</v>
          </cell>
        </row>
        <row r="2029">
          <cell r="A2029">
            <v>2028</v>
          </cell>
          <cell r="B2029">
            <v>66</v>
          </cell>
          <cell r="C2029">
            <v>2039</v>
          </cell>
          <cell r="D2029">
            <v>42765</v>
          </cell>
          <cell r="E2029" t="b">
            <v>0</v>
          </cell>
          <cell r="F2029" t="str">
            <v>Approved</v>
          </cell>
          <cell r="G2029" t="str">
            <v>Solex</v>
          </cell>
          <cell r="H2029" t="str">
            <v>Standard</v>
          </cell>
          <cell r="I2029" t="str">
            <v>medium</v>
          </cell>
          <cell r="J2029" t="str">
            <v>medium</v>
          </cell>
          <cell r="K2029">
            <v>1163.8900000000001</v>
          </cell>
          <cell r="L2029">
            <v>589.27</v>
          </cell>
          <cell r="M2029">
            <v>574.62000000000012</v>
          </cell>
          <cell r="N2029">
            <v>39880</v>
          </cell>
          <cell r="O2029" t="str">
            <v>Male</v>
          </cell>
          <cell r="P2029">
            <v>25</v>
          </cell>
          <cell r="Q2029">
            <v>44.013698630136986</v>
          </cell>
          <cell r="R2029" t="str">
            <v>Senior Developer</v>
          </cell>
          <cell r="S2029" t="str">
            <v>Financial Services</v>
          </cell>
          <cell r="T2029" t="str">
            <v>Mass Customer</v>
          </cell>
          <cell r="U2029" t="str">
            <v>Yes</v>
          </cell>
          <cell r="V2029">
            <v>2528</v>
          </cell>
          <cell r="W2029" t="str">
            <v>NSW</v>
          </cell>
          <cell r="X2029">
            <v>8</v>
          </cell>
          <cell r="Y2029">
            <v>334</v>
          </cell>
        </row>
        <row r="2030">
          <cell r="A2030">
            <v>2029</v>
          </cell>
          <cell r="B2030">
            <v>86</v>
          </cell>
          <cell r="C2030">
            <v>1192</v>
          </cell>
          <cell r="D2030">
            <v>42876</v>
          </cell>
          <cell r="E2030" t="b">
            <v>1</v>
          </cell>
          <cell r="F2030" t="str">
            <v>Approved</v>
          </cell>
          <cell r="G2030" t="str">
            <v>OHM Cycles</v>
          </cell>
          <cell r="H2030" t="str">
            <v>Standard</v>
          </cell>
          <cell r="I2030" t="str">
            <v>medium</v>
          </cell>
          <cell r="J2030" t="str">
            <v>medium</v>
          </cell>
          <cell r="K2030">
            <v>235.63</v>
          </cell>
          <cell r="L2030">
            <v>125.07</v>
          </cell>
          <cell r="M2030">
            <v>110.56</v>
          </cell>
          <cell r="N2030">
            <v>38206</v>
          </cell>
          <cell r="O2030" t="e">
            <v>#N/A</v>
          </cell>
          <cell r="P2030" t="e">
            <v>#N/A</v>
          </cell>
          <cell r="Q2030" t="e">
            <v>#N/A</v>
          </cell>
          <cell r="R2030" t="e">
            <v>#N/A</v>
          </cell>
          <cell r="S2030" t="e">
            <v>#N/A</v>
          </cell>
          <cell r="T2030" t="e">
            <v>#N/A</v>
          </cell>
          <cell r="U2030" t="e">
            <v>#N/A</v>
          </cell>
          <cell r="V2030" t="e">
            <v>#N/A</v>
          </cell>
          <cell r="W2030" t="e">
            <v>#N/A</v>
          </cell>
          <cell r="X2030" t="e">
            <v>#N/A</v>
          </cell>
          <cell r="Y2030">
            <v>223</v>
          </cell>
        </row>
        <row r="2031">
          <cell r="A2031">
            <v>2030</v>
          </cell>
          <cell r="B2031">
            <v>36</v>
          </cell>
          <cell r="C2031">
            <v>1553</v>
          </cell>
          <cell r="D2031">
            <v>42970</v>
          </cell>
          <cell r="E2031" t="b">
            <v>0</v>
          </cell>
          <cell r="F2031" t="str">
            <v>Approved</v>
          </cell>
          <cell r="G2031" t="str">
            <v>Solex</v>
          </cell>
          <cell r="H2031" t="str">
            <v>Standard</v>
          </cell>
          <cell r="I2031" t="str">
            <v>low</v>
          </cell>
          <cell r="J2031" t="str">
            <v>medium</v>
          </cell>
          <cell r="K2031">
            <v>1289.8499999999999</v>
          </cell>
          <cell r="L2031">
            <v>74.510000000000005</v>
          </cell>
          <cell r="M2031">
            <v>1215.3399999999999</v>
          </cell>
          <cell r="N2031">
            <v>39427</v>
          </cell>
          <cell r="O2031" t="e">
            <v>#N/A</v>
          </cell>
          <cell r="P2031" t="e">
            <v>#N/A</v>
          </cell>
          <cell r="Q2031" t="e">
            <v>#N/A</v>
          </cell>
          <cell r="R2031" t="e">
            <v>#N/A</v>
          </cell>
          <cell r="S2031" t="e">
            <v>#N/A</v>
          </cell>
          <cell r="T2031" t="e">
            <v>#N/A</v>
          </cell>
          <cell r="U2031" t="e">
            <v>#N/A</v>
          </cell>
          <cell r="V2031" t="e">
            <v>#N/A</v>
          </cell>
          <cell r="W2031" t="e">
            <v>#N/A</v>
          </cell>
          <cell r="X2031" t="e">
            <v>#N/A</v>
          </cell>
          <cell r="Y2031">
            <v>129</v>
          </cell>
        </row>
        <row r="2032">
          <cell r="A2032">
            <v>2031</v>
          </cell>
          <cell r="B2032">
            <v>66</v>
          </cell>
          <cell r="C2032">
            <v>3178</v>
          </cell>
          <cell r="D2032">
            <v>43052</v>
          </cell>
          <cell r="E2032" t="b">
            <v>0</v>
          </cell>
          <cell r="F2032" t="str">
            <v>Approved</v>
          </cell>
          <cell r="G2032" t="str">
            <v>Giant Bicycles</v>
          </cell>
          <cell r="H2032" t="str">
            <v>Road</v>
          </cell>
          <cell r="I2032" t="str">
            <v>low</v>
          </cell>
          <cell r="J2032" t="str">
            <v>small</v>
          </cell>
          <cell r="K2032">
            <v>590.26</v>
          </cell>
          <cell r="L2032">
            <v>525.33000000000004</v>
          </cell>
          <cell r="M2032">
            <v>64.92999999999995</v>
          </cell>
          <cell r="N2032">
            <v>42710</v>
          </cell>
          <cell r="O2032" t="str">
            <v>Male</v>
          </cell>
          <cell r="P2032">
            <v>87</v>
          </cell>
          <cell r="Q2032">
            <v>50.509589041095893</v>
          </cell>
          <cell r="R2032" t="str">
            <v>VP Quality Control</v>
          </cell>
          <cell r="S2032" t="str">
            <v>n/a</v>
          </cell>
          <cell r="T2032" t="str">
            <v>Affluent Customer</v>
          </cell>
          <cell r="U2032" t="str">
            <v>No</v>
          </cell>
          <cell r="V2032">
            <v>4161</v>
          </cell>
          <cell r="W2032" t="str">
            <v>QLD</v>
          </cell>
          <cell r="X2032">
            <v>7</v>
          </cell>
          <cell r="Y2032">
            <v>47</v>
          </cell>
        </row>
        <row r="2033">
          <cell r="A2033">
            <v>2032</v>
          </cell>
          <cell r="B2033">
            <v>41</v>
          </cell>
          <cell r="C2033">
            <v>1215</v>
          </cell>
          <cell r="D2033">
            <v>42983</v>
          </cell>
          <cell r="E2033" t="b">
            <v>1</v>
          </cell>
          <cell r="F2033" t="str">
            <v>Approved</v>
          </cell>
          <cell r="G2033" t="str">
            <v>Solex</v>
          </cell>
          <cell r="H2033" t="str">
            <v>Road</v>
          </cell>
          <cell r="I2033" t="str">
            <v>medium</v>
          </cell>
          <cell r="J2033" t="str">
            <v>medium</v>
          </cell>
          <cell r="K2033">
            <v>416.98</v>
          </cell>
          <cell r="L2033">
            <v>312.74</v>
          </cell>
          <cell r="M2033">
            <v>104.24000000000001</v>
          </cell>
          <cell r="N2033">
            <v>35560</v>
          </cell>
          <cell r="O2033" t="e">
            <v>#N/A</v>
          </cell>
          <cell r="P2033" t="e">
            <v>#N/A</v>
          </cell>
          <cell r="Q2033" t="e">
            <v>#N/A</v>
          </cell>
          <cell r="R2033" t="e">
            <v>#N/A</v>
          </cell>
          <cell r="S2033" t="e">
            <v>#N/A</v>
          </cell>
          <cell r="T2033" t="e">
            <v>#N/A</v>
          </cell>
          <cell r="U2033" t="e">
            <v>#N/A</v>
          </cell>
          <cell r="V2033" t="e">
            <v>#N/A</v>
          </cell>
          <cell r="W2033" t="e">
            <v>#N/A</v>
          </cell>
          <cell r="X2033" t="e">
            <v>#N/A</v>
          </cell>
          <cell r="Y2033">
            <v>116</v>
          </cell>
        </row>
        <row r="2034">
          <cell r="A2034">
            <v>2033</v>
          </cell>
          <cell r="B2034">
            <v>27</v>
          </cell>
          <cell r="C2034">
            <v>628</v>
          </cell>
          <cell r="D2034">
            <v>42815</v>
          </cell>
          <cell r="E2034" t="b">
            <v>1</v>
          </cell>
          <cell r="F2034" t="str">
            <v>Approved</v>
          </cell>
          <cell r="G2034" t="str">
            <v>Trek Bicycles</v>
          </cell>
          <cell r="H2034" t="str">
            <v>Standard</v>
          </cell>
          <cell r="I2034" t="str">
            <v>medium</v>
          </cell>
          <cell r="J2034" t="str">
            <v>medium</v>
          </cell>
          <cell r="K2034">
            <v>499.53</v>
          </cell>
          <cell r="L2034">
            <v>388.72</v>
          </cell>
          <cell r="M2034">
            <v>110.80999999999995</v>
          </cell>
          <cell r="N2034">
            <v>36334</v>
          </cell>
          <cell r="O2034" t="e">
            <v>#N/A</v>
          </cell>
          <cell r="P2034" t="e">
            <v>#N/A</v>
          </cell>
          <cell r="Q2034" t="e">
            <v>#N/A</v>
          </cell>
          <cell r="R2034" t="e">
            <v>#N/A</v>
          </cell>
          <cell r="S2034" t="e">
            <v>#N/A</v>
          </cell>
          <cell r="T2034" t="e">
            <v>#N/A</v>
          </cell>
          <cell r="U2034" t="e">
            <v>#N/A</v>
          </cell>
          <cell r="V2034" t="e">
            <v>#N/A</v>
          </cell>
          <cell r="W2034" t="e">
            <v>#N/A</v>
          </cell>
          <cell r="X2034" t="e">
            <v>#N/A</v>
          </cell>
          <cell r="Y2034">
            <v>284</v>
          </cell>
        </row>
        <row r="2035">
          <cell r="A2035">
            <v>2034</v>
          </cell>
          <cell r="B2035">
            <v>34</v>
          </cell>
          <cell r="C2035">
            <v>102</v>
          </cell>
          <cell r="D2035">
            <v>43057</v>
          </cell>
          <cell r="E2035" t="b">
            <v>0</v>
          </cell>
          <cell r="F2035" t="str">
            <v>Approved</v>
          </cell>
          <cell r="G2035" t="str">
            <v>Norco Bicycles</v>
          </cell>
          <cell r="H2035" t="str">
            <v>Road</v>
          </cell>
          <cell r="I2035" t="str">
            <v>high</v>
          </cell>
          <cell r="J2035" t="str">
            <v>large</v>
          </cell>
          <cell r="K2035">
            <v>774.53</v>
          </cell>
          <cell r="L2035">
            <v>464.72</v>
          </cell>
          <cell r="M2035">
            <v>309.80999999999995</v>
          </cell>
          <cell r="N2035">
            <v>37698</v>
          </cell>
          <cell r="O2035" t="e">
            <v>#N/A</v>
          </cell>
          <cell r="P2035" t="e">
            <v>#N/A</v>
          </cell>
          <cell r="Q2035" t="e">
            <v>#N/A</v>
          </cell>
          <cell r="R2035" t="e">
            <v>#N/A</v>
          </cell>
          <cell r="S2035" t="e">
            <v>#N/A</v>
          </cell>
          <cell r="T2035" t="e">
            <v>#N/A</v>
          </cell>
          <cell r="U2035" t="e">
            <v>#N/A</v>
          </cell>
          <cell r="V2035" t="e">
            <v>#N/A</v>
          </cell>
          <cell r="W2035" t="e">
            <v>#N/A</v>
          </cell>
          <cell r="X2035" t="e">
            <v>#N/A</v>
          </cell>
          <cell r="Y2035">
            <v>42</v>
          </cell>
        </row>
        <row r="2036">
          <cell r="A2036">
            <v>2035</v>
          </cell>
          <cell r="B2036">
            <v>56</v>
          </cell>
          <cell r="C2036">
            <v>2935</v>
          </cell>
          <cell r="D2036">
            <v>43054</v>
          </cell>
          <cell r="E2036" t="b">
            <v>1</v>
          </cell>
          <cell r="F2036" t="str">
            <v>Approved</v>
          </cell>
          <cell r="G2036" t="str">
            <v>OHM Cycles</v>
          </cell>
          <cell r="H2036" t="str">
            <v>Standard</v>
          </cell>
          <cell r="I2036" t="str">
            <v>medium</v>
          </cell>
          <cell r="J2036" t="str">
            <v>medium</v>
          </cell>
          <cell r="K2036">
            <v>183.86</v>
          </cell>
          <cell r="L2036">
            <v>137.9</v>
          </cell>
          <cell r="M2036">
            <v>45.960000000000008</v>
          </cell>
          <cell r="N2036">
            <v>35707</v>
          </cell>
          <cell r="O2036" t="str">
            <v>Female</v>
          </cell>
          <cell r="P2036">
            <v>23</v>
          </cell>
          <cell r="Q2036">
            <v>43.936986301369863</v>
          </cell>
          <cell r="R2036">
            <v>0</v>
          </cell>
          <cell r="S2036" t="str">
            <v>Telecommunications</v>
          </cell>
          <cell r="T2036" t="str">
            <v>Mass Customer</v>
          </cell>
          <cell r="U2036" t="str">
            <v>Yes</v>
          </cell>
          <cell r="V2036">
            <v>2199</v>
          </cell>
          <cell r="W2036" t="str">
            <v>NSW</v>
          </cell>
          <cell r="X2036">
            <v>9</v>
          </cell>
          <cell r="Y2036">
            <v>45</v>
          </cell>
        </row>
        <row r="2037">
          <cell r="A2037">
            <v>2036</v>
          </cell>
          <cell r="B2037">
            <v>68</v>
          </cell>
          <cell r="C2037">
            <v>1327</v>
          </cell>
          <cell r="D2037">
            <v>43093</v>
          </cell>
          <cell r="E2037" t="b">
            <v>0</v>
          </cell>
          <cell r="F2037" t="str">
            <v>Approved</v>
          </cell>
          <cell r="G2037" t="str">
            <v>OHM Cycles</v>
          </cell>
          <cell r="H2037" t="str">
            <v>Standard</v>
          </cell>
          <cell r="I2037" t="str">
            <v>medium</v>
          </cell>
          <cell r="J2037" t="str">
            <v>medium</v>
          </cell>
          <cell r="K2037">
            <v>1636.9</v>
          </cell>
          <cell r="L2037">
            <v>44.71</v>
          </cell>
          <cell r="M2037">
            <v>1592.19</v>
          </cell>
          <cell r="N2037">
            <v>40410</v>
          </cell>
          <cell r="O2037" t="e">
            <v>#N/A</v>
          </cell>
          <cell r="P2037" t="e">
            <v>#N/A</v>
          </cell>
          <cell r="Q2037" t="e">
            <v>#N/A</v>
          </cell>
          <cell r="R2037" t="e">
            <v>#N/A</v>
          </cell>
          <cell r="S2037" t="e">
            <v>#N/A</v>
          </cell>
          <cell r="T2037" t="e">
            <v>#N/A</v>
          </cell>
          <cell r="U2037" t="e">
            <v>#N/A</v>
          </cell>
          <cell r="V2037" t="e">
            <v>#N/A</v>
          </cell>
          <cell r="W2037" t="e">
            <v>#N/A</v>
          </cell>
          <cell r="X2037" t="e">
            <v>#N/A</v>
          </cell>
          <cell r="Y2037">
            <v>6</v>
          </cell>
        </row>
        <row r="2038">
          <cell r="A2038">
            <v>2037</v>
          </cell>
          <cell r="B2038">
            <v>95</v>
          </cell>
          <cell r="C2038">
            <v>1423</v>
          </cell>
          <cell r="D2038">
            <v>42822</v>
          </cell>
          <cell r="E2038" t="b">
            <v>1</v>
          </cell>
          <cell r="F2038" t="str">
            <v>Approved</v>
          </cell>
          <cell r="G2038" t="str">
            <v>Giant Bicycles</v>
          </cell>
          <cell r="H2038" t="str">
            <v>Standard</v>
          </cell>
          <cell r="I2038" t="str">
            <v>medium</v>
          </cell>
          <cell r="J2038" t="str">
            <v>large</v>
          </cell>
          <cell r="K2038">
            <v>569.55999999999995</v>
          </cell>
          <cell r="L2038">
            <v>528.42999999999995</v>
          </cell>
          <cell r="M2038">
            <v>41.129999999999995</v>
          </cell>
          <cell r="N2038">
            <v>39031</v>
          </cell>
          <cell r="O2038" t="e">
            <v>#N/A</v>
          </cell>
          <cell r="P2038" t="e">
            <v>#N/A</v>
          </cell>
          <cell r="Q2038" t="e">
            <v>#N/A</v>
          </cell>
          <cell r="R2038" t="e">
            <v>#N/A</v>
          </cell>
          <cell r="S2038" t="e">
            <v>#N/A</v>
          </cell>
          <cell r="T2038" t="e">
            <v>#N/A</v>
          </cell>
          <cell r="U2038" t="e">
            <v>#N/A</v>
          </cell>
          <cell r="V2038" t="e">
            <v>#N/A</v>
          </cell>
          <cell r="W2038" t="e">
            <v>#N/A</v>
          </cell>
          <cell r="X2038" t="e">
            <v>#N/A</v>
          </cell>
          <cell r="Y2038">
            <v>277</v>
          </cell>
        </row>
        <row r="2039">
          <cell r="A2039">
            <v>2038</v>
          </cell>
          <cell r="B2039">
            <v>60</v>
          </cell>
          <cell r="C2039">
            <v>2567</v>
          </cell>
          <cell r="D2039">
            <v>42823</v>
          </cell>
          <cell r="E2039" t="b">
            <v>1</v>
          </cell>
          <cell r="F2039" t="str">
            <v>Approved</v>
          </cell>
          <cell r="G2039" t="str">
            <v>Giant Bicycles</v>
          </cell>
          <cell r="H2039" t="str">
            <v>Standard</v>
          </cell>
          <cell r="I2039" t="str">
            <v>high</v>
          </cell>
          <cell r="J2039" t="str">
            <v>small</v>
          </cell>
          <cell r="K2039">
            <v>1977.36</v>
          </cell>
          <cell r="L2039">
            <v>1759.85</v>
          </cell>
          <cell r="M2039">
            <v>217.51</v>
          </cell>
          <cell r="N2039">
            <v>40779</v>
          </cell>
          <cell r="O2039" t="str">
            <v>Female</v>
          </cell>
          <cell r="P2039">
            <v>42</v>
          </cell>
          <cell r="Q2039">
            <v>47.213698630136989</v>
          </cell>
          <cell r="R2039" t="str">
            <v>Systems Administrator IV</v>
          </cell>
          <cell r="S2039" t="str">
            <v>Entertainment</v>
          </cell>
          <cell r="T2039" t="str">
            <v>Affluent Customer</v>
          </cell>
          <cell r="U2039" t="str">
            <v>Yes</v>
          </cell>
          <cell r="V2039">
            <v>2705</v>
          </cell>
          <cell r="W2039" t="str">
            <v>NSW</v>
          </cell>
          <cell r="X2039">
            <v>5</v>
          </cell>
          <cell r="Y2039">
            <v>276</v>
          </cell>
        </row>
        <row r="2040">
          <cell r="A2040">
            <v>2039</v>
          </cell>
          <cell r="B2040">
            <v>0</v>
          </cell>
          <cell r="C2040">
            <v>2951</v>
          </cell>
          <cell r="D2040">
            <v>42996</v>
          </cell>
          <cell r="E2040" t="b">
            <v>0</v>
          </cell>
          <cell r="F2040" t="str">
            <v>Approved</v>
          </cell>
          <cell r="G2040" t="str">
            <v>OHM Cycles</v>
          </cell>
          <cell r="H2040" t="str">
            <v>Standard</v>
          </cell>
          <cell r="I2040" t="str">
            <v>medium</v>
          </cell>
          <cell r="J2040" t="str">
            <v>medium</v>
          </cell>
          <cell r="K2040">
            <v>183.86</v>
          </cell>
          <cell r="L2040">
            <v>137.9</v>
          </cell>
          <cell r="M2040">
            <v>45.960000000000008</v>
          </cell>
          <cell r="N2040">
            <v>35707</v>
          </cell>
          <cell r="O2040" t="str">
            <v>Female</v>
          </cell>
          <cell r="P2040">
            <v>28</v>
          </cell>
          <cell r="Q2040">
            <v>44.512328767123286</v>
          </cell>
          <cell r="R2040" t="str">
            <v>Community Outreach Specialist</v>
          </cell>
          <cell r="S2040" t="str">
            <v>Financial Services</v>
          </cell>
          <cell r="T2040" t="str">
            <v>Mass Customer</v>
          </cell>
          <cell r="U2040" t="str">
            <v>Yes</v>
          </cell>
          <cell r="V2040">
            <v>3437</v>
          </cell>
          <cell r="W2040" t="str">
            <v>VIC</v>
          </cell>
          <cell r="X2040">
            <v>8</v>
          </cell>
          <cell r="Y2040">
            <v>103</v>
          </cell>
        </row>
        <row r="2041">
          <cell r="A2041">
            <v>2040</v>
          </cell>
          <cell r="B2041">
            <v>83</v>
          </cell>
          <cell r="C2041">
            <v>1232</v>
          </cell>
          <cell r="D2041">
            <v>42970</v>
          </cell>
          <cell r="E2041" t="b">
            <v>0</v>
          </cell>
          <cell r="F2041" t="str">
            <v>Approved</v>
          </cell>
          <cell r="G2041" t="str">
            <v>Solex</v>
          </cell>
          <cell r="H2041" t="str">
            <v>Touring</v>
          </cell>
          <cell r="I2041" t="str">
            <v>medium</v>
          </cell>
          <cell r="J2041" t="str">
            <v>large</v>
          </cell>
          <cell r="K2041">
            <v>2083.94</v>
          </cell>
          <cell r="L2041">
            <v>675.03</v>
          </cell>
          <cell r="M2041">
            <v>1408.91</v>
          </cell>
          <cell r="N2041">
            <v>41533</v>
          </cell>
          <cell r="O2041" t="e">
            <v>#N/A</v>
          </cell>
          <cell r="P2041" t="e">
            <v>#N/A</v>
          </cell>
          <cell r="Q2041" t="e">
            <v>#N/A</v>
          </cell>
          <cell r="R2041" t="e">
            <v>#N/A</v>
          </cell>
          <cell r="S2041" t="e">
            <v>#N/A</v>
          </cell>
          <cell r="T2041" t="e">
            <v>#N/A</v>
          </cell>
          <cell r="U2041" t="e">
            <v>#N/A</v>
          </cell>
          <cell r="V2041" t="e">
            <v>#N/A</v>
          </cell>
          <cell r="W2041" t="e">
            <v>#N/A</v>
          </cell>
          <cell r="X2041" t="e">
            <v>#N/A</v>
          </cell>
          <cell r="Y2041">
            <v>129</v>
          </cell>
        </row>
        <row r="2042">
          <cell r="A2042">
            <v>2041</v>
          </cell>
          <cell r="B2042">
            <v>39</v>
          </cell>
          <cell r="C2042">
            <v>902</v>
          </cell>
          <cell r="D2042">
            <v>42892</v>
          </cell>
          <cell r="E2042" t="b">
            <v>0</v>
          </cell>
          <cell r="F2042" t="str">
            <v>Approved</v>
          </cell>
          <cell r="G2042" t="str">
            <v>Giant Bicycles</v>
          </cell>
          <cell r="H2042" t="str">
            <v>Standard</v>
          </cell>
          <cell r="I2042" t="str">
            <v>medium</v>
          </cell>
          <cell r="J2042" t="str">
            <v>large</v>
          </cell>
          <cell r="K2042">
            <v>1812.75</v>
          </cell>
          <cell r="L2042">
            <v>582.48</v>
          </cell>
          <cell r="M2042">
            <v>1230.27</v>
          </cell>
          <cell r="N2042">
            <v>40336</v>
          </cell>
          <cell r="O2042" t="e">
            <v>#N/A</v>
          </cell>
          <cell r="P2042" t="e">
            <v>#N/A</v>
          </cell>
          <cell r="Q2042" t="e">
            <v>#N/A</v>
          </cell>
          <cell r="R2042" t="e">
            <v>#N/A</v>
          </cell>
          <cell r="S2042" t="e">
            <v>#N/A</v>
          </cell>
          <cell r="T2042" t="e">
            <v>#N/A</v>
          </cell>
          <cell r="U2042" t="e">
            <v>#N/A</v>
          </cell>
          <cell r="V2042" t="e">
            <v>#N/A</v>
          </cell>
          <cell r="W2042" t="e">
            <v>#N/A</v>
          </cell>
          <cell r="X2042" t="e">
            <v>#N/A</v>
          </cell>
          <cell r="Y2042">
            <v>207</v>
          </cell>
        </row>
        <row r="2043">
          <cell r="A2043">
            <v>2042</v>
          </cell>
          <cell r="B2043">
            <v>18</v>
          </cell>
          <cell r="C2043">
            <v>1735</v>
          </cell>
          <cell r="D2043">
            <v>42938</v>
          </cell>
          <cell r="E2043" t="b">
            <v>1</v>
          </cell>
          <cell r="F2043" t="str">
            <v>Approved</v>
          </cell>
          <cell r="G2043" t="str">
            <v>Solex</v>
          </cell>
          <cell r="H2043" t="str">
            <v>Standard</v>
          </cell>
          <cell r="I2043" t="str">
            <v>medium</v>
          </cell>
          <cell r="J2043" t="str">
            <v>medium</v>
          </cell>
          <cell r="K2043">
            <v>575.27</v>
          </cell>
          <cell r="L2043">
            <v>431.45</v>
          </cell>
          <cell r="M2043">
            <v>143.82</v>
          </cell>
          <cell r="N2043">
            <v>41345</v>
          </cell>
          <cell r="O2043" t="e">
            <v>#N/A</v>
          </cell>
          <cell r="P2043" t="e">
            <v>#N/A</v>
          </cell>
          <cell r="Q2043" t="e">
            <v>#N/A</v>
          </cell>
          <cell r="R2043" t="e">
            <v>#N/A</v>
          </cell>
          <cell r="S2043" t="e">
            <v>#N/A</v>
          </cell>
          <cell r="T2043" t="e">
            <v>#N/A</v>
          </cell>
          <cell r="U2043" t="e">
            <v>#N/A</v>
          </cell>
          <cell r="V2043" t="e">
            <v>#N/A</v>
          </cell>
          <cell r="W2043" t="e">
            <v>#N/A</v>
          </cell>
          <cell r="X2043" t="e">
            <v>#N/A</v>
          </cell>
          <cell r="Y2043">
            <v>161</v>
          </cell>
        </row>
        <row r="2044">
          <cell r="A2044">
            <v>2043</v>
          </cell>
          <cell r="B2044">
            <v>2</v>
          </cell>
          <cell r="C2044">
            <v>2509</v>
          </cell>
          <cell r="D2044">
            <v>42926</v>
          </cell>
          <cell r="E2044" t="b">
            <v>0</v>
          </cell>
          <cell r="F2044" t="str">
            <v>Approved</v>
          </cell>
          <cell r="G2044" t="str">
            <v>Solex</v>
          </cell>
          <cell r="H2044" t="str">
            <v>Standard</v>
          </cell>
          <cell r="I2044" t="str">
            <v>medium</v>
          </cell>
          <cell r="J2044" t="str">
            <v>medium</v>
          </cell>
          <cell r="K2044">
            <v>71.489999999999995</v>
          </cell>
          <cell r="L2044">
            <v>53.62</v>
          </cell>
          <cell r="M2044">
            <v>17.869999999999997</v>
          </cell>
          <cell r="N2044">
            <v>41245</v>
          </cell>
          <cell r="O2044" t="str">
            <v>Male</v>
          </cell>
          <cell r="P2044">
            <v>43</v>
          </cell>
          <cell r="Q2044">
            <v>50.736986301369861</v>
          </cell>
          <cell r="R2044" t="str">
            <v>Help Desk Technician</v>
          </cell>
          <cell r="S2044" t="str">
            <v>n/a</v>
          </cell>
          <cell r="T2044" t="str">
            <v>Mass Customer</v>
          </cell>
          <cell r="U2044" t="str">
            <v>No</v>
          </cell>
          <cell r="V2044">
            <v>4341</v>
          </cell>
          <cell r="W2044" t="str">
            <v>QLD</v>
          </cell>
          <cell r="X2044">
            <v>2</v>
          </cell>
          <cell r="Y2044">
            <v>173</v>
          </cell>
        </row>
        <row r="2045">
          <cell r="A2045">
            <v>2044</v>
          </cell>
          <cell r="B2045">
            <v>0</v>
          </cell>
          <cell r="C2045">
            <v>3265</v>
          </cell>
          <cell r="D2045">
            <v>43011</v>
          </cell>
          <cell r="E2045" t="b">
            <v>1</v>
          </cell>
          <cell r="F2045" t="str">
            <v>Approved</v>
          </cell>
          <cell r="G2045" t="str">
            <v>Giant Bicycles</v>
          </cell>
          <cell r="H2045" t="str">
            <v>Standard</v>
          </cell>
          <cell r="I2045" t="str">
            <v>medium</v>
          </cell>
          <cell r="J2045" t="str">
            <v>medium</v>
          </cell>
          <cell r="K2045">
            <v>230.91</v>
          </cell>
          <cell r="L2045">
            <v>173.18</v>
          </cell>
          <cell r="M2045">
            <v>57.72999999999999</v>
          </cell>
          <cell r="N2045">
            <v>39031</v>
          </cell>
          <cell r="O2045" t="str">
            <v>Male</v>
          </cell>
          <cell r="P2045">
            <v>68</v>
          </cell>
          <cell r="Q2045">
            <v>54.835616438356162</v>
          </cell>
          <cell r="R2045" t="str">
            <v>Clinical Specialist</v>
          </cell>
          <cell r="S2045" t="str">
            <v>Financial Services</v>
          </cell>
          <cell r="T2045" t="str">
            <v>Mass Customer</v>
          </cell>
          <cell r="U2045" t="str">
            <v>Yes</v>
          </cell>
          <cell r="V2045">
            <v>3038</v>
          </cell>
          <cell r="W2045" t="str">
            <v>VIC</v>
          </cell>
          <cell r="X2045">
            <v>8</v>
          </cell>
          <cell r="Y2045">
            <v>88</v>
          </cell>
        </row>
        <row r="2046">
          <cell r="A2046">
            <v>2045</v>
          </cell>
          <cell r="B2046">
            <v>78</v>
          </cell>
          <cell r="C2046">
            <v>318</v>
          </cell>
          <cell r="D2046">
            <v>42849</v>
          </cell>
          <cell r="E2046" t="b">
            <v>1</v>
          </cell>
          <cell r="F2046" t="str">
            <v>Approved</v>
          </cell>
          <cell r="G2046" t="str">
            <v>Giant Bicycles</v>
          </cell>
          <cell r="H2046" t="str">
            <v>Standard</v>
          </cell>
          <cell r="I2046" t="str">
            <v>medium</v>
          </cell>
          <cell r="J2046" t="str">
            <v>large</v>
          </cell>
          <cell r="K2046">
            <v>1765.3</v>
          </cell>
          <cell r="L2046">
            <v>709.48</v>
          </cell>
          <cell r="M2046">
            <v>1055.82</v>
          </cell>
          <cell r="N2046">
            <v>38339</v>
          </cell>
          <cell r="O2046" t="e">
            <v>#N/A</v>
          </cell>
          <cell r="P2046" t="e">
            <v>#N/A</v>
          </cell>
          <cell r="Q2046" t="e">
            <v>#N/A</v>
          </cell>
          <cell r="R2046" t="e">
            <v>#N/A</v>
          </cell>
          <cell r="S2046" t="e">
            <v>#N/A</v>
          </cell>
          <cell r="T2046" t="e">
            <v>#N/A</v>
          </cell>
          <cell r="U2046" t="e">
            <v>#N/A</v>
          </cell>
          <cell r="V2046" t="e">
            <v>#N/A</v>
          </cell>
          <cell r="W2046" t="e">
            <v>#N/A</v>
          </cell>
          <cell r="X2046" t="e">
            <v>#N/A</v>
          </cell>
          <cell r="Y2046">
            <v>250</v>
          </cell>
        </row>
        <row r="2047">
          <cell r="A2047">
            <v>2046</v>
          </cell>
          <cell r="B2047">
            <v>8</v>
          </cell>
          <cell r="C2047">
            <v>1054</v>
          </cell>
          <cell r="D2047">
            <v>43094</v>
          </cell>
          <cell r="E2047" t="b">
            <v>0</v>
          </cell>
          <cell r="F2047" t="str">
            <v>Approved</v>
          </cell>
          <cell r="G2047" t="str">
            <v>Solex</v>
          </cell>
          <cell r="H2047" t="str">
            <v>Road</v>
          </cell>
          <cell r="I2047" t="str">
            <v>medium</v>
          </cell>
          <cell r="J2047" t="str">
            <v>small</v>
          </cell>
          <cell r="K2047">
            <v>1703.52</v>
          </cell>
          <cell r="L2047">
            <v>1516.13</v>
          </cell>
          <cell r="M2047">
            <v>187.38999999999987</v>
          </cell>
          <cell r="N2047">
            <v>42560</v>
          </cell>
          <cell r="O2047" t="e">
            <v>#N/A</v>
          </cell>
          <cell r="P2047" t="e">
            <v>#N/A</v>
          </cell>
          <cell r="Q2047" t="e">
            <v>#N/A</v>
          </cell>
          <cell r="R2047" t="e">
            <v>#N/A</v>
          </cell>
          <cell r="S2047" t="e">
            <v>#N/A</v>
          </cell>
          <cell r="T2047" t="e">
            <v>#N/A</v>
          </cell>
          <cell r="U2047" t="e">
            <v>#N/A</v>
          </cell>
          <cell r="V2047" t="e">
            <v>#N/A</v>
          </cell>
          <cell r="W2047" t="e">
            <v>#N/A</v>
          </cell>
          <cell r="X2047" t="e">
            <v>#N/A</v>
          </cell>
          <cell r="Y2047">
            <v>5</v>
          </cell>
        </row>
        <row r="2048">
          <cell r="A2048">
            <v>2047</v>
          </cell>
          <cell r="B2048">
            <v>26</v>
          </cell>
          <cell r="C2048">
            <v>2948</v>
          </cell>
          <cell r="D2048">
            <v>42988</v>
          </cell>
          <cell r="E2048" t="b">
            <v>1</v>
          </cell>
          <cell r="F2048" t="str">
            <v>Approved</v>
          </cell>
          <cell r="G2048" t="str">
            <v>WeareA2B</v>
          </cell>
          <cell r="H2048" t="str">
            <v>Standard</v>
          </cell>
          <cell r="I2048" t="str">
            <v>medium</v>
          </cell>
          <cell r="J2048" t="str">
            <v>medium</v>
          </cell>
          <cell r="K2048">
            <v>1992.93</v>
          </cell>
          <cell r="L2048">
            <v>762.63</v>
          </cell>
          <cell r="M2048">
            <v>1230.3000000000002</v>
          </cell>
          <cell r="N2048">
            <v>37698</v>
          </cell>
          <cell r="O2048" t="str">
            <v>Female</v>
          </cell>
          <cell r="P2048">
            <v>68</v>
          </cell>
          <cell r="Q2048">
            <v>25.186301369863013</v>
          </cell>
          <cell r="R2048" t="str">
            <v>Internal Auditor</v>
          </cell>
          <cell r="S2048" t="str">
            <v>Manufacturing</v>
          </cell>
          <cell r="T2048" t="str">
            <v>Mass Customer</v>
          </cell>
          <cell r="U2048" t="str">
            <v>No</v>
          </cell>
          <cell r="V2048">
            <v>4105</v>
          </cell>
          <cell r="W2048" t="str">
            <v>QLD</v>
          </cell>
          <cell r="X2048">
            <v>9</v>
          </cell>
          <cell r="Y2048">
            <v>111</v>
          </cell>
        </row>
        <row r="2049">
          <cell r="A2049">
            <v>2048</v>
          </cell>
          <cell r="B2049">
            <v>27</v>
          </cell>
          <cell r="C2049">
            <v>2870</v>
          </cell>
          <cell r="D2049">
            <v>42925</v>
          </cell>
          <cell r="E2049" t="b">
            <v>0</v>
          </cell>
          <cell r="F2049" t="str">
            <v>Approved</v>
          </cell>
          <cell r="G2049" t="str">
            <v>Trek Bicycles</v>
          </cell>
          <cell r="H2049" t="str">
            <v>Standard</v>
          </cell>
          <cell r="I2049" t="str">
            <v>medium</v>
          </cell>
          <cell r="J2049" t="str">
            <v>medium</v>
          </cell>
          <cell r="K2049">
            <v>499.53</v>
          </cell>
          <cell r="L2049">
            <v>388.72</v>
          </cell>
          <cell r="M2049">
            <v>110.80999999999995</v>
          </cell>
          <cell r="N2049">
            <v>36334</v>
          </cell>
          <cell r="O2049" t="str">
            <v>Male</v>
          </cell>
          <cell r="P2049">
            <v>49</v>
          </cell>
          <cell r="Q2049">
            <v>64.273972602739732</v>
          </cell>
          <cell r="R2049">
            <v>0</v>
          </cell>
          <cell r="S2049" t="str">
            <v>Manufacturing</v>
          </cell>
          <cell r="T2049" t="str">
            <v>Affluent Customer</v>
          </cell>
          <cell r="U2049" t="str">
            <v>No</v>
          </cell>
          <cell r="V2049">
            <v>2200</v>
          </cell>
          <cell r="W2049" t="str">
            <v>NSW</v>
          </cell>
          <cell r="X2049">
            <v>7</v>
          </cell>
          <cell r="Y2049">
            <v>174</v>
          </cell>
        </row>
        <row r="2050">
          <cell r="A2050">
            <v>2049</v>
          </cell>
          <cell r="B2050">
            <v>54</v>
          </cell>
          <cell r="C2050">
            <v>468</v>
          </cell>
          <cell r="D2050">
            <v>42831</v>
          </cell>
          <cell r="E2050" t="b">
            <v>1</v>
          </cell>
          <cell r="F2050" t="str">
            <v>Approved</v>
          </cell>
          <cell r="G2050" t="str">
            <v>WeareA2B</v>
          </cell>
          <cell r="H2050" t="str">
            <v>Standard</v>
          </cell>
          <cell r="I2050" t="str">
            <v>medium</v>
          </cell>
          <cell r="J2050" t="str">
            <v>medium</v>
          </cell>
          <cell r="K2050">
            <v>1807.45</v>
          </cell>
          <cell r="L2050">
            <v>778.69</v>
          </cell>
          <cell r="M2050">
            <v>1028.76</v>
          </cell>
          <cell r="N2050">
            <v>33879</v>
          </cell>
          <cell r="O2050" t="e">
            <v>#N/A</v>
          </cell>
          <cell r="P2050" t="e">
            <v>#N/A</v>
          </cell>
          <cell r="Q2050" t="e">
            <v>#N/A</v>
          </cell>
          <cell r="R2050" t="e">
            <v>#N/A</v>
          </cell>
          <cell r="S2050" t="e">
            <v>#N/A</v>
          </cell>
          <cell r="T2050" t="e">
            <v>#N/A</v>
          </cell>
          <cell r="U2050" t="e">
            <v>#N/A</v>
          </cell>
          <cell r="V2050" t="e">
            <v>#N/A</v>
          </cell>
          <cell r="W2050" t="e">
            <v>#N/A</v>
          </cell>
          <cell r="X2050" t="e">
            <v>#N/A</v>
          </cell>
          <cell r="Y2050">
            <v>268</v>
          </cell>
        </row>
        <row r="2051">
          <cell r="A2051">
            <v>2050</v>
          </cell>
          <cell r="B2051">
            <v>20</v>
          </cell>
          <cell r="C2051">
            <v>563</v>
          </cell>
          <cell r="D2051">
            <v>42955</v>
          </cell>
          <cell r="E2051" t="b">
            <v>1</v>
          </cell>
          <cell r="F2051" t="str">
            <v>Approved</v>
          </cell>
          <cell r="G2051" t="str">
            <v>Trek Bicycles</v>
          </cell>
          <cell r="H2051" t="str">
            <v>Standard</v>
          </cell>
          <cell r="I2051" t="str">
            <v>medium</v>
          </cell>
          <cell r="J2051" t="str">
            <v>small</v>
          </cell>
          <cell r="K2051">
            <v>1775.81</v>
          </cell>
          <cell r="L2051">
            <v>1580.47</v>
          </cell>
          <cell r="M2051">
            <v>195.33999999999992</v>
          </cell>
          <cell r="N2051">
            <v>34115</v>
          </cell>
          <cell r="O2051" t="e">
            <v>#N/A</v>
          </cell>
          <cell r="P2051" t="e">
            <v>#N/A</v>
          </cell>
          <cell r="Q2051" t="e">
            <v>#N/A</v>
          </cell>
          <cell r="R2051" t="e">
            <v>#N/A</v>
          </cell>
          <cell r="S2051" t="e">
            <v>#N/A</v>
          </cell>
          <cell r="T2051" t="e">
            <v>#N/A</v>
          </cell>
          <cell r="U2051" t="e">
            <v>#N/A</v>
          </cell>
          <cell r="V2051" t="e">
            <v>#N/A</v>
          </cell>
          <cell r="W2051" t="e">
            <v>#N/A</v>
          </cell>
          <cell r="X2051" t="e">
            <v>#N/A</v>
          </cell>
          <cell r="Y2051">
            <v>144</v>
          </cell>
        </row>
        <row r="2052">
          <cell r="A2052">
            <v>2051</v>
          </cell>
          <cell r="B2052">
            <v>38</v>
          </cell>
          <cell r="C2052">
            <v>65</v>
          </cell>
          <cell r="D2052">
            <v>42833</v>
          </cell>
          <cell r="E2052" t="b">
            <v>0</v>
          </cell>
          <cell r="F2052" t="str">
            <v>Approved</v>
          </cell>
          <cell r="G2052" t="str">
            <v>Solex</v>
          </cell>
          <cell r="H2052" t="str">
            <v>Standard</v>
          </cell>
          <cell r="I2052" t="str">
            <v>medium</v>
          </cell>
          <cell r="J2052" t="str">
            <v>medium</v>
          </cell>
          <cell r="K2052">
            <v>1577.53</v>
          </cell>
          <cell r="L2052">
            <v>826.51</v>
          </cell>
          <cell r="M2052">
            <v>751.02</v>
          </cell>
          <cell r="N2052">
            <v>35707</v>
          </cell>
          <cell r="O2052" t="e">
            <v>#N/A</v>
          </cell>
          <cell r="P2052" t="e">
            <v>#N/A</v>
          </cell>
          <cell r="Q2052" t="e">
            <v>#N/A</v>
          </cell>
          <cell r="R2052" t="e">
            <v>#N/A</v>
          </cell>
          <cell r="S2052" t="e">
            <v>#N/A</v>
          </cell>
          <cell r="T2052" t="e">
            <v>#N/A</v>
          </cell>
          <cell r="U2052" t="e">
            <v>#N/A</v>
          </cell>
          <cell r="V2052" t="e">
            <v>#N/A</v>
          </cell>
          <cell r="W2052" t="e">
            <v>#N/A</v>
          </cell>
          <cell r="X2052" t="e">
            <v>#N/A</v>
          </cell>
          <cell r="Y2052">
            <v>266</v>
          </cell>
        </row>
        <row r="2053">
          <cell r="A2053">
            <v>2052</v>
          </cell>
          <cell r="B2053">
            <v>22</v>
          </cell>
          <cell r="C2053">
            <v>1797</v>
          </cell>
          <cell r="D2053">
            <v>42885</v>
          </cell>
          <cell r="E2053" t="b">
            <v>1</v>
          </cell>
          <cell r="F2053" t="str">
            <v>Approved</v>
          </cell>
          <cell r="G2053" t="str">
            <v>WeareA2B</v>
          </cell>
          <cell r="H2053" t="str">
            <v>Standard</v>
          </cell>
          <cell r="I2053" t="str">
            <v>medium</v>
          </cell>
          <cell r="J2053" t="str">
            <v>medium</v>
          </cell>
          <cell r="K2053">
            <v>60.34</v>
          </cell>
          <cell r="L2053">
            <v>45.26</v>
          </cell>
          <cell r="M2053">
            <v>15.080000000000005</v>
          </cell>
          <cell r="N2053">
            <v>34165</v>
          </cell>
          <cell r="O2053" t="e">
            <v>#N/A</v>
          </cell>
          <cell r="P2053" t="e">
            <v>#N/A</v>
          </cell>
          <cell r="Q2053" t="e">
            <v>#N/A</v>
          </cell>
          <cell r="R2053" t="e">
            <v>#N/A</v>
          </cell>
          <cell r="S2053" t="e">
            <v>#N/A</v>
          </cell>
          <cell r="T2053" t="e">
            <v>#N/A</v>
          </cell>
          <cell r="U2053" t="e">
            <v>#N/A</v>
          </cell>
          <cell r="V2053" t="e">
            <v>#N/A</v>
          </cell>
          <cell r="W2053" t="e">
            <v>#N/A</v>
          </cell>
          <cell r="X2053" t="e">
            <v>#N/A</v>
          </cell>
          <cell r="Y2053">
            <v>214</v>
          </cell>
        </row>
        <row r="2054">
          <cell r="A2054">
            <v>2053</v>
          </cell>
          <cell r="B2054">
            <v>46</v>
          </cell>
          <cell r="C2054">
            <v>354</v>
          </cell>
          <cell r="D2054">
            <v>42916</v>
          </cell>
          <cell r="E2054" t="b">
            <v>0</v>
          </cell>
          <cell r="F2054" t="str">
            <v>Approved</v>
          </cell>
          <cell r="G2054" t="str">
            <v>Solex</v>
          </cell>
          <cell r="H2054" t="str">
            <v>Standard</v>
          </cell>
          <cell r="I2054" t="str">
            <v>low</v>
          </cell>
          <cell r="J2054" t="str">
            <v>medium</v>
          </cell>
          <cell r="K2054">
            <v>1289.8499999999999</v>
          </cell>
          <cell r="L2054">
            <v>74.510000000000005</v>
          </cell>
          <cell r="M2054">
            <v>1215.3399999999999</v>
          </cell>
          <cell r="N2054">
            <v>39427</v>
          </cell>
          <cell r="O2054" t="e">
            <v>#N/A</v>
          </cell>
          <cell r="P2054" t="e">
            <v>#N/A</v>
          </cell>
          <cell r="Q2054" t="e">
            <v>#N/A</v>
          </cell>
          <cell r="R2054" t="e">
            <v>#N/A</v>
          </cell>
          <cell r="S2054" t="e">
            <v>#N/A</v>
          </cell>
          <cell r="T2054" t="e">
            <v>#N/A</v>
          </cell>
          <cell r="U2054" t="e">
            <v>#N/A</v>
          </cell>
          <cell r="V2054" t="e">
            <v>#N/A</v>
          </cell>
          <cell r="W2054" t="e">
            <v>#N/A</v>
          </cell>
          <cell r="X2054" t="e">
            <v>#N/A</v>
          </cell>
          <cell r="Y2054">
            <v>183</v>
          </cell>
        </row>
        <row r="2055">
          <cell r="A2055">
            <v>2054</v>
          </cell>
          <cell r="B2055">
            <v>12</v>
          </cell>
          <cell r="C2055">
            <v>3075</v>
          </cell>
          <cell r="D2055">
            <v>42762</v>
          </cell>
          <cell r="E2055" t="b">
            <v>0</v>
          </cell>
          <cell r="F2055" t="str">
            <v>Approved</v>
          </cell>
          <cell r="G2055" t="str">
            <v>WeareA2B</v>
          </cell>
          <cell r="H2055" t="str">
            <v>Standard</v>
          </cell>
          <cell r="I2055" t="str">
            <v>medium</v>
          </cell>
          <cell r="J2055" t="str">
            <v>medium</v>
          </cell>
          <cell r="K2055">
            <v>1231.1500000000001</v>
          </cell>
          <cell r="L2055">
            <v>161.6</v>
          </cell>
          <cell r="M2055">
            <v>1069.5500000000002</v>
          </cell>
          <cell r="N2055">
            <v>38693</v>
          </cell>
          <cell r="O2055" t="str">
            <v>Female</v>
          </cell>
          <cell r="P2055">
            <v>9</v>
          </cell>
          <cell r="Q2055">
            <v>62.446575342465756</v>
          </cell>
          <cell r="R2055">
            <v>0</v>
          </cell>
          <cell r="S2055" t="str">
            <v>Health</v>
          </cell>
          <cell r="T2055" t="str">
            <v>Mass Customer</v>
          </cell>
          <cell r="U2055" t="str">
            <v>Yes</v>
          </cell>
          <cell r="V2055">
            <v>3068</v>
          </cell>
          <cell r="W2055" t="str">
            <v>VIC</v>
          </cell>
          <cell r="X2055">
            <v>8</v>
          </cell>
          <cell r="Y2055">
            <v>337</v>
          </cell>
        </row>
        <row r="2056">
          <cell r="A2056">
            <v>2055</v>
          </cell>
          <cell r="B2056">
            <v>73</v>
          </cell>
          <cell r="C2056">
            <v>2357</v>
          </cell>
          <cell r="D2056">
            <v>42827</v>
          </cell>
          <cell r="E2056" t="b">
            <v>1</v>
          </cell>
          <cell r="F2056" t="str">
            <v>Approved</v>
          </cell>
          <cell r="G2056" t="str">
            <v>Solex</v>
          </cell>
          <cell r="H2056" t="str">
            <v>Standard</v>
          </cell>
          <cell r="I2056" t="str">
            <v>medium</v>
          </cell>
          <cell r="J2056" t="str">
            <v>medium</v>
          </cell>
          <cell r="K2056">
            <v>1945.43</v>
          </cell>
          <cell r="L2056">
            <v>333.18</v>
          </cell>
          <cell r="M2056">
            <v>1612.25</v>
          </cell>
          <cell r="N2056">
            <v>37499</v>
          </cell>
          <cell r="O2056" t="str">
            <v>Male</v>
          </cell>
          <cell r="P2056">
            <v>26</v>
          </cell>
          <cell r="Q2056">
            <v>59.468493150684928</v>
          </cell>
          <cell r="R2056" t="str">
            <v>Civil Engineer</v>
          </cell>
          <cell r="S2056" t="str">
            <v>Manufacturing</v>
          </cell>
          <cell r="T2056" t="str">
            <v>Affluent Customer</v>
          </cell>
          <cell r="U2056" t="str">
            <v>No</v>
          </cell>
          <cell r="V2056">
            <v>2073</v>
          </cell>
          <cell r="W2056" t="str">
            <v>NSW</v>
          </cell>
          <cell r="X2056">
            <v>12</v>
          </cell>
          <cell r="Y2056">
            <v>272</v>
          </cell>
        </row>
        <row r="2057">
          <cell r="A2057">
            <v>2056</v>
          </cell>
          <cell r="B2057">
            <v>0</v>
          </cell>
          <cell r="C2057">
            <v>2285</v>
          </cell>
          <cell r="D2057">
            <v>42836</v>
          </cell>
          <cell r="E2057" t="b">
            <v>0</v>
          </cell>
          <cell r="F2057" t="str">
            <v>Approved</v>
          </cell>
          <cell r="G2057" t="str">
            <v>Norco Bicycles</v>
          </cell>
          <cell r="H2057" t="str">
            <v>Standard</v>
          </cell>
          <cell r="I2057" t="str">
            <v>medium</v>
          </cell>
          <cell r="J2057" t="str">
            <v>medium</v>
          </cell>
          <cell r="K2057">
            <v>360.4</v>
          </cell>
          <cell r="L2057">
            <v>270.3</v>
          </cell>
          <cell r="M2057">
            <v>90.099999999999966</v>
          </cell>
          <cell r="N2057">
            <v>42710</v>
          </cell>
          <cell r="O2057" t="str">
            <v>Female</v>
          </cell>
          <cell r="P2057">
            <v>20</v>
          </cell>
          <cell r="Q2057">
            <v>48.42739726027397</v>
          </cell>
          <cell r="R2057" t="str">
            <v>Quality Control Specialist</v>
          </cell>
          <cell r="S2057" t="str">
            <v>Telecommunications</v>
          </cell>
          <cell r="T2057" t="str">
            <v>High Net Worth</v>
          </cell>
          <cell r="U2057" t="str">
            <v>No</v>
          </cell>
          <cell r="V2057">
            <v>3631</v>
          </cell>
          <cell r="W2057" t="str">
            <v>VIC</v>
          </cell>
          <cell r="X2057">
            <v>6</v>
          </cell>
          <cell r="Y2057">
            <v>263</v>
          </cell>
        </row>
        <row r="2058">
          <cell r="A2058">
            <v>2057</v>
          </cell>
          <cell r="B2058">
            <v>85</v>
          </cell>
          <cell r="C2058">
            <v>1657</v>
          </cell>
          <cell r="D2058">
            <v>42904</v>
          </cell>
          <cell r="E2058" t="b">
            <v>0</v>
          </cell>
          <cell r="F2058" t="str">
            <v>Approved</v>
          </cell>
          <cell r="G2058" t="str">
            <v>WeareA2B</v>
          </cell>
          <cell r="H2058" t="str">
            <v>Standard</v>
          </cell>
          <cell r="I2058" t="str">
            <v>medium</v>
          </cell>
          <cell r="J2058" t="str">
            <v>medium</v>
          </cell>
          <cell r="K2058">
            <v>752.64</v>
          </cell>
          <cell r="L2058">
            <v>205.36</v>
          </cell>
          <cell r="M2058">
            <v>547.28</v>
          </cell>
          <cell r="N2058">
            <v>42218</v>
          </cell>
          <cell r="O2058" t="e">
            <v>#N/A</v>
          </cell>
          <cell r="P2058" t="e">
            <v>#N/A</v>
          </cell>
          <cell r="Q2058" t="e">
            <v>#N/A</v>
          </cell>
          <cell r="R2058" t="e">
            <v>#N/A</v>
          </cell>
          <cell r="S2058" t="e">
            <v>#N/A</v>
          </cell>
          <cell r="T2058" t="e">
            <v>#N/A</v>
          </cell>
          <cell r="U2058" t="e">
            <v>#N/A</v>
          </cell>
          <cell r="V2058" t="e">
            <v>#N/A</v>
          </cell>
          <cell r="W2058" t="e">
            <v>#N/A</v>
          </cell>
          <cell r="X2058" t="e">
            <v>#N/A</v>
          </cell>
          <cell r="Y2058">
            <v>195</v>
          </cell>
        </row>
        <row r="2059">
          <cell r="A2059">
            <v>2058</v>
          </cell>
          <cell r="B2059">
            <v>66</v>
          </cell>
          <cell r="C2059">
            <v>1078</v>
          </cell>
          <cell r="D2059">
            <v>42959</v>
          </cell>
          <cell r="E2059" t="b">
            <v>1</v>
          </cell>
          <cell r="F2059" t="str">
            <v>Approved</v>
          </cell>
          <cell r="G2059" t="str">
            <v>Giant Bicycles</v>
          </cell>
          <cell r="H2059" t="str">
            <v>Road</v>
          </cell>
          <cell r="I2059" t="str">
            <v>low</v>
          </cell>
          <cell r="J2059" t="str">
            <v>small</v>
          </cell>
          <cell r="K2059">
            <v>590.26</v>
          </cell>
          <cell r="L2059">
            <v>525.33000000000004</v>
          </cell>
          <cell r="M2059">
            <v>64.92999999999995</v>
          </cell>
          <cell r="N2059">
            <v>40487</v>
          </cell>
          <cell r="O2059" t="e">
            <v>#N/A</v>
          </cell>
          <cell r="P2059" t="e">
            <v>#N/A</v>
          </cell>
          <cell r="Q2059" t="e">
            <v>#N/A</v>
          </cell>
          <cell r="R2059" t="e">
            <v>#N/A</v>
          </cell>
          <cell r="S2059" t="e">
            <v>#N/A</v>
          </cell>
          <cell r="T2059" t="e">
            <v>#N/A</v>
          </cell>
          <cell r="U2059" t="e">
            <v>#N/A</v>
          </cell>
          <cell r="V2059" t="e">
            <v>#N/A</v>
          </cell>
          <cell r="W2059" t="e">
            <v>#N/A</v>
          </cell>
          <cell r="X2059" t="e">
            <v>#N/A</v>
          </cell>
          <cell r="Y2059">
            <v>140</v>
          </cell>
        </row>
        <row r="2060">
          <cell r="A2060">
            <v>2059</v>
          </cell>
          <cell r="B2060">
            <v>25</v>
          </cell>
          <cell r="C2060">
            <v>1611</v>
          </cell>
          <cell r="D2060">
            <v>42957</v>
          </cell>
          <cell r="E2060" t="b">
            <v>1</v>
          </cell>
          <cell r="F2060" t="str">
            <v>Approved</v>
          </cell>
          <cell r="G2060" t="str">
            <v>OHM Cycles</v>
          </cell>
          <cell r="H2060" t="str">
            <v>Standard</v>
          </cell>
          <cell r="I2060" t="str">
            <v>high</v>
          </cell>
          <cell r="J2060" t="str">
            <v>medium</v>
          </cell>
          <cell r="K2060">
            <v>2005.66</v>
          </cell>
          <cell r="L2060">
            <v>1203.4000000000001</v>
          </cell>
          <cell r="M2060">
            <v>802.26</v>
          </cell>
          <cell r="N2060">
            <v>35470</v>
          </cell>
          <cell r="O2060" t="e">
            <v>#N/A</v>
          </cell>
          <cell r="P2060" t="e">
            <v>#N/A</v>
          </cell>
          <cell r="Q2060" t="e">
            <v>#N/A</v>
          </cell>
          <cell r="R2060" t="e">
            <v>#N/A</v>
          </cell>
          <cell r="S2060" t="e">
            <v>#N/A</v>
          </cell>
          <cell r="T2060" t="e">
            <v>#N/A</v>
          </cell>
          <cell r="U2060" t="e">
            <v>#N/A</v>
          </cell>
          <cell r="V2060" t="e">
            <v>#N/A</v>
          </cell>
          <cell r="W2060" t="e">
            <v>#N/A</v>
          </cell>
          <cell r="X2060" t="e">
            <v>#N/A</v>
          </cell>
          <cell r="Y2060">
            <v>142</v>
          </cell>
        </row>
        <row r="2061">
          <cell r="A2061">
            <v>2060</v>
          </cell>
          <cell r="B2061">
            <v>82</v>
          </cell>
          <cell r="C2061">
            <v>2383</v>
          </cell>
          <cell r="D2061">
            <v>43078</v>
          </cell>
          <cell r="E2061" t="b">
            <v>0</v>
          </cell>
          <cell r="F2061" t="str">
            <v>Approved</v>
          </cell>
          <cell r="G2061" t="str">
            <v>Norco Bicycles</v>
          </cell>
          <cell r="H2061" t="str">
            <v>Standard</v>
          </cell>
          <cell r="I2061" t="str">
            <v>high</v>
          </cell>
          <cell r="J2061" t="str">
            <v>medium</v>
          </cell>
          <cell r="K2061">
            <v>1148.6400000000001</v>
          </cell>
          <cell r="L2061">
            <v>689.18</v>
          </cell>
          <cell r="M2061">
            <v>459.46000000000015</v>
          </cell>
          <cell r="N2061">
            <v>42226</v>
          </cell>
          <cell r="O2061" t="str">
            <v>Male</v>
          </cell>
          <cell r="P2061">
            <v>96</v>
          </cell>
          <cell r="Q2061">
            <v>43.539726027397258</v>
          </cell>
          <cell r="R2061" t="str">
            <v>Compensation Analyst</v>
          </cell>
          <cell r="S2061" t="str">
            <v>Retail</v>
          </cell>
          <cell r="T2061" t="str">
            <v>Mass Customer</v>
          </cell>
          <cell r="U2061" t="str">
            <v>Yes</v>
          </cell>
          <cell r="V2061">
            <v>2147</v>
          </cell>
          <cell r="W2061" t="str">
            <v>NSW</v>
          </cell>
          <cell r="X2061">
            <v>9</v>
          </cell>
          <cell r="Y2061">
            <v>21</v>
          </cell>
        </row>
        <row r="2062">
          <cell r="A2062">
            <v>2061</v>
          </cell>
          <cell r="B2062">
            <v>5</v>
          </cell>
          <cell r="C2062">
            <v>961</v>
          </cell>
          <cell r="D2062">
            <v>42862</v>
          </cell>
          <cell r="E2062" t="b">
            <v>0</v>
          </cell>
          <cell r="F2062" t="str">
            <v>Approved</v>
          </cell>
          <cell r="G2062" t="str">
            <v>Trek Bicycles</v>
          </cell>
          <cell r="H2062" t="str">
            <v>Mountain</v>
          </cell>
          <cell r="I2062" t="str">
            <v>low</v>
          </cell>
          <cell r="J2062" t="str">
            <v>medium</v>
          </cell>
          <cell r="K2062">
            <v>574.64</v>
          </cell>
          <cell r="L2062">
            <v>459.71</v>
          </cell>
          <cell r="M2062">
            <v>114.93</v>
          </cell>
          <cell r="N2062">
            <v>38206</v>
          </cell>
          <cell r="O2062" t="e">
            <v>#N/A</v>
          </cell>
          <cell r="P2062" t="e">
            <v>#N/A</v>
          </cell>
          <cell r="Q2062" t="e">
            <v>#N/A</v>
          </cell>
          <cell r="R2062" t="e">
            <v>#N/A</v>
          </cell>
          <cell r="S2062" t="e">
            <v>#N/A</v>
          </cell>
          <cell r="T2062" t="e">
            <v>#N/A</v>
          </cell>
          <cell r="U2062" t="e">
            <v>#N/A</v>
          </cell>
          <cell r="V2062" t="e">
            <v>#N/A</v>
          </cell>
          <cell r="W2062" t="e">
            <v>#N/A</v>
          </cell>
          <cell r="X2062" t="e">
            <v>#N/A</v>
          </cell>
          <cell r="Y2062">
            <v>237</v>
          </cell>
        </row>
        <row r="2063">
          <cell r="A2063">
            <v>2062</v>
          </cell>
          <cell r="B2063">
            <v>64</v>
          </cell>
          <cell r="C2063">
            <v>1500</v>
          </cell>
          <cell r="D2063">
            <v>42806</v>
          </cell>
          <cell r="E2063" t="b">
            <v>1</v>
          </cell>
          <cell r="F2063" t="str">
            <v>Approved</v>
          </cell>
          <cell r="G2063" t="str">
            <v>Trek Bicycles</v>
          </cell>
          <cell r="H2063" t="str">
            <v>Standard</v>
          </cell>
          <cell r="I2063" t="str">
            <v>medium</v>
          </cell>
          <cell r="J2063" t="str">
            <v>large</v>
          </cell>
          <cell r="K2063">
            <v>1469.44</v>
          </cell>
          <cell r="L2063">
            <v>596.54999999999995</v>
          </cell>
          <cell r="M2063">
            <v>872.8900000000001</v>
          </cell>
          <cell r="N2063">
            <v>41047</v>
          </cell>
          <cell r="O2063" t="e">
            <v>#N/A</v>
          </cell>
          <cell r="P2063" t="e">
            <v>#N/A</v>
          </cell>
          <cell r="Q2063" t="e">
            <v>#N/A</v>
          </cell>
          <cell r="R2063" t="e">
            <v>#N/A</v>
          </cell>
          <cell r="S2063" t="e">
            <v>#N/A</v>
          </cell>
          <cell r="T2063" t="e">
            <v>#N/A</v>
          </cell>
          <cell r="U2063" t="e">
            <v>#N/A</v>
          </cell>
          <cell r="V2063" t="e">
            <v>#N/A</v>
          </cell>
          <cell r="W2063" t="e">
            <v>#N/A</v>
          </cell>
          <cell r="X2063" t="e">
            <v>#N/A</v>
          </cell>
          <cell r="Y2063">
            <v>293</v>
          </cell>
        </row>
        <row r="2064">
          <cell r="A2064">
            <v>2063</v>
          </cell>
          <cell r="B2064">
            <v>50</v>
          </cell>
          <cell r="C2064">
            <v>1200</v>
          </cell>
          <cell r="D2064">
            <v>42803</v>
          </cell>
          <cell r="E2064" t="b">
            <v>0</v>
          </cell>
          <cell r="F2064" t="str">
            <v>Approved</v>
          </cell>
          <cell r="G2064" t="str">
            <v>Giant Bicycles</v>
          </cell>
          <cell r="H2064" t="str">
            <v>Standard</v>
          </cell>
          <cell r="I2064" t="str">
            <v>medium</v>
          </cell>
          <cell r="J2064" t="str">
            <v>medium</v>
          </cell>
          <cell r="K2064">
            <v>642.70000000000005</v>
          </cell>
          <cell r="L2064">
            <v>211.37</v>
          </cell>
          <cell r="M2064">
            <v>431.33000000000004</v>
          </cell>
          <cell r="N2064">
            <v>37337</v>
          </cell>
          <cell r="O2064" t="e">
            <v>#N/A</v>
          </cell>
          <cell r="P2064" t="e">
            <v>#N/A</v>
          </cell>
          <cell r="Q2064" t="e">
            <v>#N/A</v>
          </cell>
          <cell r="R2064" t="e">
            <v>#N/A</v>
          </cell>
          <cell r="S2064" t="e">
            <v>#N/A</v>
          </cell>
          <cell r="T2064" t="e">
            <v>#N/A</v>
          </cell>
          <cell r="U2064" t="e">
            <v>#N/A</v>
          </cell>
          <cell r="V2064" t="e">
            <v>#N/A</v>
          </cell>
          <cell r="W2064" t="e">
            <v>#N/A</v>
          </cell>
          <cell r="X2064" t="e">
            <v>#N/A</v>
          </cell>
          <cell r="Y2064">
            <v>296</v>
          </cell>
        </row>
        <row r="2065">
          <cell r="A2065">
            <v>2064</v>
          </cell>
          <cell r="B2065">
            <v>54</v>
          </cell>
          <cell r="C2065">
            <v>2117</v>
          </cell>
          <cell r="D2065">
            <v>42794</v>
          </cell>
          <cell r="E2065" t="b">
            <v>0</v>
          </cell>
          <cell r="F2065" t="str">
            <v>Approved</v>
          </cell>
          <cell r="G2065" t="str">
            <v>WeareA2B</v>
          </cell>
          <cell r="H2065" t="str">
            <v>Standard</v>
          </cell>
          <cell r="I2065" t="str">
            <v>medium</v>
          </cell>
          <cell r="J2065" t="str">
            <v>medium</v>
          </cell>
          <cell r="K2065">
            <v>1292.8399999999999</v>
          </cell>
          <cell r="L2065">
            <v>13.44</v>
          </cell>
          <cell r="M2065">
            <v>1279.3999999999999</v>
          </cell>
          <cell r="N2065">
            <v>39915</v>
          </cell>
          <cell r="O2065" t="str">
            <v>Male</v>
          </cell>
          <cell r="P2065">
            <v>29</v>
          </cell>
          <cell r="Q2065">
            <v>26.783561643835615</v>
          </cell>
          <cell r="R2065" t="str">
            <v>Computer Systems Analyst I</v>
          </cell>
          <cell r="S2065" t="str">
            <v>Financial Services</v>
          </cell>
          <cell r="T2065" t="str">
            <v>Affluent Customer</v>
          </cell>
          <cell r="U2065" t="str">
            <v>Yes</v>
          </cell>
          <cell r="V2065">
            <v>2090</v>
          </cell>
          <cell r="W2065" t="str">
            <v>NSW</v>
          </cell>
          <cell r="X2065">
            <v>12</v>
          </cell>
          <cell r="Y2065">
            <v>305</v>
          </cell>
        </row>
        <row r="2066">
          <cell r="A2066">
            <v>2065</v>
          </cell>
          <cell r="B2066">
            <v>77</v>
          </cell>
          <cell r="C2066">
            <v>1999</v>
          </cell>
          <cell r="D2066">
            <v>43036</v>
          </cell>
          <cell r="E2066" t="b">
            <v>1</v>
          </cell>
          <cell r="F2066" t="str">
            <v>Approved</v>
          </cell>
          <cell r="G2066" t="str">
            <v>Norco Bicycles</v>
          </cell>
          <cell r="H2066" t="str">
            <v>Road</v>
          </cell>
          <cell r="I2066" t="str">
            <v>medium</v>
          </cell>
          <cell r="J2066" t="str">
            <v>large</v>
          </cell>
          <cell r="K2066">
            <v>1240.31</v>
          </cell>
          <cell r="L2066">
            <v>795.1</v>
          </cell>
          <cell r="M2066">
            <v>445.20999999999992</v>
          </cell>
          <cell r="N2066">
            <v>38193</v>
          </cell>
          <cell r="O2066" t="e">
            <v>#N/A</v>
          </cell>
          <cell r="P2066" t="e">
            <v>#N/A</v>
          </cell>
          <cell r="Q2066" t="e">
            <v>#N/A</v>
          </cell>
          <cell r="R2066" t="e">
            <v>#N/A</v>
          </cell>
          <cell r="S2066" t="e">
            <v>#N/A</v>
          </cell>
          <cell r="T2066" t="e">
            <v>#N/A</v>
          </cell>
          <cell r="U2066" t="e">
            <v>#N/A</v>
          </cell>
          <cell r="V2066" t="e">
            <v>#N/A</v>
          </cell>
          <cell r="W2066" t="e">
            <v>#N/A</v>
          </cell>
          <cell r="X2066" t="e">
            <v>#N/A</v>
          </cell>
          <cell r="Y2066">
            <v>63</v>
          </cell>
        </row>
        <row r="2067">
          <cell r="A2067">
            <v>2066</v>
          </cell>
          <cell r="B2067">
            <v>19</v>
          </cell>
          <cell r="C2067">
            <v>405</v>
          </cell>
          <cell r="D2067">
            <v>43085</v>
          </cell>
          <cell r="E2067" t="b">
            <v>1</v>
          </cell>
          <cell r="F2067" t="str">
            <v>Approved</v>
          </cell>
          <cell r="G2067" t="str">
            <v>Trek Bicycles</v>
          </cell>
          <cell r="H2067" t="str">
            <v>Mountain</v>
          </cell>
          <cell r="I2067" t="str">
            <v>low</v>
          </cell>
          <cell r="J2067" t="str">
            <v>medium</v>
          </cell>
          <cell r="K2067">
            <v>574.64</v>
          </cell>
          <cell r="L2067">
            <v>459.71</v>
          </cell>
          <cell r="M2067">
            <v>114.93</v>
          </cell>
          <cell r="N2067">
            <v>37659</v>
          </cell>
          <cell r="O2067" t="e">
            <v>#N/A</v>
          </cell>
          <cell r="P2067" t="e">
            <v>#N/A</v>
          </cell>
          <cell r="Q2067" t="e">
            <v>#N/A</v>
          </cell>
          <cell r="R2067" t="e">
            <v>#N/A</v>
          </cell>
          <cell r="S2067" t="e">
            <v>#N/A</v>
          </cell>
          <cell r="T2067" t="e">
            <v>#N/A</v>
          </cell>
          <cell r="U2067" t="e">
            <v>#N/A</v>
          </cell>
          <cell r="V2067" t="e">
            <v>#N/A</v>
          </cell>
          <cell r="W2067" t="e">
            <v>#N/A</v>
          </cell>
          <cell r="X2067" t="e">
            <v>#N/A</v>
          </cell>
          <cell r="Y2067">
            <v>14</v>
          </cell>
        </row>
        <row r="2068">
          <cell r="A2068">
            <v>2067</v>
          </cell>
          <cell r="B2068">
            <v>0</v>
          </cell>
          <cell r="C2068">
            <v>804</v>
          </cell>
          <cell r="D2068">
            <v>42913</v>
          </cell>
          <cell r="E2068" t="b">
            <v>1</v>
          </cell>
          <cell r="F2068" t="str">
            <v>Approved</v>
          </cell>
          <cell r="G2068" t="str">
            <v>Norco Bicycles</v>
          </cell>
          <cell r="H2068" t="str">
            <v>Standard</v>
          </cell>
          <cell r="I2068" t="str">
            <v>medium</v>
          </cell>
          <cell r="J2068" t="str">
            <v>medium</v>
          </cell>
          <cell r="K2068">
            <v>360.4</v>
          </cell>
          <cell r="L2068">
            <v>270.3</v>
          </cell>
          <cell r="M2068">
            <v>90.099999999999966</v>
          </cell>
          <cell r="N2068">
            <v>42710</v>
          </cell>
          <cell r="O2068" t="e">
            <v>#N/A</v>
          </cell>
          <cell r="P2068" t="e">
            <v>#N/A</v>
          </cell>
          <cell r="Q2068" t="e">
            <v>#N/A</v>
          </cell>
          <cell r="R2068" t="e">
            <v>#N/A</v>
          </cell>
          <cell r="S2068" t="e">
            <v>#N/A</v>
          </cell>
          <cell r="T2068" t="e">
            <v>#N/A</v>
          </cell>
          <cell r="U2068" t="e">
            <v>#N/A</v>
          </cell>
          <cell r="V2068" t="e">
            <v>#N/A</v>
          </cell>
          <cell r="W2068" t="e">
            <v>#N/A</v>
          </cell>
          <cell r="X2068" t="e">
            <v>#N/A</v>
          </cell>
          <cell r="Y2068">
            <v>186</v>
          </cell>
        </row>
        <row r="2069">
          <cell r="A2069">
            <v>2068</v>
          </cell>
          <cell r="B2069">
            <v>6</v>
          </cell>
          <cell r="C2069">
            <v>3309</v>
          </cell>
          <cell r="D2069">
            <v>42995</v>
          </cell>
          <cell r="E2069" t="b">
            <v>0</v>
          </cell>
          <cell r="F2069" t="str">
            <v>Approved</v>
          </cell>
          <cell r="G2069" t="str">
            <v>Solex</v>
          </cell>
          <cell r="H2069" t="str">
            <v>Standard</v>
          </cell>
          <cell r="I2069" t="str">
            <v>high</v>
          </cell>
          <cell r="J2069" t="str">
            <v>medium</v>
          </cell>
          <cell r="K2069">
            <v>748.17</v>
          </cell>
          <cell r="L2069">
            <v>448.9</v>
          </cell>
          <cell r="M2069">
            <v>299.27</v>
          </cell>
          <cell r="N2069">
            <v>40618</v>
          </cell>
          <cell r="O2069" t="str">
            <v>Female</v>
          </cell>
          <cell r="P2069">
            <v>83</v>
          </cell>
          <cell r="Q2069">
            <v>47.295890410958904</v>
          </cell>
          <cell r="R2069" t="str">
            <v>Senior Sales Associate</v>
          </cell>
          <cell r="S2069" t="str">
            <v>Financial Services</v>
          </cell>
          <cell r="T2069" t="str">
            <v>Mass Customer</v>
          </cell>
          <cell r="U2069" t="str">
            <v>Yes</v>
          </cell>
          <cell r="V2069">
            <v>4124</v>
          </cell>
          <cell r="W2069" t="str">
            <v>QLD</v>
          </cell>
          <cell r="X2069">
            <v>6</v>
          </cell>
          <cell r="Y2069">
            <v>104</v>
          </cell>
        </row>
        <row r="2070">
          <cell r="A2070">
            <v>2069</v>
          </cell>
          <cell r="B2070">
            <v>88</v>
          </cell>
          <cell r="C2070">
            <v>2536</v>
          </cell>
          <cell r="D2070">
            <v>42789</v>
          </cell>
          <cell r="E2070" t="b">
            <v>1</v>
          </cell>
          <cell r="F2070" t="str">
            <v>Approved</v>
          </cell>
          <cell r="G2070" t="str">
            <v>Norco Bicycles</v>
          </cell>
          <cell r="H2070" t="str">
            <v>Standard</v>
          </cell>
          <cell r="I2070" t="str">
            <v>medium</v>
          </cell>
          <cell r="J2070" t="str">
            <v>medium</v>
          </cell>
          <cell r="K2070">
            <v>1198.46</v>
          </cell>
          <cell r="L2070">
            <v>381.1</v>
          </cell>
          <cell r="M2070">
            <v>817.36</v>
          </cell>
          <cell r="N2070">
            <v>37874</v>
          </cell>
          <cell r="O2070" t="str">
            <v>Female</v>
          </cell>
          <cell r="P2070">
            <v>8</v>
          </cell>
          <cell r="Q2070">
            <v>57.813698630136983</v>
          </cell>
          <cell r="R2070" t="str">
            <v>Associate Professor</v>
          </cell>
          <cell r="S2070" t="str">
            <v>Financial Services</v>
          </cell>
          <cell r="T2070" t="str">
            <v>Affluent Customer</v>
          </cell>
          <cell r="U2070" t="str">
            <v>No</v>
          </cell>
          <cell r="V2070">
            <v>2264</v>
          </cell>
          <cell r="W2070" t="str">
            <v>NSW</v>
          </cell>
          <cell r="X2070">
            <v>7</v>
          </cell>
          <cell r="Y2070">
            <v>310</v>
          </cell>
        </row>
        <row r="2071">
          <cell r="A2071">
            <v>2070</v>
          </cell>
          <cell r="B2071">
            <v>82</v>
          </cell>
          <cell r="C2071">
            <v>3010</v>
          </cell>
          <cell r="D2071">
            <v>42831</v>
          </cell>
          <cell r="E2071" t="b">
            <v>1</v>
          </cell>
          <cell r="F2071" t="str">
            <v>Approved</v>
          </cell>
          <cell r="G2071" t="str">
            <v>Norco Bicycles</v>
          </cell>
          <cell r="H2071" t="str">
            <v>Standard</v>
          </cell>
          <cell r="I2071" t="str">
            <v>high</v>
          </cell>
          <cell r="J2071" t="str">
            <v>medium</v>
          </cell>
          <cell r="K2071">
            <v>1148.6400000000001</v>
          </cell>
          <cell r="L2071">
            <v>689.18</v>
          </cell>
          <cell r="M2071">
            <v>459.46000000000015</v>
          </cell>
          <cell r="N2071">
            <v>42226</v>
          </cell>
          <cell r="O2071" t="str">
            <v>Female</v>
          </cell>
          <cell r="P2071">
            <v>84</v>
          </cell>
          <cell r="Q2071">
            <v>51.868493150684934</v>
          </cell>
          <cell r="R2071">
            <v>0</v>
          </cell>
          <cell r="S2071" t="str">
            <v>Health</v>
          </cell>
          <cell r="T2071" t="str">
            <v>High Net Worth</v>
          </cell>
          <cell r="U2071" t="str">
            <v>Yes</v>
          </cell>
          <cell r="V2071">
            <v>2767</v>
          </cell>
          <cell r="W2071" t="str">
            <v>NSW</v>
          </cell>
          <cell r="X2071">
            <v>8</v>
          </cell>
          <cell r="Y2071">
            <v>268</v>
          </cell>
        </row>
        <row r="2072">
          <cell r="A2072">
            <v>2071</v>
          </cell>
          <cell r="B2072">
            <v>59</v>
          </cell>
          <cell r="C2072">
            <v>1591</v>
          </cell>
          <cell r="D2072">
            <v>43048</v>
          </cell>
          <cell r="E2072" t="b">
            <v>0</v>
          </cell>
          <cell r="F2072" t="str">
            <v>Approved</v>
          </cell>
          <cell r="G2072" t="str">
            <v>Solex</v>
          </cell>
          <cell r="H2072" t="str">
            <v>Standard</v>
          </cell>
          <cell r="I2072" t="str">
            <v>medium</v>
          </cell>
          <cell r="J2072" t="str">
            <v>large</v>
          </cell>
          <cell r="K2072">
            <v>1061.56</v>
          </cell>
          <cell r="L2072">
            <v>733.58</v>
          </cell>
          <cell r="M2072">
            <v>327.9799999999999</v>
          </cell>
          <cell r="N2072">
            <v>42172</v>
          </cell>
          <cell r="O2072" t="e">
            <v>#N/A</v>
          </cell>
          <cell r="P2072" t="e">
            <v>#N/A</v>
          </cell>
          <cell r="Q2072" t="e">
            <v>#N/A</v>
          </cell>
          <cell r="R2072" t="e">
            <v>#N/A</v>
          </cell>
          <cell r="S2072" t="e">
            <v>#N/A</v>
          </cell>
          <cell r="T2072" t="e">
            <v>#N/A</v>
          </cell>
          <cell r="U2072" t="e">
            <v>#N/A</v>
          </cell>
          <cell r="V2072" t="e">
            <v>#N/A</v>
          </cell>
          <cell r="W2072" t="e">
            <v>#N/A</v>
          </cell>
          <cell r="X2072" t="e">
            <v>#N/A</v>
          </cell>
          <cell r="Y2072">
            <v>51</v>
          </cell>
        </row>
        <row r="2073">
          <cell r="A2073">
            <v>2072</v>
          </cell>
          <cell r="B2073">
            <v>45</v>
          </cell>
          <cell r="C2073">
            <v>617</v>
          </cell>
          <cell r="D2073">
            <v>42803</v>
          </cell>
          <cell r="E2073" t="b">
            <v>0</v>
          </cell>
          <cell r="F2073" t="str">
            <v>Approved</v>
          </cell>
          <cell r="G2073" t="str">
            <v>Solex</v>
          </cell>
          <cell r="H2073" t="str">
            <v>Standard</v>
          </cell>
          <cell r="I2073" t="str">
            <v>medium</v>
          </cell>
          <cell r="J2073" t="str">
            <v>medium</v>
          </cell>
          <cell r="K2073">
            <v>441.49</v>
          </cell>
          <cell r="L2073">
            <v>84.99</v>
          </cell>
          <cell r="M2073">
            <v>356.5</v>
          </cell>
          <cell r="N2073">
            <v>34071</v>
          </cell>
          <cell r="O2073" t="e">
            <v>#N/A</v>
          </cell>
          <cell r="P2073" t="e">
            <v>#N/A</v>
          </cell>
          <cell r="Q2073" t="e">
            <v>#N/A</v>
          </cell>
          <cell r="R2073" t="e">
            <v>#N/A</v>
          </cell>
          <cell r="S2073" t="e">
            <v>#N/A</v>
          </cell>
          <cell r="T2073" t="e">
            <v>#N/A</v>
          </cell>
          <cell r="U2073" t="e">
            <v>#N/A</v>
          </cell>
          <cell r="V2073" t="e">
            <v>#N/A</v>
          </cell>
          <cell r="W2073" t="e">
            <v>#N/A</v>
          </cell>
          <cell r="X2073" t="e">
            <v>#N/A</v>
          </cell>
          <cell r="Y2073">
            <v>296</v>
          </cell>
        </row>
        <row r="2074">
          <cell r="A2074">
            <v>2073</v>
          </cell>
          <cell r="B2074">
            <v>88</v>
          </cell>
          <cell r="C2074">
            <v>1732</v>
          </cell>
          <cell r="D2074">
            <v>42961</v>
          </cell>
          <cell r="E2074" t="b">
            <v>1</v>
          </cell>
          <cell r="F2074" t="str">
            <v>Approved</v>
          </cell>
          <cell r="G2074" t="str">
            <v>Norco Bicycles</v>
          </cell>
          <cell r="H2074" t="str">
            <v>Standard</v>
          </cell>
          <cell r="I2074" t="str">
            <v>medium</v>
          </cell>
          <cell r="J2074" t="str">
            <v>medium</v>
          </cell>
          <cell r="K2074">
            <v>1198.46</v>
          </cell>
          <cell r="L2074">
            <v>381.1</v>
          </cell>
          <cell r="M2074">
            <v>817.36</v>
          </cell>
          <cell r="N2074">
            <v>37539</v>
          </cell>
          <cell r="O2074" t="e">
            <v>#N/A</v>
          </cell>
          <cell r="P2074" t="e">
            <v>#N/A</v>
          </cell>
          <cell r="Q2074" t="e">
            <v>#N/A</v>
          </cell>
          <cell r="R2074" t="e">
            <v>#N/A</v>
          </cell>
          <cell r="S2074" t="e">
            <v>#N/A</v>
          </cell>
          <cell r="T2074" t="e">
            <v>#N/A</v>
          </cell>
          <cell r="U2074" t="e">
            <v>#N/A</v>
          </cell>
          <cell r="V2074" t="e">
            <v>#N/A</v>
          </cell>
          <cell r="W2074" t="e">
            <v>#N/A</v>
          </cell>
          <cell r="X2074" t="e">
            <v>#N/A</v>
          </cell>
          <cell r="Y2074">
            <v>138</v>
          </cell>
        </row>
        <row r="2075">
          <cell r="A2075">
            <v>2074</v>
          </cell>
          <cell r="B2075">
            <v>12</v>
          </cell>
          <cell r="C2075">
            <v>675</v>
          </cell>
          <cell r="D2075">
            <v>43099</v>
          </cell>
          <cell r="E2075" t="b">
            <v>1</v>
          </cell>
          <cell r="F2075" t="str">
            <v>Approved</v>
          </cell>
          <cell r="G2075" t="str">
            <v>WeareA2B</v>
          </cell>
          <cell r="H2075" t="str">
            <v>Standard</v>
          </cell>
          <cell r="I2075" t="str">
            <v>medium</v>
          </cell>
          <cell r="J2075" t="str">
            <v>medium</v>
          </cell>
          <cell r="K2075">
            <v>1231.1500000000001</v>
          </cell>
          <cell r="L2075">
            <v>161.6</v>
          </cell>
          <cell r="M2075">
            <v>1069.5500000000002</v>
          </cell>
          <cell r="N2075">
            <v>40303</v>
          </cell>
          <cell r="O2075" t="e">
            <v>#N/A</v>
          </cell>
          <cell r="P2075" t="e">
            <v>#N/A</v>
          </cell>
          <cell r="Q2075" t="e">
            <v>#N/A</v>
          </cell>
          <cell r="R2075" t="e">
            <v>#N/A</v>
          </cell>
          <cell r="S2075" t="e">
            <v>#N/A</v>
          </cell>
          <cell r="T2075" t="e">
            <v>#N/A</v>
          </cell>
          <cell r="U2075" t="e">
            <v>#N/A</v>
          </cell>
          <cell r="V2075" t="e">
            <v>#N/A</v>
          </cell>
          <cell r="W2075" t="e">
            <v>#N/A</v>
          </cell>
          <cell r="X2075" t="e">
            <v>#N/A</v>
          </cell>
          <cell r="Y2075">
            <v>0</v>
          </cell>
        </row>
        <row r="2076">
          <cell r="A2076">
            <v>2075</v>
          </cell>
          <cell r="B2076">
            <v>23</v>
          </cell>
          <cell r="C2076">
            <v>3082</v>
          </cell>
          <cell r="D2076">
            <v>43001</v>
          </cell>
          <cell r="E2076" t="b">
            <v>0</v>
          </cell>
          <cell r="F2076" t="str">
            <v>Approved</v>
          </cell>
          <cell r="G2076" t="str">
            <v>Norco Bicycles</v>
          </cell>
          <cell r="H2076" t="str">
            <v>Mountain</v>
          </cell>
          <cell r="I2076" t="str">
            <v>low</v>
          </cell>
          <cell r="J2076" t="str">
            <v>small</v>
          </cell>
          <cell r="K2076">
            <v>688.63</v>
          </cell>
          <cell r="L2076">
            <v>612.88</v>
          </cell>
          <cell r="M2076">
            <v>75.75</v>
          </cell>
          <cell r="N2076">
            <v>33455</v>
          </cell>
          <cell r="O2076" t="str">
            <v>Male</v>
          </cell>
          <cell r="P2076">
            <v>44</v>
          </cell>
          <cell r="Q2076">
            <v>24.994520547945207</v>
          </cell>
          <cell r="R2076">
            <v>0</v>
          </cell>
          <cell r="S2076" t="str">
            <v>n/a</v>
          </cell>
          <cell r="T2076" t="str">
            <v>High Net Worth</v>
          </cell>
          <cell r="U2076" t="str">
            <v>Yes</v>
          </cell>
          <cell r="V2076">
            <v>2761</v>
          </cell>
          <cell r="W2076" t="str">
            <v>NSW</v>
          </cell>
          <cell r="X2076">
            <v>8</v>
          </cell>
          <cell r="Y2076">
            <v>98</v>
          </cell>
        </row>
        <row r="2077">
          <cell r="A2077">
            <v>2076</v>
          </cell>
          <cell r="B2077">
            <v>80</v>
          </cell>
          <cell r="C2077">
            <v>3268</v>
          </cell>
          <cell r="D2077">
            <v>42787</v>
          </cell>
          <cell r="E2077" t="b">
            <v>0</v>
          </cell>
          <cell r="F2077" t="str">
            <v>Approved</v>
          </cell>
          <cell r="G2077" t="str">
            <v>OHM Cycles</v>
          </cell>
          <cell r="H2077" t="str">
            <v>Touring</v>
          </cell>
          <cell r="I2077" t="str">
            <v>low</v>
          </cell>
          <cell r="J2077" t="str">
            <v>medium</v>
          </cell>
          <cell r="K2077">
            <v>1073.07</v>
          </cell>
          <cell r="L2077">
            <v>933.84</v>
          </cell>
          <cell r="M2077">
            <v>139.2299999999999</v>
          </cell>
          <cell r="N2077">
            <v>42218</v>
          </cell>
          <cell r="O2077" t="str">
            <v>Male</v>
          </cell>
          <cell r="P2077">
            <v>96</v>
          </cell>
          <cell r="Q2077">
            <v>35.827397260273976</v>
          </cell>
          <cell r="R2077" t="str">
            <v>General Manager</v>
          </cell>
          <cell r="S2077" t="str">
            <v>Property</v>
          </cell>
          <cell r="T2077" t="str">
            <v>High Net Worth</v>
          </cell>
          <cell r="U2077" t="str">
            <v>Yes</v>
          </cell>
          <cell r="V2077">
            <v>3175</v>
          </cell>
          <cell r="W2077" t="str">
            <v>VIC</v>
          </cell>
          <cell r="X2077">
            <v>5</v>
          </cell>
          <cell r="Y2077">
            <v>312</v>
          </cell>
        </row>
        <row r="2078">
          <cell r="A2078">
            <v>2077</v>
          </cell>
          <cell r="B2078">
            <v>94</v>
          </cell>
          <cell r="C2078">
            <v>255</v>
          </cell>
          <cell r="D2078">
            <v>42939</v>
          </cell>
          <cell r="E2078" t="b">
            <v>1</v>
          </cell>
          <cell r="F2078" t="str">
            <v>Approved</v>
          </cell>
          <cell r="G2078" t="str">
            <v>Giant Bicycles</v>
          </cell>
          <cell r="H2078" t="str">
            <v>Standard</v>
          </cell>
          <cell r="I2078" t="str">
            <v>medium</v>
          </cell>
          <cell r="J2078" t="str">
            <v>large</v>
          </cell>
          <cell r="K2078">
            <v>1635.3</v>
          </cell>
          <cell r="L2078">
            <v>993.66</v>
          </cell>
          <cell r="M2078">
            <v>641.64</v>
          </cell>
          <cell r="N2078">
            <v>41434</v>
          </cell>
          <cell r="O2078" t="e">
            <v>#N/A</v>
          </cell>
          <cell r="P2078" t="e">
            <v>#N/A</v>
          </cell>
          <cell r="Q2078" t="e">
            <v>#N/A</v>
          </cell>
          <cell r="R2078" t="e">
            <v>#N/A</v>
          </cell>
          <cell r="S2078" t="e">
            <v>#N/A</v>
          </cell>
          <cell r="T2078" t="e">
            <v>#N/A</v>
          </cell>
          <cell r="U2078" t="e">
            <v>#N/A</v>
          </cell>
          <cell r="V2078" t="e">
            <v>#N/A</v>
          </cell>
          <cell r="W2078" t="e">
            <v>#N/A</v>
          </cell>
          <cell r="X2078" t="e">
            <v>#N/A</v>
          </cell>
          <cell r="Y2078">
            <v>160</v>
          </cell>
        </row>
        <row r="2079">
          <cell r="A2079">
            <v>2078</v>
          </cell>
          <cell r="B2079">
            <v>93</v>
          </cell>
          <cell r="C2079">
            <v>1696</v>
          </cell>
          <cell r="D2079">
            <v>42893</v>
          </cell>
          <cell r="E2079" t="b">
            <v>0</v>
          </cell>
          <cell r="F2079" t="str">
            <v>Approved</v>
          </cell>
          <cell r="G2079" t="str">
            <v>OHM Cycles</v>
          </cell>
          <cell r="H2079" t="str">
            <v>Standard</v>
          </cell>
          <cell r="I2079" t="str">
            <v>high</v>
          </cell>
          <cell r="J2079" t="str">
            <v>medium</v>
          </cell>
          <cell r="K2079">
            <v>1458.17</v>
          </cell>
          <cell r="L2079">
            <v>874.9</v>
          </cell>
          <cell r="M2079">
            <v>583.2700000000001</v>
          </cell>
          <cell r="N2079">
            <v>38750</v>
          </cell>
          <cell r="O2079" t="e">
            <v>#N/A</v>
          </cell>
          <cell r="P2079" t="e">
            <v>#N/A</v>
          </cell>
          <cell r="Q2079" t="e">
            <v>#N/A</v>
          </cell>
          <cell r="R2079" t="e">
            <v>#N/A</v>
          </cell>
          <cell r="S2079" t="e">
            <v>#N/A</v>
          </cell>
          <cell r="T2079" t="e">
            <v>#N/A</v>
          </cell>
          <cell r="U2079" t="e">
            <v>#N/A</v>
          </cell>
          <cell r="V2079" t="e">
            <v>#N/A</v>
          </cell>
          <cell r="W2079" t="e">
            <v>#N/A</v>
          </cell>
          <cell r="X2079" t="e">
            <v>#N/A</v>
          </cell>
          <cell r="Y2079">
            <v>206</v>
          </cell>
        </row>
        <row r="2080">
          <cell r="A2080">
            <v>2079</v>
          </cell>
          <cell r="B2080">
            <v>77</v>
          </cell>
          <cell r="C2080">
            <v>1297</v>
          </cell>
          <cell r="D2080">
            <v>43097</v>
          </cell>
          <cell r="E2080" t="b">
            <v>1</v>
          </cell>
          <cell r="F2080" t="str">
            <v>Approved</v>
          </cell>
          <cell r="G2080" t="str">
            <v>Norco Bicycles</v>
          </cell>
          <cell r="H2080" t="str">
            <v>Road</v>
          </cell>
          <cell r="I2080" t="str">
            <v>medium</v>
          </cell>
          <cell r="J2080" t="str">
            <v>large</v>
          </cell>
          <cell r="K2080">
            <v>1240.31</v>
          </cell>
          <cell r="L2080">
            <v>795.1</v>
          </cell>
          <cell r="M2080">
            <v>445.20999999999992</v>
          </cell>
          <cell r="N2080">
            <v>40553</v>
          </cell>
          <cell r="O2080" t="e">
            <v>#N/A</v>
          </cell>
          <cell r="P2080" t="e">
            <v>#N/A</v>
          </cell>
          <cell r="Q2080" t="e">
            <v>#N/A</v>
          </cell>
          <cell r="R2080" t="e">
            <v>#N/A</v>
          </cell>
          <cell r="S2080" t="e">
            <v>#N/A</v>
          </cell>
          <cell r="T2080" t="e">
            <v>#N/A</v>
          </cell>
          <cell r="U2080" t="e">
            <v>#N/A</v>
          </cell>
          <cell r="V2080" t="e">
            <v>#N/A</v>
          </cell>
          <cell r="W2080" t="e">
            <v>#N/A</v>
          </cell>
          <cell r="X2080" t="e">
            <v>#N/A</v>
          </cell>
          <cell r="Y2080">
            <v>2</v>
          </cell>
        </row>
        <row r="2081">
          <cell r="A2081">
            <v>2080</v>
          </cell>
          <cell r="B2081">
            <v>80</v>
          </cell>
          <cell r="C2081">
            <v>2977</v>
          </cell>
          <cell r="D2081">
            <v>42748</v>
          </cell>
          <cell r="E2081" t="b">
            <v>1</v>
          </cell>
          <cell r="F2081" t="str">
            <v>Approved</v>
          </cell>
          <cell r="G2081" t="str">
            <v>OHM Cycles</v>
          </cell>
          <cell r="H2081" t="str">
            <v>Touring</v>
          </cell>
          <cell r="I2081" t="str">
            <v>low</v>
          </cell>
          <cell r="J2081" t="str">
            <v>medium</v>
          </cell>
          <cell r="K2081">
            <v>1073.07</v>
          </cell>
          <cell r="L2081">
            <v>933.84</v>
          </cell>
          <cell r="M2081">
            <v>139.2299999999999</v>
          </cell>
          <cell r="N2081">
            <v>35455</v>
          </cell>
          <cell r="O2081" t="str">
            <v>Male</v>
          </cell>
          <cell r="P2081">
            <v>96</v>
          </cell>
          <cell r="Q2081">
            <v>44.454794520547942</v>
          </cell>
          <cell r="R2081" t="str">
            <v>Community Outreach Specialist</v>
          </cell>
          <cell r="S2081" t="str">
            <v>Health</v>
          </cell>
          <cell r="T2081" t="str">
            <v>Mass Customer</v>
          </cell>
          <cell r="U2081" t="str">
            <v>Yes</v>
          </cell>
          <cell r="V2081">
            <v>3030</v>
          </cell>
          <cell r="W2081" t="str">
            <v>VIC</v>
          </cell>
          <cell r="X2081">
            <v>4</v>
          </cell>
          <cell r="Y2081">
            <v>351</v>
          </cell>
        </row>
        <row r="2082">
          <cell r="A2082">
            <v>2081</v>
          </cell>
          <cell r="B2082">
            <v>41</v>
          </cell>
          <cell r="C2082">
            <v>2672</v>
          </cell>
          <cell r="D2082">
            <v>42907</v>
          </cell>
          <cell r="E2082" t="b">
            <v>1</v>
          </cell>
          <cell r="F2082" t="str">
            <v>Approved</v>
          </cell>
          <cell r="G2082" t="str">
            <v>Solex</v>
          </cell>
          <cell r="H2082" t="str">
            <v>Road</v>
          </cell>
          <cell r="I2082" t="str">
            <v>medium</v>
          </cell>
          <cell r="J2082" t="str">
            <v>medium</v>
          </cell>
          <cell r="K2082">
            <v>416.98</v>
          </cell>
          <cell r="L2082">
            <v>312.74</v>
          </cell>
          <cell r="M2082">
            <v>104.24000000000001</v>
          </cell>
          <cell r="N2082">
            <v>35560</v>
          </cell>
          <cell r="O2082" t="str">
            <v>Female</v>
          </cell>
          <cell r="P2082">
            <v>27</v>
          </cell>
          <cell r="Q2082">
            <v>36.197260273972603</v>
          </cell>
          <cell r="R2082" t="str">
            <v>Clinical Specialist</v>
          </cell>
          <cell r="S2082" t="str">
            <v>n/a</v>
          </cell>
          <cell r="T2082" t="str">
            <v>Mass Customer</v>
          </cell>
          <cell r="U2082" t="str">
            <v>No</v>
          </cell>
          <cell r="V2082">
            <v>2137</v>
          </cell>
          <cell r="W2082" t="str">
            <v>NSW</v>
          </cell>
          <cell r="X2082">
            <v>12</v>
          </cell>
          <cell r="Y2082">
            <v>192</v>
          </cell>
        </row>
        <row r="2083">
          <cell r="A2083">
            <v>2082</v>
          </cell>
          <cell r="B2083">
            <v>19</v>
          </cell>
          <cell r="C2083">
            <v>1108</v>
          </cell>
          <cell r="D2083">
            <v>42817</v>
          </cell>
          <cell r="E2083" t="b">
            <v>0</v>
          </cell>
          <cell r="F2083" t="str">
            <v>Approved</v>
          </cell>
          <cell r="G2083" t="str">
            <v>OHM Cycles</v>
          </cell>
          <cell r="H2083" t="str">
            <v>Road</v>
          </cell>
          <cell r="I2083" t="str">
            <v>high</v>
          </cell>
          <cell r="J2083" t="str">
            <v>large</v>
          </cell>
          <cell r="K2083">
            <v>12.01</v>
          </cell>
          <cell r="L2083">
            <v>7.21</v>
          </cell>
          <cell r="M2083">
            <v>4.8</v>
          </cell>
          <cell r="N2083">
            <v>39880</v>
          </cell>
          <cell r="O2083" t="e">
            <v>#N/A</v>
          </cell>
          <cell r="P2083" t="e">
            <v>#N/A</v>
          </cell>
          <cell r="Q2083" t="e">
            <v>#N/A</v>
          </cell>
          <cell r="R2083" t="e">
            <v>#N/A</v>
          </cell>
          <cell r="S2083" t="e">
            <v>#N/A</v>
          </cell>
          <cell r="T2083" t="e">
            <v>#N/A</v>
          </cell>
          <cell r="U2083" t="e">
            <v>#N/A</v>
          </cell>
          <cell r="V2083" t="e">
            <v>#N/A</v>
          </cell>
          <cell r="W2083" t="e">
            <v>#N/A</v>
          </cell>
          <cell r="X2083" t="e">
            <v>#N/A</v>
          </cell>
          <cell r="Y2083">
            <v>282</v>
          </cell>
        </row>
        <row r="2084">
          <cell r="A2084">
            <v>2083</v>
          </cell>
          <cell r="B2084">
            <v>74</v>
          </cell>
          <cell r="C2084">
            <v>2822</v>
          </cell>
          <cell r="D2084">
            <v>42762</v>
          </cell>
          <cell r="E2084" t="b">
            <v>0</v>
          </cell>
          <cell r="F2084" t="str">
            <v>Approved</v>
          </cell>
          <cell r="G2084" t="str">
            <v>WeareA2B</v>
          </cell>
          <cell r="H2084" t="str">
            <v>Standard</v>
          </cell>
          <cell r="I2084" t="str">
            <v>medium</v>
          </cell>
          <cell r="J2084" t="str">
            <v>medium</v>
          </cell>
          <cell r="K2084">
            <v>1228.07</v>
          </cell>
          <cell r="L2084">
            <v>400.91</v>
          </cell>
          <cell r="M2084">
            <v>827.15999999999985</v>
          </cell>
          <cell r="N2084">
            <v>36668</v>
          </cell>
          <cell r="O2084" t="str">
            <v>Male</v>
          </cell>
          <cell r="P2084">
            <v>98</v>
          </cell>
          <cell r="Q2084">
            <v>40.876712328767127</v>
          </cell>
          <cell r="R2084" t="str">
            <v>Professor</v>
          </cell>
          <cell r="S2084" t="str">
            <v>Property</v>
          </cell>
          <cell r="T2084" t="str">
            <v>Affluent Customer</v>
          </cell>
          <cell r="U2084" t="str">
            <v>No</v>
          </cell>
          <cell r="V2084">
            <v>3124</v>
          </cell>
          <cell r="W2084" t="str">
            <v>VIC</v>
          </cell>
          <cell r="X2084">
            <v>12</v>
          </cell>
          <cell r="Y2084">
            <v>337</v>
          </cell>
        </row>
        <row r="2085">
          <cell r="A2085">
            <v>2084</v>
          </cell>
          <cell r="B2085">
            <v>46</v>
          </cell>
          <cell r="C2085">
            <v>495</v>
          </cell>
          <cell r="D2085">
            <v>42775</v>
          </cell>
          <cell r="E2085" t="b">
            <v>1</v>
          </cell>
          <cell r="F2085" t="str">
            <v>Approved</v>
          </cell>
          <cell r="G2085" t="str">
            <v>Solex</v>
          </cell>
          <cell r="H2085" t="str">
            <v>Standard</v>
          </cell>
          <cell r="I2085" t="str">
            <v>low</v>
          </cell>
          <cell r="J2085" t="str">
            <v>medium</v>
          </cell>
          <cell r="K2085">
            <v>1289.8499999999999</v>
          </cell>
          <cell r="L2085">
            <v>74.510000000000005</v>
          </cell>
          <cell r="M2085">
            <v>1215.3399999999999</v>
          </cell>
          <cell r="N2085">
            <v>41009</v>
          </cell>
          <cell r="O2085" t="e">
            <v>#N/A</v>
          </cell>
          <cell r="P2085" t="e">
            <v>#N/A</v>
          </cell>
          <cell r="Q2085" t="e">
            <v>#N/A</v>
          </cell>
          <cell r="R2085" t="e">
            <v>#N/A</v>
          </cell>
          <cell r="S2085" t="e">
            <v>#N/A</v>
          </cell>
          <cell r="T2085" t="e">
            <v>#N/A</v>
          </cell>
          <cell r="U2085" t="e">
            <v>#N/A</v>
          </cell>
          <cell r="V2085" t="e">
            <v>#N/A</v>
          </cell>
          <cell r="W2085" t="e">
            <v>#N/A</v>
          </cell>
          <cell r="X2085" t="e">
            <v>#N/A</v>
          </cell>
          <cell r="Y2085">
            <v>324</v>
          </cell>
        </row>
        <row r="2086">
          <cell r="A2086">
            <v>2085</v>
          </cell>
          <cell r="B2086">
            <v>77</v>
          </cell>
          <cell r="C2086">
            <v>307</v>
          </cell>
          <cell r="D2086">
            <v>43017</v>
          </cell>
          <cell r="E2086" t="b">
            <v>1</v>
          </cell>
          <cell r="F2086" t="str">
            <v>Approved</v>
          </cell>
          <cell r="G2086" t="str">
            <v>Norco Bicycles</v>
          </cell>
          <cell r="H2086" t="str">
            <v>Road</v>
          </cell>
          <cell r="I2086" t="str">
            <v>medium</v>
          </cell>
          <cell r="J2086" t="str">
            <v>large</v>
          </cell>
          <cell r="K2086">
            <v>1240.31</v>
          </cell>
          <cell r="L2086">
            <v>795.1</v>
          </cell>
          <cell r="M2086">
            <v>445.20999999999992</v>
          </cell>
          <cell r="N2086">
            <v>37873</v>
          </cell>
          <cell r="O2086" t="e">
            <v>#N/A</v>
          </cell>
          <cell r="P2086" t="e">
            <v>#N/A</v>
          </cell>
          <cell r="Q2086" t="e">
            <v>#N/A</v>
          </cell>
          <cell r="R2086" t="e">
            <v>#N/A</v>
          </cell>
          <cell r="S2086" t="e">
            <v>#N/A</v>
          </cell>
          <cell r="T2086" t="e">
            <v>#N/A</v>
          </cell>
          <cell r="U2086" t="e">
            <v>#N/A</v>
          </cell>
          <cell r="V2086" t="e">
            <v>#N/A</v>
          </cell>
          <cell r="W2086" t="e">
            <v>#N/A</v>
          </cell>
          <cell r="X2086" t="e">
            <v>#N/A</v>
          </cell>
          <cell r="Y2086">
            <v>82</v>
          </cell>
        </row>
        <row r="2087">
          <cell r="A2087">
            <v>2086</v>
          </cell>
          <cell r="B2087">
            <v>52</v>
          </cell>
          <cell r="C2087">
            <v>410</v>
          </cell>
          <cell r="D2087">
            <v>43070</v>
          </cell>
          <cell r="E2087" t="b">
            <v>1</v>
          </cell>
          <cell r="F2087" t="str">
            <v>Approved</v>
          </cell>
          <cell r="G2087" t="str">
            <v>OHM Cycles</v>
          </cell>
          <cell r="H2087" t="str">
            <v>Road</v>
          </cell>
          <cell r="I2087" t="str">
            <v>medium</v>
          </cell>
          <cell r="J2087" t="str">
            <v>medium</v>
          </cell>
          <cell r="K2087">
            <v>1280.28</v>
          </cell>
          <cell r="L2087">
            <v>829.51</v>
          </cell>
          <cell r="M2087">
            <v>450.77</v>
          </cell>
          <cell r="N2087">
            <v>33259</v>
          </cell>
          <cell r="O2087" t="e">
            <v>#N/A</v>
          </cell>
          <cell r="P2087" t="e">
            <v>#N/A</v>
          </cell>
          <cell r="Q2087" t="e">
            <v>#N/A</v>
          </cell>
          <cell r="R2087" t="e">
            <v>#N/A</v>
          </cell>
          <cell r="S2087" t="e">
            <v>#N/A</v>
          </cell>
          <cell r="T2087" t="e">
            <v>#N/A</v>
          </cell>
          <cell r="U2087" t="e">
            <v>#N/A</v>
          </cell>
          <cell r="V2087" t="e">
            <v>#N/A</v>
          </cell>
          <cell r="W2087" t="e">
            <v>#N/A</v>
          </cell>
          <cell r="X2087" t="e">
            <v>#N/A</v>
          </cell>
          <cell r="Y2087">
            <v>29</v>
          </cell>
        </row>
        <row r="2088">
          <cell r="A2088">
            <v>2087</v>
          </cell>
          <cell r="B2088">
            <v>69</v>
          </cell>
          <cell r="C2088">
            <v>2240</v>
          </cell>
          <cell r="D2088">
            <v>43030</v>
          </cell>
          <cell r="E2088" t="b">
            <v>1</v>
          </cell>
          <cell r="F2088" t="str">
            <v>Approved</v>
          </cell>
          <cell r="G2088" t="str">
            <v>Norco Bicycles</v>
          </cell>
          <cell r="H2088" t="str">
            <v>Road</v>
          </cell>
          <cell r="I2088" t="str">
            <v>medium</v>
          </cell>
          <cell r="J2088" t="str">
            <v>large</v>
          </cell>
          <cell r="K2088">
            <v>1240.31</v>
          </cell>
          <cell r="L2088">
            <v>795.1</v>
          </cell>
          <cell r="M2088">
            <v>445.20999999999992</v>
          </cell>
          <cell r="N2088">
            <v>38339</v>
          </cell>
          <cell r="O2088" t="str">
            <v>Male</v>
          </cell>
          <cell r="P2088">
            <v>45</v>
          </cell>
          <cell r="Q2088">
            <v>52.68767123287671</v>
          </cell>
          <cell r="R2088" t="str">
            <v>Automation Specialist III</v>
          </cell>
          <cell r="S2088" t="str">
            <v>Property</v>
          </cell>
          <cell r="T2088" t="str">
            <v>High Net Worth</v>
          </cell>
          <cell r="U2088" t="str">
            <v>Yes</v>
          </cell>
          <cell r="V2088">
            <v>3043</v>
          </cell>
          <cell r="W2088" t="str">
            <v>VIC</v>
          </cell>
          <cell r="X2088">
            <v>7</v>
          </cell>
          <cell r="Y2088">
            <v>69</v>
          </cell>
        </row>
        <row r="2089">
          <cell r="A2089">
            <v>2088</v>
          </cell>
          <cell r="B2089">
            <v>2</v>
          </cell>
          <cell r="C2089">
            <v>2121</v>
          </cell>
          <cell r="D2089">
            <v>42744</v>
          </cell>
          <cell r="E2089" t="b">
            <v>1</v>
          </cell>
          <cell r="F2089" t="str">
            <v>Approved</v>
          </cell>
          <cell r="G2089" t="str">
            <v>Solex</v>
          </cell>
          <cell r="H2089" t="str">
            <v>Standard</v>
          </cell>
          <cell r="I2089" t="str">
            <v>medium</v>
          </cell>
          <cell r="J2089" t="str">
            <v>medium</v>
          </cell>
          <cell r="K2089">
            <v>71.489999999999995</v>
          </cell>
          <cell r="L2089">
            <v>53.62</v>
          </cell>
          <cell r="M2089">
            <v>17.869999999999997</v>
          </cell>
          <cell r="N2089">
            <v>41167</v>
          </cell>
          <cell r="O2089" t="str">
            <v>Male</v>
          </cell>
          <cell r="P2089">
            <v>85</v>
          </cell>
          <cell r="Q2089">
            <v>33.112328767123287</v>
          </cell>
          <cell r="R2089" t="str">
            <v>Nurse</v>
          </cell>
          <cell r="S2089" t="str">
            <v>Manufacturing</v>
          </cell>
          <cell r="T2089" t="str">
            <v>Mass Customer</v>
          </cell>
          <cell r="U2089" t="str">
            <v>No</v>
          </cell>
          <cell r="V2089">
            <v>3012</v>
          </cell>
          <cell r="W2089" t="str">
            <v>VIC</v>
          </cell>
          <cell r="X2089">
            <v>8</v>
          </cell>
          <cell r="Y2089">
            <v>355</v>
          </cell>
        </row>
        <row r="2090">
          <cell r="A2090">
            <v>2089</v>
          </cell>
          <cell r="B2090">
            <v>28</v>
          </cell>
          <cell r="C2090">
            <v>1748</v>
          </cell>
          <cell r="D2090">
            <v>42979</v>
          </cell>
          <cell r="E2090" t="b">
            <v>1</v>
          </cell>
          <cell r="F2090" t="str">
            <v>Approved</v>
          </cell>
          <cell r="G2090" t="str">
            <v>Norco Bicycles</v>
          </cell>
          <cell r="H2090" t="str">
            <v>Standard</v>
          </cell>
          <cell r="I2090" t="str">
            <v>medium</v>
          </cell>
          <cell r="J2090" t="str">
            <v>small</v>
          </cell>
          <cell r="K2090">
            <v>1216.1400000000001</v>
          </cell>
          <cell r="L2090">
            <v>1082.3599999999999</v>
          </cell>
          <cell r="M2090">
            <v>133.7800000000002</v>
          </cell>
          <cell r="N2090">
            <v>35052</v>
          </cell>
          <cell r="O2090" t="e">
            <v>#N/A</v>
          </cell>
          <cell r="P2090" t="e">
            <v>#N/A</v>
          </cell>
          <cell r="Q2090" t="e">
            <v>#N/A</v>
          </cell>
          <cell r="R2090" t="e">
            <v>#N/A</v>
          </cell>
          <cell r="S2090" t="e">
            <v>#N/A</v>
          </cell>
          <cell r="T2090" t="e">
            <v>#N/A</v>
          </cell>
          <cell r="U2090" t="e">
            <v>#N/A</v>
          </cell>
          <cell r="V2090" t="e">
            <v>#N/A</v>
          </cell>
          <cell r="W2090" t="e">
            <v>#N/A</v>
          </cell>
          <cell r="X2090" t="e">
            <v>#N/A</v>
          </cell>
          <cell r="Y2090">
            <v>120</v>
          </cell>
        </row>
        <row r="2091">
          <cell r="A2091">
            <v>2090</v>
          </cell>
          <cell r="B2091">
            <v>9</v>
          </cell>
          <cell r="C2091">
            <v>1611</v>
          </cell>
          <cell r="D2091">
            <v>42838</v>
          </cell>
          <cell r="E2091" t="b">
            <v>1</v>
          </cell>
          <cell r="F2091" t="str">
            <v>Approved</v>
          </cell>
          <cell r="G2091" t="str">
            <v>Norco Bicycles</v>
          </cell>
          <cell r="H2091" t="str">
            <v>Standard</v>
          </cell>
          <cell r="I2091" t="str">
            <v>medium</v>
          </cell>
          <cell r="J2091" t="str">
            <v>small</v>
          </cell>
          <cell r="K2091">
            <v>1216.1400000000001</v>
          </cell>
          <cell r="L2091">
            <v>1082.3599999999999</v>
          </cell>
          <cell r="M2091">
            <v>133.7800000000002</v>
          </cell>
          <cell r="N2091">
            <v>35052</v>
          </cell>
          <cell r="O2091" t="e">
            <v>#N/A</v>
          </cell>
          <cell r="P2091" t="e">
            <v>#N/A</v>
          </cell>
          <cell r="Q2091" t="e">
            <v>#N/A</v>
          </cell>
          <cell r="R2091" t="e">
            <v>#N/A</v>
          </cell>
          <cell r="S2091" t="e">
            <v>#N/A</v>
          </cell>
          <cell r="T2091" t="e">
            <v>#N/A</v>
          </cell>
          <cell r="U2091" t="e">
            <v>#N/A</v>
          </cell>
          <cell r="V2091" t="e">
            <v>#N/A</v>
          </cell>
          <cell r="W2091" t="e">
            <v>#N/A</v>
          </cell>
          <cell r="X2091" t="e">
            <v>#N/A</v>
          </cell>
          <cell r="Y2091">
            <v>261</v>
          </cell>
        </row>
        <row r="2092">
          <cell r="A2092">
            <v>2091</v>
          </cell>
          <cell r="B2092">
            <v>54</v>
          </cell>
          <cell r="C2092">
            <v>2715</v>
          </cell>
          <cell r="D2092">
            <v>42949</v>
          </cell>
          <cell r="E2092" t="b">
            <v>1</v>
          </cell>
          <cell r="F2092" t="str">
            <v>Approved</v>
          </cell>
          <cell r="G2092" t="str">
            <v>WeareA2B</v>
          </cell>
          <cell r="H2092" t="str">
            <v>Standard</v>
          </cell>
          <cell r="I2092" t="str">
            <v>medium</v>
          </cell>
          <cell r="J2092" t="str">
            <v>medium</v>
          </cell>
          <cell r="K2092">
            <v>1292.8399999999999</v>
          </cell>
          <cell r="L2092">
            <v>13.44</v>
          </cell>
          <cell r="M2092">
            <v>1279.3999999999999</v>
          </cell>
          <cell r="N2092">
            <v>39915</v>
          </cell>
          <cell r="O2092" t="str">
            <v>Female</v>
          </cell>
          <cell r="P2092">
            <v>46</v>
          </cell>
          <cell r="Q2092">
            <v>59.386301369863013</v>
          </cell>
          <cell r="R2092" t="str">
            <v>Civil Engineer</v>
          </cell>
          <cell r="S2092" t="str">
            <v>Health</v>
          </cell>
          <cell r="T2092" t="str">
            <v>High Net Worth</v>
          </cell>
          <cell r="U2092" t="str">
            <v>Yes</v>
          </cell>
          <cell r="V2092">
            <v>3147</v>
          </cell>
          <cell r="W2092" t="str">
            <v>VIC</v>
          </cell>
          <cell r="X2092">
            <v>11</v>
          </cell>
          <cell r="Y2092">
            <v>150</v>
          </cell>
        </row>
        <row r="2093">
          <cell r="A2093">
            <v>2092</v>
          </cell>
          <cell r="B2093">
            <v>20</v>
          </cell>
          <cell r="C2093">
            <v>1893</v>
          </cell>
          <cell r="D2093">
            <v>42869</v>
          </cell>
          <cell r="E2093" t="b">
            <v>0</v>
          </cell>
          <cell r="F2093" t="str">
            <v>Approved</v>
          </cell>
          <cell r="G2093" t="str">
            <v>Trek Bicycles</v>
          </cell>
          <cell r="H2093" t="str">
            <v>Standard</v>
          </cell>
          <cell r="I2093" t="str">
            <v>medium</v>
          </cell>
          <cell r="J2093" t="str">
            <v>small</v>
          </cell>
          <cell r="K2093">
            <v>1775.81</v>
          </cell>
          <cell r="L2093">
            <v>1580.47</v>
          </cell>
          <cell r="M2093">
            <v>195.33999999999992</v>
          </cell>
          <cell r="N2093">
            <v>40303</v>
          </cell>
          <cell r="O2093" t="e">
            <v>#N/A</v>
          </cell>
          <cell r="P2093" t="e">
            <v>#N/A</v>
          </cell>
          <cell r="Q2093" t="e">
            <v>#N/A</v>
          </cell>
          <cell r="R2093" t="e">
            <v>#N/A</v>
          </cell>
          <cell r="S2093" t="e">
            <v>#N/A</v>
          </cell>
          <cell r="T2093" t="e">
            <v>#N/A</v>
          </cell>
          <cell r="U2093" t="e">
            <v>#N/A</v>
          </cell>
          <cell r="V2093" t="e">
            <v>#N/A</v>
          </cell>
          <cell r="W2093" t="e">
            <v>#N/A</v>
          </cell>
          <cell r="X2093" t="e">
            <v>#N/A</v>
          </cell>
          <cell r="Y2093">
            <v>230</v>
          </cell>
        </row>
        <row r="2094">
          <cell r="A2094">
            <v>2093</v>
          </cell>
          <cell r="B2094">
            <v>14</v>
          </cell>
          <cell r="C2094">
            <v>185</v>
          </cell>
          <cell r="D2094">
            <v>42885</v>
          </cell>
          <cell r="E2094" t="b">
            <v>0</v>
          </cell>
          <cell r="F2094" t="str">
            <v>Approved</v>
          </cell>
          <cell r="G2094" t="str">
            <v>Trek Bicycles</v>
          </cell>
          <cell r="H2094" t="str">
            <v>Standard</v>
          </cell>
          <cell r="I2094" t="str">
            <v>medium</v>
          </cell>
          <cell r="J2094" t="str">
            <v>small</v>
          </cell>
          <cell r="K2094">
            <v>1386.84</v>
          </cell>
          <cell r="L2094">
            <v>1234.29</v>
          </cell>
          <cell r="M2094">
            <v>152.54999999999995</v>
          </cell>
          <cell r="N2094">
            <v>37838</v>
          </cell>
          <cell r="O2094" t="e">
            <v>#N/A</v>
          </cell>
          <cell r="P2094" t="e">
            <v>#N/A</v>
          </cell>
          <cell r="Q2094" t="e">
            <v>#N/A</v>
          </cell>
          <cell r="R2094" t="e">
            <v>#N/A</v>
          </cell>
          <cell r="S2094" t="e">
            <v>#N/A</v>
          </cell>
          <cell r="T2094" t="e">
            <v>#N/A</v>
          </cell>
          <cell r="U2094" t="e">
            <v>#N/A</v>
          </cell>
          <cell r="V2094" t="e">
            <v>#N/A</v>
          </cell>
          <cell r="W2094" t="e">
            <v>#N/A</v>
          </cell>
          <cell r="X2094" t="e">
            <v>#N/A</v>
          </cell>
          <cell r="Y2094">
            <v>214</v>
          </cell>
        </row>
        <row r="2095">
          <cell r="A2095">
            <v>2094</v>
          </cell>
          <cell r="B2095">
            <v>94</v>
          </cell>
          <cell r="C2095">
            <v>261</v>
          </cell>
          <cell r="D2095">
            <v>42998</v>
          </cell>
          <cell r="E2095" t="b">
            <v>1</v>
          </cell>
          <cell r="F2095" t="str">
            <v>Approved</v>
          </cell>
          <cell r="G2095" t="str">
            <v>Giant Bicycles</v>
          </cell>
          <cell r="H2095" t="str">
            <v>Standard</v>
          </cell>
          <cell r="I2095" t="str">
            <v>medium</v>
          </cell>
          <cell r="J2095" t="str">
            <v>large</v>
          </cell>
          <cell r="K2095">
            <v>1635.3</v>
          </cell>
          <cell r="L2095">
            <v>993.66</v>
          </cell>
          <cell r="M2095">
            <v>641.64</v>
          </cell>
          <cell r="N2095">
            <v>41434</v>
          </cell>
          <cell r="O2095" t="e">
            <v>#N/A</v>
          </cell>
          <cell r="P2095" t="e">
            <v>#N/A</v>
          </cell>
          <cell r="Q2095" t="e">
            <v>#N/A</v>
          </cell>
          <cell r="R2095" t="e">
            <v>#N/A</v>
          </cell>
          <cell r="S2095" t="e">
            <v>#N/A</v>
          </cell>
          <cell r="T2095" t="e">
            <v>#N/A</v>
          </cell>
          <cell r="U2095" t="e">
            <v>#N/A</v>
          </cell>
          <cell r="V2095" t="e">
            <v>#N/A</v>
          </cell>
          <cell r="W2095" t="e">
            <v>#N/A</v>
          </cell>
          <cell r="X2095" t="e">
            <v>#N/A</v>
          </cell>
          <cell r="Y2095">
            <v>101</v>
          </cell>
        </row>
        <row r="2096">
          <cell r="A2096">
            <v>2095</v>
          </cell>
          <cell r="B2096">
            <v>15</v>
          </cell>
          <cell r="C2096">
            <v>280</v>
          </cell>
          <cell r="D2096">
            <v>42874</v>
          </cell>
          <cell r="E2096" t="b">
            <v>0</v>
          </cell>
          <cell r="F2096" t="str">
            <v>Approved</v>
          </cell>
          <cell r="G2096" t="str">
            <v>Norco Bicycles</v>
          </cell>
          <cell r="H2096" t="str">
            <v>Standard</v>
          </cell>
          <cell r="I2096" t="str">
            <v>low</v>
          </cell>
          <cell r="J2096" t="str">
            <v>medium</v>
          </cell>
          <cell r="K2096">
            <v>958.74</v>
          </cell>
          <cell r="L2096">
            <v>748.9</v>
          </cell>
          <cell r="M2096">
            <v>209.84000000000003</v>
          </cell>
          <cell r="N2096">
            <v>34244</v>
          </cell>
          <cell r="O2096" t="e">
            <v>#N/A</v>
          </cell>
          <cell r="P2096" t="e">
            <v>#N/A</v>
          </cell>
          <cell r="Q2096" t="e">
            <v>#N/A</v>
          </cell>
          <cell r="R2096" t="e">
            <v>#N/A</v>
          </cell>
          <cell r="S2096" t="e">
            <v>#N/A</v>
          </cell>
          <cell r="T2096" t="e">
            <v>#N/A</v>
          </cell>
          <cell r="U2096" t="e">
            <v>#N/A</v>
          </cell>
          <cell r="V2096" t="e">
            <v>#N/A</v>
          </cell>
          <cell r="W2096" t="e">
            <v>#N/A</v>
          </cell>
          <cell r="X2096" t="e">
            <v>#N/A</v>
          </cell>
          <cell r="Y2096">
            <v>225</v>
          </cell>
        </row>
        <row r="2097">
          <cell r="A2097">
            <v>2096</v>
          </cell>
          <cell r="B2097">
            <v>34</v>
          </cell>
          <cell r="C2097">
            <v>515</v>
          </cell>
          <cell r="D2097">
            <v>42956</v>
          </cell>
          <cell r="F2097" t="str">
            <v>Approved</v>
          </cell>
          <cell r="G2097" t="str">
            <v>WeareA2B</v>
          </cell>
          <cell r="H2097" t="str">
            <v>Standard</v>
          </cell>
          <cell r="I2097" t="str">
            <v>medium</v>
          </cell>
          <cell r="J2097" t="str">
            <v>medium</v>
          </cell>
          <cell r="K2097">
            <v>1231.1500000000001</v>
          </cell>
          <cell r="L2097">
            <v>161.6</v>
          </cell>
          <cell r="M2097">
            <v>1069.5500000000002</v>
          </cell>
          <cell r="N2097">
            <v>38216</v>
          </cell>
          <cell r="O2097" t="e">
            <v>#N/A</v>
          </cell>
          <cell r="P2097" t="e">
            <v>#N/A</v>
          </cell>
          <cell r="Q2097" t="e">
            <v>#N/A</v>
          </cell>
          <cell r="R2097" t="e">
            <v>#N/A</v>
          </cell>
          <cell r="S2097" t="e">
            <v>#N/A</v>
          </cell>
          <cell r="T2097" t="e">
            <v>#N/A</v>
          </cell>
          <cell r="U2097" t="e">
            <v>#N/A</v>
          </cell>
          <cell r="V2097" t="e">
            <v>#N/A</v>
          </cell>
          <cell r="W2097" t="e">
            <v>#N/A</v>
          </cell>
          <cell r="X2097" t="e">
            <v>#N/A</v>
          </cell>
          <cell r="Y2097">
            <v>143</v>
          </cell>
        </row>
        <row r="2098">
          <cell r="A2098">
            <v>2097</v>
          </cell>
          <cell r="B2098">
            <v>65</v>
          </cell>
          <cell r="C2098">
            <v>2188</v>
          </cell>
          <cell r="D2098">
            <v>42821</v>
          </cell>
          <cell r="E2098" t="b">
            <v>1</v>
          </cell>
          <cell r="F2098" t="str">
            <v>Approved</v>
          </cell>
          <cell r="G2098" t="str">
            <v>WeareA2B</v>
          </cell>
          <cell r="H2098" t="str">
            <v>Standard</v>
          </cell>
          <cell r="I2098" t="str">
            <v>medium</v>
          </cell>
          <cell r="J2098" t="str">
            <v>medium</v>
          </cell>
          <cell r="K2098">
            <v>1807.45</v>
          </cell>
          <cell r="L2098">
            <v>778.69</v>
          </cell>
          <cell r="M2098">
            <v>1028.76</v>
          </cell>
          <cell r="N2098">
            <v>42145</v>
          </cell>
          <cell r="O2098" t="str">
            <v>Male</v>
          </cell>
          <cell r="P2098">
            <v>43</v>
          </cell>
          <cell r="Q2098">
            <v>49.994520547945207</v>
          </cell>
          <cell r="R2098" t="str">
            <v>Nurse Practicioner</v>
          </cell>
          <cell r="S2098" t="str">
            <v>Health</v>
          </cell>
          <cell r="T2098" t="str">
            <v>Mass Customer</v>
          </cell>
          <cell r="U2098" t="str">
            <v>No</v>
          </cell>
          <cell r="V2098">
            <v>4211</v>
          </cell>
          <cell r="W2098" t="str">
            <v>QLD</v>
          </cell>
          <cell r="X2098">
            <v>9</v>
          </cell>
          <cell r="Y2098">
            <v>278</v>
          </cell>
        </row>
        <row r="2099">
          <cell r="A2099">
            <v>2098</v>
          </cell>
          <cell r="B2099">
            <v>53</v>
          </cell>
          <cell r="C2099">
            <v>2447</v>
          </cell>
          <cell r="D2099">
            <v>42759</v>
          </cell>
          <cell r="E2099" t="b">
            <v>1</v>
          </cell>
          <cell r="F2099" t="str">
            <v>Approved</v>
          </cell>
          <cell r="G2099" t="str">
            <v>OHM Cycles</v>
          </cell>
          <cell r="H2099" t="str">
            <v>Standard</v>
          </cell>
          <cell r="I2099" t="str">
            <v>medium</v>
          </cell>
          <cell r="J2099" t="str">
            <v>medium</v>
          </cell>
          <cell r="K2099">
            <v>795.34</v>
          </cell>
          <cell r="L2099">
            <v>101.58</v>
          </cell>
          <cell r="M2099">
            <v>693.76</v>
          </cell>
          <cell r="N2099">
            <v>33259</v>
          </cell>
          <cell r="O2099" t="str">
            <v>Female</v>
          </cell>
          <cell r="P2099">
            <v>5</v>
          </cell>
          <cell r="Q2099">
            <v>25.216438356164385</v>
          </cell>
          <cell r="R2099" t="str">
            <v>Tax Accountant</v>
          </cell>
          <cell r="S2099" t="str">
            <v>Retail</v>
          </cell>
          <cell r="T2099" t="str">
            <v>Affluent Customer</v>
          </cell>
          <cell r="U2099" t="str">
            <v>No</v>
          </cell>
          <cell r="V2099">
            <v>2671</v>
          </cell>
          <cell r="W2099" t="str">
            <v>NSW</v>
          </cell>
          <cell r="X2099">
            <v>1</v>
          </cell>
          <cell r="Y2099">
            <v>340</v>
          </cell>
        </row>
        <row r="2100">
          <cell r="A2100">
            <v>2099</v>
          </cell>
          <cell r="B2100">
            <v>28</v>
          </cell>
          <cell r="C2100">
            <v>2891</v>
          </cell>
          <cell r="D2100">
            <v>42829</v>
          </cell>
          <cell r="E2100" t="b">
            <v>1</v>
          </cell>
          <cell r="F2100" t="str">
            <v>Approved</v>
          </cell>
          <cell r="G2100" t="str">
            <v>Solex</v>
          </cell>
          <cell r="H2100" t="str">
            <v>Road</v>
          </cell>
          <cell r="I2100" t="str">
            <v>medium</v>
          </cell>
          <cell r="J2100" t="str">
            <v>small</v>
          </cell>
          <cell r="K2100">
            <v>1703.52</v>
          </cell>
          <cell r="L2100">
            <v>1516.13</v>
          </cell>
          <cell r="M2100">
            <v>187.38999999999987</v>
          </cell>
          <cell r="N2100">
            <v>38216</v>
          </cell>
          <cell r="O2100" t="str">
            <v>Male</v>
          </cell>
          <cell r="P2100">
            <v>59</v>
          </cell>
          <cell r="Q2100">
            <v>35.095890410958901</v>
          </cell>
          <cell r="R2100" t="str">
            <v>Nuclear Power Engineer</v>
          </cell>
          <cell r="S2100" t="str">
            <v>n/a</v>
          </cell>
          <cell r="T2100" t="str">
            <v>Affluent Customer</v>
          </cell>
          <cell r="U2100" t="str">
            <v>Yes</v>
          </cell>
          <cell r="V2100">
            <v>2481</v>
          </cell>
          <cell r="W2100" t="str">
            <v>NSW</v>
          </cell>
          <cell r="X2100">
            <v>11</v>
          </cell>
          <cell r="Y2100">
            <v>270</v>
          </cell>
        </row>
        <row r="2101">
          <cell r="A2101">
            <v>2100</v>
          </cell>
          <cell r="B2101">
            <v>5</v>
          </cell>
          <cell r="C2101">
            <v>2221</v>
          </cell>
          <cell r="D2101">
            <v>42975</v>
          </cell>
          <cell r="E2101" t="b">
            <v>0</v>
          </cell>
          <cell r="F2101" t="str">
            <v>Approved</v>
          </cell>
          <cell r="G2101" t="str">
            <v>Trek Bicycles</v>
          </cell>
          <cell r="H2101" t="str">
            <v>Mountain</v>
          </cell>
          <cell r="I2101" t="str">
            <v>low</v>
          </cell>
          <cell r="J2101" t="str">
            <v>medium</v>
          </cell>
          <cell r="K2101">
            <v>574.64</v>
          </cell>
          <cell r="L2101">
            <v>459.71</v>
          </cell>
          <cell r="M2101">
            <v>114.93</v>
          </cell>
          <cell r="N2101">
            <v>38206</v>
          </cell>
          <cell r="O2101" t="str">
            <v>Female</v>
          </cell>
          <cell r="P2101">
            <v>20</v>
          </cell>
          <cell r="Q2101">
            <v>26.383561643835616</v>
          </cell>
          <cell r="R2101" t="str">
            <v>General Manager</v>
          </cell>
          <cell r="S2101" t="str">
            <v>Financial Services</v>
          </cell>
          <cell r="T2101" t="str">
            <v>Mass Customer</v>
          </cell>
          <cell r="U2101" t="str">
            <v>Yes</v>
          </cell>
          <cell r="V2101">
            <v>4017</v>
          </cell>
          <cell r="W2101" t="str">
            <v>QLD</v>
          </cell>
          <cell r="X2101">
            <v>5</v>
          </cell>
          <cell r="Y2101">
            <v>124</v>
          </cell>
        </row>
        <row r="2102">
          <cell r="A2102">
            <v>2101</v>
          </cell>
          <cell r="B2102">
            <v>51</v>
          </cell>
          <cell r="C2102">
            <v>888</v>
          </cell>
          <cell r="D2102">
            <v>42789</v>
          </cell>
          <cell r="E2102" t="b">
            <v>1</v>
          </cell>
          <cell r="F2102" t="str">
            <v>Approved</v>
          </cell>
          <cell r="G2102" t="str">
            <v>OHM Cycles</v>
          </cell>
          <cell r="H2102" t="str">
            <v>Standard</v>
          </cell>
          <cell r="I2102" t="str">
            <v>high</v>
          </cell>
          <cell r="J2102" t="str">
            <v>medium</v>
          </cell>
          <cell r="K2102">
            <v>2005.66</v>
          </cell>
          <cell r="L2102">
            <v>1203.4000000000001</v>
          </cell>
          <cell r="M2102">
            <v>802.26</v>
          </cell>
          <cell r="N2102">
            <v>41009</v>
          </cell>
          <cell r="O2102" t="e">
            <v>#N/A</v>
          </cell>
          <cell r="P2102" t="e">
            <v>#N/A</v>
          </cell>
          <cell r="Q2102" t="e">
            <v>#N/A</v>
          </cell>
          <cell r="R2102" t="e">
            <v>#N/A</v>
          </cell>
          <cell r="S2102" t="e">
            <v>#N/A</v>
          </cell>
          <cell r="T2102" t="e">
            <v>#N/A</v>
          </cell>
          <cell r="U2102" t="e">
            <v>#N/A</v>
          </cell>
          <cell r="V2102" t="e">
            <v>#N/A</v>
          </cell>
          <cell r="W2102" t="e">
            <v>#N/A</v>
          </cell>
          <cell r="X2102" t="e">
            <v>#N/A</v>
          </cell>
          <cell r="Y2102">
            <v>310</v>
          </cell>
        </row>
        <row r="2103">
          <cell r="A2103">
            <v>2102</v>
          </cell>
          <cell r="B2103">
            <v>23</v>
          </cell>
          <cell r="C2103">
            <v>1154</v>
          </cell>
          <cell r="D2103">
            <v>42780</v>
          </cell>
          <cell r="E2103" t="b">
            <v>1</v>
          </cell>
          <cell r="F2103" t="str">
            <v>Approved</v>
          </cell>
          <cell r="G2103" t="str">
            <v>Norco Bicycles</v>
          </cell>
          <cell r="H2103" t="str">
            <v>Mountain</v>
          </cell>
          <cell r="I2103" t="str">
            <v>low</v>
          </cell>
          <cell r="J2103" t="str">
            <v>small</v>
          </cell>
          <cell r="K2103">
            <v>688.63</v>
          </cell>
          <cell r="L2103">
            <v>612.88</v>
          </cell>
          <cell r="M2103">
            <v>75.75</v>
          </cell>
          <cell r="N2103">
            <v>40670</v>
          </cell>
          <cell r="O2103" t="e">
            <v>#N/A</v>
          </cell>
          <cell r="P2103" t="e">
            <v>#N/A</v>
          </cell>
          <cell r="Q2103" t="e">
            <v>#N/A</v>
          </cell>
          <cell r="R2103" t="e">
            <v>#N/A</v>
          </cell>
          <cell r="S2103" t="e">
            <v>#N/A</v>
          </cell>
          <cell r="T2103" t="e">
            <v>#N/A</v>
          </cell>
          <cell r="U2103" t="e">
            <v>#N/A</v>
          </cell>
          <cell r="V2103" t="e">
            <v>#N/A</v>
          </cell>
          <cell r="W2103" t="e">
            <v>#N/A</v>
          </cell>
          <cell r="X2103" t="e">
            <v>#N/A</v>
          </cell>
          <cell r="Y2103">
            <v>319</v>
          </cell>
        </row>
        <row r="2104">
          <cell r="A2104">
            <v>2103</v>
          </cell>
          <cell r="B2104">
            <v>9</v>
          </cell>
          <cell r="C2104">
            <v>2935</v>
          </cell>
          <cell r="D2104">
            <v>42988</v>
          </cell>
          <cell r="E2104" t="b">
            <v>0</v>
          </cell>
          <cell r="F2104" t="str">
            <v>Approved</v>
          </cell>
          <cell r="G2104" t="str">
            <v>OHM Cycles</v>
          </cell>
          <cell r="H2104" t="str">
            <v>Road</v>
          </cell>
          <cell r="I2104" t="str">
            <v>medium</v>
          </cell>
          <cell r="J2104" t="str">
            <v>medium</v>
          </cell>
          <cell r="K2104">
            <v>742.54</v>
          </cell>
          <cell r="L2104">
            <v>667.4</v>
          </cell>
          <cell r="M2104">
            <v>75.139999999999986</v>
          </cell>
          <cell r="N2104">
            <v>33549</v>
          </cell>
          <cell r="O2104" t="str">
            <v>Female</v>
          </cell>
          <cell r="P2104">
            <v>23</v>
          </cell>
          <cell r="Q2104">
            <v>43.936986301369863</v>
          </cell>
          <cell r="R2104">
            <v>0</v>
          </cell>
          <cell r="S2104" t="str">
            <v>Telecommunications</v>
          </cell>
          <cell r="T2104" t="str">
            <v>Mass Customer</v>
          </cell>
          <cell r="U2104" t="str">
            <v>Yes</v>
          </cell>
          <cell r="V2104">
            <v>2199</v>
          </cell>
          <cell r="W2104" t="str">
            <v>NSW</v>
          </cell>
          <cell r="X2104">
            <v>9</v>
          </cell>
          <cell r="Y2104">
            <v>111</v>
          </cell>
        </row>
        <row r="2105">
          <cell r="A2105">
            <v>2104</v>
          </cell>
          <cell r="B2105">
            <v>47</v>
          </cell>
          <cell r="C2105">
            <v>3031</v>
          </cell>
          <cell r="D2105">
            <v>43097</v>
          </cell>
          <cell r="E2105" t="b">
            <v>1</v>
          </cell>
          <cell r="F2105" t="str">
            <v>Approved</v>
          </cell>
          <cell r="G2105" t="str">
            <v>Trek Bicycles</v>
          </cell>
          <cell r="H2105" t="str">
            <v>Road</v>
          </cell>
          <cell r="I2105" t="str">
            <v>low</v>
          </cell>
          <cell r="J2105" t="str">
            <v>small</v>
          </cell>
          <cell r="K2105">
            <v>1720.7</v>
          </cell>
          <cell r="L2105">
            <v>1531.42</v>
          </cell>
          <cell r="M2105">
            <v>189.27999999999997</v>
          </cell>
          <cell r="N2105">
            <v>38991</v>
          </cell>
          <cell r="O2105" t="str">
            <v>Male</v>
          </cell>
          <cell r="P2105">
            <v>53</v>
          </cell>
          <cell r="Q2105">
            <v>26.145205479452056</v>
          </cell>
          <cell r="R2105" t="str">
            <v>Staff Scientist</v>
          </cell>
          <cell r="S2105" t="str">
            <v>Manufacturing</v>
          </cell>
          <cell r="T2105" t="str">
            <v>Affluent Customer</v>
          </cell>
          <cell r="U2105" t="str">
            <v>No</v>
          </cell>
          <cell r="V2105">
            <v>4305</v>
          </cell>
          <cell r="W2105" t="str">
            <v>QLD</v>
          </cell>
          <cell r="X2105">
            <v>1</v>
          </cell>
          <cell r="Y2105">
            <v>2</v>
          </cell>
        </row>
        <row r="2106">
          <cell r="A2106">
            <v>2105</v>
          </cell>
          <cell r="B2106">
            <v>17</v>
          </cell>
          <cell r="C2106">
            <v>2304</v>
          </cell>
          <cell r="D2106">
            <v>42956</v>
          </cell>
          <cell r="E2106" t="b">
            <v>1</v>
          </cell>
          <cell r="F2106" t="str">
            <v>Approved</v>
          </cell>
          <cell r="G2106" t="str">
            <v>Solex</v>
          </cell>
          <cell r="H2106" t="str">
            <v>Standard</v>
          </cell>
          <cell r="I2106" t="str">
            <v>high</v>
          </cell>
          <cell r="J2106" t="str">
            <v>medium</v>
          </cell>
          <cell r="K2106">
            <v>1024.6600000000001</v>
          </cell>
          <cell r="L2106">
            <v>614.79999999999995</v>
          </cell>
          <cell r="M2106">
            <v>409.86000000000013</v>
          </cell>
          <cell r="N2106">
            <v>34165</v>
          </cell>
          <cell r="O2106" t="str">
            <v>Female</v>
          </cell>
          <cell r="P2106">
            <v>91</v>
          </cell>
          <cell r="Q2106">
            <v>64.843835616438355</v>
          </cell>
          <cell r="R2106">
            <v>0</v>
          </cell>
          <cell r="S2106" t="str">
            <v>Retail</v>
          </cell>
          <cell r="T2106" t="str">
            <v>Mass Customer</v>
          </cell>
          <cell r="U2106" t="str">
            <v>Yes</v>
          </cell>
          <cell r="V2106">
            <v>2565</v>
          </cell>
          <cell r="W2106" t="str">
            <v>NSW</v>
          </cell>
          <cell r="X2106">
            <v>8</v>
          </cell>
          <cell r="Y2106">
            <v>143</v>
          </cell>
        </row>
        <row r="2107">
          <cell r="A2107">
            <v>2106</v>
          </cell>
          <cell r="B2107">
            <v>90</v>
          </cell>
          <cell r="C2107">
            <v>2336</v>
          </cell>
          <cell r="D2107">
            <v>43015</v>
          </cell>
          <cell r="E2107" t="b">
            <v>1</v>
          </cell>
          <cell r="F2107" t="str">
            <v>Approved</v>
          </cell>
          <cell r="G2107" t="str">
            <v>Norco Bicycles</v>
          </cell>
          <cell r="H2107" t="str">
            <v>Standard</v>
          </cell>
          <cell r="I2107" t="str">
            <v>low</v>
          </cell>
          <cell r="J2107" t="str">
            <v>medium</v>
          </cell>
          <cell r="K2107">
            <v>363.01</v>
          </cell>
          <cell r="L2107">
            <v>290.41000000000003</v>
          </cell>
          <cell r="M2107">
            <v>72.599999999999966</v>
          </cell>
          <cell r="N2107">
            <v>38482</v>
          </cell>
          <cell r="O2107" t="str">
            <v>Female</v>
          </cell>
          <cell r="P2107">
            <v>47</v>
          </cell>
          <cell r="Q2107">
            <v>44.194520547945203</v>
          </cell>
          <cell r="R2107" t="str">
            <v>Dental Hygienist</v>
          </cell>
          <cell r="S2107" t="str">
            <v>IT</v>
          </cell>
          <cell r="T2107" t="str">
            <v>Mass Customer</v>
          </cell>
          <cell r="U2107" t="str">
            <v>No</v>
          </cell>
          <cell r="V2107">
            <v>2566</v>
          </cell>
          <cell r="W2107" t="str">
            <v>NSW</v>
          </cell>
          <cell r="X2107">
            <v>8</v>
          </cell>
          <cell r="Y2107">
            <v>84</v>
          </cell>
        </row>
        <row r="2108">
          <cell r="A2108">
            <v>2107</v>
          </cell>
          <cell r="B2108">
            <v>89</v>
          </cell>
          <cell r="C2108">
            <v>1157</v>
          </cell>
          <cell r="D2108">
            <v>42806</v>
          </cell>
          <cell r="E2108" t="b">
            <v>0</v>
          </cell>
          <cell r="F2108" t="str">
            <v>Approved</v>
          </cell>
          <cell r="G2108" t="str">
            <v>WeareA2B</v>
          </cell>
          <cell r="H2108" t="str">
            <v>Touring</v>
          </cell>
          <cell r="I2108" t="str">
            <v>medium</v>
          </cell>
          <cell r="J2108" t="str">
            <v>large</v>
          </cell>
          <cell r="K2108">
            <v>1362.99</v>
          </cell>
          <cell r="L2108">
            <v>57.74</v>
          </cell>
          <cell r="M2108">
            <v>1305.25</v>
          </cell>
          <cell r="N2108">
            <v>42458</v>
          </cell>
          <cell r="O2108" t="e">
            <v>#N/A</v>
          </cell>
          <cell r="P2108" t="e">
            <v>#N/A</v>
          </cell>
          <cell r="Q2108" t="e">
            <v>#N/A</v>
          </cell>
          <cell r="R2108" t="e">
            <v>#N/A</v>
          </cell>
          <cell r="S2108" t="e">
            <v>#N/A</v>
          </cell>
          <cell r="T2108" t="e">
            <v>#N/A</v>
          </cell>
          <cell r="U2108" t="e">
            <v>#N/A</v>
          </cell>
          <cell r="V2108" t="e">
            <v>#N/A</v>
          </cell>
          <cell r="W2108" t="e">
            <v>#N/A</v>
          </cell>
          <cell r="X2108" t="e">
            <v>#N/A</v>
          </cell>
          <cell r="Y2108">
            <v>293</v>
          </cell>
        </row>
        <row r="2109">
          <cell r="A2109">
            <v>2108</v>
          </cell>
          <cell r="B2109">
            <v>92</v>
          </cell>
          <cell r="C2109">
            <v>719</v>
          </cell>
          <cell r="D2109">
            <v>42931</v>
          </cell>
          <cell r="E2109" t="b">
            <v>1</v>
          </cell>
          <cell r="F2109" t="str">
            <v>Approved</v>
          </cell>
          <cell r="G2109" t="str">
            <v>WeareA2B</v>
          </cell>
          <cell r="H2109" t="str">
            <v>Standard</v>
          </cell>
          <cell r="I2109" t="str">
            <v>medium</v>
          </cell>
          <cell r="J2109" t="str">
            <v>small</v>
          </cell>
          <cell r="K2109">
            <v>1415.01</v>
          </cell>
          <cell r="L2109">
            <v>1259.3599999999999</v>
          </cell>
          <cell r="M2109">
            <v>155.65000000000009</v>
          </cell>
          <cell r="N2109">
            <v>37626</v>
          </cell>
          <cell r="O2109" t="e">
            <v>#N/A</v>
          </cell>
          <cell r="P2109" t="e">
            <v>#N/A</v>
          </cell>
          <cell r="Q2109" t="e">
            <v>#N/A</v>
          </cell>
          <cell r="R2109" t="e">
            <v>#N/A</v>
          </cell>
          <cell r="S2109" t="e">
            <v>#N/A</v>
          </cell>
          <cell r="T2109" t="e">
            <v>#N/A</v>
          </cell>
          <cell r="U2109" t="e">
            <v>#N/A</v>
          </cell>
          <cell r="V2109" t="e">
            <v>#N/A</v>
          </cell>
          <cell r="W2109" t="e">
            <v>#N/A</v>
          </cell>
          <cell r="X2109" t="e">
            <v>#N/A</v>
          </cell>
          <cell r="Y2109">
            <v>168</v>
          </cell>
        </row>
        <row r="2110">
          <cell r="A2110">
            <v>2109</v>
          </cell>
          <cell r="B2110">
            <v>41</v>
          </cell>
          <cell r="C2110">
            <v>2114</v>
          </cell>
          <cell r="D2110">
            <v>42927</v>
          </cell>
          <cell r="E2110" t="b">
            <v>0</v>
          </cell>
          <cell r="F2110" t="str">
            <v>Approved</v>
          </cell>
          <cell r="G2110" t="str">
            <v>Norco Bicycles</v>
          </cell>
          <cell r="H2110" t="str">
            <v>Standard</v>
          </cell>
          <cell r="I2110" t="str">
            <v>low</v>
          </cell>
          <cell r="J2110" t="str">
            <v>medium</v>
          </cell>
          <cell r="K2110">
            <v>958.74</v>
          </cell>
          <cell r="L2110">
            <v>748.9</v>
          </cell>
          <cell r="M2110">
            <v>209.84000000000003</v>
          </cell>
          <cell r="N2110">
            <v>38693</v>
          </cell>
          <cell r="O2110" t="str">
            <v>Male</v>
          </cell>
          <cell r="P2110">
            <v>17</v>
          </cell>
          <cell r="Q2110">
            <v>67.350684931506848</v>
          </cell>
          <cell r="R2110" t="str">
            <v>Safety Technician III</v>
          </cell>
          <cell r="S2110" t="str">
            <v>Manufacturing</v>
          </cell>
          <cell r="T2110" t="str">
            <v>Affluent Customer</v>
          </cell>
          <cell r="U2110" t="str">
            <v>No</v>
          </cell>
          <cell r="V2110">
            <v>2076</v>
          </cell>
          <cell r="W2110" t="str">
            <v>NSW</v>
          </cell>
          <cell r="X2110">
            <v>11</v>
          </cell>
          <cell r="Y2110">
            <v>172</v>
          </cell>
        </row>
        <row r="2111">
          <cell r="A2111">
            <v>2110</v>
          </cell>
          <cell r="B2111">
            <v>60</v>
          </cell>
          <cell r="C2111">
            <v>482</v>
          </cell>
          <cell r="D2111">
            <v>42955</v>
          </cell>
          <cell r="E2111" t="b">
            <v>1</v>
          </cell>
          <cell r="F2111" t="str">
            <v>Approved</v>
          </cell>
          <cell r="G2111" t="str">
            <v>Giant Bicycles</v>
          </cell>
          <cell r="H2111" t="str">
            <v>Standard</v>
          </cell>
          <cell r="I2111" t="str">
            <v>high</v>
          </cell>
          <cell r="J2111" t="str">
            <v>small</v>
          </cell>
          <cell r="K2111">
            <v>1977.36</v>
          </cell>
          <cell r="L2111">
            <v>1759.85</v>
          </cell>
          <cell r="M2111">
            <v>217.51</v>
          </cell>
          <cell r="N2111">
            <v>40779</v>
          </cell>
          <cell r="O2111" t="e">
            <v>#N/A</v>
          </cell>
          <cell r="P2111" t="e">
            <v>#N/A</v>
          </cell>
          <cell r="Q2111" t="e">
            <v>#N/A</v>
          </cell>
          <cell r="R2111" t="e">
            <v>#N/A</v>
          </cell>
          <cell r="S2111" t="e">
            <v>#N/A</v>
          </cell>
          <cell r="T2111" t="e">
            <v>#N/A</v>
          </cell>
          <cell r="U2111" t="e">
            <v>#N/A</v>
          </cell>
          <cell r="V2111" t="e">
            <v>#N/A</v>
          </cell>
          <cell r="W2111" t="e">
            <v>#N/A</v>
          </cell>
          <cell r="X2111" t="e">
            <v>#N/A</v>
          </cell>
          <cell r="Y2111">
            <v>144</v>
          </cell>
        </row>
        <row r="2112">
          <cell r="A2112">
            <v>2111</v>
          </cell>
          <cell r="B2112">
            <v>93</v>
          </cell>
          <cell r="C2112">
            <v>2913</v>
          </cell>
          <cell r="D2112">
            <v>43004</v>
          </cell>
          <cell r="E2112" t="b">
            <v>0</v>
          </cell>
          <cell r="F2112" t="str">
            <v>Approved</v>
          </cell>
          <cell r="G2112" t="str">
            <v>WeareA2B</v>
          </cell>
          <cell r="H2112" t="str">
            <v>Standard</v>
          </cell>
          <cell r="I2112" t="str">
            <v>medium</v>
          </cell>
          <cell r="J2112" t="str">
            <v>medium</v>
          </cell>
          <cell r="K2112">
            <v>1065.03</v>
          </cell>
          <cell r="L2112">
            <v>230.09</v>
          </cell>
          <cell r="M2112">
            <v>834.93999999999994</v>
          </cell>
          <cell r="N2112">
            <v>41434</v>
          </cell>
          <cell r="O2112" t="str">
            <v>Female</v>
          </cell>
          <cell r="P2112">
            <v>76</v>
          </cell>
          <cell r="Q2112">
            <v>66.736986301369868</v>
          </cell>
          <cell r="R2112" t="str">
            <v>VP Quality Control</v>
          </cell>
          <cell r="S2112" t="str">
            <v>n/a</v>
          </cell>
          <cell r="T2112" t="str">
            <v>High Net Worth</v>
          </cell>
          <cell r="U2112" t="str">
            <v>No</v>
          </cell>
          <cell r="V2112">
            <v>3350</v>
          </cell>
          <cell r="W2112" t="str">
            <v>VIC</v>
          </cell>
          <cell r="X2112">
            <v>5</v>
          </cell>
          <cell r="Y2112">
            <v>95</v>
          </cell>
        </row>
        <row r="2113">
          <cell r="A2113">
            <v>2112</v>
          </cell>
          <cell r="B2113">
            <v>4</v>
          </cell>
          <cell r="C2113">
            <v>1949</v>
          </cell>
          <cell r="D2113">
            <v>42864</v>
          </cell>
          <cell r="E2113" t="b">
            <v>0</v>
          </cell>
          <cell r="F2113" t="str">
            <v>Approved</v>
          </cell>
          <cell r="G2113" t="str">
            <v>Giant Bicycles</v>
          </cell>
          <cell r="H2113" t="str">
            <v>Standard</v>
          </cell>
          <cell r="I2113" t="str">
            <v>high</v>
          </cell>
          <cell r="J2113" t="str">
            <v>medium</v>
          </cell>
          <cell r="K2113">
            <v>1129.1300000000001</v>
          </cell>
          <cell r="L2113">
            <v>677.48</v>
          </cell>
          <cell r="M2113">
            <v>451.65000000000009</v>
          </cell>
          <cell r="N2113">
            <v>38573</v>
          </cell>
          <cell r="O2113" t="e">
            <v>#N/A</v>
          </cell>
          <cell r="P2113" t="e">
            <v>#N/A</v>
          </cell>
          <cell r="Q2113" t="e">
            <v>#N/A</v>
          </cell>
          <cell r="R2113" t="e">
            <v>#N/A</v>
          </cell>
          <cell r="S2113" t="e">
            <v>#N/A</v>
          </cell>
          <cell r="T2113" t="e">
            <v>#N/A</v>
          </cell>
          <cell r="U2113" t="e">
            <v>#N/A</v>
          </cell>
          <cell r="V2113" t="e">
            <v>#N/A</v>
          </cell>
          <cell r="W2113" t="e">
            <v>#N/A</v>
          </cell>
          <cell r="X2113" t="e">
            <v>#N/A</v>
          </cell>
          <cell r="Y2113">
            <v>235</v>
          </cell>
        </row>
        <row r="2114">
          <cell r="A2114">
            <v>2113</v>
          </cell>
          <cell r="B2114">
            <v>19</v>
          </cell>
          <cell r="C2114">
            <v>1543</v>
          </cell>
          <cell r="D2114">
            <v>42876</v>
          </cell>
          <cell r="E2114" t="b">
            <v>1</v>
          </cell>
          <cell r="F2114" t="str">
            <v>Approved</v>
          </cell>
          <cell r="G2114" t="str">
            <v>Trek Bicycles</v>
          </cell>
          <cell r="H2114" t="str">
            <v>Mountain</v>
          </cell>
          <cell r="I2114" t="str">
            <v>low</v>
          </cell>
          <cell r="J2114" t="str">
            <v>medium</v>
          </cell>
          <cell r="K2114">
            <v>574.64</v>
          </cell>
          <cell r="L2114">
            <v>459.71</v>
          </cell>
          <cell r="M2114">
            <v>114.93</v>
          </cell>
          <cell r="N2114">
            <v>40784</v>
          </cell>
          <cell r="O2114" t="e">
            <v>#N/A</v>
          </cell>
          <cell r="P2114" t="e">
            <v>#N/A</v>
          </cell>
          <cell r="Q2114" t="e">
            <v>#N/A</v>
          </cell>
          <cell r="R2114" t="e">
            <v>#N/A</v>
          </cell>
          <cell r="S2114" t="e">
            <v>#N/A</v>
          </cell>
          <cell r="T2114" t="e">
            <v>#N/A</v>
          </cell>
          <cell r="U2114" t="e">
            <v>#N/A</v>
          </cell>
          <cell r="V2114" t="e">
            <v>#N/A</v>
          </cell>
          <cell r="W2114" t="e">
            <v>#N/A</v>
          </cell>
          <cell r="X2114" t="e">
            <v>#N/A</v>
          </cell>
          <cell r="Y2114">
            <v>223</v>
          </cell>
        </row>
        <row r="2115">
          <cell r="A2115">
            <v>2114</v>
          </cell>
          <cell r="B2115">
            <v>90</v>
          </cell>
          <cell r="C2115">
            <v>135</v>
          </cell>
          <cell r="D2115">
            <v>42880</v>
          </cell>
          <cell r="E2115" t="b">
            <v>0</v>
          </cell>
          <cell r="F2115" t="str">
            <v>Approved</v>
          </cell>
          <cell r="G2115" t="str">
            <v>Norco Bicycles</v>
          </cell>
          <cell r="H2115" t="str">
            <v>Standard</v>
          </cell>
          <cell r="I2115" t="str">
            <v>low</v>
          </cell>
          <cell r="J2115" t="str">
            <v>medium</v>
          </cell>
          <cell r="K2115">
            <v>363.01</v>
          </cell>
          <cell r="L2115">
            <v>290.41000000000003</v>
          </cell>
          <cell r="M2115">
            <v>72.599999999999966</v>
          </cell>
          <cell r="N2115">
            <v>38482</v>
          </cell>
          <cell r="O2115" t="e">
            <v>#N/A</v>
          </cell>
          <cell r="P2115" t="e">
            <v>#N/A</v>
          </cell>
          <cell r="Q2115" t="e">
            <v>#N/A</v>
          </cell>
          <cell r="R2115" t="e">
            <v>#N/A</v>
          </cell>
          <cell r="S2115" t="e">
            <v>#N/A</v>
          </cell>
          <cell r="T2115" t="e">
            <v>#N/A</v>
          </cell>
          <cell r="U2115" t="e">
            <v>#N/A</v>
          </cell>
          <cell r="V2115" t="e">
            <v>#N/A</v>
          </cell>
          <cell r="W2115" t="e">
            <v>#N/A</v>
          </cell>
          <cell r="X2115" t="e">
            <v>#N/A</v>
          </cell>
          <cell r="Y2115">
            <v>219</v>
          </cell>
        </row>
        <row r="2116">
          <cell r="A2116">
            <v>2115</v>
          </cell>
          <cell r="B2116">
            <v>38</v>
          </cell>
          <cell r="C2116">
            <v>145</v>
          </cell>
          <cell r="D2116">
            <v>42990</v>
          </cell>
          <cell r="E2116" t="b">
            <v>0</v>
          </cell>
          <cell r="F2116" t="str">
            <v>Approved</v>
          </cell>
          <cell r="G2116" t="str">
            <v>Solex</v>
          </cell>
          <cell r="H2116" t="str">
            <v>Standard</v>
          </cell>
          <cell r="I2116" t="str">
            <v>medium</v>
          </cell>
          <cell r="J2116" t="str">
            <v>medium</v>
          </cell>
          <cell r="K2116">
            <v>1577.53</v>
          </cell>
          <cell r="L2116">
            <v>826.51</v>
          </cell>
          <cell r="M2116">
            <v>751.02</v>
          </cell>
          <cell r="N2116">
            <v>40618</v>
          </cell>
          <cell r="O2116" t="e">
            <v>#N/A</v>
          </cell>
          <cell r="P2116" t="e">
            <v>#N/A</v>
          </cell>
          <cell r="Q2116" t="e">
            <v>#N/A</v>
          </cell>
          <cell r="R2116" t="e">
            <v>#N/A</v>
          </cell>
          <cell r="S2116" t="e">
            <v>#N/A</v>
          </cell>
          <cell r="T2116" t="e">
            <v>#N/A</v>
          </cell>
          <cell r="U2116" t="e">
            <v>#N/A</v>
          </cell>
          <cell r="V2116" t="e">
            <v>#N/A</v>
          </cell>
          <cell r="W2116" t="e">
            <v>#N/A</v>
          </cell>
          <cell r="X2116" t="e">
            <v>#N/A</v>
          </cell>
          <cell r="Y2116">
            <v>109</v>
          </cell>
        </row>
        <row r="2117">
          <cell r="A2117">
            <v>2116</v>
          </cell>
          <cell r="B2117">
            <v>96</v>
          </cell>
          <cell r="C2117">
            <v>2210</v>
          </cell>
          <cell r="D2117">
            <v>42861</v>
          </cell>
          <cell r="E2117" t="b">
            <v>1</v>
          </cell>
          <cell r="F2117" t="str">
            <v>Approved</v>
          </cell>
          <cell r="G2117" t="str">
            <v>Giant Bicycles</v>
          </cell>
          <cell r="H2117" t="str">
            <v>Standard</v>
          </cell>
          <cell r="I2117" t="str">
            <v>medium</v>
          </cell>
          <cell r="J2117" t="str">
            <v>large</v>
          </cell>
          <cell r="K2117">
            <v>1635.3</v>
          </cell>
          <cell r="L2117">
            <v>993.66</v>
          </cell>
          <cell r="M2117">
            <v>641.64</v>
          </cell>
          <cell r="N2117">
            <v>41434</v>
          </cell>
          <cell r="O2117" t="str">
            <v>Female</v>
          </cell>
          <cell r="P2117">
            <v>3</v>
          </cell>
          <cell r="Q2117">
            <v>36.342465753424655</v>
          </cell>
          <cell r="R2117" t="str">
            <v>Registered Nurse</v>
          </cell>
          <cell r="S2117" t="str">
            <v>Health</v>
          </cell>
          <cell r="T2117" t="str">
            <v>Affluent Customer</v>
          </cell>
          <cell r="U2117" t="str">
            <v>Yes</v>
          </cell>
          <cell r="V2117">
            <v>3977</v>
          </cell>
          <cell r="W2117" t="str">
            <v>VIC</v>
          </cell>
          <cell r="X2117">
            <v>5</v>
          </cell>
          <cell r="Y2117">
            <v>238</v>
          </cell>
        </row>
        <row r="2118">
          <cell r="A2118">
            <v>2117</v>
          </cell>
          <cell r="B2118">
            <v>59</v>
          </cell>
          <cell r="C2118">
            <v>2760</v>
          </cell>
          <cell r="D2118">
            <v>43047</v>
          </cell>
          <cell r="E2118" t="b">
            <v>0</v>
          </cell>
          <cell r="F2118" t="str">
            <v>Approved</v>
          </cell>
          <cell r="G2118" t="str">
            <v>Solex</v>
          </cell>
          <cell r="H2118" t="str">
            <v>Standard</v>
          </cell>
          <cell r="I2118" t="str">
            <v>medium</v>
          </cell>
          <cell r="J2118" t="str">
            <v>large</v>
          </cell>
          <cell r="K2118">
            <v>1061.56</v>
          </cell>
          <cell r="L2118">
            <v>733.58</v>
          </cell>
          <cell r="M2118">
            <v>327.9799999999999</v>
          </cell>
          <cell r="N2118">
            <v>34170</v>
          </cell>
          <cell r="O2118" t="str">
            <v>Female</v>
          </cell>
          <cell r="P2118">
            <v>78</v>
          </cell>
          <cell r="Q2118">
            <v>45.947945205479449</v>
          </cell>
          <cell r="R2118" t="str">
            <v>Teacher</v>
          </cell>
          <cell r="S2118" t="str">
            <v>Health</v>
          </cell>
          <cell r="T2118" t="str">
            <v>Affluent Customer</v>
          </cell>
          <cell r="U2118" t="str">
            <v>Yes</v>
          </cell>
          <cell r="V2118">
            <v>4655</v>
          </cell>
          <cell r="W2118" t="str">
            <v>QLD</v>
          </cell>
          <cell r="X2118">
            <v>3</v>
          </cell>
          <cell r="Y2118">
            <v>52</v>
          </cell>
        </row>
        <row r="2119">
          <cell r="A2119">
            <v>2118</v>
          </cell>
          <cell r="B2119">
            <v>21</v>
          </cell>
          <cell r="C2119">
            <v>3143</v>
          </cell>
          <cell r="D2119">
            <v>42902</v>
          </cell>
          <cell r="E2119" t="b">
            <v>1</v>
          </cell>
          <cell r="F2119" t="str">
            <v>Approved</v>
          </cell>
          <cell r="G2119" t="str">
            <v>Solex</v>
          </cell>
          <cell r="H2119" t="str">
            <v>Standard</v>
          </cell>
          <cell r="I2119" t="str">
            <v>medium</v>
          </cell>
          <cell r="J2119" t="str">
            <v>large</v>
          </cell>
          <cell r="K2119">
            <v>1071.23</v>
          </cell>
          <cell r="L2119">
            <v>380.74</v>
          </cell>
          <cell r="M2119">
            <v>690.49</v>
          </cell>
          <cell r="N2119">
            <v>35160</v>
          </cell>
          <cell r="O2119" t="str">
            <v>Male</v>
          </cell>
          <cell r="P2119">
            <v>94</v>
          </cell>
          <cell r="Q2119">
            <v>25.419178082191781</v>
          </cell>
          <cell r="R2119" t="str">
            <v>Chief Design Engineer</v>
          </cell>
          <cell r="S2119" t="str">
            <v>Manufacturing</v>
          </cell>
          <cell r="T2119" t="str">
            <v>Mass Customer</v>
          </cell>
          <cell r="U2119" t="str">
            <v>No</v>
          </cell>
          <cell r="V2119">
            <v>3000</v>
          </cell>
          <cell r="W2119" t="str">
            <v>VIC</v>
          </cell>
          <cell r="X2119">
            <v>8</v>
          </cell>
          <cell r="Y2119">
            <v>197</v>
          </cell>
        </row>
        <row r="2120">
          <cell r="A2120">
            <v>2119</v>
          </cell>
          <cell r="B2120">
            <v>68</v>
          </cell>
          <cell r="C2120">
            <v>2826</v>
          </cell>
          <cell r="D2120">
            <v>42881</v>
          </cell>
          <cell r="E2120" t="b">
            <v>1</v>
          </cell>
          <cell r="F2120" t="str">
            <v>Approved</v>
          </cell>
          <cell r="G2120" t="str">
            <v>OHM Cycles</v>
          </cell>
          <cell r="H2120" t="str">
            <v>Standard</v>
          </cell>
          <cell r="I2120" t="str">
            <v>medium</v>
          </cell>
          <cell r="J2120" t="str">
            <v>medium</v>
          </cell>
          <cell r="K2120">
            <v>1636.9</v>
          </cell>
          <cell r="L2120">
            <v>44.71</v>
          </cell>
          <cell r="M2120">
            <v>1592.19</v>
          </cell>
          <cell r="N2120">
            <v>40410</v>
          </cell>
          <cell r="O2120" t="str">
            <v>Female</v>
          </cell>
          <cell r="P2120">
            <v>17</v>
          </cell>
          <cell r="Q2120">
            <v>59.92876712328767</v>
          </cell>
          <cell r="R2120" t="str">
            <v>Web Developer II</v>
          </cell>
          <cell r="S2120" t="str">
            <v>Manufacturing</v>
          </cell>
          <cell r="T2120" t="str">
            <v>Affluent Customer</v>
          </cell>
          <cell r="U2120" t="str">
            <v>Yes</v>
          </cell>
          <cell r="V2120">
            <v>3121</v>
          </cell>
          <cell r="W2120" t="str">
            <v>VIC</v>
          </cell>
          <cell r="X2120">
            <v>10</v>
          </cell>
          <cell r="Y2120">
            <v>218</v>
          </cell>
        </row>
        <row r="2121">
          <cell r="A2121">
            <v>2120</v>
          </cell>
          <cell r="B2121">
            <v>98</v>
          </cell>
          <cell r="C2121">
            <v>44</v>
          </cell>
          <cell r="D2121">
            <v>42879</v>
          </cell>
          <cell r="E2121" t="b">
            <v>0</v>
          </cell>
          <cell r="F2121" t="str">
            <v>Approved</v>
          </cell>
          <cell r="G2121" t="str">
            <v>Trek Bicycles</v>
          </cell>
          <cell r="H2121" t="str">
            <v>Standard</v>
          </cell>
          <cell r="I2121" t="str">
            <v>high</v>
          </cell>
          <cell r="J2121" t="str">
            <v>medium</v>
          </cell>
          <cell r="K2121">
            <v>358.39</v>
          </cell>
          <cell r="L2121">
            <v>215.03</v>
          </cell>
          <cell r="M2121">
            <v>143.35999999999999</v>
          </cell>
          <cell r="N2121">
            <v>38002</v>
          </cell>
          <cell r="O2121" t="e">
            <v>#N/A</v>
          </cell>
          <cell r="P2121" t="e">
            <v>#N/A</v>
          </cell>
          <cell r="Q2121" t="e">
            <v>#N/A</v>
          </cell>
          <cell r="R2121" t="e">
            <v>#N/A</v>
          </cell>
          <cell r="S2121" t="e">
            <v>#N/A</v>
          </cell>
          <cell r="T2121" t="e">
            <v>#N/A</v>
          </cell>
          <cell r="U2121" t="e">
            <v>#N/A</v>
          </cell>
          <cell r="V2121" t="e">
            <v>#N/A</v>
          </cell>
          <cell r="W2121" t="e">
            <v>#N/A</v>
          </cell>
          <cell r="X2121" t="e">
            <v>#N/A</v>
          </cell>
          <cell r="Y2121">
            <v>220</v>
          </cell>
        </row>
        <row r="2122">
          <cell r="A2122">
            <v>2121</v>
          </cell>
          <cell r="B2122">
            <v>74</v>
          </cell>
          <cell r="C2122">
            <v>789</v>
          </cell>
          <cell r="D2122">
            <v>43006</v>
          </cell>
          <cell r="E2122" t="b">
            <v>0</v>
          </cell>
          <cell r="F2122" t="str">
            <v>Approved</v>
          </cell>
          <cell r="G2122" t="str">
            <v>WeareA2B</v>
          </cell>
          <cell r="H2122" t="str">
            <v>Standard</v>
          </cell>
          <cell r="I2122" t="str">
            <v>medium</v>
          </cell>
          <cell r="J2122" t="str">
            <v>medium</v>
          </cell>
          <cell r="K2122">
            <v>1228.07</v>
          </cell>
          <cell r="L2122">
            <v>400.91</v>
          </cell>
          <cell r="M2122">
            <v>827.15999999999985</v>
          </cell>
          <cell r="N2122">
            <v>41922</v>
          </cell>
          <cell r="O2122" t="e">
            <v>#N/A</v>
          </cell>
          <cell r="P2122" t="e">
            <v>#N/A</v>
          </cell>
          <cell r="Q2122" t="e">
            <v>#N/A</v>
          </cell>
          <cell r="R2122" t="e">
            <v>#N/A</v>
          </cell>
          <cell r="S2122" t="e">
            <v>#N/A</v>
          </cell>
          <cell r="T2122" t="e">
            <v>#N/A</v>
          </cell>
          <cell r="U2122" t="e">
            <v>#N/A</v>
          </cell>
          <cell r="V2122" t="e">
            <v>#N/A</v>
          </cell>
          <cell r="W2122" t="e">
            <v>#N/A</v>
          </cell>
          <cell r="X2122" t="e">
            <v>#N/A</v>
          </cell>
          <cell r="Y2122">
            <v>93</v>
          </cell>
        </row>
        <row r="2123">
          <cell r="A2123">
            <v>2122</v>
          </cell>
          <cell r="B2123">
            <v>67</v>
          </cell>
          <cell r="C2123">
            <v>2050</v>
          </cell>
          <cell r="D2123">
            <v>42939</v>
          </cell>
          <cell r="E2123" t="b">
            <v>0</v>
          </cell>
          <cell r="F2123" t="str">
            <v>Approved</v>
          </cell>
          <cell r="G2123" t="str">
            <v>Norco Bicycles</v>
          </cell>
          <cell r="H2123" t="str">
            <v>Road</v>
          </cell>
          <cell r="I2123" t="str">
            <v>medium</v>
          </cell>
          <cell r="J2123" t="str">
            <v>medium</v>
          </cell>
          <cell r="K2123">
            <v>544.04999999999995</v>
          </cell>
          <cell r="L2123">
            <v>376.84</v>
          </cell>
          <cell r="M2123">
            <v>167.20999999999998</v>
          </cell>
          <cell r="N2123">
            <v>40410</v>
          </cell>
          <cell r="O2123" t="e">
            <v>#N/A</v>
          </cell>
          <cell r="P2123" t="e">
            <v>#N/A</v>
          </cell>
          <cell r="Q2123" t="e">
            <v>#N/A</v>
          </cell>
          <cell r="R2123" t="e">
            <v>#N/A</v>
          </cell>
          <cell r="S2123" t="e">
            <v>#N/A</v>
          </cell>
          <cell r="T2123" t="e">
            <v>#N/A</v>
          </cell>
          <cell r="U2123" t="e">
            <v>#N/A</v>
          </cell>
          <cell r="V2123" t="e">
            <v>#N/A</v>
          </cell>
          <cell r="W2123" t="e">
            <v>#N/A</v>
          </cell>
          <cell r="X2123" t="e">
            <v>#N/A</v>
          </cell>
          <cell r="Y2123">
            <v>160</v>
          </cell>
        </row>
        <row r="2124">
          <cell r="A2124">
            <v>2123</v>
          </cell>
          <cell r="B2124">
            <v>0</v>
          </cell>
          <cell r="C2124">
            <v>945</v>
          </cell>
          <cell r="D2124">
            <v>42914</v>
          </cell>
          <cell r="E2124" t="b">
            <v>1</v>
          </cell>
          <cell r="F2124" t="str">
            <v>Approved</v>
          </cell>
          <cell r="G2124" t="str">
            <v>Trek Bicycles</v>
          </cell>
          <cell r="H2124" t="str">
            <v>Standard</v>
          </cell>
          <cell r="I2124" t="str">
            <v>medium</v>
          </cell>
          <cell r="J2124" t="str">
            <v>medium</v>
          </cell>
          <cell r="K2124">
            <v>499.53</v>
          </cell>
          <cell r="L2124">
            <v>388.72</v>
          </cell>
          <cell r="M2124">
            <v>110.80999999999995</v>
          </cell>
          <cell r="N2124">
            <v>35707</v>
          </cell>
          <cell r="O2124" t="e">
            <v>#N/A</v>
          </cell>
          <cell r="P2124" t="e">
            <v>#N/A</v>
          </cell>
          <cell r="Q2124" t="e">
            <v>#N/A</v>
          </cell>
          <cell r="R2124" t="e">
            <v>#N/A</v>
          </cell>
          <cell r="S2124" t="e">
            <v>#N/A</v>
          </cell>
          <cell r="T2124" t="e">
            <v>#N/A</v>
          </cell>
          <cell r="U2124" t="e">
            <v>#N/A</v>
          </cell>
          <cell r="V2124" t="e">
            <v>#N/A</v>
          </cell>
          <cell r="W2124" t="e">
            <v>#N/A</v>
          </cell>
          <cell r="X2124" t="e">
            <v>#N/A</v>
          </cell>
          <cell r="Y2124">
            <v>185</v>
          </cell>
        </row>
        <row r="2125">
          <cell r="A2125">
            <v>2124</v>
          </cell>
          <cell r="B2125">
            <v>86</v>
          </cell>
          <cell r="C2125">
            <v>2780</v>
          </cell>
          <cell r="D2125">
            <v>42764</v>
          </cell>
          <cell r="E2125" t="b">
            <v>0</v>
          </cell>
          <cell r="F2125" t="str">
            <v>Approved</v>
          </cell>
          <cell r="G2125" t="str">
            <v>OHM Cycles</v>
          </cell>
          <cell r="H2125" t="str">
            <v>Standard</v>
          </cell>
          <cell r="I2125" t="str">
            <v>medium</v>
          </cell>
          <cell r="J2125" t="str">
            <v>medium</v>
          </cell>
          <cell r="K2125">
            <v>235.63</v>
          </cell>
          <cell r="L2125">
            <v>125.07</v>
          </cell>
          <cell r="M2125">
            <v>110.56</v>
          </cell>
          <cell r="N2125">
            <v>38482</v>
          </cell>
          <cell r="O2125" t="str">
            <v>Female</v>
          </cell>
          <cell r="P2125">
            <v>4</v>
          </cell>
          <cell r="Q2125">
            <v>36.364383561643834</v>
          </cell>
          <cell r="R2125" t="str">
            <v>Actuary</v>
          </cell>
          <cell r="S2125" t="str">
            <v>n/a</v>
          </cell>
          <cell r="T2125" t="str">
            <v>Affluent Customer</v>
          </cell>
          <cell r="U2125" t="str">
            <v>Yes</v>
          </cell>
          <cell r="V2125">
            <v>4869</v>
          </cell>
          <cell r="W2125" t="str">
            <v>QLD</v>
          </cell>
          <cell r="X2125">
            <v>2</v>
          </cell>
          <cell r="Y2125">
            <v>335</v>
          </cell>
        </row>
        <row r="2126">
          <cell r="A2126">
            <v>2125</v>
          </cell>
          <cell r="B2126">
            <v>24</v>
          </cell>
          <cell r="C2126">
            <v>322</v>
          </cell>
          <cell r="D2126">
            <v>42989</v>
          </cell>
          <cell r="E2126" t="b">
            <v>0</v>
          </cell>
          <cell r="F2126" t="str">
            <v>Approved</v>
          </cell>
          <cell r="G2126" t="str">
            <v>Solex</v>
          </cell>
          <cell r="H2126" t="str">
            <v>Road</v>
          </cell>
          <cell r="I2126" t="str">
            <v>medium</v>
          </cell>
          <cell r="J2126" t="str">
            <v>large</v>
          </cell>
          <cell r="K2126">
            <v>1777.8</v>
          </cell>
          <cell r="L2126">
            <v>820.78</v>
          </cell>
          <cell r="M2126">
            <v>957.02</v>
          </cell>
          <cell r="N2126">
            <v>33552</v>
          </cell>
          <cell r="O2126" t="e">
            <v>#N/A</v>
          </cell>
          <cell r="P2126" t="e">
            <v>#N/A</v>
          </cell>
          <cell r="Q2126" t="e">
            <v>#N/A</v>
          </cell>
          <cell r="R2126" t="e">
            <v>#N/A</v>
          </cell>
          <cell r="S2126" t="e">
            <v>#N/A</v>
          </cell>
          <cell r="T2126" t="e">
            <v>#N/A</v>
          </cell>
          <cell r="U2126" t="e">
            <v>#N/A</v>
          </cell>
          <cell r="V2126" t="e">
            <v>#N/A</v>
          </cell>
          <cell r="W2126" t="e">
            <v>#N/A</v>
          </cell>
          <cell r="X2126" t="e">
            <v>#N/A</v>
          </cell>
          <cell r="Y2126">
            <v>110</v>
          </cell>
        </row>
        <row r="2127">
          <cell r="A2127">
            <v>2126</v>
          </cell>
          <cell r="B2127">
            <v>46</v>
          </cell>
          <cell r="C2127">
            <v>1558</v>
          </cell>
          <cell r="D2127">
            <v>42797</v>
          </cell>
          <cell r="E2127" t="b">
            <v>0</v>
          </cell>
          <cell r="F2127" t="str">
            <v>Approved</v>
          </cell>
          <cell r="G2127" t="str">
            <v>Solex</v>
          </cell>
          <cell r="H2127" t="str">
            <v>Standard</v>
          </cell>
          <cell r="I2127" t="str">
            <v>low</v>
          </cell>
          <cell r="J2127" t="str">
            <v>medium</v>
          </cell>
          <cell r="K2127">
            <v>1289.8499999999999</v>
          </cell>
          <cell r="L2127">
            <v>74.510000000000005</v>
          </cell>
          <cell r="M2127">
            <v>1215.3399999999999</v>
          </cell>
          <cell r="N2127">
            <v>38573</v>
          </cell>
          <cell r="O2127" t="e">
            <v>#N/A</v>
          </cell>
          <cell r="P2127" t="e">
            <v>#N/A</v>
          </cell>
          <cell r="Q2127" t="e">
            <v>#N/A</v>
          </cell>
          <cell r="R2127" t="e">
            <v>#N/A</v>
          </cell>
          <cell r="S2127" t="e">
            <v>#N/A</v>
          </cell>
          <cell r="T2127" t="e">
            <v>#N/A</v>
          </cell>
          <cell r="U2127" t="e">
            <v>#N/A</v>
          </cell>
          <cell r="V2127" t="e">
            <v>#N/A</v>
          </cell>
          <cell r="W2127" t="e">
            <v>#N/A</v>
          </cell>
          <cell r="X2127" t="e">
            <v>#N/A</v>
          </cell>
          <cell r="Y2127">
            <v>302</v>
          </cell>
        </row>
        <row r="2128">
          <cell r="A2128">
            <v>2127</v>
          </cell>
          <cell r="B2128">
            <v>16</v>
          </cell>
          <cell r="C2128">
            <v>132</v>
          </cell>
          <cell r="D2128">
            <v>42776</v>
          </cell>
          <cell r="E2128" t="b">
            <v>1</v>
          </cell>
          <cell r="F2128" t="str">
            <v>Approved</v>
          </cell>
          <cell r="G2128" t="str">
            <v>Norco Bicycles</v>
          </cell>
          <cell r="H2128" t="str">
            <v>Standard</v>
          </cell>
          <cell r="I2128" t="str">
            <v>high</v>
          </cell>
          <cell r="J2128" t="str">
            <v>small</v>
          </cell>
          <cell r="K2128">
            <v>1661.92</v>
          </cell>
          <cell r="L2128">
            <v>1479.11</v>
          </cell>
          <cell r="M2128">
            <v>182.81000000000017</v>
          </cell>
          <cell r="N2128">
            <v>40670</v>
          </cell>
          <cell r="O2128" t="e">
            <v>#N/A</v>
          </cell>
          <cell r="P2128" t="e">
            <v>#N/A</v>
          </cell>
          <cell r="Q2128" t="e">
            <v>#N/A</v>
          </cell>
          <cell r="R2128" t="e">
            <v>#N/A</v>
          </cell>
          <cell r="S2128" t="e">
            <v>#N/A</v>
          </cell>
          <cell r="T2128" t="e">
            <v>#N/A</v>
          </cell>
          <cell r="U2128" t="e">
            <v>#N/A</v>
          </cell>
          <cell r="V2128" t="e">
            <v>#N/A</v>
          </cell>
          <cell r="W2128" t="e">
            <v>#N/A</v>
          </cell>
          <cell r="X2128" t="e">
            <v>#N/A</v>
          </cell>
          <cell r="Y2128">
            <v>323</v>
          </cell>
        </row>
        <row r="2129">
          <cell r="A2129">
            <v>2128</v>
          </cell>
          <cell r="B2129">
            <v>37</v>
          </cell>
          <cell r="C2129">
            <v>3232</v>
          </cell>
          <cell r="D2129">
            <v>42931</v>
          </cell>
          <cell r="E2129" t="b">
            <v>1</v>
          </cell>
          <cell r="F2129" t="str">
            <v>Approved</v>
          </cell>
          <cell r="G2129" t="str">
            <v>OHM Cycles</v>
          </cell>
          <cell r="H2129" t="str">
            <v>Standard</v>
          </cell>
          <cell r="I2129" t="str">
            <v>low</v>
          </cell>
          <cell r="J2129" t="str">
            <v>medium</v>
          </cell>
          <cell r="K2129">
            <v>1793.43</v>
          </cell>
          <cell r="L2129">
            <v>248.82</v>
          </cell>
          <cell r="M2129">
            <v>1544.6100000000001</v>
          </cell>
          <cell r="N2129">
            <v>36361</v>
          </cell>
          <cell r="O2129" t="str">
            <v>Male</v>
          </cell>
          <cell r="P2129">
            <v>7</v>
          </cell>
          <cell r="Q2129">
            <v>28.460273972602739</v>
          </cell>
          <cell r="R2129" t="str">
            <v>Payment Adjustment Coordinator</v>
          </cell>
          <cell r="S2129" t="str">
            <v>n/a</v>
          </cell>
          <cell r="T2129" t="str">
            <v>Affluent Customer</v>
          </cell>
          <cell r="U2129" t="str">
            <v>Yes</v>
          </cell>
          <cell r="V2129">
            <v>3070</v>
          </cell>
          <cell r="W2129" t="str">
            <v>VIC</v>
          </cell>
          <cell r="X2129">
            <v>10</v>
          </cell>
          <cell r="Y2129">
            <v>168</v>
          </cell>
        </row>
        <row r="2130">
          <cell r="A2130">
            <v>2129</v>
          </cell>
          <cell r="B2130">
            <v>34</v>
          </cell>
          <cell r="C2130">
            <v>411</v>
          </cell>
          <cell r="D2130">
            <v>42817</v>
          </cell>
          <cell r="E2130" t="b">
            <v>1</v>
          </cell>
          <cell r="F2130" t="str">
            <v>Approved</v>
          </cell>
          <cell r="G2130" t="str">
            <v>WeareA2B</v>
          </cell>
          <cell r="H2130" t="str">
            <v>Standard</v>
          </cell>
          <cell r="I2130" t="str">
            <v>medium</v>
          </cell>
          <cell r="J2130" t="str">
            <v>medium</v>
          </cell>
          <cell r="K2130">
            <v>1231.1500000000001</v>
          </cell>
          <cell r="L2130">
            <v>161.6</v>
          </cell>
          <cell r="M2130">
            <v>1069.5500000000002</v>
          </cell>
          <cell r="N2130">
            <v>38216</v>
          </cell>
          <cell r="O2130" t="e">
            <v>#N/A</v>
          </cell>
          <cell r="P2130" t="e">
            <v>#N/A</v>
          </cell>
          <cell r="Q2130" t="e">
            <v>#N/A</v>
          </cell>
          <cell r="R2130" t="e">
            <v>#N/A</v>
          </cell>
          <cell r="S2130" t="e">
            <v>#N/A</v>
          </cell>
          <cell r="T2130" t="e">
            <v>#N/A</v>
          </cell>
          <cell r="U2130" t="e">
            <v>#N/A</v>
          </cell>
          <cell r="V2130" t="e">
            <v>#N/A</v>
          </cell>
          <cell r="W2130" t="e">
            <v>#N/A</v>
          </cell>
          <cell r="X2130" t="e">
            <v>#N/A</v>
          </cell>
          <cell r="Y2130">
            <v>282</v>
          </cell>
        </row>
        <row r="2131">
          <cell r="A2131">
            <v>2130</v>
          </cell>
          <cell r="B2131">
            <v>0</v>
          </cell>
          <cell r="C2131">
            <v>260</v>
          </cell>
          <cell r="D2131">
            <v>43058</v>
          </cell>
          <cell r="E2131" t="b">
            <v>0</v>
          </cell>
          <cell r="F2131" t="str">
            <v>Approved</v>
          </cell>
          <cell r="G2131" t="str">
            <v>Trek Bicycles</v>
          </cell>
          <cell r="H2131" t="str">
            <v>Road</v>
          </cell>
          <cell r="I2131" t="str">
            <v>medium</v>
          </cell>
          <cell r="J2131" t="str">
            <v>medium</v>
          </cell>
          <cell r="K2131">
            <v>290.62</v>
          </cell>
          <cell r="L2131">
            <v>215.14</v>
          </cell>
          <cell r="M2131">
            <v>75.480000000000018</v>
          </cell>
          <cell r="N2131">
            <v>34079</v>
          </cell>
          <cell r="O2131" t="e">
            <v>#N/A</v>
          </cell>
          <cell r="P2131" t="e">
            <v>#N/A</v>
          </cell>
          <cell r="Q2131" t="e">
            <v>#N/A</v>
          </cell>
          <cell r="R2131" t="e">
            <v>#N/A</v>
          </cell>
          <cell r="S2131" t="e">
            <v>#N/A</v>
          </cell>
          <cell r="T2131" t="e">
            <v>#N/A</v>
          </cell>
          <cell r="U2131" t="e">
            <v>#N/A</v>
          </cell>
          <cell r="V2131" t="e">
            <v>#N/A</v>
          </cell>
          <cell r="W2131" t="e">
            <v>#N/A</v>
          </cell>
          <cell r="X2131" t="e">
            <v>#N/A</v>
          </cell>
          <cell r="Y2131">
            <v>41</v>
          </cell>
        </row>
        <row r="2132">
          <cell r="A2132">
            <v>2131</v>
          </cell>
          <cell r="B2132">
            <v>69</v>
          </cell>
          <cell r="C2132">
            <v>1743</v>
          </cell>
          <cell r="D2132">
            <v>43013</v>
          </cell>
          <cell r="E2132" t="b">
            <v>1</v>
          </cell>
          <cell r="F2132" t="str">
            <v>Approved</v>
          </cell>
          <cell r="G2132" t="str">
            <v>Giant Bicycles</v>
          </cell>
          <cell r="H2132" t="str">
            <v>Road</v>
          </cell>
          <cell r="I2132" t="str">
            <v>medium</v>
          </cell>
          <cell r="J2132" t="str">
            <v>medium</v>
          </cell>
          <cell r="K2132">
            <v>792.9</v>
          </cell>
          <cell r="L2132">
            <v>594.67999999999995</v>
          </cell>
          <cell r="M2132">
            <v>198.22000000000003</v>
          </cell>
          <cell r="N2132">
            <v>38859</v>
          </cell>
          <cell r="O2132" t="e">
            <v>#N/A</v>
          </cell>
          <cell r="P2132" t="e">
            <v>#N/A</v>
          </cell>
          <cell r="Q2132" t="e">
            <v>#N/A</v>
          </cell>
          <cell r="R2132" t="e">
            <v>#N/A</v>
          </cell>
          <cell r="S2132" t="e">
            <v>#N/A</v>
          </cell>
          <cell r="T2132" t="e">
            <v>#N/A</v>
          </cell>
          <cell r="U2132" t="e">
            <v>#N/A</v>
          </cell>
          <cell r="V2132" t="e">
            <v>#N/A</v>
          </cell>
          <cell r="W2132" t="e">
            <v>#N/A</v>
          </cell>
          <cell r="X2132" t="e">
            <v>#N/A</v>
          </cell>
          <cell r="Y2132">
            <v>86</v>
          </cell>
        </row>
        <row r="2133">
          <cell r="A2133">
            <v>2132</v>
          </cell>
          <cell r="B2133">
            <v>62</v>
          </cell>
          <cell r="C2133">
            <v>1222</v>
          </cell>
          <cell r="D2133">
            <v>43048</v>
          </cell>
          <cell r="E2133" t="b">
            <v>1</v>
          </cell>
          <cell r="F2133" t="str">
            <v>Approved</v>
          </cell>
          <cell r="G2133" t="str">
            <v>Solex</v>
          </cell>
          <cell r="H2133" t="str">
            <v>Standard</v>
          </cell>
          <cell r="I2133" t="str">
            <v>medium</v>
          </cell>
          <cell r="J2133" t="str">
            <v>medium</v>
          </cell>
          <cell r="K2133">
            <v>478.16</v>
          </cell>
          <cell r="L2133">
            <v>298.72000000000003</v>
          </cell>
          <cell r="M2133">
            <v>179.44</v>
          </cell>
          <cell r="N2133">
            <v>34143</v>
          </cell>
          <cell r="O2133" t="e">
            <v>#N/A</v>
          </cell>
          <cell r="P2133" t="e">
            <v>#N/A</v>
          </cell>
          <cell r="Q2133" t="e">
            <v>#N/A</v>
          </cell>
          <cell r="R2133" t="e">
            <v>#N/A</v>
          </cell>
          <cell r="S2133" t="e">
            <v>#N/A</v>
          </cell>
          <cell r="T2133" t="e">
            <v>#N/A</v>
          </cell>
          <cell r="U2133" t="e">
            <v>#N/A</v>
          </cell>
          <cell r="V2133" t="e">
            <v>#N/A</v>
          </cell>
          <cell r="W2133" t="e">
            <v>#N/A</v>
          </cell>
          <cell r="X2133" t="e">
            <v>#N/A</v>
          </cell>
          <cell r="Y2133">
            <v>51</v>
          </cell>
        </row>
        <row r="2134">
          <cell r="A2134">
            <v>2133</v>
          </cell>
          <cell r="B2134">
            <v>85</v>
          </cell>
          <cell r="C2134">
            <v>2694</v>
          </cell>
          <cell r="D2134">
            <v>43070</v>
          </cell>
          <cell r="E2134" t="b">
            <v>0</v>
          </cell>
          <cell r="F2134" t="str">
            <v>Approved</v>
          </cell>
          <cell r="G2134" t="str">
            <v>WeareA2B</v>
          </cell>
          <cell r="H2134" t="str">
            <v>Standard</v>
          </cell>
          <cell r="I2134" t="str">
            <v>medium</v>
          </cell>
          <cell r="J2134" t="str">
            <v>medium</v>
          </cell>
          <cell r="K2134">
            <v>752.64</v>
          </cell>
          <cell r="L2134">
            <v>205.36</v>
          </cell>
          <cell r="M2134">
            <v>547.28</v>
          </cell>
          <cell r="N2134">
            <v>42218</v>
          </cell>
          <cell r="O2134" t="str">
            <v>Female</v>
          </cell>
          <cell r="P2134">
            <v>88</v>
          </cell>
          <cell r="Q2134">
            <v>36.249315068493154</v>
          </cell>
          <cell r="R2134" t="str">
            <v>Quality Engineer</v>
          </cell>
          <cell r="S2134" t="str">
            <v>Health</v>
          </cell>
          <cell r="T2134" t="str">
            <v>High Net Worth</v>
          </cell>
          <cell r="U2134" t="str">
            <v>Yes</v>
          </cell>
          <cell r="V2134">
            <v>4510</v>
          </cell>
          <cell r="W2134" t="str">
            <v>QLD</v>
          </cell>
          <cell r="X2134">
            <v>3</v>
          </cell>
          <cell r="Y2134">
            <v>29</v>
          </cell>
        </row>
        <row r="2135">
          <cell r="A2135">
            <v>2134</v>
          </cell>
          <cell r="B2135">
            <v>38</v>
          </cell>
          <cell r="C2135">
            <v>2458</v>
          </cell>
          <cell r="D2135">
            <v>43018</v>
          </cell>
          <cell r="E2135" t="b">
            <v>0</v>
          </cell>
          <cell r="F2135" t="str">
            <v>Approved</v>
          </cell>
          <cell r="G2135" t="str">
            <v>Trek Bicycles</v>
          </cell>
          <cell r="H2135" t="str">
            <v>Standard</v>
          </cell>
          <cell r="I2135" t="str">
            <v>medium</v>
          </cell>
          <cell r="J2135" t="str">
            <v>large</v>
          </cell>
          <cell r="K2135">
            <v>2091.4699999999998</v>
          </cell>
          <cell r="L2135">
            <v>388.92</v>
          </cell>
          <cell r="M2135">
            <v>1702.5499999999997</v>
          </cell>
          <cell r="N2135">
            <v>38647</v>
          </cell>
          <cell r="O2135" t="str">
            <v>Female</v>
          </cell>
          <cell r="P2135">
            <v>67</v>
          </cell>
          <cell r="Q2135">
            <v>57.953424657534249</v>
          </cell>
          <cell r="R2135" t="str">
            <v>Media Manager II</v>
          </cell>
          <cell r="S2135" t="str">
            <v>IT</v>
          </cell>
          <cell r="T2135" t="str">
            <v>High Net Worth</v>
          </cell>
          <cell r="U2135" t="str">
            <v>Yes</v>
          </cell>
          <cell r="V2135">
            <v>2165</v>
          </cell>
          <cell r="W2135" t="str">
            <v>NSW</v>
          </cell>
          <cell r="X2135">
            <v>10</v>
          </cell>
          <cell r="Y2135">
            <v>81</v>
          </cell>
        </row>
        <row r="2136">
          <cell r="A2136">
            <v>2135</v>
          </cell>
          <cell r="B2136">
            <v>21</v>
          </cell>
          <cell r="C2136">
            <v>1880</v>
          </cell>
          <cell r="D2136">
            <v>42747</v>
          </cell>
          <cell r="E2136" t="b">
            <v>0</v>
          </cell>
          <cell r="F2136" t="str">
            <v>Approved</v>
          </cell>
          <cell r="G2136" t="str">
            <v>WeareA2B</v>
          </cell>
          <cell r="H2136" t="str">
            <v>Touring</v>
          </cell>
          <cell r="I2136" t="str">
            <v>medium</v>
          </cell>
          <cell r="J2136" t="str">
            <v>medium</v>
          </cell>
          <cell r="K2136">
            <v>1466.68</v>
          </cell>
          <cell r="L2136">
            <v>363.25</v>
          </cell>
          <cell r="M2136">
            <v>1103.43</v>
          </cell>
          <cell r="N2136">
            <v>41701</v>
          </cell>
          <cell r="O2136" t="e">
            <v>#N/A</v>
          </cell>
          <cell r="P2136" t="e">
            <v>#N/A</v>
          </cell>
          <cell r="Q2136" t="e">
            <v>#N/A</v>
          </cell>
          <cell r="R2136" t="e">
            <v>#N/A</v>
          </cell>
          <cell r="S2136" t="e">
            <v>#N/A</v>
          </cell>
          <cell r="T2136" t="e">
            <v>#N/A</v>
          </cell>
          <cell r="U2136" t="e">
            <v>#N/A</v>
          </cell>
          <cell r="V2136" t="e">
            <v>#N/A</v>
          </cell>
          <cell r="W2136" t="e">
            <v>#N/A</v>
          </cell>
          <cell r="X2136" t="e">
            <v>#N/A</v>
          </cell>
          <cell r="Y2136">
            <v>352</v>
          </cell>
        </row>
        <row r="2137">
          <cell r="A2137">
            <v>2136</v>
          </cell>
          <cell r="B2137">
            <v>39</v>
          </cell>
          <cell r="C2137">
            <v>1576</v>
          </cell>
          <cell r="D2137">
            <v>42841</v>
          </cell>
          <cell r="E2137" t="b">
            <v>0</v>
          </cell>
          <cell r="F2137" t="str">
            <v>Approved</v>
          </cell>
          <cell r="G2137" t="str">
            <v>Giant Bicycles</v>
          </cell>
          <cell r="H2137" t="str">
            <v>Standard</v>
          </cell>
          <cell r="I2137" t="str">
            <v>medium</v>
          </cell>
          <cell r="J2137" t="str">
            <v>large</v>
          </cell>
          <cell r="K2137">
            <v>1812.75</v>
          </cell>
          <cell r="L2137">
            <v>582.48</v>
          </cell>
          <cell r="M2137">
            <v>1230.27</v>
          </cell>
          <cell r="N2137">
            <v>40336</v>
          </cell>
          <cell r="O2137" t="e">
            <v>#N/A</v>
          </cell>
          <cell r="P2137" t="e">
            <v>#N/A</v>
          </cell>
          <cell r="Q2137" t="e">
            <v>#N/A</v>
          </cell>
          <cell r="R2137" t="e">
            <v>#N/A</v>
          </cell>
          <cell r="S2137" t="e">
            <v>#N/A</v>
          </cell>
          <cell r="T2137" t="e">
            <v>#N/A</v>
          </cell>
          <cell r="U2137" t="e">
            <v>#N/A</v>
          </cell>
          <cell r="V2137" t="e">
            <v>#N/A</v>
          </cell>
          <cell r="W2137" t="e">
            <v>#N/A</v>
          </cell>
          <cell r="X2137" t="e">
            <v>#N/A</v>
          </cell>
          <cell r="Y2137">
            <v>258</v>
          </cell>
        </row>
        <row r="2138">
          <cell r="A2138">
            <v>2137</v>
          </cell>
          <cell r="B2138">
            <v>57</v>
          </cell>
          <cell r="C2138">
            <v>1963</v>
          </cell>
          <cell r="D2138">
            <v>43090</v>
          </cell>
          <cell r="E2138" t="b">
            <v>1</v>
          </cell>
          <cell r="F2138" t="str">
            <v>Approved</v>
          </cell>
          <cell r="G2138" t="str">
            <v>WeareA2B</v>
          </cell>
          <cell r="H2138" t="str">
            <v>Touring</v>
          </cell>
          <cell r="I2138" t="str">
            <v>medium</v>
          </cell>
          <cell r="J2138" t="str">
            <v>large</v>
          </cell>
          <cell r="K2138">
            <v>1890.39</v>
          </cell>
          <cell r="L2138">
            <v>260.14</v>
          </cell>
          <cell r="M2138">
            <v>1630.25</v>
          </cell>
          <cell r="N2138">
            <v>33259</v>
          </cell>
          <cell r="O2138" t="e">
            <v>#N/A</v>
          </cell>
          <cell r="P2138" t="e">
            <v>#N/A</v>
          </cell>
          <cell r="Q2138" t="e">
            <v>#N/A</v>
          </cell>
          <cell r="R2138" t="e">
            <v>#N/A</v>
          </cell>
          <cell r="S2138" t="e">
            <v>#N/A</v>
          </cell>
          <cell r="T2138" t="e">
            <v>#N/A</v>
          </cell>
          <cell r="U2138" t="e">
            <v>#N/A</v>
          </cell>
          <cell r="V2138" t="e">
            <v>#N/A</v>
          </cell>
          <cell r="W2138" t="e">
            <v>#N/A</v>
          </cell>
          <cell r="X2138" t="e">
            <v>#N/A</v>
          </cell>
          <cell r="Y2138">
            <v>9</v>
          </cell>
        </row>
        <row r="2139">
          <cell r="A2139">
            <v>2138</v>
          </cell>
          <cell r="B2139">
            <v>87</v>
          </cell>
          <cell r="C2139">
            <v>1224</v>
          </cell>
          <cell r="D2139">
            <v>42875</v>
          </cell>
          <cell r="E2139" t="b">
            <v>1</v>
          </cell>
          <cell r="F2139" t="str">
            <v>Approved</v>
          </cell>
          <cell r="G2139" t="str">
            <v>Giant Bicycles</v>
          </cell>
          <cell r="H2139" t="str">
            <v>Standard</v>
          </cell>
          <cell r="I2139" t="str">
            <v>high</v>
          </cell>
          <cell r="J2139" t="str">
            <v>medium</v>
          </cell>
          <cell r="K2139">
            <v>1179</v>
          </cell>
          <cell r="L2139">
            <v>707.4</v>
          </cell>
          <cell r="M2139">
            <v>471.6</v>
          </cell>
          <cell r="N2139">
            <v>35667</v>
          </cell>
          <cell r="O2139" t="e">
            <v>#N/A</v>
          </cell>
          <cell r="P2139" t="e">
            <v>#N/A</v>
          </cell>
          <cell r="Q2139" t="e">
            <v>#N/A</v>
          </cell>
          <cell r="R2139" t="e">
            <v>#N/A</v>
          </cell>
          <cell r="S2139" t="e">
            <v>#N/A</v>
          </cell>
          <cell r="T2139" t="e">
            <v>#N/A</v>
          </cell>
          <cell r="U2139" t="e">
            <v>#N/A</v>
          </cell>
          <cell r="V2139" t="e">
            <v>#N/A</v>
          </cell>
          <cell r="W2139" t="e">
            <v>#N/A</v>
          </cell>
          <cell r="X2139" t="e">
            <v>#N/A</v>
          </cell>
          <cell r="Y2139">
            <v>224</v>
          </cell>
        </row>
        <row r="2140">
          <cell r="A2140">
            <v>2139</v>
          </cell>
          <cell r="B2140">
            <v>4</v>
          </cell>
          <cell r="C2140">
            <v>394</v>
          </cell>
          <cell r="D2140">
            <v>42749</v>
          </cell>
          <cell r="E2140" t="b">
            <v>0</v>
          </cell>
          <cell r="F2140" t="str">
            <v>Approved</v>
          </cell>
          <cell r="G2140" t="str">
            <v>Solex</v>
          </cell>
          <cell r="H2140" t="str">
            <v>Standard</v>
          </cell>
          <cell r="I2140" t="str">
            <v>medium</v>
          </cell>
          <cell r="J2140" t="str">
            <v>medium</v>
          </cell>
          <cell r="K2140">
            <v>1483.2</v>
          </cell>
          <cell r="L2140">
            <v>99.59</v>
          </cell>
          <cell r="M2140">
            <v>1383.6100000000001</v>
          </cell>
          <cell r="N2140">
            <v>40410</v>
          </cell>
          <cell r="O2140" t="e">
            <v>#N/A</v>
          </cell>
          <cell r="P2140" t="e">
            <v>#N/A</v>
          </cell>
          <cell r="Q2140" t="e">
            <v>#N/A</v>
          </cell>
          <cell r="R2140" t="e">
            <v>#N/A</v>
          </cell>
          <cell r="S2140" t="e">
            <v>#N/A</v>
          </cell>
          <cell r="T2140" t="e">
            <v>#N/A</v>
          </cell>
          <cell r="U2140" t="e">
            <v>#N/A</v>
          </cell>
          <cell r="V2140" t="e">
            <v>#N/A</v>
          </cell>
          <cell r="W2140" t="e">
            <v>#N/A</v>
          </cell>
          <cell r="X2140" t="e">
            <v>#N/A</v>
          </cell>
          <cell r="Y2140">
            <v>350</v>
          </cell>
        </row>
        <row r="2141">
          <cell r="A2141">
            <v>2140</v>
          </cell>
          <cell r="B2141">
            <v>15</v>
          </cell>
          <cell r="C2141">
            <v>2961</v>
          </cell>
          <cell r="D2141">
            <v>42844</v>
          </cell>
          <cell r="E2141" t="b">
            <v>1</v>
          </cell>
          <cell r="F2141" t="str">
            <v>Approved</v>
          </cell>
          <cell r="G2141" t="str">
            <v>Norco Bicycles</v>
          </cell>
          <cell r="H2141" t="str">
            <v>Standard</v>
          </cell>
          <cell r="I2141" t="str">
            <v>low</v>
          </cell>
          <cell r="J2141" t="str">
            <v>medium</v>
          </cell>
          <cell r="K2141">
            <v>958.74</v>
          </cell>
          <cell r="L2141">
            <v>748.9</v>
          </cell>
          <cell r="M2141">
            <v>209.84000000000003</v>
          </cell>
          <cell r="N2141">
            <v>40670</v>
          </cell>
          <cell r="O2141" t="str">
            <v>Female</v>
          </cell>
          <cell r="P2141">
            <v>26</v>
          </cell>
          <cell r="Q2141">
            <v>47.027397260273972</v>
          </cell>
          <cell r="R2141" t="str">
            <v>Assistant Manager</v>
          </cell>
          <cell r="S2141" t="str">
            <v>Property</v>
          </cell>
          <cell r="T2141" t="str">
            <v>Mass Customer</v>
          </cell>
          <cell r="U2141" t="str">
            <v>Yes</v>
          </cell>
          <cell r="V2141">
            <v>3031</v>
          </cell>
          <cell r="W2141" t="str">
            <v>VIC</v>
          </cell>
          <cell r="X2141">
            <v>8</v>
          </cell>
          <cell r="Y2141">
            <v>255</v>
          </cell>
        </row>
        <row r="2142">
          <cell r="A2142">
            <v>2141</v>
          </cell>
          <cell r="B2142">
            <v>79</v>
          </cell>
          <cell r="C2142">
            <v>516</v>
          </cell>
          <cell r="D2142">
            <v>42740</v>
          </cell>
          <cell r="E2142" t="b">
            <v>1</v>
          </cell>
          <cell r="F2142" t="str">
            <v>Approved</v>
          </cell>
          <cell r="G2142" t="str">
            <v>Norco Bicycles</v>
          </cell>
          <cell r="H2142" t="str">
            <v>Standard</v>
          </cell>
          <cell r="I2142" t="str">
            <v>medium</v>
          </cell>
          <cell r="J2142" t="str">
            <v>medium</v>
          </cell>
          <cell r="K2142">
            <v>1555.58</v>
          </cell>
          <cell r="L2142">
            <v>818.01</v>
          </cell>
          <cell r="M2142">
            <v>737.56999999999994</v>
          </cell>
          <cell r="N2142">
            <v>37873</v>
          </cell>
          <cell r="O2142" t="e">
            <v>#N/A</v>
          </cell>
          <cell r="P2142" t="e">
            <v>#N/A</v>
          </cell>
          <cell r="Q2142" t="e">
            <v>#N/A</v>
          </cell>
          <cell r="R2142" t="e">
            <v>#N/A</v>
          </cell>
          <cell r="S2142" t="e">
            <v>#N/A</v>
          </cell>
          <cell r="T2142" t="e">
            <v>#N/A</v>
          </cell>
          <cell r="U2142" t="e">
            <v>#N/A</v>
          </cell>
          <cell r="V2142" t="e">
            <v>#N/A</v>
          </cell>
          <cell r="W2142" t="e">
            <v>#N/A</v>
          </cell>
          <cell r="X2142" t="e">
            <v>#N/A</v>
          </cell>
          <cell r="Y2142">
            <v>359</v>
          </cell>
        </row>
        <row r="2143">
          <cell r="A2143">
            <v>2142</v>
          </cell>
          <cell r="B2143">
            <v>25</v>
          </cell>
          <cell r="C2143">
            <v>1239</v>
          </cell>
          <cell r="D2143">
            <v>42797</v>
          </cell>
          <cell r="E2143" t="b">
            <v>0</v>
          </cell>
          <cell r="F2143" t="str">
            <v>Approved</v>
          </cell>
          <cell r="G2143" t="str">
            <v>Giant Bicycles</v>
          </cell>
          <cell r="H2143" t="str">
            <v>Road</v>
          </cell>
          <cell r="I2143" t="str">
            <v>medium</v>
          </cell>
          <cell r="J2143" t="str">
            <v>medium</v>
          </cell>
          <cell r="K2143">
            <v>1538.99</v>
          </cell>
          <cell r="L2143">
            <v>829.65</v>
          </cell>
          <cell r="M2143">
            <v>709.34</v>
          </cell>
          <cell r="N2143">
            <v>37337</v>
          </cell>
          <cell r="O2143" t="e">
            <v>#N/A</v>
          </cell>
          <cell r="P2143" t="e">
            <v>#N/A</v>
          </cell>
          <cell r="Q2143" t="e">
            <v>#N/A</v>
          </cell>
          <cell r="R2143" t="e">
            <v>#N/A</v>
          </cell>
          <cell r="S2143" t="e">
            <v>#N/A</v>
          </cell>
          <cell r="T2143" t="e">
            <v>#N/A</v>
          </cell>
          <cell r="U2143" t="e">
            <v>#N/A</v>
          </cell>
          <cell r="V2143" t="e">
            <v>#N/A</v>
          </cell>
          <cell r="W2143" t="e">
            <v>#N/A</v>
          </cell>
          <cell r="X2143" t="e">
            <v>#N/A</v>
          </cell>
          <cell r="Y2143">
            <v>302</v>
          </cell>
        </row>
        <row r="2144">
          <cell r="A2144">
            <v>2143</v>
          </cell>
          <cell r="B2144">
            <v>82</v>
          </cell>
          <cell r="C2144">
            <v>677</v>
          </cell>
          <cell r="D2144">
            <v>42955</v>
          </cell>
          <cell r="E2144" t="b">
            <v>1</v>
          </cell>
          <cell r="F2144" t="str">
            <v>Approved</v>
          </cell>
          <cell r="G2144" t="str">
            <v>Norco Bicycles</v>
          </cell>
          <cell r="H2144" t="str">
            <v>Standard</v>
          </cell>
          <cell r="I2144" t="str">
            <v>high</v>
          </cell>
          <cell r="J2144" t="str">
            <v>medium</v>
          </cell>
          <cell r="K2144">
            <v>1148.6400000000001</v>
          </cell>
          <cell r="L2144">
            <v>689.18</v>
          </cell>
          <cell r="M2144">
            <v>459.46000000000015</v>
          </cell>
          <cell r="N2144">
            <v>42226</v>
          </cell>
          <cell r="O2144" t="e">
            <v>#N/A</v>
          </cell>
          <cell r="P2144" t="e">
            <v>#N/A</v>
          </cell>
          <cell r="Q2144" t="e">
            <v>#N/A</v>
          </cell>
          <cell r="R2144" t="e">
            <v>#N/A</v>
          </cell>
          <cell r="S2144" t="e">
            <v>#N/A</v>
          </cell>
          <cell r="T2144" t="e">
            <v>#N/A</v>
          </cell>
          <cell r="U2144" t="e">
            <v>#N/A</v>
          </cell>
          <cell r="V2144" t="e">
            <v>#N/A</v>
          </cell>
          <cell r="W2144" t="e">
            <v>#N/A</v>
          </cell>
          <cell r="X2144" t="e">
            <v>#N/A</v>
          </cell>
          <cell r="Y2144">
            <v>144</v>
          </cell>
        </row>
        <row r="2145">
          <cell r="A2145">
            <v>2144</v>
          </cell>
          <cell r="B2145">
            <v>39</v>
          </cell>
          <cell r="C2145">
            <v>3171</v>
          </cell>
          <cell r="D2145">
            <v>43024</v>
          </cell>
          <cell r="E2145" t="b">
            <v>1</v>
          </cell>
          <cell r="F2145" t="str">
            <v>Approved</v>
          </cell>
          <cell r="G2145" t="str">
            <v>Giant Bicycles</v>
          </cell>
          <cell r="H2145" t="str">
            <v>Standard</v>
          </cell>
          <cell r="I2145" t="str">
            <v>medium</v>
          </cell>
          <cell r="J2145" t="str">
            <v>large</v>
          </cell>
          <cell r="K2145">
            <v>1812.75</v>
          </cell>
          <cell r="L2145">
            <v>582.48</v>
          </cell>
          <cell r="M2145">
            <v>1230.27</v>
          </cell>
          <cell r="N2145">
            <v>40672</v>
          </cell>
          <cell r="O2145" t="str">
            <v>Female</v>
          </cell>
          <cell r="P2145">
            <v>69</v>
          </cell>
          <cell r="Q2145">
            <v>54.863013698630134</v>
          </cell>
          <cell r="R2145" t="str">
            <v>Account Coordinator</v>
          </cell>
          <cell r="S2145" t="str">
            <v>Entertainment</v>
          </cell>
          <cell r="T2145" t="str">
            <v>Mass Customer</v>
          </cell>
          <cell r="U2145" t="str">
            <v>No</v>
          </cell>
          <cell r="V2145">
            <v>2326</v>
          </cell>
          <cell r="W2145" t="str">
            <v>NSW</v>
          </cell>
          <cell r="X2145">
            <v>1</v>
          </cell>
          <cell r="Y2145">
            <v>75</v>
          </cell>
        </row>
        <row r="2146">
          <cell r="A2146">
            <v>2145</v>
          </cell>
          <cell r="B2146">
            <v>62</v>
          </cell>
          <cell r="C2146">
            <v>1321</v>
          </cell>
          <cell r="D2146">
            <v>42884</v>
          </cell>
          <cell r="E2146" t="b">
            <v>1</v>
          </cell>
          <cell r="F2146" t="str">
            <v>Approved</v>
          </cell>
          <cell r="G2146" t="str">
            <v>Solex</v>
          </cell>
          <cell r="H2146" t="str">
            <v>Standard</v>
          </cell>
          <cell r="I2146" t="str">
            <v>medium</v>
          </cell>
          <cell r="J2146" t="str">
            <v>medium</v>
          </cell>
          <cell r="K2146">
            <v>478.16</v>
          </cell>
          <cell r="L2146">
            <v>298.72000000000003</v>
          </cell>
          <cell r="M2146">
            <v>179.44</v>
          </cell>
          <cell r="N2146">
            <v>34143</v>
          </cell>
          <cell r="O2146" t="e">
            <v>#N/A</v>
          </cell>
          <cell r="P2146" t="e">
            <v>#N/A</v>
          </cell>
          <cell r="Q2146" t="e">
            <v>#N/A</v>
          </cell>
          <cell r="R2146" t="e">
            <v>#N/A</v>
          </cell>
          <cell r="S2146" t="e">
            <v>#N/A</v>
          </cell>
          <cell r="T2146" t="e">
            <v>#N/A</v>
          </cell>
          <cell r="U2146" t="e">
            <v>#N/A</v>
          </cell>
          <cell r="V2146" t="e">
            <v>#N/A</v>
          </cell>
          <cell r="W2146" t="e">
            <v>#N/A</v>
          </cell>
          <cell r="X2146" t="e">
            <v>#N/A</v>
          </cell>
          <cell r="Y2146">
            <v>215</v>
          </cell>
        </row>
        <row r="2147">
          <cell r="A2147">
            <v>2146</v>
          </cell>
          <cell r="B2147">
            <v>8</v>
          </cell>
          <cell r="C2147">
            <v>3096</v>
          </cell>
          <cell r="D2147">
            <v>42826</v>
          </cell>
          <cell r="E2147" t="b">
            <v>1</v>
          </cell>
          <cell r="F2147" t="str">
            <v>Approved</v>
          </cell>
          <cell r="G2147" t="str">
            <v>Solex</v>
          </cell>
          <cell r="H2147" t="str">
            <v>Road</v>
          </cell>
          <cell r="I2147" t="str">
            <v>medium</v>
          </cell>
          <cell r="J2147" t="str">
            <v>small</v>
          </cell>
          <cell r="K2147">
            <v>1703.52</v>
          </cell>
          <cell r="L2147">
            <v>1516.13</v>
          </cell>
          <cell r="M2147">
            <v>187.38999999999987</v>
          </cell>
          <cell r="N2147">
            <v>40649</v>
          </cell>
          <cell r="O2147" t="str">
            <v>Male</v>
          </cell>
          <cell r="P2147">
            <v>2</v>
          </cell>
          <cell r="Q2147">
            <v>48.758904109589039</v>
          </cell>
          <cell r="R2147" t="str">
            <v>Associate Professor</v>
          </cell>
          <cell r="S2147" t="str">
            <v>Retail</v>
          </cell>
          <cell r="T2147" t="str">
            <v>High Net Worth</v>
          </cell>
          <cell r="U2147" t="str">
            <v>Yes</v>
          </cell>
          <cell r="V2147">
            <v>2290</v>
          </cell>
          <cell r="W2147" t="str">
            <v>NSW</v>
          </cell>
          <cell r="X2147">
            <v>7</v>
          </cell>
          <cell r="Y2147">
            <v>273</v>
          </cell>
        </row>
        <row r="2148">
          <cell r="A2148">
            <v>2147</v>
          </cell>
          <cell r="B2148">
            <v>58</v>
          </cell>
          <cell r="C2148">
            <v>2170</v>
          </cell>
          <cell r="D2148">
            <v>43067</v>
          </cell>
          <cell r="E2148" t="b">
            <v>1</v>
          </cell>
          <cell r="F2148" t="str">
            <v>Approved</v>
          </cell>
          <cell r="G2148" t="str">
            <v>OHM Cycles</v>
          </cell>
          <cell r="H2148" t="str">
            <v>Standard</v>
          </cell>
          <cell r="I2148" t="str">
            <v>medium</v>
          </cell>
          <cell r="J2148" t="str">
            <v>medium</v>
          </cell>
          <cell r="K2148">
            <v>912.52</v>
          </cell>
          <cell r="L2148">
            <v>141.4</v>
          </cell>
          <cell r="M2148">
            <v>771.12</v>
          </cell>
          <cell r="N2148">
            <v>42295</v>
          </cell>
          <cell r="O2148" t="str">
            <v>Female</v>
          </cell>
          <cell r="P2148">
            <v>21</v>
          </cell>
          <cell r="Q2148">
            <v>58.936986301369863</v>
          </cell>
          <cell r="R2148" t="str">
            <v>Geological Engineer</v>
          </cell>
          <cell r="S2148" t="str">
            <v>Financial Services</v>
          </cell>
          <cell r="T2148" t="str">
            <v>Mass Customer</v>
          </cell>
          <cell r="U2148" t="str">
            <v>No</v>
          </cell>
          <cell r="V2148">
            <v>2030</v>
          </cell>
          <cell r="W2148" t="str">
            <v>NSW</v>
          </cell>
          <cell r="X2148">
            <v>12</v>
          </cell>
          <cell r="Y2148">
            <v>32</v>
          </cell>
        </row>
        <row r="2149">
          <cell r="A2149">
            <v>2148</v>
          </cell>
          <cell r="B2149">
            <v>79</v>
          </cell>
          <cell r="C2149">
            <v>2696</v>
          </cell>
          <cell r="D2149">
            <v>42865</v>
          </cell>
          <cell r="E2149" t="b">
            <v>1</v>
          </cell>
          <cell r="F2149" t="str">
            <v>Approved</v>
          </cell>
          <cell r="G2149" t="str">
            <v>Norco Bicycles</v>
          </cell>
          <cell r="H2149" t="str">
            <v>Standard</v>
          </cell>
          <cell r="I2149" t="str">
            <v>medium</v>
          </cell>
          <cell r="J2149" t="str">
            <v>medium</v>
          </cell>
          <cell r="K2149">
            <v>1555.58</v>
          </cell>
          <cell r="L2149">
            <v>818.01</v>
          </cell>
          <cell r="M2149">
            <v>737.56999999999994</v>
          </cell>
          <cell r="N2149">
            <v>35455</v>
          </cell>
          <cell r="O2149" t="str">
            <v>U</v>
          </cell>
          <cell r="P2149">
            <v>70</v>
          </cell>
          <cell r="Q2149">
            <v>122.3013698630137</v>
          </cell>
          <cell r="R2149" t="str">
            <v>Social Worker</v>
          </cell>
          <cell r="S2149" t="str">
            <v>Manufacturing</v>
          </cell>
          <cell r="T2149" t="str">
            <v>Mass Customer</v>
          </cell>
          <cell r="U2149" t="str">
            <v>Yes</v>
          </cell>
          <cell r="V2149">
            <v>4031</v>
          </cell>
          <cell r="W2149" t="str">
            <v>QLD</v>
          </cell>
          <cell r="X2149">
            <v>8</v>
          </cell>
          <cell r="Y2149">
            <v>234</v>
          </cell>
        </row>
        <row r="2150">
          <cell r="A2150">
            <v>2149</v>
          </cell>
          <cell r="B2150">
            <v>46</v>
          </cell>
          <cell r="C2150">
            <v>2361</v>
          </cell>
          <cell r="D2150">
            <v>43077</v>
          </cell>
          <cell r="E2150" t="b">
            <v>1</v>
          </cell>
          <cell r="F2150" t="str">
            <v>Approved</v>
          </cell>
          <cell r="G2150" t="str">
            <v>OHM Cycles</v>
          </cell>
          <cell r="H2150" t="str">
            <v>Standard</v>
          </cell>
          <cell r="I2150" t="str">
            <v>low</v>
          </cell>
          <cell r="J2150" t="str">
            <v>medium</v>
          </cell>
          <cell r="K2150">
            <v>1793.43</v>
          </cell>
          <cell r="L2150">
            <v>248.82</v>
          </cell>
          <cell r="M2150">
            <v>1544.6100000000001</v>
          </cell>
          <cell r="N2150">
            <v>34071</v>
          </cell>
          <cell r="O2150" t="str">
            <v>Male</v>
          </cell>
          <cell r="P2150">
            <v>49</v>
          </cell>
          <cell r="Q2150">
            <v>67.353424657534248</v>
          </cell>
          <cell r="R2150" t="str">
            <v>Help Desk Operator</v>
          </cell>
          <cell r="S2150" t="str">
            <v>Financial Services</v>
          </cell>
          <cell r="T2150" t="str">
            <v>High Net Worth</v>
          </cell>
          <cell r="U2150" t="str">
            <v>Yes</v>
          </cell>
          <cell r="V2150">
            <v>4020</v>
          </cell>
          <cell r="W2150" t="str">
            <v>QLD</v>
          </cell>
          <cell r="X2150">
            <v>7</v>
          </cell>
          <cell r="Y2150">
            <v>22</v>
          </cell>
        </row>
        <row r="2151">
          <cell r="A2151">
            <v>2150</v>
          </cell>
          <cell r="B2151">
            <v>90</v>
          </cell>
          <cell r="C2151">
            <v>1886</v>
          </cell>
          <cell r="D2151">
            <v>42864</v>
          </cell>
          <cell r="E2151" t="b">
            <v>1</v>
          </cell>
          <cell r="F2151" t="str">
            <v>Approved</v>
          </cell>
          <cell r="G2151" t="str">
            <v>Norco Bicycles</v>
          </cell>
          <cell r="H2151" t="str">
            <v>Standard</v>
          </cell>
          <cell r="I2151" t="str">
            <v>low</v>
          </cell>
          <cell r="J2151" t="str">
            <v>medium</v>
          </cell>
          <cell r="K2151">
            <v>363.01</v>
          </cell>
          <cell r="L2151">
            <v>290.41000000000003</v>
          </cell>
          <cell r="M2151">
            <v>72.599999999999966</v>
          </cell>
          <cell r="N2151">
            <v>38482</v>
          </cell>
          <cell r="O2151" t="e">
            <v>#N/A</v>
          </cell>
          <cell r="P2151" t="e">
            <v>#N/A</v>
          </cell>
          <cell r="Q2151" t="e">
            <v>#N/A</v>
          </cell>
          <cell r="R2151" t="e">
            <v>#N/A</v>
          </cell>
          <cell r="S2151" t="e">
            <v>#N/A</v>
          </cell>
          <cell r="T2151" t="e">
            <v>#N/A</v>
          </cell>
          <cell r="U2151" t="e">
            <v>#N/A</v>
          </cell>
          <cell r="V2151" t="e">
            <v>#N/A</v>
          </cell>
          <cell r="W2151" t="e">
            <v>#N/A</v>
          </cell>
          <cell r="X2151" t="e">
            <v>#N/A</v>
          </cell>
          <cell r="Y2151">
            <v>235</v>
          </cell>
        </row>
        <row r="2152">
          <cell r="A2152">
            <v>2151</v>
          </cell>
          <cell r="B2152">
            <v>55</v>
          </cell>
          <cell r="C2152">
            <v>650</v>
          </cell>
          <cell r="D2152">
            <v>43049</v>
          </cell>
          <cell r="E2152" t="b">
            <v>1</v>
          </cell>
          <cell r="F2152" t="str">
            <v>Approved</v>
          </cell>
          <cell r="G2152" t="str">
            <v>Trek Bicycles</v>
          </cell>
          <cell r="H2152" t="str">
            <v>Road</v>
          </cell>
          <cell r="I2152" t="str">
            <v>medium</v>
          </cell>
          <cell r="J2152" t="str">
            <v>large</v>
          </cell>
          <cell r="K2152">
            <v>1894.19</v>
          </cell>
          <cell r="L2152">
            <v>598.76</v>
          </cell>
          <cell r="M2152">
            <v>1295.43</v>
          </cell>
          <cell r="N2152">
            <v>40649</v>
          </cell>
          <cell r="O2152" t="e">
            <v>#N/A</v>
          </cell>
          <cell r="P2152" t="e">
            <v>#N/A</v>
          </cell>
          <cell r="Q2152" t="e">
            <v>#N/A</v>
          </cell>
          <cell r="R2152" t="e">
            <v>#N/A</v>
          </cell>
          <cell r="S2152" t="e">
            <v>#N/A</v>
          </cell>
          <cell r="T2152" t="e">
            <v>#N/A</v>
          </cell>
          <cell r="U2152" t="e">
            <v>#N/A</v>
          </cell>
          <cell r="V2152" t="e">
            <v>#N/A</v>
          </cell>
          <cell r="W2152" t="e">
            <v>#N/A</v>
          </cell>
          <cell r="X2152" t="e">
            <v>#N/A</v>
          </cell>
          <cell r="Y2152">
            <v>50</v>
          </cell>
        </row>
        <row r="2153">
          <cell r="A2153">
            <v>2152</v>
          </cell>
          <cell r="B2153">
            <v>34</v>
          </cell>
          <cell r="C2153">
            <v>551</v>
          </cell>
          <cell r="D2153">
            <v>42774</v>
          </cell>
          <cell r="E2153" t="b">
            <v>0</v>
          </cell>
          <cell r="F2153" t="str">
            <v>Approved</v>
          </cell>
          <cell r="G2153" t="str">
            <v>WeareA2B</v>
          </cell>
          <cell r="H2153" t="str">
            <v>Standard</v>
          </cell>
          <cell r="I2153" t="str">
            <v>medium</v>
          </cell>
          <cell r="J2153" t="str">
            <v>medium</v>
          </cell>
          <cell r="K2153">
            <v>1231.1500000000001</v>
          </cell>
          <cell r="L2153">
            <v>161.6</v>
          </cell>
          <cell r="M2153">
            <v>1069.5500000000002</v>
          </cell>
          <cell r="N2153">
            <v>38216</v>
          </cell>
          <cell r="O2153" t="e">
            <v>#N/A</v>
          </cell>
          <cell r="P2153" t="e">
            <v>#N/A</v>
          </cell>
          <cell r="Q2153" t="e">
            <v>#N/A</v>
          </cell>
          <cell r="R2153" t="e">
            <v>#N/A</v>
          </cell>
          <cell r="S2153" t="e">
            <v>#N/A</v>
          </cell>
          <cell r="T2153" t="e">
            <v>#N/A</v>
          </cell>
          <cell r="U2153" t="e">
            <v>#N/A</v>
          </cell>
          <cell r="V2153" t="e">
            <v>#N/A</v>
          </cell>
          <cell r="W2153" t="e">
            <v>#N/A</v>
          </cell>
          <cell r="X2153" t="e">
            <v>#N/A</v>
          </cell>
          <cell r="Y2153">
            <v>325</v>
          </cell>
        </row>
        <row r="2154">
          <cell r="A2154">
            <v>2153</v>
          </cell>
          <cell r="B2154">
            <v>38</v>
          </cell>
          <cell r="C2154">
            <v>2916</v>
          </cell>
          <cell r="D2154">
            <v>43073</v>
          </cell>
          <cell r="E2154" t="b">
            <v>0</v>
          </cell>
          <cell r="F2154" t="str">
            <v>Cancelled</v>
          </cell>
          <cell r="G2154" t="str">
            <v>Solex</v>
          </cell>
          <cell r="H2154" t="str">
            <v>Standard</v>
          </cell>
          <cell r="I2154" t="str">
            <v>medium</v>
          </cell>
          <cell r="J2154" t="str">
            <v>medium</v>
          </cell>
          <cell r="K2154">
            <v>1577.53</v>
          </cell>
          <cell r="L2154">
            <v>826.51</v>
          </cell>
          <cell r="M2154">
            <v>751.02</v>
          </cell>
          <cell r="N2154">
            <v>38750</v>
          </cell>
          <cell r="O2154" t="str">
            <v>Male</v>
          </cell>
          <cell r="P2154">
            <v>21</v>
          </cell>
          <cell r="Q2154">
            <v>52.663013698630138</v>
          </cell>
          <cell r="R2154" t="str">
            <v>Product Engineer</v>
          </cell>
          <cell r="S2154" t="str">
            <v>Manufacturing</v>
          </cell>
          <cell r="T2154" t="str">
            <v>Mass Customer</v>
          </cell>
          <cell r="U2154" t="str">
            <v>No</v>
          </cell>
          <cell r="V2154">
            <v>4220</v>
          </cell>
          <cell r="W2154" t="str">
            <v>QLD</v>
          </cell>
          <cell r="X2154">
            <v>8</v>
          </cell>
          <cell r="Y2154">
            <v>26</v>
          </cell>
        </row>
        <row r="2155">
          <cell r="A2155">
            <v>2154</v>
          </cell>
          <cell r="B2155">
            <v>43</v>
          </cell>
          <cell r="C2155">
            <v>2052</v>
          </cell>
          <cell r="D2155">
            <v>42880</v>
          </cell>
          <cell r="E2155" t="b">
            <v>1</v>
          </cell>
          <cell r="F2155" t="str">
            <v>Approved</v>
          </cell>
          <cell r="G2155" t="str">
            <v>Solex</v>
          </cell>
          <cell r="H2155" t="str">
            <v>Standard</v>
          </cell>
          <cell r="I2155" t="str">
            <v>medium</v>
          </cell>
          <cell r="J2155" t="str">
            <v>medium</v>
          </cell>
          <cell r="K2155">
            <v>1151.96</v>
          </cell>
          <cell r="L2155">
            <v>649.49</v>
          </cell>
          <cell r="M2155">
            <v>502.47</v>
          </cell>
          <cell r="N2155">
            <v>36498</v>
          </cell>
          <cell r="O2155" t="e">
            <v>#N/A</v>
          </cell>
          <cell r="P2155" t="e">
            <v>#N/A</v>
          </cell>
          <cell r="Q2155" t="e">
            <v>#N/A</v>
          </cell>
          <cell r="R2155" t="e">
            <v>#N/A</v>
          </cell>
          <cell r="S2155" t="e">
            <v>#N/A</v>
          </cell>
          <cell r="T2155" t="e">
            <v>#N/A</v>
          </cell>
          <cell r="U2155" t="e">
            <v>#N/A</v>
          </cell>
          <cell r="V2155" t="e">
            <v>#N/A</v>
          </cell>
          <cell r="W2155" t="e">
            <v>#N/A</v>
          </cell>
          <cell r="X2155" t="e">
            <v>#N/A</v>
          </cell>
          <cell r="Y2155">
            <v>219</v>
          </cell>
        </row>
        <row r="2156">
          <cell r="A2156">
            <v>2155</v>
          </cell>
          <cell r="B2156">
            <v>49</v>
          </cell>
          <cell r="C2156">
            <v>3155</v>
          </cell>
          <cell r="D2156">
            <v>43056</v>
          </cell>
          <cell r="E2156" t="b">
            <v>0</v>
          </cell>
          <cell r="F2156" t="str">
            <v>Approved</v>
          </cell>
          <cell r="G2156" t="str">
            <v>Trek Bicycles</v>
          </cell>
          <cell r="H2156" t="str">
            <v>Road</v>
          </cell>
          <cell r="I2156" t="str">
            <v>medium</v>
          </cell>
          <cell r="J2156" t="str">
            <v>medium</v>
          </cell>
          <cell r="K2156">
            <v>533.51</v>
          </cell>
          <cell r="L2156">
            <v>400.13</v>
          </cell>
          <cell r="M2156">
            <v>133.38</v>
          </cell>
          <cell r="N2156">
            <v>39915</v>
          </cell>
          <cell r="O2156" t="str">
            <v>Male</v>
          </cell>
          <cell r="P2156">
            <v>23</v>
          </cell>
          <cell r="Q2156">
            <v>45.263013698630139</v>
          </cell>
          <cell r="R2156" t="str">
            <v>Office Assistant I</v>
          </cell>
          <cell r="S2156" t="str">
            <v>Telecommunications</v>
          </cell>
          <cell r="T2156" t="str">
            <v>Mass Customer</v>
          </cell>
          <cell r="U2156" t="str">
            <v>Yes</v>
          </cell>
          <cell r="V2156">
            <v>2486</v>
          </cell>
          <cell r="W2156" t="str">
            <v>NSW</v>
          </cell>
          <cell r="X2156">
            <v>7</v>
          </cell>
          <cell r="Y2156">
            <v>43</v>
          </cell>
        </row>
        <row r="2157">
          <cell r="A2157">
            <v>2156</v>
          </cell>
          <cell r="B2157">
            <v>60</v>
          </cell>
          <cell r="C2157">
            <v>341</v>
          </cell>
          <cell r="D2157">
            <v>42965</v>
          </cell>
          <cell r="E2157" t="b">
            <v>1</v>
          </cell>
          <cell r="F2157" t="str">
            <v>Approved</v>
          </cell>
          <cell r="G2157" t="str">
            <v>Giant Bicycles</v>
          </cell>
          <cell r="H2157" t="str">
            <v>Standard</v>
          </cell>
          <cell r="I2157" t="str">
            <v>high</v>
          </cell>
          <cell r="J2157" t="str">
            <v>small</v>
          </cell>
          <cell r="K2157">
            <v>1977.36</v>
          </cell>
          <cell r="L2157">
            <v>1759.85</v>
          </cell>
          <cell r="M2157">
            <v>217.51</v>
          </cell>
          <cell r="N2157">
            <v>40779</v>
          </cell>
          <cell r="O2157" t="e">
            <v>#N/A</v>
          </cell>
          <cell r="P2157" t="e">
            <v>#N/A</v>
          </cell>
          <cell r="Q2157" t="e">
            <v>#N/A</v>
          </cell>
          <cell r="R2157" t="e">
            <v>#N/A</v>
          </cell>
          <cell r="S2157" t="e">
            <v>#N/A</v>
          </cell>
          <cell r="T2157" t="e">
            <v>#N/A</v>
          </cell>
          <cell r="U2157" t="e">
            <v>#N/A</v>
          </cell>
          <cell r="V2157" t="e">
            <v>#N/A</v>
          </cell>
          <cell r="W2157" t="e">
            <v>#N/A</v>
          </cell>
          <cell r="X2157" t="e">
            <v>#N/A</v>
          </cell>
          <cell r="Y2157">
            <v>134</v>
          </cell>
        </row>
        <row r="2158">
          <cell r="A2158">
            <v>2157</v>
          </cell>
          <cell r="B2158">
            <v>73</v>
          </cell>
          <cell r="C2158">
            <v>1506</v>
          </cell>
          <cell r="D2158">
            <v>43051</v>
          </cell>
          <cell r="E2158" t="b">
            <v>0</v>
          </cell>
          <cell r="F2158" t="str">
            <v>Approved</v>
          </cell>
          <cell r="G2158" t="str">
            <v>Solex</v>
          </cell>
          <cell r="H2158" t="str">
            <v>Standard</v>
          </cell>
          <cell r="I2158" t="str">
            <v>medium</v>
          </cell>
          <cell r="J2158" t="str">
            <v>medium</v>
          </cell>
          <cell r="K2158">
            <v>1945.43</v>
          </cell>
          <cell r="L2158">
            <v>333.18</v>
          </cell>
          <cell r="M2158">
            <v>1612.25</v>
          </cell>
          <cell r="N2158">
            <v>37499</v>
          </cell>
          <cell r="O2158" t="e">
            <v>#N/A</v>
          </cell>
          <cell r="P2158" t="e">
            <v>#N/A</v>
          </cell>
          <cell r="Q2158" t="e">
            <v>#N/A</v>
          </cell>
          <cell r="R2158" t="e">
            <v>#N/A</v>
          </cell>
          <cell r="S2158" t="e">
            <v>#N/A</v>
          </cell>
          <cell r="T2158" t="e">
            <v>#N/A</v>
          </cell>
          <cell r="U2158" t="e">
            <v>#N/A</v>
          </cell>
          <cell r="V2158" t="e">
            <v>#N/A</v>
          </cell>
          <cell r="W2158" t="e">
            <v>#N/A</v>
          </cell>
          <cell r="X2158" t="e">
            <v>#N/A</v>
          </cell>
          <cell r="Y2158">
            <v>48</v>
          </cell>
        </row>
        <row r="2159">
          <cell r="A2159">
            <v>2158</v>
          </cell>
          <cell r="B2159">
            <v>62</v>
          </cell>
          <cell r="C2159">
            <v>2049</v>
          </cell>
          <cell r="D2159">
            <v>42755</v>
          </cell>
          <cell r="E2159" t="b">
            <v>1</v>
          </cell>
          <cell r="F2159" t="str">
            <v>Approved</v>
          </cell>
          <cell r="G2159" t="str">
            <v>Solex</v>
          </cell>
          <cell r="H2159" t="str">
            <v>Standard</v>
          </cell>
          <cell r="I2159" t="str">
            <v>high</v>
          </cell>
          <cell r="J2159" t="str">
            <v>medium</v>
          </cell>
          <cell r="K2159">
            <v>1024.6600000000001</v>
          </cell>
          <cell r="L2159">
            <v>614.79999999999995</v>
          </cell>
          <cell r="M2159">
            <v>409.86000000000013</v>
          </cell>
          <cell r="N2159">
            <v>35378</v>
          </cell>
          <cell r="O2159" t="e">
            <v>#N/A</v>
          </cell>
          <cell r="P2159" t="e">
            <v>#N/A</v>
          </cell>
          <cell r="Q2159" t="e">
            <v>#N/A</v>
          </cell>
          <cell r="R2159" t="e">
            <v>#N/A</v>
          </cell>
          <cell r="S2159" t="e">
            <v>#N/A</v>
          </cell>
          <cell r="T2159" t="e">
            <v>#N/A</v>
          </cell>
          <cell r="U2159" t="e">
            <v>#N/A</v>
          </cell>
          <cell r="V2159" t="e">
            <v>#N/A</v>
          </cell>
          <cell r="W2159" t="e">
            <v>#N/A</v>
          </cell>
          <cell r="X2159" t="e">
            <v>#N/A</v>
          </cell>
          <cell r="Y2159">
            <v>344</v>
          </cell>
        </row>
        <row r="2160">
          <cell r="A2160">
            <v>2159</v>
          </cell>
          <cell r="B2160">
            <v>71</v>
          </cell>
          <cell r="C2160">
            <v>2708</v>
          </cell>
          <cell r="D2160">
            <v>43088</v>
          </cell>
          <cell r="E2160" t="b">
            <v>1</v>
          </cell>
          <cell r="F2160" t="str">
            <v>Approved</v>
          </cell>
          <cell r="G2160" t="str">
            <v>Solex</v>
          </cell>
          <cell r="H2160" t="str">
            <v>Standard</v>
          </cell>
          <cell r="I2160" t="str">
            <v>high</v>
          </cell>
          <cell r="J2160" t="str">
            <v>large</v>
          </cell>
          <cell r="K2160">
            <v>1842.92</v>
          </cell>
          <cell r="L2160">
            <v>1105.75</v>
          </cell>
          <cell r="M2160">
            <v>737.17000000000007</v>
          </cell>
          <cell r="N2160">
            <v>37873</v>
          </cell>
          <cell r="O2160" t="str">
            <v>Male</v>
          </cell>
          <cell r="P2160">
            <v>6</v>
          </cell>
          <cell r="Q2160">
            <v>41.780821917808218</v>
          </cell>
          <cell r="R2160" t="str">
            <v>Product Engineer</v>
          </cell>
          <cell r="S2160" t="str">
            <v>Property</v>
          </cell>
          <cell r="T2160" t="str">
            <v>High Net Worth</v>
          </cell>
          <cell r="U2160" t="str">
            <v>Yes</v>
          </cell>
          <cell r="V2160">
            <v>3028</v>
          </cell>
          <cell r="W2160" t="str">
            <v>VIC</v>
          </cell>
          <cell r="X2160">
            <v>6</v>
          </cell>
          <cell r="Y2160">
            <v>11</v>
          </cell>
        </row>
        <row r="2161">
          <cell r="A2161">
            <v>2160</v>
          </cell>
          <cell r="B2161">
            <v>33</v>
          </cell>
          <cell r="C2161">
            <v>1931</v>
          </cell>
          <cell r="D2161">
            <v>42869</v>
          </cell>
          <cell r="E2161" t="b">
            <v>1</v>
          </cell>
          <cell r="F2161" t="str">
            <v>Approved</v>
          </cell>
          <cell r="G2161" t="str">
            <v>Giant Bicycles</v>
          </cell>
          <cell r="H2161" t="str">
            <v>Standard</v>
          </cell>
          <cell r="I2161" t="str">
            <v>medium</v>
          </cell>
          <cell r="J2161" t="str">
            <v>small</v>
          </cell>
          <cell r="K2161">
            <v>1311.44</v>
          </cell>
          <cell r="L2161">
            <v>1167.18</v>
          </cell>
          <cell r="M2161">
            <v>144.26</v>
          </cell>
          <cell r="N2161">
            <v>33888</v>
          </cell>
          <cell r="O2161" t="e">
            <v>#N/A</v>
          </cell>
          <cell r="P2161" t="e">
            <v>#N/A</v>
          </cell>
          <cell r="Q2161" t="e">
            <v>#N/A</v>
          </cell>
          <cell r="R2161" t="e">
            <v>#N/A</v>
          </cell>
          <cell r="S2161" t="e">
            <v>#N/A</v>
          </cell>
          <cell r="T2161" t="e">
            <v>#N/A</v>
          </cell>
          <cell r="U2161" t="e">
            <v>#N/A</v>
          </cell>
          <cell r="V2161" t="e">
            <v>#N/A</v>
          </cell>
          <cell r="W2161" t="e">
            <v>#N/A</v>
          </cell>
          <cell r="X2161" t="e">
            <v>#N/A</v>
          </cell>
          <cell r="Y2161">
            <v>230</v>
          </cell>
        </row>
        <row r="2162">
          <cell r="A2162">
            <v>2161</v>
          </cell>
          <cell r="B2162">
            <v>98</v>
          </cell>
          <cell r="C2162">
            <v>2694</v>
          </cell>
          <cell r="D2162">
            <v>43061</v>
          </cell>
          <cell r="E2162" t="b">
            <v>0</v>
          </cell>
          <cell r="F2162" t="str">
            <v>Approved</v>
          </cell>
          <cell r="G2162" t="str">
            <v>Trek Bicycles</v>
          </cell>
          <cell r="H2162" t="str">
            <v>Standard</v>
          </cell>
          <cell r="I2162" t="str">
            <v>high</v>
          </cell>
          <cell r="J2162" t="str">
            <v>medium</v>
          </cell>
          <cell r="K2162">
            <v>358.39</v>
          </cell>
          <cell r="L2162">
            <v>215.03</v>
          </cell>
          <cell r="M2162">
            <v>143.35999999999999</v>
          </cell>
          <cell r="N2162">
            <v>38002</v>
          </cell>
          <cell r="O2162" t="str">
            <v>Female</v>
          </cell>
          <cell r="P2162">
            <v>88</v>
          </cell>
          <cell r="Q2162">
            <v>36.249315068493154</v>
          </cell>
          <cell r="R2162" t="str">
            <v>Quality Engineer</v>
          </cell>
          <cell r="S2162" t="str">
            <v>Health</v>
          </cell>
          <cell r="T2162" t="str">
            <v>High Net Worth</v>
          </cell>
          <cell r="U2162" t="str">
            <v>Yes</v>
          </cell>
          <cell r="V2162">
            <v>4510</v>
          </cell>
          <cell r="W2162" t="str">
            <v>QLD</v>
          </cell>
          <cell r="X2162">
            <v>3</v>
          </cell>
          <cell r="Y2162">
            <v>38</v>
          </cell>
        </row>
        <row r="2163">
          <cell r="A2163">
            <v>2162</v>
          </cell>
          <cell r="B2163">
            <v>7</v>
          </cell>
          <cell r="C2163">
            <v>2250</v>
          </cell>
          <cell r="D2163">
            <v>42905</v>
          </cell>
          <cell r="E2163" t="b">
            <v>1</v>
          </cell>
          <cell r="F2163" t="str">
            <v>Approved</v>
          </cell>
          <cell r="G2163" t="str">
            <v>Giant Bicycles</v>
          </cell>
          <cell r="H2163" t="str">
            <v>Standard</v>
          </cell>
          <cell r="I2163" t="str">
            <v>medium</v>
          </cell>
          <cell r="J2163" t="str">
            <v>small</v>
          </cell>
          <cell r="K2163">
            <v>1311.44</v>
          </cell>
          <cell r="L2163">
            <v>1167.18</v>
          </cell>
          <cell r="M2163">
            <v>144.26</v>
          </cell>
          <cell r="N2163">
            <v>33888</v>
          </cell>
          <cell r="O2163" t="str">
            <v>Male</v>
          </cell>
          <cell r="P2163">
            <v>68</v>
          </cell>
          <cell r="Q2163">
            <v>29.75068493150685</v>
          </cell>
          <cell r="R2163">
            <v>0</v>
          </cell>
          <cell r="S2163" t="str">
            <v>Financial Services</v>
          </cell>
          <cell r="T2163" t="str">
            <v>Mass Customer</v>
          </cell>
          <cell r="U2163" t="str">
            <v>No</v>
          </cell>
          <cell r="V2163">
            <v>2714</v>
          </cell>
          <cell r="W2163" t="str">
            <v>NSW</v>
          </cell>
          <cell r="X2163">
            <v>1</v>
          </cell>
          <cell r="Y2163">
            <v>194</v>
          </cell>
        </row>
        <row r="2164">
          <cell r="A2164">
            <v>2163</v>
          </cell>
          <cell r="B2164">
            <v>0</v>
          </cell>
          <cell r="C2164">
            <v>260</v>
          </cell>
          <cell r="D2164">
            <v>43011</v>
          </cell>
          <cell r="E2164" t="b">
            <v>1</v>
          </cell>
          <cell r="F2164" t="str">
            <v>Approved</v>
          </cell>
          <cell r="G2164" t="str">
            <v>Giant Bicycles</v>
          </cell>
          <cell r="H2164" t="str">
            <v>Standard</v>
          </cell>
          <cell r="I2164" t="str">
            <v>medium</v>
          </cell>
          <cell r="J2164" t="str">
            <v>medium</v>
          </cell>
          <cell r="K2164">
            <v>230.91</v>
          </cell>
          <cell r="L2164">
            <v>173.18</v>
          </cell>
          <cell r="M2164">
            <v>57.72999999999999</v>
          </cell>
          <cell r="N2164">
            <v>35052</v>
          </cell>
          <cell r="O2164" t="e">
            <v>#N/A</v>
          </cell>
          <cell r="P2164" t="e">
            <v>#N/A</v>
          </cell>
          <cell r="Q2164" t="e">
            <v>#N/A</v>
          </cell>
          <cell r="R2164" t="e">
            <v>#N/A</v>
          </cell>
          <cell r="S2164" t="e">
            <v>#N/A</v>
          </cell>
          <cell r="T2164" t="e">
            <v>#N/A</v>
          </cell>
          <cell r="U2164" t="e">
            <v>#N/A</v>
          </cell>
          <cell r="V2164" t="e">
            <v>#N/A</v>
          </cell>
          <cell r="W2164" t="e">
            <v>#N/A</v>
          </cell>
          <cell r="X2164" t="e">
            <v>#N/A</v>
          </cell>
          <cell r="Y2164">
            <v>88</v>
          </cell>
        </row>
        <row r="2165">
          <cell r="A2165">
            <v>2164</v>
          </cell>
          <cell r="B2165">
            <v>53</v>
          </cell>
          <cell r="C2165">
            <v>322</v>
          </cell>
          <cell r="D2165">
            <v>42867</v>
          </cell>
          <cell r="E2165" t="b">
            <v>1</v>
          </cell>
          <cell r="F2165" t="str">
            <v>Approved</v>
          </cell>
          <cell r="G2165" t="str">
            <v>OHM Cycles</v>
          </cell>
          <cell r="H2165" t="str">
            <v>Standard</v>
          </cell>
          <cell r="I2165" t="str">
            <v>medium</v>
          </cell>
          <cell r="J2165" t="str">
            <v>medium</v>
          </cell>
          <cell r="K2165">
            <v>795.34</v>
          </cell>
          <cell r="L2165">
            <v>101.58</v>
          </cell>
          <cell r="M2165">
            <v>693.76</v>
          </cell>
          <cell r="N2165">
            <v>42295</v>
          </cell>
          <cell r="O2165" t="e">
            <v>#N/A</v>
          </cell>
          <cell r="P2165" t="e">
            <v>#N/A</v>
          </cell>
          <cell r="Q2165" t="e">
            <v>#N/A</v>
          </cell>
          <cell r="R2165" t="e">
            <v>#N/A</v>
          </cell>
          <cell r="S2165" t="e">
            <v>#N/A</v>
          </cell>
          <cell r="T2165" t="e">
            <v>#N/A</v>
          </cell>
          <cell r="U2165" t="e">
            <v>#N/A</v>
          </cell>
          <cell r="V2165" t="e">
            <v>#N/A</v>
          </cell>
          <cell r="W2165" t="e">
            <v>#N/A</v>
          </cell>
          <cell r="X2165" t="e">
            <v>#N/A</v>
          </cell>
          <cell r="Y2165">
            <v>232</v>
          </cell>
        </row>
        <row r="2166">
          <cell r="A2166">
            <v>2165</v>
          </cell>
          <cell r="B2166">
            <v>78</v>
          </cell>
          <cell r="C2166">
            <v>2213</v>
          </cell>
          <cell r="D2166">
            <v>42881</v>
          </cell>
          <cell r="E2166" t="b">
            <v>0</v>
          </cell>
          <cell r="F2166" t="str">
            <v>Approved</v>
          </cell>
          <cell r="G2166" t="str">
            <v>Giant Bicycles</v>
          </cell>
          <cell r="H2166" t="str">
            <v>Standard</v>
          </cell>
          <cell r="I2166" t="str">
            <v>medium</v>
          </cell>
          <cell r="J2166" t="str">
            <v>large</v>
          </cell>
          <cell r="K2166">
            <v>1765.3</v>
          </cell>
          <cell r="L2166">
            <v>709.48</v>
          </cell>
          <cell r="M2166">
            <v>1055.82</v>
          </cell>
          <cell r="N2166">
            <v>41533</v>
          </cell>
          <cell r="O2166" t="str">
            <v>Male</v>
          </cell>
          <cell r="P2166">
            <v>52</v>
          </cell>
          <cell r="Q2166">
            <v>25.884931506849316</v>
          </cell>
          <cell r="R2166" t="str">
            <v>Legal Assistant</v>
          </cell>
          <cell r="S2166" t="str">
            <v>Manufacturing</v>
          </cell>
          <cell r="T2166" t="str">
            <v>Affluent Customer</v>
          </cell>
          <cell r="U2166" t="str">
            <v>Yes</v>
          </cell>
          <cell r="V2166">
            <v>2756</v>
          </cell>
          <cell r="W2166" t="str">
            <v>NSW</v>
          </cell>
          <cell r="X2166">
            <v>9</v>
          </cell>
          <cell r="Y2166">
            <v>218</v>
          </cell>
        </row>
        <row r="2167">
          <cell r="A2167">
            <v>2166</v>
          </cell>
          <cell r="B2167">
            <v>0</v>
          </cell>
          <cell r="C2167">
            <v>1528</v>
          </cell>
          <cell r="D2167">
            <v>42824</v>
          </cell>
          <cell r="E2167" t="b">
            <v>1</v>
          </cell>
          <cell r="F2167" t="str">
            <v>Approved</v>
          </cell>
          <cell r="G2167" t="str">
            <v>Solex</v>
          </cell>
          <cell r="H2167" t="str">
            <v>Standard</v>
          </cell>
          <cell r="I2167" t="str">
            <v>medium</v>
          </cell>
          <cell r="J2167" t="str">
            <v>medium</v>
          </cell>
          <cell r="K2167">
            <v>478.16</v>
          </cell>
          <cell r="L2167">
            <v>298.72000000000003</v>
          </cell>
          <cell r="M2167">
            <v>179.44</v>
          </cell>
          <cell r="N2167">
            <v>34143</v>
          </cell>
          <cell r="O2167" t="e">
            <v>#N/A</v>
          </cell>
          <cell r="P2167" t="e">
            <v>#N/A</v>
          </cell>
          <cell r="Q2167" t="e">
            <v>#N/A</v>
          </cell>
          <cell r="R2167" t="e">
            <v>#N/A</v>
          </cell>
          <cell r="S2167" t="e">
            <v>#N/A</v>
          </cell>
          <cell r="T2167" t="e">
            <v>#N/A</v>
          </cell>
          <cell r="U2167" t="e">
            <v>#N/A</v>
          </cell>
          <cell r="V2167" t="e">
            <v>#N/A</v>
          </cell>
          <cell r="W2167" t="e">
            <v>#N/A</v>
          </cell>
          <cell r="X2167" t="e">
            <v>#N/A</v>
          </cell>
          <cell r="Y2167">
            <v>275</v>
          </cell>
        </row>
        <row r="2168">
          <cell r="A2168">
            <v>2167</v>
          </cell>
          <cell r="B2168">
            <v>0</v>
          </cell>
          <cell r="C2168">
            <v>2575</v>
          </cell>
          <cell r="D2168">
            <v>42812</v>
          </cell>
          <cell r="E2168" t="b">
            <v>0</v>
          </cell>
          <cell r="F2168" t="str">
            <v>Approved</v>
          </cell>
          <cell r="G2168" t="str">
            <v>Solex</v>
          </cell>
          <cell r="H2168" t="str">
            <v>Standard</v>
          </cell>
          <cell r="I2168" t="str">
            <v>medium</v>
          </cell>
          <cell r="J2168" t="str">
            <v>medium</v>
          </cell>
          <cell r="K2168">
            <v>441.49</v>
          </cell>
          <cell r="L2168">
            <v>84.99</v>
          </cell>
          <cell r="M2168">
            <v>356.5</v>
          </cell>
          <cell r="N2168">
            <v>41009</v>
          </cell>
          <cell r="O2168" t="str">
            <v>Female</v>
          </cell>
          <cell r="P2168">
            <v>15</v>
          </cell>
          <cell r="Q2168">
            <v>47.816438356164383</v>
          </cell>
          <cell r="R2168" t="str">
            <v>Business Systems Development Analyst</v>
          </cell>
          <cell r="S2168" t="str">
            <v>Manufacturing</v>
          </cell>
          <cell r="T2168" t="str">
            <v>Mass Customer</v>
          </cell>
          <cell r="U2168" t="str">
            <v>No</v>
          </cell>
          <cell r="V2168">
            <v>2171</v>
          </cell>
          <cell r="W2168" t="str">
            <v>NSW</v>
          </cell>
          <cell r="X2168">
            <v>9</v>
          </cell>
          <cell r="Y2168">
            <v>287</v>
          </cell>
        </row>
        <row r="2169">
          <cell r="A2169">
            <v>2168</v>
          </cell>
          <cell r="B2169">
            <v>20</v>
          </cell>
          <cell r="C2169">
            <v>3160</v>
          </cell>
          <cell r="D2169">
            <v>42898</v>
          </cell>
          <cell r="E2169" t="b">
            <v>0</v>
          </cell>
          <cell r="F2169" t="str">
            <v>Approved</v>
          </cell>
          <cell r="G2169" t="str">
            <v>Trek Bicycles</v>
          </cell>
          <cell r="H2169" t="str">
            <v>Standard</v>
          </cell>
          <cell r="I2169" t="str">
            <v>medium</v>
          </cell>
          <cell r="J2169" t="str">
            <v>small</v>
          </cell>
          <cell r="K2169">
            <v>1775.81</v>
          </cell>
          <cell r="L2169">
            <v>1580.47</v>
          </cell>
          <cell r="M2169">
            <v>195.33999999999992</v>
          </cell>
          <cell r="N2169">
            <v>40303</v>
          </cell>
          <cell r="O2169" t="str">
            <v>Female</v>
          </cell>
          <cell r="P2169">
            <v>71</v>
          </cell>
          <cell r="Q2169">
            <v>43.742465753424661</v>
          </cell>
          <cell r="R2169" t="str">
            <v>Mechanical Systems Engineer</v>
          </cell>
          <cell r="S2169" t="str">
            <v>Financial Services</v>
          </cell>
          <cell r="T2169" t="str">
            <v>Affluent Customer</v>
          </cell>
          <cell r="U2169" t="str">
            <v>No</v>
          </cell>
          <cell r="V2169">
            <v>2224</v>
          </cell>
          <cell r="W2169" t="str">
            <v>NSW</v>
          </cell>
          <cell r="X2169">
            <v>10</v>
          </cell>
          <cell r="Y2169">
            <v>201</v>
          </cell>
        </row>
        <row r="2170">
          <cell r="A2170">
            <v>2169</v>
          </cell>
          <cell r="B2170">
            <v>13</v>
          </cell>
          <cell r="C2170">
            <v>2578</v>
          </cell>
          <cell r="D2170">
            <v>42986</v>
          </cell>
          <cell r="E2170" t="b">
            <v>0</v>
          </cell>
          <cell r="F2170" t="str">
            <v>Approved</v>
          </cell>
          <cell r="G2170" t="str">
            <v>Solex</v>
          </cell>
          <cell r="H2170" t="str">
            <v>Standard</v>
          </cell>
          <cell r="I2170" t="str">
            <v>medium</v>
          </cell>
          <cell r="J2170" t="str">
            <v>medium</v>
          </cell>
          <cell r="K2170">
            <v>1577.53</v>
          </cell>
          <cell r="L2170">
            <v>826.51</v>
          </cell>
          <cell r="M2170">
            <v>751.02</v>
          </cell>
          <cell r="N2170">
            <v>40618</v>
          </cell>
          <cell r="O2170" t="str">
            <v>Female</v>
          </cell>
          <cell r="P2170">
            <v>35</v>
          </cell>
          <cell r="Q2170">
            <v>31.079452054794519</v>
          </cell>
          <cell r="R2170" t="str">
            <v>Tax Accountant</v>
          </cell>
          <cell r="S2170" t="str">
            <v>n/a</v>
          </cell>
          <cell r="T2170" t="str">
            <v>Mass Customer</v>
          </cell>
          <cell r="U2170" t="str">
            <v>Yes</v>
          </cell>
          <cell r="V2170">
            <v>4509</v>
          </cell>
          <cell r="W2170" t="str">
            <v>QLD</v>
          </cell>
          <cell r="X2170">
            <v>7</v>
          </cell>
          <cell r="Y2170">
            <v>113</v>
          </cell>
        </row>
        <row r="2171">
          <cell r="A2171">
            <v>2170</v>
          </cell>
          <cell r="B2171">
            <v>68</v>
          </cell>
          <cell r="C2171">
            <v>3410</v>
          </cell>
          <cell r="D2171">
            <v>42844</v>
          </cell>
          <cell r="E2171" t="b">
            <v>1</v>
          </cell>
          <cell r="F2171" t="str">
            <v>Approved</v>
          </cell>
          <cell r="G2171" t="str">
            <v>OHM Cycles</v>
          </cell>
          <cell r="H2171" t="str">
            <v>Standard</v>
          </cell>
          <cell r="I2171" t="str">
            <v>medium</v>
          </cell>
          <cell r="J2171" t="str">
            <v>medium</v>
          </cell>
          <cell r="K2171">
            <v>1636.9</v>
          </cell>
          <cell r="L2171">
            <v>44.71</v>
          </cell>
          <cell r="M2171">
            <v>1592.19</v>
          </cell>
          <cell r="N2171">
            <v>40410</v>
          </cell>
          <cell r="O2171" t="str">
            <v>Female</v>
          </cell>
          <cell r="P2171">
            <v>68</v>
          </cell>
          <cell r="Q2171">
            <v>81.545205479452051</v>
          </cell>
          <cell r="R2171">
            <v>0</v>
          </cell>
          <cell r="S2171" t="str">
            <v>Argiculture</v>
          </cell>
          <cell r="T2171" t="str">
            <v>Mass Customer</v>
          </cell>
          <cell r="U2171" t="str">
            <v>No</v>
          </cell>
          <cell r="V2171">
            <v>2049</v>
          </cell>
          <cell r="W2171" t="str">
            <v>NSW</v>
          </cell>
          <cell r="X2171">
            <v>10</v>
          </cell>
          <cell r="Y2171">
            <v>255</v>
          </cell>
        </row>
        <row r="2172">
          <cell r="A2172">
            <v>2171</v>
          </cell>
          <cell r="B2172">
            <v>3</v>
          </cell>
          <cell r="C2172">
            <v>569</v>
          </cell>
          <cell r="D2172">
            <v>42866</v>
          </cell>
          <cell r="E2172" t="b">
            <v>0</v>
          </cell>
          <cell r="F2172" t="str">
            <v>Approved</v>
          </cell>
          <cell r="G2172" t="str">
            <v>Trek Bicycles</v>
          </cell>
          <cell r="H2172" t="str">
            <v>Standard</v>
          </cell>
          <cell r="I2172" t="str">
            <v>medium</v>
          </cell>
          <cell r="J2172" t="str">
            <v>large</v>
          </cell>
          <cell r="K2172">
            <v>2091.4699999999998</v>
          </cell>
          <cell r="L2172">
            <v>388.92</v>
          </cell>
          <cell r="M2172">
            <v>1702.5499999999997</v>
          </cell>
          <cell r="N2172">
            <v>34115</v>
          </cell>
          <cell r="O2172" t="e">
            <v>#N/A</v>
          </cell>
          <cell r="P2172" t="e">
            <v>#N/A</v>
          </cell>
          <cell r="Q2172" t="e">
            <v>#N/A</v>
          </cell>
          <cell r="R2172" t="e">
            <v>#N/A</v>
          </cell>
          <cell r="S2172" t="e">
            <v>#N/A</v>
          </cell>
          <cell r="T2172" t="e">
            <v>#N/A</v>
          </cell>
          <cell r="U2172" t="e">
            <v>#N/A</v>
          </cell>
          <cell r="V2172" t="e">
            <v>#N/A</v>
          </cell>
          <cell r="W2172" t="e">
            <v>#N/A</v>
          </cell>
          <cell r="X2172" t="e">
            <v>#N/A</v>
          </cell>
          <cell r="Y2172">
            <v>233</v>
          </cell>
        </row>
        <row r="2173">
          <cell r="A2173">
            <v>2172</v>
          </cell>
          <cell r="B2173">
            <v>80</v>
          </cell>
          <cell r="C2173">
            <v>467</v>
          </cell>
          <cell r="D2173">
            <v>42773</v>
          </cell>
          <cell r="E2173" t="b">
            <v>1</v>
          </cell>
          <cell r="F2173" t="str">
            <v>Approved</v>
          </cell>
          <cell r="G2173" t="str">
            <v>OHM Cycles</v>
          </cell>
          <cell r="H2173" t="str">
            <v>Touring</v>
          </cell>
          <cell r="I2173" t="str">
            <v>low</v>
          </cell>
          <cell r="J2173" t="str">
            <v>medium</v>
          </cell>
          <cell r="K2173">
            <v>1073.07</v>
          </cell>
          <cell r="L2173">
            <v>933.84</v>
          </cell>
          <cell r="M2173">
            <v>139.2299999999999</v>
          </cell>
          <cell r="N2173">
            <v>35455</v>
          </cell>
          <cell r="O2173" t="e">
            <v>#N/A</v>
          </cell>
          <cell r="P2173" t="e">
            <v>#N/A</v>
          </cell>
          <cell r="Q2173" t="e">
            <v>#N/A</v>
          </cell>
          <cell r="R2173" t="e">
            <v>#N/A</v>
          </cell>
          <cell r="S2173" t="e">
            <v>#N/A</v>
          </cell>
          <cell r="T2173" t="e">
            <v>#N/A</v>
          </cell>
          <cell r="U2173" t="e">
            <v>#N/A</v>
          </cell>
          <cell r="V2173" t="e">
            <v>#N/A</v>
          </cell>
          <cell r="W2173" t="e">
            <v>#N/A</v>
          </cell>
          <cell r="X2173" t="e">
            <v>#N/A</v>
          </cell>
          <cell r="Y2173">
            <v>326</v>
          </cell>
        </row>
        <row r="2174">
          <cell r="A2174">
            <v>2173</v>
          </cell>
          <cell r="B2174">
            <v>61</v>
          </cell>
          <cell r="C2174">
            <v>1820</v>
          </cell>
          <cell r="D2174">
            <v>42907</v>
          </cell>
          <cell r="E2174" t="b">
            <v>0</v>
          </cell>
          <cell r="F2174" t="str">
            <v>Approved</v>
          </cell>
          <cell r="G2174" t="str">
            <v>OHM Cycles</v>
          </cell>
          <cell r="H2174" t="str">
            <v>Standard</v>
          </cell>
          <cell r="I2174" t="str">
            <v>low</v>
          </cell>
          <cell r="J2174" t="str">
            <v>medium</v>
          </cell>
          <cell r="K2174">
            <v>71.16</v>
          </cell>
          <cell r="L2174">
            <v>56.93</v>
          </cell>
          <cell r="M2174">
            <v>14.229999999999997</v>
          </cell>
          <cell r="N2174">
            <v>42172</v>
          </cell>
          <cell r="O2174" t="e">
            <v>#N/A</v>
          </cell>
          <cell r="P2174" t="e">
            <v>#N/A</v>
          </cell>
          <cell r="Q2174" t="e">
            <v>#N/A</v>
          </cell>
          <cell r="R2174" t="e">
            <v>#N/A</v>
          </cell>
          <cell r="S2174" t="e">
            <v>#N/A</v>
          </cell>
          <cell r="T2174" t="e">
            <v>#N/A</v>
          </cell>
          <cell r="U2174" t="e">
            <v>#N/A</v>
          </cell>
          <cell r="V2174" t="e">
            <v>#N/A</v>
          </cell>
          <cell r="W2174" t="e">
            <v>#N/A</v>
          </cell>
          <cell r="X2174" t="e">
            <v>#N/A</v>
          </cell>
          <cell r="Y2174">
            <v>192</v>
          </cell>
        </row>
        <row r="2175">
          <cell r="A2175">
            <v>2174</v>
          </cell>
          <cell r="B2175">
            <v>39</v>
          </cell>
          <cell r="C2175">
            <v>2475</v>
          </cell>
          <cell r="D2175">
            <v>42866</v>
          </cell>
          <cell r="E2175" t="b">
            <v>0</v>
          </cell>
          <cell r="F2175" t="str">
            <v>Approved</v>
          </cell>
          <cell r="G2175" t="str">
            <v>Giant Bicycles</v>
          </cell>
          <cell r="H2175" t="str">
            <v>Standard</v>
          </cell>
          <cell r="I2175" t="str">
            <v>medium</v>
          </cell>
          <cell r="J2175" t="str">
            <v>large</v>
          </cell>
          <cell r="K2175">
            <v>1812.75</v>
          </cell>
          <cell r="L2175">
            <v>582.48</v>
          </cell>
          <cell r="M2175">
            <v>1230.27</v>
          </cell>
          <cell r="N2175">
            <v>40336</v>
          </cell>
          <cell r="O2175" t="str">
            <v>Male</v>
          </cell>
          <cell r="P2175">
            <v>13</v>
          </cell>
          <cell r="Q2175">
            <v>44.912328767123284</v>
          </cell>
          <cell r="R2175" t="str">
            <v>Quality Control Specialist</v>
          </cell>
          <cell r="S2175" t="str">
            <v>Argiculture</v>
          </cell>
          <cell r="T2175" t="str">
            <v>High Net Worth</v>
          </cell>
          <cell r="U2175" t="str">
            <v>Yes</v>
          </cell>
          <cell r="V2175">
            <v>4017</v>
          </cell>
          <cell r="W2175" t="str">
            <v>QLD</v>
          </cell>
          <cell r="X2175">
            <v>5</v>
          </cell>
          <cell r="Y2175">
            <v>233</v>
          </cell>
        </row>
        <row r="2176">
          <cell r="A2176">
            <v>2175</v>
          </cell>
          <cell r="B2176">
            <v>20</v>
          </cell>
          <cell r="C2176">
            <v>3436</v>
          </cell>
          <cell r="D2176">
            <v>42766</v>
          </cell>
          <cell r="E2176" t="b">
            <v>1</v>
          </cell>
          <cell r="F2176" t="str">
            <v>Approved</v>
          </cell>
          <cell r="G2176" t="str">
            <v>Trek Bicycles</v>
          </cell>
          <cell r="H2176" t="str">
            <v>Standard</v>
          </cell>
          <cell r="I2176" t="str">
            <v>medium</v>
          </cell>
          <cell r="J2176" t="str">
            <v>small</v>
          </cell>
          <cell r="K2176">
            <v>1775.81</v>
          </cell>
          <cell r="L2176">
            <v>1580.47</v>
          </cell>
          <cell r="M2176">
            <v>195.33999999999992</v>
          </cell>
          <cell r="N2176">
            <v>36334</v>
          </cell>
          <cell r="O2176" t="str">
            <v>Male</v>
          </cell>
          <cell r="P2176">
            <v>79</v>
          </cell>
          <cell r="Q2176">
            <v>63.367123287671234</v>
          </cell>
          <cell r="R2176">
            <v>0</v>
          </cell>
          <cell r="S2176" t="str">
            <v>n/a</v>
          </cell>
          <cell r="T2176" t="str">
            <v>Affluent Customer</v>
          </cell>
          <cell r="U2176" t="str">
            <v>No</v>
          </cell>
          <cell r="V2176">
            <v>2153</v>
          </cell>
          <cell r="W2176" t="str">
            <v>NSW</v>
          </cell>
          <cell r="X2176">
            <v>10</v>
          </cell>
          <cell r="Y2176">
            <v>333</v>
          </cell>
        </row>
        <row r="2177">
          <cell r="A2177">
            <v>2176</v>
          </cell>
          <cell r="B2177">
            <v>77</v>
          </cell>
          <cell r="C2177">
            <v>1492</v>
          </cell>
          <cell r="D2177">
            <v>42943</v>
          </cell>
          <cell r="E2177" t="b">
            <v>0</v>
          </cell>
          <cell r="F2177" t="str">
            <v>Approved</v>
          </cell>
          <cell r="G2177" t="str">
            <v>Norco Bicycles</v>
          </cell>
          <cell r="H2177" t="str">
            <v>Road</v>
          </cell>
          <cell r="I2177" t="str">
            <v>medium</v>
          </cell>
          <cell r="J2177" t="str">
            <v>large</v>
          </cell>
          <cell r="K2177">
            <v>1240.31</v>
          </cell>
          <cell r="L2177">
            <v>795.1</v>
          </cell>
          <cell r="M2177">
            <v>445.20999999999992</v>
          </cell>
          <cell r="N2177">
            <v>36833</v>
          </cell>
          <cell r="O2177" t="e">
            <v>#N/A</v>
          </cell>
          <cell r="P2177" t="e">
            <v>#N/A</v>
          </cell>
          <cell r="Q2177" t="e">
            <v>#N/A</v>
          </cell>
          <cell r="R2177" t="e">
            <v>#N/A</v>
          </cell>
          <cell r="S2177" t="e">
            <v>#N/A</v>
          </cell>
          <cell r="T2177" t="e">
            <v>#N/A</v>
          </cell>
          <cell r="U2177" t="e">
            <v>#N/A</v>
          </cell>
          <cell r="V2177" t="e">
            <v>#N/A</v>
          </cell>
          <cell r="W2177" t="e">
            <v>#N/A</v>
          </cell>
          <cell r="X2177" t="e">
            <v>#N/A</v>
          </cell>
          <cell r="Y2177">
            <v>156</v>
          </cell>
        </row>
        <row r="2178">
          <cell r="A2178">
            <v>2177</v>
          </cell>
          <cell r="B2178">
            <v>35</v>
          </cell>
          <cell r="C2178">
            <v>1570</v>
          </cell>
          <cell r="D2178">
            <v>42997</v>
          </cell>
          <cell r="E2178" t="b">
            <v>0</v>
          </cell>
          <cell r="F2178" t="str">
            <v>Approved</v>
          </cell>
          <cell r="G2178" t="str">
            <v>Trek Bicycles</v>
          </cell>
          <cell r="H2178" t="str">
            <v>Standard</v>
          </cell>
          <cell r="I2178" t="str">
            <v>low</v>
          </cell>
          <cell r="J2178" t="str">
            <v>medium</v>
          </cell>
          <cell r="K2178">
            <v>1057.51</v>
          </cell>
          <cell r="L2178">
            <v>154.4</v>
          </cell>
          <cell r="M2178">
            <v>903.11</v>
          </cell>
          <cell r="N2178">
            <v>34527</v>
          </cell>
          <cell r="O2178" t="e">
            <v>#N/A</v>
          </cell>
          <cell r="P2178" t="e">
            <v>#N/A</v>
          </cell>
          <cell r="Q2178" t="e">
            <v>#N/A</v>
          </cell>
          <cell r="R2178" t="e">
            <v>#N/A</v>
          </cell>
          <cell r="S2178" t="e">
            <v>#N/A</v>
          </cell>
          <cell r="T2178" t="e">
            <v>#N/A</v>
          </cell>
          <cell r="U2178" t="e">
            <v>#N/A</v>
          </cell>
          <cell r="V2178" t="e">
            <v>#N/A</v>
          </cell>
          <cell r="W2178" t="e">
            <v>#N/A</v>
          </cell>
          <cell r="X2178" t="e">
            <v>#N/A</v>
          </cell>
          <cell r="Y2178">
            <v>102</v>
          </cell>
        </row>
        <row r="2179">
          <cell r="A2179">
            <v>2178</v>
          </cell>
          <cell r="B2179">
            <v>11</v>
          </cell>
          <cell r="C2179">
            <v>2900</v>
          </cell>
          <cell r="D2179">
            <v>43018</v>
          </cell>
          <cell r="E2179" t="b">
            <v>1</v>
          </cell>
          <cell r="F2179" t="str">
            <v>Approved</v>
          </cell>
          <cell r="G2179" t="str">
            <v>Giant Bicycles</v>
          </cell>
          <cell r="H2179" t="str">
            <v>Standard</v>
          </cell>
          <cell r="I2179" t="str">
            <v>high</v>
          </cell>
          <cell r="J2179" t="str">
            <v>medium</v>
          </cell>
          <cell r="K2179">
            <v>1274.93</v>
          </cell>
          <cell r="L2179">
            <v>764.96</v>
          </cell>
          <cell r="M2179">
            <v>509.97</v>
          </cell>
          <cell r="N2179">
            <v>42560</v>
          </cell>
          <cell r="O2179" t="str">
            <v>Male</v>
          </cell>
          <cell r="P2179">
            <v>77</v>
          </cell>
          <cell r="Q2179">
            <v>35.830136986301369</v>
          </cell>
          <cell r="R2179" t="str">
            <v>Occupational Therapist</v>
          </cell>
          <cell r="S2179" t="str">
            <v>Manufacturing</v>
          </cell>
          <cell r="T2179" t="str">
            <v>High Net Worth</v>
          </cell>
          <cell r="U2179" t="str">
            <v>No</v>
          </cell>
          <cell r="V2179">
            <v>2530</v>
          </cell>
          <cell r="W2179" t="str">
            <v>NSW</v>
          </cell>
          <cell r="X2179">
            <v>7</v>
          </cell>
          <cell r="Y2179">
            <v>81</v>
          </cell>
        </row>
        <row r="2180">
          <cell r="A2180">
            <v>2179</v>
          </cell>
          <cell r="B2180">
            <v>12</v>
          </cell>
          <cell r="C2180">
            <v>1490</v>
          </cell>
          <cell r="D2180">
            <v>42818</v>
          </cell>
          <cell r="E2180" t="b">
            <v>0</v>
          </cell>
          <cell r="F2180" t="str">
            <v>Approved</v>
          </cell>
          <cell r="G2180" t="str">
            <v>WeareA2B</v>
          </cell>
          <cell r="H2180" t="str">
            <v>Standard</v>
          </cell>
          <cell r="I2180" t="str">
            <v>medium</v>
          </cell>
          <cell r="J2180" t="str">
            <v>medium</v>
          </cell>
          <cell r="K2180">
            <v>1231.1500000000001</v>
          </cell>
          <cell r="L2180">
            <v>161.6</v>
          </cell>
          <cell r="M2180">
            <v>1069.5500000000002</v>
          </cell>
          <cell r="N2180">
            <v>38216</v>
          </cell>
          <cell r="O2180" t="e">
            <v>#N/A</v>
          </cell>
          <cell r="P2180" t="e">
            <v>#N/A</v>
          </cell>
          <cell r="Q2180" t="e">
            <v>#N/A</v>
          </cell>
          <cell r="R2180" t="e">
            <v>#N/A</v>
          </cell>
          <cell r="S2180" t="e">
            <v>#N/A</v>
          </cell>
          <cell r="T2180" t="e">
            <v>#N/A</v>
          </cell>
          <cell r="U2180" t="e">
            <v>#N/A</v>
          </cell>
          <cell r="V2180" t="e">
            <v>#N/A</v>
          </cell>
          <cell r="W2180" t="e">
            <v>#N/A</v>
          </cell>
          <cell r="X2180" t="e">
            <v>#N/A</v>
          </cell>
          <cell r="Y2180">
            <v>281</v>
          </cell>
        </row>
        <row r="2181">
          <cell r="A2181">
            <v>2180</v>
          </cell>
          <cell r="B2181">
            <v>43</v>
          </cell>
          <cell r="C2181">
            <v>3387</v>
          </cell>
          <cell r="D2181">
            <v>43006</v>
          </cell>
          <cell r="E2181" t="b">
            <v>1</v>
          </cell>
          <cell r="F2181" t="str">
            <v>Approved</v>
          </cell>
          <cell r="G2181" t="str">
            <v>Solex</v>
          </cell>
          <cell r="H2181" t="str">
            <v>Standard</v>
          </cell>
          <cell r="I2181" t="str">
            <v>medium</v>
          </cell>
          <cell r="J2181" t="str">
            <v>medium</v>
          </cell>
          <cell r="K2181">
            <v>1151.96</v>
          </cell>
          <cell r="L2181">
            <v>649.49</v>
          </cell>
          <cell r="M2181">
            <v>502.47</v>
          </cell>
          <cell r="N2181">
            <v>37823</v>
          </cell>
          <cell r="O2181" t="str">
            <v>Male</v>
          </cell>
          <cell r="P2181">
            <v>81</v>
          </cell>
          <cell r="Q2181">
            <v>45.736986301369861</v>
          </cell>
          <cell r="R2181" t="str">
            <v>General Manager</v>
          </cell>
          <cell r="S2181" t="str">
            <v>IT</v>
          </cell>
          <cell r="T2181" t="str">
            <v>High Net Worth</v>
          </cell>
          <cell r="U2181" t="str">
            <v>Yes</v>
          </cell>
          <cell r="V2181">
            <v>2261</v>
          </cell>
          <cell r="W2181" t="str">
            <v>NSW</v>
          </cell>
          <cell r="X2181">
            <v>9</v>
          </cell>
          <cell r="Y2181">
            <v>93</v>
          </cell>
        </row>
        <row r="2182">
          <cell r="A2182">
            <v>2181</v>
          </cell>
          <cell r="B2182">
            <v>29</v>
          </cell>
          <cell r="C2182">
            <v>1347</v>
          </cell>
          <cell r="D2182">
            <v>42793</v>
          </cell>
          <cell r="E2182" t="b">
            <v>0</v>
          </cell>
          <cell r="F2182" t="str">
            <v>Approved</v>
          </cell>
          <cell r="G2182" t="str">
            <v>Norco Bicycles</v>
          </cell>
          <cell r="H2182" t="str">
            <v>Road</v>
          </cell>
          <cell r="I2182" t="str">
            <v>medium</v>
          </cell>
          <cell r="J2182" t="str">
            <v>medium</v>
          </cell>
          <cell r="K2182">
            <v>543.39</v>
          </cell>
          <cell r="L2182">
            <v>407.54</v>
          </cell>
          <cell r="M2182">
            <v>135.84999999999997</v>
          </cell>
          <cell r="N2182">
            <v>36361</v>
          </cell>
          <cell r="O2182" t="e">
            <v>#N/A</v>
          </cell>
          <cell r="P2182" t="e">
            <v>#N/A</v>
          </cell>
          <cell r="Q2182" t="e">
            <v>#N/A</v>
          </cell>
          <cell r="R2182" t="e">
            <v>#N/A</v>
          </cell>
          <cell r="S2182" t="e">
            <v>#N/A</v>
          </cell>
          <cell r="T2182" t="e">
            <v>#N/A</v>
          </cell>
          <cell r="U2182" t="e">
            <v>#N/A</v>
          </cell>
          <cell r="V2182" t="e">
            <v>#N/A</v>
          </cell>
          <cell r="W2182" t="e">
            <v>#N/A</v>
          </cell>
          <cell r="X2182" t="e">
            <v>#N/A</v>
          </cell>
          <cell r="Y2182">
            <v>306</v>
          </cell>
        </row>
        <row r="2183">
          <cell r="A2183">
            <v>2182</v>
          </cell>
          <cell r="B2183">
            <v>86</v>
          </cell>
          <cell r="C2183">
            <v>1753</v>
          </cell>
          <cell r="D2183">
            <v>42888</v>
          </cell>
          <cell r="E2183" t="b">
            <v>0</v>
          </cell>
          <cell r="F2183" t="str">
            <v>Approved</v>
          </cell>
          <cell r="G2183" t="str">
            <v>Norco Bicycles</v>
          </cell>
          <cell r="H2183" t="str">
            <v>Road</v>
          </cell>
          <cell r="I2183" t="str">
            <v>high</v>
          </cell>
          <cell r="J2183" t="str">
            <v>large</v>
          </cell>
          <cell r="K2183">
            <v>774.53</v>
          </cell>
          <cell r="L2183">
            <v>464.72</v>
          </cell>
          <cell r="M2183">
            <v>309.80999999999995</v>
          </cell>
          <cell r="N2183">
            <v>40618</v>
          </cell>
          <cell r="O2183" t="e">
            <v>#N/A</v>
          </cell>
          <cell r="P2183" t="e">
            <v>#N/A</v>
          </cell>
          <cell r="Q2183" t="e">
            <v>#N/A</v>
          </cell>
          <cell r="R2183" t="e">
            <v>#N/A</v>
          </cell>
          <cell r="S2183" t="e">
            <v>#N/A</v>
          </cell>
          <cell r="T2183" t="e">
            <v>#N/A</v>
          </cell>
          <cell r="U2183" t="e">
            <v>#N/A</v>
          </cell>
          <cell r="V2183" t="e">
            <v>#N/A</v>
          </cell>
          <cell r="W2183" t="e">
            <v>#N/A</v>
          </cell>
          <cell r="X2183" t="e">
            <v>#N/A</v>
          </cell>
          <cell r="Y2183">
            <v>211</v>
          </cell>
        </row>
        <row r="2184">
          <cell r="A2184">
            <v>2183</v>
          </cell>
          <cell r="B2184">
            <v>33</v>
          </cell>
          <cell r="C2184">
            <v>2340</v>
          </cell>
          <cell r="D2184">
            <v>43026</v>
          </cell>
          <cell r="E2184" t="b">
            <v>0</v>
          </cell>
          <cell r="F2184" t="str">
            <v>Approved</v>
          </cell>
          <cell r="G2184" t="str">
            <v>Giant Bicycles</v>
          </cell>
          <cell r="H2184" t="str">
            <v>Standard</v>
          </cell>
          <cell r="I2184" t="str">
            <v>medium</v>
          </cell>
          <cell r="J2184" t="str">
            <v>small</v>
          </cell>
          <cell r="K2184">
            <v>1311.44</v>
          </cell>
          <cell r="L2184">
            <v>1167.18</v>
          </cell>
          <cell r="M2184">
            <v>144.26</v>
          </cell>
          <cell r="N2184">
            <v>35560</v>
          </cell>
          <cell r="O2184" t="str">
            <v>U</v>
          </cell>
          <cell r="P2184">
            <v>41</v>
          </cell>
          <cell r="Q2184">
            <v>44.005479452054793</v>
          </cell>
          <cell r="R2184" t="str">
            <v>Research Assistant IV</v>
          </cell>
          <cell r="S2184" t="str">
            <v>Property</v>
          </cell>
          <cell r="T2184" t="str">
            <v>Affluent Customer</v>
          </cell>
          <cell r="U2184" t="str">
            <v>Yes</v>
          </cell>
          <cell r="V2184">
            <v>4070</v>
          </cell>
          <cell r="W2184" t="str">
            <v>QLD</v>
          </cell>
          <cell r="X2184">
            <v>7</v>
          </cell>
          <cell r="Y2184">
            <v>73</v>
          </cell>
        </row>
        <row r="2185">
          <cell r="A2185">
            <v>2184</v>
          </cell>
          <cell r="B2185">
            <v>15</v>
          </cell>
          <cell r="C2185">
            <v>2222</v>
          </cell>
          <cell r="D2185">
            <v>42751</v>
          </cell>
          <cell r="E2185" t="b">
            <v>0</v>
          </cell>
          <cell r="F2185" t="str">
            <v>Approved</v>
          </cell>
          <cell r="G2185" t="str">
            <v>Norco Bicycles</v>
          </cell>
          <cell r="H2185" t="str">
            <v>Standard</v>
          </cell>
          <cell r="I2185" t="str">
            <v>low</v>
          </cell>
          <cell r="J2185" t="str">
            <v>medium</v>
          </cell>
          <cell r="K2185">
            <v>958.74</v>
          </cell>
          <cell r="L2185">
            <v>748.9</v>
          </cell>
          <cell r="M2185">
            <v>209.84000000000003</v>
          </cell>
          <cell r="N2185">
            <v>38693</v>
          </cell>
          <cell r="O2185" t="str">
            <v>Female</v>
          </cell>
          <cell r="P2185">
            <v>38</v>
          </cell>
          <cell r="Q2185">
            <v>47.597260273972601</v>
          </cell>
          <cell r="R2185" t="str">
            <v>Professor</v>
          </cell>
          <cell r="S2185" t="str">
            <v>Argiculture</v>
          </cell>
          <cell r="T2185" t="str">
            <v>Affluent Customer</v>
          </cell>
          <cell r="U2185" t="str">
            <v>No</v>
          </cell>
          <cell r="V2185">
            <v>2145</v>
          </cell>
          <cell r="W2185" t="str">
            <v>NSW</v>
          </cell>
          <cell r="X2185">
            <v>6</v>
          </cell>
          <cell r="Y2185">
            <v>348</v>
          </cell>
        </row>
        <row r="2186">
          <cell r="A2186">
            <v>2185</v>
          </cell>
          <cell r="B2186">
            <v>0</v>
          </cell>
          <cell r="C2186">
            <v>3013</v>
          </cell>
          <cell r="D2186">
            <v>42968</v>
          </cell>
          <cell r="E2186" t="b">
            <v>0</v>
          </cell>
          <cell r="F2186" t="str">
            <v>Approved</v>
          </cell>
          <cell r="G2186" t="str">
            <v>Trek Bicycles</v>
          </cell>
          <cell r="H2186" t="str">
            <v>Road</v>
          </cell>
          <cell r="I2186" t="str">
            <v>medium</v>
          </cell>
          <cell r="J2186" t="str">
            <v>medium</v>
          </cell>
          <cell r="K2186">
            <v>290.62</v>
          </cell>
          <cell r="L2186">
            <v>215.14</v>
          </cell>
          <cell r="M2186">
            <v>75.480000000000018</v>
          </cell>
          <cell r="N2186">
            <v>38339</v>
          </cell>
          <cell r="O2186" t="str">
            <v>Female</v>
          </cell>
          <cell r="P2186">
            <v>59</v>
          </cell>
          <cell r="Q2186">
            <v>53.679452054794524</v>
          </cell>
          <cell r="R2186" t="str">
            <v>Office Assistant III</v>
          </cell>
          <cell r="S2186" t="str">
            <v>IT</v>
          </cell>
          <cell r="T2186" t="str">
            <v>Mass Customer</v>
          </cell>
          <cell r="U2186" t="str">
            <v>Yes</v>
          </cell>
          <cell r="V2186">
            <v>4115</v>
          </cell>
          <cell r="W2186" t="str">
            <v>QLD</v>
          </cell>
          <cell r="X2186">
            <v>7</v>
          </cell>
          <cell r="Y2186">
            <v>131</v>
          </cell>
        </row>
        <row r="2187">
          <cell r="A2187">
            <v>2186</v>
          </cell>
          <cell r="B2187">
            <v>0</v>
          </cell>
          <cell r="C2187">
            <v>2955</v>
          </cell>
          <cell r="D2187">
            <v>43080</v>
          </cell>
          <cell r="E2187" t="b">
            <v>1</v>
          </cell>
          <cell r="F2187" t="str">
            <v>Approved</v>
          </cell>
          <cell r="G2187" t="str">
            <v>Solex</v>
          </cell>
          <cell r="H2187" t="str">
            <v>Standard</v>
          </cell>
          <cell r="I2187" t="str">
            <v>medium</v>
          </cell>
          <cell r="J2187" t="str">
            <v>medium</v>
          </cell>
          <cell r="K2187">
            <v>100.35</v>
          </cell>
          <cell r="L2187">
            <v>75.260000000000005</v>
          </cell>
          <cell r="M2187">
            <v>25.089999999999989</v>
          </cell>
          <cell r="N2187">
            <v>36367</v>
          </cell>
          <cell r="O2187" t="str">
            <v>Male</v>
          </cell>
          <cell r="P2187">
            <v>17</v>
          </cell>
          <cell r="Q2187">
            <v>32.024657534246572</v>
          </cell>
          <cell r="R2187" t="str">
            <v>Community Outreach Specialist</v>
          </cell>
          <cell r="S2187" t="str">
            <v>Health</v>
          </cell>
          <cell r="T2187" t="str">
            <v>Mass Customer</v>
          </cell>
          <cell r="U2187" t="str">
            <v>No</v>
          </cell>
          <cell r="V2187">
            <v>2765</v>
          </cell>
          <cell r="W2187" t="str">
            <v>NSW</v>
          </cell>
          <cell r="X2187">
            <v>9</v>
          </cell>
          <cell r="Y2187">
            <v>19</v>
          </cell>
        </row>
        <row r="2188">
          <cell r="A2188">
            <v>2187</v>
          </cell>
          <cell r="B2188">
            <v>0</v>
          </cell>
          <cell r="C2188">
            <v>1568</v>
          </cell>
          <cell r="D2188">
            <v>42808</v>
          </cell>
          <cell r="E2188" t="b">
            <v>1</v>
          </cell>
          <cell r="F2188" t="str">
            <v>Approved</v>
          </cell>
          <cell r="K2188">
            <v>1348.41</v>
          </cell>
          <cell r="M2188">
            <v>1348.41</v>
          </cell>
          <cell r="O2188" t="e">
            <v>#N/A</v>
          </cell>
          <cell r="P2188" t="e">
            <v>#N/A</v>
          </cell>
          <cell r="Q2188" t="e">
            <v>#N/A</v>
          </cell>
          <cell r="R2188" t="e">
            <v>#N/A</v>
          </cell>
          <cell r="S2188" t="e">
            <v>#N/A</v>
          </cell>
          <cell r="T2188" t="e">
            <v>#N/A</v>
          </cell>
          <cell r="U2188" t="e">
            <v>#N/A</v>
          </cell>
          <cell r="V2188" t="e">
            <v>#N/A</v>
          </cell>
          <cell r="W2188" t="e">
            <v>#N/A</v>
          </cell>
          <cell r="X2188" t="e">
            <v>#N/A</v>
          </cell>
          <cell r="Y2188">
            <v>291</v>
          </cell>
        </row>
        <row r="2189">
          <cell r="A2189">
            <v>2188</v>
          </cell>
          <cell r="B2189">
            <v>16</v>
          </cell>
          <cell r="C2189">
            <v>2756</v>
          </cell>
          <cell r="D2189">
            <v>42774</v>
          </cell>
          <cell r="E2189" t="b">
            <v>1</v>
          </cell>
          <cell r="F2189" t="str">
            <v>Approved</v>
          </cell>
          <cell r="G2189" t="str">
            <v>Norco Bicycles</v>
          </cell>
          <cell r="H2189" t="str">
            <v>Standard</v>
          </cell>
          <cell r="I2189" t="str">
            <v>high</v>
          </cell>
          <cell r="J2189" t="str">
            <v>small</v>
          </cell>
          <cell r="K2189">
            <v>1661.92</v>
          </cell>
          <cell r="L2189">
            <v>1479.11</v>
          </cell>
          <cell r="M2189">
            <v>182.81000000000017</v>
          </cell>
          <cell r="N2189">
            <v>34586</v>
          </cell>
          <cell r="O2189" t="str">
            <v>Female</v>
          </cell>
          <cell r="P2189">
            <v>65</v>
          </cell>
          <cell r="Q2189">
            <v>53.205479452054796</v>
          </cell>
          <cell r="R2189">
            <v>0</v>
          </cell>
          <cell r="S2189" t="str">
            <v>Manufacturing</v>
          </cell>
          <cell r="T2189" t="str">
            <v>Mass Customer</v>
          </cell>
          <cell r="U2189" t="str">
            <v>Yes</v>
          </cell>
          <cell r="V2189">
            <v>3088</v>
          </cell>
          <cell r="W2189" t="str">
            <v>VIC</v>
          </cell>
          <cell r="X2189">
            <v>9</v>
          </cell>
          <cell r="Y2189">
            <v>325</v>
          </cell>
        </row>
        <row r="2190">
          <cell r="A2190">
            <v>2189</v>
          </cell>
          <cell r="B2190">
            <v>31</v>
          </cell>
          <cell r="C2190">
            <v>1670</v>
          </cell>
          <cell r="D2190">
            <v>42922</v>
          </cell>
          <cell r="E2190" t="b">
            <v>0</v>
          </cell>
          <cell r="F2190" t="str">
            <v>Approved</v>
          </cell>
          <cell r="G2190" t="str">
            <v>Giant Bicycles</v>
          </cell>
          <cell r="H2190" t="str">
            <v>Standard</v>
          </cell>
          <cell r="I2190" t="str">
            <v>medium</v>
          </cell>
          <cell r="J2190" t="str">
            <v>medium</v>
          </cell>
          <cell r="K2190">
            <v>230.91</v>
          </cell>
          <cell r="L2190">
            <v>173.18</v>
          </cell>
          <cell r="M2190">
            <v>57.72999999999999</v>
          </cell>
          <cell r="N2190">
            <v>39031</v>
          </cell>
          <cell r="O2190" t="e">
            <v>#N/A</v>
          </cell>
          <cell r="P2190" t="e">
            <v>#N/A</v>
          </cell>
          <cell r="Q2190" t="e">
            <v>#N/A</v>
          </cell>
          <cell r="R2190" t="e">
            <v>#N/A</v>
          </cell>
          <cell r="S2190" t="e">
            <v>#N/A</v>
          </cell>
          <cell r="T2190" t="e">
            <v>#N/A</v>
          </cell>
          <cell r="U2190" t="e">
            <v>#N/A</v>
          </cell>
          <cell r="V2190" t="e">
            <v>#N/A</v>
          </cell>
          <cell r="W2190" t="e">
            <v>#N/A</v>
          </cell>
          <cell r="X2190" t="e">
            <v>#N/A</v>
          </cell>
          <cell r="Y2190">
            <v>177</v>
          </cell>
        </row>
        <row r="2191">
          <cell r="A2191">
            <v>2190</v>
          </cell>
          <cell r="B2191">
            <v>84</v>
          </cell>
          <cell r="C2191">
            <v>2732</v>
          </cell>
          <cell r="D2191">
            <v>43083</v>
          </cell>
          <cell r="E2191" t="b">
            <v>1</v>
          </cell>
          <cell r="F2191" t="str">
            <v>Approved</v>
          </cell>
          <cell r="G2191" t="str">
            <v>Trek Bicycles</v>
          </cell>
          <cell r="H2191" t="str">
            <v>Road</v>
          </cell>
          <cell r="I2191" t="str">
            <v>medium</v>
          </cell>
          <cell r="J2191" t="str">
            <v>medium</v>
          </cell>
          <cell r="K2191">
            <v>290.62</v>
          </cell>
          <cell r="L2191">
            <v>215.14</v>
          </cell>
          <cell r="M2191">
            <v>75.480000000000018</v>
          </cell>
          <cell r="N2191">
            <v>38339</v>
          </cell>
          <cell r="O2191" t="str">
            <v>Female</v>
          </cell>
          <cell r="P2191">
            <v>89</v>
          </cell>
          <cell r="Q2191">
            <v>61.093150684931508</v>
          </cell>
          <cell r="R2191" t="str">
            <v>Help Desk Operator</v>
          </cell>
          <cell r="S2191" t="str">
            <v>Retail</v>
          </cell>
          <cell r="T2191" t="str">
            <v>Mass Customer</v>
          </cell>
          <cell r="U2191" t="str">
            <v>Yes</v>
          </cell>
          <cell r="V2191">
            <v>3067</v>
          </cell>
          <cell r="W2191" t="str">
            <v>VIC</v>
          </cell>
          <cell r="X2191">
            <v>9</v>
          </cell>
          <cell r="Y2191">
            <v>16</v>
          </cell>
        </row>
        <row r="2192">
          <cell r="A2192">
            <v>2191</v>
          </cell>
          <cell r="B2192">
            <v>3</v>
          </cell>
          <cell r="C2192">
            <v>2857</v>
          </cell>
          <cell r="D2192">
            <v>42776</v>
          </cell>
          <cell r="E2192" t="b">
            <v>1</v>
          </cell>
          <cell r="F2192" t="str">
            <v>Approved</v>
          </cell>
          <cell r="G2192" t="str">
            <v>Trek Bicycles</v>
          </cell>
          <cell r="H2192" t="str">
            <v>Standard</v>
          </cell>
          <cell r="I2192" t="str">
            <v>medium</v>
          </cell>
          <cell r="J2192" t="str">
            <v>large</v>
          </cell>
          <cell r="K2192">
            <v>2091.4699999999998</v>
          </cell>
          <cell r="L2192">
            <v>388.92</v>
          </cell>
          <cell r="M2192">
            <v>1702.5499999999997</v>
          </cell>
          <cell r="N2192">
            <v>38573</v>
          </cell>
          <cell r="O2192" t="str">
            <v>Male</v>
          </cell>
          <cell r="P2192">
            <v>4</v>
          </cell>
          <cell r="Q2192">
            <v>65</v>
          </cell>
          <cell r="R2192" t="str">
            <v>Biostatistician I</v>
          </cell>
          <cell r="S2192" t="str">
            <v>Financial Services</v>
          </cell>
          <cell r="T2192" t="str">
            <v>Mass Customer</v>
          </cell>
          <cell r="U2192" t="str">
            <v>Yes</v>
          </cell>
          <cell r="V2192">
            <v>4300</v>
          </cell>
          <cell r="W2192" t="str">
            <v>QLD</v>
          </cell>
          <cell r="X2192">
            <v>6</v>
          </cell>
          <cell r="Y2192">
            <v>323</v>
          </cell>
        </row>
        <row r="2193">
          <cell r="A2193">
            <v>2192</v>
          </cell>
          <cell r="B2193">
            <v>2</v>
          </cell>
          <cell r="C2193">
            <v>3469</v>
          </cell>
          <cell r="D2193">
            <v>43061</v>
          </cell>
          <cell r="E2193" t="b">
            <v>1</v>
          </cell>
          <cell r="F2193" t="str">
            <v>Approved</v>
          </cell>
          <cell r="G2193" t="str">
            <v>Solex</v>
          </cell>
          <cell r="H2193" t="str">
            <v>Standard</v>
          </cell>
          <cell r="I2193" t="str">
            <v>medium</v>
          </cell>
          <cell r="J2193" t="str">
            <v>medium</v>
          </cell>
          <cell r="K2193">
            <v>71.489999999999995</v>
          </cell>
          <cell r="L2193">
            <v>53.62</v>
          </cell>
          <cell r="M2193">
            <v>17.869999999999997</v>
          </cell>
          <cell r="N2193">
            <v>38258</v>
          </cell>
          <cell r="O2193" t="str">
            <v>Female</v>
          </cell>
          <cell r="P2193">
            <v>56</v>
          </cell>
          <cell r="Q2193">
            <v>34.594520547945208</v>
          </cell>
          <cell r="R2193" t="str">
            <v>Nurse Practicioner</v>
          </cell>
          <cell r="S2193" t="str">
            <v>n/a</v>
          </cell>
          <cell r="T2193" t="str">
            <v>Mass Customer</v>
          </cell>
          <cell r="U2193" t="str">
            <v>No</v>
          </cell>
          <cell r="V2193">
            <v>4304</v>
          </cell>
          <cell r="W2193" t="str">
            <v>QLD</v>
          </cell>
          <cell r="X2193">
            <v>3</v>
          </cell>
          <cell r="Y2193">
            <v>38</v>
          </cell>
        </row>
        <row r="2194">
          <cell r="A2194">
            <v>2193</v>
          </cell>
          <cell r="B2194">
            <v>6</v>
          </cell>
          <cell r="C2194">
            <v>742</v>
          </cell>
          <cell r="D2194">
            <v>42955</v>
          </cell>
          <cell r="E2194" t="b">
            <v>1</v>
          </cell>
          <cell r="F2194" t="str">
            <v>Approved</v>
          </cell>
          <cell r="G2194" t="str">
            <v>OHM Cycles</v>
          </cell>
          <cell r="H2194" t="str">
            <v>Standard</v>
          </cell>
          <cell r="I2194" t="str">
            <v>high</v>
          </cell>
          <cell r="J2194" t="str">
            <v>medium</v>
          </cell>
          <cell r="K2194">
            <v>227.88</v>
          </cell>
          <cell r="L2194">
            <v>136.72999999999999</v>
          </cell>
          <cell r="M2194">
            <v>91.15</v>
          </cell>
          <cell r="N2194">
            <v>37659</v>
          </cell>
          <cell r="O2194" t="e">
            <v>#N/A</v>
          </cell>
          <cell r="P2194" t="e">
            <v>#N/A</v>
          </cell>
          <cell r="Q2194" t="e">
            <v>#N/A</v>
          </cell>
          <cell r="R2194" t="e">
            <v>#N/A</v>
          </cell>
          <cell r="S2194" t="e">
            <v>#N/A</v>
          </cell>
          <cell r="T2194" t="e">
            <v>#N/A</v>
          </cell>
          <cell r="U2194" t="e">
            <v>#N/A</v>
          </cell>
          <cell r="V2194" t="e">
            <v>#N/A</v>
          </cell>
          <cell r="W2194" t="e">
            <v>#N/A</v>
          </cell>
          <cell r="X2194" t="e">
            <v>#N/A</v>
          </cell>
          <cell r="Y2194">
            <v>144</v>
          </cell>
        </row>
        <row r="2195">
          <cell r="A2195">
            <v>2194</v>
          </cell>
          <cell r="B2195">
            <v>11</v>
          </cell>
          <cell r="C2195">
            <v>1049</v>
          </cell>
          <cell r="D2195">
            <v>43067</v>
          </cell>
          <cell r="E2195" t="b">
            <v>0</v>
          </cell>
          <cell r="F2195" t="str">
            <v>Approved</v>
          </cell>
          <cell r="G2195" t="str">
            <v>Giant Bicycles</v>
          </cell>
          <cell r="H2195" t="str">
            <v>Standard</v>
          </cell>
          <cell r="I2195" t="str">
            <v>high</v>
          </cell>
          <cell r="J2195" t="str">
            <v>medium</v>
          </cell>
          <cell r="K2195">
            <v>1274.93</v>
          </cell>
          <cell r="L2195">
            <v>764.96</v>
          </cell>
          <cell r="M2195">
            <v>509.97</v>
          </cell>
          <cell r="N2195">
            <v>39298</v>
          </cell>
          <cell r="O2195" t="e">
            <v>#N/A</v>
          </cell>
          <cell r="P2195" t="e">
            <v>#N/A</v>
          </cell>
          <cell r="Q2195" t="e">
            <v>#N/A</v>
          </cell>
          <cell r="R2195" t="e">
            <v>#N/A</v>
          </cell>
          <cell r="S2195" t="e">
            <v>#N/A</v>
          </cell>
          <cell r="T2195" t="e">
            <v>#N/A</v>
          </cell>
          <cell r="U2195" t="e">
            <v>#N/A</v>
          </cell>
          <cell r="V2195" t="e">
            <v>#N/A</v>
          </cell>
          <cell r="W2195" t="e">
            <v>#N/A</v>
          </cell>
          <cell r="X2195" t="e">
            <v>#N/A</v>
          </cell>
          <cell r="Y2195">
            <v>32</v>
          </cell>
        </row>
        <row r="2196">
          <cell r="A2196">
            <v>2195</v>
          </cell>
          <cell r="B2196">
            <v>2</v>
          </cell>
          <cell r="C2196">
            <v>471</v>
          </cell>
          <cell r="D2196">
            <v>43051</v>
          </cell>
          <cell r="E2196" t="b">
            <v>1</v>
          </cell>
          <cell r="F2196" t="str">
            <v>Approved</v>
          </cell>
          <cell r="G2196" t="str">
            <v>Solex</v>
          </cell>
          <cell r="H2196" t="str">
            <v>Standard</v>
          </cell>
          <cell r="I2196" t="str">
            <v>medium</v>
          </cell>
          <cell r="J2196" t="str">
            <v>medium</v>
          </cell>
          <cell r="K2196">
            <v>71.489999999999995</v>
          </cell>
          <cell r="L2196">
            <v>53.62</v>
          </cell>
          <cell r="M2196">
            <v>17.869999999999997</v>
          </cell>
          <cell r="N2196">
            <v>41245</v>
          </cell>
          <cell r="O2196" t="e">
            <v>#N/A</v>
          </cell>
          <cell r="P2196" t="e">
            <v>#N/A</v>
          </cell>
          <cell r="Q2196" t="e">
            <v>#N/A</v>
          </cell>
          <cell r="R2196" t="e">
            <v>#N/A</v>
          </cell>
          <cell r="S2196" t="e">
            <v>#N/A</v>
          </cell>
          <cell r="T2196" t="e">
            <v>#N/A</v>
          </cell>
          <cell r="U2196" t="e">
            <v>#N/A</v>
          </cell>
          <cell r="V2196" t="e">
            <v>#N/A</v>
          </cell>
          <cell r="W2196" t="e">
            <v>#N/A</v>
          </cell>
          <cell r="X2196" t="e">
            <v>#N/A</v>
          </cell>
          <cell r="Y2196">
            <v>48</v>
          </cell>
        </row>
        <row r="2197">
          <cell r="A2197">
            <v>2196</v>
          </cell>
          <cell r="B2197">
            <v>97</v>
          </cell>
          <cell r="C2197">
            <v>905</v>
          </cell>
          <cell r="D2197">
            <v>42756</v>
          </cell>
          <cell r="E2197" t="b">
            <v>1</v>
          </cell>
          <cell r="F2197" t="str">
            <v>Approved</v>
          </cell>
          <cell r="G2197" t="str">
            <v>Solex</v>
          </cell>
          <cell r="H2197" t="str">
            <v>Standard</v>
          </cell>
          <cell r="I2197" t="str">
            <v>medium</v>
          </cell>
          <cell r="J2197" t="str">
            <v>large</v>
          </cell>
          <cell r="K2197">
            <v>202.62</v>
          </cell>
          <cell r="L2197">
            <v>151.96</v>
          </cell>
          <cell r="M2197">
            <v>50.66</v>
          </cell>
          <cell r="N2197">
            <v>42458</v>
          </cell>
          <cell r="O2197" t="e">
            <v>#N/A</v>
          </cell>
          <cell r="P2197" t="e">
            <v>#N/A</v>
          </cell>
          <cell r="Q2197" t="e">
            <v>#N/A</v>
          </cell>
          <cell r="R2197" t="e">
            <v>#N/A</v>
          </cell>
          <cell r="S2197" t="e">
            <v>#N/A</v>
          </cell>
          <cell r="T2197" t="e">
            <v>#N/A</v>
          </cell>
          <cell r="U2197" t="e">
            <v>#N/A</v>
          </cell>
          <cell r="V2197" t="e">
            <v>#N/A</v>
          </cell>
          <cell r="W2197" t="e">
            <v>#N/A</v>
          </cell>
          <cell r="X2197" t="e">
            <v>#N/A</v>
          </cell>
          <cell r="Y2197">
            <v>343</v>
          </cell>
        </row>
        <row r="2198">
          <cell r="A2198">
            <v>2197</v>
          </cell>
          <cell r="B2198">
            <v>90</v>
          </cell>
          <cell r="C2198">
            <v>2763</v>
          </cell>
          <cell r="D2198">
            <v>42747</v>
          </cell>
          <cell r="E2198" t="b">
            <v>1</v>
          </cell>
          <cell r="F2198" t="str">
            <v>Approved</v>
          </cell>
          <cell r="G2198" t="str">
            <v>Norco Bicycles</v>
          </cell>
          <cell r="H2198" t="str">
            <v>Standard</v>
          </cell>
          <cell r="I2198" t="str">
            <v>low</v>
          </cell>
          <cell r="J2198" t="str">
            <v>medium</v>
          </cell>
          <cell r="K2198">
            <v>363.01</v>
          </cell>
          <cell r="L2198">
            <v>290.41000000000003</v>
          </cell>
          <cell r="M2198">
            <v>72.599999999999966</v>
          </cell>
          <cell r="N2198">
            <v>38002</v>
          </cell>
          <cell r="O2198" t="str">
            <v>Female</v>
          </cell>
          <cell r="P2198">
            <v>12</v>
          </cell>
          <cell r="Q2198">
            <v>43.073972602739723</v>
          </cell>
          <cell r="R2198" t="str">
            <v>Actuary</v>
          </cell>
          <cell r="S2198" t="str">
            <v>Manufacturing</v>
          </cell>
          <cell r="T2198" t="str">
            <v>Mass Customer</v>
          </cell>
          <cell r="U2198" t="str">
            <v>No</v>
          </cell>
          <cell r="V2198">
            <v>3066</v>
          </cell>
          <cell r="W2198" t="str">
            <v>VIC</v>
          </cell>
          <cell r="X2198">
            <v>10</v>
          </cell>
          <cell r="Y2198">
            <v>352</v>
          </cell>
        </row>
        <row r="2199">
          <cell r="A2199">
            <v>2198</v>
          </cell>
          <cell r="B2199">
            <v>38</v>
          </cell>
          <cell r="C2199">
            <v>2768</v>
          </cell>
          <cell r="D2199">
            <v>43045</v>
          </cell>
          <cell r="E2199" t="b">
            <v>1</v>
          </cell>
          <cell r="F2199" t="str">
            <v>Approved</v>
          </cell>
          <cell r="G2199" t="str">
            <v>Solex</v>
          </cell>
          <cell r="H2199" t="str">
            <v>Standard</v>
          </cell>
          <cell r="I2199" t="str">
            <v>medium</v>
          </cell>
          <cell r="J2199" t="str">
            <v>medium</v>
          </cell>
          <cell r="K2199">
            <v>1577.53</v>
          </cell>
          <cell r="L2199">
            <v>826.51</v>
          </cell>
          <cell r="M2199">
            <v>751.02</v>
          </cell>
          <cell r="N2199">
            <v>40618</v>
          </cell>
          <cell r="O2199" t="str">
            <v>Male</v>
          </cell>
          <cell r="P2199">
            <v>31</v>
          </cell>
          <cell r="Q2199">
            <v>26.4986301369863</v>
          </cell>
          <cell r="R2199" t="str">
            <v>Executive Secretary</v>
          </cell>
          <cell r="S2199" t="str">
            <v>Property</v>
          </cell>
          <cell r="T2199" t="str">
            <v>High Net Worth</v>
          </cell>
          <cell r="U2199" t="str">
            <v>No</v>
          </cell>
          <cell r="V2199">
            <v>2016</v>
          </cell>
          <cell r="W2199" t="str">
            <v>NSW</v>
          </cell>
          <cell r="X2199">
            <v>12</v>
          </cell>
          <cell r="Y2199">
            <v>54</v>
          </cell>
        </row>
        <row r="2200">
          <cell r="A2200">
            <v>2199</v>
          </cell>
          <cell r="B2200">
            <v>0</v>
          </cell>
          <cell r="C2200">
            <v>936</v>
          </cell>
          <cell r="D2200">
            <v>42777</v>
          </cell>
          <cell r="E2200" t="b">
            <v>1</v>
          </cell>
          <cell r="F2200" t="str">
            <v>Approved</v>
          </cell>
          <cell r="G2200" t="str">
            <v>OHM Cycles</v>
          </cell>
          <cell r="H2200" t="str">
            <v>Standard</v>
          </cell>
          <cell r="I2200" t="str">
            <v>medium</v>
          </cell>
          <cell r="J2200" t="str">
            <v>medium</v>
          </cell>
          <cell r="K2200">
            <v>183.86</v>
          </cell>
          <cell r="L2200">
            <v>137.9</v>
          </cell>
          <cell r="M2200">
            <v>45.960000000000008</v>
          </cell>
          <cell r="N2200">
            <v>35707</v>
          </cell>
          <cell r="O2200" t="e">
            <v>#N/A</v>
          </cell>
          <cell r="P2200" t="e">
            <v>#N/A</v>
          </cell>
          <cell r="Q2200" t="e">
            <v>#N/A</v>
          </cell>
          <cell r="R2200" t="e">
            <v>#N/A</v>
          </cell>
          <cell r="S2200" t="e">
            <v>#N/A</v>
          </cell>
          <cell r="T2200" t="e">
            <v>#N/A</v>
          </cell>
          <cell r="U2200" t="e">
            <v>#N/A</v>
          </cell>
          <cell r="V2200" t="e">
            <v>#N/A</v>
          </cell>
          <cell r="W2200" t="e">
            <v>#N/A</v>
          </cell>
          <cell r="X2200" t="e">
            <v>#N/A</v>
          </cell>
          <cell r="Y2200">
            <v>322</v>
          </cell>
        </row>
        <row r="2201">
          <cell r="A2201">
            <v>2200</v>
          </cell>
          <cell r="B2201">
            <v>67</v>
          </cell>
          <cell r="C2201">
            <v>2216</v>
          </cell>
          <cell r="D2201">
            <v>43025</v>
          </cell>
          <cell r="E2201" t="b">
            <v>1</v>
          </cell>
          <cell r="F2201" t="str">
            <v>Approved</v>
          </cell>
          <cell r="G2201" t="str">
            <v>Solex</v>
          </cell>
          <cell r="H2201" t="str">
            <v>Standard</v>
          </cell>
          <cell r="I2201" t="str">
            <v>medium</v>
          </cell>
          <cell r="J2201" t="str">
            <v>large</v>
          </cell>
          <cell r="K2201">
            <v>1071.23</v>
          </cell>
          <cell r="L2201">
            <v>380.74</v>
          </cell>
          <cell r="M2201">
            <v>690.49</v>
          </cell>
          <cell r="N2201">
            <v>34115</v>
          </cell>
          <cell r="O2201" t="str">
            <v>Male</v>
          </cell>
          <cell r="P2201">
            <v>98</v>
          </cell>
          <cell r="Q2201">
            <v>60.252054794520546</v>
          </cell>
          <cell r="R2201" t="str">
            <v>Systems Administrator II</v>
          </cell>
          <cell r="S2201" t="str">
            <v>Financial Services</v>
          </cell>
          <cell r="T2201" t="str">
            <v>Mass Customer</v>
          </cell>
          <cell r="U2201" t="str">
            <v>Yes</v>
          </cell>
          <cell r="V2201">
            <v>2750</v>
          </cell>
          <cell r="W2201" t="str">
            <v>NSW</v>
          </cell>
          <cell r="X2201">
            <v>7</v>
          </cell>
          <cell r="Y2201">
            <v>74</v>
          </cell>
        </row>
        <row r="2202">
          <cell r="A2202">
            <v>2201</v>
          </cell>
          <cell r="B2202">
            <v>85</v>
          </cell>
          <cell r="C2202">
            <v>3016</v>
          </cell>
          <cell r="D2202">
            <v>42992</v>
          </cell>
          <cell r="E2202" t="b">
            <v>1</v>
          </cell>
          <cell r="F2202" t="str">
            <v>Approved</v>
          </cell>
          <cell r="G2202" t="str">
            <v>WeareA2B</v>
          </cell>
          <cell r="H2202" t="str">
            <v>Standard</v>
          </cell>
          <cell r="I2202" t="str">
            <v>medium</v>
          </cell>
          <cell r="J2202" t="str">
            <v>medium</v>
          </cell>
          <cell r="K2202">
            <v>1228.07</v>
          </cell>
          <cell r="L2202">
            <v>400.91</v>
          </cell>
          <cell r="M2202">
            <v>827.15999999999985</v>
          </cell>
          <cell r="N2202">
            <v>34527</v>
          </cell>
          <cell r="O2202" t="str">
            <v>Male</v>
          </cell>
          <cell r="P2202">
            <v>88</v>
          </cell>
          <cell r="Q2202">
            <v>36.630136986301373</v>
          </cell>
          <cell r="R2202" t="str">
            <v>Analog Circuit Design manager</v>
          </cell>
          <cell r="S2202" t="str">
            <v>Retail</v>
          </cell>
          <cell r="T2202" t="str">
            <v>Affluent Customer</v>
          </cell>
          <cell r="U2202" t="str">
            <v>No</v>
          </cell>
          <cell r="V2202">
            <v>2745</v>
          </cell>
          <cell r="W2202" t="str">
            <v>NSW</v>
          </cell>
          <cell r="X2202">
            <v>10</v>
          </cell>
          <cell r="Y2202">
            <v>107</v>
          </cell>
        </row>
        <row r="2203">
          <cell r="A2203">
            <v>2202</v>
          </cell>
          <cell r="B2203">
            <v>33</v>
          </cell>
          <cell r="C2203">
            <v>1725</v>
          </cell>
          <cell r="D2203">
            <v>42913</v>
          </cell>
          <cell r="E2203" t="b">
            <v>1</v>
          </cell>
          <cell r="F2203" t="str">
            <v>Approved</v>
          </cell>
          <cell r="G2203" t="str">
            <v>OHM Cycles</v>
          </cell>
          <cell r="H2203" t="str">
            <v>Road</v>
          </cell>
          <cell r="I2203" t="str">
            <v>medium</v>
          </cell>
          <cell r="J2203" t="str">
            <v>small</v>
          </cell>
          <cell r="K2203">
            <v>1810</v>
          </cell>
          <cell r="L2203">
            <v>1610.9</v>
          </cell>
          <cell r="M2203">
            <v>199.09999999999991</v>
          </cell>
          <cell r="N2203">
            <v>39427</v>
          </cell>
          <cell r="O2203" t="e">
            <v>#N/A</v>
          </cell>
          <cell r="P2203" t="e">
            <v>#N/A</v>
          </cell>
          <cell r="Q2203" t="e">
            <v>#N/A</v>
          </cell>
          <cell r="R2203" t="e">
            <v>#N/A</v>
          </cell>
          <cell r="S2203" t="e">
            <v>#N/A</v>
          </cell>
          <cell r="T2203" t="e">
            <v>#N/A</v>
          </cell>
          <cell r="U2203" t="e">
            <v>#N/A</v>
          </cell>
          <cell r="V2203" t="e">
            <v>#N/A</v>
          </cell>
          <cell r="W2203" t="e">
            <v>#N/A</v>
          </cell>
          <cell r="X2203" t="e">
            <v>#N/A</v>
          </cell>
          <cell r="Y2203">
            <v>186</v>
          </cell>
        </row>
        <row r="2204">
          <cell r="A2204">
            <v>2203</v>
          </cell>
          <cell r="B2204">
            <v>36</v>
          </cell>
          <cell r="C2204">
            <v>2703</v>
          </cell>
          <cell r="D2204">
            <v>43052</v>
          </cell>
          <cell r="E2204" t="b">
            <v>1</v>
          </cell>
          <cell r="F2204" t="str">
            <v>Approved</v>
          </cell>
          <cell r="G2204" t="str">
            <v>Solex</v>
          </cell>
          <cell r="H2204" t="str">
            <v>Standard</v>
          </cell>
          <cell r="I2204" t="str">
            <v>low</v>
          </cell>
          <cell r="J2204" t="str">
            <v>medium</v>
          </cell>
          <cell r="K2204">
            <v>945.04</v>
          </cell>
          <cell r="L2204">
            <v>507.58</v>
          </cell>
          <cell r="M2204">
            <v>437.46</v>
          </cell>
          <cell r="N2204">
            <v>38750</v>
          </cell>
          <cell r="O2204" t="str">
            <v>Male</v>
          </cell>
          <cell r="P2204">
            <v>6</v>
          </cell>
          <cell r="Q2204">
            <v>41.964383561643835</v>
          </cell>
          <cell r="R2204">
            <v>0</v>
          </cell>
          <cell r="S2204" t="str">
            <v>Manufacturing</v>
          </cell>
          <cell r="T2204" t="str">
            <v>Affluent Customer</v>
          </cell>
          <cell r="U2204" t="str">
            <v>Yes</v>
          </cell>
          <cell r="V2204">
            <v>2779</v>
          </cell>
          <cell r="W2204" t="str">
            <v>NSW</v>
          </cell>
          <cell r="X2204">
            <v>7</v>
          </cell>
          <cell r="Y2204">
            <v>47</v>
          </cell>
        </row>
        <row r="2205">
          <cell r="A2205">
            <v>2204</v>
          </cell>
          <cell r="B2205">
            <v>19</v>
          </cell>
          <cell r="C2205">
            <v>985</v>
          </cell>
          <cell r="D2205">
            <v>43034</v>
          </cell>
          <cell r="E2205" t="b">
            <v>0</v>
          </cell>
          <cell r="F2205" t="str">
            <v>Approved</v>
          </cell>
          <cell r="G2205" t="str">
            <v>Trek Bicycles</v>
          </cell>
          <cell r="H2205" t="str">
            <v>Mountain</v>
          </cell>
          <cell r="I2205" t="str">
            <v>low</v>
          </cell>
          <cell r="J2205" t="str">
            <v>medium</v>
          </cell>
          <cell r="K2205">
            <v>574.64</v>
          </cell>
          <cell r="L2205">
            <v>459.71</v>
          </cell>
          <cell r="M2205">
            <v>114.93</v>
          </cell>
          <cell r="N2205">
            <v>40784</v>
          </cell>
          <cell r="O2205" t="e">
            <v>#N/A</v>
          </cell>
          <cell r="P2205" t="e">
            <v>#N/A</v>
          </cell>
          <cell r="Q2205" t="e">
            <v>#N/A</v>
          </cell>
          <cell r="R2205" t="e">
            <v>#N/A</v>
          </cell>
          <cell r="S2205" t="e">
            <v>#N/A</v>
          </cell>
          <cell r="T2205" t="e">
            <v>#N/A</v>
          </cell>
          <cell r="U2205" t="e">
            <v>#N/A</v>
          </cell>
          <cell r="V2205" t="e">
            <v>#N/A</v>
          </cell>
          <cell r="W2205" t="e">
            <v>#N/A</v>
          </cell>
          <cell r="X2205" t="e">
            <v>#N/A</v>
          </cell>
          <cell r="Y2205">
            <v>65</v>
          </cell>
        </row>
        <row r="2206">
          <cell r="A2206">
            <v>2205</v>
          </cell>
          <cell r="B2206">
            <v>23</v>
          </cell>
          <cell r="C2206">
            <v>1795</v>
          </cell>
          <cell r="D2206">
            <v>42887</v>
          </cell>
          <cell r="E2206" t="b">
            <v>1</v>
          </cell>
          <cell r="F2206" t="str">
            <v>Approved</v>
          </cell>
          <cell r="G2206" t="str">
            <v>Norco Bicycles</v>
          </cell>
          <cell r="H2206" t="str">
            <v>Mountain</v>
          </cell>
          <cell r="I2206" t="str">
            <v>low</v>
          </cell>
          <cell r="J2206" t="str">
            <v>small</v>
          </cell>
          <cell r="K2206">
            <v>688.63</v>
          </cell>
          <cell r="L2206">
            <v>612.88</v>
          </cell>
          <cell r="M2206">
            <v>75.75</v>
          </cell>
          <cell r="N2206">
            <v>34244</v>
          </cell>
          <cell r="O2206" t="e">
            <v>#N/A</v>
          </cell>
          <cell r="P2206" t="e">
            <v>#N/A</v>
          </cell>
          <cell r="Q2206" t="e">
            <v>#N/A</v>
          </cell>
          <cell r="R2206" t="e">
            <v>#N/A</v>
          </cell>
          <cell r="S2206" t="e">
            <v>#N/A</v>
          </cell>
          <cell r="T2206" t="e">
            <v>#N/A</v>
          </cell>
          <cell r="U2206" t="e">
            <v>#N/A</v>
          </cell>
          <cell r="V2206" t="e">
            <v>#N/A</v>
          </cell>
          <cell r="W2206" t="e">
            <v>#N/A</v>
          </cell>
          <cell r="X2206" t="e">
            <v>#N/A</v>
          </cell>
          <cell r="Y2206">
            <v>212</v>
          </cell>
        </row>
        <row r="2207">
          <cell r="A2207">
            <v>2206</v>
          </cell>
          <cell r="B2207">
            <v>2</v>
          </cell>
          <cell r="C2207">
            <v>251</v>
          </cell>
          <cell r="D2207">
            <v>43022</v>
          </cell>
          <cell r="E2207" t="b">
            <v>1</v>
          </cell>
          <cell r="F2207" t="str">
            <v>Approved</v>
          </cell>
          <cell r="G2207" t="str">
            <v>Solex</v>
          </cell>
          <cell r="H2207" t="str">
            <v>Standard</v>
          </cell>
          <cell r="I2207" t="str">
            <v>medium</v>
          </cell>
          <cell r="J2207" t="str">
            <v>medium</v>
          </cell>
          <cell r="K2207">
            <v>71.489999999999995</v>
          </cell>
          <cell r="L2207">
            <v>53.62</v>
          </cell>
          <cell r="M2207">
            <v>17.869999999999997</v>
          </cell>
          <cell r="N2207">
            <v>41167</v>
          </cell>
          <cell r="O2207" t="e">
            <v>#N/A</v>
          </cell>
          <cell r="P2207" t="e">
            <v>#N/A</v>
          </cell>
          <cell r="Q2207" t="e">
            <v>#N/A</v>
          </cell>
          <cell r="R2207" t="e">
            <v>#N/A</v>
          </cell>
          <cell r="S2207" t="e">
            <v>#N/A</v>
          </cell>
          <cell r="T2207" t="e">
            <v>#N/A</v>
          </cell>
          <cell r="U2207" t="e">
            <v>#N/A</v>
          </cell>
          <cell r="V2207" t="e">
            <v>#N/A</v>
          </cell>
          <cell r="W2207" t="e">
            <v>#N/A</v>
          </cell>
          <cell r="X2207" t="e">
            <v>#N/A</v>
          </cell>
          <cell r="Y2207">
            <v>77</v>
          </cell>
        </row>
        <row r="2208">
          <cell r="A2208">
            <v>2207</v>
          </cell>
          <cell r="B2208">
            <v>75</v>
          </cell>
          <cell r="C2208">
            <v>2768</v>
          </cell>
          <cell r="D2208">
            <v>42869</v>
          </cell>
          <cell r="E2208" t="b">
            <v>0</v>
          </cell>
          <cell r="F2208" t="str">
            <v>Approved</v>
          </cell>
          <cell r="G2208" t="str">
            <v>Giant Bicycles</v>
          </cell>
          <cell r="H2208" t="str">
            <v>Touring</v>
          </cell>
          <cell r="I2208" t="str">
            <v>medium</v>
          </cell>
          <cell r="J2208" t="str">
            <v>large</v>
          </cell>
          <cell r="K2208">
            <v>1873.97</v>
          </cell>
          <cell r="L2208">
            <v>863.95</v>
          </cell>
          <cell r="M2208">
            <v>1010.02</v>
          </cell>
          <cell r="N2208">
            <v>38859</v>
          </cell>
          <cell r="O2208" t="str">
            <v>Male</v>
          </cell>
          <cell r="P2208">
            <v>31</v>
          </cell>
          <cell r="Q2208">
            <v>26.4986301369863</v>
          </cell>
          <cell r="R2208" t="str">
            <v>Executive Secretary</v>
          </cell>
          <cell r="S2208" t="str">
            <v>Property</v>
          </cell>
          <cell r="T2208" t="str">
            <v>High Net Worth</v>
          </cell>
          <cell r="U2208" t="str">
            <v>No</v>
          </cell>
          <cell r="V2208">
            <v>2016</v>
          </cell>
          <cell r="W2208" t="str">
            <v>NSW</v>
          </cell>
          <cell r="X2208">
            <v>12</v>
          </cell>
          <cell r="Y2208">
            <v>230</v>
          </cell>
        </row>
        <row r="2209">
          <cell r="A2209">
            <v>2208</v>
          </cell>
          <cell r="B2209">
            <v>58</v>
          </cell>
          <cell r="C2209">
            <v>1535</v>
          </cell>
          <cell r="D2209">
            <v>42902</v>
          </cell>
          <cell r="E2209" t="b">
            <v>1</v>
          </cell>
          <cell r="F2209" t="str">
            <v>Approved</v>
          </cell>
          <cell r="G2209" t="str">
            <v>OHM Cycles</v>
          </cell>
          <cell r="H2209" t="str">
            <v>Standard</v>
          </cell>
          <cell r="I2209" t="str">
            <v>medium</v>
          </cell>
          <cell r="J2209" t="str">
            <v>medium</v>
          </cell>
          <cell r="K2209">
            <v>912.52</v>
          </cell>
          <cell r="L2209">
            <v>141.4</v>
          </cell>
          <cell r="M2209">
            <v>771.12</v>
          </cell>
          <cell r="N2209">
            <v>42172</v>
          </cell>
          <cell r="O2209" t="e">
            <v>#N/A</v>
          </cell>
          <cell r="P2209" t="e">
            <v>#N/A</v>
          </cell>
          <cell r="Q2209" t="e">
            <v>#N/A</v>
          </cell>
          <cell r="R2209" t="e">
            <v>#N/A</v>
          </cell>
          <cell r="S2209" t="e">
            <v>#N/A</v>
          </cell>
          <cell r="T2209" t="e">
            <v>#N/A</v>
          </cell>
          <cell r="U2209" t="e">
            <v>#N/A</v>
          </cell>
          <cell r="V2209" t="e">
            <v>#N/A</v>
          </cell>
          <cell r="W2209" t="e">
            <v>#N/A</v>
          </cell>
          <cell r="X2209" t="e">
            <v>#N/A</v>
          </cell>
          <cell r="Y2209">
            <v>197</v>
          </cell>
        </row>
        <row r="2210">
          <cell r="A2210">
            <v>2209</v>
          </cell>
          <cell r="B2210">
            <v>77</v>
          </cell>
          <cell r="C2210">
            <v>2379</v>
          </cell>
          <cell r="D2210">
            <v>42954</v>
          </cell>
          <cell r="E2210" t="b">
            <v>1</v>
          </cell>
          <cell r="F2210" t="str">
            <v>Approved</v>
          </cell>
          <cell r="G2210" t="str">
            <v>Norco Bicycles</v>
          </cell>
          <cell r="H2210" t="str">
            <v>Road</v>
          </cell>
          <cell r="I2210" t="str">
            <v>medium</v>
          </cell>
          <cell r="J2210" t="str">
            <v>large</v>
          </cell>
          <cell r="K2210">
            <v>1240.31</v>
          </cell>
          <cell r="L2210">
            <v>795.1</v>
          </cell>
          <cell r="M2210">
            <v>445.20999999999992</v>
          </cell>
          <cell r="N2210">
            <v>42226</v>
          </cell>
          <cell r="O2210" t="str">
            <v>Female</v>
          </cell>
          <cell r="P2210">
            <v>44</v>
          </cell>
          <cell r="Q2210">
            <v>40.901369863013699</v>
          </cell>
          <cell r="R2210" t="str">
            <v>Occupational Therapist</v>
          </cell>
          <cell r="S2210" t="str">
            <v>Manufacturing</v>
          </cell>
          <cell r="T2210" t="str">
            <v>Affluent Customer</v>
          </cell>
          <cell r="U2210" t="str">
            <v>No</v>
          </cell>
          <cell r="V2210">
            <v>2222</v>
          </cell>
          <cell r="W2210" t="str">
            <v>NSW</v>
          </cell>
          <cell r="X2210">
            <v>10</v>
          </cell>
          <cell r="Y2210">
            <v>145</v>
          </cell>
        </row>
        <row r="2211">
          <cell r="A2211">
            <v>2210</v>
          </cell>
          <cell r="B2211">
            <v>14</v>
          </cell>
          <cell r="C2211">
            <v>1643</v>
          </cell>
          <cell r="D2211">
            <v>42922</v>
          </cell>
          <cell r="E2211" t="b">
            <v>0</v>
          </cell>
          <cell r="F2211" t="str">
            <v>Approved</v>
          </cell>
          <cell r="G2211" t="str">
            <v>Trek Bicycles</v>
          </cell>
          <cell r="H2211" t="str">
            <v>Standard</v>
          </cell>
          <cell r="I2211" t="str">
            <v>medium</v>
          </cell>
          <cell r="J2211" t="str">
            <v>small</v>
          </cell>
          <cell r="K2211">
            <v>1386.84</v>
          </cell>
          <cell r="L2211">
            <v>1234.29</v>
          </cell>
          <cell r="M2211">
            <v>152.54999999999995</v>
          </cell>
          <cell r="N2211">
            <v>37838</v>
          </cell>
          <cell r="O2211" t="e">
            <v>#N/A</v>
          </cell>
          <cell r="P2211" t="e">
            <v>#N/A</v>
          </cell>
          <cell r="Q2211" t="e">
            <v>#N/A</v>
          </cell>
          <cell r="R2211" t="e">
            <v>#N/A</v>
          </cell>
          <cell r="S2211" t="e">
            <v>#N/A</v>
          </cell>
          <cell r="T2211" t="e">
            <v>#N/A</v>
          </cell>
          <cell r="U2211" t="e">
            <v>#N/A</v>
          </cell>
          <cell r="V2211" t="e">
            <v>#N/A</v>
          </cell>
          <cell r="W2211" t="e">
            <v>#N/A</v>
          </cell>
          <cell r="X2211" t="e">
            <v>#N/A</v>
          </cell>
          <cell r="Y2211">
            <v>177</v>
          </cell>
        </row>
        <row r="2212">
          <cell r="A2212">
            <v>2211</v>
          </cell>
          <cell r="B2212">
            <v>9</v>
          </cell>
          <cell r="C2212">
            <v>2107</v>
          </cell>
          <cell r="D2212">
            <v>42957</v>
          </cell>
          <cell r="E2212" t="b">
            <v>1</v>
          </cell>
          <cell r="F2212" t="str">
            <v>Approved</v>
          </cell>
          <cell r="G2212" t="str">
            <v>OHM Cycles</v>
          </cell>
          <cell r="H2212" t="str">
            <v>Road</v>
          </cell>
          <cell r="I2212" t="str">
            <v>medium</v>
          </cell>
          <cell r="J2212" t="str">
            <v>medium</v>
          </cell>
          <cell r="K2212">
            <v>742.54</v>
          </cell>
          <cell r="L2212">
            <v>667.4</v>
          </cell>
          <cell r="M2212">
            <v>75.139999999999986</v>
          </cell>
          <cell r="N2212">
            <v>42560</v>
          </cell>
          <cell r="O2212" t="e">
            <v>#N/A</v>
          </cell>
          <cell r="P2212" t="e">
            <v>#N/A</v>
          </cell>
          <cell r="Q2212" t="e">
            <v>#N/A</v>
          </cell>
          <cell r="R2212" t="e">
            <v>#N/A</v>
          </cell>
          <cell r="S2212" t="e">
            <v>#N/A</v>
          </cell>
          <cell r="T2212" t="e">
            <v>#N/A</v>
          </cell>
          <cell r="U2212" t="e">
            <v>#N/A</v>
          </cell>
          <cell r="V2212" t="e">
            <v>#N/A</v>
          </cell>
          <cell r="W2212" t="e">
            <v>#N/A</v>
          </cell>
          <cell r="X2212" t="e">
            <v>#N/A</v>
          </cell>
          <cell r="Y2212">
            <v>142</v>
          </cell>
        </row>
        <row r="2213">
          <cell r="A2213">
            <v>2212</v>
          </cell>
          <cell r="B2213">
            <v>85</v>
          </cell>
          <cell r="C2213">
            <v>1076</v>
          </cell>
          <cell r="D2213">
            <v>43019</v>
          </cell>
          <cell r="E2213" t="b">
            <v>1</v>
          </cell>
          <cell r="F2213" t="str">
            <v>Approved</v>
          </cell>
          <cell r="G2213" t="str">
            <v>WeareA2B</v>
          </cell>
          <cell r="H2213" t="str">
            <v>Standard</v>
          </cell>
          <cell r="I2213" t="str">
            <v>medium</v>
          </cell>
          <cell r="J2213" t="str">
            <v>medium</v>
          </cell>
          <cell r="K2213">
            <v>752.64</v>
          </cell>
          <cell r="L2213">
            <v>205.36</v>
          </cell>
          <cell r="M2213">
            <v>547.28</v>
          </cell>
          <cell r="N2213">
            <v>42218</v>
          </cell>
          <cell r="O2213" t="e">
            <v>#N/A</v>
          </cell>
          <cell r="P2213" t="e">
            <v>#N/A</v>
          </cell>
          <cell r="Q2213" t="e">
            <v>#N/A</v>
          </cell>
          <cell r="R2213" t="e">
            <v>#N/A</v>
          </cell>
          <cell r="S2213" t="e">
            <v>#N/A</v>
          </cell>
          <cell r="T2213" t="e">
            <v>#N/A</v>
          </cell>
          <cell r="U2213" t="e">
            <v>#N/A</v>
          </cell>
          <cell r="V2213" t="e">
            <v>#N/A</v>
          </cell>
          <cell r="W2213" t="e">
            <v>#N/A</v>
          </cell>
          <cell r="X2213" t="e">
            <v>#N/A</v>
          </cell>
          <cell r="Y2213">
            <v>80</v>
          </cell>
        </row>
        <row r="2214">
          <cell r="A2214">
            <v>2213</v>
          </cell>
          <cell r="B2214">
            <v>90</v>
          </cell>
          <cell r="C2214">
            <v>1913</v>
          </cell>
          <cell r="D2214">
            <v>42838</v>
          </cell>
          <cell r="E2214" t="b">
            <v>1</v>
          </cell>
          <cell r="F2214" t="str">
            <v>Approved</v>
          </cell>
          <cell r="G2214" t="str">
            <v>Norco Bicycles</v>
          </cell>
          <cell r="H2214" t="str">
            <v>Standard</v>
          </cell>
          <cell r="I2214" t="str">
            <v>low</v>
          </cell>
          <cell r="J2214" t="str">
            <v>medium</v>
          </cell>
          <cell r="K2214">
            <v>363.01</v>
          </cell>
          <cell r="L2214">
            <v>290.41000000000003</v>
          </cell>
          <cell r="M2214">
            <v>72.599999999999966</v>
          </cell>
          <cell r="N2214">
            <v>37626</v>
          </cell>
          <cell r="O2214" t="e">
            <v>#N/A</v>
          </cell>
          <cell r="P2214" t="e">
            <v>#N/A</v>
          </cell>
          <cell r="Q2214" t="e">
            <v>#N/A</v>
          </cell>
          <cell r="R2214" t="e">
            <v>#N/A</v>
          </cell>
          <cell r="S2214" t="e">
            <v>#N/A</v>
          </cell>
          <cell r="T2214" t="e">
            <v>#N/A</v>
          </cell>
          <cell r="U2214" t="e">
            <v>#N/A</v>
          </cell>
          <cell r="V2214" t="e">
            <v>#N/A</v>
          </cell>
          <cell r="W2214" t="e">
            <v>#N/A</v>
          </cell>
          <cell r="X2214" t="e">
            <v>#N/A</v>
          </cell>
          <cell r="Y2214">
            <v>261</v>
          </cell>
        </row>
        <row r="2215">
          <cell r="A2215">
            <v>2214</v>
          </cell>
          <cell r="B2215">
            <v>15</v>
          </cell>
          <cell r="C2215">
            <v>934</v>
          </cell>
          <cell r="D2215">
            <v>42937</v>
          </cell>
          <cell r="F2215" t="str">
            <v>Approved</v>
          </cell>
          <cell r="G2215" t="str">
            <v>Norco Bicycles</v>
          </cell>
          <cell r="H2215" t="str">
            <v>Standard</v>
          </cell>
          <cell r="I2215" t="str">
            <v>low</v>
          </cell>
          <cell r="J2215" t="str">
            <v>medium</v>
          </cell>
          <cell r="K2215">
            <v>958.74</v>
          </cell>
          <cell r="L2215">
            <v>748.9</v>
          </cell>
          <cell r="M2215">
            <v>209.84000000000003</v>
          </cell>
          <cell r="N2215">
            <v>41345</v>
          </cell>
          <cell r="O2215" t="e">
            <v>#N/A</v>
          </cell>
          <cell r="P2215" t="e">
            <v>#N/A</v>
          </cell>
          <cell r="Q2215" t="e">
            <v>#N/A</v>
          </cell>
          <cell r="R2215" t="e">
            <v>#N/A</v>
          </cell>
          <cell r="S2215" t="e">
            <v>#N/A</v>
          </cell>
          <cell r="T2215" t="e">
            <v>#N/A</v>
          </cell>
          <cell r="U2215" t="e">
            <v>#N/A</v>
          </cell>
          <cell r="V2215" t="e">
            <v>#N/A</v>
          </cell>
          <cell r="W2215" t="e">
            <v>#N/A</v>
          </cell>
          <cell r="X2215" t="e">
            <v>#N/A</v>
          </cell>
          <cell r="Y2215">
            <v>162</v>
          </cell>
        </row>
        <row r="2216">
          <cell r="A2216">
            <v>2215</v>
          </cell>
          <cell r="B2216">
            <v>22</v>
          </cell>
          <cell r="C2216">
            <v>876</v>
          </cell>
          <cell r="D2216">
            <v>43083</v>
          </cell>
          <cell r="E2216" t="b">
            <v>0</v>
          </cell>
          <cell r="F2216" t="str">
            <v>Approved</v>
          </cell>
          <cell r="G2216" t="str">
            <v>Solex</v>
          </cell>
          <cell r="H2216" t="str">
            <v>Standard</v>
          </cell>
          <cell r="I2216" t="str">
            <v>medium</v>
          </cell>
          <cell r="J2216" t="str">
            <v>medium</v>
          </cell>
          <cell r="K2216">
            <v>575.27</v>
          </cell>
          <cell r="L2216">
            <v>431.45</v>
          </cell>
          <cell r="M2216">
            <v>143.82</v>
          </cell>
          <cell r="N2216">
            <v>41345</v>
          </cell>
          <cell r="O2216" t="e">
            <v>#N/A</v>
          </cell>
          <cell r="P2216" t="e">
            <v>#N/A</v>
          </cell>
          <cell r="Q2216" t="e">
            <v>#N/A</v>
          </cell>
          <cell r="R2216" t="e">
            <v>#N/A</v>
          </cell>
          <cell r="S2216" t="e">
            <v>#N/A</v>
          </cell>
          <cell r="T2216" t="e">
            <v>#N/A</v>
          </cell>
          <cell r="U2216" t="e">
            <v>#N/A</v>
          </cell>
          <cell r="V2216" t="e">
            <v>#N/A</v>
          </cell>
          <cell r="W2216" t="e">
            <v>#N/A</v>
          </cell>
          <cell r="X2216" t="e">
            <v>#N/A</v>
          </cell>
          <cell r="Y2216">
            <v>16</v>
          </cell>
        </row>
        <row r="2217">
          <cell r="A2217">
            <v>2216</v>
          </cell>
          <cell r="B2217">
            <v>63</v>
          </cell>
          <cell r="C2217">
            <v>738</v>
          </cell>
          <cell r="D2217">
            <v>42945</v>
          </cell>
          <cell r="E2217" t="b">
            <v>1</v>
          </cell>
          <cell r="F2217" t="str">
            <v>Approved</v>
          </cell>
          <cell r="G2217" t="str">
            <v>Solex</v>
          </cell>
          <cell r="H2217" t="str">
            <v>Standard</v>
          </cell>
          <cell r="I2217" t="str">
            <v>medium</v>
          </cell>
          <cell r="J2217" t="str">
            <v>medium</v>
          </cell>
          <cell r="K2217">
            <v>1483.2</v>
          </cell>
          <cell r="L2217">
            <v>99.59</v>
          </cell>
          <cell r="M2217">
            <v>1383.6100000000001</v>
          </cell>
          <cell r="N2217">
            <v>40487</v>
          </cell>
          <cell r="O2217" t="e">
            <v>#N/A</v>
          </cell>
          <cell r="P2217" t="e">
            <v>#N/A</v>
          </cell>
          <cell r="Q2217" t="e">
            <v>#N/A</v>
          </cell>
          <cell r="R2217" t="e">
            <v>#N/A</v>
          </cell>
          <cell r="S2217" t="e">
            <v>#N/A</v>
          </cell>
          <cell r="T2217" t="e">
            <v>#N/A</v>
          </cell>
          <cell r="U2217" t="e">
            <v>#N/A</v>
          </cell>
          <cell r="V2217" t="e">
            <v>#N/A</v>
          </cell>
          <cell r="W2217" t="e">
            <v>#N/A</v>
          </cell>
          <cell r="X2217" t="e">
            <v>#N/A</v>
          </cell>
          <cell r="Y2217">
            <v>154</v>
          </cell>
        </row>
        <row r="2218">
          <cell r="A2218">
            <v>2217</v>
          </cell>
          <cell r="B2218">
            <v>27</v>
          </cell>
          <cell r="C2218">
            <v>292</v>
          </cell>
          <cell r="D2218">
            <v>43014</v>
          </cell>
          <cell r="E2218" t="b">
            <v>0</v>
          </cell>
          <cell r="F2218" t="str">
            <v>Approved</v>
          </cell>
          <cell r="G2218" t="str">
            <v>Trek Bicycles</v>
          </cell>
          <cell r="H2218" t="str">
            <v>Standard</v>
          </cell>
          <cell r="I2218" t="str">
            <v>medium</v>
          </cell>
          <cell r="J2218" t="str">
            <v>medium</v>
          </cell>
          <cell r="K2218">
            <v>499.53</v>
          </cell>
          <cell r="L2218">
            <v>388.72</v>
          </cell>
          <cell r="M2218">
            <v>110.80999999999995</v>
          </cell>
          <cell r="N2218">
            <v>33552</v>
          </cell>
          <cell r="O2218" t="e">
            <v>#N/A</v>
          </cell>
          <cell r="P2218" t="e">
            <v>#N/A</v>
          </cell>
          <cell r="Q2218" t="e">
            <v>#N/A</v>
          </cell>
          <cell r="R2218" t="e">
            <v>#N/A</v>
          </cell>
          <cell r="S2218" t="e">
            <v>#N/A</v>
          </cell>
          <cell r="T2218" t="e">
            <v>#N/A</v>
          </cell>
          <cell r="U2218" t="e">
            <v>#N/A</v>
          </cell>
          <cell r="V2218" t="e">
            <v>#N/A</v>
          </cell>
          <cell r="W2218" t="e">
            <v>#N/A</v>
          </cell>
          <cell r="X2218" t="e">
            <v>#N/A</v>
          </cell>
          <cell r="Y2218">
            <v>85</v>
          </cell>
        </row>
        <row r="2219">
          <cell r="A2219">
            <v>2218</v>
          </cell>
          <cell r="B2219">
            <v>36</v>
          </cell>
          <cell r="C2219">
            <v>220</v>
          </cell>
          <cell r="D2219">
            <v>42750</v>
          </cell>
          <cell r="E2219" t="b">
            <v>0</v>
          </cell>
          <cell r="F2219" t="str">
            <v>Approved</v>
          </cell>
          <cell r="G2219" t="str">
            <v>Solex</v>
          </cell>
          <cell r="H2219" t="str">
            <v>Standard</v>
          </cell>
          <cell r="I2219" t="str">
            <v>low</v>
          </cell>
          <cell r="J2219" t="str">
            <v>medium</v>
          </cell>
          <cell r="K2219">
            <v>1289.8499999999999</v>
          </cell>
          <cell r="L2219">
            <v>74.510000000000005</v>
          </cell>
          <cell r="M2219">
            <v>1215.3399999999999</v>
          </cell>
          <cell r="N2219">
            <v>39427</v>
          </cell>
          <cell r="O2219" t="e">
            <v>#N/A</v>
          </cell>
          <cell r="P2219" t="e">
            <v>#N/A</v>
          </cell>
          <cell r="Q2219" t="e">
            <v>#N/A</v>
          </cell>
          <cell r="R2219" t="e">
            <v>#N/A</v>
          </cell>
          <cell r="S2219" t="e">
            <v>#N/A</v>
          </cell>
          <cell r="T2219" t="e">
            <v>#N/A</v>
          </cell>
          <cell r="U2219" t="e">
            <v>#N/A</v>
          </cell>
          <cell r="V2219" t="e">
            <v>#N/A</v>
          </cell>
          <cell r="W2219" t="e">
            <v>#N/A</v>
          </cell>
          <cell r="X2219" t="e">
            <v>#N/A</v>
          </cell>
          <cell r="Y2219">
            <v>349</v>
          </cell>
        </row>
        <row r="2220">
          <cell r="A2220">
            <v>2219</v>
          </cell>
          <cell r="B2220">
            <v>75</v>
          </cell>
          <cell r="C2220">
            <v>669</v>
          </cell>
          <cell r="D2220">
            <v>42985</v>
          </cell>
          <cell r="E2220" t="b">
            <v>0</v>
          </cell>
          <cell r="F2220" t="str">
            <v>Approved</v>
          </cell>
          <cell r="G2220" t="str">
            <v>Giant Bicycles</v>
          </cell>
          <cell r="H2220" t="str">
            <v>Touring</v>
          </cell>
          <cell r="I2220" t="str">
            <v>medium</v>
          </cell>
          <cell r="J2220" t="str">
            <v>large</v>
          </cell>
          <cell r="K2220">
            <v>1873.97</v>
          </cell>
          <cell r="L2220">
            <v>863.95</v>
          </cell>
          <cell r="M2220">
            <v>1010.02</v>
          </cell>
          <cell r="N2220">
            <v>38859</v>
          </cell>
          <cell r="O2220" t="e">
            <v>#N/A</v>
          </cell>
          <cell r="P2220" t="e">
            <v>#N/A</v>
          </cell>
          <cell r="Q2220" t="e">
            <v>#N/A</v>
          </cell>
          <cell r="R2220" t="e">
            <v>#N/A</v>
          </cell>
          <cell r="S2220" t="e">
            <v>#N/A</v>
          </cell>
          <cell r="T2220" t="e">
            <v>#N/A</v>
          </cell>
          <cell r="U2220" t="e">
            <v>#N/A</v>
          </cell>
          <cell r="V2220" t="e">
            <v>#N/A</v>
          </cell>
          <cell r="W2220" t="e">
            <v>#N/A</v>
          </cell>
          <cell r="X2220" t="e">
            <v>#N/A</v>
          </cell>
          <cell r="Y2220">
            <v>114</v>
          </cell>
        </row>
        <row r="2221">
          <cell r="A2221">
            <v>2220</v>
          </cell>
          <cell r="B2221">
            <v>1</v>
          </cell>
          <cell r="C2221">
            <v>1460</v>
          </cell>
          <cell r="D2221">
            <v>42910</v>
          </cell>
          <cell r="E2221" t="b">
            <v>0</v>
          </cell>
          <cell r="F2221" t="str">
            <v>Approved</v>
          </cell>
          <cell r="G2221" t="str">
            <v>Giant Bicycles</v>
          </cell>
          <cell r="H2221" t="str">
            <v>Touring</v>
          </cell>
          <cell r="I2221" t="str">
            <v>medium</v>
          </cell>
          <cell r="J2221" t="str">
            <v>large</v>
          </cell>
          <cell r="K2221">
            <v>1873.97</v>
          </cell>
          <cell r="L2221">
            <v>863.95</v>
          </cell>
          <cell r="M2221">
            <v>1010.02</v>
          </cell>
          <cell r="N2221">
            <v>37499</v>
          </cell>
          <cell r="O2221" t="e">
            <v>#N/A</v>
          </cell>
          <cell r="P2221" t="e">
            <v>#N/A</v>
          </cell>
          <cell r="Q2221" t="e">
            <v>#N/A</v>
          </cell>
          <cell r="R2221" t="e">
            <v>#N/A</v>
          </cell>
          <cell r="S2221" t="e">
            <v>#N/A</v>
          </cell>
          <cell r="T2221" t="e">
            <v>#N/A</v>
          </cell>
          <cell r="U2221" t="e">
            <v>#N/A</v>
          </cell>
          <cell r="V2221" t="e">
            <v>#N/A</v>
          </cell>
          <cell r="W2221" t="e">
            <v>#N/A</v>
          </cell>
          <cell r="X2221" t="e">
            <v>#N/A</v>
          </cell>
          <cell r="Y2221">
            <v>189</v>
          </cell>
        </row>
        <row r="2222">
          <cell r="A2222">
            <v>2221</v>
          </cell>
          <cell r="B2222">
            <v>45</v>
          </cell>
          <cell r="C2222">
            <v>2864</v>
          </cell>
          <cell r="D2222">
            <v>42989</v>
          </cell>
          <cell r="E2222" t="b">
            <v>0</v>
          </cell>
          <cell r="F2222" t="str">
            <v>Approved</v>
          </cell>
          <cell r="G2222" t="str">
            <v>Solex</v>
          </cell>
          <cell r="H2222" t="str">
            <v>Standard</v>
          </cell>
          <cell r="I2222" t="str">
            <v>medium</v>
          </cell>
          <cell r="J2222" t="str">
            <v>medium</v>
          </cell>
          <cell r="K2222">
            <v>441.49</v>
          </cell>
          <cell r="L2222">
            <v>84.99</v>
          </cell>
          <cell r="M2222">
            <v>356.5</v>
          </cell>
          <cell r="N2222">
            <v>42172</v>
          </cell>
          <cell r="O2222" t="str">
            <v>Female</v>
          </cell>
          <cell r="P2222">
            <v>11</v>
          </cell>
          <cell r="Q2222">
            <v>47.263013698630139</v>
          </cell>
          <cell r="R2222" t="str">
            <v>Analog Circuit Design manager</v>
          </cell>
          <cell r="S2222" t="str">
            <v>Manufacturing</v>
          </cell>
          <cell r="T2222" t="str">
            <v>Mass Customer</v>
          </cell>
          <cell r="U2222" t="str">
            <v>No</v>
          </cell>
          <cell r="V2222">
            <v>3757</v>
          </cell>
          <cell r="W2222" t="str">
            <v>VIC</v>
          </cell>
          <cell r="X2222">
            <v>6</v>
          </cell>
          <cell r="Y2222">
            <v>110</v>
          </cell>
        </row>
        <row r="2223">
          <cell r="A2223">
            <v>2222</v>
          </cell>
          <cell r="B2223">
            <v>28</v>
          </cell>
          <cell r="C2223">
            <v>2836</v>
          </cell>
          <cell r="D2223">
            <v>42832</v>
          </cell>
          <cell r="E2223" t="b">
            <v>0</v>
          </cell>
          <cell r="F2223" t="str">
            <v>Approved</v>
          </cell>
          <cell r="G2223" t="str">
            <v>Norco Bicycles</v>
          </cell>
          <cell r="H2223" t="str">
            <v>Standard</v>
          </cell>
          <cell r="I2223" t="str">
            <v>medium</v>
          </cell>
          <cell r="J2223" t="str">
            <v>small</v>
          </cell>
          <cell r="K2223">
            <v>1216.1400000000001</v>
          </cell>
          <cell r="L2223">
            <v>1082.3599999999999</v>
          </cell>
          <cell r="M2223">
            <v>133.7800000000002</v>
          </cell>
          <cell r="N2223">
            <v>33455</v>
          </cell>
          <cell r="O2223" t="str">
            <v>Female</v>
          </cell>
          <cell r="P2223">
            <v>81</v>
          </cell>
          <cell r="Q2223">
            <v>58.386301369863013</v>
          </cell>
          <cell r="R2223" t="str">
            <v>Clinical Specialist</v>
          </cell>
          <cell r="S2223" t="str">
            <v>Manufacturing</v>
          </cell>
          <cell r="T2223" t="str">
            <v>Affluent Customer</v>
          </cell>
          <cell r="U2223" t="str">
            <v>No</v>
          </cell>
          <cell r="V2223">
            <v>2093</v>
          </cell>
          <cell r="W2223" t="str">
            <v>NSW</v>
          </cell>
          <cell r="X2223">
            <v>9</v>
          </cell>
          <cell r="Y2223">
            <v>267</v>
          </cell>
        </row>
        <row r="2224">
          <cell r="A2224">
            <v>2223</v>
          </cell>
          <cell r="B2224">
            <v>19</v>
          </cell>
          <cell r="C2224">
            <v>1067</v>
          </cell>
          <cell r="D2224">
            <v>42757</v>
          </cell>
          <cell r="E2224" t="b">
            <v>1</v>
          </cell>
          <cell r="F2224" t="str">
            <v>Approved</v>
          </cell>
          <cell r="G2224" t="str">
            <v>OHM Cycles</v>
          </cell>
          <cell r="H2224" t="str">
            <v>Road</v>
          </cell>
          <cell r="I2224" t="str">
            <v>high</v>
          </cell>
          <cell r="J2224" t="str">
            <v>large</v>
          </cell>
          <cell r="K2224">
            <v>12.01</v>
          </cell>
          <cell r="L2224">
            <v>7.21</v>
          </cell>
          <cell r="M2224">
            <v>4.8</v>
          </cell>
          <cell r="N2224">
            <v>34115</v>
          </cell>
          <cell r="O2224" t="e">
            <v>#N/A</v>
          </cell>
          <cell r="P2224" t="e">
            <v>#N/A</v>
          </cell>
          <cell r="Q2224" t="e">
            <v>#N/A</v>
          </cell>
          <cell r="R2224" t="e">
            <v>#N/A</v>
          </cell>
          <cell r="S2224" t="e">
            <v>#N/A</v>
          </cell>
          <cell r="T2224" t="e">
            <v>#N/A</v>
          </cell>
          <cell r="U2224" t="e">
            <v>#N/A</v>
          </cell>
          <cell r="V2224" t="e">
            <v>#N/A</v>
          </cell>
          <cell r="W2224" t="e">
            <v>#N/A</v>
          </cell>
          <cell r="X2224" t="e">
            <v>#N/A</v>
          </cell>
          <cell r="Y2224">
            <v>342</v>
          </cell>
        </row>
        <row r="2225">
          <cell r="A2225">
            <v>2224</v>
          </cell>
          <cell r="B2225">
            <v>50</v>
          </cell>
          <cell r="C2225">
            <v>333</v>
          </cell>
          <cell r="D2225">
            <v>42747</v>
          </cell>
          <cell r="E2225" t="b">
            <v>1</v>
          </cell>
          <cell r="F2225" t="str">
            <v>Approved</v>
          </cell>
          <cell r="G2225" t="str">
            <v>WeareA2B</v>
          </cell>
          <cell r="H2225" t="str">
            <v>Standard</v>
          </cell>
          <cell r="I2225" t="str">
            <v>medium</v>
          </cell>
          <cell r="J2225" t="str">
            <v>small</v>
          </cell>
          <cell r="K2225">
            <v>175.89</v>
          </cell>
          <cell r="L2225">
            <v>131.91999999999999</v>
          </cell>
          <cell r="M2225">
            <v>43.97</v>
          </cell>
          <cell r="N2225">
            <v>37220</v>
          </cell>
          <cell r="O2225" t="e">
            <v>#N/A</v>
          </cell>
          <cell r="P2225" t="e">
            <v>#N/A</v>
          </cell>
          <cell r="Q2225" t="e">
            <v>#N/A</v>
          </cell>
          <cell r="R2225" t="e">
            <v>#N/A</v>
          </cell>
          <cell r="S2225" t="e">
            <v>#N/A</v>
          </cell>
          <cell r="T2225" t="e">
            <v>#N/A</v>
          </cell>
          <cell r="U2225" t="e">
            <v>#N/A</v>
          </cell>
          <cell r="V2225" t="e">
            <v>#N/A</v>
          </cell>
          <cell r="W2225" t="e">
            <v>#N/A</v>
          </cell>
          <cell r="X2225" t="e">
            <v>#N/A</v>
          </cell>
          <cell r="Y2225">
            <v>352</v>
          </cell>
        </row>
        <row r="2226">
          <cell r="A2226">
            <v>2225</v>
          </cell>
          <cell r="B2226">
            <v>35</v>
          </cell>
          <cell r="C2226">
            <v>3490</v>
          </cell>
          <cell r="D2226">
            <v>42918</v>
          </cell>
          <cell r="E2226" t="b">
            <v>1</v>
          </cell>
          <cell r="F2226" t="str">
            <v>Approved</v>
          </cell>
          <cell r="G2226" t="str">
            <v>Giant Bicycles</v>
          </cell>
          <cell r="H2226" t="str">
            <v>Standard</v>
          </cell>
          <cell r="I2226" t="str">
            <v>medium</v>
          </cell>
          <cell r="J2226" t="str">
            <v>medium</v>
          </cell>
          <cell r="K2226">
            <v>1403.5</v>
          </cell>
          <cell r="L2226">
            <v>954.82</v>
          </cell>
          <cell r="M2226">
            <v>448.67999999999995</v>
          </cell>
          <cell r="N2226">
            <v>42688</v>
          </cell>
          <cell r="O2226" t="str">
            <v>Female</v>
          </cell>
          <cell r="P2226">
            <v>69</v>
          </cell>
          <cell r="Q2226">
            <v>41.772602739726025</v>
          </cell>
          <cell r="R2226" t="str">
            <v>VP Product Management</v>
          </cell>
          <cell r="S2226" t="str">
            <v>Argiculture</v>
          </cell>
          <cell r="T2226" t="str">
            <v>Mass Customer</v>
          </cell>
          <cell r="U2226" t="str">
            <v>Yes</v>
          </cell>
          <cell r="V2226">
            <v>2126</v>
          </cell>
          <cell r="W2226" t="str">
            <v>NSW</v>
          </cell>
          <cell r="X2226">
            <v>10</v>
          </cell>
          <cell r="Y2226">
            <v>181</v>
          </cell>
        </row>
        <row r="2227">
          <cell r="A2227">
            <v>2226</v>
          </cell>
          <cell r="B2227">
            <v>50</v>
          </cell>
          <cell r="C2227">
            <v>3132</v>
          </cell>
          <cell r="D2227">
            <v>42921</v>
          </cell>
          <cell r="E2227" t="b">
            <v>1</v>
          </cell>
          <cell r="F2227" t="str">
            <v>Approved</v>
          </cell>
          <cell r="G2227" t="str">
            <v>WeareA2B</v>
          </cell>
          <cell r="H2227" t="str">
            <v>Standard</v>
          </cell>
          <cell r="I2227" t="str">
            <v>medium</v>
          </cell>
          <cell r="J2227" t="str">
            <v>small</v>
          </cell>
          <cell r="K2227">
            <v>175.89</v>
          </cell>
          <cell r="L2227">
            <v>131.91999999999999</v>
          </cell>
          <cell r="M2227">
            <v>43.97</v>
          </cell>
          <cell r="N2227">
            <v>42295</v>
          </cell>
          <cell r="O2227" t="str">
            <v>Female</v>
          </cell>
          <cell r="P2227">
            <v>89</v>
          </cell>
          <cell r="Q2227">
            <v>46.961643835616435</v>
          </cell>
          <cell r="R2227" t="str">
            <v>Sales Representative</v>
          </cell>
          <cell r="S2227" t="str">
            <v>Retail</v>
          </cell>
          <cell r="T2227" t="str">
            <v>Affluent Customer</v>
          </cell>
          <cell r="U2227" t="str">
            <v>Yes</v>
          </cell>
          <cell r="V2227">
            <v>2502</v>
          </cell>
          <cell r="W2227" t="str">
            <v>NSW</v>
          </cell>
          <cell r="X2227">
            <v>6</v>
          </cell>
          <cell r="Y2227">
            <v>178</v>
          </cell>
        </row>
        <row r="2228">
          <cell r="A2228">
            <v>2227</v>
          </cell>
          <cell r="B2228">
            <v>35</v>
          </cell>
          <cell r="C2228">
            <v>2170</v>
          </cell>
          <cell r="D2228">
            <v>43021</v>
          </cell>
          <cell r="E2228" t="b">
            <v>0</v>
          </cell>
          <cell r="F2228" t="str">
            <v>Approved</v>
          </cell>
          <cell r="G2228" t="str">
            <v>Trek Bicycles</v>
          </cell>
          <cell r="H2228" t="str">
            <v>Standard</v>
          </cell>
          <cell r="I2228" t="str">
            <v>low</v>
          </cell>
          <cell r="J2228" t="str">
            <v>medium</v>
          </cell>
          <cell r="K2228">
            <v>1057.51</v>
          </cell>
          <cell r="L2228">
            <v>154.4</v>
          </cell>
          <cell r="M2228">
            <v>903.11</v>
          </cell>
          <cell r="N2228">
            <v>34527</v>
          </cell>
          <cell r="O2228" t="e">
            <v>#N/A</v>
          </cell>
          <cell r="P2228" t="e">
            <v>#N/A</v>
          </cell>
          <cell r="Q2228" t="e">
            <v>#N/A</v>
          </cell>
          <cell r="R2228" t="e">
            <v>#N/A</v>
          </cell>
          <cell r="S2228" t="e">
            <v>#N/A</v>
          </cell>
          <cell r="T2228" t="e">
            <v>#N/A</v>
          </cell>
          <cell r="U2228" t="e">
            <v>#N/A</v>
          </cell>
          <cell r="V2228" t="e">
            <v>#N/A</v>
          </cell>
          <cell r="W2228" t="e">
            <v>#N/A</v>
          </cell>
          <cell r="X2228" t="e">
            <v>#N/A</v>
          </cell>
          <cell r="Y2228">
            <v>78</v>
          </cell>
        </row>
        <row r="2229">
          <cell r="A2229">
            <v>2228</v>
          </cell>
          <cell r="B2229">
            <v>25</v>
          </cell>
          <cell r="C2229">
            <v>2952</v>
          </cell>
          <cell r="D2229">
            <v>42783</v>
          </cell>
          <cell r="E2229" t="b">
            <v>1</v>
          </cell>
          <cell r="F2229" t="str">
            <v>Approved</v>
          </cell>
          <cell r="G2229" t="str">
            <v>OHM Cycles</v>
          </cell>
          <cell r="H2229" t="str">
            <v>Standard</v>
          </cell>
          <cell r="I2229" t="str">
            <v>high</v>
          </cell>
          <cell r="J2229" t="str">
            <v>medium</v>
          </cell>
          <cell r="K2229">
            <v>2005.66</v>
          </cell>
          <cell r="L2229">
            <v>1203.4000000000001</v>
          </cell>
          <cell r="M2229">
            <v>802.26</v>
          </cell>
          <cell r="N2229">
            <v>42295</v>
          </cell>
          <cell r="O2229" t="str">
            <v>Male</v>
          </cell>
          <cell r="P2229">
            <v>45</v>
          </cell>
          <cell r="Q2229">
            <v>46.934246575342463</v>
          </cell>
          <cell r="R2229" t="str">
            <v>Senior Developer</v>
          </cell>
          <cell r="S2229" t="str">
            <v>Financial Services</v>
          </cell>
          <cell r="T2229" t="str">
            <v>High Net Worth</v>
          </cell>
          <cell r="U2229" t="str">
            <v>No</v>
          </cell>
          <cell r="V2229">
            <v>2117</v>
          </cell>
          <cell r="W2229" t="str">
            <v>NSW</v>
          </cell>
          <cell r="X2229">
            <v>10</v>
          </cell>
          <cell r="Y2229">
            <v>316</v>
          </cell>
        </row>
        <row r="2230">
          <cell r="A2230">
            <v>2229</v>
          </cell>
          <cell r="B2230">
            <v>64</v>
          </cell>
          <cell r="C2230">
            <v>1051</v>
          </cell>
          <cell r="D2230">
            <v>42816</v>
          </cell>
          <cell r="E2230" t="b">
            <v>1</v>
          </cell>
          <cell r="F2230" t="str">
            <v>Approved</v>
          </cell>
          <cell r="G2230" t="str">
            <v>Giant Bicycles</v>
          </cell>
          <cell r="H2230" t="str">
            <v>Standard</v>
          </cell>
          <cell r="I2230" t="str">
            <v>high</v>
          </cell>
          <cell r="J2230" t="str">
            <v>small</v>
          </cell>
          <cell r="K2230">
            <v>1977.36</v>
          </cell>
          <cell r="L2230">
            <v>1759.85</v>
          </cell>
          <cell r="M2230">
            <v>217.51</v>
          </cell>
          <cell r="N2230">
            <v>40410</v>
          </cell>
          <cell r="O2230" t="e">
            <v>#N/A</v>
          </cell>
          <cell r="P2230" t="e">
            <v>#N/A</v>
          </cell>
          <cell r="Q2230" t="e">
            <v>#N/A</v>
          </cell>
          <cell r="R2230" t="e">
            <v>#N/A</v>
          </cell>
          <cell r="S2230" t="e">
            <v>#N/A</v>
          </cell>
          <cell r="T2230" t="e">
            <v>#N/A</v>
          </cell>
          <cell r="U2230" t="e">
            <v>#N/A</v>
          </cell>
          <cell r="V2230" t="e">
            <v>#N/A</v>
          </cell>
          <cell r="W2230" t="e">
            <v>#N/A</v>
          </cell>
          <cell r="X2230" t="e">
            <v>#N/A</v>
          </cell>
          <cell r="Y2230">
            <v>283</v>
          </cell>
        </row>
        <row r="2231">
          <cell r="A2231">
            <v>2230</v>
          </cell>
          <cell r="B2231">
            <v>99</v>
          </cell>
          <cell r="C2231">
            <v>1311</v>
          </cell>
          <cell r="D2231">
            <v>43052</v>
          </cell>
          <cell r="E2231" t="b">
            <v>1</v>
          </cell>
          <cell r="F2231" t="str">
            <v>Approved</v>
          </cell>
          <cell r="G2231" t="str">
            <v>OHM Cycles</v>
          </cell>
          <cell r="H2231" t="str">
            <v>Standard</v>
          </cell>
          <cell r="I2231" t="str">
            <v>medium</v>
          </cell>
          <cell r="J2231" t="str">
            <v>medium</v>
          </cell>
          <cell r="K2231">
            <v>1227.3399999999999</v>
          </cell>
          <cell r="L2231">
            <v>770.89</v>
          </cell>
          <cell r="M2231">
            <v>456.44999999999993</v>
          </cell>
          <cell r="N2231">
            <v>33364</v>
          </cell>
          <cell r="O2231" t="e">
            <v>#N/A</v>
          </cell>
          <cell r="P2231" t="e">
            <v>#N/A</v>
          </cell>
          <cell r="Q2231" t="e">
            <v>#N/A</v>
          </cell>
          <cell r="R2231" t="e">
            <v>#N/A</v>
          </cell>
          <cell r="S2231" t="e">
            <v>#N/A</v>
          </cell>
          <cell r="T2231" t="e">
            <v>#N/A</v>
          </cell>
          <cell r="U2231" t="e">
            <v>#N/A</v>
          </cell>
          <cell r="V2231" t="e">
            <v>#N/A</v>
          </cell>
          <cell r="W2231" t="e">
            <v>#N/A</v>
          </cell>
          <cell r="X2231" t="e">
            <v>#N/A</v>
          </cell>
          <cell r="Y2231">
            <v>47</v>
          </cell>
        </row>
        <row r="2232">
          <cell r="A2232">
            <v>2231</v>
          </cell>
          <cell r="B2232">
            <v>30</v>
          </cell>
          <cell r="C2232">
            <v>2563</v>
          </cell>
          <cell r="D2232">
            <v>42792</v>
          </cell>
          <cell r="E2232" t="b">
            <v>0</v>
          </cell>
          <cell r="F2232" t="str">
            <v>Approved</v>
          </cell>
          <cell r="G2232" t="str">
            <v>Solex</v>
          </cell>
          <cell r="H2232" t="str">
            <v>Standard</v>
          </cell>
          <cell r="I2232" t="str">
            <v>high</v>
          </cell>
          <cell r="J2232" t="str">
            <v>medium</v>
          </cell>
          <cell r="K2232">
            <v>748.17</v>
          </cell>
          <cell r="L2232">
            <v>448.9</v>
          </cell>
          <cell r="M2232">
            <v>299.27</v>
          </cell>
          <cell r="N2232">
            <v>40618</v>
          </cell>
          <cell r="O2232" t="str">
            <v>Female</v>
          </cell>
          <cell r="P2232">
            <v>18</v>
          </cell>
          <cell r="Q2232">
            <v>32.054794520547944</v>
          </cell>
          <cell r="R2232" t="str">
            <v>Administrative Assistant IV</v>
          </cell>
          <cell r="S2232" t="str">
            <v>Retail</v>
          </cell>
          <cell r="T2232" t="str">
            <v>Mass Customer</v>
          </cell>
          <cell r="U2232" t="str">
            <v>No</v>
          </cell>
          <cell r="V2232">
            <v>2121</v>
          </cell>
          <cell r="W2232" t="str">
            <v>NSW</v>
          </cell>
          <cell r="X2232">
            <v>11</v>
          </cell>
          <cell r="Y2232">
            <v>307</v>
          </cell>
        </row>
        <row r="2233">
          <cell r="A2233">
            <v>2232</v>
          </cell>
          <cell r="B2233">
            <v>39</v>
          </cell>
          <cell r="C2233">
            <v>331</v>
          </cell>
          <cell r="D2233">
            <v>42931</v>
          </cell>
          <cell r="E2233" t="b">
            <v>0</v>
          </cell>
          <cell r="F2233" t="str">
            <v>Approved</v>
          </cell>
          <cell r="G2233" t="str">
            <v>Giant Bicycles</v>
          </cell>
          <cell r="H2233" t="str">
            <v>Standard</v>
          </cell>
          <cell r="I2233" t="str">
            <v>medium</v>
          </cell>
          <cell r="J2233" t="str">
            <v>large</v>
          </cell>
          <cell r="K2233">
            <v>1812.75</v>
          </cell>
          <cell r="L2233">
            <v>582.48</v>
          </cell>
          <cell r="M2233">
            <v>1230.27</v>
          </cell>
          <cell r="N2233">
            <v>38750</v>
          </cell>
          <cell r="O2233" t="e">
            <v>#N/A</v>
          </cell>
          <cell r="P2233" t="e">
            <v>#N/A</v>
          </cell>
          <cell r="Q2233" t="e">
            <v>#N/A</v>
          </cell>
          <cell r="R2233" t="e">
            <v>#N/A</v>
          </cell>
          <cell r="S2233" t="e">
            <v>#N/A</v>
          </cell>
          <cell r="T2233" t="e">
            <v>#N/A</v>
          </cell>
          <cell r="U2233" t="e">
            <v>#N/A</v>
          </cell>
          <cell r="V2233" t="e">
            <v>#N/A</v>
          </cell>
          <cell r="W2233" t="e">
            <v>#N/A</v>
          </cell>
          <cell r="X2233" t="e">
            <v>#N/A</v>
          </cell>
          <cell r="Y2233">
            <v>168</v>
          </cell>
        </row>
        <row r="2234">
          <cell r="A2234">
            <v>2233</v>
          </cell>
          <cell r="B2234">
            <v>0</v>
          </cell>
          <cell r="C2234">
            <v>2073</v>
          </cell>
          <cell r="D2234">
            <v>42789</v>
          </cell>
          <cell r="E2234" t="b">
            <v>0</v>
          </cell>
          <cell r="F2234" t="str">
            <v>Approved</v>
          </cell>
          <cell r="G2234" t="str">
            <v>Giant Bicycles</v>
          </cell>
          <cell r="H2234" t="str">
            <v>Standard</v>
          </cell>
          <cell r="I2234" t="str">
            <v>medium</v>
          </cell>
          <cell r="J2234" t="str">
            <v>medium</v>
          </cell>
          <cell r="K2234">
            <v>230.91</v>
          </cell>
          <cell r="L2234">
            <v>173.18</v>
          </cell>
          <cell r="M2234">
            <v>57.72999999999999</v>
          </cell>
          <cell r="N2234">
            <v>33888</v>
          </cell>
          <cell r="O2234" t="e">
            <v>#N/A</v>
          </cell>
          <cell r="P2234" t="e">
            <v>#N/A</v>
          </cell>
          <cell r="Q2234" t="e">
            <v>#N/A</v>
          </cell>
          <cell r="R2234" t="e">
            <v>#N/A</v>
          </cell>
          <cell r="S2234" t="e">
            <v>#N/A</v>
          </cell>
          <cell r="T2234" t="e">
            <v>#N/A</v>
          </cell>
          <cell r="U2234" t="e">
            <v>#N/A</v>
          </cell>
          <cell r="V2234" t="e">
            <v>#N/A</v>
          </cell>
          <cell r="W2234" t="e">
            <v>#N/A</v>
          </cell>
          <cell r="X2234" t="e">
            <v>#N/A</v>
          </cell>
          <cell r="Y2234">
            <v>310</v>
          </cell>
        </row>
        <row r="2235">
          <cell r="A2235">
            <v>2234</v>
          </cell>
          <cell r="B2235">
            <v>54</v>
          </cell>
          <cell r="C2235">
            <v>2201</v>
          </cell>
          <cell r="D2235">
            <v>43069</v>
          </cell>
          <cell r="E2235" t="b">
            <v>0</v>
          </cell>
          <cell r="F2235" t="str">
            <v>Approved</v>
          </cell>
          <cell r="G2235" t="str">
            <v>WeareA2B</v>
          </cell>
          <cell r="H2235" t="str">
            <v>Standard</v>
          </cell>
          <cell r="I2235" t="str">
            <v>medium</v>
          </cell>
          <cell r="J2235" t="str">
            <v>medium</v>
          </cell>
          <cell r="K2235">
            <v>1292.8399999999999</v>
          </cell>
          <cell r="L2235">
            <v>13.44</v>
          </cell>
          <cell r="M2235">
            <v>1279.3999999999999</v>
          </cell>
          <cell r="N2235">
            <v>42295</v>
          </cell>
          <cell r="O2235" t="e">
            <v>#N/A</v>
          </cell>
          <cell r="P2235" t="e">
            <v>#N/A</v>
          </cell>
          <cell r="Q2235" t="e">
            <v>#N/A</v>
          </cell>
          <cell r="R2235" t="e">
            <v>#N/A</v>
          </cell>
          <cell r="S2235" t="e">
            <v>#N/A</v>
          </cell>
          <cell r="T2235" t="e">
            <v>#N/A</v>
          </cell>
          <cell r="U2235" t="e">
            <v>#N/A</v>
          </cell>
          <cell r="V2235" t="e">
            <v>#N/A</v>
          </cell>
          <cell r="W2235" t="e">
            <v>#N/A</v>
          </cell>
          <cell r="X2235" t="e">
            <v>#N/A</v>
          </cell>
          <cell r="Y2235">
            <v>30</v>
          </cell>
        </row>
        <row r="2236">
          <cell r="A2236">
            <v>2235</v>
          </cell>
          <cell r="B2236">
            <v>62</v>
          </cell>
          <cell r="C2236">
            <v>2064</v>
          </cell>
          <cell r="D2236">
            <v>42803</v>
          </cell>
          <cell r="E2236" t="b">
            <v>0</v>
          </cell>
          <cell r="F2236" t="str">
            <v>Approved</v>
          </cell>
          <cell r="G2236" t="str">
            <v>Solex</v>
          </cell>
          <cell r="H2236" t="str">
            <v>Standard</v>
          </cell>
          <cell r="I2236" t="str">
            <v>medium</v>
          </cell>
          <cell r="J2236" t="str">
            <v>medium</v>
          </cell>
          <cell r="K2236">
            <v>478.16</v>
          </cell>
          <cell r="L2236">
            <v>298.72000000000003</v>
          </cell>
          <cell r="M2236">
            <v>179.44</v>
          </cell>
          <cell r="N2236">
            <v>40487</v>
          </cell>
          <cell r="O2236" t="e">
            <v>#N/A</v>
          </cell>
          <cell r="P2236" t="e">
            <v>#N/A</v>
          </cell>
          <cell r="Q2236" t="e">
            <v>#N/A</v>
          </cell>
          <cell r="R2236" t="e">
            <v>#N/A</v>
          </cell>
          <cell r="S2236" t="e">
            <v>#N/A</v>
          </cell>
          <cell r="T2236" t="e">
            <v>#N/A</v>
          </cell>
          <cell r="U2236" t="e">
            <v>#N/A</v>
          </cell>
          <cell r="V2236" t="e">
            <v>#N/A</v>
          </cell>
          <cell r="W2236" t="e">
            <v>#N/A</v>
          </cell>
          <cell r="X2236" t="e">
            <v>#N/A</v>
          </cell>
          <cell r="Y2236">
            <v>296</v>
          </cell>
        </row>
        <row r="2237">
          <cell r="A2237">
            <v>2236</v>
          </cell>
          <cell r="B2237">
            <v>80</v>
          </cell>
          <cell r="C2237">
            <v>2266</v>
          </cell>
          <cell r="D2237">
            <v>42741</v>
          </cell>
          <cell r="E2237" t="b">
            <v>1</v>
          </cell>
          <cell r="F2237" t="str">
            <v>Approved</v>
          </cell>
          <cell r="G2237" t="str">
            <v>Trek Bicycles</v>
          </cell>
          <cell r="H2237" t="str">
            <v>Standard</v>
          </cell>
          <cell r="I2237" t="str">
            <v>medium</v>
          </cell>
          <cell r="J2237" t="str">
            <v>large</v>
          </cell>
          <cell r="K2237">
            <v>1469.44</v>
          </cell>
          <cell r="L2237">
            <v>596.54999999999995</v>
          </cell>
          <cell r="M2237">
            <v>872.8900000000001</v>
          </cell>
          <cell r="N2237">
            <v>41047</v>
          </cell>
          <cell r="O2237" t="str">
            <v>Female</v>
          </cell>
          <cell r="P2237">
            <v>78</v>
          </cell>
          <cell r="Q2237">
            <v>23.454794520547946</v>
          </cell>
          <cell r="R2237">
            <v>0</v>
          </cell>
          <cell r="S2237" t="str">
            <v>Property</v>
          </cell>
          <cell r="T2237" t="str">
            <v>Mass Customer</v>
          </cell>
          <cell r="U2237" t="str">
            <v>Yes</v>
          </cell>
          <cell r="V2237">
            <v>2484</v>
          </cell>
          <cell r="W2237" t="str">
            <v>NSW</v>
          </cell>
          <cell r="X2237">
            <v>6</v>
          </cell>
          <cell r="Y2237">
            <v>358</v>
          </cell>
        </row>
        <row r="2238">
          <cell r="A2238">
            <v>2237</v>
          </cell>
          <cell r="B2238">
            <v>67</v>
          </cell>
          <cell r="C2238">
            <v>479</v>
          </cell>
          <cell r="D2238">
            <v>42785</v>
          </cell>
          <cell r="E2238" t="b">
            <v>0</v>
          </cell>
          <cell r="F2238" t="str">
            <v>Approved</v>
          </cell>
          <cell r="G2238" t="str">
            <v>Norco Bicycles</v>
          </cell>
          <cell r="H2238" t="str">
            <v>Road</v>
          </cell>
          <cell r="I2238" t="str">
            <v>medium</v>
          </cell>
          <cell r="J2238" t="str">
            <v>medium</v>
          </cell>
          <cell r="K2238">
            <v>544.04999999999995</v>
          </cell>
          <cell r="L2238">
            <v>376.84</v>
          </cell>
          <cell r="M2238">
            <v>167.20999999999998</v>
          </cell>
          <cell r="N2238">
            <v>33879</v>
          </cell>
          <cell r="O2238" t="e">
            <v>#N/A</v>
          </cell>
          <cell r="P2238" t="e">
            <v>#N/A</v>
          </cell>
          <cell r="Q2238" t="e">
            <v>#N/A</v>
          </cell>
          <cell r="R2238" t="e">
            <v>#N/A</v>
          </cell>
          <cell r="S2238" t="e">
            <v>#N/A</v>
          </cell>
          <cell r="T2238" t="e">
            <v>#N/A</v>
          </cell>
          <cell r="U2238" t="e">
            <v>#N/A</v>
          </cell>
          <cell r="V2238" t="e">
            <v>#N/A</v>
          </cell>
          <cell r="W2238" t="e">
            <v>#N/A</v>
          </cell>
          <cell r="X2238" t="e">
            <v>#N/A</v>
          </cell>
          <cell r="Y2238">
            <v>314</v>
          </cell>
        </row>
        <row r="2239">
          <cell r="A2239">
            <v>2238</v>
          </cell>
          <cell r="B2239">
            <v>63</v>
          </cell>
          <cell r="C2239">
            <v>3304</v>
          </cell>
          <cell r="D2239">
            <v>42839</v>
          </cell>
          <cell r="E2239" t="b">
            <v>0</v>
          </cell>
          <cell r="F2239" t="str">
            <v>Approved</v>
          </cell>
          <cell r="G2239" t="str">
            <v>Solex</v>
          </cell>
          <cell r="H2239" t="str">
            <v>Standard</v>
          </cell>
          <cell r="I2239" t="str">
            <v>medium</v>
          </cell>
          <cell r="J2239" t="str">
            <v>medium</v>
          </cell>
          <cell r="K2239">
            <v>1483.2</v>
          </cell>
          <cell r="L2239">
            <v>99.59</v>
          </cell>
          <cell r="M2239">
            <v>1383.6100000000001</v>
          </cell>
          <cell r="N2239">
            <v>36146</v>
          </cell>
          <cell r="O2239" t="str">
            <v>Male</v>
          </cell>
          <cell r="P2239">
            <v>25</v>
          </cell>
          <cell r="Q2239">
            <v>41.19178082191781</v>
          </cell>
          <cell r="R2239">
            <v>0</v>
          </cell>
          <cell r="S2239" t="str">
            <v>Telecommunications</v>
          </cell>
          <cell r="T2239" t="str">
            <v>Affluent Customer</v>
          </cell>
          <cell r="U2239" t="str">
            <v>Yes</v>
          </cell>
          <cell r="V2239">
            <v>4122</v>
          </cell>
          <cell r="W2239" t="str">
            <v>QLD</v>
          </cell>
          <cell r="X2239">
            <v>8</v>
          </cell>
          <cell r="Y2239">
            <v>260</v>
          </cell>
        </row>
        <row r="2240">
          <cell r="A2240">
            <v>2239</v>
          </cell>
          <cell r="B2240">
            <v>0</v>
          </cell>
          <cell r="C2240">
            <v>3326</v>
          </cell>
          <cell r="D2240">
            <v>42855</v>
          </cell>
          <cell r="E2240" t="b">
            <v>1</v>
          </cell>
          <cell r="F2240" t="str">
            <v>Approved</v>
          </cell>
          <cell r="G2240" t="str">
            <v>WeareA2B</v>
          </cell>
          <cell r="H2240" t="str">
            <v>Standard</v>
          </cell>
          <cell r="I2240" t="str">
            <v>medium</v>
          </cell>
          <cell r="J2240" t="str">
            <v>medium</v>
          </cell>
          <cell r="K2240">
            <v>60.34</v>
          </cell>
          <cell r="L2240">
            <v>45.26</v>
          </cell>
          <cell r="M2240">
            <v>15.080000000000005</v>
          </cell>
          <cell r="N2240">
            <v>42404</v>
          </cell>
          <cell r="O2240" t="str">
            <v>Male</v>
          </cell>
          <cell r="P2240">
            <v>84</v>
          </cell>
          <cell r="Q2240">
            <v>46.967123287671235</v>
          </cell>
          <cell r="R2240" t="str">
            <v>Nurse</v>
          </cell>
          <cell r="S2240" t="str">
            <v>Manufacturing</v>
          </cell>
          <cell r="T2240" t="str">
            <v>High Net Worth</v>
          </cell>
          <cell r="U2240" t="str">
            <v>No</v>
          </cell>
          <cell r="V2240">
            <v>2763</v>
          </cell>
          <cell r="W2240" t="str">
            <v>NSW</v>
          </cell>
          <cell r="X2240">
            <v>9</v>
          </cell>
          <cell r="Y2240">
            <v>244</v>
          </cell>
        </row>
        <row r="2241">
          <cell r="A2241">
            <v>2240</v>
          </cell>
          <cell r="B2241">
            <v>100</v>
          </cell>
          <cell r="C2241">
            <v>1203</v>
          </cell>
          <cell r="D2241">
            <v>43092</v>
          </cell>
          <cell r="E2241" t="b">
            <v>1</v>
          </cell>
          <cell r="F2241" t="str">
            <v>Approved</v>
          </cell>
          <cell r="G2241" t="str">
            <v>Norco Bicycles</v>
          </cell>
          <cell r="H2241" t="str">
            <v>Road</v>
          </cell>
          <cell r="I2241" t="str">
            <v>medium</v>
          </cell>
          <cell r="J2241" t="str">
            <v>medium</v>
          </cell>
          <cell r="K2241">
            <v>1036.5899999999999</v>
          </cell>
          <cell r="L2241">
            <v>206.35</v>
          </cell>
          <cell r="M2241">
            <v>830.2399999999999</v>
          </cell>
          <cell r="N2241">
            <v>33364</v>
          </cell>
          <cell r="O2241" t="e">
            <v>#N/A</v>
          </cell>
          <cell r="P2241" t="e">
            <v>#N/A</v>
          </cell>
          <cell r="Q2241" t="e">
            <v>#N/A</v>
          </cell>
          <cell r="R2241" t="e">
            <v>#N/A</v>
          </cell>
          <cell r="S2241" t="e">
            <v>#N/A</v>
          </cell>
          <cell r="T2241" t="e">
            <v>#N/A</v>
          </cell>
          <cell r="U2241" t="e">
            <v>#N/A</v>
          </cell>
          <cell r="V2241" t="e">
            <v>#N/A</v>
          </cell>
          <cell r="W2241" t="e">
            <v>#N/A</v>
          </cell>
          <cell r="X2241" t="e">
            <v>#N/A</v>
          </cell>
          <cell r="Y2241">
            <v>7</v>
          </cell>
        </row>
        <row r="2242">
          <cell r="A2242">
            <v>2241</v>
          </cell>
          <cell r="B2242">
            <v>12</v>
          </cell>
          <cell r="C2242">
            <v>158</v>
          </cell>
          <cell r="D2242">
            <v>42777</v>
          </cell>
          <cell r="E2242" t="b">
            <v>1</v>
          </cell>
          <cell r="F2242" t="str">
            <v>Approved</v>
          </cell>
          <cell r="G2242" t="str">
            <v>WeareA2B</v>
          </cell>
          <cell r="H2242" t="str">
            <v>Standard</v>
          </cell>
          <cell r="I2242" t="str">
            <v>medium</v>
          </cell>
          <cell r="J2242" t="str">
            <v>medium</v>
          </cell>
          <cell r="K2242">
            <v>1231.1500000000001</v>
          </cell>
          <cell r="L2242">
            <v>161.6</v>
          </cell>
          <cell r="M2242">
            <v>1069.5500000000002</v>
          </cell>
          <cell r="N2242">
            <v>38216</v>
          </cell>
          <cell r="O2242" t="e">
            <v>#N/A</v>
          </cell>
          <cell r="P2242" t="e">
            <v>#N/A</v>
          </cell>
          <cell r="Q2242" t="e">
            <v>#N/A</v>
          </cell>
          <cell r="R2242" t="e">
            <v>#N/A</v>
          </cell>
          <cell r="S2242" t="e">
            <v>#N/A</v>
          </cell>
          <cell r="T2242" t="e">
            <v>#N/A</v>
          </cell>
          <cell r="U2242" t="e">
            <v>#N/A</v>
          </cell>
          <cell r="V2242" t="e">
            <v>#N/A</v>
          </cell>
          <cell r="W2242" t="e">
            <v>#N/A</v>
          </cell>
          <cell r="X2242" t="e">
            <v>#N/A</v>
          </cell>
          <cell r="Y2242">
            <v>322</v>
          </cell>
        </row>
        <row r="2243">
          <cell r="A2243">
            <v>2242</v>
          </cell>
          <cell r="B2243">
            <v>55</v>
          </cell>
          <cell r="C2243">
            <v>2935</v>
          </cell>
          <cell r="D2243">
            <v>42759</v>
          </cell>
          <cell r="E2243" t="b">
            <v>0</v>
          </cell>
          <cell r="F2243" t="str">
            <v>Approved</v>
          </cell>
          <cell r="G2243" t="str">
            <v>Trek Bicycles</v>
          </cell>
          <cell r="H2243" t="str">
            <v>Road</v>
          </cell>
          <cell r="I2243" t="str">
            <v>medium</v>
          </cell>
          <cell r="J2243" t="str">
            <v>large</v>
          </cell>
          <cell r="K2243">
            <v>1894.19</v>
          </cell>
          <cell r="L2243">
            <v>598.76</v>
          </cell>
          <cell r="M2243">
            <v>1295.43</v>
          </cell>
          <cell r="N2243">
            <v>37823</v>
          </cell>
          <cell r="O2243" t="str">
            <v>Female</v>
          </cell>
          <cell r="P2243">
            <v>23</v>
          </cell>
          <cell r="Q2243">
            <v>43.936986301369863</v>
          </cell>
          <cell r="R2243">
            <v>0</v>
          </cell>
          <cell r="S2243" t="str">
            <v>Telecommunications</v>
          </cell>
          <cell r="T2243" t="str">
            <v>Mass Customer</v>
          </cell>
          <cell r="U2243" t="str">
            <v>Yes</v>
          </cell>
          <cell r="V2243">
            <v>2199</v>
          </cell>
          <cell r="W2243" t="str">
            <v>NSW</v>
          </cell>
          <cell r="X2243">
            <v>9</v>
          </cell>
          <cell r="Y2243">
            <v>340</v>
          </cell>
        </row>
        <row r="2244">
          <cell r="A2244">
            <v>2243</v>
          </cell>
          <cell r="B2244">
            <v>38</v>
          </cell>
          <cell r="C2244">
            <v>1460</v>
          </cell>
          <cell r="D2244">
            <v>42894</v>
          </cell>
          <cell r="E2244" t="b">
            <v>0</v>
          </cell>
          <cell r="F2244" t="str">
            <v>Approved</v>
          </cell>
          <cell r="G2244" t="str">
            <v>Trek Bicycles</v>
          </cell>
          <cell r="H2244" t="str">
            <v>Standard</v>
          </cell>
          <cell r="I2244" t="str">
            <v>medium</v>
          </cell>
          <cell r="J2244" t="str">
            <v>large</v>
          </cell>
          <cell r="K2244">
            <v>2091.4699999999998</v>
          </cell>
          <cell r="L2244">
            <v>388.92</v>
          </cell>
          <cell r="M2244">
            <v>1702.5499999999997</v>
          </cell>
          <cell r="N2244">
            <v>42226</v>
          </cell>
          <cell r="O2244" t="e">
            <v>#N/A</v>
          </cell>
          <cell r="P2244" t="e">
            <v>#N/A</v>
          </cell>
          <cell r="Q2244" t="e">
            <v>#N/A</v>
          </cell>
          <cell r="R2244" t="e">
            <v>#N/A</v>
          </cell>
          <cell r="S2244" t="e">
            <v>#N/A</v>
          </cell>
          <cell r="T2244" t="e">
            <v>#N/A</v>
          </cell>
          <cell r="U2244" t="e">
            <v>#N/A</v>
          </cell>
          <cell r="V2244" t="e">
            <v>#N/A</v>
          </cell>
          <cell r="W2244" t="e">
            <v>#N/A</v>
          </cell>
          <cell r="X2244" t="e">
            <v>#N/A</v>
          </cell>
          <cell r="Y2244">
            <v>205</v>
          </cell>
        </row>
        <row r="2245">
          <cell r="A2245">
            <v>2244</v>
          </cell>
          <cell r="B2245">
            <v>32</v>
          </cell>
          <cell r="C2245">
            <v>2347</v>
          </cell>
          <cell r="D2245">
            <v>42847</v>
          </cell>
          <cell r="E2245" t="b">
            <v>0</v>
          </cell>
          <cell r="F2245" t="str">
            <v>Approved</v>
          </cell>
          <cell r="G2245" t="str">
            <v>Giant Bicycles</v>
          </cell>
          <cell r="H2245" t="str">
            <v>Standard</v>
          </cell>
          <cell r="I2245" t="str">
            <v>high</v>
          </cell>
          <cell r="J2245" t="str">
            <v>medium</v>
          </cell>
          <cell r="K2245">
            <v>1179</v>
          </cell>
          <cell r="L2245">
            <v>707.4</v>
          </cell>
          <cell r="M2245">
            <v>471.6</v>
          </cell>
          <cell r="N2245">
            <v>35667</v>
          </cell>
          <cell r="O2245" t="str">
            <v>Female</v>
          </cell>
          <cell r="P2245">
            <v>2</v>
          </cell>
          <cell r="Q2245">
            <v>65.087671232876716</v>
          </cell>
          <cell r="R2245" t="str">
            <v>Programmer Analyst I</v>
          </cell>
          <cell r="S2245" t="str">
            <v>n/a</v>
          </cell>
          <cell r="T2245" t="str">
            <v>Mass Customer</v>
          </cell>
          <cell r="U2245" t="str">
            <v>Yes</v>
          </cell>
          <cell r="V2245">
            <v>2049</v>
          </cell>
          <cell r="W2245" t="str">
            <v>NSW</v>
          </cell>
          <cell r="X2245">
            <v>12</v>
          </cell>
          <cell r="Y2245">
            <v>252</v>
          </cell>
        </row>
        <row r="2246">
          <cell r="A2246">
            <v>2245</v>
          </cell>
          <cell r="B2246">
            <v>41</v>
          </cell>
          <cell r="C2246">
            <v>686</v>
          </cell>
          <cell r="D2246">
            <v>42989</v>
          </cell>
          <cell r="E2246" t="b">
            <v>0</v>
          </cell>
          <cell r="F2246" t="str">
            <v>Approved</v>
          </cell>
          <cell r="G2246" t="str">
            <v>Norco Bicycles</v>
          </cell>
          <cell r="H2246" t="str">
            <v>Standard</v>
          </cell>
          <cell r="I2246" t="str">
            <v>low</v>
          </cell>
          <cell r="J2246" t="str">
            <v>medium</v>
          </cell>
          <cell r="K2246">
            <v>958.74</v>
          </cell>
          <cell r="L2246">
            <v>748.9</v>
          </cell>
          <cell r="M2246">
            <v>209.84000000000003</v>
          </cell>
          <cell r="N2246">
            <v>41345</v>
          </cell>
          <cell r="O2246" t="e">
            <v>#N/A</v>
          </cell>
          <cell r="P2246" t="e">
            <v>#N/A</v>
          </cell>
          <cell r="Q2246" t="e">
            <v>#N/A</v>
          </cell>
          <cell r="R2246" t="e">
            <v>#N/A</v>
          </cell>
          <cell r="S2246" t="e">
            <v>#N/A</v>
          </cell>
          <cell r="T2246" t="e">
            <v>#N/A</v>
          </cell>
          <cell r="U2246" t="e">
            <v>#N/A</v>
          </cell>
          <cell r="V2246" t="e">
            <v>#N/A</v>
          </cell>
          <cell r="W2246" t="e">
            <v>#N/A</v>
          </cell>
          <cell r="X2246" t="e">
            <v>#N/A</v>
          </cell>
          <cell r="Y2246">
            <v>110</v>
          </cell>
        </row>
        <row r="2247">
          <cell r="A2247">
            <v>2246</v>
          </cell>
          <cell r="B2247">
            <v>47</v>
          </cell>
          <cell r="C2247">
            <v>524</v>
          </cell>
          <cell r="D2247">
            <v>42886</v>
          </cell>
          <cell r="E2247" t="b">
            <v>1</v>
          </cell>
          <cell r="F2247" t="str">
            <v>Approved</v>
          </cell>
          <cell r="G2247" t="str">
            <v>Trek Bicycles</v>
          </cell>
          <cell r="H2247" t="str">
            <v>Road</v>
          </cell>
          <cell r="I2247" t="str">
            <v>low</v>
          </cell>
          <cell r="J2247" t="str">
            <v>small</v>
          </cell>
          <cell r="K2247">
            <v>1720.7</v>
          </cell>
          <cell r="L2247">
            <v>1531.42</v>
          </cell>
          <cell r="M2247">
            <v>189.27999999999997</v>
          </cell>
          <cell r="N2247">
            <v>38991</v>
          </cell>
          <cell r="O2247" t="e">
            <v>#N/A</v>
          </cell>
          <cell r="P2247" t="e">
            <v>#N/A</v>
          </cell>
          <cell r="Q2247" t="e">
            <v>#N/A</v>
          </cell>
          <cell r="R2247" t="e">
            <v>#N/A</v>
          </cell>
          <cell r="S2247" t="e">
            <v>#N/A</v>
          </cell>
          <cell r="T2247" t="e">
            <v>#N/A</v>
          </cell>
          <cell r="U2247" t="e">
            <v>#N/A</v>
          </cell>
          <cell r="V2247" t="e">
            <v>#N/A</v>
          </cell>
          <cell r="W2247" t="e">
            <v>#N/A</v>
          </cell>
          <cell r="X2247" t="e">
            <v>#N/A</v>
          </cell>
          <cell r="Y2247">
            <v>213</v>
          </cell>
        </row>
        <row r="2248">
          <cell r="A2248">
            <v>2247</v>
          </cell>
          <cell r="B2248">
            <v>73</v>
          </cell>
          <cell r="C2248">
            <v>227</v>
          </cell>
          <cell r="D2248">
            <v>43073</v>
          </cell>
          <cell r="E2248" t="b">
            <v>0</v>
          </cell>
          <cell r="F2248" t="str">
            <v>Approved</v>
          </cell>
          <cell r="G2248" t="str">
            <v>Solex</v>
          </cell>
          <cell r="H2248" t="str">
            <v>Standard</v>
          </cell>
          <cell r="I2248" t="str">
            <v>medium</v>
          </cell>
          <cell r="J2248" t="str">
            <v>medium</v>
          </cell>
          <cell r="K2248">
            <v>1945.43</v>
          </cell>
          <cell r="L2248">
            <v>333.18</v>
          </cell>
          <cell r="M2248">
            <v>1612.25</v>
          </cell>
          <cell r="N2248">
            <v>37499</v>
          </cell>
          <cell r="O2248" t="e">
            <v>#N/A</v>
          </cell>
          <cell r="P2248" t="e">
            <v>#N/A</v>
          </cell>
          <cell r="Q2248" t="e">
            <v>#N/A</v>
          </cell>
          <cell r="R2248" t="e">
            <v>#N/A</v>
          </cell>
          <cell r="S2248" t="e">
            <v>#N/A</v>
          </cell>
          <cell r="T2248" t="e">
            <v>#N/A</v>
          </cell>
          <cell r="U2248" t="e">
            <v>#N/A</v>
          </cell>
          <cell r="V2248" t="e">
            <v>#N/A</v>
          </cell>
          <cell r="W2248" t="e">
            <v>#N/A</v>
          </cell>
          <cell r="X2248" t="e">
            <v>#N/A</v>
          </cell>
          <cell r="Y2248">
            <v>26</v>
          </cell>
        </row>
        <row r="2249">
          <cell r="A2249">
            <v>2248</v>
          </cell>
          <cell r="B2249">
            <v>0</v>
          </cell>
          <cell r="C2249">
            <v>296</v>
          </cell>
          <cell r="D2249">
            <v>43091</v>
          </cell>
          <cell r="E2249" t="b">
            <v>0</v>
          </cell>
          <cell r="F2249" t="str">
            <v>Approved</v>
          </cell>
          <cell r="G2249" t="str">
            <v>Norco Bicycles</v>
          </cell>
          <cell r="H2249" t="str">
            <v>Standard</v>
          </cell>
          <cell r="I2249" t="str">
            <v>low</v>
          </cell>
          <cell r="J2249" t="str">
            <v>medium</v>
          </cell>
          <cell r="K2249">
            <v>363.01</v>
          </cell>
          <cell r="L2249">
            <v>290.41000000000003</v>
          </cell>
          <cell r="M2249">
            <v>72.599999999999966</v>
          </cell>
          <cell r="N2249">
            <v>41434</v>
          </cell>
          <cell r="O2249" t="e">
            <v>#N/A</v>
          </cell>
          <cell r="P2249" t="e">
            <v>#N/A</v>
          </cell>
          <cell r="Q2249" t="e">
            <v>#N/A</v>
          </cell>
          <cell r="R2249" t="e">
            <v>#N/A</v>
          </cell>
          <cell r="S2249" t="e">
            <v>#N/A</v>
          </cell>
          <cell r="T2249" t="e">
            <v>#N/A</v>
          </cell>
          <cell r="U2249" t="e">
            <v>#N/A</v>
          </cell>
          <cell r="V2249" t="e">
            <v>#N/A</v>
          </cell>
          <cell r="W2249" t="e">
            <v>#N/A</v>
          </cell>
          <cell r="X2249" t="e">
            <v>#N/A</v>
          </cell>
          <cell r="Y2249">
            <v>8</v>
          </cell>
        </row>
        <row r="2250">
          <cell r="A2250">
            <v>2249</v>
          </cell>
          <cell r="B2250">
            <v>63</v>
          </cell>
          <cell r="C2250">
            <v>2029</v>
          </cell>
          <cell r="D2250">
            <v>42792</v>
          </cell>
          <cell r="E2250" t="b">
            <v>1</v>
          </cell>
          <cell r="F2250" t="str">
            <v>Approved</v>
          </cell>
          <cell r="G2250" t="str">
            <v>Solex</v>
          </cell>
          <cell r="H2250" t="str">
            <v>Standard</v>
          </cell>
          <cell r="I2250" t="str">
            <v>medium</v>
          </cell>
          <cell r="J2250" t="str">
            <v>medium</v>
          </cell>
          <cell r="K2250">
            <v>1483.2</v>
          </cell>
          <cell r="L2250">
            <v>99.59</v>
          </cell>
          <cell r="M2250">
            <v>1383.6100000000001</v>
          </cell>
          <cell r="N2250">
            <v>36146</v>
          </cell>
          <cell r="O2250" t="e">
            <v>#N/A</v>
          </cell>
          <cell r="P2250" t="e">
            <v>#N/A</v>
          </cell>
          <cell r="Q2250" t="e">
            <v>#N/A</v>
          </cell>
          <cell r="R2250" t="e">
            <v>#N/A</v>
          </cell>
          <cell r="S2250" t="e">
            <v>#N/A</v>
          </cell>
          <cell r="T2250" t="e">
            <v>#N/A</v>
          </cell>
          <cell r="U2250" t="e">
            <v>#N/A</v>
          </cell>
          <cell r="V2250" t="e">
            <v>#N/A</v>
          </cell>
          <cell r="W2250" t="e">
            <v>#N/A</v>
          </cell>
          <cell r="X2250" t="e">
            <v>#N/A</v>
          </cell>
          <cell r="Y2250">
            <v>307</v>
          </cell>
        </row>
        <row r="2251">
          <cell r="A2251">
            <v>2250</v>
          </cell>
          <cell r="B2251">
            <v>34</v>
          </cell>
          <cell r="C2251">
            <v>5</v>
          </cell>
          <cell r="D2251">
            <v>42963</v>
          </cell>
          <cell r="E2251" t="b">
            <v>0</v>
          </cell>
          <cell r="F2251" t="str">
            <v>Approved</v>
          </cell>
          <cell r="G2251" t="str">
            <v>Norco Bicycles</v>
          </cell>
          <cell r="H2251" t="str">
            <v>Road</v>
          </cell>
          <cell r="I2251" t="str">
            <v>high</v>
          </cell>
          <cell r="J2251" t="str">
            <v>large</v>
          </cell>
          <cell r="K2251">
            <v>774.53</v>
          </cell>
          <cell r="L2251">
            <v>464.72</v>
          </cell>
          <cell r="M2251">
            <v>309.80999999999995</v>
          </cell>
          <cell r="N2251">
            <v>39526</v>
          </cell>
          <cell r="O2251" t="e">
            <v>#N/A</v>
          </cell>
          <cell r="P2251" t="e">
            <v>#N/A</v>
          </cell>
          <cell r="Q2251" t="e">
            <v>#N/A</v>
          </cell>
          <cell r="R2251" t="e">
            <v>#N/A</v>
          </cell>
          <cell r="S2251" t="e">
            <v>#N/A</v>
          </cell>
          <cell r="T2251" t="e">
            <v>#N/A</v>
          </cell>
          <cell r="U2251" t="e">
            <v>#N/A</v>
          </cell>
          <cell r="V2251" t="e">
            <v>#N/A</v>
          </cell>
          <cell r="W2251" t="e">
            <v>#N/A</v>
          </cell>
          <cell r="X2251" t="e">
            <v>#N/A</v>
          </cell>
          <cell r="Y2251">
            <v>136</v>
          </cell>
        </row>
        <row r="2252">
          <cell r="A2252">
            <v>2251</v>
          </cell>
          <cell r="B2252">
            <v>35</v>
          </cell>
          <cell r="C2252">
            <v>877</v>
          </cell>
          <cell r="D2252">
            <v>42831</v>
          </cell>
          <cell r="E2252" t="b">
            <v>0</v>
          </cell>
          <cell r="F2252" t="str">
            <v>Approved</v>
          </cell>
          <cell r="G2252" t="str">
            <v>Trek Bicycles</v>
          </cell>
          <cell r="H2252" t="str">
            <v>Standard</v>
          </cell>
          <cell r="I2252" t="str">
            <v>low</v>
          </cell>
          <cell r="J2252" t="str">
            <v>medium</v>
          </cell>
          <cell r="K2252">
            <v>1057.51</v>
          </cell>
          <cell r="L2252">
            <v>154.4</v>
          </cell>
          <cell r="M2252">
            <v>903.11</v>
          </cell>
          <cell r="N2252">
            <v>36498</v>
          </cell>
          <cell r="O2252" t="e">
            <v>#N/A</v>
          </cell>
          <cell r="P2252" t="e">
            <v>#N/A</v>
          </cell>
          <cell r="Q2252" t="e">
            <v>#N/A</v>
          </cell>
          <cell r="R2252" t="e">
            <v>#N/A</v>
          </cell>
          <cell r="S2252" t="e">
            <v>#N/A</v>
          </cell>
          <cell r="T2252" t="e">
            <v>#N/A</v>
          </cell>
          <cell r="U2252" t="e">
            <v>#N/A</v>
          </cell>
          <cell r="V2252" t="e">
            <v>#N/A</v>
          </cell>
          <cell r="W2252" t="e">
            <v>#N/A</v>
          </cell>
          <cell r="X2252" t="e">
            <v>#N/A</v>
          </cell>
          <cell r="Y2252">
            <v>268</v>
          </cell>
        </row>
        <row r="2253">
          <cell r="A2253">
            <v>2252</v>
          </cell>
          <cell r="B2253">
            <v>79</v>
          </cell>
          <cell r="C2253">
            <v>2138</v>
          </cell>
          <cell r="D2253">
            <v>42775</v>
          </cell>
          <cell r="E2253" t="b">
            <v>1</v>
          </cell>
          <cell r="F2253" t="str">
            <v>Approved</v>
          </cell>
          <cell r="G2253" t="str">
            <v>Solex</v>
          </cell>
          <cell r="H2253" t="str">
            <v>Touring</v>
          </cell>
          <cell r="I2253" t="str">
            <v>medium</v>
          </cell>
          <cell r="J2253" t="str">
            <v>large</v>
          </cell>
          <cell r="K2253">
            <v>2083.94</v>
          </cell>
          <cell r="L2253">
            <v>675.03</v>
          </cell>
          <cell r="M2253">
            <v>1408.91</v>
          </cell>
          <cell r="N2253">
            <v>41533</v>
          </cell>
          <cell r="O2253" t="e">
            <v>#N/A</v>
          </cell>
          <cell r="P2253" t="e">
            <v>#N/A</v>
          </cell>
          <cell r="Q2253" t="e">
            <v>#N/A</v>
          </cell>
          <cell r="R2253" t="e">
            <v>#N/A</v>
          </cell>
          <cell r="S2253" t="e">
            <v>#N/A</v>
          </cell>
          <cell r="T2253" t="e">
            <v>#N/A</v>
          </cell>
          <cell r="U2253" t="e">
            <v>#N/A</v>
          </cell>
          <cell r="V2253" t="e">
            <v>#N/A</v>
          </cell>
          <cell r="W2253" t="e">
            <v>#N/A</v>
          </cell>
          <cell r="X2253" t="e">
            <v>#N/A</v>
          </cell>
          <cell r="Y2253">
            <v>324</v>
          </cell>
        </row>
        <row r="2254">
          <cell r="A2254">
            <v>2253</v>
          </cell>
          <cell r="B2254">
            <v>0</v>
          </cell>
          <cell r="C2254">
            <v>2443</v>
          </cell>
          <cell r="D2254">
            <v>43087</v>
          </cell>
          <cell r="E2254" t="b">
            <v>0</v>
          </cell>
          <cell r="F2254" t="str">
            <v>Approved</v>
          </cell>
          <cell r="G2254" t="str">
            <v>Solex</v>
          </cell>
          <cell r="H2254" t="str">
            <v>Standard</v>
          </cell>
          <cell r="I2254" t="str">
            <v>medium</v>
          </cell>
          <cell r="J2254" t="str">
            <v>medium</v>
          </cell>
          <cell r="K2254">
            <v>100.35</v>
          </cell>
          <cell r="L2254">
            <v>75.260000000000005</v>
          </cell>
          <cell r="M2254">
            <v>25.089999999999989</v>
          </cell>
          <cell r="N2254">
            <v>36367</v>
          </cell>
          <cell r="O2254" t="str">
            <v>Male</v>
          </cell>
          <cell r="P2254">
            <v>22</v>
          </cell>
          <cell r="Q2254">
            <v>32.11780821917808</v>
          </cell>
          <cell r="R2254" t="str">
            <v>Computer Systems Analyst I</v>
          </cell>
          <cell r="S2254" t="str">
            <v>Health</v>
          </cell>
          <cell r="T2254" t="str">
            <v>Affluent Customer</v>
          </cell>
          <cell r="U2254" t="str">
            <v>Yes</v>
          </cell>
          <cell r="V2254">
            <v>2076</v>
          </cell>
          <cell r="W2254" t="str">
            <v>NSW</v>
          </cell>
          <cell r="X2254">
            <v>11</v>
          </cell>
          <cell r="Y2254">
            <v>12</v>
          </cell>
        </row>
        <row r="2255">
          <cell r="A2255">
            <v>2254</v>
          </cell>
          <cell r="B2255">
            <v>45</v>
          </cell>
          <cell r="C2255">
            <v>1653</v>
          </cell>
          <cell r="D2255">
            <v>42781</v>
          </cell>
          <cell r="E2255" t="b">
            <v>1</v>
          </cell>
          <cell r="F2255" t="str">
            <v>Approved</v>
          </cell>
          <cell r="G2255" t="str">
            <v>Solex</v>
          </cell>
          <cell r="H2255" t="str">
            <v>Standard</v>
          </cell>
          <cell r="I2255" t="str">
            <v>medium</v>
          </cell>
          <cell r="J2255" t="str">
            <v>medium</v>
          </cell>
          <cell r="K2255">
            <v>441.49</v>
          </cell>
          <cell r="L2255">
            <v>84.99</v>
          </cell>
          <cell r="M2255">
            <v>356.5</v>
          </cell>
          <cell r="N2255">
            <v>41064</v>
          </cell>
          <cell r="O2255" t="e">
            <v>#N/A</v>
          </cell>
          <cell r="P2255" t="e">
            <v>#N/A</v>
          </cell>
          <cell r="Q2255" t="e">
            <v>#N/A</v>
          </cell>
          <cell r="R2255" t="e">
            <v>#N/A</v>
          </cell>
          <cell r="S2255" t="e">
            <v>#N/A</v>
          </cell>
          <cell r="T2255" t="e">
            <v>#N/A</v>
          </cell>
          <cell r="U2255" t="e">
            <v>#N/A</v>
          </cell>
          <cell r="V2255" t="e">
            <v>#N/A</v>
          </cell>
          <cell r="W2255" t="e">
            <v>#N/A</v>
          </cell>
          <cell r="X2255" t="e">
            <v>#N/A</v>
          </cell>
          <cell r="Y2255">
            <v>318</v>
          </cell>
        </row>
        <row r="2256">
          <cell r="A2256">
            <v>2255</v>
          </cell>
          <cell r="B2256">
            <v>33</v>
          </cell>
          <cell r="C2256">
            <v>2640</v>
          </cell>
          <cell r="D2256">
            <v>43032</v>
          </cell>
          <cell r="E2256" t="b">
            <v>0</v>
          </cell>
          <cell r="F2256" t="str">
            <v>Approved</v>
          </cell>
          <cell r="G2256" t="str">
            <v>Giant Bicycles</v>
          </cell>
          <cell r="H2256" t="str">
            <v>Standard</v>
          </cell>
          <cell r="I2256" t="str">
            <v>medium</v>
          </cell>
          <cell r="J2256" t="str">
            <v>small</v>
          </cell>
          <cell r="K2256">
            <v>1311.44</v>
          </cell>
          <cell r="L2256">
            <v>1167.18</v>
          </cell>
          <cell r="M2256">
            <v>144.26</v>
          </cell>
          <cell r="N2256">
            <v>33888</v>
          </cell>
          <cell r="O2256" t="str">
            <v>Female</v>
          </cell>
          <cell r="P2256">
            <v>71</v>
          </cell>
          <cell r="Q2256">
            <v>43.6</v>
          </cell>
          <cell r="R2256" t="str">
            <v>Computer Systems Analyst IV</v>
          </cell>
          <cell r="S2256" t="str">
            <v>Entertainment</v>
          </cell>
          <cell r="T2256" t="str">
            <v>Mass Customer</v>
          </cell>
          <cell r="U2256" t="str">
            <v>Yes</v>
          </cell>
          <cell r="V2256">
            <v>3147</v>
          </cell>
          <cell r="W2256" t="str">
            <v>VIC</v>
          </cell>
          <cell r="X2256">
            <v>10</v>
          </cell>
          <cell r="Y2256">
            <v>67</v>
          </cell>
        </row>
        <row r="2257">
          <cell r="A2257">
            <v>2256</v>
          </cell>
          <cell r="B2257">
            <v>42</v>
          </cell>
          <cell r="C2257">
            <v>734</v>
          </cell>
          <cell r="D2257">
            <v>43010</v>
          </cell>
          <cell r="E2257" t="b">
            <v>0</v>
          </cell>
          <cell r="F2257" t="str">
            <v>Approved</v>
          </cell>
          <cell r="G2257" t="str">
            <v>OHM Cycles</v>
          </cell>
          <cell r="H2257" t="str">
            <v>Road</v>
          </cell>
          <cell r="I2257" t="str">
            <v>medium</v>
          </cell>
          <cell r="J2257" t="str">
            <v>small</v>
          </cell>
          <cell r="K2257">
            <v>1810</v>
          </cell>
          <cell r="L2257">
            <v>1610.9</v>
          </cell>
          <cell r="M2257">
            <v>199.09999999999991</v>
          </cell>
          <cell r="N2257">
            <v>39526</v>
          </cell>
          <cell r="O2257" t="e">
            <v>#N/A</v>
          </cell>
          <cell r="P2257" t="e">
            <v>#N/A</v>
          </cell>
          <cell r="Q2257" t="e">
            <v>#N/A</v>
          </cell>
          <cell r="R2257" t="e">
            <v>#N/A</v>
          </cell>
          <cell r="S2257" t="e">
            <v>#N/A</v>
          </cell>
          <cell r="T2257" t="e">
            <v>#N/A</v>
          </cell>
          <cell r="U2257" t="e">
            <v>#N/A</v>
          </cell>
          <cell r="V2257" t="e">
            <v>#N/A</v>
          </cell>
          <cell r="W2257" t="e">
            <v>#N/A</v>
          </cell>
          <cell r="X2257" t="e">
            <v>#N/A</v>
          </cell>
          <cell r="Y2257">
            <v>89</v>
          </cell>
        </row>
        <row r="2258">
          <cell r="A2258">
            <v>2257</v>
          </cell>
          <cell r="B2258">
            <v>31</v>
          </cell>
          <cell r="C2258">
            <v>2908</v>
          </cell>
          <cell r="D2258">
            <v>43098</v>
          </cell>
          <cell r="E2258" t="b">
            <v>1</v>
          </cell>
          <cell r="F2258" t="str">
            <v>Approved</v>
          </cell>
          <cell r="G2258" t="str">
            <v>Giant Bicycles</v>
          </cell>
          <cell r="H2258" t="str">
            <v>Standard</v>
          </cell>
          <cell r="I2258" t="str">
            <v>medium</v>
          </cell>
          <cell r="J2258" t="str">
            <v>medium</v>
          </cell>
          <cell r="K2258">
            <v>230.91</v>
          </cell>
          <cell r="L2258">
            <v>173.18</v>
          </cell>
          <cell r="M2258">
            <v>57.72999999999999</v>
          </cell>
          <cell r="N2258">
            <v>36361</v>
          </cell>
          <cell r="O2258" t="str">
            <v>Female</v>
          </cell>
          <cell r="P2258">
            <v>31</v>
          </cell>
          <cell r="Q2258">
            <v>66.539726027397265</v>
          </cell>
          <cell r="R2258" t="str">
            <v>Social Worker</v>
          </cell>
          <cell r="S2258" t="str">
            <v>Financial Services</v>
          </cell>
          <cell r="T2258" t="str">
            <v>High Net Worth</v>
          </cell>
          <cell r="U2258" t="str">
            <v>No</v>
          </cell>
          <cell r="V2258">
            <v>3175</v>
          </cell>
          <cell r="W2258" t="str">
            <v>VIC</v>
          </cell>
          <cell r="X2258">
            <v>8</v>
          </cell>
          <cell r="Y2258">
            <v>1</v>
          </cell>
        </row>
        <row r="2259">
          <cell r="A2259">
            <v>2258</v>
          </cell>
          <cell r="B2259">
            <v>33</v>
          </cell>
          <cell r="C2259">
            <v>704</v>
          </cell>
          <cell r="D2259">
            <v>42947</v>
          </cell>
          <cell r="E2259" t="b">
            <v>0</v>
          </cell>
          <cell r="F2259" t="str">
            <v>Approved</v>
          </cell>
          <cell r="G2259" t="str">
            <v>Giant Bicycles</v>
          </cell>
          <cell r="H2259" t="str">
            <v>Standard</v>
          </cell>
          <cell r="I2259" t="str">
            <v>medium</v>
          </cell>
          <cell r="J2259" t="str">
            <v>small</v>
          </cell>
          <cell r="K2259">
            <v>1311.44</v>
          </cell>
          <cell r="L2259">
            <v>1167.18</v>
          </cell>
          <cell r="M2259">
            <v>144.26</v>
          </cell>
          <cell r="N2259">
            <v>33888</v>
          </cell>
          <cell r="O2259" t="e">
            <v>#N/A</v>
          </cell>
          <cell r="P2259" t="e">
            <v>#N/A</v>
          </cell>
          <cell r="Q2259" t="e">
            <v>#N/A</v>
          </cell>
          <cell r="R2259" t="e">
            <v>#N/A</v>
          </cell>
          <cell r="S2259" t="e">
            <v>#N/A</v>
          </cell>
          <cell r="T2259" t="e">
            <v>#N/A</v>
          </cell>
          <cell r="U2259" t="e">
            <v>#N/A</v>
          </cell>
          <cell r="V2259" t="e">
            <v>#N/A</v>
          </cell>
          <cell r="W2259" t="e">
            <v>#N/A</v>
          </cell>
          <cell r="X2259" t="e">
            <v>#N/A</v>
          </cell>
          <cell r="Y2259">
            <v>152</v>
          </cell>
        </row>
        <row r="2260">
          <cell r="A2260">
            <v>2259</v>
          </cell>
          <cell r="B2260">
            <v>91</v>
          </cell>
          <cell r="C2260">
            <v>3409</v>
          </cell>
          <cell r="D2260">
            <v>42972</v>
          </cell>
          <cell r="E2260" t="b">
            <v>0</v>
          </cell>
          <cell r="F2260" t="str">
            <v>Approved</v>
          </cell>
          <cell r="G2260" t="str">
            <v>Solex</v>
          </cell>
          <cell r="H2260" t="str">
            <v>Standard</v>
          </cell>
          <cell r="I2260" t="str">
            <v>medium</v>
          </cell>
          <cell r="J2260" t="str">
            <v>medium</v>
          </cell>
          <cell r="K2260">
            <v>100.35</v>
          </cell>
          <cell r="L2260">
            <v>75.260000000000005</v>
          </cell>
          <cell r="M2260">
            <v>25.089999999999989</v>
          </cell>
          <cell r="N2260">
            <v>36367</v>
          </cell>
          <cell r="O2260" t="str">
            <v>Female</v>
          </cell>
          <cell r="P2260">
            <v>93</v>
          </cell>
          <cell r="Q2260">
            <v>44.920547945205477</v>
          </cell>
          <cell r="R2260" t="str">
            <v>Desktop Support Technician</v>
          </cell>
          <cell r="S2260" t="str">
            <v>Manufacturing</v>
          </cell>
          <cell r="T2260" t="str">
            <v>Mass Customer</v>
          </cell>
          <cell r="U2260" t="str">
            <v>No</v>
          </cell>
          <cell r="V2260">
            <v>4870</v>
          </cell>
          <cell r="W2260" t="str">
            <v>QLD</v>
          </cell>
          <cell r="X2260">
            <v>1</v>
          </cell>
          <cell r="Y2260">
            <v>127</v>
          </cell>
        </row>
        <row r="2261">
          <cell r="A2261">
            <v>2260</v>
          </cell>
          <cell r="B2261">
            <v>26</v>
          </cell>
          <cell r="C2261">
            <v>1735</v>
          </cell>
          <cell r="D2261">
            <v>42771</v>
          </cell>
          <cell r="E2261" t="b">
            <v>1</v>
          </cell>
          <cell r="F2261" t="str">
            <v>Approved</v>
          </cell>
          <cell r="G2261" t="str">
            <v>WeareA2B</v>
          </cell>
          <cell r="H2261" t="str">
            <v>Standard</v>
          </cell>
          <cell r="I2261" t="str">
            <v>medium</v>
          </cell>
          <cell r="J2261" t="str">
            <v>medium</v>
          </cell>
          <cell r="K2261">
            <v>1992.93</v>
          </cell>
          <cell r="L2261">
            <v>762.63</v>
          </cell>
          <cell r="M2261">
            <v>1230.3000000000002</v>
          </cell>
          <cell r="N2261">
            <v>34115</v>
          </cell>
          <cell r="O2261" t="e">
            <v>#N/A</v>
          </cell>
          <cell r="P2261" t="e">
            <v>#N/A</v>
          </cell>
          <cell r="Q2261" t="e">
            <v>#N/A</v>
          </cell>
          <cell r="R2261" t="e">
            <v>#N/A</v>
          </cell>
          <cell r="S2261" t="e">
            <v>#N/A</v>
          </cell>
          <cell r="T2261" t="e">
            <v>#N/A</v>
          </cell>
          <cell r="U2261" t="e">
            <v>#N/A</v>
          </cell>
          <cell r="V2261" t="e">
            <v>#N/A</v>
          </cell>
          <cell r="W2261" t="e">
            <v>#N/A</v>
          </cell>
          <cell r="X2261" t="e">
            <v>#N/A</v>
          </cell>
          <cell r="Y2261">
            <v>328</v>
          </cell>
        </row>
        <row r="2262">
          <cell r="A2262">
            <v>2261</v>
          </cell>
          <cell r="B2262">
            <v>1</v>
          </cell>
          <cell r="C2262">
            <v>2</v>
          </cell>
          <cell r="D2262">
            <v>42859</v>
          </cell>
          <cell r="E2262" t="b">
            <v>1</v>
          </cell>
          <cell r="F2262" t="str">
            <v>Approved</v>
          </cell>
          <cell r="G2262" t="str">
            <v>Giant Bicycles</v>
          </cell>
          <cell r="H2262" t="str">
            <v>Standard</v>
          </cell>
          <cell r="I2262" t="str">
            <v>medium</v>
          </cell>
          <cell r="J2262" t="str">
            <v>medium</v>
          </cell>
          <cell r="K2262">
            <v>1403.5</v>
          </cell>
          <cell r="L2262">
            <v>954.82</v>
          </cell>
          <cell r="M2262">
            <v>448.67999999999995</v>
          </cell>
          <cell r="N2262">
            <v>40784</v>
          </cell>
          <cell r="O2262" t="e">
            <v>#N/A</v>
          </cell>
          <cell r="P2262" t="e">
            <v>#N/A</v>
          </cell>
          <cell r="Q2262" t="e">
            <v>#N/A</v>
          </cell>
          <cell r="R2262" t="e">
            <v>#N/A</v>
          </cell>
          <cell r="S2262" t="e">
            <v>#N/A</v>
          </cell>
          <cell r="T2262" t="e">
            <v>#N/A</v>
          </cell>
          <cell r="U2262" t="e">
            <v>#N/A</v>
          </cell>
          <cell r="V2262" t="e">
            <v>#N/A</v>
          </cell>
          <cell r="W2262" t="e">
            <v>#N/A</v>
          </cell>
          <cell r="X2262" t="e">
            <v>#N/A</v>
          </cell>
          <cell r="Y2262">
            <v>240</v>
          </cell>
        </row>
        <row r="2263">
          <cell r="A2263">
            <v>2262</v>
          </cell>
          <cell r="B2263">
            <v>54</v>
          </cell>
          <cell r="C2263">
            <v>2272</v>
          </cell>
          <cell r="D2263">
            <v>42995</v>
          </cell>
          <cell r="E2263" t="b">
            <v>1</v>
          </cell>
          <cell r="F2263" t="str">
            <v>Approved</v>
          </cell>
          <cell r="G2263" t="str">
            <v>WeareA2B</v>
          </cell>
          <cell r="H2263" t="str">
            <v>Standard</v>
          </cell>
          <cell r="I2263" t="str">
            <v>medium</v>
          </cell>
          <cell r="J2263" t="str">
            <v>medium</v>
          </cell>
          <cell r="K2263">
            <v>1292.8399999999999</v>
          </cell>
          <cell r="L2263">
            <v>13.44</v>
          </cell>
          <cell r="M2263">
            <v>1279.3999999999999</v>
          </cell>
          <cell r="N2263">
            <v>39915</v>
          </cell>
          <cell r="O2263" t="str">
            <v>Female</v>
          </cell>
          <cell r="P2263">
            <v>71</v>
          </cell>
          <cell r="Q2263">
            <v>27.263013698630136</v>
          </cell>
          <cell r="R2263" t="str">
            <v>Internal Auditor</v>
          </cell>
          <cell r="S2263" t="str">
            <v>Telecommunications</v>
          </cell>
          <cell r="T2263" t="str">
            <v>Mass Customer</v>
          </cell>
          <cell r="U2263" t="str">
            <v>Yes</v>
          </cell>
          <cell r="V2263">
            <v>4306</v>
          </cell>
          <cell r="W2263" t="str">
            <v>QLD</v>
          </cell>
          <cell r="X2263">
            <v>4</v>
          </cell>
          <cell r="Y2263">
            <v>104</v>
          </cell>
        </row>
        <row r="2264">
          <cell r="A2264">
            <v>2263</v>
          </cell>
          <cell r="B2264">
            <v>34</v>
          </cell>
          <cell r="C2264">
            <v>361</v>
          </cell>
          <cell r="D2264">
            <v>42839</v>
          </cell>
          <cell r="E2264" t="b">
            <v>1</v>
          </cell>
          <cell r="F2264" t="str">
            <v>Approved</v>
          </cell>
          <cell r="G2264" t="str">
            <v>Norco Bicycles</v>
          </cell>
          <cell r="H2264" t="str">
            <v>Road</v>
          </cell>
          <cell r="I2264" t="str">
            <v>high</v>
          </cell>
          <cell r="J2264" t="str">
            <v>large</v>
          </cell>
          <cell r="K2264">
            <v>774.53</v>
          </cell>
          <cell r="L2264">
            <v>464.72</v>
          </cell>
          <cell r="M2264">
            <v>309.80999999999995</v>
          </cell>
          <cell r="N2264">
            <v>37698</v>
          </cell>
          <cell r="O2264" t="e">
            <v>#N/A</v>
          </cell>
          <cell r="P2264" t="e">
            <v>#N/A</v>
          </cell>
          <cell r="Q2264" t="e">
            <v>#N/A</v>
          </cell>
          <cell r="R2264" t="e">
            <v>#N/A</v>
          </cell>
          <cell r="S2264" t="e">
            <v>#N/A</v>
          </cell>
          <cell r="T2264" t="e">
            <v>#N/A</v>
          </cell>
          <cell r="U2264" t="e">
            <v>#N/A</v>
          </cell>
          <cell r="V2264" t="e">
            <v>#N/A</v>
          </cell>
          <cell r="W2264" t="e">
            <v>#N/A</v>
          </cell>
          <cell r="X2264" t="e">
            <v>#N/A</v>
          </cell>
          <cell r="Y2264">
            <v>260</v>
          </cell>
        </row>
        <row r="2265">
          <cell r="A2265">
            <v>2264</v>
          </cell>
          <cell r="B2265">
            <v>82</v>
          </cell>
          <cell r="C2265">
            <v>1936</v>
          </cell>
          <cell r="D2265">
            <v>42794</v>
          </cell>
          <cell r="E2265" t="b">
            <v>1</v>
          </cell>
          <cell r="F2265" t="str">
            <v>Approved</v>
          </cell>
          <cell r="G2265" t="str">
            <v>Norco Bicycles</v>
          </cell>
          <cell r="H2265" t="str">
            <v>Standard</v>
          </cell>
          <cell r="I2265" t="str">
            <v>high</v>
          </cell>
          <cell r="J2265" t="str">
            <v>medium</v>
          </cell>
          <cell r="K2265">
            <v>1148.6400000000001</v>
          </cell>
          <cell r="L2265">
            <v>689.18</v>
          </cell>
          <cell r="M2265">
            <v>459.46000000000015</v>
          </cell>
          <cell r="N2265">
            <v>36145</v>
          </cell>
          <cell r="O2265" t="e">
            <v>#N/A</v>
          </cell>
          <cell r="P2265" t="e">
            <v>#N/A</v>
          </cell>
          <cell r="Q2265" t="e">
            <v>#N/A</v>
          </cell>
          <cell r="R2265" t="e">
            <v>#N/A</v>
          </cell>
          <cell r="S2265" t="e">
            <v>#N/A</v>
          </cell>
          <cell r="T2265" t="e">
            <v>#N/A</v>
          </cell>
          <cell r="U2265" t="e">
            <v>#N/A</v>
          </cell>
          <cell r="V2265" t="e">
            <v>#N/A</v>
          </cell>
          <cell r="W2265" t="e">
            <v>#N/A</v>
          </cell>
          <cell r="X2265" t="e">
            <v>#N/A</v>
          </cell>
          <cell r="Y2265">
            <v>305</v>
          </cell>
        </row>
        <row r="2266">
          <cell r="A2266">
            <v>2265</v>
          </cell>
          <cell r="B2266">
            <v>95</v>
          </cell>
          <cell r="C2266">
            <v>834</v>
          </cell>
          <cell r="D2266">
            <v>43006</v>
          </cell>
          <cell r="E2266" t="b">
            <v>0</v>
          </cell>
          <cell r="F2266" t="str">
            <v>Approved</v>
          </cell>
          <cell r="G2266" t="str">
            <v>Giant Bicycles</v>
          </cell>
          <cell r="H2266" t="str">
            <v>Standard</v>
          </cell>
          <cell r="I2266" t="str">
            <v>medium</v>
          </cell>
          <cell r="J2266" t="str">
            <v>large</v>
          </cell>
          <cell r="K2266">
            <v>569.55999999999995</v>
          </cell>
          <cell r="L2266">
            <v>528.42999999999995</v>
          </cell>
          <cell r="M2266">
            <v>41.129999999999995</v>
          </cell>
          <cell r="N2266">
            <v>37874</v>
          </cell>
          <cell r="O2266" t="e">
            <v>#N/A</v>
          </cell>
          <cell r="P2266" t="e">
            <v>#N/A</v>
          </cell>
          <cell r="Q2266" t="e">
            <v>#N/A</v>
          </cell>
          <cell r="R2266" t="e">
            <v>#N/A</v>
          </cell>
          <cell r="S2266" t="e">
            <v>#N/A</v>
          </cell>
          <cell r="T2266" t="e">
            <v>#N/A</v>
          </cell>
          <cell r="U2266" t="e">
            <v>#N/A</v>
          </cell>
          <cell r="V2266" t="e">
            <v>#N/A</v>
          </cell>
          <cell r="W2266" t="e">
            <v>#N/A</v>
          </cell>
          <cell r="X2266" t="e">
            <v>#N/A</v>
          </cell>
          <cell r="Y2266">
            <v>93</v>
          </cell>
        </row>
        <row r="2267">
          <cell r="A2267">
            <v>2266</v>
          </cell>
          <cell r="B2267">
            <v>91</v>
          </cell>
          <cell r="C2267">
            <v>2732</v>
          </cell>
          <cell r="D2267">
            <v>43059</v>
          </cell>
          <cell r="E2267" t="b">
            <v>0</v>
          </cell>
          <cell r="F2267" t="str">
            <v>Approved</v>
          </cell>
          <cell r="G2267" t="str">
            <v>Solex</v>
          </cell>
          <cell r="H2267" t="str">
            <v>Standard</v>
          </cell>
          <cell r="I2267" t="str">
            <v>medium</v>
          </cell>
          <cell r="J2267" t="str">
            <v>medium</v>
          </cell>
          <cell r="K2267">
            <v>100.35</v>
          </cell>
          <cell r="L2267">
            <v>75.260000000000005</v>
          </cell>
          <cell r="M2267">
            <v>25.089999999999989</v>
          </cell>
          <cell r="N2267">
            <v>36367</v>
          </cell>
          <cell r="O2267" t="str">
            <v>Female</v>
          </cell>
          <cell r="P2267">
            <v>89</v>
          </cell>
          <cell r="Q2267">
            <v>61.093150684931508</v>
          </cell>
          <cell r="R2267" t="str">
            <v>Help Desk Operator</v>
          </cell>
          <cell r="S2267" t="str">
            <v>Retail</v>
          </cell>
          <cell r="T2267" t="str">
            <v>Mass Customer</v>
          </cell>
          <cell r="U2267" t="str">
            <v>Yes</v>
          </cell>
          <cell r="V2267">
            <v>3067</v>
          </cell>
          <cell r="W2267" t="str">
            <v>VIC</v>
          </cell>
          <cell r="X2267">
            <v>9</v>
          </cell>
          <cell r="Y2267">
            <v>40</v>
          </cell>
        </row>
        <row r="2268">
          <cell r="A2268">
            <v>2267</v>
          </cell>
          <cell r="B2268">
            <v>90</v>
          </cell>
          <cell r="C2268">
            <v>738</v>
          </cell>
          <cell r="D2268">
            <v>42768</v>
          </cell>
          <cell r="E2268" t="b">
            <v>0</v>
          </cell>
          <cell r="F2268" t="str">
            <v>Approved</v>
          </cell>
          <cell r="G2268" t="str">
            <v>Norco Bicycles</v>
          </cell>
          <cell r="H2268" t="str">
            <v>Standard</v>
          </cell>
          <cell r="I2268" t="str">
            <v>low</v>
          </cell>
          <cell r="J2268" t="str">
            <v>medium</v>
          </cell>
          <cell r="K2268">
            <v>363.01</v>
          </cell>
          <cell r="L2268">
            <v>290.41000000000003</v>
          </cell>
          <cell r="M2268">
            <v>72.599999999999966</v>
          </cell>
          <cell r="N2268">
            <v>37539</v>
          </cell>
          <cell r="O2268" t="e">
            <v>#N/A</v>
          </cell>
          <cell r="P2268" t="e">
            <v>#N/A</v>
          </cell>
          <cell r="Q2268" t="e">
            <v>#N/A</v>
          </cell>
          <cell r="R2268" t="e">
            <v>#N/A</v>
          </cell>
          <cell r="S2268" t="e">
            <v>#N/A</v>
          </cell>
          <cell r="T2268" t="e">
            <v>#N/A</v>
          </cell>
          <cell r="U2268" t="e">
            <v>#N/A</v>
          </cell>
          <cell r="V2268" t="e">
            <v>#N/A</v>
          </cell>
          <cell r="W2268" t="e">
            <v>#N/A</v>
          </cell>
          <cell r="X2268" t="e">
            <v>#N/A</v>
          </cell>
          <cell r="Y2268">
            <v>331</v>
          </cell>
        </row>
        <row r="2269">
          <cell r="A2269">
            <v>2268</v>
          </cell>
          <cell r="B2269">
            <v>49</v>
          </cell>
          <cell r="C2269">
            <v>3010</v>
          </cell>
          <cell r="D2269">
            <v>42947</v>
          </cell>
          <cell r="E2269" t="b">
            <v>0</v>
          </cell>
          <cell r="F2269" t="str">
            <v>Approved</v>
          </cell>
          <cell r="G2269" t="str">
            <v>Trek Bicycles</v>
          </cell>
          <cell r="H2269" t="str">
            <v>Road</v>
          </cell>
          <cell r="I2269" t="str">
            <v>medium</v>
          </cell>
          <cell r="J2269" t="str">
            <v>medium</v>
          </cell>
          <cell r="K2269">
            <v>533.51</v>
          </cell>
          <cell r="L2269">
            <v>400.13</v>
          </cell>
          <cell r="M2269">
            <v>133.38</v>
          </cell>
          <cell r="N2269">
            <v>41064</v>
          </cell>
          <cell r="O2269" t="str">
            <v>Female</v>
          </cell>
          <cell r="P2269">
            <v>84</v>
          </cell>
          <cell r="Q2269">
            <v>51.868493150684934</v>
          </cell>
          <cell r="R2269">
            <v>0</v>
          </cell>
          <cell r="S2269" t="str">
            <v>Health</v>
          </cell>
          <cell r="T2269" t="str">
            <v>High Net Worth</v>
          </cell>
          <cell r="U2269" t="str">
            <v>Yes</v>
          </cell>
          <cell r="V2269">
            <v>2767</v>
          </cell>
          <cell r="W2269" t="str">
            <v>NSW</v>
          </cell>
          <cell r="X2269">
            <v>8</v>
          </cell>
          <cell r="Y2269">
            <v>152</v>
          </cell>
        </row>
        <row r="2270">
          <cell r="A2270">
            <v>2269</v>
          </cell>
          <cell r="B2270">
            <v>98</v>
          </cell>
          <cell r="C2270">
            <v>1813</v>
          </cell>
          <cell r="D2270">
            <v>42854</v>
          </cell>
          <cell r="E2270" t="b">
            <v>0</v>
          </cell>
          <cell r="F2270" t="str">
            <v>Approved</v>
          </cell>
          <cell r="G2270" t="str">
            <v>Trek Bicycles</v>
          </cell>
          <cell r="H2270" t="str">
            <v>Standard</v>
          </cell>
          <cell r="I2270" t="str">
            <v>high</v>
          </cell>
          <cell r="J2270" t="str">
            <v>medium</v>
          </cell>
          <cell r="K2270">
            <v>358.39</v>
          </cell>
          <cell r="L2270">
            <v>215.03</v>
          </cell>
          <cell r="M2270">
            <v>143.35999999999999</v>
          </cell>
          <cell r="N2270">
            <v>38002</v>
          </cell>
          <cell r="O2270" t="e">
            <v>#N/A</v>
          </cell>
          <cell r="P2270" t="e">
            <v>#N/A</v>
          </cell>
          <cell r="Q2270" t="e">
            <v>#N/A</v>
          </cell>
          <cell r="R2270" t="e">
            <v>#N/A</v>
          </cell>
          <cell r="S2270" t="e">
            <v>#N/A</v>
          </cell>
          <cell r="T2270" t="e">
            <v>#N/A</v>
          </cell>
          <cell r="U2270" t="e">
            <v>#N/A</v>
          </cell>
          <cell r="V2270" t="e">
            <v>#N/A</v>
          </cell>
          <cell r="W2270" t="e">
            <v>#N/A</v>
          </cell>
          <cell r="X2270" t="e">
            <v>#N/A</v>
          </cell>
          <cell r="Y2270">
            <v>245</v>
          </cell>
        </row>
        <row r="2271">
          <cell r="A2271">
            <v>2270</v>
          </cell>
          <cell r="B2271">
            <v>68</v>
          </cell>
          <cell r="C2271">
            <v>605</v>
          </cell>
          <cell r="D2271">
            <v>43025</v>
          </cell>
          <cell r="E2271" t="b">
            <v>0</v>
          </cell>
          <cell r="F2271" t="str">
            <v>Approved</v>
          </cell>
          <cell r="G2271" t="str">
            <v>OHM Cycles</v>
          </cell>
          <cell r="H2271" t="str">
            <v>Standard</v>
          </cell>
          <cell r="I2271" t="str">
            <v>medium</v>
          </cell>
          <cell r="J2271" t="str">
            <v>medium</v>
          </cell>
          <cell r="K2271">
            <v>1636.9</v>
          </cell>
          <cell r="L2271">
            <v>44.71</v>
          </cell>
          <cell r="M2271">
            <v>1592.19</v>
          </cell>
          <cell r="N2271">
            <v>37499</v>
          </cell>
          <cell r="O2271" t="e">
            <v>#N/A</v>
          </cell>
          <cell r="P2271" t="e">
            <v>#N/A</v>
          </cell>
          <cell r="Q2271" t="e">
            <v>#N/A</v>
          </cell>
          <cell r="R2271" t="e">
            <v>#N/A</v>
          </cell>
          <cell r="S2271" t="e">
            <v>#N/A</v>
          </cell>
          <cell r="T2271" t="e">
            <v>#N/A</v>
          </cell>
          <cell r="U2271" t="e">
            <v>#N/A</v>
          </cell>
          <cell r="V2271" t="e">
            <v>#N/A</v>
          </cell>
          <cell r="W2271" t="e">
            <v>#N/A</v>
          </cell>
          <cell r="X2271" t="e">
            <v>#N/A</v>
          </cell>
          <cell r="Y2271">
            <v>74</v>
          </cell>
        </row>
        <row r="2272">
          <cell r="A2272">
            <v>2271</v>
          </cell>
          <cell r="B2272">
            <v>0</v>
          </cell>
          <cell r="C2272">
            <v>1674</v>
          </cell>
          <cell r="D2272">
            <v>43051</v>
          </cell>
          <cell r="E2272" t="b">
            <v>1</v>
          </cell>
          <cell r="F2272" t="str">
            <v>Approved</v>
          </cell>
          <cell r="G2272" t="str">
            <v>Giant Bicycles</v>
          </cell>
          <cell r="H2272" t="str">
            <v>Standard</v>
          </cell>
          <cell r="I2272" t="str">
            <v>medium</v>
          </cell>
          <cell r="J2272" t="str">
            <v>large</v>
          </cell>
          <cell r="K2272">
            <v>569.55999999999995</v>
          </cell>
          <cell r="L2272">
            <v>528.42999999999995</v>
          </cell>
          <cell r="M2272">
            <v>41.129999999999995</v>
          </cell>
          <cell r="N2272">
            <v>37874</v>
          </cell>
          <cell r="O2272" t="e">
            <v>#N/A</v>
          </cell>
          <cell r="P2272" t="e">
            <v>#N/A</v>
          </cell>
          <cell r="Q2272" t="e">
            <v>#N/A</v>
          </cell>
          <cell r="R2272" t="e">
            <v>#N/A</v>
          </cell>
          <cell r="S2272" t="e">
            <v>#N/A</v>
          </cell>
          <cell r="T2272" t="e">
            <v>#N/A</v>
          </cell>
          <cell r="U2272" t="e">
            <v>#N/A</v>
          </cell>
          <cell r="V2272" t="e">
            <v>#N/A</v>
          </cell>
          <cell r="W2272" t="e">
            <v>#N/A</v>
          </cell>
          <cell r="X2272" t="e">
            <v>#N/A</v>
          </cell>
          <cell r="Y2272">
            <v>48</v>
          </cell>
        </row>
        <row r="2273">
          <cell r="A2273">
            <v>2272</v>
          </cell>
          <cell r="B2273">
            <v>44</v>
          </cell>
          <cell r="C2273">
            <v>2762</v>
          </cell>
          <cell r="D2273">
            <v>42954</v>
          </cell>
          <cell r="E2273" t="b">
            <v>1</v>
          </cell>
          <cell r="F2273" t="str">
            <v>Approved</v>
          </cell>
          <cell r="G2273" t="str">
            <v>WeareA2B</v>
          </cell>
          <cell r="H2273" t="str">
            <v>Standard</v>
          </cell>
          <cell r="I2273" t="str">
            <v>medium</v>
          </cell>
          <cell r="J2273" t="str">
            <v>medium</v>
          </cell>
          <cell r="K2273">
            <v>1769.64</v>
          </cell>
          <cell r="L2273">
            <v>108.76</v>
          </cell>
          <cell r="M2273">
            <v>1660.88</v>
          </cell>
          <cell r="N2273">
            <v>40672</v>
          </cell>
          <cell r="O2273" t="str">
            <v>Female</v>
          </cell>
          <cell r="P2273">
            <v>30</v>
          </cell>
          <cell r="Q2273">
            <v>29.328767123287673</v>
          </cell>
          <cell r="R2273">
            <v>0</v>
          </cell>
          <cell r="S2273" t="str">
            <v>Financial Services</v>
          </cell>
          <cell r="T2273" t="str">
            <v>Mass Customer</v>
          </cell>
          <cell r="U2273" t="str">
            <v>No</v>
          </cell>
          <cell r="V2273">
            <v>3977</v>
          </cell>
          <cell r="W2273" t="str">
            <v>VIC</v>
          </cell>
          <cell r="X2273">
            <v>7</v>
          </cell>
          <cell r="Y2273">
            <v>145</v>
          </cell>
        </row>
        <row r="2274">
          <cell r="A2274">
            <v>2273</v>
          </cell>
          <cell r="B2274">
            <v>92</v>
          </cell>
          <cell r="C2274">
            <v>2508</v>
          </cell>
          <cell r="D2274">
            <v>42856</v>
          </cell>
          <cell r="E2274" t="b">
            <v>0</v>
          </cell>
          <cell r="F2274" t="str">
            <v>Approved</v>
          </cell>
          <cell r="G2274" t="str">
            <v>WeareA2B</v>
          </cell>
          <cell r="H2274" t="str">
            <v>Standard</v>
          </cell>
          <cell r="I2274" t="str">
            <v>medium</v>
          </cell>
          <cell r="J2274" t="str">
            <v>small</v>
          </cell>
          <cell r="K2274">
            <v>1415.01</v>
          </cell>
          <cell r="L2274">
            <v>1259.3599999999999</v>
          </cell>
          <cell r="M2274">
            <v>155.65000000000009</v>
          </cell>
          <cell r="N2274">
            <v>36145</v>
          </cell>
          <cell r="O2274" t="str">
            <v>Male</v>
          </cell>
          <cell r="P2274">
            <v>99</v>
          </cell>
          <cell r="Q2274">
            <v>25.389041095890413</v>
          </cell>
          <cell r="R2274" t="str">
            <v>Information Systems Manager</v>
          </cell>
          <cell r="S2274" t="str">
            <v>Health</v>
          </cell>
          <cell r="T2274" t="str">
            <v>Affluent Customer</v>
          </cell>
          <cell r="U2274" t="str">
            <v>Yes</v>
          </cell>
          <cell r="V2274">
            <v>2300</v>
          </cell>
          <cell r="W2274" t="str">
            <v>NSW</v>
          </cell>
          <cell r="X2274">
            <v>8</v>
          </cell>
          <cell r="Y2274">
            <v>243</v>
          </cell>
        </row>
        <row r="2275">
          <cell r="A2275">
            <v>2274</v>
          </cell>
          <cell r="B2275">
            <v>1</v>
          </cell>
          <cell r="C2275">
            <v>1513</v>
          </cell>
          <cell r="D2275">
            <v>42814</v>
          </cell>
          <cell r="E2275" t="b">
            <v>1</v>
          </cell>
          <cell r="F2275" t="str">
            <v>Approved</v>
          </cell>
          <cell r="G2275" t="str">
            <v>Giant Bicycles</v>
          </cell>
          <cell r="H2275" t="str">
            <v>Standard</v>
          </cell>
          <cell r="I2275" t="str">
            <v>medium</v>
          </cell>
          <cell r="J2275" t="str">
            <v>medium</v>
          </cell>
          <cell r="K2275">
            <v>1403.5</v>
          </cell>
          <cell r="L2275">
            <v>954.82</v>
          </cell>
          <cell r="M2275">
            <v>448.67999999999995</v>
          </cell>
          <cell r="N2275">
            <v>38573</v>
          </cell>
          <cell r="O2275" t="e">
            <v>#N/A</v>
          </cell>
          <cell r="P2275" t="e">
            <v>#N/A</v>
          </cell>
          <cell r="Q2275" t="e">
            <v>#N/A</v>
          </cell>
          <cell r="R2275" t="e">
            <v>#N/A</v>
          </cell>
          <cell r="S2275" t="e">
            <v>#N/A</v>
          </cell>
          <cell r="T2275" t="e">
            <v>#N/A</v>
          </cell>
          <cell r="U2275" t="e">
            <v>#N/A</v>
          </cell>
          <cell r="V2275" t="e">
            <v>#N/A</v>
          </cell>
          <cell r="W2275" t="e">
            <v>#N/A</v>
          </cell>
          <cell r="X2275" t="e">
            <v>#N/A</v>
          </cell>
          <cell r="Y2275">
            <v>285</v>
          </cell>
        </row>
        <row r="2276">
          <cell r="A2276">
            <v>2275</v>
          </cell>
          <cell r="B2276">
            <v>3</v>
          </cell>
          <cell r="C2276">
            <v>92</v>
          </cell>
          <cell r="D2276">
            <v>43065</v>
          </cell>
          <cell r="E2276" t="b">
            <v>0</v>
          </cell>
          <cell r="F2276" t="str">
            <v>Approved</v>
          </cell>
          <cell r="G2276" t="str">
            <v>Trek Bicycles</v>
          </cell>
          <cell r="H2276" t="str">
            <v>Standard</v>
          </cell>
          <cell r="I2276" t="str">
            <v>medium</v>
          </cell>
          <cell r="J2276" t="str">
            <v>large</v>
          </cell>
          <cell r="K2276">
            <v>2091.4699999999998</v>
          </cell>
          <cell r="L2276">
            <v>388.92</v>
          </cell>
          <cell r="M2276">
            <v>1702.5499999999997</v>
          </cell>
          <cell r="N2276">
            <v>36361</v>
          </cell>
          <cell r="O2276" t="e">
            <v>#N/A</v>
          </cell>
          <cell r="P2276" t="e">
            <v>#N/A</v>
          </cell>
          <cell r="Q2276" t="e">
            <v>#N/A</v>
          </cell>
          <cell r="R2276" t="e">
            <v>#N/A</v>
          </cell>
          <cell r="S2276" t="e">
            <v>#N/A</v>
          </cell>
          <cell r="T2276" t="e">
            <v>#N/A</v>
          </cell>
          <cell r="U2276" t="e">
            <v>#N/A</v>
          </cell>
          <cell r="V2276" t="e">
            <v>#N/A</v>
          </cell>
          <cell r="W2276" t="e">
            <v>#N/A</v>
          </cell>
          <cell r="X2276" t="e">
            <v>#N/A</v>
          </cell>
          <cell r="Y2276">
            <v>34</v>
          </cell>
        </row>
        <row r="2277">
          <cell r="A2277">
            <v>2276</v>
          </cell>
          <cell r="B2277">
            <v>22</v>
          </cell>
          <cell r="C2277">
            <v>2843</v>
          </cell>
          <cell r="D2277">
            <v>42736</v>
          </cell>
          <cell r="E2277" t="b">
            <v>0</v>
          </cell>
          <cell r="F2277" t="str">
            <v>Approved</v>
          </cell>
          <cell r="G2277" t="str">
            <v>WeareA2B</v>
          </cell>
          <cell r="H2277" t="str">
            <v>Standard</v>
          </cell>
          <cell r="I2277" t="str">
            <v>medium</v>
          </cell>
          <cell r="J2277" t="str">
            <v>medium</v>
          </cell>
          <cell r="K2277">
            <v>60.34</v>
          </cell>
          <cell r="L2277">
            <v>45.26</v>
          </cell>
          <cell r="M2277">
            <v>15.080000000000005</v>
          </cell>
          <cell r="N2277">
            <v>42404</v>
          </cell>
          <cell r="O2277" t="str">
            <v>Female</v>
          </cell>
          <cell r="P2277">
            <v>98</v>
          </cell>
          <cell r="Q2277">
            <v>53.950684931506849</v>
          </cell>
          <cell r="R2277" t="str">
            <v>Recruiter</v>
          </cell>
          <cell r="S2277" t="str">
            <v>Health</v>
          </cell>
          <cell r="T2277" t="str">
            <v>Mass Customer</v>
          </cell>
          <cell r="U2277" t="str">
            <v>No</v>
          </cell>
          <cell r="V2277">
            <v>2282</v>
          </cell>
          <cell r="W2277" t="str">
            <v>NSW</v>
          </cell>
          <cell r="X2277">
            <v>8</v>
          </cell>
          <cell r="Y2277">
            <v>363</v>
          </cell>
        </row>
        <row r="2278">
          <cell r="A2278">
            <v>2277</v>
          </cell>
          <cell r="B2278">
            <v>54</v>
          </cell>
          <cell r="C2278">
            <v>2778</v>
          </cell>
          <cell r="D2278">
            <v>42827</v>
          </cell>
          <cell r="E2278" t="b">
            <v>1</v>
          </cell>
          <cell r="F2278" t="str">
            <v>Approved</v>
          </cell>
          <cell r="G2278" t="str">
            <v>WeareA2B</v>
          </cell>
          <cell r="H2278" t="str">
            <v>Standard</v>
          </cell>
          <cell r="I2278" t="str">
            <v>medium</v>
          </cell>
          <cell r="J2278" t="str">
            <v>medium</v>
          </cell>
          <cell r="K2278">
            <v>1292.8399999999999</v>
          </cell>
          <cell r="L2278">
            <v>13.44</v>
          </cell>
          <cell r="M2278">
            <v>1279.3999999999999</v>
          </cell>
          <cell r="N2278">
            <v>39915</v>
          </cell>
          <cell r="O2278" t="str">
            <v>Male</v>
          </cell>
          <cell r="P2278">
            <v>54</v>
          </cell>
          <cell r="Q2278">
            <v>43.630136986301373</v>
          </cell>
          <cell r="R2278" t="str">
            <v>Paralegal</v>
          </cell>
          <cell r="S2278" t="str">
            <v>Health</v>
          </cell>
          <cell r="T2278" t="str">
            <v>Mass Customer</v>
          </cell>
          <cell r="U2278" t="str">
            <v>Yes</v>
          </cell>
          <cell r="V2278">
            <v>2287</v>
          </cell>
          <cell r="W2278" t="str">
            <v>NSW</v>
          </cell>
          <cell r="X2278">
            <v>5</v>
          </cell>
          <cell r="Y2278">
            <v>272</v>
          </cell>
        </row>
        <row r="2279">
          <cell r="A2279">
            <v>2278</v>
          </cell>
          <cell r="B2279">
            <v>5</v>
          </cell>
          <cell r="C2279">
            <v>2072</v>
          </cell>
          <cell r="D2279">
            <v>42939</v>
          </cell>
          <cell r="E2279" t="b">
            <v>1</v>
          </cell>
          <cell r="F2279" t="str">
            <v>Approved</v>
          </cell>
          <cell r="G2279" t="str">
            <v>Trek Bicycles</v>
          </cell>
          <cell r="H2279" t="str">
            <v>Mountain</v>
          </cell>
          <cell r="I2279" t="str">
            <v>low</v>
          </cell>
          <cell r="J2279" t="str">
            <v>medium</v>
          </cell>
          <cell r="K2279">
            <v>574.64</v>
          </cell>
          <cell r="L2279">
            <v>459.71</v>
          </cell>
          <cell r="M2279">
            <v>114.93</v>
          </cell>
          <cell r="N2279">
            <v>40784</v>
          </cell>
          <cell r="O2279" t="e">
            <v>#N/A</v>
          </cell>
          <cell r="P2279" t="e">
            <v>#N/A</v>
          </cell>
          <cell r="Q2279" t="e">
            <v>#N/A</v>
          </cell>
          <cell r="R2279" t="e">
            <v>#N/A</v>
          </cell>
          <cell r="S2279" t="e">
            <v>#N/A</v>
          </cell>
          <cell r="T2279" t="e">
            <v>#N/A</v>
          </cell>
          <cell r="U2279" t="e">
            <v>#N/A</v>
          </cell>
          <cell r="V2279" t="e">
            <v>#N/A</v>
          </cell>
          <cell r="W2279" t="e">
            <v>#N/A</v>
          </cell>
          <cell r="X2279" t="e">
            <v>#N/A</v>
          </cell>
          <cell r="Y2279">
            <v>160</v>
          </cell>
        </row>
        <row r="2280">
          <cell r="A2280">
            <v>2279</v>
          </cell>
          <cell r="B2280">
            <v>69</v>
          </cell>
          <cell r="C2280">
            <v>2348</v>
          </cell>
          <cell r="D2280">
            <v>42851</v>
          </cell>
          <cell r="E2280" t="b">
            <v>0</v>
          </cell>
          <cell r="F2280" t="str">
            <v>Approved</v>
          </cell>
          <cell r="G2280" t="str">
            <v>Giant Bicycles</v>
          </cell>
          <cell r="H2280" t="str">
            <v>Road</v>
          </cell>
          <cell r="I2280" t="str">
            <v>medium</v>
          </cell>
          <cell r="J2280" t="str">
            <v>medium</v>
          </cell>
          <cell r="K2280">
            <v>792.9</v>
          </cell>
          <cell r="L2280">
            <v>594.67999999999995</v>
          </cell>
          <cell r="M2280">
            <v>198.22000000000003</v>
          </cell>
          <cell r="N2280">
            <v>33879</v>
          </cell>
          <cell r="O2280" t="str">
            <v>Female</v>
          </cell>
          <cell r="P2280">
            <v>23</v>
          </cell>
          <cell r="Q2280">
            <v>64.408219178082192</v>
          </cell>
          <cell r="R2280" t="str">
            <v>Web Designer IV</v>
          </cell>
          <cell r="S2280" t="str">
            <v>n/a</v>
          </cell>
          <cell r="T2280" t="str">
            <v>High Net Worth</v>
          </cell>
          <cell r="U2280" t="str">
            <v>No</v>
          </cell>
          <cell r="V2280">
            <v>2164</v>
          </cell>
          <cell r="W2280" t="str">
            <v>NSW</v>
          </cell>
          <cell r="X2280">
            <v>8</v>
          </cell>
          <cell r="Y2280">
            <v>248</v>
          </cell>
        </row>
        <row r="2281">
          <cell r="A2281">
            <v>2280</v>
          </cell>
          <cell r="B2281">
            <v>37</v>
          </cell>
          <cell r="C2281">
            <v>2652</v>
          </cell>
          <cell r="D2281">
            <v>43076</v>
          </cell>
          <cell r="E2281" t="b">
            <v>0</v>
          </cell>
          <cell r="F2281" t="str">
            <v>Approved</v>
          </cell>
          <cell r="G2281" t="str">
            <v>OHM Cycles</v>
          </cell>
          <cell r="H2281" t="str">
            <v>Standard</v>
          </cell>
          <cell r="I2281" t="str">
            <v>low</v>
          </cell>
          <cell r="J2281" t="str">
            <v>medium</v>
          </cell>
          <cell r="K2281">
            <v>1793.43</v>
          </cell>
          <cell r="L2281">
            <v>248.82</v>
          </cell>
          <cell r="M2281">
            <v>1544.6100000000001</v>
          </cell>
          <cell r="N2281">
            <v>40336</v>
          </cell>
          <cell r="O2281" t="str">
            <v>Male</v>
          </cell>
          <cell r="P2281">
            <v>80</v>
          </cell>
          <cell r="Q2281">
            <v>64.30410958904109</v>
          </cell>
          <cell r="R2281" t="str">
            <v>Biostatistician II</v>
          </cell>
          <cell r="S2281" t="str">
            <v>Manufacturing</v>
          </cell>
          <cell r="T2281" t="str">
            <v>Mass Customer</v>
          </cell>
          <cell r="U2281" t="str">
            <v>Yes</v>
          </cell>
          <cell r="V2281">
            <v>2234</v>
          </cell>
          <cell r="W2281" t="str">
            <v>NSW</v>
          </cell>
          <cell r="X2281">
            <v>10</v>
          </cell>
          <cell r="Y2281">
            <v>23</v>
          </cell>
        </row>
        <row r="2282">
          <cell r="A2282">
            <v>2281</v>
          </cell>
          <cell r="B2282">
            <v>39</v>
          </cell>
          <cell r="C2282">
            <v>1881</v>
          </cell>
          <cell r="D2282">
            <v>42850</v>
          </cell>
          <cell r="E2282" t="b">
            <v>0</v>
          </cell>
          <cell r="F2282" t="str">
            <v>Approved</v>
          </cell>
          <cell r="G2282" t="str">
            <v>Giant Bicycles</v>
          </cell>
          <cell r="H2282" t="str">
            <v>Standard</v>
          </cell>
          <cell r="I2282" t="str">
            <v>medium</v>
          </cell>
          <cell r="J2282" t="str">
            <v>large</v>
          </cell>
          <cell r="K2282">
            <v>1812.75</v>
          </cell>
          <cell r="L2282">
            <v>582.48</v>
          </cell>
          <cell r="M2282">
            <v>1230.27</v>
          </cell>
          <cell r="N2282">
            <v>39526</v>
          </cell>
          <cell r="O2282" t="e">
            <v>#N/A</v>
          </cell>
          <cell r="P2282" t="e">
            <v>#N/A</v>
          </cell>
          <cell r="Q2282" t="e">
            <v>#N/A</v>
          </cell>
          <cell r="R2282" t="e">
            <v>#N/A</v>
          </cell>
          <cell r="S2282" t="e">
            <v>#N/A</v>
          </cell>
          <cell r="T2282" t="e">
            <v>#N/A</v>
          </cell>
          <cell r="U2282" t="e">
            <v>#N/A</v>
          </cell>
          <cell r="V2282" t="e">
            <v>#N/A</v>
          </cell>
          <cell r="W2282" t="e">
            <v>#N/A</v>
          </cell>
          <cell r="X2282" t="e">
            <v>#N/A</v>
          </cell>
          <cell r="Y2282">
            <v>249</v>
          </cell>
        </row>
        <row r="2283">
          <cell r="A2283">
            <v>2282</v>
          </cell>
          <cell r="B2283">
            <v>2</v>
          </cell>
          <cell r="C2283">
            <v>2968</v>
          </cell>
          <cell r="D2283">
            <v>42745</v>
          </cell>
          <cell r="E2283" t="b">
            <v>1</v>
          </cell>
          <cell r="F2283" t="str">
            <v>Approved</v>
          </cell>
          <cell r="G2283" t="str">
            <v>Giant Bicycles</v>
          </cell>
          <cell r="H2283" t="str">
            <v>Road</v>
          </cell>
          <cell r="I2283" t="str">
            <v>low</v>
          </cell>
          <cell r="J2283" t="str">
            <v>small</v>
          </cell>
          <cell r="K2283">
            <v>590.26</v>
          </cell>
          <cell r="L2283">
            <v>525.33000000000004</v>
          </cell>
          <cell r="M2283">
            <v>64.92999999999995</v>
          </cell>
          <cell r="N2283">
            <v>40487</v>
          </cell>
          <cell r="O2283" t="str">
            <v>Male</v>
          </cell>
          <cell r="P2283">
            <v>12</v>
          </cell>
          <cell r="Q2283">
            <v>44.345205479452055</v>
          </cell>
          <cell r="R2283" t="str">
            <v>Human Resources Assistant III</v>
          </cell>
          <cell r="S2283" t="str">
            <v>Health</v>
          </cell>
          <cell r="T2283" t="str">
            <v>Affluent Customer</v>
          </cell>
          <cell r="U2283" t="str">
            <v>Yes</v>
          </cell>
          <cell r="V2283">
            <v>4014</v>
          </cell>
          <cell r="W2283" t="str">
            <v>QLD</v>
          </cell>
          <cell r="X2283">
            <v>8</v>
          </cell>
          <cell r="Y2283">
            <v>354</v>
          </cell>
        </row>
        <row r="2284">
          <cell r="A2284">
            <v>2283</v>
          </cell>
          <cell r="B2284">
            <v>56</v>
          </cell>
          <cell r="C2284">
            <v>2844</v>
          </cell>
          <cell r="D2284">
            <v>42787</v>
          </cell>
          <cell r="E2284" t="b">
            <v>0</v>
          </cell>
          <cell r="F2284" t="str">
            <v>Approved</v>
          </cell>
          <cell r="G2284" t="str">
            <v>OHM Cycles</v>
          </cell>
          <cell r="H2284" t="str">
            <v>Standard</v>
          </cell>
          <cell r="I2284" t="str">
            <v>medium</v>
          </cell>
          <cell r="J2284" t="str">
            <v>medium</v>
          </cell>
          <cell r="K2284">
            <v>183.86</v>
          </cell>
          <cell r="L2284">
            <v>137.9</v>
          </cell>
          <cell r="M2284">
            <v>45.960000000000008</v>
          </cell>
          <cell r="N2284">
            <v>36146</v>
          </cell>
          <cell r="O2284" t="str">
            <v>Female</v>
          </cell>
          <cell r="P2284">
            <v>1</v>
          </cell>
          <cell r="Q2284">
            <v>46.356164383561641</v>
          </cell>
          <cell r="R2284">
            <v>0</v>
          </cell>
          <cell r="S2284" t="str">
            <v>Financial Services</v>
          </cell>
          <cell r="T2284" t="str">
            <v>Affluent Customer</v>
          </cell>
          <cell r="U2284" t="str">
            <v>Yes</v>
          </cell>
          <cell r="V2284">
            <v>2165</v>
          </cell>
          <cell r="W2284" t="str">
            <v>NSW</v>
          </cell>
          <cell r="X2284">
            <v>7</v>
          </cell>
          <cell r="Y2284">
            <v>312</v>
          </cell>
        </row>
        <row r="2285">
          <cell r="A2285">
            <v>2284</v>
          </cell>
          <cell r="B2285">
            <v>71</v>
          </cell>
          <cell r="C2285">
            <v>1418</v>
          </cell>
          <cell r="D2285">
            <v>42846</v>
          </cell>
          <cell r="F2285" t="str">
            <v>Approved</v>
          </cell>
          <cell r="G2285" t="str">
            <v>Solex</v>
          </cell>
          <cell r="H2285" t="str">
            <v>Standard</v>
          </cell>
          <cell r="I2285" t="str">
            <v>high</v>
          </cell>
          <cell r="J2285" t="str">
            <v>large</v>
          </cell>
          <cell r="K2285">
            <v>1842.92</v>
          </cell>
          <cell r="L2285">
            <v>1105.75</v>
          </cell>
          <cell r="M2285">
            <v>737.17000000000007</v>
          </cell>
          <cell r="N2285">
            <v>40553</v>
          </cell>
          <cell r="O2285" t="e">
            <v>#N/A</v>
          </cell>
          <cell r="P2285" t="e">
            <v>#N/A</v>
          </cell>
          <cell r="Q2285" t="e">
            <v>#N/A</v>
          </cell>
          <cell r="R2285" t="e">
            <v>#N/A</v>
          </cell>
          <cell r="S2285" t="e">
            <v>#N/A</v>
          </cell>
          <cell r="T2285" t="e">
            <v>#N/A</v>
          </cell>
          <cell r="U2285" t="e">
            <v>#N/A</v>
          </cell>
          <cell r="V2285" t="e">
            <v>#N/A</v>
          </cell>
          <cell r="W2285" t="e">
            <v>#N/A</v>
          </cell>
          <cell r="X2285" t="e">
            <v>#N/A</v>
          </cell>
          <cell r="Y2285">
            <v>253</v>
          </cell>
        </row>
        <row r="2286">
          <cell r="A2286">
            <v>2285</v>
          </cell>
          <cell r="B2286">
            <v>95</v>
          </cell>
          <cell r="C2286">
            <v>3216</v>
          </cell>
          <cell r="D2286">
            <v>43099</v>
          </cell>
          <cell r="E2286" t="b">
            <v>1</v>
          </cell>
          <cell r="F2286" t="str">
            <v>Approved</v>
          </cell>
          <cell r="G2286" t="str">
            <v>Giant Bicycles</v>
          </cell>
          <cell r="H2286" t="str">
            <v>Standard</v>
          </cell>
          <cell r="I2286" t="str">
            <v>medium</v>
          </cell>
          <cell r="J2286" t="str">
            <v>large</v>
          </cell>
          <cell r="K2286">
            <v>569.55999999999995</v>
          </cell>
          <cell r="L2286">
            <v>528.42999999999995</v>
          </cell>
          <cell r="M2286">
            <v>41.129999999999995</v>
          </cell>
          <cell r="N2286">
            <v>42458</v>
          </cell>
          <cell r="O2286" t="str">
            <v>Female</v>
          </cell>
          <cell r="P2286">
            <v>95</v>
          </cell>
          <cell r="Q2286">
            <v>23.882191780821916</v>
          </cell>
          <cell r="R2286" t="str">
            <v>Database Administrator III</v>
          </cell>
          <cell r="S2286" t="str">
            <v>n/a</v>
          </cell>
          <cell r="T2286" t="str">
            <v>Mass Customer</v>
          </cell>
          <cell r="U2286" t="str">
            <v>Yes</v>
          </cell>
          <cell r="V2286">
            <v>4390</v>
          </cell>
          <cell r="W2286" t="str">
            <v>QLD</v>
          </cell>
          <cell r="X2286">
            <v>7</v>
          </cell>
          <cell r="Y2286">
            <v>0</v>
          </cell>
        </row>
        <row r="2287">
          <cell r="A2287">
            <v>2286</v>
          </cell>
          <cell r="B2287">
            <v>75</v>
          </cell>
          <cell r="C2287">
            <v>3099</v>
          </cell>
          <cell r="D2287">
            <v>42805</v>
          </cell>
          <cell r="E2287" t="b">
            <v>0</v>
          </cell>
          <cell r="F2287" t="str">
            <v>Approved</v>
          </cell>
          <cell r="G2287" t="str">
            <v>Giant Bicycles</v>
          </cell>
          <cell r="H2287" t="str">
            <v>Touring</v>
          </cell>
          <cell r="I2287" t="str">
            <v>medium</v>
          </cell>
          <cell r="J2287" t="str">
            <v>large</v>
          </cell>
          <cell r="K2287">
            <v>1873.97</v>
          </cell>
          <cell r="L2287">
            <v>863.95</v>
          </cell>
          <cell r="M2287">
            <v>1010.02</v>
          </cell>
          <cell r="N2287">
            <v>38193</v>
          </cell>
          <cell r="O2287" t="str">
            <v>Female</v>
          </cell>
          <cell r="P2287">
            <v>19</v>
          </cell>
          <cell r="Q2287">
            <v>25.328767123287673</v>
          </cell>
          <cell r="R2287">
            <v>0</v>
          </cell>
          <cell r="S2287" t="str">
            <v>Health</v>
          </cell>
          <cell r="T2287" t="str">
            <v>Mass Customer</v>
          </cell>
          <cell r="U2287" t="str">
            <v>No</v>
          </cell>
          <cell r="V2287">
            <v>4870</v>
          </cell>
          <cell r="W2287" t="str">
            <v>QLD</v>
          </cell>
          <cell r="X2287">
            <v>7</v>
          </cell>
          <cell r="Y2287">
            <v>294</v>
          </cell>
        </row>
        <row r="2288">
          <cell r="A2288">
            <v>2287</v>
          </cell>
          <cell r="B2288">
            <v>29</v>
          </cell>
          <cell r="C2288">
            <v>1100</v>
          </cell>
          <cell r="D2288">
            <v>43039</v>
          </cell>
          <cell r="E2288" t="b">
            <v>1</v>
          </cell>
          <cell r="F2288" t="str">
            <v>Approved</v>
          </cell>
          <cell r="G2288" t="str">
            <v>Norco Bicycles</v>
          </cell>
          <cell r="H2288" t="str">
            <v>Road</v>
          </cell>
          <cell r="I2288" t="str">
            <v>medium</v>
          </cell>
          <cell r="J2288" t="str">
            <v>medium</v>
          </cell>
          <cell r="K2288">
            <v>543.39</v>
          </cell>
          <cell r="L2288">
            <v>407.54</v>
          </cell>
          <cell r="M2288">
            <v>135.84999999999997</v>
          </cell>
          <cell r="N2288">
            <v>42696</v>
          </cell>
          <cell r="O2288" t="e">
            <v>#N/A</v>
          </cell>
          <cell r="P2288" t="e">
            <v>#N/A</v>
          </cell>
          <cell r="Q2288" t="e">
            <v>#N/A</v>
          </cell>
          <cell r="R2288" t="e">
            <v>#N/A</v>
          </cell>
          <cell r="S2288" t="e">
            <v>#N/A</v>
          </cell>
          <cell r="T2288" t="e">
            <v>#N/A</v>
          </cell>
          <cell r="U2288" t="e">
            <v>#N/A</v>
          </cell>
          <cell r="V2288" t="e">
            <v>#N/A</v>
          </cell>
          <cell r="W2288" t="e">
            <v>#N/A</v>
          </cell>
          <cell r="X2288" t="e">
            <v>#N/A</v>
          </cell>
          <cell r="Y2288">
            <v>60</v>
          </cell>
        </row>
        <row r="2289">
          <cell r="A2289">
            <v>2288</v>
          </cell>
          <cell r="B2289">
            <v>84</v>
          </cell>
          <cell r="C2289">
            <v>3262</v>
          </cell>
          <cell r="D2289">
            <v>42817</v>
          </cell>
          <cell r="E2289" t="b">
            <v>1</v>
          </cell>
          <cell r="F2289" t="str">
            <v>Approved</v>
          </cell>
          <cell r="G2289" t="str">
            <v>Trek Bicycles</v>
          </cell>
          <cell r="H2289" t="str">
            <v>Road</v>
          </cell>
          <cell r="I2289" t="str">
            <v>medium</v>
          </cell>
          <cell r="J2289" t="str">
            <v>medium</v>
          </cell>
          <cell r="K2289">
            <v>290.62</v>
          </cell>
          <cell r="L2289">
            <v>215.14</v>
          </cell>
          <cell r="M2289">
            <v>75.480000000000018</v>
          </cell>
          <cell r="N2289">
            <v>38339</v>
          </cell>
          <cell r="O2289" t="str">
            <v>Female</v>
          </cell>
          <cell r="P2289">
            <v>37</v>
          </cell>
          <cell r="Q2289">
            <v>62.473972602739728</v>
          </cell>
          <cell r="R2289" t="str">
            <v>Product Engineer</v>
          </cell>
          <cell r="S2289" t="str">
            <v>Property</v>
          </cell>
          <cell r="T2289" t="str">
            <v>Mass Customer</v>
          </cell>
          <cell r="U2289" t="str">
            <v>Yes</v>
          </cell>
          <cell r="V2289">
            <v>4221</v>
          </cell>
          <cell r="W2289" t="str">
            <v>QLD</v>
          </cell>
          <cell r="X2289">
            <v>8</v>
          </cell>
          <cell r="Y2289">
            <v>282</v>
          </cell>
        </row>
        <row r="2290">
          <cell r="A2290">
            <v>2289</v>
          </cell>
          <cell r="B2290">
            <v>38</v>
          </cell>
          <cell r="C2290">
            <v>1440</v>
          </cell>
          <cell r="D2290">
            <v>43055</v>
          </cell>
          <cell r="E2290" t="b">
            <v>1</v>
          </cell>
          <cell r="F2290" t="str">
            <v>Approved</v>
          </cell>
          <cell r="G2290" t="str">
            <v>Trek Bicycles</v>
          </cell>
          <cell r="H2290" t="str">
            <v>Standard</v>
          </cell>
          <cell r="I2290" t="str">
            <v>medium</v>
          </cell>
          <cell r="J2290" t="str">
            <v>large</v>
          </cell>
          <cell r="K2290">
            <v>2091.4699999999998</v>
          </cell>
          <cell r="L2290">
            <v>388.92</v>
          </cell>
          <cell r="M2290">
            <v>1702.5499999999997</v>
          </cell>
          <cell r="N2290">
            <v>33455</v>
          </cell>
          <cell r="O2290" t="e">
            <v>#N/A</v>
          </cell>
          <cell r="P2290" t="e">
            <v>#N/A</v>
          </cell>
          <cell r="Q2290" t="e">
            <v>#N/A</v>
          </cell>
          <cell r="R2290" t="e">
            <v>#N/A</v>
          </cell>
          <cell r="S2290" t="e">
            <v>#N/A</v>
          </cell>
          <cell r="T2290" t="e">
            <v>#N/A</v>
          </cell>
          <cell r="U2290" t="e">
            <v>#N/A</v>
          </cell>
          <cell r="V2290" t="e">
            <v>#N/A</v>
          </cell>
          <cell r="W2290" t="e">
            <v>#N/A</v>
          </cell>
          <cell r="X2290" t="e">
            <v>#N/A</v>
          </cell>
          <cell r="Y2290">
            <v>44</v>
          </cell>
        </row>
        <row r="2291">
          <cell r="A2291">
            <v>2290</v>
          </cell>
          <cell r="B2291">
            <v>1</v>
          </cell>
          <cell r="C2291">
            <v>1176</v>
          </cell>
          <cell r="D2291">
            <v>42888</v>
          </cell>
          <cell r="E2291" t="b">
            <v>1</v>
          </cell>
          <cell r="F2291" t="str">
            <v>Approved</v>
          </cell>
          <cell r="G2291" t="str">
            <v>Giant Bicycles</v>
          </cell>
          <cell r="H2291" t="str">
            <v>Standard</v>
          </cell>
          <cell r="I2291" t="str">
            <v>medium</v>
          </cell>
          <cell r="J2291" t="str">
            <v>medium</v>
          </cell>
          <cell r="K2291">
            <v>1403.5</v>
          </cell>
          <cell r="L2291">
            <v>954.82</v>
          </cell>
          <cell r="M2291">
            <v>448.67999999999995</v>
          </cell>
          <cell r="N2291">
            <v>42688</v>
          </cell>
          <cell r="O2291" t="e">
            <v>#N/A</v>
          </cell>
          <cell r="P2291" t="e">
            <v>#N/A</v>
          </cell>
          <cell r="Q2291" t="e">
            <v>#N/A</v>
          </cell>
          <cell r="R2291" t="e">
            <v>#N/A</v>
          </cell>
          <cell r="S2291" t="e">
            <v>#N/A</v>
          </cell>
          <cell r="T2291" t="e">
            <v>#N/A</v>
          </cell>
          <cell r="U2291" t="e">
            <v>#N/A</v>
          </cell>
          <cell r="V2291" t="e">
            <v>#N/A</v>
          </cell>
          <cell r="W2291" t="e">
            <v>#N/A</v>
          </cell>
          <cell r="X2291" t="e">
            <v>#N/A</v>
          </cell>
          <cell r="Y2291">
            <v>211</v>
          </cell>
        </row>
        <row r="2292">
          <cell r="A2292">
            <v>2291</v>
          </cell>
          <cell r="B2292">
            <v>23</v>
          </cell>
          <cell r="C2292">
            <v>5</v>
          </cell>
          <cell r="D2292">
            <v>42797</v>
          </cell>
          <cell r="E2292" t="b">
            <v>1</v>
          </cell>
          <cell r="F2292" t="str">
            <v>Approved</v>
          </cell>
          <cell r="G2292" t="str">
            <v>Norco Bicycles</v>
          </cell>
          <cell r="H2292" t="str">
            <v>Mountain</v>
          </cell>
          <cell r="I2292" t="str">
            <v>low</v>
          </cell>
          <cell r="J2292" t="str">
            <v>small</v>
          </cell>
          <cell r="K2292">
            <v>688.63</v>
          </cell>
          <cell r="L2292">
            <v>612.88</v>
          </cell>
          <cell r="M2292">
            <v>75.75</v>
          </cell>
          <cell r="N2292">
            <v>34244</v>
          </cell>
          <cell r="O2292" t="e">
            <v>#N/A</v>
          </cell>
          <cell r="P2292" t="e">
            <v>#N/A</v>
          </cell>
          <cell r="Q2292" t="e">
            <v>#N/A</v>
          </cell>
          <cell r="R2292" t="e">
            <v>#N/A</v>
          </cell>
          <cell r="S2292" t="e">
            <v>#N/A</v>
          </cell>
          <cell r="T2292" t="e">
            <v>#N/A</v>
          </cell>
          <cell r="U2292" t="e">
            <v>#N/A</v>
          </cell>
          <cell r="V2292" t="e">
            <v>#N/A</v>
          </cell>
          <cell r="W2292" t="e">
            <v>#N/A</v>
          </cell>
          <cell r="X2292" t="e">
            <v>#N/A</v>
          </cell>
          <cell r="Y2292">
            <v>302</v>
          </cell>
        </row>
        <row r="2293">
          <cell r="A2293">
            <v>2292</v>
          </cell>
          <cell r="B2293">
            <v>17</v>
          </cell>
          <cell r="C2293">
            <v>1861</v>
          </cell>
          <cell r="D2293">
            <v>43070</v>
          </cell>
          <cell r="E2293" t="b">
            <v>1</v>
          </cell>
          <cell r="F2293" t="str">
            <v>Approved</v>
          </cell>
          <cell r="G2293" t="str">
            <v>Solex</v>
          </cell>
          <cell r="H2293" t="str">
            <v>Standard</v>
          </cell>
          <cell r="I2293" t="str">
            <v>high</v>
          </cell>
          <cell r="J2293" t="str">
            <v>medium</v>
          </cell>
          <cell r="K2293">
            <v>1024.6600000000001</v>
          </cell>
          <cell r="L2293">
            <v>614.79999999999995</v>
          </cell>
          <cell r="M2293">
            <v>409.86000000000013</v>
          </cell>
          <cell r="N2293">
            <v>39880</v>
          </cell>
          <cell r="O2293" t="e">
            <v>#N/A</v>
          </cell>
          <cell r="P2293" t="e">
            <v>#N/A</v>
          </cell>
          <cell r="Q2293" t="e">
            <v>#N/A</v>
          </cell>
          <cell r="R2293" t="e">
            <v>#N/A</v>
          </cell>
          <cell r="S2293" t="e">
            <v>#N/A</v>
          </cell>
          <cell r="T2293" t="e">
            <v>#N/A</v>
          </cell>
          <cell r="U2293" t="e">
            <v>#N/A</v>
          </cell>
          <cell r="V2293" t="e">
            <v>#N/A</v>
          </cell>
          <cell r="W2293" t="e">
            <v>#N/A</v>
          </cell>
          <cell r="X2293" t="e">
            <v>#N/A</v>
          </cell>
          <cell r="Y2293">
            <v>29</v>
          </cell>
        </row>
        <row r="2294">
          <cell r="A2294">
            <v>2293</v>
          </cell>
          <cell r="B2294">
            <v>22</v>
          </cell>
          <cell r="C2294">
            <v>159</v>
          </cell>
          <cell r="D2294">
            <v>42741</v>
          </cell>
          <cell r="E2294" t="b">
            <v>0</v>
          </cell>
          <cell r="F2294" t="str">
            <v>Approved</v>
          </cell>
          <cell r="G2294" t="str">
            <v>WeareA2B</v>
          </cell>
          <cell r="H2294" t="str">
            <v>Standard</v>
          </cell>
          <cell r="I2294" t="str">
            <v>medium</v>
          </cell>
          <cell r="J2294" t="str">
            <v>medium</v>
          </cell>
          <cell r="K2294">
            <v>60.34</v>
          </cell>
          <cell r="L2294">
            <v>45.26</v>
          </cell>
          <cell r="M2294">
            <v>15.080000000000005</v>
          </cell>
          <cell r="N2294">
            <v>34165</v>
          </cell>
          <cell r="O2294" t="e">
            <v>#N/A</v>
          </cell>
          <cell r="P2294" t="e">
            <v>#N/A</v>
          </cell>
          <cell r="Q2294" t="e">
            <v>#N/A</v>
          </cell>
          <cell r="R2294" t="e">
            <v>#N/A</v>
          </cell>
          <cell r="S2294" t="e">
            <v>#N/A</v>
          </cell>
          <cell r="T2294" t="e">
            <v>#N/A</v>
          </cell>
          <cell r="U2294" t="e">
            <v>#N/A</v>
          </cell>
          <cell r="V2294" t="e">
            <v>#N/A</v>
          </cell>
          <cell r="W2294" t="e">
            <v>#N/A</v>
          </cell>
          <cell r="X2294" t="e">
            <v>#N/A</v>
          </cell>
          <cell r="Y2294">
            <v>358</v>
          </cell>
        </row>
        <row r="2295">
          <cell r="A2295">
            <v>2294</v>
          </cell>
          <cell r="B2295">
            <v>70</v>
          </cell>
          <cell r="C2295">
            <v>372</v>
          </cell>
          <cell r="D2295">
            <v>43068</v>
          </cell>
          <cell r="E2295" t="b">
            <v>0</v>
          </cell>
          <cell r="F2295" t="str">
            <v>Approved</v>
          </cell>
          <cell r="G2295" t="str">
            <v>Trek Bicycles</v>
          </cell>
          <cell r="H2295" t="str">
            <v>Standard</v>
          </cell>
          <cell r="I2295" t="str">
            <v>high</v>
          </cell>
          <cell r="J2295" t="str">
            <v>medium</v>
          </cell>
          <cell r="K2295">
            <v>495.72</v>
          </cell>
          <cell r="L2295">
            <v>297.43</v>
          </cell>
          <cell r="M2295">
            <v>198.29000000000002</v>
          </cell>
          <cell r="N2295">
            <v>38193</v>
          </cell>
          <cell r="O2295" t="e">
            <v>#N/A</v>
          </cell>
          <cell r="P2295" t="e">
            <v>#N/A</v>
          </cell>
          <cell r="Q2295" t="e">
            <v>#N/A</v>
          </cell>
          <cell r="R2295" t="e">
            <v>#N/A</v>
          </cell>
          <cell r="S2295" t="e">
            <v>#N/A</v>
          </cell>
          <cell r="T2295" t="e">
            <v>#N/A</v>
          </cell>
          <cell r="U2295" t="e">
            <v>#N/A</v>
          </cell>
          <cell r="V2295" t="e">
            <v>#N/A</v>
          </cell>
          <cell r="W2295" t="e">
            <v>#N/A</v>
          </cell>
          <cell r="X2295" t="e">
            <v>#N/A</v>
          </cell>
          <cell r="Y2295">
            <v>31</v>
          </cell>
        </row>
        <row r="2296">
          <cell r="A2296">
            <v>2295</v>
          </cell>
          <cell r="B2296">
            <v>83</v>
          </cell>
          <cell r="C2296">
            <v>2581</v>
          </cell>
          <cell r="D2296">
            <v>42840</v>
          </cell>
          <cell r="E2296" t="b">
            <v>1</v>
          </cell>
          <cell r="F2296" t="str">
            <v>Approved</v>
          </cell>
          <cell r="G2296" t="str">
            <v>Solex</v>
          </cell>
          <cell r="H2296" t="str">
            <v>Touring</v>
          </cell>
          <cell r="I2296" t="str">
            <v>medium</v>
          </cell>
          <cell r="J2296" t="str">
            <v>large</v>
          </cell>
          <cell r="K2296">
            <v>2083.94</v>
          </cell>
          <cell r="L2296">
            <v>675.03</v>
          </cell>
          <cell r="M2296">
            <v>1408.91</v>
          </cell>
          <cell r="N2296">
            <v>38482</v>
          </cell>
          <cell r="O2296" t="str">
            <v>Male</v>
          </cell>
          <cell r="P2296">
            <v>98</v>
          </cell>
          <cell r="Q2296">
            <v>47.80821917808219</v>
          </cell>
          <cell r="R2296">
            <v>0</v>
          </cell>
          <cell r="S2296" t="str">
            <v>Financial Services</v>
          </cell>
          <cell r="T2296" t="str">
            <v>Mass Customer</v>
          </cell>
          <cell r="U2296" t="str">
            <v>Yes</v>
          </cell>
          <cell r="V2296">
            <v>2099</v>
          </cell>
          <cell r="W2296" t="str">
            <v>NSW</v>
          </cell>
          <cell r="X2296">
            <v>11</v>
          </cell>
          <cell r="Y2296">
            <v>259</v>
          </cell>
        </row>
        <row r="2297">
          <cell r="A2297">
            <v>2296</v>
          </cell>
          <cell r="B2297">
            <v>32</v>
          </cell>
          <cell r="C2297">
            <v>1101</v>
          </cell>
          <cell r="D2297">
            <v>42809</v>
          </cell>
          <cell r="E2297" t="b">
            <v>0</v>
          </cell>
          <cell r="F2297" t="str">
            <v>Approved</v>
          </cell>
          <cell r="G2297" t="str">
            <v>Giant Bicycles</v>
          </cell>
          <cell r="H2297" t="str">
            <v>Standard</v>
          </cell>
          <cell r="I2297" t="str">
            <v>medium</v>
          </cell>
          <cell r="J2297" t="str">
            <v>medium</v>
          </cell>
          <cell r="K2297">
            <v>642.70000000000005</v>
          </cell>
          <cell r="L2297">
            <v>211.37</v>
          </cell>
          <cell r="M2297">
            <v>431.33000000000004</v>
          </cell>
          <cell r="N2297">
            <v>37337</v>
          </cell>
          <cell r="O2297" t="e">
            <v>#N/A</v>
          </cell>
          <cell r="P2297" t="e">
            <v>#N/A</v>
          </cell>
          <cell r="Q2297" t="e">
            <v>#N/A</v>
          </cell>
          <cell r="R2297" t="e">
            <v>#N/A</v>
          </cell>
          <cell r="S2297" t="e">
            <v>#N/A</v>
          </cell>
          <cell r="T2297" t="e">
            <v>#N/A</v>
          </cell>
          <cell r="U2297" t="e">
            <v>#N/A</v>
          </cell>
          <cell r="V2297" t="e">
            <v>#N/A</v>
          </cell>
          <cell r="W2297" t="e">
            <v>#N/A</v>
          </cell>
          <cell r="X2297" t="e">
            <v>#N/A</v>
          </cell>
          <cell r="Y2297">
            <v>290</v>
          </cell>
        </row>
        <row r="2298">
          <cell r="A2298">
            <v>2297</v>
          </cell>
          <cell r="B2298">
            <v>34</v>
          </cell>
          <cell r="C2298">
            <v>3468</v>
          </cell>
          <cell r="D2298">
            <v>43073</v>
          </cell>
          <cell r="E2298" t="b">
            <v>1</v>
          </cell>
          <cell r="F2298" t="str">
            <v>Approved</v>
          </cell>
          <cell r="G2298" t="str">
            <v>Norco Bicycles</v>
          </cell>
          <cell r="H2298" t="str">
            <v>Road</v>
          </cell>
          <cell r="I2298" t="str">
            <v>high</v>
          </cell>
          <cell r="J2298" t="str">
            <v>large</v>
          </cell>
          <cell r="K2298">
            <v>774.53</v>
          </cell>
          <cell r="L2298">
            <v>464.72</v>
          </cell>
          <cell r="M2298">
            <v>309.80999999999995</v>
          </cell>
          <cell r="N2298">
            <v>37698</v>
          </cell>
          <cell r="O2298" t="str">
            <v>Female</v>
          </cell>
          <cell r="P2298">
            <v>90</v>
          </cell>
          <cell r="Q2298">
            <v>35.42739726027397</v>
          </cell>
          <cell r="R2298" t="str">
            <v>Associate Professor</v>
          </cell>
          <cell r="S2298" t="str">
            <v>IT</v>
          </cell>
          <cell r="T2298" t="str">
            <v>Mass Customer</v>
          </cell>
          <cell r="U2298" t="str">
            <v>No</v>
          </cell>
          <cell r="V2298">
            <v>2230</v>
          </cell>
          <cell r="W2298" t="str">
            <v>NSW</v>
          </cell>
          <cell r="X2298">
            <v>12</v>
          </cell>
          <cell r="Y2298">
            <v>26</v>
          </cell>
        </row>
        <row r="2299">
          <cell r="A2299">
            <v>2298</v>
          </cell>
          <cell r="B2299">
            <v>90</v>
          </cell>
          <cell r="C2299">
            <v>1082</v>
          </cell>
          <cell r="D2299">
            <v>43019</v>
          </cell>
          <cell r="E2299" t="b">
            <v>0</v>
          </cell>
          <cell r="F2299" t="str">
            <v>Approved</v>
          </cell>
          <cell r="G2299" t="str">
            <v>Norco Bicycles</v>
          </cell>
          <cell r="H2299" t="str">
            <v>Standard</v>
          </cell>
          <cell r="I2299" t="str">
            <v>low</v>
          </cell>
          <cell r="J2299" t="str">
            <v>medium</v>
          </cell>
          <cell r="K2299">
            <v>363.01</v>
          </cell>
          <cell r="L2299">
            <v>290.41000000000003</v>
          </cell>
          <cell r="M2299">
            <v>72.599999999999966</v>
          </cell>
          <cell r="N2299">
            <v>38482</v>
          </cell>
          <cell r="O2299" t="e">
            <v>#N/A</v>
          </cell>
          <cell r="P2299" t="e">
            <v>#N/A</v>
          </cell>
          <cell r="Q2299" t="e">
            <v>#N/A</v>
          </cell>
          <cell r="R2299" t="e">
            <v>#N/A</v>
          </cell>
          <cell r="S2299" t="e">
            <v>#N/A</v>
          </cell>
          <cell r="T2299" t="e">
            <v>#N/A</v>
          </cell>
          <cell r="U2299" t="e">
            <v>#N/A</v>
          </cell>
          <cell r="V2299" t="e">
            <v>#N/A</v>
          </cell>
          <cell r="W2299" t="e">
            <v>#N/A</v>
          </cell>
          <cell r="X2299" t="e">
            <v>#N/A</v>
          </cell>
          <cell r="Y2299">
            <v>80</v>
          </cell>
        </row>
        <row r="2300">
          <cell r="A2300">
            <v>2299</v>
          </cell>
          <cell r="B2300">
            <v>60</v>
          </cell>
          <cell r="C2300">
            <v>1438</v>
          </cell>
          <cell r="D2300">
            <v>42989</v>
          </cell>
          <cell r="E2300" t="b">
            <v>1</v>
          </cell>
          <cell r="F2300" t="str">
            <v>Approved</v>
          </cell>
          <cell r="G2300" t="str">
            <v>Giant Bicycles</v>
          </cell>
          <cell r="H2300" t="str">
            <v>Standard</v>
          </cell>
          <cell r="I2300" t="str">
            <v>high</v>
          </cell>
          <cell r="J2300" t="str">
            <v>small</v>
          </cell>
          <cell r="K2300">
            <v>1977.36</v>
          </cell>
          <cell r="L2300">
            <v>1759.85</v>
          </cell>
          <cell r="M2300">
            <v>217.51</v>
          </cell>
          <cell r="N2300">
            <v>36146</v>
          </cell>
          <cell r="O2300" t="e">
            <v>#N/A</v>
          </cell>
          <cell r="P2300" t="e">
            <v>#N/A</v>
          </cell>
          <cell r="Q2300" t="e">
            <v>#N/A</v>
          </cell>
          <cell r="R2300" t="e">
            <v>#N/A</v>
          </cell>
          <cell r="S2300" t="e">
            <v>#N/A</v>
          </cell>
          <cell r="T2300" t="e">
            <v>#N/A</v>
          </cell>
          <cell r="U2300" t="e">
            <v>#N/A</v>
          </cell>
          <cell r="V2300" t="e">
            <v>#N/A</v>
          </cell>
          <cell r="W2300" t="e">
            <v>#N/A</v>
          </cell>
          <cell r="X2300" t="e">
            <v>#N/A</v>
          </cell>
          <cell r="Y2300">
            <v>110</v>
          </cell>
        </row>
        <row r="2301">
          <cell r="A2301">
            <v>2300</v>
          </cell>
          <cell r="B2301">
            <v>50</v>
          </cell>
          <cell r="C2301">
            <v>2430</v>
          </cell>
          <cell r="D2301">
            <v>42964</v>
          </cell>
          <cell r="E2301" t="b">
            <v>1</v>
          </cell>
          <cell r="F2301" t="str">
            <v>Approved</v>
          </cell>
          <cell r="G2301" t="str">
            <v>WeareA2B</v>
          </cell>
          <cell r="H2301" t="str">
            <v>Standard</v>
          </cell>
          <cell r="I2301" t="str">
            <v>medium</v>
          </cell>
          <cell r="J2301" t="str">
            <v>small</v>
          </cell>
          <cell r="K2301">
            <v>175.89</v>
          </cell>
          <cell r="L2301">
            <v>131.91999999999999</v>
          </cell>
          <cell r="M2301">
            <v>43.97</v>
          </cell>
          <cell r="N2301">
            <v>37668</v>
          </cell>
          <cell r="O2301" t="str">
            <v>Male</v>
          </cell>
          <cell r="P2301">
            <v>15</v>
          </cell>
          <cell r="Q2301">
            <v>53.56986301369863</v>
          </cell>
          <cell r="R2301" t="str">
            <v>Quality Engineer</v>
          </cell>
          <cell r="S2301" t="str">
            <v>Manufacturing</v>
          </cell>
          <cell r="T2301" t="str">
            <v>Mass Customer</v>
          </cell>
          <cell r="U2301" t="str">
            <v>Yes</v>
          </cell>
          <cell r="V2301">
            <v>2040</v>
          </cell>
          <cell r="W2301" t="str">
            <v>NSW</v>
          </cell>
          <cell r="X2301">
            <v>10</v>
          </cell>
          <cell r="Y2301">
            <v>135</v>
          </cell>
        </row>
        <row r="2302">
          <cell r="A2302">
            <v>2301</v>
          </cell>
          <cell r="B2302">
            <v>47</v>
          </cell>
          <cell r="C2302">
            <v>369</v>
          </cell>
          <cell r="D2302">
            <v>42900</v>
          </cell>
          <cell r="E2302" t="b">
            <v>0</v>
          </cell>
          <cell r="F2302" t="str">
            <v>Approved</v>
          </cell>
          <cell r="G2302" t="str">
            <v>Trek Bicycles</v>
          </cell>
          <cell r="H2302" t="str">
            <v>Road</v>
          </cell>
          <cell r="I2302" t="str">
            <v>low</v>
          </cell>
          <cell r="J2302" t="str">
            <v>small</v>
          </cell>
          <cell r="K2302">
            <v>1720.7</v>
          </cell>
          <cell r="L2302">
            <v>1531.42</v>
          </cell>
          <cell r="M2302">
            <v>189.27999999999997</v>
          </cell>
          <cell r="N2302">
            <v>35470</v>
          </cell>
          <cell r="O2302" t="e">
            <v>#N/A</v>
          </cell>
          <cell r="P2302" t="e">
            <v>#N/A</v>
          </cell>
          <cell r="Q2302" t="e">
            <v>#N/A</v>
          </cell>
          <cell r="R2302" t="e">
            <v>#N/A</v>
          </cell>
          <cell r="S2302" t="e">
            <v>#N/A</v>
          </cell>
          <cell r="T2302" t="e">
            <v>#N/A</v>
          </cell>
          <cell r="U2302" t="e">
            <v>#N/A</v>
          </cell>
          <cell r="V2302" t="e">
            <v>#N/A</v>
          </cell>
          <cell r="W2302" t="e">
            <v>#N/A</v>
          </cell>
          <cell r="X2302" t="e">
            <v>#N/A</v>
          </cell>
          <cell r="Y2302">
            <v>199</v>
          </cell>
        </row>
        <row r="2303">
          <cell r="A2303">
            <v>2302</v>
          </cell>
          <cell r="B2303">
            <v>8</v>
          </cell>
          <cell r="C2303">
            <v>205</v>
          </cell>
          <cell r="D2303">
            <v>42845</v>
          </cell>
          <cell r="E2303" t="b">
            <v>0</v>
          </cell>
          <cell r="F2303" t="str">
            <v>Approved</v>
          </cell>
          <cell r="G2303" t="str">
            <v>Solex</v>
          </cell>
          <cell r="H2303" t="str">
            <v>Road</v>
          </cell>
          <cell r="I2303" t="str">
            <v>medium</v>
          </cell>
          <cell r="J2303" t="str">
            <v>small</v>
          </cell>
          <cell r="K2303">
            <v>1703.52</v>
          </cell>
          <cell r="L2303">
            <v>1516.13</v>
          </cell>
          <cell r="M2303">
            <v>187.38999999999987</v>
          </cell>
          <cell r="N2303">
            <v>33549</v>
          </cell>
          <cell r="O2303" t="e">
            <v>#N/A</v>
          </cell>
          <cell r="P2303" t="e">
            <v>#N/A</v>
          </cell>
          <cell r="Q2303" t="e">
            <v>#N/A</v>
          </cell>
          <cell r="R2303" t="e">
            <v>#N/A</v>
          </cell>
          <cell r="S2303" t="e">
            <v>#N/A</v>
          </cell>
          <cell r="T2303" t="e">
            <v>#N/A</v>
          </cell>
          <cell r="U2303" t="e">
            <v>#N/A</v>
          </cell>
          <cell r="V2303" t="e">
            <v>#N/A</v>
          </cell>
          <cell r="W2303" t="e">
            <v>#N/A</v>
          </cell>
          <cell r="X2303" t="e">
            <v>#N/A</v>
          </cell>
          <cell r="Y2303">
            <v>254</v>
          </cell>
        </row>
        <row r="2304">
          <cell r="A2304">
            <v>2303</v>
          </cell>
          <cell r="B2304">
            <v>0</v>
          </cell>
          <cell r="C2304">
            <v>2465</v>
          </cell>
          <cell r="D2304">
            <v>42847</v>
          </cell>
          <cell r="E2304" t="b">
            <v>0</v>
          </cell>
          <cell r="F2304" t="str">
            <v>Approved</v>
          </cell>
          <cell r="K2304">
            <v>1021.43</v>
          </cell>
          <cell r="M2304">
            <v>1021.43</v>
          </cell>
          <cell r="O2304" t="str">
            <v>Male</v>
          </cell>
          <cell r="P2304">
            <v>62</v>
          </cell>
          <cell r="Q2304">
            <v>37.794520547945204</v>
          </cell>
          <cell r="R2304" t="str">
            <v>Senior Editor</v>
          </cell>
          <cell r="S2304" t="str">
            <v>Retail</v>
          </cell>
          <cell r="T2304" t="str">
            <v>Mass Customer</v>
          </cell>
          <cell r="U2304" t="str">
            <v>No</v>
          </cell>
          <cell r="V2304">
            <v>2761</v>
          </cell>
          <cell r="W2304" t="str">
            <v>NSW</v>
          </cell>
          <cell r="X2304">
            <v>8</v>
          </cell>
          <cell r="Y2304">
            <v>252</v>
          </cell>
        </row>
        <row r="2305">
          <cell r="A2305">
            <v>2304</v>
          </cell>
          <cell r="B2305">
            <v>42</v>
          </cell>
          <cell r="C2305">
            <v>2280</v>
          </cell>
          <cell r="D2305">
            <v>42834</v>
          </cell>
          <cell r="E2305" t="b">
            <v>0</v>
          </cell>
          <cell r="F2305" t="str">
            <v>Approved</v>
          </cell>
          <cell r="G2305" t="str">
            <v>OHM Cycles</v>
          </cell>
          <cell r="H2305" t="str">
            <v>Road</v>
          </cell>
          <cell r="I2305" t="str">
            <v>medium</v>
          </cell>
          <cell r="J2305" t="str">
            <v>small</v>
          </cell>
          <cell r="K2305">
            <v>1810</v>
          </cell>
          <cell r="L2305">
            <v>1610.9</v>
          </cell>
          <cell r="M2305">
            <v>199.09999999999991</v>
          </cell>
          <cell r="N2305">
            <v>39526</v>
          </cell>
          <cell r="O2305" t="e">
            <v>#N/A</v>
          </cell>
          <cell r="P2305" t="e">
            <v>#N/A</v>
          </cell>
          <cell r="Q2305" t="e">
            <v>#N/A</v>
          </cell>
          <cell r="R2305" t="e">
            <v>#N/A</v>
          </cell>
          <cell r="S2305" t="e">
            <v>#N/A</v>
          </cell>
          <cell r="T2305" t="e">
            <v>#N/A</v>
          </cell>
          <cell r="U2305" t="e">
            <v>#N/A</v>
          </cell>
          <cell r="V2305" t="e">
            <v>#N/A</v>
          </cell>
          <cell r="W2305" t="e">
            <v>#N/A</v>
          </cell>
          <cell r="X2305" t="e">
            <v>#N/A</v>
          </cell>
          <cell r="Y2305">
            <v>265</v>
          </cell>
        </row>
        <row r="2306">
          <cell r="A2306">
            <v>2305</v>
          </cell>
          <cell r="B2306">
            <v>45</v>
          </cell>
          <cell r="C2306">
            <v>1470</v>
          </cell>
          <cell r="D2306">
            <v>42922</v>
          </cell>
          <cell r="E2306" t="b">
            <v>1</v>
          </cell>
          <cell r="F2306" t="str">
            <v>Approved</v>
          </cell>
          <cell r="G2306" t="str">
            <v>Trek Bicycles</v>
          </cell>
          <cell r="H2306" t="str">
            <v>Road</v>
          </cell>
          <cell r="I2306" t="str">
            <v>low</v>
          </cell>
          <cell r="J2306" t="str">
            <v>medium</v>
          </cell>
          <cell r="K2306">
            <v>980.37</v>
          </cell>
          <cell r="L2306">
            <v>234.43</v>
          </cell>
          <cell r="M2306">
            <v>745.94</v>
          </cell>
          <cell r="N2306">
            <v>39298</v>
          </cell>
          <cell r="O2306" t="e">
            <v>#N/A</v>
          </cell>
          <cell r="P2306" t="e">
            <v>#N/A</v>
          </cell>
          <cell r="Q2306" t="e">
            <v>#N/A</v>
          </cell>
          <cell r="R2306" t="e">
            <v>#N/A</v>
          </cell>
          <cell r="S2306" t="e">
            <v>#N/A</v>
          </cell>
          <cell r="T2306" t="e">
            <v>#N/A</v>
          </cell>
          <cell r="U2306" t="e">
            <v>#N/A</v>
          </cell>
          <cell r="V2306" t="e">
            <v>#N/A</v>
          </cell>
          <cell r="W2306" t="e">
            <v>#N/A</v>
          </cell>
          <cell r="X2306" t="e">
            <v>#N/A</v>
          </cell>
          <cell r="Y2306">
            <v>177</v>
          </cell>
        </row>
        <row r="2307">
          <cell r="A2307">
            <v>2306</v>
          </cell>
          <cell r="B2307">
            <v>16</v>
          </cell>
          <cell r="C2307">
            <v>1191</v>
          </cell>
          <cell r="D2307">
            <v>42893</v>
          </cell>
          <cell r="E2307" t="b">
            <v>1</v>
          </cell>
          <cell r="F2307" t="str">
            <v>Approved</v>
          </cell>
          <cell r="G2307" t="str">
            <v>Norco Bicycles</v>
          </cell>
          <cell r="H2307" t="str">
            <v>Standard</v>
          </cell>
          <cell r="I2307" t="str">
            <v>high</v>
          </cell>
          <cell r="J2307" t="str">
            <v>small</v>
          </cell>
          <cell r="K2307">
            <v>1661.92</v>
          </cell>
          <cell r="L2307">
            <v>1479.11</v>
          </cell>
          <cell r="M2307">
            <v>182.81000000000017</v>
          </cell>
          <cell r="N2307">
            <v>34165</v>
          </cell>
          <cell r="O2307" t="e">
            <v>#N/A</v>
          </cell>
          <cell r="P2307" t="e">
            <v>#N/A</v>
          </cell>
          <cell r="Q2307" t="e">
            <v>#N/A</v>
          </cell>
          <cell r="R2307" t="e">
            <v>#N/A</v>
          </cell>
          <cell r="S2307" t="e">
            <v>#N/A</v>
          </cell>
          <cell r="T2307" t="e">
            <v>#N/A</v>
          </cell>
          <cell r="U2307" t="e">
            <v>#N/A</v>
          </cell>
          <cell r="V2307" t="e">
            <v>#N/A</v>
          </cell>
          <cell r="W2307" t="e">
            <v>#N/A</v>
          </cell>
          <cell r="X2307" t="e">
            <v>#N/A</v>
          </cell>
          <cell r="Y2307">
            <v>206</v>
          </cell>
        </row>
        <row r="2308">
          <cell r="A2308">
            <v>2307</v>
          </cell>
          <cell r="B2308">
            <v>20</v>
          </cell>
          <cell r="C2308">
            <v>149</v>
          </cell>
          <cell r="D2308">
            <v>42796</v>
          </cell>
          <cell r="E2308" t="b">
            <v>0</v>
          </cell>
          <cell r="F2308" t="str">
            <v>Approved</v>
          </cell>
          <cell r="G2308" t="str">
            <v>Trek Bicycles</v>
          </cell>
          <cell r="H2308" t="str">
            <v>Standard</v>
          </cell>
          <cell r="I2308" t="str">
            <v>medium</v>
          </cell>
          <cell r="J2308" t="str">
            <v>small</v>
          </cell>
          <cell r="K2308">
            <v>1775.81</v>
          </cell>
          <cell r="L2308">
            <v>1580.47</v>
          </cell>
          <cell r="M2308">
            <v>195.33999999999992</v>
          </cell>
          <cell r="N2308">
            <v>35160</v>
          </cell>
          <cell r="O2308" t="e">
            <v>#N/A</v>
          </cell>
          <cell r="P2308" t="e">
            <v>#N/A</v>
          </cell>
          <cell r="Q2308" t="e">
            <v>#N/A</v>
          </cell>
          <cell r="R2308" t="e">
            <v>#N/A</v>
          </cell>
          <cell r="S2308" t="e">
            <v>#N/A</v>
          </cell>
          <cell r="T2308" t="e">
            <v>#N/A</v>
          </cell>
          <cell r="U2308" t="e">
            <v>#N/A</v>
          </cell>
          <cell r="V2308" t="e">
            <v>#N/A</v>
          </cell>
          <cell r="W2308" t="e">
            <v>#N/A</v>
          </cell>
          <cell r="X2308" t="e">
            <v>#N/A</v>
          </cell>
          <cell r="Y2308">
            <v>303</v>
          </cell>
        </row>
        <row r="2309">
          <cell r="A2309">
            <v>2308</v>
          </cell>
          <cell r="B2309">
            <v>81</v>
          </cell>
          <cell r="C2309">
            <v>973</v>
          </cell>
          <cell r="D2309">
            <v>43040</v>
          </cell>
          <cell r="E2309" t="b">
            <v>0</v>
          </cell>
          <cell r="F2309" t="str">
            <v>Approved</v>
          </cell>
          <cell r="G2309" t="str">
            <v>Solex</v>
          </cell>
          <cell r="H2309" t="str">
            <v>Standard</v>
          </cell>
          <cell r="I2309" t="str">
            <v>medium</v>
          </cell>
          <cell r="J2309" t="str">
            <v>medium</v>
          </cell>
          <cell r="K2309">
            <v>1151.96</v>
          </cell>
          <cell r="L2309">
            <v>649.49</v>
          </cell>
          <cell r="M2309">
            <v>502.47</v>
          </cell>
          <cell r="N2309">
            <v>36498</v>
          </cell>
          <cell r="O2309" t="e">
            <v>#N/A</v>
          </cell>
          <cell r="P2309" t="e">
            <v>#N/A</v>
          </cell>
          <cell r="Q2309" t="e">
            <v>#N/A</v>
          </cell>
          <cell r="R2309" t="e">
            <v>#N/A</v>
          </cell>
          <cell r="S2309" t="e">
            <v>#N/A</v>
          </cell>
          <cell r="T2309" t="e">
            <v>#N/A</v>
          </cell>
          <cell r="U2309" t="e">
            <v>#N/A</v>
          </cell>
          <cell r="V2309" t="e">
            <v>#N/A</v>
          </cell>
          <cell r="W2309" t="e">
            <v>#N/A</v>
          </cell>
          <cell r="X2309" t="e">
            <v>#N/A</v>
          </cell>
          <cell r="Y2309">
            <v>59</v>
          </cell>
        </row>
        <row r="2310">
          <cell r="A2310">
            <v>2309</v>
          </cell>
          <cell r="B2310">
            <v>70</v>
          </cell>
          <cell r="C2310">
            <v>2166</v>
          </cell>
          <cell r="D2310">
            <v>42778</v>
          </cell>
          <cell r="E2310" t="b">
            <v>1</v>
          </cell>
          <cell r="F2310" t="str">
            <v>Approved</v>
          </cell>
          <cell r="G2310" t="str">
            <v>Trek Bicycles</v>
          </cell>
          <cell r="H2310" t="str">
            <v>Standard</v>
          </cell>
          <cell r="I2310" t="str">
            <v>high</v>
          </cell>
          <cell r="J2310" t="str">
            <v>medium</v>
          </cell>
          <cell r="K2310">
            <v>495.72</v>
          </cell>
          <cell r="L2310">
            <v>297.43</v>
          </cell>
          <cell r="M2310">
            <v>198.29000000000002</v>
          </cell>
          <cell r="N2310">
            <v>42105</v>
          </cell>
          <cell r="O2310" t="e">
            <v>#N/A</v>
          </cell>
          <cell r="P2310" t="e">
            <v>#N/A</v>
          </cell>
          <cell r="Q2310" t="e">
            <v>#N/A</v>
          </cell>
          <cell r="R2310" t="e">
            <v>#N/A</v>
          </cell>
          <cell r="S2310" t="e">
            <v>#N/A</v>
          </cell>
          <cell r="T2310" t="e">
            <v>#N/A</v>
          </cell>
          <cell r="U2310" t="e">
            <v>#N/A</v>
          </cell>
          <cell r="V2310" t="e">
            <v>#N/A</v>
          </cell>
          <cell r="W2310" t="e">
            <v>#N/A</v>
          </cell>
          <cell r="X2310" t="e">
            <v>#N/A</v>
          </cell>
          <cell r="Y2310">
            <v>321</v>
          </cell>
        </row>
        <row r="2311">
          <cell r="A2311">
            <v>2310</v>
          </cell>
          <cell r="B2311">
            <v>15</v>
          </cell>
          <cell r="C2311">
            <v>1925</v>
          </cell>
          <cell r="D2311">
            <v>42865</v>
          </cell>
          <cell r="E2311" t="b">
            <v>0</v>
          </cell>
          <cell r="F2311" t="str">
            <v>Approved</v>
          </cell>
          <cell r="G2311" t="str">
            <v>Norco Bicycles</v>
          </cell>
          <cell r="H2311" t="str">
            <v>Standard</v>
          </cell>
          <cell r="I2311" t="str">
            <v>low</v>
          </cell>
          <cell r="J2311" t="str">
            <v>medium</v>
          </cell>
          <cell r="K2311">
            <v>958.74</v>
          </cell>
          <cell r="L2311">
            <v>748.9</v>
          </cell>
          <cell r="M2311">
            <v>209.84000000000003</v>
          </cell>
          <cell r="N2311">
            <v>35378</v>
          </cell>
          <cell r="O2311" t="e">
            <v>#N/A</v>
          </cell>
          <cell r="P2311" t="e">
            <v>#N/A</v>
          </cell>
          <cell r="Q2311" t="e">
            <v>#N/A</v>
          </cell>
          <cell r="R2311" t="e">
            <v>#N/A</v>
          </cell>
          <cell r="S2311" t="e">
            <v>#N/A</v>
          </cell>
          <cell r="T2311" t="e">
            <v>#N/A</v>
          </cell>
          <cell r="U2311" t="e">
            <v>#N/A</v>
          </cell>
          <cell r="V2311" t="e">
            <v>#N/A</v>
          </cell>
          <cell r="W2311" t="e">
            <v>#N/A</v>
          </cell>
          <cell r="X2311" t="e">
            <v>#N/A</v>
          </cell>
          <cell r="Y2311">
            <v>234</v>
          </cell>
        </row>
        <row r="2312">
          <cell r="A2312">
            <v>2311</v>
          </cell>
          <cell r="B2312">
            <v>3</v>
          </cell>
          <cell r="C2312">
            <v>1502</v>
          </cell>
          <cell r="D2312">
            <v>42964</v>
          </cell>
          <cell r="E2312" t="b">
            <v>1</v>
          </cell>
          <cell r="F2312" t="str">
            <v>Approved</v>
          </cell>
          <cell r="G2312" t="str">
            <v>Trek Bicycles</v>
          </cell>
          <cell r="H2312" t="str">
            <v>Standard</v>
          </cell>
          <cell r="I2312" t="str">
            <v>medium</v>
          </cell>
          <cell r="J2312" t="str">
            <v>large</v>
          </cell>
          <cell r="K2312">
            <v>2091.4699999999998</v>
          </cell>
          <cell r="L2312">
            <v>388.92</v>
          </cell>
          <cell r="M2312">
            <v>1702.5499999999997</v>
          </cell>
          <cell r="N2312">
            <v>39298</v>
          </cell>
          <cell r="O2312" t="e">
            <v>#N/A</v>
          </cell>
          <cell r="P2312" t="e">
            <v>#N/A</v>
          </cell>
          <cell r="Q2312" t="e">
            <v>#N/A</v>
          </cell>
          <cell r="R2312" t="e">
            <v>#N/A</v>
          </cell>
          <cell r="S2312" t="e">
            <v>#N/A</v>
          </cell>
          <cell r="T2312" t="e">
            <v>#N/A</v>
          </cell>
          <cell r="U2312" t="e">
            <v>#N/A</v>
          </cell>
          <cell r="V2312" t="e">
            <v>#N/A</v>
          </cell>
          <cell r="W2312" t="e">
            <v>#N/A</v>
          </cell>
          <cell r="X2312" t="e">
            <v>#N/A</v>
          </cell>
          <cell r="Y2312">
            <v>135</v>
          </cell>
        </row>
        <row r="2313">
          <cell r="A2313">
            <v>2312</v>
          </cell>
          <cell r="B2313">
            <v>0</v>
          </cell>
          <cell r="C2313">
            <v>3325</v>
          </cell>
          <cell r="D2313">
            <v>43054</v>
          </cell>
          <cell r="E2313" t="b">
            <v>1</v>
          </cell>
          <cell r="F2313" t="str">
            <v>Approved</v>
          </cell>
          <cell r="G2313" t="str">
            <v>Norco Bicycles</v>
          </cell>
          <cell r="H2313" t="str">
            <v>Road</v>
          </cell>
          <cell r="I2313" t="str">
            <v>medium</v>
          </cell>
          <cell r="J2313" t="str">
            <v>medium</v>
          </cell>
          <cell r="K2313">
            <v>543.39</v>
          </cell>
          <cell r="L2313">
            <v>407.54</v>
          </cell>
          <cell r="M2313">
            <v>135.84999999999997</v>
          </cell>
          <cell r="N2313">
            <v>42696</v>
          </cell>
          <cell r="O2313" t="str">
            <v>Male</v>
          </cell>
          <cell r="P2313">
            <v>83</v>
          </cell>
          <cell r="Q2313">
            <v>25.463013698630139</v>
          </cell>
          <cell r="R2313" t="str">
            <v>Database Administrator IV</v>
          </cell>
          <cell r="S2313" t="str">
            <v>Health</v>
          </cell>
          <cell r="T2313" t="str">
            <v>Mass Customer</v>
          </cell>
          <cell r="U2313" t="str">
            <v>Yes</v>
          </cell>
          <cell r="V2313">
            <v>2870</v>
          </cell>
          <cell r="W2313" t="str">
            <v>NSW</v>
          </cell>
          <cell r="X2313">
            <v>2</v>
          </cell>
          <cell r="Y2313">
            <v>45</v>
          </cell>
        </row>
        <row r="2314">
          <cell r="A2314">
            <v>2313</v>
          </cell>
          <cell r="B2314">
            <v>79</v>
          </cell>
          <cell r="C2314">
            <v>1991</v>
          </cell>
          <cell r="D2314">
            <v>42961</v>
          </cell>
          <cell r="E2314" t="b">
            <v>0</v>
          </cell>
          <cell r="F2314" t="str">
            <v>Approved</v>
          </cell>
          <cell r="G2314" t="str">
            <v>Norco Bicycles</v>
          </cell>
          <cell r="H2314" t="str">
            <v>Standard</v>
          </cell>
          <cell r="I2314" t="str">
            <v>medium</v>
          </cell>
          <cell r="J2314" t="str">
            <v>medium</v>
          </cell>
          <cell r="K2314">
            <v>1555.58</v>
          </cell>
          <cell r="L2314">
            <v>818.01</v>
          </cell>
          <cell r="M2314">
            <v>737.56999999999994</v>
          </cell>
          <cell r="N2314">
            <v>35455</v>
          </cell>
          <cell r="O2314" t="e">
            <v>#N/A</v>
          </cell>
          <cell r="P2314" t="e">
            <v>#N/A</v>
          </cell>
          <cell r="Q2314" t="e">
            <v>#N/A</v>
          </cell>
          <cell r="R2314" t="e">
            <v>#N/A</v>
          </cell>
          <cell r="S2314" t="e">
            <v>#N/A</v>
          </cell>
          <cell r="T2314" t="e">
            <v>#N/A</v>
          </cell>
          <cell r="U2314" t="e">
            <v>#N/A</v>
          </cell>
          <cell r="V2314" t="e">
            <v>#N/A</v>
          </cell>
          <cell r="W2314" t="e">
            <v>#N/A</v>
          </cell>
          <cell r="X2314" t="e">
            <v>#N/A</v>
          </cell>
          <cell r="Y2314">
            <v>138</v>
          </cell>
        </row>
        <row r="2315">
          <cell r="A2315">
            <v>2314</v>
          </cell>
          <cell r="B2315">
            <v>0</v>
          </cell>
          <cell r="C2315">
            <v>3250</v>
          </cell>
          <cell r="D2315">
            <v>42945</v>
          </cell>
          <cell r="E2315" t="b">
            <v>0</v>
          </cell>
          <cell r="F2315" t="str">
            <v>Approved</v>
          </cell>
          <cell r="G2315" t="str">
            <v>OHM Cycles</v>
          </cell>
          <cell r="H2315" t="str">
            <v>Standard</v>
          </cell>
          <cell r="I2315" t="str">
            <v>low</v>
          </cell>
          <cell r="J2315" t="str">
            <v>medium</v>
          </cell>
          <cell r="K2315">
            <v>71.16</v>
          </cell>
          <cell r="L2315">
            <v>56.93</v>
          </cell>
          <cell r="M2315">
            <v>14.229999999999997</v>
          </cell>
          <cell r="N2315">
            <v>38647</v>
          </cell>
          <cell r="O2315" t="str">
            <v>Female</v>
          </cell>
          <cell r="P2315">
            <v>95</v>
          </cell>
          <cell r="Q2315">
            <v>29.945205479452056</v>
          </cell>
          <cell r="R2315">
            <v>0</v>
          </cell>
          <cell r="S2315" t="str">
            <v>Manufacturing</v>
          </cell>
          <cell r="T2315" t="str">
            <v>Mass Customer</v>
          </cell>
          <cell r="U2315" t="str">
            <v>Yes</v>
          </cell>
          <cell r="V2315">
            <v>4300</v>
          </cell>
          <cell r="W2315" t="str">
            <v>QLD</v>
          </cell>
          <cell r="X2315">
            <v>5</v>
          </cell>
          <cell r="Y2315">
            <v>154</v>
          </cell>
        </row>
        <row r="2316">
          <cell r="A2316">
            <v>2315</v>
          </cell>
          <cell r="B2316">
            <v>36</v>
          </cell>
          <cell r="C2316">
            <v>3402</v>
          </cell>
          <cell r="D2316">
            <v>42790</v>
          </cell>
          <cell r="E2316" t="b">
            <v>1</v>
          </cell>
          <cell r="F2316" t="str">
            <v>Approved</v>
          </cell>
          <cell r="G2316" t="str">
            <v>Solex</v>
          </cell>
          <cell r="H2316" t="str">
            <v>Standard</v>
          </cell>
          <cell r="I2316" t="str">
            <v>low</v>
          </cell>
          <cell r="J2316" t="str">
            <v>medium</v>
          </cell>
          <cell r="K2316">
            <v>945.04</v>
          </cell>
          <cell r="L2316">
            <v>507.58</v>
          </cell>
          <cell r="M2316">
            <v>437.46</v>
          </cell>
          <cell r="N2316">
            <v>35052</v>
          </cell>
          <cell r="O2316" t="str">
            <v>Female</v>
          </cell>
          <cell r="P2316">
            <v>27</v>
          </cell>
          <cell r="Q2316">
            <v>36.901369863013699</v>
          </cell>
          <cell r="R2316" t="str">
            <v>Statistician II</v>
          </cell>
          <cell r="S2316" t="str">
            <v>Telecommunications</v>
          </cell>
          <cell r="T2316" t="str">
            <v>Mass Customer</v>
          </cell>
          <cell r="U2316" t="str">
            <v>Yes</v>
          </cell>
          <cell r="V2316">
            <v>2880</v>
          </cell>
          <cell r="W2316" t="str">
            <v>NSW</v>
          </cell>
          <cell r="X2316">
            <v>1</v>
          </cell>
          <cell r="Y2316">
            <v>309</v>
          </cell>
        </row>
        <row r="2317">
          <cell r="A2317">
            <v>2316</v>
          </cell>
          <cell r="B2317">
            <v>1</v>
          </cell>
          <cell r="C2317">
            <v>73</v>
          </cell>
          <cell r="D2317">
            <v>42744</v>
          </cell>
          <cell r="E2317" t="b">
            <v>1</v>
          </cell>
          <cell r="F2317" t="str">
            <v>Approved</v>
          </cell>
          <cell r="G2317" t="str">
            <v>Giant Bicycles</v>
          </cell>
          <cell r="H2317" t="str">
            <v>Standard</v>
          </cell>
          <cell r="I2317" t="str">
            <v>medium</v>
          </cell>
          <cell r="J2317" t="str">
            <v>medium</v>
          </cell>
          <cell r="K2317">
            <v>1403.5</v>
          </cell>
          <cell r="L2317">
            <v>954.82</v>
          </cell>
          <cell r="M2317">
            <v>448.67999999999995</v>
          </cell>
          <cell r="N2317">
            <v>33549</v>
          </cell>
          <cell r="O2317" t="e">
            <v>#N/A</v>
          </cell>
          <cell r="P2317" t="e">
            <v>#N/A</v>
          </cell>
          <cell r="Q2317" t="e">
            <v>#N/A</v>
          </cell>
          <cell r="R2317" t="e">
            <v>#N/A</v>
          </cell>
          <cell r="S2317" t="e">
            <v>#N/A</v>
          </cell>
          <cell r="T2317" t="e">
            <v>#N/A</v>
          </cell>
          <cell r="U2317" t="e">
            <v>#N/A</v>
          </cell>
          <cell r="V2317" t="e">
            <v>#N/A</v>
          </cell>
          <cell r="W2317" t="e">
            <v>#N/A</v>
          </cell>
          <cell r="X2317" t="e">
            <v>#N/A</v>
          </cell>
          <cell r="Y2317">
            <v>355</v>
          </cell>
        </row>
        <row r="2318">
          <cell r="A2318">
            <v>2317</v>
          </cell>
          <cell r="B2318">
            <v>77</v>
          </cell>
          <cell r="C2318">
            <v>1997</v>
          </cell>
          <cell r="D2318">
            <v>42918</v>
          </cell>
          <cell r="E2318" t="b">
            <v>0</v>
          </cell>
          <cell r="F2318" t="str">
            <v>Approved</v>
          </cell>
          <cell r="G2318" t="str">
            <v>Norco Bicycles</v>
          </cell>
          <cell r="H2318" t="str">
            <v>Road</v>
          </cell>
          <cell r="I2318" t="str">
            <v>medium</v>
          </cell>
          <cell r="J2318" t="str">
            <v>large</v>
          </cell>
          <cell r="K2318">
            <v>1240.31</v>
          </cell>
          <cell r="L2318">
            <v>795.1</v>
          </cell>
          <cell r="M2318">
            <v>445.20999999999992</v>
          </cell>
          <cell r="N2318">
            <v>40553</v>
          </cell>
          <cell r="O2318" t="e">
            <v>#N/A</v>
          </cell>
          <cell r="P2318" t="e">
            <v>#N/A</v>
          </cell>
          <cell r="Q2318" t="e">
            <v>#N/A</v>
          </cell>
          <cell r="R2318" t="e">
            <v>#N/A</v>
          </cell>
          <cell r="S2318" t="e">
            <v>#N/A</v>
          </cell>
          <cell r="T2318" t="e">
            <v>#N/A</v>
          </cell>
          <cell r="U2318" t="e">
            <v>#N/A</v>
          </cell>
          <cell r="V2318" t="e">
            <v>#N/A</v>
          </cell>
          <cell r="W2318" t="e">
            <v>#N/A</v>
          </cell>
          <cell r="X2318" t="e">
            <v>#N/A</v>
          </cell>
          <cell r="Y2318">
            <v>181</v>
          </cell>
        </row>
        <row r="2319">
          <cell r="A2319">
            <v>2318</v>
          </cell>
          <cell r="B2319">
            <v>6</v>
          </cell>
          <cell r="C2319">
            <v>315</v>
          </cell>
          <cell r="D2319">
            <v>42986</v>
          </cell>
          <cell r="E2319" t="b">
            <v>1</v>
          </cell>
          <cell r="F2319" t="str">
            <v>Approved</v>
          </cell>
          <cell r="G2319" t="str">
            <v>OHM Cycles</v>
          </cell>
          <cell r="H2319" t="str">
            <v>Standard</v>
          </cell>
          <cell r="I2319" t="str">
            <v>high</v>
          </cell>
          <cell r="J2319" t="str">
            <v>medium</v>
          </cell>
          <cell r="K2319">
            <v>227.88</v>
          </cell>
          <cell r="L2319">
            <v>136.72999999999999</v>
          </cell>
          <cell r="M2319">
            <v>91.15</v>
          </cell>
          <cell r="N2319">
            <v>37659</v>
          </cell>
          <cell r="O2319" t="e">
            <v>#N/A</v>
          </cell>
          <cell r="P2319" t="e">
            <v>#N/A</v>
          </cell>
          <cell r="Q2319" t="e">
            <v>#N/A</v>
          </cell>
          <cell r="R2319" t="e">
            <v>#N/A</v>
          </cell>
          <cell r="S2319" t="e">
            <v>#N/A</v>
          </cell>
          <cell r="T2319" t="e">
            <v>#N/A</v>
          </cell>
          <cell r="U2319" t="e">
            <v>#N/A</v>
          </cell>
          <cell r="V2319" t="e">
            <v>#N/A</v>
          </cell>
          <cell r="W2319" t="e">
            <v>#N/A</v>
          </cell>
          <cell r="X2319" t="e">
            <v>#N/A</v>
          </cell>
          <cell r="Y2319">
            <v>113</v>
          </cell>
        </row>
        <row r="2320">
          <cell r="A2320">
            <v>2319</v>
          </cell>
          <cell r="B2320">
            <v>35</v>
          </cell>
          <cell r="C2320">
            <v>756</v>
          </cell>
          <cell r="D2320">
            <v>43054</v>
          </cell>
          <cell r="E2320" t="b">
            <v>1</v>
          </cell>
          <cell r="F2320" t="str">
            <v>Approved</v>
          </cell>
          <cell r="G2320" t="str">
            <v>Trek Bicycles</v>
          </cell>
          <cell r="H2320" t="str">
            <v>Standard</v>
          </cell>
          <cell r="I2320" t="str">
            <v>low</v>
          </cell>
          <cell r="J2320" t="str">
            <v>medium</v>
          </cell>
          <cell r="K2320">
            <v>1057.51</v>
          </cell>
          <cell r="L2320">
            <v>154.4</v>
          </cell>
          <cell r="M2320">
            <v>903.11</v>
          </cell>
          <cell r="N2320">
            <v>40618</v>
          </cell>
          <cell r="O2320" t="e">
            <v>#N/A</v>
          </cell>
          <cell r="P2320" t="e">
            <v>#N/A</v>
          </cell>
          <cell r="Q2320" t="e">
            <v>#N/A</v>
          </cell>
          <cell r="R2320" t="e">
            <v>#N/A</v>
          </cell>
          <cell r="S2320" t="e">
            <v>#N/A</v>
          </cell>
          <cell r="T2320" t="e">
            <v>#N/A</v>
          </cell>
          <cell r="U2320" t="e">
            <v>#N/A</v>
          </cell>
          <cell r="V2320" t="e">
            <v>#N/A</v>
          </cell>
          <cell r="W2320" t="e">
            <v>#N/A</v>
          </cell>
          <cell r="X2320" t="e">
            <v>#N/A</v>
          </cell>
          <cell r="Y2320">
            <v>45</v>
          </cell>
        </row>
        <row r="2321">
          <cell r="A2321">
            <v>2320</v>
          </cell>
          <cell r="B2321">
            <v>15</v>
          </cell>
          <cell r="C2321">
            <v>2353</v>
          </cell>
          <cell r="D2321">
            <v>42958</v>
          </cell>
          <cell r="E2321" t="b">
            <v>1</v>
          </cell>
          <cell r="F2321" t="str">
            <v>Approved</v>
          </cell>
          <cell r="G2321" t="str">
            <v>Norco Bicycles</v>
          </cell>
          <cell r="H2321" t="str">
            <v>Standard</v>
          </cell>
          <cell r="I2321" t="str">
            <v>low</v>
          </cell>
          <cell r="J2321" t="str">
            <v>medium</v>
          </cell>
          <cell r="K2321">
            <v>958.74</v>
          </cell>
          <cell r="L2321">
            <v>748.9</v>
          </cell>
          <cell r="M2321">
            <v>209.84000000000003</v>
          </cell>
          <cell r="N2321">
            <v>41345</v>
          </cell>
          <cell r="O2321" t="str">
            <v>Female</v>
          </cell>
          <cell r="P2321">
            <v>99</v>
          </cell>
          <cell r="Q2321">
            <v>43.257534246575339</v>
          </cell>
          <cell r="R2321" t="str">
            <v>Health Coach IV</v>
          </cell>
          <cell r="S2321" t="str">
            <v>n/a</v>
          </cell>
          <cell r="T2321" t="str">
            <v>Mass Customer</v>
          </cell>
          <cell r="U2321" t="str">
            <v>Yes</v>
          </cell>
          <cell r="V2321">
            <v>2262</v>
          </cell>
          <cell r="W2321" t="str">
            <v>NSW</v>
          </cell>
          <cell r="X2321">
            <v>6</v>
          </cell>
          <cell r="Y2321">
            <v>141</v>
          </cell>
        </row>
        <row r="2322">
          <cell r="A2322">
            <v>2321</v>
          </cell>
          <cell r="B2322">
            <v>18</v>
          </cell>
          <cell r="C2322">
            <v>370</v>
          </cell>
          <cell r="D2322">
            <v>42988</v>
          </cell>
          <cell r="E2322" t="b">
            <v>1</v>
          </cell>
          <cell r="F2322" t="str">
            <v>Approved</v>
          </cell>
          <cell r="G2322" t="str">
            <v>Solex</v>
          </cell>
          <cell r="H2322" t="str">
            <v>Standard</v>
          </cell>
          <cell r="I2322" t="str">
            <v>medium</v>
          </cell>
          <cell r="J2322" t="str">
            <v>medium</v>
          </cell>
          <cell r="K2322">
            <v>575.27</v>
          </cell>
          <cell r="L2322">
            <v>431.45</v>
          </cell>
          <cell r="M2322">
            <v>143.82</v>
          </cell>
          <cell r="N2322">
            <v>39880</v>
          </cell>
          <cell r="O2322" t="e">
            <v>#N/A</v>
          </cell>
          <cell r="P2322" t="e">
            <v>#N/A</v>
          </cell>
          <cell r="Q2322" t="e">
            <v>#N/A</v>
          </cell>
          <cell r="R2322" t="e">
            <v>#N/A</v>
          </cell>
          <cell r="S2322" t="e">
            <v>#N/A</v>
          </cell>
          <cell r="T2322" t="e">
            <v>#N/A</v>
          </cell>
          <cell r="U2322" t="e">
            <v>#N/A</v>
          </cell>
          <cell r="V2322" t="e">
            <v>#N/A</v>
          </cell>
          <cell r="W2322" t="e">
            <v>#N/A</v>
          </cell>
          <cell r="X2322" t="e">
            <v>#N/A</v>
          </cell>
          <cell r="Y2322">
            <v>111</v>
          </cell>
        </row>
        <row r="2323">
          <cell r="A2323">
            <v>2322</v>
          </cell>
          <cell r="B2323">
            <v>4</v>
          </cell>
          <cell r="C2323">
            <v>2758</v>
          </cell>
          <cell r="D2323">
            <v>42793</v>
          </cell>
          <cell r="E2323" t="b">
            <v>1</v>
          </cell>
          <cell r="F2323" t="str">
            <v>Approved</v>
          </cell>
          <cell r="G2323" t="str">
            <v>Giant Bicycles</v>
          </cell>
          <cell r="H2323" t="str">
            <v>Standard</v>
          </cell>
          <cell r="I2323" t="str">
            <v>high</v>
          </cell>
          <cell r="J2323" t="str">
            <v>medium</v>
          </cell>
          <cell r="K2323">
            <v>1129.1300000000001</v>
          </cell>
          <cell r="L2323">
            <v>677.48</v>
          </cell>
          <cell r="M2323">
            <v>451.65000000000009</v>
          </cell>
          <cell r="N2323">
            <v>38573</v>
          </cell>
          <cell r="O2323" t="str">
            <v>Female</v>
          </cell>
          <cell r="P2323">
            <v>16</v>
          </cell>
          <cell r="Q2323">
            <v>66.868493150684927</v>
          </cell>
          <cell r="R2323">
            <v>0</v>
          </cell>
          <cell r="S2323" t="str">
            <v>Financial Services</v>
          </cell>
          <cell r="T2323" t="str">
            <v>Affluent Customer</v>
          </cell>
          <cell r="U2323" t="str">
            <v>No</v>
          </cell>
          <cell r="V2323">
            <v>2155</v>
          </cell>
          <cell r="W2323" t="str">
            <v>NSW</v>
          </cell>
          <cell r="X2323">
            <v>9</v>
          </cell>
          <cell r="Y2323">
            <v>306</v>
          </cell>
        </row>
        <row r="2324">
          <cell r="A2324">
            <v>2323</v>
          </cell>
          <cell r="B2324">
            <v>82</v>
          </cell>
          <cell r="C2324">
            <v>3285</v>
          </cell>
          <cell r="D2324">
            <v>42813</v>
          </cell>
          <cell r="E2324" t="b">
            <v>1</v>
          </cell>
          <cell r="F2324" t="str">
            <v>Approved</v>
          </cell>
          <cell r="G2324" t="str">
            <v>Norco Bicycles</v>
          </cell>
          <cell r="H2324" t="str">
            <v>Standard</v>
          </cell>
          <cell r="I2324" t="str">
            <v>high</v>
          </cell>
          <cell r="J2324" t="str">
            <v>medium</v>
          </cell>
          <cell r="K2324">
            <v>1148.6400000000001</v>
          </cell>
          <cell r="L2324">
            <v>689.18</v>
          </cell>
          <cell r="M2324">
            <v>459.46000000000015</v>
          </cell>
          <cell r="N2324">
            <v>38339</v>
          </cell>
          <cell r="O2324" t="str">
            <v>Male</v>
          </cell>
          <cell r="P2324">
            <v>23</v>
          </cell>
          <cell r="Q2324">
            <v>35.243835616438353</v>
          </cell>
          <cell r="R2324" t="str">
            <v>Recruiter</v>
          </cell>
          <cell r="S2324" t="str">
            <v>Retail</v>
          </cell>
          <cell r="T2324" t="str">
            <v>Affluent Customer</v>
          </cell>
          <cell r="U2324" t="str">
            <v>No</v>
          </cell>
          <cell r="V2324">
            <v>3059</v>
          </cell>
          <cell r="W2324" t="str">
            <v>VIC</v>
          </cell>
          <cell r="X2324">
            <v>9</v>
          </cell>
          <cell r="Y2324">
            <v>286</v>
          </cell>
        </row>
        <row r="2325">
          <cell r="A2325">
            <v>2324</v>
          </cell>
          <cell r="B2325">
            <v>39</v>
          </cell>
          <cell r="C2325">
            <v>1130</v>
          </cell>
          <cell r="D2325">
            <v>42920</v>
          </cell>
          <cell r="E2325" t="b">
            <v>0</v>
          </cell>
          <cell r="F2325" t="str">
            <v>Approved</v>
          </cell>
          <cell r="G2325" t="str">
            <v>Giant Bicycles</v>
          </cell>
          <cell r="H2325" t="str">
            <v>Standard</v>
          </cell>
          <cell r="I2325" t="str">
            <v>medium</v>
          </cell>
          <cell r="J2325" t="str">
            <v>large</v>
          </cell>
          <cell r="K2325">
            <v>1812.75</v>
          </cell>
          <cell r="L2325">
            <v>582.48</v>
          </cell>
          <cell r="M2325">
            <v>1230.27</v>
          </cell>
          <cell r="N2325">
            <v>40336</v>
          </cell>
          <cell r="O2325" t="e">
            <v>#N/A</v>
          </cell>
          <cell r="P2325" t="e">
            <v>#N/A</v>
          </cell>
          <cell r="Q2325" t="e">
            <v>#N/A</v>
          </cell>
          <cell r="R2325" t="e">
            <v>#N/A</v>
          </cell>
          <cell r="S2325" t="e">
            <v>#N/A</v>
          </cell>
          <cell r="T2325" t="e">
            <v>#N/A</v>
          </cell>
          <cell r="U2325" t="e">
            <v>#N/A</v>
          </cell>
          <cell r="V2325" t="e">
            <v>#N/A</v>
          </cell>
          <cell r="W2325" t="e">
            <v>#N/A</v>
          </cell>
          <cell r="X2325" t="e">
            <v>#N/A</v>
          </cell>
          <cell r="Y2325">
            <v>179</v>
          </cell>
        </row>
        <row r="2326">
          <cell r="A2326">
            <v>2325</v>
          </cell>
          <cell r="B2326">
            <v>28</v>
          </cell>
          <cell r="C2326">
            <v>727</v>
          </cell>
          <cell r="D2326">
            <v>42758</v>
          </cell>
          <cell r="E2326" t="b">
            <v>1</v>
          </cell>
          <cell r="F2326" t="str">
            <v>Approved</v>
          </cell>
          <cell r="G2326" t="str">
            <v>Norco Bicycles</v>
          </cell>
          <cell r="H2326" t="str">
            <v>Standard</v>
          </cell>
          <cell r="I2326" t="str">
            <v>medium</v>
          </cell>
          <cell r="J2326" t="str">
            <v>small</v>
          </cell>
          <cell r="K2326">
            <v>1216.1400000000001</v>
          </cell>
          <cell r="L2326">
            <v>1082.3599999999999</v>
          </cell>
          <cell r="M2326">
            <v>133.7800000000002</v>
          </cell>
          <cell r="N2326">
            <v>33455</v>
          </cell>
          <cell r="O2326" t="e">
            <v>#N/A</v>
          </cell>
          <cell r="P2326" t="e">
            <v>#N/A</v>
          </cell>
          <cell r="Q2326" t="e">
            <v>#N/A</v>
          </cell>
          <cell r="R2326" t="e">
            <v>#N/A</v>
          </cell>
          <cell r="S2326" t="e">
            <v>#N/A</v>
          </cell>
          <cell r="T2326" t="e">
            <v>#N/A</v>
          </cell>
          <cell r="U2326" t="e">
            <v>#N/A</v>
          </cell>
          <cell r="V2326" t="e">
            <v>#N/A</v>
          </cell>
          <cell r="W2326" t="e">
            <v>#N/A</v>
          </cell>
          <cell r="X2326" t="e">
            <v>#N/A</v>
          </cell>
          <cell r="Y2326">
            <v>341</v>
          </cell>
        </row>
        <row r="2327">
          <cell r="A2327">
            <v>2326</v>
          </cell>
          <cell r="B2327">
            <v>79</v>
          </cell>
          <cell r="C2327">
            <v>1407</v>
          </cell>
          <cell r="D2327">
            <v>42856</v>
          </cell>
          <cell r="E2327" t="b">
            <v>0</v>
          </cell>
          <cell r="F2327" t="str">
            <v>Approved</v>
          </cell>
          <cell r="G2327" t="str">
            <v>Norco Bicycles</v>
          </cell>
          <cell r="H2327" t="str">
            <v>Standard</v>
          </cell>
          <cell r="I2327" t="str">
            <v>medium</v>
          </cell>
          <cell r="J2327" t="str">
            <v>medium</v>
          </cell>
          <cell r="K2327">
            <v>1555.58</v>
          </cell>
          <cell r="L2327">
            <v>818.01</v>
          </cell>
          <cell r="M2327">
            <v>737.56999999999994</v>
          </cell>
          <cell r="N2327">
            <v>42218</v>
          </cell>
          <cell r="O2327" t="e">
            <v>#N/A</v>
          </cell>
          <cell r="P2327" t="e">
            <v>#N/A</v>
          </cell>
          <cell r="Q2327" t="e">
            <v>#N/A</v>
          </cell>
          <cell r="R2327" t="e">
            <v>#N/A</v>
          </cell>
          <cell r="S2327" t="e">
            <v>#N/A</v>
          </cell>
          <cell r="T2327" t="e">
            <v>#N/A</v>
          </cell>
          <cell r="U2327" t="e">
            <v>#N/A</v>
          </cell>
          <cell r="V2327" t="e">
            <v>#N/A</v>
          </cell>
          <cell r="W2327" t="e">
            <v>#N/A</v>
          </cell>
          <cell r="X2327" t="e">
            <v>#N/A</v>
          </cell>
          <cell r="Y2327">
            <v>243</v>
          </cell>
        </row>
        <row r="2328">
          <cell r="A2328">
            <v>2327</v>
          </cell>
          <cell r="B2328">
            <v>23</v>
          </cell>
          <cell r="C2328">
            <v>858</v>
          </cell>
          <cell r="D2328">
            <v>43088</v>
          </cell>
          <cell r="E2328" t="b">
            <v>0</v>
          </cell>
          <cell r="F2328" t="str">
            <v>Approved</v>
          </cell>
          <cell r="G2328" t="str">
            <v>Norco Bicycles</v>
          </cell>
          <cell r="H2328" t="str">
            <v>Standard</v>
          </cell>
          <cell r="I2328" t="str">
            <v>medium</v>
          </cell>
          <cell r="J2328" t="str">
            <v>medium</v>
          </cell>
          <cell r="K2328">
            <v>1198.46</v>
          </cell>
          <cell r="L2328">
            <v>381.1</v>
          </cell>
          <cell r="M2328">
            <v>817.36</v>
          </cell>
          <cell r="N2328">
            <v>36367</v>
          </cell>
          <cell r="O2328" t="e">
            <v>#N/A</v>
          </cell>
          <cell r="P2328" t="e">
            <v>#N/A</v>
          </cell>
          <cell r="Q2328" t="e">
            <v>#N/A</v>
          </cell>
          <cell r="R2328" t="e">
            <v>#N/A</v>
          </cell>
          <cell r="S2328" t="e">
            <v>#N/A</v>
          </cell>
          <cell r="T2328" t="e">
            <v>#N/A</v>
          </cell>
          <cell r="U2328" t="e">
            <v>#N/A</v>
          </cell>
          <cell r="V2328" t="e">
            <v>#N/A</v>
          </cell>
          <cell r="W2328" t="e">
            <v>#N/A</v>
          </cell>
          <cell r="X2328" t="e">
            <v>#N/A</v>
          </cell>
          <cell r="Y2328">
            <v>11</v>
          </cell>
        </row>
        <row r="2329">
          <cell r="A2329">
            <v>2328</v>
          </cell>
          <cell r="B2329">
            <v>52</v>
          </cell>
          <cell r="C2329">
            <v>2753</v>
          </cell>
          <cell r="D2329">
            <v>42928</v>
          </cell>
          <cell r="E2329" t="b">
            <v>1</v>
          </cell>
          <cell r="F2329" t="str">
            <v>Approved</v>
          </cell>
          <cell r="G2329" t="str">
            <v>OHM Cycles</v>
          </cell>
          <cell r="H2329" t="str">
            <v>Road</v>
          </cell>
          <cell r="I2329" t="str">
            <v>medium</v>
          </cell>
          <cell r="J2329" t="str">
            <v>medium</v>
          </cell>
          <cell r="K2329">
            <v>1280.28</v>
          </cell>
          <cell r="L2329">
            <v>829.51</v>
          </cell>
          <cell r="M2329">
            <v>450.77</v>
          </cell>
          <cell r="N2329">
            <v>34170</v>
          </cell>
          <cell r="O2329" t="str">
            <v>Male</v>
          </cell>
          <cell r="P2329">
            <v>17</v>
          </cell>
          <cell r="Q2329">
            <v>37.123287671232873</v>
          </cell>
          <cell r="R2329" t="str">
            <v>Nuclear Power Engineer</v>
          </cell>
          <cell r="S2329" t="str">
            <v>Retail</v>
          </cell>
          <cell r="T2329" t="str">
            <v>Affluent Customer</v>
          </cell>
          <cell r="U2329" t="str">
            <v>Yes</v>
          </cell>
          <cell r="V2329">
            <v>2155</v>
          </cell>
          <cell r="W2329" t="str">
            <v>NSW</v>
          </cell>
          <cell r="X2329">
            <v>9</v>
          </cell>
          <cell r="Y2329">
            <v>171</v>
          </cell>
        </row>
        <row r="2330">
          <cell r="A2330">
            <v>2329</v>
          </cell>
          <cell r="B2330">
            <v>7</v>
          </cell>
          <cell r="C2330">
            <v>1076</v>
          </cell>
          <cell r="D2330">
            <v>43010</v>
          </cell>
          <cell r="E2330" t="b">
            <v>1</v>
          </cell>
          <cell r="F2330" t="str">
            <v>Approved</v>
          </cell>
          <cell r="G2330" t="str">
            <v>Trek Bicycles</v>
          </cell>
          <cell r="H2330" t="str">
            <v>Road</v>
          </cell>
          <cell r="I2330" t="str">
            <v>low</v>
          </cell>
          <cell r="J2330" t="str">
            <v>medium</v>
          </cell>
          <cell r="K2330">
            <v>980.37</v>
          </cell>
          <cell r="L2330">
            <v>234.43</v>
          </cell>
          <cell r="M2330">
            <v>745.94</v>
          </cell>
          <cell r="N2330">
            <v>38258</v>
          </cell>
          <cell r="O2330" t="e">
            <v>#N/A</v>
          </cell>
          <cell r="P2330" t="e">
            <v>#N/A</v>
          </cell>
          <cell r="Q2330" t="e">
            <v>#N/A</v>
          </cell>
          <cell r="R2330" t="e">
            <v>#N/A</v>
          </cell>
          <cell r="S2330" t="e">
            <v>#N/A</v>
          </cell>
          <cell r="T2330" t="e">
            <v>#N/A</v>
          </cell>
          <cell r="U2330" t="e">
            <v>#N/A</v>
          </cell>
          <cell r="V2330" t="e">
            <v>#N/A</v>
          </cell>
          <cell r="W2330" t="e">
            <v>#N/A</v>
          </cell>
          <cell r="X2330" t="e">
            <v>#N/A</v>
          </cell>
          <cell r="Y2330">
            <v>89</v>
          </cell>
        </row>
        <row r="2331">
          <cell r="A2331">
            <v>2330</v>
          </cell>
          <cell r="B2331">
            <v>53</v>
          </cell>
          <cell r="C2331">
            <v>374</v>
          </cell>
          <cell r="D2331">
            <v>42992</v>
          </cell>
          <cell r="E2331" t="b">
            <v>0</v>
          </cell>
          <cell r="F2331" t="str">
            <v>Approved</v>
          </cell>
          <cell r="G2331" t="str">
            <v>OHM Cycles</v>
          </cell>
          <cell r="H2331" t="str">
            <v>Standard</v>
          </cell>
          <cell r="I2331" t="str">
            <v>medium</v>
          </cell>
          <cell r="J2331" t="str">
            <v>medium</v>
          </cell>
          <cell r="K2331">
            <v>795.34</v>
          </cell>
          <cell r="L2331">
            <v>101.58</v>
          </cell>
          <cell r="M2331">
            <v>693.76</v>
          </cell>
          <cell r="N2331">
            <v>34170</v>
          </cell>
          <cell r="O2331" t="e">
            <v>#N/A</v>
          </cell>
          <cell r="P2331" t="e">
            <v>#N/A</v>
          </cell>
          <cell r="Q2331" t="e">
            <v>#N/A</v>
          </cell>
          <cell r="R2331" t="e">
            <v>#N/A</v>
          </cell>
          <cell r="S2331" t="e">
            <v>#N/A</v>
          </cell>
          <cell r="T2331" t="e">
            <v>#N/A</v>
          </cell>
          <cell r="U2331" t="e">
            <v>#N/A</v>
          </cell>
          <cell r="V2331" t="e">
            <v>#N/A</v>
          </cell>
          <cell r="W2331" t="e">
            <v>#N/A</v>
          </cell>
          <cell r="X2331" t="e">
            <v>#N/A</v>
          </cell>
          <cell r="Y2331">
            <v>107</v>
          </cell>
        </row>
        <row r="2332">
          <cell r="A2332">
            <v>2331</v>
          </cell>
          <cell r="B2332">
            <v>42</v>
          </cell>
          <cell r="C2332">
            <v>2880</v>
          </cell>
          <cell r="D2332">
            <v>42944</v>
          </cell>
          <cell r="E2332" t="b">
            <v>0</v>
          </cell>
          <cell r="F2332" t="str">
            <v>Approved</v>
          </cell>
          <cell r="G2332" t="str">
            <v>OHM Cycles</v>
          </cell>
          <cell r="H2332" t="str">
            <v>Road</v>
          </cell>
          <cell r="I2332" t="str">
            <v>medium</v>
          </cell>
          <cell r="J2332" t="str">
            <v>small</v>
          </cell>
          <cell r="K2332">
            <v>1810</v>
          </cell>
          <cell r="L2332">
            <v>1610.9</v>
          </cell>
          <cell r="M2332">
            <v>199.09999999999991</v>
          </cell>
          <cell r="N2332">
            <v>39526</v>
          </cell>
          <cell r="O2332" t="str">
            <v>Male</v>
          </cell>
          <cell r="P2332">
            <v>71</v>
          </cell>
          <cell r="Q2332">
            <v>54.38082191780822</v>
          </cell>
          <cell r="R2332" t="str">
            <v>Legal Assistant</v>
          </cell>
          <cell r="S2332" t="str">
            <v>Argiculture</v>
          </cell>
          <cell r="T2332" t="str">
            <v>Mass Customer</v>
          </cell>
          <cell r="U2332" t="str">
            <v>Yes</v>
          </cell>
          <cell r="V2332">
            <v>2067</v>
          </cell>
          <cell r="W2332" t="str">
            <v>NSW</v>
          </cell>
          <cell r="X2332">
            <v>9</v>
          </cell>
          <cell r="Y2332">
            <v>155</v>
          </cell>
        </row>
        <row r="2333">
          <cell r="A2333">
            <v>2332</v>
          </cell>
          <cell r="B2333">
            <v>37</v>
          </cell>
          <cell r="C2333">
            <v>658</v>
          </cell>
          <cell r="D2333">
            <v>42746</v>
          </cell>
          <cell r="E2333" t="b">
            <v>0</v>
          </cell>
          <cell r="F2333" t="str">
            <v>Approved</v>
          </cell>
          <cell r="G2333" t="str">
            <v>OHM Cycles</v>
          </cell>
          <cell r="H2333" t="str">
            <v>Standard</v>
          </cell>
          <cell r="I2333" t="str">
            <v>low</v>
          </cell>
          <cell r="J2333" t="str">
            <v>medium</v>
          </cell>
          <cell r="K2333">
            <v>1793.43</v>
          </cell>
          <cell r="L2333">
            <v>248.82</v>
          </cell>
          <cell r="M2333">
            <v>1544.6100000000001</v>
          </cell>
          <cell r="N2333">
            <v>35560</v>
          </cell>
          <cell r="O2333" t="e">
            <v>#N/A</v>
          </cell>
          <cell r="P2333" t="e">
            <v>#N/A</v>
          </cell>
          <cell r="Q2333" t="e">
            <v>#N/A</v>
          </cell>
          <cell r="R2333" t="e">
            <v>#N/A</v>
          </cell>
          <cell r="S2333" t="e">
            <v>#N/A</v>
          </cell>
          <cell r="T2333" t="e">
            <v>#N/A</v>
          </cell>
          <cell r="U2333" t="e">
            <v>#N/A</v>
          </cell>
          <cell r="V2333" t="e">
            <v>#N/A</v>
          </cell>
          <cell r="W2333" t="e">
            <v>#N/A</v>
          </cell>
          <cell r="X2333" t="e">
            <v>#N/A</v>
          </cell>
          <cell r="Y2333">
            <v>353</v>
          </cell>
        </row>
        <row r="2334">
          <cell r="A2334">
            <v>2333</v>
          </cell>
          <cell r="B2334">
            <v>3</v>
          </cell>
          <cell r="C2334">
            <v>1138</v>
          </cell>
          <cell r="D2334">
            <v>42749</v>
          </cell>
          <cell r="E2334" t="b">
            <v>0</v>
          </cell>
          <cell r="F2334" t="str">
            <v>Approved</v>
          </cell>
          <cell r="G2334" t="str">
            <v>Trek Bicycles</v>
          </cell>
          <cell r="H2334" t="str">
            <v>Standard</v>
          </cell>
          <cell r="I2334" t="str">
            <v>medium</v>
          </cell>
          <cell r="J2334" t="str">
            <v>large</v>
          </cell>
          <cell r="K2334">
            <v>2091.4699999999998</v>
          </cell>
          <cell r="L2334">
            <v>388.92</v>
          </cell>
          <cell r="M2334">
            <v>1702.5499999999997</v>
          </cell>
          <cell r="N2334">
            <v>40649</v>
          </cell>
          <cell r="O2334" t="e">
            <v>#N/A</v>
          </cell>
          <cell r="P2334" t="e">
            <v>#N/A</v>
          </cell>
          <cell r="Q2334" t="e">
            <v>#N/A</v>
          </cell>
          <cell r="R2334" t="e">
            <v>#N/A</v>
          </cell>
          <cell r="S2334" t="e">
            <v>#N/A</v>
          </cell>
          <cell r="T2334" t="e">
            <v>#N/A</v>
          </cell>
          <cell r="U2334" t="e">
            <v>#N/A</v>
          </cell>
          <cell r="V2334" t="e">
            <v>#N/A</v>
          </cell>
          <cell r="W2334" t="e">
            <v>#N/A</v>
          </cell>
          <cell r="X2334" t="e">
            <v>#N/A</v>
          </cell>
          <cell r="Y2334">
            <v>350</v>
          </cell>
        </row>
        <row r="2335">
          <cell r="A2335">
            <v>2334</v>
          </cell>
          <cell r="B2335">
            <v>84</v>
          </cell>
          <cell r="C2335">
            <v>2991</v>
          </cell>
          <cell r="D2335">
            <v>42922</v>
          </cell>
          <cell r="E2335" t="b">
            <v>0</v>
          </cell>
          <cell r="F2335" t="str">
            <v>Approved</v>
          </cell>
          <cell r="G2335" t="str">
            <v>Trek Bicycles</v>
          </cell>
          <cell r="H2335" t="str">
            <v>Road</v>
          </cell>
          <cell r="I2335" t="str">
            <v>medium</v>
          </cell>
          <cell r="J2335" t="str">
            <v>medium</v>
          </cell>
          <cell r="K2335">
            <v>290.62</v>
          </cell>
          <cell r="L2335">
            <v>215.14</v>
          </cell>
          <cell r="M2335">
            <v>75.480000000000018</v>
          </cell>
          <cell r="N2335">
            <v>38339</v>
          </cell>
          <cell r="O2335" t="str">
            <v>Female</v>
          </cell>
          <cell r="P2335">
            <v>26</v>
          </cell>
          <cell r="Q2335">
            <v>57.767123287671232</v>
          </cell>
          <cell r="R2335" t="str">
            <v>Desktop Support Technician</v>
          </cell>
          <cell r="S2335" t="str">
            <v>Argiculture</v>
          </cell>
          <cell r="T2335" t="str">
            <v>High Net Worth</v>
          </cell>
          <cell r="U2335" t="str">
            <v>No</v>
          </cell>
          <cell r="V2335">
            <v>2830</v>
          </cell>
          <cell r="W2335" t="str">
            <v>NSW</v>
          </cell>
          <cell r="X2335">
            <v>4</v>
          </cell>
          <cell r="Y2335">
            <v>177</v>
          </cell>
        </row>
        <row r="2336">
          <cell r="A2336">
            <v>2335</v>
          </cell>
          <cell r="B2336">
            <v>30</v>
          </cell>
          <cell r="C2336">
            <v>2327</v>
          </cell>
          <cell r="D2336">
            <v>42873</v>
          </cell>
          <cell r="E2336" t="b">
            <v>1</v>
          </cell>
          <cell r="F2336" t="str">
            <v>Approved</v>
          </cell>
          <cell r="G2336" t="str">
            <v>Solex</v>
          </cell>
          <cell r="H2336" t="str">
            <v>Standard</v>
          </cell>
          <cell r="I2336" t="str">
            <v>high</v>
          </cell>
          <cell r="J2336" t="str">
            <v>medium</v>
          </cell>
          <cell r="K2336">
            <v>748.17</v>
          </cell>
          <cell r="L2336">
            <v>448.9</v>
          </cell>
          <cell r="M2336">
            <v>299.27</v>
          </cell>
          <cell r="N2336">
            <v>33552</v>
          </cell>
          <cell r="O2336" t="e">
            <v>#N/A</v>
          </cell>
          <cell r="P2336" t="e">
            <v>#N/A</v>
          </cell>
          <cell r="Q2336" t="e">
            <v>#N/A</v>
          </cell>
          <cell r="R2336" t="e">
            <v>#N/A</v>
          </cell>
          <cell r="S2336" t="e">
            <v>#N/A</v>
          </cell>
          <cell r="T2336" t="e">
            <v>#N/A</v>
          </cell>
          <cell r="U2336" t="e">
            <v>#N/A</v>
          </cell>
          <cell r="V2336" t="e">
            <v>#N/A</v>
          </cell>
          <cell r="W2336" t="e">
            <v>#N/A</v>
          </cell>
          <cell r="X2336" t="e">
            <v>#N/A</v>
          </cell>
          <cell r="Y2336">
            <v>226</v>
          </cell>
        </row>
        <row r="2337">
          <cell r="A2337">
            <v>2336</v>
          </cell>
          <cell r="B2337">
            <v>90</v>
          </cell>
          <cell r="C2337">
            <v>2577</v>
          </cell>
          <cell r="D2337">
            <v>42818</v>
          </cell>
          <cell r="E2337" t="b">
            <v>1</v>
          </cell>
          <cell r="F2337" t="str">
            <v>Approved</v>
          </cell>
          <cell r="G2337" t="str">
            <v>Norco Bicycles</v>
          </cell>
          <cell r="H2337" t="str">
            <v>Standard</v>
          </cell>
          <cell r="I2337" t="str">
            <v>low</v>
          </cell>
          <cell r="J2337" t="str">
            <v>medium</v>
          </cell>
          <cell r="K2337">
            <v>363.01</v>
          </cell>
          <cell r="L2337">
            <v>290.41000000000003</v>
          </cell>
          <cell r="M2337">
            <v>72.599999999999966</v>
          </cell>
          <cell r="N2337">
            <v>42458</v>
          </cell>
          <cell r="O2337" t="str">
            <v>Male</v>
          </cell>
          <cell r="P2337">
            <v>49</v>
          </cell>
          <cell r="Q2337">
            <v>46.032876712328765</v>
          </cell>
          <cell r="R2337" t="str">
            <v>Operator</v>
          </cell>
          <cell r="S2337" t="str">
            <v>Manufacturing</v>
          </cell>
          <cell r="T2337" t="str">
            <v>Mass Customer</v>
          </cell>
          <cell r="U2337" t="str">
            <v>No</v>
          </cell>
          <cell r="V2337">
            <v>2159</v>
          </cell>
          <cell r="W2337" t="str">
            <v>NSW</v>
          </cell>
          <cell r="X2337">
            <v>11</v>
          </cell>
          <cell r="Y2337">
            <v>281</v>
          </cell>
        </row>
        <row r="2338">
          <cell r="A2338">
            <v>2337</v>
          </cell>
          <cell r="B2338">
            <v>88</v>
          </cell>
          <cell r="C2338">
            <v>3020</v>
          </cell>
          <cell r="D2338">
            <v>42815</v>
          </cell>
          <cell r="E2338" t="b">
            <v>1</v>
          </cell>
          <cell r="F2338" t="str">
            <v>Approved</v>
          </cell>
          <cell r="G2338" t="str">
            <v>Norco Bicycles</v>
          </cell>
          <cell r="H2338" t="str">
            <v>Standard</v>
          </cell>
          <cell r="I2338" t="str">
            <v>high</v>
          </cell>
          <cell r="J2338" t="str">
            <v>small</v>
          </cell>
          <cell r="K2338">
            <v>1661.92</v>
          </cell>
          <cell r="L2338">
            <v>1479.11</v>
          </cell>
          <cell r="M2338">
            <v>182.81000000000017</v>
          </cell>
          <cell r="N2338">
            <v>39880</v>
          </cell>
          <cell r="O2338" t="str">
            <v>Male</v>
          </cell>
          <cell r="P2338">
            <v>4</v>
          </cell>
          <cell r="Q2338">
            <v>56.273972602739725</v>
          </cell>
          <cell r="R2338" t="str">
            <v>Chemical Engineer</v>
          </cell>
          <cell r="S2338" t="str">
            <v>Manufacturing</v>
          </cell>
          <cell r="T2338" t="str">
            <v>Affluent Customer</v>
          </cell>
          <cell r="U2338" t="str">
            <v>Yes</v>
          </cell>
          <cell r="V2338">
            <v>4870</v>
          </cell>
          <cell r="W2338" t="str">
            <v>QLD</v>
          </cell>
          <cell r="X2338">
            <v>1</v>
          </cell>
          <cell r="Y2338">
            <v>284</v>
          </cell>
        </row>
        <row r="2339">
          <cell r="A2339">
            <v>2338</v>
          </cell>
          <cell r="B2339">
            <v>85</v>
          </cell>
          <cell r="C2339">
            <v>1983</v>
          </cell>
          <cell r="D2339">
            <v>42804</v>
          </cell>
          <cell r="E2339" t="b">
            <v>0</v>
          </cell>
          <cell r="F2339" t="str">
            <v>Approved</v>
          </cell>
          <cell r="G2339" t="str">
            <v>WeareA2B</v>
          </cell>
          <cell r="H2339" t="str">
            <v>Standard</v>
          </cell>
          <cell r="I2339" t="str">
            <v>medium</v>
          </cell>
          <cell r="J2339" t="str">
            <v>medium</v>
          </cell>
          <cell r="K2339">
            <v>752.64</v>
          </cell>
          <cell r="L2339">
            <v>205.36</v>
          </cell>
          <cell r="M2339">
            <v>547.28</v>
          </cell>
          <cell r="N2339">
            <v>36367</v>
          </cell>
          <cell r="O2339" t="e">
            <v>#N/A</v>
          </cell>
          <cell r="P2339" t="e">
            <v>#N/A</v>
          </cell>
          <cell r="Q2339" t="e">
            <v>#N/A</v>
          </cell>
          <cell r="R2339" t="e">
            <v>#N/A</v>
          </cell>
          <cell r="S2339" t="e">
            <v>#N/A</v>
          </cell>
          <cell r="T2339" t="e">
            <v>#N/A</v>
          </cell>
          <cell r="U2339" t="e">
            <v>#N/A</v>
          </cell>
          <cell r="V2339" t="e">
            <v>#N/A</v>
          </cell>
          <cell r="W2339" t="e">
            <v>#N/A</v>
          </cell>
          <cell r="X2339" t="e">
            <v>#N/A</v>
          </cell>
          <cell r="Y2339">
            <v>295</v>
          </cell>
        </row>
        <row r="2340">
          <cell r="A2340">
            <v>2339</v>
          </cell>
          <cell r="B2340">
            <v>95</v>
          </cell>
          <cell r="C2340">
            <v>3265</v>
          </cell>
          <cell r="D2340">
            <v>42913</v>
          </cell>
          <cell r="E2340" t="b">
            <v>1</v>
          </cell>
          <cell r="F2340" t="str">
            <v>Approved</v>
          </cell>
          <cell r="G2340" t="str">
            <v>OHM Cycles</v>
          </cell>
          <cell r="H2340" t="str">
            <v>Touring</v>
          </cell>
          <cell r="I2340" t="str">
            <v>low</v>
          </cell>
          <cell r="J2340" t="str">
            <v>medium</v>
          </cell>
          <cell r="K2340">
            <v>1073.07</v>
          </cell>
          <cell r="L2340">
            <v>933.84</v>
          </cell>
          <cell r="M2340">
            <v>139.2299999999999</v>
          </cell>
          <cell r="N2340">
            <v>35455</v>
          </cell>
          <cell r="O2340" t="str">
            <v>Male</v>
          </cell>
          <cell r="P2340">
            <v>68</v>
          </cell>
          <cell r="Q2340">
            <v>54.835616438356162</v>
          </cell>
          <cell r="R2340" t="str">
            <v>Clinical Specialist</v>
          </cell>
          <cell r="S2340" t="str">
            <v>Financial Services</v>
          </cell>
          <cell r="T2340" t="str">
            <v>Mass Customer</v>
          </cell>
          <cell r="U2340" t="str">
            <v>Yes</v>
          </cell>
          <cell r="V2340">
            <v>3038</v>
          </cell>
          <cell r="W2340" t="str">
            <v>VIC</v>
          </cell>
          <cell r="X2340">
            <v>8</v>
          </cell>
          <cell r="Y2340">
            <v>186</v>
          </cell>
        </row>
        <row r="2341">
          <cell r="A2341">
            <v>2340</v>
          </cell>
          <cell r="B2341">
            <v>7</v>
          </cell>
          <cell r="C2341">
            <v>2251</v>
          </cell>
          <cell r="D2341">
            <v>43084</v>
          </cell>
          <cell r="E2341" t="b">
            <v>0</v>
          </cell>
          <cell r="F2341" t="str">
            <v>Approved</v>
          </cell>
          <cell r="G2341" t="str">
            <v>Giant Bicycles</v>
          </cell>
          <cell r="H2341" t="str">
            <v>Standard</v>
          </cell>
          <cell r="I2341" t="str">
            <v>medium</v>
          </cell>
          <cell r="J2341" t="str">
            <v>small</v>
          </cell>
          <cell r="K2341">
            <v>1311.44</v>
          </cell>
          <cell r="L2341">
            <v>1167.18</v>
          </cell>
          <cell r="M2341">
            <v>144.26</v>
          </cell>
          <cell r="N2341">
            <v>33888</v>
          </cell>
          <cell r="O2341" t="e">
            <v>#N/A</v>
          </cell>
          <cell r="P2341" t="e">
            <v>#N/A</v>
          </cell>
          <cell r="Q2341" t="e">
            <v>#N/A</v>
          </cell>
          <cell r="R2341" t="e">
            <v>#N/A</v>
          </cell>
          <cell r="S2341" t="e">
            <v>#N/A</v>
          </cell>
          <cell r="T2341" t="e">
            <v>#N/A</v>
          </cell>
          <cell r="U2341" t="e">
            <v>#N/A</v>
          </cell>
          <cell r="V2341" t="e">
            <v>#N/A</v>
          </cell>
          <cell r="W2341" t="e">
            <v>#N/A</v>
          </cell>
          <cell r="X2341" t="e">
            <v>#N/A</v>
          </cell>
          <cell r="Y2341">
            <v>15</v>
          </cell>
        </row>
        <row r="2342">
          <cell r="A2342">
            <v>2341</v>
          </cell>
          <cell r="B2342">
            <v>41</v>
          </cell>
          <cell r="C2342">
            <v>2767</v>
          </cell>
          <cell r="D2342">
            <v>43051</v>
          </cell>
          <cell r="E2342" t="b">
            <v>1</v>
          </cell>
          <cell r="F2342" t="str">
            <v>Approved</v>
          </cell>
          <cell r="G2342" t="str">
            <v>Norco Bicycles</v>
          </cell>
          <cell r="H2342" t="str">
            <v>Standard</v>
          </cell>
          <cell r="I2342" t="str">
            <v>low</v>
          </cell>
          <cell r="J2342" t="str">
            <v>medium</v>
          </cell>
          <cell r="K2342">
            <v>958.74</v>
          </cell>
          <cell r="L2342">
            <v>748.9</v>
          </cell>
          <cell r="M2342">
            <v>209.84000000000003</v>
          </cell>
          <cell r="N2342">
            <v>38693</v>
          </cell>
          <cell r="O2342" t="str">
            <v>Male</v>
          </cell>
          <cell r="P2342">
            <v>86</v>
          </cell>
          <cell r="Q2342">
            <v>34.095890410958901</v>
          </cell>
          <cell r="R2342" t="str">
            <v>Desktop Support Technician</v>
          </cell>
          <cell r="S2342" t="str">
            <v>Financial Services</v>
          </cell>
          <cell r="T2342" t="str">
            <v>High Net Worth</v>
          </cell>
          <cell r="U2342" t="str">
            <v>Yes</v>
          </cell>
          <cell r="V2342">
            <v>2225</v>
          </cell>
          <cell r="W2342" t="str">
            <v>NSW</v>
          </cell>
          <cell r="X2342">
            <v>10</v>
          </cell>
          <cell r="Y2342">
            <v>48</v>
          </cell>
        </row>
        <row r="2343">
          <cell r="A2343">
            <v>2342</v>
          </cell>
          <cell r="B2343">
            <v>64</v>
          </cell>
          <cell r="C2343">
            <v>1697</v>
          </cell>
          <cell r="D2343">
            <v>43075</v>
          </cell>
          <cell r="E2343" t="b">
            <v>0</v>
          </cell>
          <cell r="F2343" t="str">
            <v>Approved</v>
          </cell>
          <cell r="G2343" t="str">
            <v>Trek Bicycles</v>
          </cell>
          <cell r="H2343" t="str">
            <v>Standard</v>
          </cell>
          <cell r="I2343" t="str">
            <v>medium</v>
          </cell>
          <cell r="J2343" t="str">
            <v>large</v>
          </cell>
          <cell r="K2343">
            <v>1469.44</v>
          </cell>
          <cell r="L2343">
            <v>596.54999999999995</v>
          </cell>
          <cell r="M2343">
            <v>872.8900000000001</v>
          </cell>
          <cell r="N2343">
            <v>38647</v>
          </cell>
          <cell r="O2343" t="e">
            <v>#N/A</v>
          </cell>
          <cell r="P2343" t="e">
            <v>#N/A</v>
          </cell>
          <cell r="Q2343" t="e">
            <v>#N/A</v>
          </cell>
          <cell r="R2343" t="e">
            <v>#N/A</v>
          </cell>
          <cell r="S2343" t="e">
            <v>#N/A</v>
          </cell>
          <cell r="T2343" t="e">
            <v>#N/A</v>
          </cell>
          <cell r="U2343" t="e">
            <v>#N/A</v>
          </cell>
          <cell r="V2343" t="e">
            <v>#N/A</v>
          </cell>
          <cell r="W2343" t="e">
            <v>#N/A</v>
          </cell>
          <cell r="X2343" t="e">
            <v>#N/A</v>
          </cell>
          <cell r="Y2343">
            <v>24</v>
          </cell>
        </row>
        <row r="2344">
          <cell r="A2344">
            <v>2343</v>
          </cell>
          <cell r="B2344">
            <v>89</v>
          </cell>
          <cell r="C2344">
            <v>1379</v>
          </cell>
          <cell r="D2344">
            <v>42886</v>
          </cell>
          <cell r="E2344" t="b">
            <v>0</v>
          </cell>
          <cell r="F2344" t="str">
            <v>Approved</v>
          </cell>
          <cell r="G2344" t="str">
            <v>WeareA2B</v>
          </cell>
          <cell r="H2344" t="str">
            <v>Touring</v>
          </cell>
          <cell r="I2344" t="str">
            <v>medium</v>
          </cell>
          <cell r="J2344" t="str">
            <v>large</v>
          </cell>
          <cell r="K2344">
            <v>1362.99</v>
          </cell>
          <cell r="L2344">
            <v>57.74</v>
          </cell>
          <cell r="M2344">
            <v>1305.25</v>
          </cell>
          <cell r="N2344">
            <v>37874</v>
          </cell>
          <cell r="O2344" t="e">
            <v>#N/A</v>
          </cell>
          <cell r="P2344" t="e">
            <v>#N/A</v>
          </cell>
          <cell r="Q2344" t="e">
            <v>#N/A</v>
          </cell>
          <cell r="R2344" t="e">
            <v>#N/A</v>
          </cell>
          <cell r="S2344" t="e">
            <v>#N/A</v>
          </cell>
          <cell r="T2344" t="e">
            <v>#N/A</v>
          </cell>
          <cell r="U2344" t="e">
            <v>#N/A</v>
          </cell>
          <cell r="V2344" t="e">
            <v>#N/A</v>
          </cell>
          <cell r="W2344" t="e">
            <v>#N/A</v>
          </cell>
          <cell r="X2344" t="e">
            <v>#N/A</v>
          </cell>
          <cell r="Y2344">
            <v>213</v>
          </cell>
        </row>
        <row r="2345">
          <cell r="A2345">
            <v>2344</v>
          </cell>
          <cell r="B2345">
            <v>0</v>
          </cell>
          <cell r="C2345">
            <v>598</v>
          </cell>
          <cell r="D2345">
            <v>42946</v>
          </cell>
          <cell r="E2345" t="b">
            <v>0</v>
          </cell>
          <cell r="F2345" t="str">
            <v>Approved</v>
          </cell>
          <cell r="G2345" t="str">
            <v>OHM Cycles</v>
          </cell>
          <cell r="H2345" t="str">
            <v>Standard</v>
          </cell>
          <cell r="I2345" t="str">
            <v>low</v>
          </cell>
          <cell r="J2345" t="str">
            <v>medium</v>
          </cell>
          <cell r="K2345">
            <v>71.16</v>
          </cell>
          <cell r="L2345">
            <v>56.93</v>
          </cell>
          <cell r="M2345">
            <v>14.229999999999997</v>
          </cell>
          <cell r="N2345">
            <v>42172</v>
          </cell>
          <cell r="O2345" t="e">
            <v>#N/A</v>
          </cell>
          <cell r="P2345" t="e">
            <v>#N/A</v>
          </cell>
          <cell r="Q2345" t="e">
            <v>#N/A</v>
          </cell>
          <cell r="R2345" t="e">
            <v>#N/A</v>
          </cell>
          <cell r="S2345" t="e">
            <v>#N/A</v>
          </cell>
          <cell r="T2345" t="e">
            <v>#N/A</v>
          </cell>
          <cell r="U2345" t="e">
            <v>#N/A</v>
          </cell>
          <cell r="V2345" t="e">
            <v>#N/A</v>
          </cell>
          <cell r="W2345" t="e">
            <v>#N/A</v>
          </cell>
          <cell r="X2345" t="e">
            <v>#N/A</v>
          </cell>
          <cell r="Y2345">
            <v>153</v>
          </cell>
        </row>
        <row r="2346">
          <cell r="A2346">
            <v>2345</v>
          </cell>
          <cell r="B2346">
            <v>2</v>
          </cell>
          <cell r="C2346">
            <v>604</v>
          </cell>
          <cell r="D2346">
            <v>43030</v>
          </cell>
          <cell r="E2346" t="b">
            <v>1</v>
          </cell>
          <cell r="F2346" t="str">
            <v>Approved</v>
          </cell>
          <cell r="G2346" t="str">
            <v>Solex</v>
          </cell>
          <cell r="H2346" t="str">
            <v>Standard</v>
          </cell>
          <cell r="I2346" t="str">
            <v>medium</v>
          </cell>
          <cell r="J2346" t="str">
            <v>medium</v>
          </cell>
          <cell r="K2346">
            <v>71.489999999999995</v>
          </cell>
          <cell r="L2346">
            <v>53.62</v>
          </cell>
          <cell r="M2346">
            <v>17.869999999999997</v>
          </cell>
          <cell r="N2346">
            <v>41245</v>
          </cell>
          <cell r="O2346" t="e">
            <v>#N/A</v>
          </cell>
          <cell r="P2346" t="e">
            <v>#N/A</v>
          </cell>
          <cell r="Q2346" t="e">
            <v>#N/A</v>
          </cell>
          <cell r="R2346" t="e">
            <v>#N/A</v>
          </cell>
          <cell r="S2346" t="e">
            <v>#N/A</v>
          </cell>
          <cell r="T2346" t="e">
            <v>#N/A</v>
          </cell>
          <cell r="U2346" t="e">
            <v>#N/A</v>
          </cell>
          <cell r="V2346" t="e">
            <v>#N/A</v>
          </cell>
          <cell r="W2346" t="e">
            <v>#N/A</v>
          </cell>
          <cell r="X2346" t="e">
            <v>#N/A</v>
          </cell>
          <cell r="Y2346">
            <v>69</v>
          </cell>
        </row>
        <row r="2347">
          <cell r="A2347">
            <v>2346</v>
          </cell>
          <cell r="B2347">
            <v>55</v>
          </cell>
          <cell r="C2347">
            <v>1258</v>
          </cell>
          <cell r="D2347">
            <v>42755</v>
          </cell>
          <cell r="E2347" t="b">
            <v>1</v>
          </cell>
          <cell r="F2347" t="str">
            <v>Approved</v>
          </cell>
          <cell r="G2347" t="str">
            <v>Trek Bicycles</v>
          </cell>
          <cell r="H2347" t="str">
            <v>Road</v>
          </cell>
          <cell r="I2347" t="str">
            <v>medium</v>
          </cell>
          <cell r="J2347" t="str">
            <v>large</v>
          </cell>
          <cell r="K2347">
            <v>1894.19</v>
          </cell>
          <cell r="L2347">
            <v>598.76</v>
          </cell>
          <cell r="M2347">
            <v>1295.43</v>
          </cell>
          <cell r="N2347">
            <v>37823</v>
          </cell>
          <cell r="O2347" t="e">
            <v>#N/A</v>
          </cell>
          <cell r="P2347" t="e">
            <v>#N/A</v>
          </cell>
          <cell r="Q2347" t="e">
            <v>#N/A</v>
          </cell>
          <cell r="R2347" t="e">
            <v>#N/A</v>
          </cell>
          <cell r="S2347" t="e">
            <v>#N/A</v>
          </cell>
          <cell r="T2347" t="e">
            <v>#N/A</v>
          </cell>
          <cell r="U2347" t="e">
            <v>#N/A</v>
          </cell>
          <cell r="V2347" t="e">
            <v>#N/A</v>
          </cell>
          <cell r="W2347" t="e">
            <v>#N/A</v>
          </cell>
          <cell r="X2347" t="e">
            <v>#N/A</v>
          </cell>
          <cell r="Y2347">
            <v>344</v>
          </cell>
        </row>
        <row r="2348">
          <cell r="A2348">
            <v>2347</v>
          </cell>
          <cell r="B2348">
            <v>32</v>
          </cell>
          <cell r="C2348">
            <v>1679</v>
          </cell>
          <cell r="D2348">
            <v>42790</v>
          </cell>
          <cell r="E2348" t="b">
            <v>1</v>
          </cell>
          <cell r="F2348" t="str">
            <v>Approved</v>
          </cell>
          <cell r="G2348" t="str">
            <v>Giant Bicycles</v>
          </cell>
          <cell r="H2348" t="str">
            <v>Standard</v>
          </cell>
          <cell r="I2348" t="str">
            <v>medium</v>
          </cell>
          <cell r="J2348" t="str">
            <v>medium</v>
          </cell>
          <cell r="K2348">
            <v>642.70000000000005</v>
          </cell>
          <cell r="L2348">
            <v>211.37</v>
          </cell>
          <cell r="M2348">
            <v>431.33000000000004</v>
          </cell>
          <cell r="N2348">
            <v>37698</v>
          </cell>
          <cell r="O2348" t="e">
            <v>#N/A</v>
          </cell>
          <cell r="P2348" t="e">
            <v>#N/A</v>
          </cell>
          <cell r="Q2348" t="e">
            <v>#N/A</v>
          </cell>
          <cell r="R2348" t="e">
            <v>#N/A</v>
          </cell>
          <cell r="S2348" t="e">
            <v>#N/A</v>
          </cell>
          <cell r="T2348" t="e">
            <v>#N/A</v>
          </cell>
          <cell r="U2348" t="e">
            <v>#N/A</v>
          </cell>
          <cell r="V2348" t="e">
            <v>#N/A</v>
          </cell>
          <cell r="W2348" t="e">
            <v>#N/A</v>
          </cell>
          <cell r="X2348" t="e">
            <v>#N/A</v>
          </cell>
          <cell r="Y2348">
            <v>309</v>
          </cell>
        </row>
        <row r="2349">
          <cell r="A2349">
            <v>2348</v>
          </cell>
          <cell r="B2349">
            <v>83</v>
          </cell>
          <cell r="C2349">
            <v>2301</v>
          </cell>
          <cell r="D2349">
            <v>42939</v>
          </cell>
          <cell r="E2349" t="b">
            <v>0</v>
          </cell>
          <cell r="F2349" t="str">
            <v>Approved</v>
          </cell>
          <cell r="G2349" t="str">
            <v>Solex</v>
          </cell>
          <cell r="H2349" t="str">
            <v>Touring</v>
          </cell>
          <cell r="I2349" t="str">
            <v>medium</v>
          </cell>
          <cell r="J2349" t="str">
            <v>large</v>
          </cell>
          <cell r="K2349">
            <v>2083.94</v>
          </cell>
          <cell r="L2349">
            <v>675.03</v>
          </cell>
          <cell r="M2349">
            <v>1408.91</v>
          </cell>
          <cell r="N2349">
            <v>42218</v>
          </cell>
          <cell r="O2349" t="e">
            <v>#N/A</v>
          </cell>
          <cell r="P2349" t="e">
            <v>#N/A</v>
          </cell>
          <cell r="Q2349" t="e">
            <v>#N/A</v>
          </cell>
          <cell r="R2349" t="e">
            <v>#N/A</v>
          </cell>
          <cell r="S2349" t="e">
            <v>#N/A</v>
          </cell>
          <cell r="T2349" t="e">
            <v>#N/A</v>
          </cell>
          <cell r="U2349" t="e">
            <v>#N/A</v>
          </cell>
          <cell r="V2349" t="e">
            <v>#N/A</v>
          </cell>
          <cell r="W2349" t="e">
            <v>#N/A</v>
          </cell>
          <cell r="X2349" t="e">
            <v>#N/A</v>
          </cell>
          <cell r="Y2349">
            <v>160</v>
          </cell>
        </row>
        <row r="2350">
          <cell r="A2350">
            <v>2349</v>
          </cell>
          <cell r="B2350">
            <v>39</v>
          </cell>
          <cell r="C2350">
            <v>2148</v>
          </cell>
          <cell r="D2350">
            <v>42885</v>
          </cell>
          <cell r="E2350" t="b">
            <v>0</v>
          </cell>
          <cell r="F2350" t="str">
            <v>Approved</v>
          </cell>
          <cell r="G2350" t="str">
            <v>Giant Bicycles</v>
          </cell>
          <cell r="H2350" t="str">
            <v>Standard</v>
          </cell>
          <cell r="I2350" t="str">
            <v>medium</v>
          </cell>
          <cell r="J2350" t="str">
            <v>large</v>
          </cell>
          <cell r="K2350">
            <v>1812.75</v>
          </cell>
          <cell r="L2350">
            <v>582.48</v>
          </cell>
          <cell r="M2350">
            <v>1230.27</v>
          </cell>
          <cell r="N2350">
            <v>36498</v>
          </cell>
          <cell r="O2350" t="e">
            <v>#N/A</v>
          </cell>
          <cell r="P2350" t="e">
            <v>#N/A</v>
          </cell>
          <cell r="Q2350" t="e">
            <v>#N/A</v>
          </cell>
          <cell r="R2350" t="e">
            <v>#N/A</v>
          </cell>
          <cell r="S2350" t="e">
            <v>#N/A</v>
          </cell>
          <cell r="T2350" t="e">
            <v>#N/A</v>
          </cell>
          <cell r="U2350" t="e">
            <v>#N/A</v>
          </cell>
          <cell r="V2350" t="e">
            <v>#N/A</v>
          </cell>
          <cell r="W2350" t="e">
            <v>#N/A</v>
          </cell>
          <cell r="X2350" t="e">
            <v>#N/A</v>
          </cell>
          <cell r="Y2350">
            <v>214</v>
          </cell>
        </row>
        <row r="2351">
          <cell r="A2351">
            <v>2350</v>
          </cell>
          <cell r="B2351">
            <v>66</v>
          </cell>
          <cell r="C2351">
            <v>331</v>
          </cell>
          <cell r="D2351">
            <v>42855</v>
          </cell>
          <cell r="E2351" t="b">
            <v>1</v>
          </cell>
          <cell r="F2351" t="str">
            <v>Approved</v>
          </cell>
          <cell r="G2351" t="str">
            <v>Giant Bicycles</v>
          </cell>
          <cell r="H2351" t="str">
            <v>Road</v>
          </cell>
          <cell r="I2351" t="str">
            <v>low</v>
          </cell>
          <cell r="J2351" t="str">
            <v>small</v>
          </cell>
          <cell r="K2351">
            <v>590.26</v>
          </cell>
          <cell r="L2351">
            <v>525.33000000000004</v>
          </cell>
          <cell r="M2351">
            <v>64.92999999999995</v>
          </cell>
          <cell r="N2351">
            <v>33879</v>
          </cell>
          <cell r="O2351" t="e">
            <v>#N/A</v>
          </cell>
          <cell r="P2351" t="e">
            <v>#N/A</v>
          </cell>
          <cell r="Q2351" t="e">
            <v>#N/A</v>
          </cell>
          <cell r="R2351" t="e">
            <v>#N/A</v>
          </cell>
          <cell r="S2351" t="e">
            <v>#N/A</v>
          </cell>
          <cell r="T2351" t="e">
            <v>#N/A</v>
          </cell>
          <cell r="U2351" t="e">
            <v>#N/A</v>
          </cell>
          <cell r="V2351" t="e">
            <v>#N/A</v>
          </cell>
          <cell r="W2351" t="e">
            <v>#N/A</v>
          </cell>
          <cell r="X2351" t="e">
            <v>#N/A</v>
          </cell>
          <cell r="Y2351">
            <v>244</v>
          </cell>
        </row>
        <row r="2352">
          <cell r="A2352">
            <v>2351</v>
          </cell>
          <cell r="B2352">
            <v>74</v>
          </cell>
          <cell r="C2352">
            <v>1653</v>
          </cell>
          <cell r="D2352">
            <v>43035</v>
          </cell>
          <cell r="E2352" t="b">
            <v>1</v>
          </cell>
          <cell r="F2352" t="str">
            <v>Approved</v>
          </cell>
          <cell r="G2352" t="str">
            <v>WeareA2B</v>
          </cell>
          <cell r="H2352" t="str">
            <v>Standard</v>
          </cell>
          <cell r="I2352" t="str">
            <v>medium</v>
          </cell>
          <cell r="J2352" t="str">
            <v>medium</v>
          </cell>
          <cell r="K2352">
            <v>1228.07</v>
          </cell>
          <cell r="L2352">
            <v>400.91</v>
          </cell>
          <cell r="M2352">
            <v>827.15999999999985</v>
          </cell>
          <cell r="N2352">
            <v>36668</v>
          </cell>
          <cell r="O2352" t="e">
            <v>#N/A</v>
          </cell>
          <cell r="P2352" t="e">
            <v>#N/A</v>
          </cell>
          <cell r="Q2352" t="e">
            <v>#N/A</v>
          </cell>
          <cell r="R2352" t="e">
            <v>#N/A</v>
          </cell>
          <cell r="S2352" t="e">
            <v>#N/A</v>
          </cell>
          <cell r="T2352" t="e">
            <v>#N/A</v>
          </cell>
          <cell r="U2352" t="e">
            <v>#N/A</v>
          </cell>
          <cell r="V2352" t="e">
            <v>#N/A</v>
          </cell>
          <cell r="W2352" t="e">
            <v>#N/A</v>
          </cell>
          <cell r="X2352" t="e">
            <v>#N/A</v>
          </cell>
          <cell r="Y2352">
            <v>64</v>
          </cell>
        </row>
        <row r="2353">
          <cell r="A2353">
            <v>2352</v>
          </cell>
          <cell r="B2353">
            <v>77</v>
          </cell>
          <cell r="C2353">
            <v>2346</v>
          </cell>
          <cell r="D2353">
            <v>42937</v>
          </cell>
          <cell r="E2353" t="b">
            <v>0</v>
          </cell>
          <cell r="F2353" t="str">
            <v>Approved</v>
          </cell>
          <cell r="G2353" t="str">
            <v>Norco Bicycles</v>
          </cell>
          <cell r="H2353" t="str">
            <v>Road</v>
          </cell>
          <cell r="I2353" t="str">
            <v>medium</v>
          </cell>
          <cell r="J2353" t="str">
            <v>large</v>
          </cell>
          <cell r="K2353">
            <v>1240.31</v>
          </cell>
          <cell r="L2353">
            <v>795.1</v>
          </cell>
          <cell r="M2353">
            <v>445.20999999999992</v>
          </cell>
          <cell r="N2353">
            <v>34556</v>
          </cell>
          <cell r="O2353" t="e">
            <v>#N/A</v>
          </cell>
          <cell r="P2353" t="e">
            <v>#N/A</v>
          </cell>
          <cell r="Q2353" t="e">
            <v>#N/A</v>
          </cell>
          <cell r="R2353" t="e">
            <v>#N/A</v>
          </cell>
          <cell r="S2353" t="e">
            <v>#N/A</v>
          </cell>
          <cell r="T2353" t="e">
            <v>#N/A</v>
          </cell>
          <cell r="U2353" t="e">
            <v>#N/A</v>
          </cell>
          <cell r="V2353" t="e">
            <v>#N/A</v>
          </cell>
          <cell r="W2353" t="e">
            <v>#N/A</v>
          </cell>
          <cell r="X2353" t="e">
            <v>#N/A</v>
          </cell>
          <cell r="Y2353">
            <v>162</v>
          </cell>
        </row>
        <row r="2354">
          <cell r="A2354">
            <v>2353</v>
          </cell>
          <cell r="B2354">
            <v>43</v>
          </cell>
          <cell r="C2354">
            <v>1860</v>
          </cell>
          <cell r="D2354">
            <v>43088</v>
          </cell>
          <cell r="E2354" t="b">
            <v>1</v>
          </cell>
          <cell r="F2354" t="str">
            <v>Approved</v>
          </cell>
          <cell r="G2354" t="str">
            <v>Solex</v>
          </cell>
          <cell r="H2354" t="str">
            <v>Standard</v>
          </cell>
          <cell r="I2354" t="str">
            <v>medium</v>
          </cell>
          <cell r="J2354" t="str">
            <v>medium</v>
          </cell>
          <cell r="K2354">
            <v>1151.96</v>
          </cell>
          <cell r="L2354">
            <v>649.49</v>
          </cell>
          <cell r="M2354">
            <v>502.47</v>
          </cell>
          <cell r="N2354">
            <v>36498</v>
          </cell>
          <cell r="O2354" t="e">
            <v>#N/A</v>
          </cell>
          <cell r="P2354" t="e">
            <v>#N/A</v>
          </cell>
          <cell r="Q2354" t="e">
            <v>#N/A</v>
          </cell>
          <cell r="R2354" t="e">
            <v>#N/A</v>
          </cell>
          <cell r="S2354" t="e">
            <v>#N/A</v>
          </cell>
          <cell r="T2354" t="e">
            <v>#N/A</v>
          </cell>
          <cell r="U2354" t="e">
            <v>#N/A</v>
          </cell>
          <cell r="V2354" t="e">
            <v>#N/A</v>
          </cell>
          <cell r="W2354" t="e">
            <v>#N/A</v>
          </cell>
          <cell r="X2354" t="e">
            <v>#N/A</v>
          </cell>
          <cell r="Y2354">
            <v>11</v>
          </cell>
        </row>
        <row r="2355">
          <cell r="A2355">
            <v>2354</v>
          </cell>
          <cell r="B2355">
            <v>53</v>
          </cell>
          <cell r="C2355">
            <v>25</v>
          </cell>
          <cell r="D2355">
            <v>42798</v>
          </cell>
          <cell r="E2355" t="b">
            <v>1</v>
          </cell>
          <cell r="F2355" t="str">
            <v>Approved</v>
          </cell>
          <cell r="G2355" t="str">
            <v>OHM Cycles</v>
          </cell>
          <cell r="H2355" t="str">
            <v>Standard</v>
          </cell>
          <cell r="I2355" t="str">
            <v>medium</v>
          </cell>
          <cell r="J2355" t="str">
            <v>medium</v>
          </cell>
          <cell r="K2355">
            <v>795.34</v>
          </cell>
          <cell r="L2355">
            <v>101.58</v>
          </cell>
          <cell r="M2355">
            <v>693.76</v>
          </cell>
          <cell r="N2355">
            <v>42172</v>
          </cell>
          <cell r="O2355" t="e">
            <v>#N/A</v>
          </cell>
          <cell r="P2355" t="e">
            <v>#N/A</v>
          </cell>
          <cell r="Q2355" t="e">
            <v>#N/A</v>
          </cell>
          <cell r="R2355" t="e">
            <v>#N/A</v>
          </cell>
          <cell r="S2355" t="e">
            <v>#N/A</v>
          </cell>
          <cell r="T2355" t="e">
            <v>#N/A</v>
          </cell>
          <cell r="U2355" t="e">
            <v>#N/A</v>
          </cell>
          <cell r="V2355" t="e">
            <v>#N/A</v>
          </cell>
          <cell r="W2355" t="e">
            <v>#N/A</v>
          </cell>
          <cell r="X2355" t="e">
            <v>#N/A</v>
          </cell>
          <cell r="Y2355">
            <v>301</v>
          </cell>
        </row>
        <row r="2356">
          <cell r="A2356">
            <v>2355</v>
          </cell>
          <cell r="B2356">
            <v>32</v>
          </cell>
          <cell r="C2356">
            <v>1800</v>
          </cell>
          <cell r="D2356">
            <v>42863</v>
          </cell>
          <cell r="E2356" t="b">
            <v>1</v>
          </cell>
          <cell r="F2356" t="str">
            <v>Approved</v>
          </cell>
          <cell r="G2356" t="str">
            <v>Giant Bicycles</v>
          </cell>
          <cell r="H2356" t="str">
            <v>Standard</v>
          </cell>
          <cell r="I2356" t="str">
            <v>high</v>
          </cell>
          <cell r="J2356" t="str">
            <v>medium</v>
          </cell>
          <cell r="K2356">
            <v>1179</v>
          </cell>
          <cell r="L2356">
            <v>707.4</v>
          </cell>
          <cell r="M2356">
            <v>471.6</v>
          </cell>
          <cell r="N2356">
            <v>35667</v>
          </cell>
          <cell r="O2356" t="e">
            <v>#N/A</v>
          </cell>
          <cell r="P2356" t="e">
            <v>#N/A</v>
          </cell>
          <cell r="Q2356" t="e">
            <v>#N/A</v>
          </cell>
          <cell r="R2356" t="e">
            <v>#N/A</v>
          </cell>
          <cell r="S2356" t="e">
            <v>#N/A</v>
          </cell>
          <cell r="T2356" t="e">
            <v>#N/A</v>
          </cell>
          <cell r="U2356" t="e">
            <v>#N/A</v>
          </cell>
          <cell r="V2356" t="e">
            <v>#N/A</v>
          </cell>
          <cell r="W2356" t="e">
            <v>#N/A</v>
          </cell>
          <cell r="X2356" t="e">
            <v>#N/A</v>
          </cell>
          <cell r="Y2356">
            <v>236</v>
          </cell>
        </row>
        <row r="2357">
          <cell r="A2357">
            <v>2356</v>
          </cell>
          <cell r="B2357">
            <v>39</v>
          </cell>
          <cell r="C2357">
            <v>320</v>
          </cell>
          <cell r="D2357">
            <v>43049</v>
          </cell>
          <cell r="E2357" t="b">
            <v>0</v>
          </cell>
          <cell r="F2357" t="str">
            <v>Approved</v>
          </cell>
          <cell r="G2357" t="str">
            <v>Giant Bicycles</v>
          </cell>
          <cell r="H2357" t="str">
            <v>Standard</v>
          </cell>
          <cell r="I2357" t="str">
            <v>medium</v>
          </cell>
          <cell r="J2357" t="str">
            <v>large</v>
          </cell>
          <cell r="K2357">
            <v>1812.75</v>
          </cell>
          <cell r="L2357">
            <v>582.48</v>
          </cell>
          <cell r="M2357">
            <v>1230.27</v>
          </cell>
          <cell r="N2357">
            <v>40336</v>
          </cell>
          <cell r="O2357" t="e">
            <v>#N/A</v>
          </cell>
          <cell r="P2357" t="e">
            <v>#N/A</v>
          </cell>
          <cell r="Q2357" t="e">
            <v>#N/A</v>
          </cell>
          <cell r="R2357" t="e">
            <v>#N/A</v>
          </cell>
          <cell r="S2357" t="e">
            <v>#N/A</v>
          </cell>
          <cell r="T2357" t="e">
            <v>#N/A</v>
          </cell>
          <cell r="U2357" t="e">
            <v>#N/A</v>
          </cell>
          <cell r="V2357" t="e">
            <v>#N/A</v>
          </cell>
          <cell r="W2357" t="e">
            <v>#N/A</v>
          </cell>
          <cell r="X2357" t="e">
            <v>#N/A</v>
          </cell>
          <cell r="Y2357">
            <v>50</v>
          </cell>
        </row>
        <row r="2358">
          <cell r="A2358">
            <v>2357</v>
          </cell>
          <cell r="B2358">
            <v>25</v>
          </cell>
          <cell r="C2358">
            <v>3419</v>
          </cell>
          <cell r="D2358">
            <v>43094</v>
          </cell>
          <cell r="E2358" t="b">
            <v>1</v>
          </cell>
          <cell r="F2358" t="str">
            <v>Approved</v>
          </cell>
          <cell r="G2358" t="str">
            <v>Giant Bicycles</v>
          </cell>
          <cell r="H2358" t="str">
            <v>Road</v>
          </cell>
          <cell r="I2358" t="str">
            <v>medium</v>
          </cell>
          <cell r="J2358" t="str">
            <v>medium</v>
          </cell>
          <cell r="K2358">
            <v>1538.99</v>
          </cell>
          <cell r="L2358">
            <v>829.65</v>
          </cell>
          <cell r="M2358">
            <v>709.34</v>
          </cell>
          <cell r="N2358">
            <v>35455</v>
          </cell>
          <cell r="O2358" t="str">
            <v>Male</v>
          </cell>
          <cell r="P2358">
            <v>96</v>
          </cell>
          <cell r="Q2358">
            <v>48.728767123287675</v>
          </cell>
          <cell r="R2358" t="str">
            <v>Information Systems Manager</v>
          </cell>
          <cell r="S2358" t="str">
            <v>Health</v>
          </cell>
          <cell r="T2358" t="str">
            <v>High Net Worth</v>
          </cell>
          <cell r="U2358" t="str">
            <v>No</v>
          </cell>
          <cell r="V2358">
            <v>4125</v>
          </cell>
          <cell r="W2358" t="str">
            <v>QLD</v>
          </cell>
          <cell r="X2358">
            <v>7</v>
          </cell>
          <cell r="Y2358">
            <v>5</v>
          </cell>
        </row>
        <row r="2359">
          <cell r="A2359">
            <v>2358</v>
          </cell>
          <cell r="B2359">
            <v>22</v>
          </cell>
          <cell r="C2359">
            <v>2029</v>
          </cell>
          <cell r="D2359">
            <v>42742</v>
          </cell>
          <cell r="E2359" t="b">
            <v>0</v>
          </cell>
          <cell r="F2359" t="str">
            <v>Approved</v>
          </cell>
          <cell r="G2359" t="str">
            <v>WeareA2B</v>
          </cell>
          <cell r="H2359" t="str">
            <v>Standard</v>
          </cell>
          <cell r="I2359" t="str">
            <v>medium</v>
          </cell>
          <cell r="J2359" t="str">
            <v>medium</v>
          </cell>
          <cell r="K2359">
            <v>60.34</v>
          </cell>
          <cell r="L2359">
            <v>45.26</v>
          </cell>
          <cell r="M2359">
            <v>15.080000000000005</v>
          </cell>
          <cell r="N2359">
            <v>34165</v>
          </cell>
          <cell r="O2359" t="e">
            <v>#N/A</v>
          </cell>
          <cell r="P2359" t="e">
            <v>#N/A</v>
          </cell>
          <cell r="Q2359" t="e">
            <v>#N/A</v>
          </cell>
          <cell r="R2359" t="e">
            <v>#N/A</v>
          </cell>
          <cell r="S2359" t="e">
            <v>#N/A</v>
          </cell>
          <cell r="T2359" t="e">
            <v>#N/A</v>
          </cell>
          <cell r="U2359" t="e">
            <v>#N/A</v>
          </cell>
          <cell r="V2359" t="e">
            <v>#N/A</v>
          </cell>
          <cell r="W2359" t="e">
            <v>#N/A</v>
          </cell>
          <cell r="X2359" t="e">
            <v>#N/A</v>
          </cell>
          <cell r="Y2359">
            <v>357</v>
          </cell>
        </row>
        <row r="2360">
          <cell r="A2360">
            <v>2359</v>
          </cell>
          <cell r="B2360">
            <v>19</v>
          </cell>
          <cell r="C2360">
            <v>3352</v>
          </cell>
          <cell r="D2360">
            <v>42981</v>
          </cell>
          <cell r="E2360" t="b">
            <v>0</v>
          </cell>
          <cell r="F2360" t="str">
            <v>Approved</v>
          </cell>
          <cell r="G2360" t="str">
            <v>OHM Cycles</v>
          </cell>
          <cell r="H2360" t="str">
            <v>Road</v>
          </cell>
          <cell r="I2360" t="str">
            <v>high</v>
          </cell>
          <cell r="J2360" t="str">
            <v>large</v>
          </cell>
          <cell r="K2360">
            <v>12.01</v>
          </cell>
          <cell r="L2360">
            <v>7.21</v>
          </cell>
          <cell r="M2360">
            <v>4.8</v>
          </cell>
          <cell r="N2360">
            <v>39880</v>
          </cell>
          <cell r="O2360" t="str">
            <v>Female</v>
          </cell>
          <cell r="P2360">
            <v>91</v>
          </cell>
          <cell r="Q2360">
            <v>27.243835616438357</v>
          </cell>
          <cell r="R2360" t="str">
            <v>Human Resources Assistant IV</v>
          </cell>
          <cell r="S2360" t="str">
            <v>n/a</v>
          </cell>
          <cell r="T2360" t="str">
            <v>Affluent Customer</v>
          </cell>
          <cell r="U2360" t="str">
            <v>No</v>
          </cell>
          <cell r="V2360">
            <v>3056</v>
          </cell>
          <cell r="W2360" t="str">
            <v>VIC</v>
          </cell>
          <cell r="X2360">
            <v>5</v>
          </cell>
          <cell r="Y2360">
            <v>118</v>
          </cell>
        </row>
        <row r="2361">
          <cell r="A2361">
            <v>2360</v>
          </cell>
          <cell r="B2361">
            <v>63</v>
          </cell>
          <cell r="C2361">
            <v>1966</v>
          </cell>
          <cell r="D2361">
            <v>42743</v>
          </cell>
          <cell r="E2361" t="b">
            <v>1</v>
          </cell>
          <cell r="F2361" t="str">
            <v>Approved</v>
          </cell>
          <cell r="G2361" t="str">
            <v>WeareA2B</v>
          </cell>
          <cell r="H2361" t="str">
            <v>Standard</v>
          </cell>
          <cell r="I2361" t="str">
            <v>medium</v>
          </cell>
          <cell r="J2361" t="str">
            <v>medium</v>
          </cell>
          <cell r="K2361">
            <v>1992.93</v>
          </cell>
          <cell r="L2361">
            <v>762.63</v>
          </cell>
          <cell r="M2361">
            <v>1230.3000000000002</v>
          </cell>
          <cell r="N2361">
            <v>34115</v>
          </cell>
          <cell r="O2361" t="e">
            <v>#N/A</v>
          </cell>
          <cell r="P2361" t="e">
            <v>#N/A</v>
          </cell>
          <cell r="Q2361" t="e">
            <v>#N/A</v>
          </cell>
          <cell r="R2361" t="e">
            <v>#N/A</v>
          </cell>
          <cell r="S2361" t="e">
            <v>#N/A</v>
          </cell>
          <cell r="T2361" t="e">
            <v>#N/A</v>
          </cell>
          <cell r="U2361" t="e">
            <v>#N/A</v>
          </cell>
          <cell r="V2361" t="e">
            <v>#N/A</v>
          </cell>
          <cell r="W2361" t="e">
            <v>#N/A</v>
          </cell>
          <cell r="X2361" t="e">
            <v>#N/A</v>
          </cell>
          <cell r="Y2361">
            <v>356</v>
          </cell>
        </row>
        <row r="2362">
          <cell r="A2362">
            <v>2361</v>
          </cell>
          <cell r="B2362">
            <v>89</v>
          </cell>
          <cell r="C2362">
            <v>314</v>
          </cell>
          <cell r="D2362">
            <v>43032</v>
          </cell>
          <cell r="E2362" t="b">
            <v>1</v>
          </cell>
          <cell r="F2362" t="str">
            <v>Approved</v>
          </cell>
          <cell r="G2362" t="str">
            <v>Giant Bicycles</v>
          </cell>
          <cell r="H2362" t="str">
            <v>Standard</v>
          </cell>
          <cell r="I2362" t="str">
            <v>medium</v>
          </cell>
          <cell r="J2362" t="str">
            <v>large</v>
          </cell>
          <cell r="K2362">
            <v>1812.75</v>
          </cell>
          <cell r="L2362">
            <v>582.48</v>
          </cell>
          <cell r="M2362">
            <v>1230.27</v>
          </cell>
          <cell r="N2362">
            <v>39427</v>
          </cell>
          <cell r="O2362" t="e">
            <v>#N/A</v>
          </cell>
          <cell r="P2362" t="e">
            <v>#N/A</v>
          </cell>
          <cell r="Q2362" t="e">
            <v>#N/A</v>
          </cell>
          <cell r="R2362" t="e">
            <v>#N/A</v>
          </cell>
          <cell r="S2362" t="e">
            <v>#N/A</v>
          </cell>
          <cell r="T2362" t="e">
            <v>#N/A</v>
          </cell>
          <cell r="U2362" t="e">
            <v>#N/A</v>
          </cell>
          <cell r="V2362" t="e">
            <v>#N/A</v>
          </cell>
          <cell r="W2362" t="e">
            <v>#N/A</v>
          </cell>
          <cell r="X2362" t="e">
            <v>#N/A</v>
          </cell>
          <cell r="Y2362">
            <v>67</v>
          </cell>
        </row>
        <row r="2363">
          <cell r="A2363">
            <v>2362</v>
          </cell>
          <cell r="B2363">
            <v>28</v>
          </cell>
          <cell r="C2363">
            <v>1914</v>
          </cell>
          <cell r="D2363">
            <v>42981</v>
          </cell>
          <cell r="E2363" t="b">
            <v>0</v>
          </cell>
          <cell r="F2363" t="str">
            <v>Approved</v>
          </cell>
          <cell r="G2363" t="str">
            <v>Norco Bicycles</v>
          </cell>
          <cell r="H2363" t="str">
            <v>Standard</v>
          </cell>
          <cell r="I2363" t="str">
            <v>medium</v>
          </cell>
          <cell r="J2363" t="str">
            <v>small</v>
          </cell>
          <cell r="K2363">
            <v>1216.1400000000001</v>
          </cell>
          <cell r="L2363">
            <v>1082.3599999999999</v>
          </cell>
          <cell r="M2363">
            <v>133.7800000000002</v>
          </cell>
          <cell r="N2363">
            <v>33455</v>
          </cell>
          <cell r="O2363" t="e">
            <v>#N/A</v>
          </cell>
          <cell r="P2363" t="e">
            <v>#N/A</v>
          </cell>
          <cell r="Q2363" t="e">
            <v>#N/A</v>
          </cell>
          <cell r="R2363" t="e">
            <v>#N/A</v>
          </cell>
          <cell r="S2363" t="e">
            <v>#N/A</v>
          </cell>
          <cell r="T2363" t="e">
            <v>#N/A</v>
          </cell>
          <cell r="U2363" t="e">
            <v>#N/A</v>
          </cell>
          <cell r="V2363" t="e">
            <v>#N/A</v>
          </cell>
          <cell r="W2363" t="e">
            <v>#N/A</v>
          </cell>
          <cell r="X2363" t="e">
            <v>#N/A</v>
          </cell>
          <cell r="Y2363">
            <v>118</v>
          </cell>
        </row>
        <row r="2364">
          <cell r="A2364">
            <v>2363</v>
          </cell>
          <cell r="B2364">
            <v>76</v>
          </cell>
          <cell r="C2364">
            <v>1223</v>
          </cell>
          <cell r="D2364">
            <v>42774</v>
          </cell>
          <cell r="E2364" t="b">
            <v>0</v>
          </cell>
          <cell r="F2364" t="str">
            <v>Approved</v>
          </cell>
          <cell r="G2364" t="str">
            <v>WeareA2B</v>
          </cell>
          <cell r="H2364" t="str">
            <v>Standard</v>
          </cell>
          <cell r="I2364" t="str">
            <v>low</v>
          </cell>
          <cell r="J2364" t="str">
            <v>medium</v>
          </cell>
          <cell r="K2364">
            <v>642.30999999999995</v>
          </cell>
          <cell r="L2364">
            <v>513.85</v>
          </cell>
          <cell r="M2364">
            <v>128.45999999999992</v>
          </cell>
          <cell r="N2364">
            <v>41922</v>
          </cell>
          <cell r="O2364" t="e">
            <v>#N/A</v>
          </cell>
          <cell r="P2364" t="e">
            <v>#N/A</v>
          </cell>
          <cell r="Q2364" t="e">
            <v>#N/A</v>
          </cell>
          <cell r="R2364" t="e">
            <v>#N/A</v>
          </cell>
          <cell r="S2364" t="e">
            <v>#N/A</v>
          </cell>
          <cell r="T2364" t="e">
            <v>#N/A</v>
          </cell>
          <cell r="U2364" t="e">
            <v>#N/A</v>
          </cell>
          <cell r="V2364" t="e">
            <v>#N/A</v>
          </cell>
          <cell r="W2364" t="e">
            <v>#N/A</v>
          </cell>
          <cell r="X2364" t="e">
            <v>#N/A</v>
          </cell>
          <cell r="Y2364">
            <v>325</v>
          </cell>
        </row>
        <row r="2365">
          <cell r="A2365">
            <v>2364</v>
          </cell>
          <cell r="B2365">
            <v>50</v>
          </cell>
          <cell r="C2365">
            <v>2138</v>
          </cell>
          <cell r="D2365">
            <v>42952</v>
          </cell>
          <cell r="E2365" t="b">
            <v>0</v>
          </cell>
          <cell r="F2365" t="str">
            <v>Approved</v>
          </cell>
          <cell r="G2365" t="str">
            <v>Giant Bicycles</v>
          </cell>
          <cell r="H2365" t="str">
            <v>Standard</v>
          </cell>
          <cell r="I2365" t="str">
            <v>medium</v>
          </cell>
          <cell r="J2365" t="str">
            <v>medium</v>
          </cell>
          <cell r="K2365">
            <v>642.70000000000005</v>
          </cell>
          <cell r="L2365">
            <v>211.37</v>
          </cell>
          <cell r="M2365">
            <v>431.33000000000004</v>
          </cell>
          <cell r="N2365">
            <v>37337</v>
          </cell>
          <cell r="O2365" t="e">
            <v>#N/A</v>
          </cell>
          <cell r="P2365" t="e">
            <v>#N/A</v>
          </cell>
          <cell r="Q2365" t="e">
            <v>#N/A</v>
          </cell>
          <cell r="R2365" t="e">
            <v>#N/A</v>
          </cell>
          <cell r="S2365" t="e">
            <v>#N/A</v>
          </cell>
          <cell r="T2365" t="e">
            <v>#N/A</v>
          </cell>
          <cell r="U2365" t="e">
            <v>#N/A</v>
          </cell>
          <cell r="V2365" t="e">
            <v>#N/A</v>
          </cell>
          <cell r="W2365" t="e">
            <v>#N/A</v>
          </cell>
          <cell r="X2365" t="e">
            <v>#N/A</v>
          </cell>
          <cell r="Y2365">
            <v>147</v>
          </cell>
        </row>
        <row r="2366">
          <cell r="A2366">
            <v>2365</v>
          </cell>
          <cell r="B2366">
            <v>59</v>
          </cell>
          <cell r="C2366">
            <v>1466</v>
          </cell>
          <cell r="D2366">
            <v>42928</v>
          </cell>
          <cell r="E2366" t="b">
            <v>0</v>
          </cell>
          <cell r="F2366" t="str">
            <v>Approved</v>
          </cell>
          <cell r="G2366" t="str">
            <v>WeareA2B</v>
          </cell>
          <cell r="H2366" t="str">
            <v>Standard</v>
          </cell>
          <cell r="I2366" t="str">
            <v>medium</v>
          </cell>
          <cell r="J2366" t="str">
            <v>small</v>
          </cell>
          <cell r="K2366">
            <v>1415.01</v>
          </cell>
          <cell r="L2366">
            <v>1259.3599999999999</v>
          </cell>
          <cell r="M2366">
            <v>155.65000000000009</v>
          </cell>
          <cell r="N2366">
            <v>33364</v>
          </cell>
          <cell r="O2366" t="e">
            <v>#N/A</v>
          </cell>
          <cell r="P2366" t="e">
            <v>#N/A</v>
          </cell>
          <cell r="Q2366" t="e">
            <v>#N/A</v>
          </cell>
          <cell r="R2366" t="e">
            <v>#N/A</v>
          </cell>
          <cell r="S2366" t="e">
            <v>#N/A</v>
          </cell>
          <cell r="T2366" t="e">
            <v>#N/A</v>
          </cell>
          <cell r="U2366" t="e">
            <v>#N/A</v>
          </cell>
          <cell r="V2366" t="e">
            <v>#N/A</v>
          </cell>
          <cell r="W2366" t="e">
            <v>#N/A</v>
          </cell>
          <cell r="X2366" t="e">
            <v>#N/A</v>
          </cell>
          <cell r="Y2366">
            <v>171</v>
          </cell>
        </row>
        <row r="2367">
          <cell r="A2367">
            <v>2366</v>
          </cell>
          <cell r="B2367">
            <v>27</v>
          </cell>
          <cell r="C2367">
            <v>620</v>
          </cell>
          <cell r="D2367">
            <v>42939</v>
          </cell>
          <cell r="E2367" t="b">
            <v>1</v>
          </cell>
          <cell r="F2367" t="str">
            <v>Approved</v>
          </cell>
          <cell r="G2367" t="str">
            <v>Trek Bicycles</v>
          </cell>
          <cell r="H2367" t="str">
            <v>Standard</v>
          </cell>
          <cell r="I2367" t="str">
            <v>medium</v>
          </cell>
          <cell r="J2367" t="str">
            <v>medium</v>
          </cell>
          <cell r="K2367">
            <v>499.53</v>
          </cell>
          <cell r="L2367">
            <v>388.72</v>
          </cell>
          <cell r="M2367">
            <v>110.80999999999995</v>
          </cell>
          <cell r="N2367">
            <v>37698</v>
          </cell>
          <cell r="O2367" t="e">
            <v>#N/A</v>
          </cell>
          <cell r="P2367" t="e">
            <v>#N/A</v>
          </cell>
          <cell r="Q2367" t="e">
            <v>#N/A</v>
          </cell>
          <cell r="R2367" t="e">
            <v>#N/A</v>
          </cell>
          <cell r="S2367" t="e">
            <v>#N/A</v>
          </cell>
          <cell r="T2367" t="e">
            <v>#N/A</v>
          </cell>
          <cell r="U2367" t="e">
            <v>#N/A</v>
          </cell>
          <cell r="V2367" t="e">
            <v>#N/A</v>
          </cell>
          <cell r="W2367" t="e">
            <v>#N/A</v>
          </cell>
          <cell r="X2367" t="e">
            <v>#N/A</v>
          </cell>
          <cell r="Y2367">
            <v>160</v>
          </cell>
        </row>
        <row r="2368">
          <cell r="A2368">
            <v>2367</v>
          </cell>
          <cell r="B2368">
            <v>4</v>
          </cell>
          <cell r="C2368">
            <v>2369</v>
          </cell>
          <cell r="D2368">
            <v>43064</v>
          </cell>
          <cell r="E2368" t="b">
            <v>1</v>
          </cell>
          <cell r="F2368" t="str">
            <v>Approved</v>
          </cell>
          <cell r="G2368" t="str">
            <v>Giant Bicycles</v>
          </cell>
          <cell r="H2368" t="str">
            <v>Standard</v>
          </cell>
          <cell r="I2368" t="str">
            <v>high</v>
          </cell>
          <cell r="J2368" t="str">
            <v>medium</v>
          </cell>
          <cell r="K2368">
            <v>1129.1300000000001</v>
          </cell>
          <cell r="L2368">
            <v>677.48</v>
          </cell>
          <cell r="M2368">
            <v>451.65000000000009</v>
          </cell>
          <cell r="N2368">
            <v>38258</v>
          </cell>
          <cell r="O2368" t="str">
            <v>Female</v>
          </cell>
          <cell r="P2368">
            <v>35</v>
          </cell>
          <cell r="Q2368">
            <v>25.408219178082192</v>
          </cell>
          <cell r="R2368" t="str">
            <v>Financial Analyst</v>
          </cell>
          <cell r="S2368" t="str">
            <v>Manufacturing</v>
          </cell>
          <cell r="T2368" t="str">
            <v>Mass Customer</v>
          </cell>
          <cell r="U2368" t="str">
            <v>No</v>
          </cell>
          <cell r="V2368" t="e">
            <v>#N/A</v>
          </cell>
          <cell r="W2368" t="e">
            <v>#N/A</v>
          </cell>
          <cell r="X2368" t="e">
            <v>#N/A</v>
          </cell>
          <cell r="Y2368">
            <v>35</v>
          </cell>
        </row>
        <row r="2369">
          <cell r="A2369">
            <v>2368</v>
          </cell>
          <cell r="B2369">
            <v>36</v>
          </cell>
          <cell r="C2369">
            <v>2105</v>
          </cell>
          <cell r="D2369">
            <v>42797</v>
          </cell>
          <cell r="E2369" t="b">
            <v>1</v>
          </cell>
          <cell r="F2369" t="str">
            <v>Approved</v>
          </cell>
          <cell r="G2369" t="str">
            <v>Solex</v>
          </cell>
          <cell r="H2369" t="str">
            <v>Standard</v>
          </cell>
          <cell r="I2369" t="str">
            <v>low</v>
          </cell>
          <cell r="J2369" t="str">
            <v>medium</v>
          </cell>
          <cell r="K2369">
            <v>1289.8499999999999</v>
          </cell>
          <cell r="L2369">
            <v>74.510000000000005</v>
          </cell>
          <cell r="M2369">
            <v>1215.3399999999999</v>
          </cell>
          <cell r="N2369">
            <v>37668</v>
          </cell>
          <cell r="O2369" t="e">
            <v>#N/A</v>
          </cell>
          <cell r="P2369" t="e">
            <v>#N/A</v>
          </cell>
          <cell r="Q2369" t="e">
            <v>#N/A</v>
          </cell>
          <cell r="R2369" t="e">
            <v>#N/A</v>
          </cell>
          <cell r="S2369" t="e">
            <v>#N/A</v>
          </cell>
          <cell r="T2369" t="e">
            <v>#N/A</v>
          </cell>
          <cell r="U2369" t="e">
            <v>#N/A</v>
          </cell>
          <cell r="V2369" t="e">
            <v>#N/A</v>
          </cell>
          <cell r="W2369" t="e">
            <v>#N/A</v>
          </cell>
          <cell r="X2369" t="e">
            <v>#N/A</v>
          </cell>
          <cell r="Y2369">
            <v>302</v>
          </cell>
        </row>
        <row r="2370">
          <cell r="A2370">
            <v>2369</v>
          </cell>
          <cell r="B2370">
            <v>62</v>
          </cell>
          <cell r="C2370">
            <v>2232</v>
          </cell>
          <cell r="D2370">
            <v>42798</v>
          </cell>
          <cell r="E2370" t="b">
            <v>1</v>
          </cell>
          <cell r="F2370" t="str">
            <v>Approved</v>
          </cell>
          <cell r="G2370" t="str">
            <v>Solex</v>
          </cell>
          <cell r="H2370" t="str">
            <v>Standard</v>
          </cell>
          <cell r="I2370" t="str">
            <v>medium</v>
          </cell>
          <cell r="J2370" t="str">
            <v>medium</v>
          </cell>
          <cell r="K2370">
            <v>478.16</v>
          </cell>
          <cell r="L2370">
            <v>298.72000000000003</v>
          </cell>
          <cell r="M2370">
            <v>179.44</v>
          </cell>
          <cell r="N2370">
            <v>42105</v>
          </cell>
          <cell r="O2370" t="e">
            <v>#N/A</v>
          </cell>
          <cell r="P2370" t="e">
            <v>#N/A</v>
          </cell>
          <cell r="Q2370" t="e">
            <v>#N/A</v>
          </cell>
          <cell r="R2370" t="e">
            <v>#N/A</v>
          </cell>
          <cell r="S2370" t="e">
            <v>#N/A</v>
          </cell>
          <cell r="T2370" t="e">
            <v>#N/A</v>
          </cell>
          <cell r="U2370" t="e">
            <v>#N/A</v>
          </cell>
          <cell r="V2370" t="e">
            <v>#N/A</v>
          </cell>
          <cell r="W2370" t="e">
            <v>#N/A</v>
          </cell>
          <cell r="X2370" t="e">
            <v>#N/A</v>
          </cell>
          <cell r="Y2370">
            <v>301</v>
          </cell>
        </row>
        <row r="2371">
          <cell r="A2371">
            <v>2370</v>
          </cell>
          <cell r="B2371">
            <v>45</v>
          </cell>
          <cell r="C2371">
            <v>2526</v>
          </cell>
          <cell r="D2371">
            <v>42826</v>
          </cell>
          <cell r="E2371" t="b">
            <v>0</v>
          </cell>
          <cell r="F2371" t="str">
            <v>Approved</v>
          </cell>
          <cell r="G2371" t="str">
            <v>Solex</v>
          </cell>
          <cell r="H2371" t="str">
            <v>Standard</v>
          </cell>
          <cell r="I2371" t="str">
            <v>medium</v>
          </cell>
          <cell r="J2371" t="str">
            <v>medium</v>
          </cell>
          <cell r="K2371">
            <v>441.49</v>
          </cell>
          <cell r="L2371">
            <v>84.99</v>
          </cell>
          <cell r="M2371">
            <v>356.5</v>
          </cell>
          <cell r="N2371">
            <v>34071</v>
          </cell>
          <cell r="O2371" t="str">
            <v>Female</v>
          </cell>
          <cell r="P2371">
            <v>60</v>
          </cell>
          <cell r="Q2371">
            <v>53.164383561643838</v>
          </cell>
          <cell r="R2371" t="str">
            <v>Software Test Engineer II</v>
          </cell>
          <cell r="S2371" t="str">
            <v>Financial Services</v>
          </cell>
          <cell r="T2371" t="str">
            <v>Mass Customer</v>
          </cell>
          <cell r="U2371" t="str">
            <v>No</v>
          </cell>
          <cell r="V2371">
            <v>2138</v>
          </cell>
          <cell r="W2371" t="str">
            <v>NSW</v>
          </cell>
          <cell r="X2371">
            <v>9</v>
          </cell>
          <cell r="Y2371">
            <v>273</v>
          </cell>
        </row>
        <row r="2372">
          <cell r="A2372">
            <v>2371</v>
          </cell>
          <cell r="B2372">
            <v>36</v>
          </cell>
          <cell r="C2372">
            <v>1971</v>
          </cell>
          <cell r="D2372">
            <v>42939</v>
          </cell>
          <cell r="E2372" t="b">
            <v>0</v>
          </cell>
          <cell r="F2372" t="str">
            <v>Approved</v>
          </cell>
          <cell r="G2372" t="str">
            <v>Solex</v>
          </cell>
          <cell r="H2372" t="str">
            <v>Standard</v>
          </cell>
          <cell r="I2372" t="str">
            <v>low</v>
          </cell>
          <cell r="J2372" t="str">
            <v>medium</v>
          </cell>
          <cell r="K2372">
            <v>945.04</v>
          </cell>
          <cell r="L2372">
            <v>507.58</v>
          </cell>
          <cell r="M2372">
            <v>437.46</v>
          </cell>
          <cell r="N2372">
            <v>35052</v>
          </cell>
          <cell r="O2372" t="e">
            <v>#N/A</v>
          </cell>
          <cell r="P2372" t="e">
            <v>#N/A</v>
          </cell>
          <cell r="Q2372" t="e">
            <v>#N/A</v>
          </cell>
          <cell r="R2372" t="e">
            <v>#N/A</v>
          </cell>
          <cell r="S2372" t="e">
            <v>#N/A</v>
          </cell>
          <cell r="T2372" t="e">
            <v>#N/A</v>
          </cell>
          <cell r="U2372" t="e">
            <v>#N/A</v>
          </cell>
          <cell r="V2372" t="e">
            <v>#N/A</v>
          </cell>
          <cell r="W2372" t="e">
            <v>#N/A</v>
          </cell>
          <cell r="X2372" t="e">
            <v>#N/A</v>
          </cell>
          <cell r="Y2372">
            <v>160</v>
          </cell>
        </row>
        <row r="2373">
          <cell r="A2373">
            <v>2372</v>
          </cell>
          <cell r="B2373">
            <v>18</v>
          </cell>
          <cell r="C2373">
            <v>1939</v>
          </cell>
          <cell r="D2373">
            <v>43023</v>
          </cell>
          <cell r="E2373" t="b">
            <v>1</v>
          </cell>
          <cell r="F2373" t="str">
            <v>Approved</v>
          </cell>
          <cell r="G2373" t="str">
            <v>Solex</v>
          </cell>
          <cell r="H2373" t="str">
            <v>Standard</v>
          </cell>
          <cell r="I2373" t="str">
            <v>medium</v>
          </cell>
          <cell r="J2373" t="str">
            <v>medium</v>
          </cell>
          <cell r="K2373">
            <v>575.27</v>
          </cell>
          <cell r="L2373">
            <v>431.45</v>
          </cell>
          <cell r="M2373">
            <v>143.82</v>
          </cell>
          <cell r="N2373">
            <v>40670</v>
          </cell>
          <cell r="O2373" t="e">
            <v>#N/A</v>
          </cell>
          <cell r="P2373" t="e">
            <v>#N/A</v>
          </cell>
          <cell r="Q2373" t="e">
            <v>#N/A</v>
          </cell>
          <cell r="R2373" t="e">
            <v>#N/A</v>
          </cell>
          <cell r="S2373" t="e">
            <v>#N/A</v>
          </cell>
          <cell r="T2373" t="e">
            <v>#N/A</v>
          </cell>
          <cell r="U2373" t="e">
            <v>#N/A</v>
          </cell>
          <cell r="V2373" t="e">
            <v>#N/A</v>
          </cell>
          <cell r="W2373" t="e">
            <v>#N/A</v>
          </cell>
          <cell r="X2373" t="e">
            <v>#N/A</v>
          </cell>
          <cell r="Y2373">
            <v>76</v>
          </cell>
        </row>
        <row r="2374">
          <cell r="A2374">
            <v>2373</v>
          </cell>
          <cell r="B2374">
            <v>0</v>
          </cell>
          <cell r="C2374">
            <v>1729</v>
          </cell>
          <cell r="D2374">
            <v>42851</v>
          </cell>
          <cell r="E2374" t="b">
            <v>0</v>
          </cell>
          <cell r="F2374" t="str">
            <v>Approved</v>
          </cell>
          <cell r="G2374" t="str">
            <v>Norco Bicycles</v>
          </cell>
          <cell r="H2374" t="str">
            <v>Standard</v>
          </cell>
          <cell r="I2374" t="str">
            <v>medium</v>
          </cell>
          <cell r="J2374" t="str">
            <v>medium</v>
          </cell>
          <cell r="K2374">
            <v>360.4</v>
          </cell>
          <cell r="L2374">
            <v>270.3</v>
          </cell>
          <cell r="M2374">
            <v>90.099999999999966</v>
          </cell>
          <cell r="N2374">
            <v>42710</v>
          </cell>
          <cell r="O2374" t="e">
            <v>#N/A</v>
          </cell>
          <cell r="P2374" t="e">
            <v>#N/A</v>
          </cell>
          <cell r="Q2374" t="e">
            <v>#N/A</v>
          </cell>
          <cell r="R2374" t="e">
            <v>#N/A</v>
          </cell>
          <cell r="S2374" t="e">
            <v>#N/A</v>
          </cell>
          <cell r="T2374" t="e">
            <v>#N/A</v>
          </cell>
          <cell r="U2374" t="e">
            <v>#N/A</v>
          </cell>
          <cell r="V2374" t="e">
            <v>#N/A</v>
          </cell>
          <cell r="W2374" t="e">
            <v>#N/A</v>
          </cell>
          <cell r="X2374" t="e">
            <v>#N/A</v>
          </cell>
          <cell r="Y2374">
            <v>248</v>
          </cell>
        </row>
        <row r="2375">
          <cell r="A2375">
            <v>2374</v>
          </cell>
          <cell r="B2375">
            <v>0</v>
          </cell>
          <cell r="C2375">
            <v>3265</v>
          </cell>
          <cell r="D2375">
            <v>42856</v>
          </cell>
          <cell r="E2375" t="b">
            <v>1</v>
          </cell>
          <cell r="F2375" t="str">
            <v>Approved</v>
          </cell>
          <cell r="G2375" t="str">
            <v>Norco Bicycles</v>
          </cell>
          <cell r="H2375" t="str">
            <v>Standard</v>
          </cell>
          <cell r="I2375" t="str">
            <v>medium</v>
          </cell>
          <cell r="J2375" t="str">
            <v>medium</v>
          </cell>
          <cell r="K2375">
            <v>360.4</v>
          </cell>
          <cell r="L2375">
            <v>270.3</v>
          </cell>
          <cell r="M2375">
            <v>90.099999999999966</v>
          </cell>
          <cell r="N2375">
            <v>42710</v>
          </cell>
          <cell r="O2375" t="str">
            <v>Male</v>
          </cell>
          <cell r="P2375">
            <v>68</v>
          </cell>
          <cell r="Q2375">
            <v>54.835616438356162</v>
          </cell>
          <cell r="R2375" t="str">
            <v>Clinical Specialist</v>
          </cell>
          <cell r="S2375" t="str">
            <v>Financial Services</v>
          </cell>
          <cell r="T2375" t="str">
            <v>Mass Customer</v>
          </cell>
          <cell r="U2375" t="str">
            <v>Yes</v>
          </cell>
          <cell r="V2375">
            <v>3038</v>
          </cell>
          <cell r="W2375" t="str">
            <v>VIC</v>
          </cell>
          <cell r="X2375">
            <v>8</v>
          </cell>
          <cell r="Y2375">
            <v>243</v>
          </cell>
        </row>
        <row r="2376">
          <cell r="A2376">
            <v>2375</v>
          </cell>
          <cell r="B2376">
            <v>67</v>
          </cell>
          <cell r="C2376">
            <v>2863</v>
          </cell>
          <cell r="D2376">
            <v>42924</v>
          </cell>
          <cell r="E2376" t="b">
            <v>0</v>
          </cell>
          <cell r="F2376" t="str">
            <v>Approved</v>
          </cell>
          <cell r="G2376" t="str">
            <v>Norco Bicycles</v>
          </cell>
          <cell r="H2376" t="str">
            <v>Road</v>
          </cell>
          <cell r="I2376" t="str">
            <v>medium</v>
          </cell>
          <cell r="J2376" t="str">
            <v>medium</v>
          </cell>
          <cell r="K2376">
            <v>544.04999999999995</v>
          </cell>
          <cell r="L2376">
            <v>376.84</v>
          </cell>
          <cell r="M2376">
            <v>167.20999999999998</v>
          </cell>
          <cell r="N2376">
            <v>38647</v>
          </cell>
          <cell r="O2376" t="str">
            <v>Female</v>
          </cell>
          <cell r="P2376">
            <v>36</v>
          </cell>
          <cell r="Q2376">
            <v>57.021917808219179</v>
          </cell>
          <cell r="R2376" t="str">
            <v>Internal Auditor</v>
          </cell>
          <cell r="S2376" t="str">
            <v>Financial Services</v>
          </cell>
          <cell r="T2376" t="str">
            <v>Mass Customer</v>
          </cell>
          <cell r="U2376" t="str">
            <v>No</v>
          </cell>
          <cell r="V2376">
            <v>2460</v>
          </cell>
          <cell r="W2376" t="str">
            <v>NSW</v>
          </cell>
          <cell r="X2376">
            <v>3</v>
          </cell>
          <cell r="Y2376">
            <v>175</v>
          </cell>
        </row>
        <row r="2377">
          <cell r="A2377">
            <v>2376</v>
          </cell>
          <cell r="B2377">
            <v>0</v>
          </cell>
          <cell r="C2377">
            <v>758</v>
          </cell>
          <cell r="D2377">
            <v>42835</v>
          </cell>
          <cell r="E2377" t="b">
            <v>1</v>
          </cell>
          <cell r="F2377" t="str">
            <v>Approved</v>
          </cell>
          <cell r="G2377" t="str">
            <v>Norco Bicycles</v>
          </cell>
          <cell r="H2377" t="str">
            <v>Standard</v>
          </cell>
          <cell r="I2377" t="str">
            <v>medium</v>
          </cell>
          <cell r="J2377" t="str">
            <v>medium</v>
          </cell>
          <cell r="K2377">
            <v>360.4</v>
          </cell>
          <cell r="L2377">
            <v>270.3</v>
          </cell>
          <cell r="M2377">
            <v>90.099999999999966</v>
          </cell>
          <cell r="N2377">
            <v>35455</v>
          </cell>
          <cell r="O2377" t="e">
            <v>#N/A</v>
          </cell>
          <cell r="P2377" t="e">
            <v>#N/A</v>
          </cell>
          <cell r="Q2377" t="e">
            <v>#N/A</v>
          </cell>
          <cell r="R2377" t="e">
            <v>#N/A</v>
          </cell>
          <cell r="S2377" t="e">
            <v>#N/A</v>
          </cell>
          <cell r="T2377" t="e">
            <v>#N/A</v>
          </cell>
          <cell r="U2377" t="e">
            <v>#N/A</v>
          </cell>
          <cell r="V2377" t="e">
            <v>#N/A</v>
          </cell>
          <cell r="W2377" t="e">
            <v>#N/A</v>
          </cell>
          <cell r="X2377" t="e">
            <v>#N/A</v>
          </cell>
          <cell r="Y2377">
            <v>264</v>
          </cell>
        </row>
        <row r="2378">
          <cell r="A2378">
            <v>2377</v>
          </cell>
          <cell r="B2378">
            <v>13</v>
          </cell>
          <cell r="C2378">
            <v>2879</v>
          </cell>
          <cell r="D2378">
            <v>42941</v>
          </cell>
          <cell r="E2378" t="b">
            <v>1</v>
          </cell>
          <cell r="F2378" t="str">
            <v>Approved</v>
          </cell>
          <cell r="G2378" t="str">
            <v>Solex</v>
          </cell>
          <cell r="H2378" t="str">
            <v>Standard</v>
          </cell>
          <cell r="I2378" t="str">
            <v>medium</v>
          </cell>
          <cell r="J2378" t="str">
            <v>medium</v>
          </cell>
          <cell r="K2378">
            <v>1163.8900000000001</v>
          </cell>
          <cell r="L2378">
            <v>589.27</v>
          </cell>
          <cell r="M2378">
            <v>574.62000000000012</v>
          </cell>
          <cell r="N2378">
            <v>37838</v>
          </cell>
          <cell r="O2378" t="str">
            <v>Male</v>
          </cell>
          <cell r="P2378">
            <v>43</v>
          </cell>
          <cell r="Q2378">
            <v>47.978082191780821</v>
          </cell>
          <cell r="R2378" t="str">
            <v>Executive Secretary</v>
          </cell>
          <cell r="S2378" t="str">
            <v>Property</v>
          </cell>
          <cell r="T2378" t="str">
            <v>Mass Customer</v>
          </cell>
          <cell r="U2378" t="str">
            <v>Yes</v>
          </cell>
          <cell r="V2378">
            <v>3179</v>
          </cell>
          <cell r="W2378" t="str">
            <v>VIC</v>
          </cell>
          <cell r="X2378">
            <v>9</v>
          </cell>
          <cell r="Y2378">
            <v>158</v>
          </cell>
        </row>
        <row r="2379">
          <cell r="A2379">
            <v>2378</v>
          </cell>
          <cell r="B2379">
            <v>90</v>
          </cell>
          <cell r="C2379">
            <v>2940</v>
          </cell>
          <cell r="D2379">
            <v>42792</v>
          </cell>
          <cell r="E2379" t="b">
            <v>0</v>
          </cell>
          <cell r="F2379" t="str">
            <v>Approved</v>
          </cell>
          <cell r="G2379" t="str">
            <v>Norco Bicycles</v>
          </cell>
          <cell r="H2379" t="str">
            <v>Standard</v>
          </cell>
          <cell r="I2379" t="str">
            <v>low</v>
          </cell>
          <cell r="J2379" t="str">
            <v>medium</v>
          </cell>
          <cell r="K2379">
            <v>363.01</v>
          </cell>
          <cell r="L2379">
            <v>290.41000000000003</v>
          </cell>
          <cell r="M2379">
            <v>72.599999999999966</v>
          </cell>
          <cell r="N2379">
            <v>37874</v>
          </cell>
          <cell r="O2379" t="str">
            <v>Female</v>
          </cell>
          <cell r="P2379">
            <v>38</v>
          </cell>
          <cell r="Q2379">
            <v>51.386301369863013</v>
          </cell>
          <cell r="R2379" t="str">
            <v>Business Systems Development Analyst</v>
          </cell>
          <cell r="S2379" t="str">
            <v>n/a</v>
          </cell>
          <cell r="T2379" t="str">
            <v>Mass Customer</v>
          </cell>
          <cell r="U2379" t="str">
            <v>Yes</v>
          </cell>
          <cell r="V2379">
            <v>4114</v>
          </cell>
          <cell r="W2379" t="str">
            <v>QLD</v>
          </cell>
          <cell r="X2379">
            <v>3</v>
          </cell>
          <cell r="Y2379">
            <v>307</v>
          </cell>
        </row>
        <row r="2380">
          <cell r="A2380">
            <v>2379</v>
          </cell>
          <cell r="B2380">
            <v>12</v>
          </cell>
          <cell r="C2380">
            <v>745</v>
          </cell>
          <cell r="D2380">
            <v>42810</v>
          </cell>
          <cell r="E2380" t="b">
            <v>1</v>
          </cell>
          <cell r="F2380" t="str">
            <v>Approved</v>
          </cell>
          <cell r="G2380" t="str">
            <v>WeareA2B</v>
          </cell>
          <cell r="H2380" t="str">
            <v>Standard</v>
          </cell>
          <cell r="I2380" t="str">
            <v>medium</v>
          </cell>
          <cell r="J2380" t="str">
            <v>medium</v>
          </cell>
          <cell r="K2380">
            <v>1231.1500000000001</v>
          </cell>
          <cell r="L2380">
            <v>161.6</v>
          </cell>
          <cell r="M2380">
            <v>1069.5500000000002</v>
          </cell>
          <cell r="N2380">
            <v>34586</v>
          </cell>
          <cell r="O2380" t="e">
            <v>#N/A</v>
          </cell>
          <cell r="P2380" t="e">
            <v>#N/A</v>
          </cell>
          <cell r="Q2380" t="e">
            <v>#N/A</v>
          </cell>
          <cell r="R2380" t="e">
            <v>#N/A</v>
          </cell>
          <cell r="S2380" t="e">
            <v>#N/A</v>
          </cell>
          <cell r="T2380" t="e">
            <v>#N/A</v>
          </cell>
          <cell r="U2380" t="e">
            <v>#N/A</v>
          </cell>
          <cell r="V2380" t="e">
            <v>#N/A</v>
          </cell>
          <cell r="W2380" t="e">
            <v>#N/A</v>
          </cell>
          <cell r="X2380" t="e">
            <v>#N/A</v>
          </cell>
          <cell r="Y2380">
            <v>289</v>
          </cell>
        </row>
        <row r="2381">
          <cell r="A2381">
            <v>2380</v>
          </cell>
          <cell r="B2381">
            <v>20</v>
          </cell>
          <cell r="C2381">
            <v>172</v>
          </cell>
          <cell r="D2381">
            <v>43074</v>
          </cell>
          <cell r="E2381" t="b">
            <v>1</v>
          </cell>
          <cell r="F2381" t="str">
            <v>Approved</v>
          </cell>
          <cell r="G2381" t="str">
            <v>Trek Bicycles</v>
          </cell>
          <cell r="H2381" t="str">
            <v>Standard</v>
          </cell>
          <cell r="I2381" t="str">
            <v>medium</v>
          </cell>
          <cell r="J2381" t="str">
            <v>small</v>
          </cell>
          <cell r="K2381">
            <v>1775.81</v>
          </cell>
          <cell r="L2381">
            <v>1580.47</v>
          </cell>
          <cell r="M2381">
            <v>195.33999999999992</v>
          </cell>
          <cell r="N2381">
            <v>42404</v>
          </cell>
          <cell r="O2381" t="e">
            <v>#N/A</v>
          </cell>
          <cell r="P2381" t="e">
            <v>#N/A</v>
          </cell>
          <cell r="Q2381" t="e">
            <v>#N/A</v>
          </cell>
          <cell r="R2381" t="e">
            <v>#N/A</v>
          </cell>
          <cell r="S2381" t="e">
            <v>#N/A</v>
          </cell>
          <cell r="T2381" t="e">
            <v>#N/A</v>
          </cell>
          <cell r="U2381" t="e">
            <v>#N/A</v>
          </cell>
          <cell r="V2381" t="e">
            <v>#N/A</v>
          </cell>
          <cell r="W2381" t="e">
            <v>#N/A</v>
          </cell>
          <cell r="X2381" t="e">
            <v>#N/A</v>
          </cell>
          <cell r="Y2381">
            <v>25</v>
          </cell>
        </row>
        <row r="2382">
          <cell r="A2382">
            <v>2381</v>
          </cell>
          <cell r="B2382">
            <v>39</v>
          </cell>
          <cell r="C2382">
            <v>2792</v>
          </cell>
          <cell r="D2382">
            <v>42753</v>
          </cell>
          <cell r="E2382" t="b">
            <v>1</v>
          </cell>
          <cell r="F2382" t="str">
            <v>Approved</v>
          </cell>
          <cell r="G2382" t="str">
            <v>Giant Bicycles</v>
          </cell>
          <cell r="H2382" t="str">
            <v>Standard</v>
          </cell>
          <cell r="I2382" t="str">
            <v>medium</v>
          </cell>
          <cell r="J2382" t="str">
            <v>large</v>
          </cell>
          <cell r="K2382">
            <v>1812.75</v>
          </cell>
          <cell r="L2382">
            <v>582.48</v>
          </cell>
          <cell r="M2382">
            <v>1230.27</v>
          </cell>
          <cell r="N2382">
            <v>40336</v>
          </cell>
          <cell r="O2382" t="str">
            <v>Male</v>
          </cell>
          <cell r="P2382">
            <v>77</v>
          </cell>
          <cell r="Q2382">
            <v>58.087671232876716</v>
          </cell>
          <cell r="R2382" t="str">
            <v>Web Developer I</v>
          </cell>
          <cell r="S2382" t="str">
            <v>Financial Services</v>
          </cell>
          <cell r="T2382" t="str">
            <v>Mass Customer</v>
          </cell>
          <cell r="U2382" t="str">
            <v>No</v>
          </cell>
          <cell r="V2382">
            <v>3081</v>
          </cell>
          <cell r="W2382" t="str">
            <v>VIC</v>
          </cell>
          <cell r="X2382">
            <v>9</v>
          </cell>
          <cell r="Y2382">
            <v>346</v>
          </cell>
        </row>
        <row r="2383">
          <cell r="A2383">
            <v>2382</v>
          </cell>
          <cell r="B2383">
            <v>49</v>
          </cell>
          <cell r="C2383">
            <v>1562</v>
          </cell>
          <cell r="D2383">
            <v>42742</v>
          </cell>
          <cell r="E2383" t="b">
            <v>1</v>
          </cell>
          <cell r="F2383" t="str">
            <v>Approved</v>
          </cell>
          <cell r="G2383" t="str">
            <v>Trek Bicycles</v>
          </cell>
          <cell r="H2383" t="str">
            <v>Road</v>
          </cell>
          <cell r="I2383" t="str">
            <v>medium</v>
          </cell>
          <cell r="J2383" t="str">
            <v>medium</v>
          </cell>
          <cell r="K2383">
            <v>533.51</v>
          </cell>
          <cell r="L2383">
            <v>400.13</v>
          </cell>
          <cell r="M2383">
            <v>133.38</v>
          </cell>
          <cell r="N2383">
            <v>37220</v>
          </cell>
          <cell r="O2383" t="e">
            <v>#N/A</v>
          </cell>
          <cell r="P2383" t="e">
            <v>#N/A</v>
          </cell>
          <cell r="Q2383" t="e">
            <v>#N/A</v>
          </cell>
          <cell r="R2383" t="e">
            <v>#N/A</v>
          </cell>
          <cell r="S2383" t="e">
            <v>#N/A</v>
          </cell>
          <cell r="T2383" t="e">
            <v>#N/A</v>
          </cell>
          <cell r="U2383" t="e">
            <v>#N/A</v>
          </cell>
          <cell r="V2383" t="e">
            <v>#N/A</v>
          </cell>
          <cell r="W2383" t="e">
            <v>#N/A</v>
          </cell>
          <cell r="X2383" t="e">
            <v>#N/A</v>
          </cell>
          <cell r="Y2383">
            <v>357</v>
          </cell>
        </row>
        <row r="2384">
          <cell r="A2384">
            <v>2383</v>
          </cell>
          <cell r="B2384">
            <v>56</v>
          </cell>
          <cell r="C2384">
            <v>1237</v>
          </cell>
          <cell r="D2384">
            <v>42827</v>
          </cell>
          <cell r="E2384" t="b">
            <v>0</v>
          </cell>
          <cell r="F2384" t="str">
            <v>Approved</v>
          </cell>
          <cell r="G2384" t="str">
            <v>Norco Bicycles</v>
          </cell>
          <cell r="H2384" t="str">
            <v>Mountain</v>
          </cell>
          <cell r="I2384" t="str">
            <v>low</v>
          </cell>
          <cell r="J2384" t="str">
            <v>small</v>
          </cell>
          <cell r="K2384">
            <v>688.63</v>
          </cell>
          <cell r="L2384">
            <v>612.88</v>
          </cell>
          <cell r="M2384">
            <v>75.75</v>
          </cell>
          <cell r="N2384">
            <v>34244</v>
          </cell>
          <cell r="O2384" t="e">
            <v>#N/A</v>
          </cell>
          <cell r="P2384" t="e">
            <v>#N/A</v>
          </cell>
          <cell r="Q2384" t="e">
            <v>#N/A</v>
          </cell>
          <cell r="R2384" t="e">
            <v>#N/A</v>
          </cell>
          <cell r="S2384" t="e">
            <v>#N/A</v>
          </cell>
          <cell r="T2384" t="e">
            <v>#N/A</v>
          </cell>
          <cell r="U2384" t="e">
            <v>#N/A</v>
          </cell>
          <cell r="V2384" t="e">
            <v>#N/A</v>
          </cell>
          <cell r="W2384" t="e">
            <v>#N/A</v>
          </cell>
          <cell r="X2384" t="e">
            <v>#N/A</v>
          </cell>
          <cell r="Y2384">
            <v>272</v>
          </cell>
        </row>
        <row r="2385">
          <cell r="A2385">
            <v>2384</v>
          </cell>
          <cell r="B2385">
            <v>2</v>
          </cell>
          <cell r="C2385">
            <v>2313</v>
          </cell>
          <cell r="D2385">
            <v>42870</v>
          </cell>
          <cell r="E2385" t="b">
            <v>0</v>
          </cell>
          <cell r="F2385" t="str">
            <v>Approved</v>
          </cell>
          <cell r="G2385" t="str">
            <v>Solex</v>
          </cell>
          <cell r="H2385" t="str">
            <v>Standard</v>
          </cell>
          <cell r="I2385" t="str">
            <v>medium</v>
          </cell>
          <cell r="J2385" t="str">
            <v>medium</v>
          </cell>
          <cell r="K2385">
            <v>71.489999999999995</v>
          </cell>
          <cell r="L2385">
            <v>53.62</v>
          </cell>
          <cell r="M2385">
            <v>17.869999999999997</v>
          </cell>
          <cell r="N2385">
            <v>41245</v>
          </cell>
          <cell r="O2385" t="e">
            <v>#N/A</v>
          </cell>
          <cell r="P2385" t="e">
            <v>#N/A</v>
          </cell>
          <cell r="Q2385" t="e">
            <v>#N/A</v>
          </cell>
          <cell r="R2385" t="e">
            <v>#N/A</v>
          </cell>
          <cell r="S2385" t="e">
            <v>#N/A</v>
          </cell>
          <cell r="T2385" t="e">
            <v>#N/A</v>
          </cell>
          <cell r="U2385" t="e">
            <v>#N/A</v>
          </cell>
          <cell r="V2385" t="e">
            <v>#N/A</v>
          </cell>
          <cell r="W2385" t="e">
            <v>#N/A</v>
          </cell>
          <cell r="X2385" t="e">
            <v>#N/A</v>
          </cell>
          <cell r="Y2385">
            <v>229</v>
          </cell>
        </row>
        <row r="2386">
          <cell r="A2386">
            <v>2385</v>
          </cell>
          <cell r="B2386">
            <v>16</v>
          </cell>
          <cell r="C2386">
            <v>3421</v>
          </cell>
          <cell r="D2386">
            <v>42863</v>
          </cell>
          <cell r="E2386" t="b">
            <v>1</v>
          </cell>
          <cell r="F2386" t="str">
            <v>Approved</v>
          </cell>
          <cell r="G2386" t="str">
            <v>Norco Bicycles</v>
          </cell>
          <cell r="H2386" t="str">
            <v>Standard</v>
          </cell>
          <cell r="I2386" t="str">
            <v>high</v>
          </cell>
          <cell r="J2386" t="str">
            <v>small</v>
          </cell>
          <cell r="K2386">
            <v>1661.92</v>
          </cell>
          <cell r="L2386">
            <v>1479.11</v>
          </cell>
          <cell r="M2386">
            <v>182.81000000000017</v>
          </cell>
          <cell r="N2386">
            <v>35378</v>
          </cell>
          <cell r="O2386" t="str">
            <v>Female</v>
          </cell>
          <cell r="P2386">
            <v>38</v>
          </cell>
          <cell r="Q2386">
            <v>59.295890410958904</v>
          </cell>
          <cell r="R2386" t="str">
            <v>Computer Systems Analyst II</v>
          </cell>
          <cell r="S2386" t="str">
            <v>Financial Services</v>
          </cell>
          <cell r="T2386" t="str">
            <v>Mass Customer</v>
          </cell>
          <cell r="U2386" t="str">
            <v>Yes</v>
          </cell>
          <cell r="V2386">
            <v>2226</v>
          </cell>
          <cell r="W2386" t="str">
            <v>NSW</v>
          </cell>
          <cell r="X2386">
            <v>10</v>
          </cell>
          <cell r="Y2386">
            <v>236</v>
          </cell>
        </row>
        <row r="2387">
          <cell r="A2387">
            <v>2386</v>
          </cell>
          <cell r="B2387">
            <v>56</v>
          </cell>
          <cell r="C2387">
            <v>3070</v>
          </cell>
          <cell r="D2387">
            <v>42925</v>
          </cell>
          <cell r="E2387" t="b">
            <v>1</v>
          </cell>
          <cell r="F2387" t="str">
            <v>Approved</v>
          </cell>
          <cell r="G2387" t="str">
            <v>OHM Cycles</v>
          </cell>
          <cell r="H2387" t="str">
            <v>Standard</v>
          </cell>
          <cell r="I2387" t="str">
            <v>medium</v>
          </cell>
          <cell r="J2387" t="str">
            <v>medium</v>
          </cell>
          <cell r="K2387">
            <v>183.86</v>
          </cell>
          <cell r="L2387">
            <v>137.9</v>
          </cell>
          <cell r="M2387">
            <v>45.960000000000008</v>
          </cell>
          <cell r="N2387">
            <v>33259</v>
          </cell>
          <cell r="O2387" t="str">
            <v>Female</v>
          </cell>
          <cell r="P2387">
            <v>59</v>
          </cell>
          <cell r="Q2387">
            <v>23.663013698630138</v>
          </cell>
          <cell r="R2387" t="str">
            <v>Account Executive</v>
          </cell>
          <cell r="S2387" t="str">
            <v>Financial Services</v>
          </cell>
          <cell r="T2387" t="str">
            <v>Affluent Customer</v>
          </cell>
          <cell r="U2387" t="str">
            <v>No</v>
          </cell>
          <cell r="V2387">
            <v>2220</v>
          </cell>
          <cell r="W2387" t="str">
            <v>NSW</v>
          </cell>
          <cell r="X2387">
            <v>9</v>
          </cell>
          <cell r="Y2387">
            <v>174</v>
          </cell>
        </row>
        <row r="2388">
          <cell r="A2388">
            <v>2387</v>
          </cell>
          <cell r="B2388">
            <v>76</v>
          </cell>
          <cell r="C2388">
            <v>1681</v>
          </cell>
          <cell r="D2388">
            <v>42950</v>
          </cell>
          <cell r="E2388" t="b">
            <v>0</v>
          </cell>
          <cell r="F2388" t="str">
            <v>Approved</v>
          </cell>
          <cell r="G2388" t="str">
            <v>WeareA2B</v>
          </cell>
          <cell r="H2388" t="str">
            <v>Road</v>
          </cell>
          <cell r="I2388" t="str">
            <v>low</v>
          </cell>
          <cell r="J2388" t="str">
            <v>small</v>
          </cell>
          <cell r="K2388">
            <v>1172.78</v>
          </cell>
          <cell r="L2388">
            <v>1043.77</v>
          </cell>
          <cell r="M2388">
            <v>129.01</v>
          </cell>
          <cell r="N2388">
            <v>37539</v>
          </cell>
          <cell r="O2388" t="e">
            <v>#N/A</v>
          </cell>
          <cell r="P2388" t="e">
            <v>#N/A</v>
          </cell>
          <cell r="Q2388" t="e">
            <v>#N/A</v>
          </cell>
          <cell r="R2388" t="e">
            <v>#N/A</v>
          </cell>
          <cell r="S2388" t="e">
            <v>#N/A</v>
          </cell>
          <cell r="T2388" t="e">
            <v>#N/A</v>
          </cell>
          <cell r="U2388" t="e">
            <v>#N/A</v>
          </cell>
          <cell r="V2388" t="e">
            <v>#N/A</v>
          </cell>
          <cell r="W2388" t="e">
            <v>#N/A</v>
          </cell>
          <cell r="X2388" t="e">
            <v>#N/A</v>
          </cell>
          <cell r="Y2388">
            <v>149</v>
          </cell>
        </row>
        <row r="2389">
          <cell r="A2389">
            <v>2388</v>
          </cell>
          <cell r="B2389">
            <v>0</v>
          </cell>
          <cell r="C2389">
            <v>1742</v>
          </cell>
          <cell r="D2389">
            <v>42841</v>
          </cell>
          <cell r="E2389" t="b">
            <v>1</v>
          </cell>
          <cell r="F2389" t="str">
            <v>Approved</v>
          </cell>
          <cell r="G2389" t="str">
            <v>Norco Bicycles</v>
          </cell>
          <cell r="H2389" t="str">
            <v>Standard</v>
          </cell>
          <cell r="I2389" t="str">
            <v>medium</v>
          </cell>
          <cell r="J2389" t="str">
            <v>medium</v>
          </cell>
          <cell r="K2389">
            <v>360.4</v>
          </cell>
          <cell r="L2389">
            <v>270.3</v>
          </cell>
          <cell r="M2389">
            <v>90.099999999999966</v>
          </cell>
          <cell r="N2389">
            <v>42710</v>
          </cell>
          <cell r="O2389" t="e">
            <v>#N/A</v>
          </cell>
          <cell r="P2389" t="e">
            <v>#N/A</v>
          </cell>
          <cell r="Q2389" t="e">
            <v>#N/A</v>
          </cell>
          <cell r="R2389" t="e">
            <v>#N/A</v>
          </cell>
          <cell r="S2389" t="e">
            <v>#N/A</v>
          </cell>
          <cell r="T2389" t="e">
            <v>#N/A</v>
          </cell>
          <cell r="U2389" t="e">
            <v>#N/A</v>
          </cell>
          <cell r="V2389" t="e">
            <v>#N/A</v>
          </cell>
          <cell r="W2389" t="e">
            <v>#N/A</v>
          </cell>
          <cell r="X2389" t="e">
            <v>#N/A</v>
          </cell>
          <cell r="Y2389">
            <v>258</v>
          </cell>
        </row>
        <row r="2390">
          <cell r="A2390">
            <v>2389</v>
          </cell>
          <cell r="B2390">
            <v>14</v>
          </cell>
          <cell r="C2390">
            <v>1926</v>
          </cell>
          <cell r="D2390">
            <v>42808</v>
          </cell>
          <cell r="E2390" t="b">
            <v>0</v>
          </cell>
          <cell r="F2390" t="str">
            <v>Approved</v>
          </cell>
          <cell r="G2390" t="str">
            <v>Solex</v>
          </cell>
          <cell r="H2390" t="str">
            <v>Standard</v>
          </cell>
          <cell r="I2390" t="str">
            <v>high</v>
          </cell>
          <cell r="J2390" t="str">
            <v>large</v>
          </cell>
          <cell r="K2390">
            <v>1842.92</v>
          </cell>
          <cell r="L2390">
            <v>1105.75</v>
          </cell>
          <cell r="M2390">
            <v>737.17000000000007</v>
          </cell>
          <cell r="N2390">
            <v>37499</v>
          </cell>
          <cell r="O2390" t="e">
            <v>#N/A</v>
          </cell>
          <cell r="P2390" t="e">
            <v>#N/A</v>
          </cell>
          <cell r="Q2390" t="e">
            <v>#N/A</v>
          </cell>
          <cell r="R2390" t="e">
            <v>#N/A</v>
          </cell>
          <cell r="S2390" t="e">
            <v>#N/A</v>
          </cell>
          <cell r="T2390" t="e">
            <v>#N/A</v>
          </cell>
          <cell r="U2390" t="e">
            <v>#N/A</v>
          </cell>
          <cell r="V2390" t="e">
            <v>#N/A</v>
          </cell>
          <cell r="W2390" t="e">
            <v>#N/A</v>
          </cell>
          <cell r="X2390" t="e">
            <v>#N/A</v>
          </cell>
          <cell r="Y2390">
            <v>291</v>
          </cell>
        </row>
        <row r="2391">
          <cell r="A2391">
            <v>2390</v>
          </cell>
          <cell r="B2391">
            <v>64</v>
          </cell>
          <cell r="C2391">
            <v>778</v>
          </cell>
          <cell r="D2391">
            <v>42854</v>
          </cell>
          <cell r="F2391" t="str">
            <v>Approved</v>
          </cell>
          <cell r="G2391" t="str">
            <v>Giant Bicycles</v>
          </cell>
          <cell r="H2391" t="str">
            <v>Standard</v>
          </cell>
          <cell r="I2391" t="str">
            <v>high</v>
          </cell>
          <cell r="J2391" t="str">
            <v>small</v>
          </cell>
          <cell r="K2391">
            <v>1977.36</v>
          </cell>
          <cell r="L2391">
            <v>1759.85</v>
          </cell>
          <cell r="M2391">
            <v>217.51</v>
          </cell>
          <cell r="N2391">
            <v>40779</v>
          </cell>
          <cell r="O2391" t="e">
            <v>#N/A</v>
          </cell>
          <cell r="P2391" t="e">
            <v>#N/A</v>
          </cell>
          <cell r="Q2391" t="e">
            <v>#N/A</v>
          </cell>
          <cell r="R2391" t="e">
            <v>#N/A</v>
          </cell>
          <cell r="S2391" t="e">
            <v>#N/A</v>
          </cell>
          <cell r="T2391" t="e">
            <v>#N/A</v>
          </cell>
          <cell r="U2391" t="e">
            <v>#N/A</v>
          </cell>
          <cell r="V2391" t="e">
            <v>#N/A</v>
          </cell>
          <cell r="W2391" t="e">
            <v>#N/A</v>
          </cell>
          <cell r="X2391" t="e">
            <v>#N/A</v>
          </cell>
          <cell r="Y2391">
            <v>245</v>
          </cell>
        </row>
        <row r="2392">
          <cell r="A2392">
            <v>2391</v>
          </cell>
          <cell r="B2392">
            <v>2</v>
          </cell>
          <cell r="C2392">
            <v>958</v>
          </cell>
          <cell r="D2392">
            <v>43065</v>
          </cell>
          <cell r="E2392" t="b">
            <v>0</v>
          </cell>
          <cell r="F2392" t="str">
            <v>Approved</v>
          </cell>
          <cell r="G2392" t="str">
            <v>Giant Bicycles</v>
          </cell>
          <cell r="H2392" t="str">
            <v>Road</v>
          </cell>
          <cell r="I2392" t="str">
            <v>low</v>
          </cell>
          <cell r="J2392" t="str">
            <v>small</v>
          </cell>
          <cell r="K2392">
            <v>590.26</v>
          </cell>
          <cell r="L2392">
            <v>525.33000000000004</v>
          </cell>
          <cell r="M2392">
            <v>64.92999999999995</v>
          </cell>
          <cell r="N2392">
            <v>40487</v>
          </cell>
          <cell r="O2392" t="e">
            <v>#N/A</v>
          </cell>
          <cell r="P2392" t="e">
            <v>#N/A</v>
          </cell>
          <cell r="Q2392" t="e">
            <v>#N/A</v>
          </cell>
          <cell r="R2392" t="e">
            <v>#N/A</v>
          </cell>
          <cell r="S2392" t="e">
            <v>#N/A</v>
          </cell>
          <cell r="T2392" t="e">
            <v>#N/A</v>
          </cell>
          <cell r="U2392" t="e">
            <v>#N/A</v>
          </cell>
          <cell r="V2392" t="e">
            <v>#N/A</v>
          </cell>
          <cell r="W2392" t="e">
            <v>#N/A</v>
          </cell>
          <cell r="X2392" t="e">
            <v>#N/A</v>
          </cell>
          <cell r="Y2392">
            <v>34</v>
          </cell>
        </row>
        <row r="2393">
          <cell r="A2393">
            <v>2392</v>
          </cell>
          <cell r="B2393">
            <v>59</v>
          </cell>
          <cell r="C2393">
            <v>259</v>
          </cell>
          <cell r="D2393">
            <v>42893</v>
          </cell>
          <cell r="E2393" t="b">
            <v>0</v>
          </cell>
          <cell r="F2393" t="str">
            <v>Approved</v>
          </cell>
          <cell r="G2393" t="str">
            <v>WeareA2B</v>
          </cell>
          <cell r="H2393" t="str">
            <v>Standard</v>
          </cell>
          <cell r="I2393" t="str">
            <v>medium</v>
          </cell>
          <cell r="J2393" t="str">
            <v>small</v>
          </cell>
          <cell r="K2393">
            <v>1415.01</v>
          </cell>
          <cell r="L2393">
            <v>1259.3599999999999</v>
          </cell>
          <cell r="M2393">
            <v>155.65000000000009</v>
          </cell>
          <cell r="N2393">
            <v>37539</v>
          </cell>
          <cell r="O2393" t="e">
            <v>#N/A</v>
          </cell>
          <cell r="P2393" t="e">
            <v>#N/A</v>
          </cell>
          <cell r="Q2393" t="e">
            <v>#N/A</v>
          </cell>
          <cell r="R2393" t="e">
            <v>#N/A</v>
          </cell>
          <cell r="S2393" t="e">
            <v>#N/A</v>
          </cell>
          <cell r="T2393" t="e">
            <v>#N/A</v>
          </cell>
          <cell r="U2393" t="e">
            <v>#N/A</v>
          </cell>
          <cell r="V2393" t="e">
            <v>#N/A</v>
          </cell>
          <cell r="W2393" t="e">
            <v>#N/A</v>
          </cell>
          <cell r="X2393" t="e">
            <v>#N/A</v>
          </cell>
          <cell r="Y2393">
            <v>206</v>
          </cell>
        </row>
        <row r="2394">
          <cell r="A2394">
            <v>2393</v>
          </cell>
          <cell r="B2394">
            <v>54</v>
          </cell>
          <cell r="C2394">
            <v>2269</v>
          </cell>
          <cell r="D2394">
            <v>43052</v>
          </cell>
          <cell r="E2394" t="b">
            <v>0</v>
          </cell>
          <cell r="F2394" t="str">
            <v>Approved</v>
          </cell>
          <cell r="G2394" t="str">
            <v>WeareA2B</v>
          </cell>
          <cell r="H2394" t="str">
            <v>Standard</v>
          </cell>
          <cell r="I2394" t="str">
            <v>medium</v>
          </cell>
          <cell r="J2394" t="str">
            <v>medium</v>
          </cell>
          <cell r="K2394">
            <v>1292.8399999999999</v>
          </cell>
          <cell r="L2394">
            <v>13.44</v>
          </cell>
          <cell r="M2394">
            <v>1279.3999999999999</v>
          </cell>
          <cell r="N2394">
            <v>39915</v>
          </cell>
          <cell r="O2394" t="e">
            <v>#N/A</v>
          </cell>
          <cell r="P2394" t="e">
            <v>#N/A</v>
          </cell>
          <cell r="Q2394" t="e">
            <v>#N/A</v>
          </cell>
          <cell r="R2394" t="e">
            <v>#N/A</v>
          </cell>
          <cell r="S2394" t="e">
            <v>#N/A</v>
          </cell>
          <cell r="T2394" t="e">
            <v>#N/A</v>
          </cell>
          <cell r="U2394" t="e">
            <v>#N/A</v>
          </cell>
          <cell r="V2394" t="e">
            <v>#N/A</v>
          </cell>
          <cell r="W2394" t="e">
            <v>#N/A</v>
          </cell>
          <cell r="X2394" t="e">
            <v>#N/A</v>
          </cell>
          <cell r="Y2394">
            <v>47</v>
          </cell>
        </row>
        <row r="2395">
          <cell r="A2395">
            <v>2394</v>
          </cell>
          <cell r="B2395">
            <v>26</v>
          </cell>
          <cell r="C2395">
            <v>2894</v>
          </cell>
          <cell r="D2395">
            <v>42768</v>
          </cell>
          <cell r="E2395" t="b">
            <v>1</v>
          </cell>
          <cell r="F2395" t="str">
            <v>Approved</v>
          </cell>
          <cell r="G2395" t="str">
            <v>WeareA2B</v>
          </cell>
          <cell r="H2395" t="str">
            <v>Standard</v>
          </cell>
          <cell r="I2395" t="str">
            <v>medium</v>
          </cell>
          <cell r="J2395" t="str">
            <v>medium</v>
          </cell>
          <cell r="K2395">
            <v>1992.93</v>
          </cell>
          <cell r="L2395">
            <v>762.63</v>
          </cell>
          <cell r="M2395">
            <v>1230.3000000000002</v>
          </cell>
          <cell r="N2395">
            <v>42696</v>
          </cell>
          <cell r="O2395" t="str">
            <v>Female</v>
          </cell>
          <cell r="P2395">
            <v>85</v>
          </cell>
          <cell r="Q2395">
            <v>44.947945205479449</v>
          </cell>
          <cell r="R2395" t="str">
            <v>Geologist III</v>
          </cell>
          <cell r="S2395" t="str">
            <v>n/a</v>
          </cell>
          <cell r="T2395" t="str">
            <v>Mass Customer</v>
          </cell>
          <cell r="U2395" t="str">
            <v>No</v>
          </cell>
          <cell r="V2395">
            <v>4818</v>
          </cell>
          <cell r="W2395" t="str">
            <v>QLD</v>
          </cell>
          <cell r="X2395">
            <v>4</v>
          </cell>
          <cell r="Y2395">
            <v>331</v>
          </cell>
        </row>
        <row r="2396">
          <cell r="A2396">
            <v>2395</v>
          </cell>
          <cell r="B2396">
            <v>90</v>
          </cell>
          <cell r="C2396">
            <v>810</v>
          </cell>
          <cell r="D2396">
            <v>42958</v>
          </cell>
          <cell r="E2396" t="b">
            <v>1</v>
          </cell>
          <cell r="F2396" t="str">
            <v>Approved</v>
          </cell>
          <cell r="G2396" t="str">
            <v>Norco Bicycles</v>
          </cell>
          <cell r="H2396" t="str">
            <v>Standard</v>
          </cell>
          <cell r="I2396" t="str">
            <v>low</v>
          </cell>
          <cell r="J2396" t="str">
            <v>medium</v>
          </cell>
          <cell r="K2396">
            <v>363.01</v>
          </cell>
          <cell r="L2396">
            <v>290.41000000000003</v>
          </cell>
          <cell r="M2396">
            <v>72.599999999999966</v>
          </cell>
          <cell r="N2396">
            <v>37539</v>
          </cell>
          <cell r="O2396" t="e">
            <v>#N/A</v>
          </cell>
          <cell r="P2396" t="e">
            <v>#N/A</v>
          </cell>
          <cell r="Q2396" t="e">
            <v>#N/A</v>
          </cell>
          <cell r="R2396" t="e">
            <v>#N/A</v>
          </cell>
          <cell r="S2396" t="e">
            <v>#N/A</v>
          </cell>
          <cell r="T2396" t="e">
            <v>#N/A</v>
          </cell>
          <cell r="U2396" t="e">
            <v>#N/A</v>
          </cell>
          <cell r="V2396" t="e">
            <v>#N/A</v>
          </cell>
          <cell r="W2396" t="e">
            <v>#N/A</v>
          </cell>
          <cell r="X2396" t="e">
            <v>#N/A</v>
          </cell>
          <cell r="Y2396">
            <v>141</v>
          </cell>
        </row>
        <row r="2397">
          <cell r="A2397">
            <v>2396</v>
          </cell>
          <cell r="B2397">
            <v>50</v>
          </cell>
          <cell r="C2397">
            <v>2724</v>
          </cell>
          <cell r="D2397">
            <v>42791</v>
          </cell>
          <cell r="E2397" t="b">
            <v>1</v>
          </cell>
          <cell r="F2397" t="str">
            <v>Approved</v>
          </cell>
          <cell r="G2397" t="str">
            <v>WeareA2B</v>
          </cell>
          <cell r="H2397" t="str">
            <v>Standard</v>
          </cell>
          <cell r="I2397" t="str">
            <v>medium</v>
          </cell>
          <cell r="J2397" t="str">
            <v>small</v>
          </cell>
          <cell r="K2397">
            <v>175.89</v>
          </cell>
          <cell r="L2397">
            <v>131.91999999999999</v>
          </cell>
          <cell r="M2397">
            <v>43.97</v>
          </cell>
          <cell r="N2397">
            <v>37668</v>
          </cell>
          <cell r="O2397" t="str">
            <v>Female</v>
          </cell>
          <cell r="P2397">
            <v>20</v>
          </cell>
          <cell r="Q2397">
            <v>28.208219178082192</v>
          </cell>
          <cell r="R2397" t="str">
            <v>Mechanical Systems Engineer</v>
          </cell>
          <cell r="S2397" t="str">
            <v>Manufacturing</v>
          </cell>
          <cell r="T2397" t="str">
            <v>Mass Customer</v>
          </cell>
          <cell r="U2397" t="str">
            <v>Yes</v>
          </cell>
          <cell r="V2397">
            <v>4073</v>
          </cell>
          <cell r="W2397" t="str">
            <v>QLD</v>
          </cell>
          <cell r="X2397">
            <v>6</v>
          </cell>
          <cell r="Y2397">
            <v>308</v>
          </cell>
        </row>
        <row r="2398">
          <cell r="A2398">
            <v>2397</v>
          </cell>
          <cell r="B2398">
            <v>31</v>
          </cell>
          <cell r="C2398">
            <v>2103</v>
          </cell>
          <cell r="D2398">
            <v>43058</v>
          </cell>
          <cell r="E2398" t="b">
            <v>1</v>
          </cell>
          <cell r="F2398" t="str">
            <v>Approved</v>
          </cell>
          <cell r="G2398" t="str">
            <v>Giant Bicycles</v>
          </cell>
          <cell r="H2398" t="str">
            <v>Standard</v>
          </cell>
          <cell r="I2398" t="str">
            <v>medium</v>
          </cell>
          <cell r="J2398" t="str">
            <v>medium</v>
          </cell>
          <cell r="K2398">
            <v>230.91</v>
          </cell>
          <cell r="L2398">
            <v>173.18</v>
          </cell>
          <cell r="M2398">
            <v>57.72999999999999</v>
          </cell>
          <cell r="N2398">
            <v>39031</v>
          </cell>
          <cell r="O2398" t="e">
            <v>#N/A</v>
          </cell>
          <cell r="P2398" t="e">
            <v>#N/A</v>
          </cell>
          <cell r="Q2398" t="e">
            <v>#N/A</v>
          </cell>
          <cell r="R2398" t="e">
            <v>#N/A</v>
          </cell>
          <cell r="S2398" t="e">
            <v>#N/A</v>
          </cell>
          <cell r="T2398" t="e">
            <v>#N/A</v>
          </cell>
          <cell r="U2398" t="e">
            <v>#N/A</v>
          </cell>
          <cell r="V2398" t="e">
            <v>#N/A</v>
          </cell>
          <cell r="W2398" t="e">
            <v>#N/A</v>
          </cell>
          <cell r="X2398" t="e">
            <v>#N/A</v>
          </cell>
          <cell r="Y2398">
            <v>41</v>
          </cell>
        </row>
        <row r="2399">
          <cell r="A2399">
            <v>2398</v>
          </cell>
          <cell r="B2399">
            <v>53</v>
          </cell>
          <cell r="C2399">
            <v>2956</v>
          </cell>
          <cell r="D2399">
            <v>42845</v>
          </cell>
          <cell r="E2399" t="b">
            <v>0</v>
          </cell>
          <cell r="F2399" t="str">
            <v>Approved</v>
          </cell>
          <cell r="G2399" t="str">
            <v>OHM Cycles</v>
          </cell>
          <cell r="H2399" t="str">
            <v>Standard</v>
          </cell>
          <cell r="I2399" t="str">
            <v>medium</v>
          </cell>
          <cell r="J2399" t="str">
            <v>medium</v>
          </cell>
          <cell r="K2399">
            <v>795.34</v>
          </cell>
          <cell r="L2399">
            <v>101.58</v>
          </cell>
          <cell r="M2399">
            <v>693.76</v>
          </cell>
          <cell r="N2399">
            <v>37823</v>
          </cell>
          <cell r="O2399" t="str">
            <v>Male</v>
          </cell>
          <cell r="P2399">
            <v>66</v>
          </cell>
          <cell r="Q2399">
            <v>62.301369863013697</v>
          </cell>
          <cell r="R2399" t="str">
            <v>Quality Control Specialist</v>
          </cell>
          <cell r="S2399" t="str">
            <v>Financial Services</v>
          </cell>
          <cell r="T2399" t="str">
            <v>High Net Worth</v>
          </cell>
          <cell r="U2399" t="str">
            <v>No</v>
          </cell>
          <cell r="V2399">
            <v>2166</v>
          </cell>
          <cell r="W2399" t="str">
            <v>NSW</v>
          </cell>
          <cell r="X2399">
            <v>9</v>
          </cell>
          <cell r="Y2399">
            <v>254</v>
          </cell>
        </row>
        <row r="2400">
          <cell r="A2400">
            <v>2399</v>
          </cell>
          <cell r="B2400">
            <v>32</v>
          </cell>
          <cell r="C2400">
            <v>200</v>
          </cell>
          <cell r="D2400">
            <v>42843</v>
          </cell>
          <cell r="E2400" t="b">
            <v>0</v>
          </cell>
          <cell r="F2400" t="str">
            <v>Approved</v>
          </cell>
          <cell r="G2400" t="str">
            <v>Giant Bicycles</v>
          </cell>
          <cell r="H2400" t="str">
            <v>Standard</v>
          </cell>
          <cell r="I2400" t="str">
            <v>medium</v>
          </cell>
          <cell r="J2400" t="str">
            <v>medium</v>
          </cell>
          <cell r="K2400">
            <v>642.70000000000005</v>
          </cell>
          <cell r="L2400">
            <v>211.37</v>
          </cell>
          <cell r="M2400">
            <v>431.33000000000004</v>
          </cell>
          <cell r="N2400">
            <v>38750</v>
          </cell>
          <cell r="O2400" t="e">
            <v>#N/A</v>
          </cell>
          <cell r="P2400" t="e">
            <v>#N/A</v>
          </cell>
          <cell r="Q2400" t="e">
            <v>#N/A</v>
          </cell>
          <cell r="R2400" t="e">
            <v>#N/A</v>
          </cell>
          <cell r="S2400" t="e">
            <v>#N/A</v>
          </cell>
          <cell r="T2400" t="e">
            <v>#N/A</v>
          </cell>
          <cell r="U2400" t="e">
            <v>#N/A</v>
          </cell>
          <cell r="V2400" t="e">
            <v>#N/A</v>
          </cell>
          <cell r="W2400" t="e">
            <v>#N/A</v>
          </cell>
          <cell r="X2400" t="e">
            <v>#N/A</v>
          </cell>
          <cell r="Y2400">
            <v>256</v>
          </cell>
        </row>
        <row r="2401">
          <cell r="A2401">
            <v>2400</v>
          </cell>
          <cell r="B2401">
            <v>36</v>
          </cell>
          <cell r="C2401">
            <v>2340</v>
          </cell>
          <cell r="D2401">
            <v>42845</v>
          </cell>
          <cell r="E2401" t="b">
            <v>1</v>
          </cell>
          <cell r="F2401" t="str">
            <v>Approved</v>
          </cell>
          <cell r="G2401" t="str">
            <v>Solex</v>
          </cell>
          <cell r="H2401" t="str">
            <v>Standard</v>
          </cell>
          <cell r="I2401" t="str">
            <v>low</v>
          </cell>
          <cell r="J2401" t="str">
            <v>medium</v>
          </cell>
          <cell r="K2401">
            <v>945.04</v>
          </cell>
          <cell r="L2401">
            <v>507.58</v>
          </cell>
          <cell r="M2401">
            <v>437.46</v>
          </cell>
          <cell r="N2401">
            <v>35560</v>
          </cell>
          <cell r="O2401" t="e">
            <v>#N/A</v>
          </cell>
          <cell r="P2401" t="e">
            <v>#N/A</v>
          </cell>
          <cell r="Q2401" t="e">
            <v>#N/A</v>
          </cell>
          <cell r="R2401" t="e">
            <v>#N/A</v>
          </cell>
          <cell r="S2401" t="e">
            <v>#N/A</v>
          </cell>
          <cell r="T2401" t="e">
            <v>#N/A</v>
          </cell>
          <cell r="U2401" t="e">
            <v>#N/A</v>
          </cell>
          <cell r="V2401" t="e">
            <v>#N/A</v>
          </cell>
          <cell r="W2401" t="e">
            <v>#N/A</v>
          </cell>
          <cell r="X2401" t="e">
            <v>#N/A</v>
          </cell>
          <cell r="Y2401">
            <v>254</v>
          </cell>
        </row>
        <row r="2402">
          <cell r="A2402">
            <v>2401</v>
          </cell>
          <cell r="B2402">
            <v>0</v>
          </cell>
          <cell r="C2402">
            <v>86</v>
          </cell>
          <cell r="D2402">
            <v>42946</v>
          </cell>
          <cell r="E2402" t="b">
            <v>1</v>
          </cell>
          <cell r="F2402" t="str">
            <v>Approved</v>
          </cell>
          <cell r="G2402" t="str">
            <v>Norco Bicycles</v>
          </cell>
          <cell r="H2402" t="str">
            <v>Standard</v>
          </cell>
          <cell r="I2402" t="str">
            <v>medium</v>
          </cell>
          <cell r="J2402" t="str">
            <v>medium</v>
          </cell>
          <cell r="K2402">
            <v>360.4</v>
          </cell>
          <cell r="L2402">
            <v>270.3</v>
          </cell>
          <cell r="M2402">
            <v>90.099999999999966</v>
          </cell>
          <cell r="N2402">
            <v>36668</v>
          </cell>
          <cell r="O2402" t="e">
            <v>#N/A</v>
          </cell>
          <cell r="P2402" t="e">
            <v>#N/A</v>
          </cell>
          <cell r="Q2402" t="e">
            <v>#N/A</v>
          </cell>
          <cell r="R2402" t="e">
            <v>#N/A</v>
          </cell>
          <cell r="S2402" t="e">
            <v>#N/A</v>
          </cell>
          <cell r="T2402" t="e">
            <v>#N/A</v>
          </cell>
          <cell r="U2402" t="e">
            <v>#N/A</v>
          </cell>
          <cell r="V2402" t="e">
            <v>#N/A</v>
          </cell>
          <cell r="W2402" t="e">
            <v>#N/A</v>
          </cell>
          <cell r="X2402" t="e">
            <v>#N/A</v>
          </cell>
          <cell r="Y2402">
            <v>153</v>
          </cell>
        </row>
        <row r="2403">
          <cell r="A2403">
            <v>2402</v>
          </cell>
          <cell r="B2403">
            <v>33</v>
          </cell>
          <cell r="C2403">
            <v>3154</v>
          </cell>
          <cell r="D2403">
            <v>42776</v>
          </cell>
          <cell r="E2403" t="b">
            <v>1</v>
          </cell>
          <cell r="F2403" t="str">
            <v>Approved</v>
          </cell>
          <cell r="G2403" t="str">
            <v>Giant Bicycles</v>
          </cell>
          <cell r="H2403" t="str">
            <v>Standard</v>
          </cell>
          <cell r="I2403" t="str">
            <v>medium</v>
          </cell>
          <cell r="J2403" t="str">
            <v>small</v>
          </cell>
          <cell r="K2403">
            <v>1311.44</v>
          </cell>
          <cell r="L2403">
            <v>1167.18</v>
          </cell>
          <cell r="M2403">
            <v>144.26</v>
          </cell>
          <cell r="N2403">
            <v>33888</v>
          </cell>
          <cell r="O2403" t="str">
            <v>Female</v>
          </cell>
          <cell r="P2403">
            <v>88</v>
          </cell>
          <cell r="Q2403">
            <v>64.369863013698634</v>
          </cell>
          <cell r="R2403" t="str">
            <v>Desktop Support Technician</v>
          </cell>
          <cell r="S2403" t="str">
            <v>Financial Services</v>
          </cell>
          <cell r="T2403" t="str">
            <v>High Net Worth</v>
          </cell>
          <cell r="U2403" t="str">
            <v>No</v>
          </cell>
          <cell r="V2403">
            <v>2021</v>
          </cell>
          <cell r="W2403" t="str">
            <v>NSW</v>
          </cell>
          <cell r="X2403">
            <v>10</v>
          </cell>
          <cell r="Y2403">
            <v>323</v>
          </cell>
        </row>
        <row r="2404">
          <cell r="A2404">
            <v>2403</v>
          </cell>
          <cell r="B2404">
            <v>13</v>
          </cell>
          <cell r="C2404">
            <v>2382</v>
          </cell>
          <cell r="D2404">
            <v>42846</v>
          </cell>
          <cell r="E2404" t="b">
            <v>1</v>
          </cell>
          <cell r="F2404" t="str">
            <v>Approved</v>
          </cell>
          <cell r="G2404" t="str">
            <v>Solex</v>
          </cell>
          <cell r="H2404" t="str">
            <v>Standard</v>
          </cell>
          <cell r="I2404" t="str">
            <v>medium</v>
          </cell>
          <cell r="J2404" t="str">
            <v>medium</v>
          </cell>
          <cell r="K2404">
            <v>1163.8900000000001</v>
          </cell>
          <cell r="L2404">
            <v>589.27</v>
          </cell>
          <cell r="M2404">
            <v>574.62000000000012</v>
          </cell>
          <cell r="N2404">
            <v>35378</v>
          </cell>
          <cell r="O2404" t="e">
            <v>#N/A</v>
          </cell>
          <cell r="P2404" t="e">
            <v>#N/A</v>
          </cell>
          <cell r="Q2404" t="e">
            <v>#N/A</v>
          </cell>
          <cell r="R2404" t="e">
            <v>#N/A</v>
          </cell>
          <cell r="S2404" t="e">
            <v>#N/A</v>
          </cell>
          <cell r="T2404" t="e">
            <v>#N/A</v>
          </cell>
          <cell r="U2404" t="e">
            <v>#N/A</v>
          </cell>
          <cell r="V2404" t="e">
            <v>#N/A</v>
          </cell>
          <cell r="W2404" t="e">
            <v>#N/A</v>
          </cell>
          <cell r="X2404" t="e">
            <v>#N/A</v>
          </cell>
          <cell r="Y2404">
            <v>253</v>
          </cell>
        </row>
        <row r="2405">
          <cell r="A2405">
            <v>2404</v>
          </cell>
          <cell r="B2405">
            <v>15</v>
          </cell>
          <cell r="C2405">
            <v>461</v>
          </cell>
          <cell r="D2405">
            <v>43072</v>
          </cell>
          <cell r="E2405" t="b">
            <v>1</v>
          </cell>
          <cell r="F2405" t="str">
            <v>Approved</v>
          </cell>
          <cell r="G2405" t="str">
            <v>Norco Bicycles</v>
          </cell>
          <cell r="H2405" t="str">
            <v>Standard</v>
          </cell>
          <cell r="I2405" t="str">
            <v>low</v>
          </cell>
          <cell r="J2405" t="str">
            <v>medium</v>
          </cell>
          <cell r="K2405">
            <v>958.74</v>
          </cell>
          <cell r="L2405">
            <v>748.9</v>
          </cell>
          <cell r="M2405">
            <v>209.84000000000003</v>
          </cell>
          <cell r="N2405">
            <v>34244</v>
          </cell>
          <cell r="O2405" t="e">
            <v>#N/A</v>
          </cell>
          <cell r="P2405" t="e">
            <v>#N/A</v>
          </cell>
          <cell r="Q2405" t="e">
            <v>#N/A</v>
          </cell>
          <cell r="R2405" t="e">
            <v>#N/A</v>
          </cell>
          <cell r="S2405" t="e">
            <v>#N/A</v>
          </cell>
          <cell r="T2405" t="e">
            <v>#N/A</v>
          </cell>
          <cell r="U2405" t="e">
            <v>#N/A</v>
          </cell>
          <cell r="V2405" t="e">
            <v>#N/A</v>
          </cell>
          <cell r="W2405" t="e">
            <v>#N/A</v>
          </cell>
          <cell r="X2405" t="e">
            <v>#N/A</v>
          </cell>
          <cell r="Y2405">
            <v>27</v>
          </cell>
        </row>
        <row r="2406">
          <cell r="A2406">
            <v>2405</v>
          </cell>
          <cell r="B2406">
            <v>9</v>
          </cell>
          <cell r="C2406">
            <v>1102</v>
          </cell>
          <cell r="D2406">
            <v>43078</v>
          </cell>
          <cell r="E2406" t="b">
            <v>0</v>
          </cell>
          <cell r="F2406" t="str">
            <v>Approved</v>
          </cell>
          <cell r="G2406" t="str">
            <v>OHM Cycles</v>
          </cell>
          <cell r="H2406" t="str">
            <v>Road</v>
          </cell>
          <cell r="I2406" t="str">
            <v>medium</v>
          </cell>
          <cell r="J2406" t="str">
            <v>medium</v>
          </cell>
          <cell r="K2406">
            <v>742.54</v>
          </cell>
          <cell r="L2406">
            <v>667.4</v>
          </cell>
          <cell r="M2406">
            <v>75.139999999999986</v>
          </cell>
          <cell r="N2406">
            <v>34143</v>
          </cell>
          <cell r="O2406" t="e">
            <v>#N/A</v>
          </cell>
          <cell r="P2406" t="e">
            <v>#N/A</v>
          </cell>
          <cell r="Q2406" t="e">
            <v>#N/A</v>
          </cell>
          <cell r="R2406" t="e">
            <v>#N/A</v>
          </cell>
          <cell r="S2406" t="e">
            <v>#N/A</v>
          </cell>
          <cell r="T2406" t="e">
            <v>#N/A</v>
          </cell>
          <cell r="U2406" t="e">
            <v>#N/A</v>
          </cell>
          <cell r="V2406" t="e">
            <v>#N/A</v>
          </cell>
          <cell r="W2406" t="e">
            <v>#N/A</v>
          </cell>
          <cell r="X2406" t="e">
            <v>#N/A</v>
          </cell>
          <cell r="Y2406">
            <v>21</v>
          </cell>
        </row>
        <row r="2407">
          <cell r="A2407">
            <v>2406</v>
          </cell>
          <cell r="B2407">
            <v>21</v>
          </cell>
          <cell r="C2407">
            <v>3409</v>
          </cell>
          <cell r="D2407">
            <v>43000</v>
          </cell>
          <cell r="E2407" t="b">
            <v>1</v>
          </cell>
          <cell r="F2407" t="str">
            <v>Approved</v>
          </cell>
          <cell r="G2407" t="str">
            <v>Solex</v>
          </cell>
          <cell r="H2407" t="str">
            <v>Standard</v>
          </cell>
          <cell r="I2407" t="str">
            <v>medium</v>
          </cell>
          <cell r="J2407" t="str">
            <v>large</v>
          </cell>
          <cell r="K2407">
            <v>1071.23</v>
          </cell>
          <cell r="L2407">
            <v>380.74</v>
          </cell>
          <cell r="M2407">
            <v>690.49</v>
          </cell>
          <cell r="N2407">
            <v>35160</v>
          </cell>
          <cell r="O2407" t="str">
            <v>Female</v>
          </cell>
          <cell r="P2407">
            <v>93</v>
          </cell>
          <cell r="Q2407">
            <v>44.920547945205477</v>
          </cell>
          <cell r="R2407" t="str">
            <v>Desktop Support Technician</v>
          </cell>
          <cell r="S2407" t="str">
            <v>Manufacturing</v>
          </cell>
          <cell r="T2407" t="str">
            <v>Mass Customer</v>
          </cell>
          <cell r="U2407" t="str">
            <v>No</v>
          </cell>
          <cell r="V2407">
            <v>4870</v>
          </cell>
          <cell r="W2407" t="str">
            <v>QLD</v>
          </cell>
          <cell r="X2407">
            <v>1</v>
          </cell>
          <cell r="Y2407">
            <v>99</v>
          </cell>
        </row>
        <row r="2408">
          <cell r="A2408">
            <v>2407</v>
          </cell>
          <cell r="B2408">
            <v>83</v>
          </cell>
          <cell r="C2408">
            <v>227</v>
          </cell>
          <cell r="D2408">
            <v>42750</v>
          </cell>
          <cell r="E2408" t="b">
            <v>1</v>
          </cell>
          <cell r="F2408" t="str">
            <v>Approved</v>
          </cell>
          <cell r="G2408" t="str">
            <v>Solex</v>
          </cell>
          <cell r="H2408" t="str">
            <v>Touring</v>
          </cell>
          <cell r="I2408" t="str">
            <v>medium</v>
          </cell>
          <cell r="J2408" t="str">
            <v>large</v>
          </cell>
          <cell r="K2408">
            <v>2083.94</v>
          </cell>
          <cell r="L2408">
            <v>675.03</v>
          </cell>
          <cell r="M2408">
            <v>1408.91</v>
          </cell>
          <cell r="N2408">
            <v>41533</v>
          </cell>
          <cell r="O2408" t="e">
            <v>#N/A</v>
          </cell>
          <cell r="P2408" t="e">
            <v>#N/A</v>
          </cell>
          <cell r="Q2408" t="e">
            <v>#N/A</v>
          </cell>
          <cell r="R2408" t="e">
            <v>#N/A</v>
          </cell>
          <cell r="S2408" t="e">
            <v>#N/A</v>
          </cell>
          <cell r="T2408" t="e">
            <v>#N/A</v>
          </cell>
          <cell r="U2408" t="e">
            <v>#N/A</v>
          </cell>
          <cell r="V2408" t="e">
            <v>#N/A</v>
          </cell>
          <cell r="W2408" t="e">
            <v>#N/A</v>
          </cell>
          <cell r="X2408" t="e">
            <v>#N/A</v>
          </cell>
          <cell r="Y2408">
            <v>349</v>
          </cell>
        </row>
        <row r="2409">
          <cell r="A2409">
            <v>2408</v>
          </cell>
          <cell r="B2409">
            <v>65</v>
          </cell>
          <cell r="C2409">
            <v>2573</v>
          </cell>
          <cell r="D2409">
            <v>43054</v>
          </cell>
          <cell r="E2409" t="b">
            <v>0</v>
          </cell>
          <cell r="F2409" t="str">
            <v>Approved</v>
          </cell>
          <cell r="G2409" t="str">
            <v>WeareA2B</v>
          </cell>
          <cell r="H2409" t="str">
            <v>Standard</v>
          </cell>
          <cell r="I2409" t="str">
            <v>medium</v>
          </cell>
          <cell r="J2409" t="str">
            <v>medium</v>
          </cell>
          <cell r="K2409">
            <v>1807.45</v>
          </cell>
          <cell r="L2409">
            <v>778.69</v>
          </cell>
          <cell r="M2409">
            <v>1028.76</v>
          </cell>
          <cell r="N2409">
            <v>42145</v>
          </cell>
          <cell r="O2409" t="str">
            <v>Male</v>
          </cell>
          <cell r="P2409">
            <v>73</v>
          </cell>
          <cell r="Q2409">
            <v>67.534246575342465</v>
          </cell>
          <cell r="R2409" t="str">
            <v>Software Engineer I</v>
          </cell>
          <cell r="S2409" t="str">
            <v>Financial Services</v>
          </cell>
          <cell r="T2409" t="str">
            <v>Mass Customer</v>
          </cell>
          <cell r="U2409" t="str">
            <v>No</v>
          </cell>
          <cell r="V2409">
            <v>2233</v>
          </cell>
          <cell r="W2409" t="str">
            <v>NSW</v>
          </cell>
          <cell r="X2409">
            <v>9</v>
          </cell>
          <cell r="Y2409">
            <v>45</v>
          </cell>
        </row>
        <row r="2410">
          <cell r="A2410">
            <v>2409</v>
          </cell>
          <cell r="B2410">
            <v>66</v>
          </cell>
          <cell r="C2410">
            <v>3080</v>
          </cell>
          <cell r="D2410">
            <v>42819</v>
          </cell>
          <cell r="E2410" t="b">
            <v>0</v>
          </cell>
          <cell r="F2410" t="str">
            <v>Approved</v>
          </cell>
          <cell r="G2410" t="str">
            <v>Solex</v>
          </cell>
          <cell r="H2410" t="str">
            <v>Standard</v>
          </cell>
          <cell r="I2410" t="str">
            <v>medium</v>
          </cell>
          <cell r="J2410" t="str">
            <v>medium</v>
          </cell>
          <cell r="K2410">
            <v>1163.8900000000001</v>
          </cell>
          <cell r="L2410">
            <v>589.27</v>
          </cell>
          <cell r="M2410">
            <v>574.62000000000012</v>
          </cell>
          <cell r="N2410">
            <v>42560</v>
          </cell>
          <cell r="O2410" t="str">
            <v>Female</v>
          </cell>
          <cell r="P2410">
            <v>61</v>
          </cell>
          <cell r="Q2410">
            <v>63.495890410958907</v>
          </cell>
          <cell r="R2410" t="str">
            <v>Graphic Designer</v>
          </cell>
          <cell r="S2410" t="str">
            <v>Retail</v>
          </cell>
          <cell r="T2410" t="str">
            <v>Mass Customer</v>
          </cell>
          <cell r="U2410" t="str">
            <v>Yes</v>
          </cell>
          <cell r="V2410">
            <v>3939</v>
          </cell>
          <cell r="W2410" t="str">
            <v>VIC</v>
          </cell>
          <cell r="X2410">
            <v>8</v>
          </cell>
          <cell r="Y2410">
            <v>280</v>
          </cell>
        </row>
        <row r="2411">
          <cell r="A2411">
            <v>2410</v>
          </cell>
          <cell r="B2411">
            <v>84</v>
          </cell>
          <cell r="C2411">
            <v>1650</v>
          </cell>
          <cell r="D2411">
            <v>42832</v>
          </cell>
          <cell r="E2411" t="b">
            <v>1</v>
          </cell>
          <cell r="F2411" t="str">
            <v>Approved</v>
          </cell>
          <cell r="G2411" t="str">
            <v>Giant Bicycles</v>
          </cell>
          <cell r="H2411" t="str">
            <v>Road</v>
          </cell>
          <cell r="I2411" t="str">
            <v>medium</v>
          </cell>
          <cell r="J2411" t="str">
            <v>medium</v>
          </cell>
          <cell r="K2411">
            <v>792.9</v>
          </cell>
          <cell r="L2411">
            <v>594.67999999999995</v>
          </cell>
          <cell r="M2411">
            <v>198.22000000000003</v>
          </cell>
          <cell r="N2411">
            <v>33879</v>
          </cell>
          <cell r="O2411" t="e">
            <v>#N/A</v>
          </cell>
          <cell r="P2411" t="e">
            <v>#N/A</v>
          </cell>
          <cell r="Q2411" t="e">
            <v>#N/A</v>
          </cell>
          <cell r="R2411" t="e">
            <v>#N/A</v>
          </cell>
          <cell r="S2411" t="e">
            <v>#N/A</v>
          </cell>
          <cell r="T2411" t="e">
            <v>#N/A</v>
          </cell>
          <cell r="U2411" t="e">
            <v>#N/A</v>
          </cell>
          <cell r="V2411" t="e">
            <v>#N/A</v>
          </cell>
          <cell r="W2411" t="e">
            <v>#N/A</v>
          </cell>
          <cell r="X2411" t="e">
            <v>#N/A</v>
          </cell>
          <cell r="Y2411">
            <v>267</v>
          </cell>
        </row>
        <row r="2412">
          <cell r="A2412">
            <v>2411</v>
          </cell>
          <cell r="B2412">
            <v>74</v>
          </cell>
          <cell r="C2412">
            <v>1445</v>
          </cell>
          <cell r="D2412">
            <v>43037</v>
          </cell>
          <cell r="E2412" t="b">
            <v>1</v>
          </cell>
          <cell r="F2412" t="str">
            <v>Approved</v>
          </cell>
          <cell r="G2412" t="str">
            <v>WeareA2B</v>
          </cell>
          <cell r="H2412" t="str">
            <v>Standard</v>
          </cell>
          <cell r="I2412" t="str">
            <v>medium</v>
          </cell>
          <cell r="J2412" t="str">
            <v>medium</v>
          </cell>
          <cell r="K2412">
            <v>1228.07</v>
          </cell>
          <cell r="L2412">
            <v>400.91</v>
          </cell>
          <cell r="M2412">
            <v>827.15999999999985</v>
          </cell>
          <cell r="N2412">
            <v>36668</v>
          </cell>
          <cell r="O2412" t="e">
            <v>#N/A</v>
          </cell>
          <cell r="P2412" t="e">
            <v>#N/A</v>
          </cell>
          <cell r="Q2412" t="e">
            <v>#N/A</v>
          </cell>
          <cell r="R2412" t="e">
            <v>#N/A</v>
          </cell>
          <cell r="S2412" t="e">
            <v>#N/A</v>
          </cell>
          <cell r="T2412" t="e">
            <v>#N/A</v>
          </cell>
          <cell r="U2412" t="e">
            <v>#N/A</v>
          </cell>
          <cell r="V2412" t="e">
            <v>#N/A</v>
          </cell>
          <cell r="W2412" t="e">
            <v>#N/A</v>
          </cell>
          <cell r="X2412" t="e">
            <v>#N/A</v>
          </cell>
          <cell r="Y2412">
            <v>62</v>
          </cell>
        </row>
        <row r="2413">
          <cell r="A2413">
            <v>2412</v>
          </cell>
          <cell r="B2413">
            <v>66</v>
          </cell>
          <cell r="C2413">
            <v>1502</v>
          </cell>
          <cell r="D2413">
            <v>42872</v>
          </cell>
          <cell r="E2413" t="b">
            <v>1</v>
          </cell>
          <cell r="F2413" t="str">
            <v>Approved</v>
          </cell>
          <cell r="G2413" t="str">
            <v>Giant Bicycles</v>
          </cell>
          <cell r="H2413" t="str">
            <v>Road</v>
          </cell>
          <cell r="I2413" t="str">
            <v>low</v>
          </cell>
          <cell r="J2413" t="str">
            <v>small</v>
          </cell>
          <cell r="K2413">
            <v>590.26</v>
          </cell>
          <cell r="L2413">
            <v>525.33000000000004</v>
          </cell>
          <cell r="M2413">
            <v>64.92999999999995</v>
          </cell>
          <cell r="N2413">
            <v>34996</v>
          </cell>
          <cell r="O2413" t="e">
            <v>#N/A</v>
          </cell>
          <cell r="P2413" t="e">
            <v>#N/A</v>
          </cell>
          <cell r="Q2413" t="e">
            <v>#N/A</v>
          </cell>
          <cell r="R2413" t="e">
            <v>#N/A</v>
          </cell>
          <cell r="S2413" t="e">
            <v>#N/A</v>
          </cell>
          <cell r="T2413" t="e">
            <v>#N/A</v>
          </cell>
          <cell r="U2413" t="e">
            <v>#N/A</v>
          </cell>
          <cell r="V2413" t="e">
            <v>#N/A</v>
          </cell>
          <cell r="W2413" t="e">
            <v>#N/A</v>
          </cell>
          <cell r="X2413" t="e">
            <v>#N/A</v>
          </cell>
          <cell r="Y2413">
            <v>227</v>
          </cell>
        </row>
        <row r="2414">
          <cell r="A2414">
            <v>2413</v>
          </cell>
          <cell r="B2414">
            <v>2</v>
          </cell>
          <cell r="C2414">
            <v>3271</v>
          </cell>
          <cell r="D2414">
            <v>43009</v>
          </cell>
          <cell r="E2414" t="b">
            <v>0</v>
          </cell>
          <cell r="F2414" t="str">
            <v>Approved</v>
          </cell>
          <cell r="G2414" t="str">
            <v>Giant Bicycles</v>
          </cell>
          <cell r="H2414" t="str">
            <v>Road</v>
          </cell>
          <cell r="I2414" t="str">
            <v>low</v>
          </cell>
          <cell r="J2414" t="str">
            <v>small</v>
          </cell>
          <cell r="K2414">
            <v>590.26</v>
          </cell>
          <cell r="L2414">
            <v>525.33000000000004</v>
          </cell>
          <cell r="M2414">
            <v>64.92999999999995</v>
          </cell>
          <cell r="N2414">
            <v>42710</v>
          </cell>
          <cell r="O2414" t="str">
            <v>Male</v>
          </cell>
          <cell r="P2414">
            <v>75</v>
          </cell>
          <cell r="Q2414">
            <v>35.945205479452056</v>
          </cell>
          <cell r="R2414" t="str">
            <v>Chief Design Engineer</v>
          </cell>
          <cell r="S2414" t="str">
            <v>Financial Services</v>
          </cell>
          <cell r="T2414" t="str">
            <v>Mass Customer</v>
          </cell>
          <cell r="U2414" t="str">
            <v>Yes</v>
          </cell>
          <cell r="V2414">
            <v>2226</v>
          </cell>
          <cell r="W2414" t="str">
            <v>NSW</v>
          </cell>
          <cell r="X2414">
            <v>10</v>
          </cell>
          <cell r="Y2414">
            <v>90</v>
          </cell>
        </row>
        <row r="2415">
          <cell r="A2415">
            <v>2414</v>
          </cell>
          <cell r="B2415">
            <v>7</v>
          </cell>
          <cell r="C2415">
            <v>2467</v>
          </cell>
          <cell r="D2415">
            <v>43078</v>
          </cell>
          <cell r="E2415" t="b">
            <v>1</v>
          </cell>
          <cell r="F2415" t="str">
            <v>Approved</v>
          </cell>
          <cell r="G2415" t="str">
            <v>Trek Bicycles</v>
          </cell>
          <cell r="H2415" t="str">
            <v>Road</v>
          </cell>
          <cell r="I2415" t="str">
            <v>low</v>
          </cell>
          <cell r="J2415" t="str">
            <v>medium</v>
          </cell>
          <cell r="K2415">
            <v>980.37</v>
          </cell>
          <cell r="L2415">
            <v>234.43</v>
          </cell>
          <cell r="M2415">
            <v>745.94</v>
          </cell>
          <cell r="N2415">
            <v>38216</v>
          </cell>
          <cell r="O2415" t="str">
            <v>Male</v>
          </cell>
          <cell r="P2415">
            <v>51</v>
          </cell>
          <cell r="Q2415">
            <v>46.712328767123289</v>
          </cell>
          <cell r="R2415" t="str">
            <v>Engineer III</v>
          </cell>
          <cell r="S2415" t="str">
            <v>Entertainment</v>
          </cell>
          <cell r="T2415" t="str">
            <v>High Net Worth</v>
          </cell>
          <cell r="U2415" t="str">
            <v>No</v>
          </cell>
          <cell r="V2415">
            <v>2540</v>
          </cell>
          <cell r="W2415" t="str">
            <v>NSW</v>
          </cell>
          <cell r="X2415">
            <v>7</v>
          </cell>
          <cell r="Y2415">
            <v>21</v>
          </cell>
        </row>
        <row r="2416">
          <cell r="A2416">
            <v>2415</v>
          </cell>
          <cell r="B2416">
            <v>87</v>
          </cell>
          <cell r="C2416">
            <v>2659</v>
          </cell>
          <cell r="D2416">
            <v>42927</v>
          </cell>
          <cell r="E2416" t="b">
            <v>0</v>
          </cell>
          <cell r="F2416" t="str">
            <v>Approved</v>
          </cell>
          <cell r="G2416" t="str">
            <v>OHM Cycles</v>
          </cell>
          <cell r="H2416" t="str">
            <v>Standard</v>
          </cell>
          <cell r="I2416" t="str">
            <v>medium</v>
          </cell>
          <cell r="J2416" t="str">
            <v>medium</v>
          </cell>
          <cell r="K2416">
            <v>1636.9</v>
          </cell>
          <cell r="L2416">
            <v>44.71</v>
          </cell>
          <cell r="M2416">
            <v>1592.19</v>
          </cell>
          <cell r="N2416">
            <v>36668</v>
          </cell>
          <cell r="O2416" t="str">
            <v>Male</v>
          </cell>
          <cell r="P2416">
            <v>44</v>
          </cell>
          <cell r="Q2416">
            <v>47.797260273972604</v>
          </cell>
          <cell r="R2416" t="str">
            <v>Professor</v>
          </cell>
          <cell r="S2416" t="str">
            <v>Manufacturing</v>
          </cell>
          <cell r="T2416" t="str">
            <v>Mass Customer</v>
          </cell>
          <cell r="U2416" t="str">
            <v>Yes</v>
          </cell>
          <cell r="V2416">
            <v>4151</v>
          </cell>
          <cell r="W2416" t="str">
            <v>QLD</v>
          </cell>
          <cell r="X2416">
            <v>4</v>
          </cell>
          <cell r="Y2416">
            <v>172</v>
          </cell>
        </row>
        <row r="2417">
          <cell r="A2417">
            <v>2416</v>
          </cell>
          <cell r="B2417">
            <v>18</v>
          </cell>
          <cell r="C2417">
            <v>473</v>
          </cell>
          <cell r="D2417">
            <v>42894</v>
          </cell>
          <cell r="E2417" t="b">
            <v>1</v>
          </cell>
          <cell r="F2417" t="str">
            <v>Approved</v>
          </cell>
          <cell r="G2417" t="str">
            <v>Solex</v>
          </cell>
          <cell r="H2417" t="str">
            <v>Standard</v>
          </cell>
          <cell r="I2417" t="str">
            <v>medium</v>
          </cell>
          <cell r="J2417" t="str">
            <v>medium</v>
          </cell>
          <cell r="K2417">
            <v>575.27</v>
          </cell>
          <cell r="L2417">
            <v>431.45</v>
          </cell>
          <cell r="M2417">
            <v>143.82</v>
          </cell>
          <cell r="N2417">
            <v>34244</v>
          </cell>
          <cell r="O2417" t="e">
            <v>#N/A</v>
          </cell>
          <cell r="P2417" t="e">
            <v>#N/A</v>
          </cell>
          <cell r="Q2417" t="e">
            <v>#N/A</v>
          </cell>
          <cell r="R2417" t="e">
            <v>#N/A</v>
          </cell>
          <cell r="S2417" t="e">
            <v>#N/A</v>
          </cell>
          <cell r="T2417" t="e">
            <v>#N/A</v>
          </cell>
          <cell r="U2417" t="e">
            <v>#N/A</v>
          </cell>
          <cell r="V2417" t="e">
            <v>#N/A</v>
          </cell>
          <cell r="W2417" t="e">
            <v>#N/A</v>
          </cell>
          <cell r="X2417" t="e">
            <v>#N/A</v>
          </cell>
          <cell r="Y2417">
            <v>205</v>
          </cell>
        </row>
        <row r="2418">
          <cell r="A2418">
            <v>2417</v>
          </cell>
          <cell r="B2418">
            <v>52</v>
          </cell>
          <cell r="C2418">
            <v>2743</v>
          </cell>
          <cell r="D2418">
            <v>43053</v>
          </cell>
          <cell r="E2418" t="b">
            <v>0</v>
          </cell>
          <cell r="F2418" t="str">
            <v>Approved</v>
          </cell>
          <cell r="G2418" t="str">
            <v>Solex</v>
          </cell>
          <cell r="H2418" t="str">
            <v>Road</v>
          </cell>
          <cell r="I2418" t="str">
            <v>medium</v>
          </cell>
          <cell r="J2418" t="str">
            <v>large</v>
          </cell>
          <cell r="K2418">
            <v>1777.8</v>
          </cell>
          <cell r="L2418">
            <v>820.78</v>
          </cell>
          <cell r="M2418">
            <v>957.02</v>
          </cell>
          <cell r="N2418">
            <v>39031</v>
          </cell>
          <cell r="O2418" t="str">
            <v>Male</v>
          </cell>
          <cell r="P2418">
            <v>59</v>
          </cell>
          <cell r="Q2418">
            <v>42.849315068493148</v>
          </cell>
          <cell r="R2418" t="str">
            <v>Social Worker</v>
          </cell>
          <cell r="S2418" t="str">
            <v>Financial Services</v>
          </cell>
          <cell r="T2418" t="str">
            <v>High Net Worth</v>
          </cell>
          <cell r="U2418" t="str">
            <v>Yes</v>
          </cell>
          <cell r="V2418">
            <v>2113</v>
          </cell>
          <cell r="W2418" t="str">
            <v>NSW</v>
          </cell>
          <cell r="X2418">
            <v>11</v>
          </cell>
          <cell r="Y2418">
            <v>46</v>
          </cell>
        </row>
        <row r="2419">
          <cell r="A2419">
            <v>2418</v>
          </cell>
          <cell r="B2419">
            <v>27</v>
          </cell>
          <cell r="C2419">
            <v>614</v>
          </cell>
          <cell r="D2419">
            <v>42954</v>
          </cell>
          <cell r="E2419" t="b">
            <v>0</v>
          </cell>
          <cell r="F2419" t="str">
            <v>Approved</v>
          </cell>
          <cell r="G2419" t="str">
            <v>Trek Bicycles</v>
          </cell>
          <cell r="H2419" t="str">
            <v>Standard</v>
          </cell>
          <cell r="I2419" t="str">
            <v>medium</v>
          </cell>
          <cell r="J2419" t="str">
            <v>medium</v>
          </cell>
          <cell r="K2419">
            <v>499.53</v>
          </cell>
          <cell r="L2419">
            <v>388.72</v>
          </cell>
          <cell r="M2419">
            <v>110.80999999999995</v>
          </cell>
          <cell r="N2419">
            <v>33552</v>
          </cell>
          <cell r="O2419" t="e">
            <v>#N/A</v>
          </cell>
          <cell r="P2419" t="e">
            <v>#N/A</v>
          </cell>
          <cell r="Q2419" t="e">
            <v>#N/A</v>
          </cell>
          <cell r="R2419" t="e">
            <v>#N/A</v>
          </cell>
          <cell r="S2419" t="e">
            <v>#N/A</v>
          </cell>
          <cell r="T2419" t="e">
            <v>#N/A</v>
          </cell>
          <cell r="U2419" t="e">
            <v>#N/A</v>
          </cell>
          <cell r="V2419" t="e">
            <v>#N/A</v>
          </cell>
          <cell r="W2419" t="e">
            <v>#N/A</v>
          </cell>
          <cell r="X2419" t="e">
            <v>#N/A</v>
          </cell>
          <cell r="Y2419">
            <v>145</v>
          </cell>
        </row>
        <row r="2420">
          <cell r="A2420">
            <v>2419</v>
          </cell>
          <cell r="B2420">
            <v>75</v>
          </cell>
          <cell r="C2420">
            <v>1175</v>
          </cell>
          <cell r="D2420">
            <v>42881</v>
          </cell>
          <cell r="E2420" t="b">
            <v>0</v>
          </cell>
          <cell r="F2420" t="str">
            <v>Approved</v>
          </cell>
          <cell r="G2420" t="str">
            <v>Giant Bicycles</v>
          </cell>
          <cell r="H2420" t="str">
            <v>Touring</v>
          </cell>
          <cell r="I2420" t="str">
            <v>medium</v>
          </cell>
          <cell r="J2420" t="str">
            <v>large</v>
          </cell>
          <cell r="K2420">
            <v>1873.97</v>
          </cell>
          <cell r="L2420">
            <v>863.95</v>
          </cell>
          <cell r="M2420">
            <v>1010.02</v>
          </cell>
          <cell r="N2420">
            <v>40410</v>
          </cell>
          <cell r="O2420" t="e">
            <v>#N/A</v>
          </cell>
          <cell r="P2420" t="e">
            <v>#N/A</v>
          </cell>
          <cell r="Q2420" t="e">
            <v>#N/A</v>
          </cell>
          <cell r="R2420" t="e">
            <v>#N/A</v>
          </cell>
          <cell r="S2420" t="e">
            <v>#N/A</v>
          </cell>
          <cell r="T2420" t="e">
            <v>#N/A</v>
          </cell>
          <cell r="U2420" t="e">
            <v>#N/A</v>
          </cell>
          <cell r="V2420" t="e">
            <v>#N/A</v>
          </cell>
          <cell r="W2420" t="e">
            <v>#N/A</v>
          </cell>
          <cell r="X2420" t="e">
            <v>#N/A</v>
          </cell>
          <cell r="Y2420">
            <v>218</v>
          </cell>
        </row>
        <row r="2421">
          <cell r="A2421">
            <v>2420</v>
          </cell>
          <cell r="B2421">
            <v>70</v>
          </cell>
          <cell r="C2421">
            <v>1073</v>
          </cell>
          <cell r="D2421">
            <v>42827</v>
          </cell>
          <cell r="E2421" t="b">
            <v>0</v>
          </cell>
          <cell r="F2421" t="str">
            <v>Approved</v>
          </cell>
          <cell r="G2421" t="str">
            <v>Trek Bicycles</v>
          </cell>
          <cell r="H2421" t="str">
            <v>Standard</v>
          </cell>
          <cell r="I2421" t="str">
            <v>high</v>
          </cell>
          <cell r="J2421" t="str">
            <v>medium</v>
          </cell>
          <cell r="K2421">
            <v>495.72</v>
          </cell>
          <cell r="L2421">
            <v>297.43</v>
          </cell>
          <cell r="M2421">
            <v>198.29000000000002</v>
          </cell>
          <cell r="N2421">
            <v>38193</v>
          </cell>
          <cell r="O2421" t="e">
            <v>#N/A</v>
          </cell>
          <cell r="P2421" t="e">
            <v>#N/A</v>
          </cell>
          <cell r="Q2421" t="e">
            <v>#N/A</v>
          </cell>
          <cell r="R2421" t="e">
            <v>#N/A</v>
          </cell>
          <cell r="S2421" t="e">
            <v>#N/A</v>
          </cell>
          <cell r="T2421" t="e">
            <v>#N/A</v>
          </cell>
          <cell r="U2421" t="e">
            <v>#N/A</v>
          </cell>
          <cell r="V2421" t="e">
            <v>#N/A</v>
          </cell>
          <cell r="W2421" t="e">
            <v>#N/A</v>
          </cell>
          <cell r="X2421" t="e">
            <v>#N/A</v>
          </cell>
          <cell r="Y2421">
            <v>272</v>
          </cell>
        </row>
        <row r="2422">
          <cell r="A2422">
            <v>2421</v>
          </cell>
          <cell r="B2422">
            <v>17</v>
          </cell>
          <cell r="C2422">
            <v>661</v>
          </cell>
          <cell r="D2422">
            <v>42982</v>
          </cell>
          <cell r="E2422" t="b">
            <v>0</v>
          </cell>
          <cell r="F2422" t="str">
            <v>Approved</v>
          </cell>
          <cell r="G2422" t="str">
            <v>WeareA2B</v>
          </cell>
          <cell r="H2422" t="str">
            <v>Touring</v>
          </cell>
          <cell r="I2422" t="str">
            <v>medium</v>
          </cell>
          <cell r="J2422" t="str">
            <v>large</v>
          </cell>
          <cell r="K2422">
            <v>1362.99</v>
          </cell>
          <cell r="L2422">
            <v>57.74</v>
          </cell>
          <cell r="M2422">
            <v>1305.25</v>
          </cell>
          <cell r="N2422">
            <v>34079</v>
          </cell>
          <cell r="O2422" t="e">
            <v>#N/A</v>
          </cell>
          <cell r="P2422" t="e">
            <v>#N/A</v>
          </cell>
          <cell r="Q2422" t="e">
            <v>#N/A</v>
          </cell>
          <cell r="R2422" t="e">
            <v>#N/A</v>
          </cell>
          <cell r="S2422" t="e">
            <v>#N/A</v>
          </cell>
          <cell r="T2422" t="e">
            <v>#N/A</v>
          </cell>
          <cell r="U2422" t="e">
            <v>#N/A</v>
          </cell>
          <cell r="V2422" t="e">
            <v>#N/A</v>
          </cell>
          <cell r="W2422" t="e">
            <v>#N/A</v>
          </cell>
          <cell r="X2422" t="e">
            <v>#N/A</v>
          </cell>
          <cell r="Y2422">
            <v>117</v>
          </cell>
        </row>
        <row r="2423">
          <cell r="A2423">
            <v>2422</v>
          </cell>
          <cell r="B2423">
            <v>23</v>
          </cell>
          <cell r="C2423">
            <v>3308</v>
          </cell>
          <cell r="D2423">
            <v>42940</v>
          </cell>
          <cell r="E2423" t="b">
            <v>0</v>
          </cell>
          <cell r="F2423" t="str">
            <v>Approved</v>
          </cell>
          <cell r="G2423" t="str">
            <v>Norco Bicycles</v>
          </cell>
          <cell r="H2423" t="str">
            <v>Mountain</v>
          </cell>
          <cell r="I2423" t="str">
            <v>low</v>
          </cell>
          <cell r="J2423" t="str">
            <v>small</v>
          </cell>
          <cell r="K2423">
            <v>688.63</v>
          </cell>
          <cell r="L2423">
            <v>612.88</v>
          </cell>
          <cell r="M2423">
            <v>75.75</v>
          </cell>
          <cell r="N2423">
            <v>34244</v>
          </cell>
          <cell r="O2423" t="str">
            <v>Male</v>
          </cell>
          <cell r="P2423">
            <v>34</v>
          </cell>
          <cell r="Q2423">
            <v>42.863013698630134</v>
          </cell>
          <cell r="R2423" t="str">
            <v>Cost Accountant</v>
          </cell>
          <cell r="S2423" t="str">
            <v>Health</v>
          </cell>
          <cell r="T2423" t="str">
            <v>High Net Worth</v>
          </cell>
          <cell r="U2423" t="str">
            <v>No</v>
          </cell>
          <cell r="V2423">
            <v>2062</v>
          </cell>
          <cell r="W2423" t="str">
            <v>NSW</v>
          </cell>
          <cell r="X2423">
            <v>12</v>
          </cell>
          <cell r="Y2423">
            <v>159</v>
          </cell>
        </row>
        <row r="2424">
          <cell r="A2424">
            <v>2423</v>
          </cell>
          <cell r="B2424">
            <v>66</v>
          </cell>
          <cell r="C2424">
            <v>1880</v>
          </cell>
          <cell r="D2424">
            <v>42775</v>
          </cell>
          <cell r="E2424" t="b">
            <v>1</v>
          </cell>
          <cell r="F2424" t="str">
            <v>Approved</v>
          </cell>
          <cell r="G2424" t="str">
            <v>Solex</v>
          </cell>
          <cell r="H2424" t="str">
            <v>Standard</v>
          </cell>
          <cell r="I2424" t="str">
            <v>medium</v>
          </cell>
          <cell r="J2424" t="str">
            <v>medium</v>
          </cell>
          <cell r="K2424">
            <v>1163.8900000000001</v>
          </cell>
          <cell r="L2424">
            <v>589.27</v>
          </cell>
          <cell r="M2424">
            <v>574.62000000000012</v>
          </cell>
          <cell r="N2424">
            <v>42560</v>
          </cell>
          <cell r="O2424" t="e">
            <v>#N/A</v>
          </cell>
          <cell r="P2424" t="e">
            <v>#N/A</v>
          </cell>
          <cell r="Q2424" t="e">
            <v>#N/A</v>
          </cell>
          <cell r="R2424" t="e">
            <v>#N/A</v>
          </cell>
          <cell r="S2424" t="e">
            <v>#N/A</v>
          </cell>
          <cell r="T2424" t="e">
            <v>#N/A</v>
          </cell>
          <cell r="U2424" t="e">
            <v>#N/A</v>
          </cell>
          <cell r="V2424" t="e">
            <v>#N/A</v>
          </cell>
          <cell r="W2424" t="e">
            <v>#N/A</v>
          </cell>
          <cell r="X2424" t="e">
            <v>#N/A</v>
          </cell>
          <cell r="Y2424">
            <v>324</v>
          </cell>
        </row>
        <row r="2425">
          <cell r="A2425">
            <v>2424</v>
          </cell>
          <cell r="B2425">
            <v>86</v>
          </cell>
          <cell r="C2425">
            <v>1599</v>
          </cell>
          <cell r="D2425">
            <v>42955</v>
          </cell>
          <cell r="E2425" t="b">
            <v>0</v>
          </cell>
          <cell r="F2425" t="str">
            <v>Approved</v>
          </cell>
          <cell r="G2425" t="str">
            <v>OHM Cycles</v>
          </cell>
          <cell r="H2425" t="str">
            <v>Standard</v>
          </cell>
          <cell r="I2425" t="str">
            <v>medium</v>
          </cell>
          <cell r="J2425" t="str">
            <v>medium</v>
          </cell>
          <cell r="K2425">
            <v>235.63</v>
          </cell>
          <cell r="L2425">
            <v>125.07</v>
          </cell>
          <cell r="M2425">
            <v>110.56</v>
          </cell>
          <cell r="N2425">
            <v>38206</v>
          </cell>
          <cell r="O2425" t="e">
            <v>#N/A</v>
          </cell>
          <cell r="P2425" t="e">
            <v>#N/A</v>
          </cell>
          <cell r="Q2425" t="e">
            <v>#N/A</v>
          </cell>
          <cell r="R2425" t="e">
            <v>#N/A</v>
          </cell>
          <cell r="S2425" t="e">
            <v>#N/A</v>
          </cell>
          <cell r="T2425" t="e">
            <v>#N/A</v>
          </cell>
          <cell r="U2425" t="e">
            <v>#N/A</v>
          </cell>
          <cell r="V2425" t="e">
            <v>#N/A</v>
          </cell>
          <cell r="W2425" t="e">
            <v>#N/A</v>
          </cell>
          <cell r="X2425" t="e">
            <v>#N/A</v>
          </cell>
          <cell r="Y2425">
            <v>144</v>
          </cell>
        </row>
        <row r="2426">
          <cell r="A2426">
            <v>2425</v>
          </cell>
          <cell r="B2426">
            <v>22</v>
          </cell>
          <cell r="C2426">
            <v>1890</v>
          </cell>
          <cell r="D2426">
            <v>42874</v>
          </cell>
          <cell r="E2426" t="b">
            <v>0</v>
          </cell>
          <cell r="F2426" t="str">
            <v>Approved</v>
          </cell>
          <cell r="G2426" t="str">
            <v>WeareA2B</v>
          </cell>
          <cell r="H2426" t="str">
            <v>Standard</v>
          </cell>
          <cell r="I2426" t="str">
            <v>medium</v>
          </cell>
          <cell r="J2426" t="str">
            <v>medium</v>
          </cell>
          <cell r="K2426">
            <v>60.34</v>
          </cell>
          <cell r="L2426">
            <v>45.26</v>
          </cell>
          <cell r="M2426">
            <v>15.080000000000005</v>
          </cell>
          <cell r="N2426">
            <v>34165</v>
          </cell>
          <cell r="O2426" t="e">
            <v>#N/A</v>
          </cell>
          <cell r="P2426" t="e">
            <v>#N/A</v>
          </cell>
          <cell r="Q2426" t="e">
            <v>#N/A</v>
          </cell>
          <cell r="R2426" t="e">
            <v>#N/A</v>
          </cell>
          <cell r="S2426" t="e">
            <v>#N/A</v>
          </cell>
          <cell r="T2426" t="e">
            <v>#N/A</v>
          </cell>
          <cell r="U2426" t="e">
            <v>#N/A</v>
          </cell>
          <cell r="V2426" t="e">
            <v>#N/A</v>
          </cell>
          <cell r="W2426" t="e">
            <v>#N/A</v>
          </cell>
          <cell r="X2426" t="e">
            <v>#N/A</v>
          </cell>
          <cell r="Y2426">
            <v>225</v>
          </cell>
        </row>
        <row r="2427">
          <cell r="A2427">
            <v>2426</v>
          </cell>
          <cell r="B2427">
            <v>43</v>
          </cell>
          <cell r="C2427">
            <v>3019</v>
          </cell>
          <cell r="D2427">
            <v>42971</v>
          </cell>
          <cell r="E2427" t="b">
            <v>1</v>
          </cell>
          <cell r="F2427" t="str">
            <v>Approved</v>
          </cell>
          <cell r="G2427" t="str">
            <v>Solex</v>
          </cell>
          <cell r="H2427" t="str">
            <v>Standard</v>
          </cell>
          <cell r="I2427" t="str">
            <v>medium</v>
          </cell>
          <cell r="J2427" t="str">
            <v>medium</v>
          </cell>
          <cell r="K2427">
            <v>1151.96</v>
          </cell>
          <cell r="L2427">
            <v>649.49</v>
          </cell>
          <cell r="M2427">
            <v>502.47</v>
          </cell>
          <cell r="N2427">
            <v>40672</v>
          </cell>
          <cell r="O2427" t="str">
            <v>Male</v>
          </cell>
          <cell r="P2427">
            <v>13</v>
          </cell>
          <cell r="Q2427">
            <v>36.150684931506852</v>
          </cell>
          <cell r="R2427" t="str">
            <v>Community Outreach Specialist</v>
          </cell>
          <cell r="S2427" t="str">
            <v>n/a</v>
          </cell>
          <cell r="T2427" t="str">
            <v>High Net Worth</v>
          </cell>
          <cell r="U2427" t="str">
            <v>Yes</v>
          </cell>
          <cell r="V2427">
            <v>2228</v>
          </cell>
          <cell r="W2427" t="str">
            <v>NSW</v>
          </cell>
          <cell r="X2427">
            <v>9</v>
          </cell>
          <cell r="Y2427">
            <v>128</v>
          </cell>
        </row>
        <row r="2428">
          <cell r="A2428">
            <v>2427</v>
          </cell>
          <cell r="B2428">
            <v>50</v>
          </cell>
          <cell r="C2428">
            <v>2794</v>
          </cell>
          <cell r="D2428">
            <v>43005</v>
          </cell>
          <cell r="E2428" t="b">
            <v>0</v>
          </cell>
          <cell r="F2428" t="str">
            <v>Approved</v>
          </cell>
          <cell r="G2428" t="str">
            <v>WeareA2B</v>
          </cell>
          <cell r="H2428" t="str">
            <v>Standard</v>
          </cell>
          <cell r="I2428" t="str">
            <v>medium</v>
          </cell>
          <cell r="J2428" t="str">
            <v>small</v>
          </cell>
          <cell r="K2428">
            <v>175.89</v>
          </cell>
          <cell r="L2428">
            <v>131.91999999999999</v>
          </cell>
          <cell r="M2428">
            <v>43.97</v>
          </cell>
          <cell r="N2428">
            <v>35707</v>
          </cell>
          <cell r="O2428" t="str">
            <v>Female</v>
          </cell>
          <cell r="P2428">
            <v>9</v>
          </cell>
          <cell r="Q2428">
            <v>46.4</v>
          </cell>
          <cell r="R2428" t="str">
            <v>Social Worker</v>
          </cell>
          <cell r="S2428" t="str">
            <v>Health</v>
          </cell>
          <cell r="T2428" t="str">
            <v>Affluent Customer</v>
          </cell>
          <cell r="U2428" t="str">
            <v>Yes</v>
          </cell>
          <cell r="V2428">
            <v>2216</v>
          </cell>
          <cell r="W2428" t="str">
            <v>NSW</v>
          </cell>
          <cell r="X2428">
            <v>8</v>
          </cell>
          <cell r="Y2428">
            <v>94</v>
          </cell>
        </row>
        <row r="2429">
          <cell r="A2429">
            <v>2428</v>
          </cell>
          <cell r="B2429">
            <v>7</v>
          </cell>
          <cell r="C2429">
            <v>420</v>
          </cell>
          <cell r="D2429">
            <v>42762</v>
          </cell>
          <cell r="E2429" t="b">
            <v>0</v>
          </cell>
          <cell r="F2429" t="str">
            <v>Approved</v>
          </cell>
          <cell r="G2429" t="str">
            <v>Giant Bicycles</v>
          </cell>
          <cell r="H2429" t="str">
            <v>Standard</v>
          </cell>
          <cell r="I2429" t="str">
            <v>medium</v>
          </cell>
          <cell r="J2429" t="str">
            <v>small</v>
          </cell>
          <cell r="K2429">
            <v>1311.44</v>
          </cell>
          <cell r="L2429">
            <v>1167.18</v>
          </cell>
          <cell r="M2429">
            <v>144.26</v>
          </cell>
          <cell r="N2429">
            <v>33888</v>
          </cell>
          <cell r="O2429" t="e">
            <v>#N/A</v>
          </cell>
          <cell r="P2429" t="e">
            <v>#N/A</v>
          </cell>
          <cell r="Q2429" t="e">
            <v>#N/A</v>
          </cell>
          <cell r="R2429" t="e">
            <v>#N/A</v>
          </cell>
          <cell r="S2429" t="e">
            <v>#N/A</v>
          </cell>
          <cell r="T2429" t="e">
            <v>#N/A</v>
          </cell>
          <cell r="U2429" t="e">
            <v>#N/A</v>
          </cell>
          <cell r="V2429" t="e">
            <v>#N/A</v>
          </cell>
          <cell r="W2429" t="e">
            <v>#N/A</v>
          </cell>
          <cell r="X2429" t="e">
            <v>#N/A</v>
          </cell>
          <cell r="Y2429">
            <v>337</v>
          </cell>
        </row>
        <row r="2430">
          <cell r="A2430">
            <v>2429</v>
          </cell>
          <cell r="B2430">
            <v>39</v>
          </cell>
          <cell r="C2430">
            <v>1205</v>
          </cell>
          <cell r="D2430">
            <v>42801</v>
          </cell>
          <cell r="E2430" t="b">
            <v>0</v>
          </cell>
          <cell r="F2430" t="str">
            <v>Approved</v>
          </cell>
          <cell r="G2430" t="str">
            <v>Giant Bicycles</v>
          </cell>
          <cell r="H2430" t="str">
            <v>Standard</v>
          </cell>
          <cell r="I2430" t="str">
            <v>medium</v>
          </cell>
          <cell r="J2430" t="str">
            <v>large</v>
          </cell>
          <cell r="K2430">
            <v>1812.75</v>
          </cell>
          <cell r="L2430">
            <v>582.48</v>
          </cell>
          <cell r="M2430">
            <v>1230.27</v>
          </cell>
          <cell r="N2430">
            <v>40336</v>
          </cell>
          <cell r="O2430" t="e">
            <v>#N/A</v>
          </cell>
          <cell r="P2430" t="e">
            <v>#N/A</v>
          </cell>
          <cell r="Q2430" t="e">
            <v>#N/A</v>
          </cell>
          <cell r="R2430" t="e">
            <v>#N/A</v>
          </cell>
          <cell r="S2430" t="e">
            <v>#N/A</v>
          </cell>
          <cell r="T2430" t="e">
            <v>#N/A</v>
          </cell>
          <cell r="U2430" t="e">
            <v>#N/A</v>
          </cell>
          <cell r="V2430" t="e">
            <v>#N/A</v>
          </cell>
          <cell r="W2430" t="e">
            <v>#N/A</v>
          </cell>
          <cell r="X2430" t="e">
            <v>#N/A</v>
          </cell>
          <cell r="Y2430">
            <v>298</v>
          </cell>
        </row>
        <row r="2431">
          <cell r="A2431">
            <v>2430</v>
          </cell>
          <cell r="B2431">
            <v>92</v>
          </cell>
          <cell r="C2431">
            <v>3249</v>
          </cell>
          <cell r="D2431">
            <v>43066</v>
          </cell>
          <cell r="E2431" t="b">
            <v>0</v>
          </cell>
          <cell r="F2431" t="str">
            <v>Approved</v>
          </cell>
          <cell r="G2431" t="str">
            <v>WeareA2B</v>
          </cell>
          <cell r="H2431" t="str">
            <v>Standard</v>
          </cell>
          <cell r="I2431" t="str">
            <v>medium</v>
          </cell>
          <cell r="J2431" t="str">
            <v>small</v>
          </cell>
          <cell r="K2431">
            <v>1415.01</v>
          </cell>
          <cell r="L2431">
            <v>1259.3599999999999</v>
          </cell>
          <cell r="M2431">
            <v>155.65000000000009</v>
          </cell>
          <cell r="N2431">
            <v>37539</v>
          </cell>
          <cell r="O2431" t="str">
            <v>Male</v>
          </cell>
          <cell r="P2431">
            <v>27</v>
          </cell>
          <cell r="Q2431">
            <v>40.6</v>
          </cell>
          <cell r="R2431" t="str">
            <v>Analog Circuit Design manager</v>
          </cell>
          <cell r="S2431" t="str">
            <v>n/a</v>
          </cell>
          <cell r="T2431" t="str">
            <v>Affluent Customer</v>
          </cell>
          <cell r="U2431" t="str">
            <v>No</v>
          </cell>
          <cell r="V2431">
            <v>2325</v>
          </cell>
          <cell r="W2431" t="str">
            <v>NSW</v>
          </cell>
          <cell r="X2431">
            <v>4</v>
          </cell>
          <cell r="Y2431">
            <v>33</v>
          </cell>
        </row>
        <row r="2432">
          <cell r="A2432">
            <v>2431</v>
          </cell>
          <cell r="B2432">
            <v>0</v>
          </cell>
          <cell r="C2432">
            <v>1916</v>
          </cell>
          <cell r="D2432">
            <v>42844</v>
          </cell>
          <cell r="E2432" t="b">
            <v>0</v>
          </cell>
          <cell r="F2432" t="str">
            <v>Approved</v>
          </cell>
          <cell r="G2432" t="str">
            <v>Solex</v>
          </cell>
          <cell r="H2432" t="str">
            <v>Standard</v>
          </cell>
          <cell r="I2432" t="str">
            <v>medium</v>
          </cell>
          <cell r="J2432" t="str">
            <v>medium</v>
          </cell>
          <cell r="K2432">
            <v>71.489999999999995</v>
          </cell>
          <cell r="L2432">
            <v>53.62</v>
          </cell>
          <cell r="M2432">
            <v>17.869999999999997</v>
          </cell>
          <cell r="N2432">
            <v>38573</v>
          </cell>
          <cell r="O2432" t="e">
            <v>#N/A</v>
          </cell>
          <cell r="P2432" t="e">
            <v>#N/A</v>
          </cell>
          <cell r="Q2432" t="e">
            <v>#N/A</v>
          </cell>
          <cell r="R2432" t="e">
            <v>#N/A</v>
          </cell>
          <cell r="S2432" t="e">
            <v>#N/A</v>
          </cell>
          <cell r="T2432" t="e">
            <v>#N/A</v>
          </cell>
          <cell r="U2432" t="e">
            <v>#N/A</v>
          </cell>
          <cell r="V2432" t="e">
            <v>#N/A</v>
          </cell>
          <cell r="W2432" t="e">
            <v>#N/A</v>
          </cell>
          <cell r="X2432" t="e">
            <v>#N/A</v>
          </cell>
          <cell r="Y2432">
            <v>255</v>
          </cell>
        </row>
        <row r="2433">
          <cell r="A2433">
            <v>2432</v>
          </cell>
          <cell r="B2433">
            <v>82</v>
          </cell>
          <cell r="C2433">
            <v>2312</v>
          </cell>
          <cell r="D2433">
            <v>42854</v>
          </cell>
          <cell r="E2433" t="b">
            <v>1</v>
          </cell>
          <cell r="F2433" t="str">
            <v>Approved</v>
          </cell>
          <cell r="G2433" t="str">
            <v>Norco Bicycles</v>
          </cell>
          <cell r="H2433" t="str">
            <v>Standard</v>
          </cell>
          <cell r="I2433" t="str">
            <v>high</v>
          </cell>
          <cell r="J2433" t="str">
            <v>medium</v>
          </cell>
          <cell r="K2433">
            <v>1148.6400000000001</v>
          </cell>
          <cell r="L2433">
            <v>689.18</v>
          </cell>
          <cell r="M2433">
            <v>459.46000000000015</v>
          </cell>
          <cell r="N2433">
            <v>33879</v>
          </cell>
          <cell r="O2433" t="e">
            <v>#N/A</v>
          </cell>
          <cell r="P2433" t="e">
            <v>#N/A</v>
          </cell>
          <cell r="Q2433" t="e">
            <v>#N/A</v>
          </cell>
          <cell r="R2433" t="e">
            <v>#N/A</v>
          </cell>
          <cell r="S2433" t="e">
            <v>#N/A</v>
          </cell>
          <cell r="T2433" t="e">
            <v>#N/A</v>
          </cell>
          <cell r="U2433" t="e">
            <v>#N/A</v>
          </cell>
          <cell r="V2433" t="e">
            <v>#N/A</v>
          </cell>
          <cell r="W2433" t="e">
            <v>#N/A</v>
          </cell>
          <cell r="X2433" t="e">
            <v>#N/A</v>
          </cell>
          <cell r="Y2433">
            <v>245</v>
          </cell>
        </row>
        <row r="2434">
          <cell r="A2434">
            <v>2433</v>
          </cell>
          <cell r="B2434">
            <v>44</v>
          </cell>
          <cell r="C2434">
            <v>3499</v>
          </cell>
          <cell r="D2434">
            <v>42791</v>
          </cell>
          <cell r="E2434" t="b">
            <v>1</v>
          </cell>
          <cell r="F2434" t="str">
            <v>Approved</v>
          </cell>
          <cell r="G2434" t="str">
            <v>WeareA2B</v>
          </cell>
          <cell r="H2434" t="str">
            <v>Standard</v>
          </cell>
          <cell r="I2434" t="str">
            <v>medium</v>
          </cell>
          <cell r="J2434" t="str">
            <v>medium</v>
          </cell>
          <cell r="K2434">
            <v>1769.64</v>
          </cell>
          <cell r="L2434">
            <v>108.76</v>
          </cell>
          <cell r="M2434">
            <v>1660.88</v>
          </cell>
          <cell r="N2434">
            <v>37668</v>
          </cell>
          <cell r="O2434" t="str">
            <v>Female</v>
          </cell>
          <cell r="P2434">
            <v>71</v>
          </cell>
          <cell r="Q2434">
            <v>42.786301369863011</v>
          </cell>
          <cell r="R2434">
            <v>0</v>
          </cell>
          <cell r="S2434" t="str">
            <v>Manufacturing</v>
          </cell>
          <cell r="T2434" t="str">
            <v>Mass Customer</v>
          </cell>
          <cell r="U2434" t="str">
            <v>No</v>
          </cell>
          <cell r="V2434">
            <v>4073</v>
          </cell>
          <cell r="W2434" t="str">
            <v>QLD</v>
          </cell>
          <cell r="X2434">
            <v>9</v>
          </cell>
          <cell r="Y2434">
            <v>308</v>
          </cell>
        </row>
        <row r="2435">
          <cell r="A2435">
            <v>2434</v>
          </cell>
          <cell r="B2435">
            <v>63</v>
          </cell>
          <cell r="C2435">
            <v>1348</v>
          </cell>
          <cell r="D2435">
            <v>42783</v>
          </cell>
          <cell r="E2435" t="b">
            <v>1</v>
          </cell>
          <cell r="F2435" t="str">
            <v>Approved</v>
          </cell>
          <cell r="G2435" t="str">
            <v>WeareA2B</v>
          </cell>
          <cell r="H2435" t="str">
            <v>Standard</v>
          </cell>
          <cell r="I2435" t="str">
            <v>medium</v>
          </cell>
          <cell r="J2435" t="str">
            <v>medium</v>
          </cell>
          <cell r="K2435">
            <v>1992.93</v>
          </cell>
          <cell r="L2435">
            <v>762.63</v>
          </cell>
          <cell r="M2435">
            <v>1230.3000000000002</v>
          </cell>
          <cell r="N2435">
            <v>34115</v>
          </cell>
          <cell r="O2435" t="e">
            <v>#N/A</v>
          </cell>
          <cell r="P2435" t="e">
            <v>#N/A</v>
          </cell>
          <cell r="Q2435" t="e">
            <v>#N/A</v>
          </cell>
          <cell r="R2435" t="e">
            <v>#N/A</v>
          </cell>
          <cell r="S2435" t="e">
            <v>#N/A</v>
          </cell>
          <cell r="T2435" t="e">
            <v>#N/A</v>
          </cell>
          <cell r="U2435" t="e">
            <v>#N/A</v>
          </cell>
          <cell r="V2435" t="e">
            <v>#N/A</v>
          </cell>
          <cell r="W2435" t="e">
            <v>#N/A</v>
          </cell>
          <cell r="X2435" t="e">
            <v>#N/A</v>
          </cell>
          <cell r="Y2435">
            <v>316</v>
          </cell>
        </row>
        <row r="2436">
          <cell r="A2436">
            <v>2435</v>
          </cell>
          <cell r="B2436">
            <v>4</v>
          </cell>
          <cell r="C2436">
            <v>1858</v>
          </cell>
          <cell r="D2436">
            <v>42835</v>
          </cell>
          <cell r="E2436" t="b">
            <v>1</v>
          </cell>
          <cell r="F2436" t="str">
            <v>Approved</v>
          </cell>
          <cell r="G2436" t="str">
            <v>Solex</v>
          </cell>
          <cell r="H2436" t="str">
            <v>Standard</v>
          </cell>
          <cell r="I2436" t="str">
            <v>medium</v>
          </cell>
          <cell r="J2436" t="str">
            <v>medium</v>
          </cell>
          <cell r="K2436">
            <v>1483.2</v>
          </cell>
          <cell r="L2436">
            <v>99.59</v>
          </cell>
          <cell r="M2436">
            <v>1383.6100000000001</v>
          </cell>
          <cell r="N2436">
            <v>40410</v>
          </cell>
          <cell r="O2436" t="e">
            <v>#N/A</v>
          </cell>
          <cell r="P2436" t="e">
            <v>#N/A</v>
          </cell>
          <cell r="Q2436" t="e">
            <v>#N/A</v>
          </cell>
          <cell r="R2436" t="e">
            <v>#N/A</v>
          </cell>
          <cell r="S2436" t="e">
            <v>#N/A</v>
          </cell>
          <cell r="T2436" t="e">
            <v>#N/A</v>
          </cell>
          <cell r="U2436" t="e">
            <v>#N/A</v>
          </cell>
          <cell r="V2436" t="e">
            <v>#N/A</v>
          </cell>
          <cell r="W2436" t="e">
            <v>#N/A</v>
          </cell>
          <cell r="X2436" t="e">
            <v>#N/A</v>
          </cell>
          <cell r="Y2436">
            <v>264</v>
          </cell>
        </row>
        <row r="2437">
          <cell r="A2437">
            <v>2436</v>
          </cell>
          <cell r="B2437">
            <v>9</v>
          </cell>
          <cell r="C2437">
            <v>1182</v>
          </cell>
          <cell r="D2437">
            <v>42938</v>
          </cell>
          <cell r="E2437" t="b">
            <v>1</v>
          </cell>
          <cell r="F2437" t="str">
            <v>Approved</v>
          </cell>
          <cell r="G2437" t="str">
            <v>OHM Cycles</v>
          </cell>
          <cell r="H2437" t="str">
            <v>Road</v>
          </cell>
          <cell r="I2437" t="str">
            <v>medium</v>
          </cell>
          <cell r="J2437" t="str">
            <v>medium</v>
          </cell>
          <cell r="K2437">
            <v>742.54</v>
          </cell>
          <cell r="L2437">
            <v>667.4</v>
          </cell>
          <cell r="M2437">
            <v>75.139999999999986</v>
          </cell>
          <cell r="N2437">
            <v>39298</v>
          </cell>
          <cell r="O2437" t="e">
            <v>#N/A</v>
          </cell>
          <cell r="P2437" t="e">
            <v>#N/A</v>
          </cell>
          <cell r="Q2437" t="e">
            <v>#N/A</v>
          </cell>
          <cell r="R2437" t="e">
            <v>#N/A</v>
          </cell>
          <cell r="S2437" t="e">
            <v>#N/A</v>
          </cell>
          <cell r="T2437" t="e">
            <v>#N/A</v>
          </cell>
          <cell r="U2437" t="e">
            <v>#N/A</v>
          </cell>
          <cell r="V2437" t="e">
            <v>#N/A</v>
          </cell>
          <cell r="W2437" t="e">
            <v>#N/A</v>
          </cell>
          <cell r="X2437" t="e">
            <v>#N/A</v>
          </cell>
          <cell r="Y2437">
            <v>161</v>
          </cell>
        </row>
        <row r="2438">
          <cell r="A2438">
            <v>2437</v>
          </cell>
          <cell r="B2438">
            <v>75</v>
          </cell>
          <cell r="C2438">
            <v>434</v>
          </cell>
          <cell r="D2438">
            <v>42802</v>
          </cell>
          <cell r="E2438" t="b">
            <v>0</v>
          </cell>
          <cell r="F2438" t="str">
            <v>Approved</v>
          </cell>
          <cell r="G2438" t="str">
            <v>Giant Bicycles</v>
          </cell>
          <cell r="H2438" t="str">
            <v>Touring</v>
          </cell>
          <cell r="I2438" t="str">
            <v>medium</v>
          </cell>
          <cell r="J2438" t="str">
            <v>large</v>
          </cell>
          <cell r="K2438">
            <v>1873.97</v>
          </cell>
          <cell r="L2438">
            <v>863.95</v>
          </cell>
          <cell r="M2438">
            <v>1010.02</v>
          </cell>
          <cell r="N2438">
            <v>41533</v>
          </cell>
          <cell r="O2438" t="e">
            <v>#N/A</v>
          </cell>
          <cell r="P2438" t="e">
            <v>#N/A</v>
          </cell>
          <cell r="Q2438" t="e">
            <v>#N/A</v>
          </cell>
          <cell r="R2438" t="e">
            <v>#N/A</v>
          </cell>
          <cell r="S2438" t="e">
            <v>#N/A</v>
          </cell>
          <cell r="T2438" t="e">
            <v>#N/A</v>
          </cell>
          <cell r="U2438" t="e">
            <v>#N/A</v>
          </cell>
          <cell r="V2438" t="e">
            <v>#N/A</v>
          </cell>
          <cell r="W2438" t="e">
            <v>#N/A</v>
          </cell>
          <cell r="X2438" t="e">
            <v>#N/A</v>
          </cell>
          <cell r="Y2438">
            <v>297</v>
          </cell>
        </row>
        <row r="2439">
          <cell r="A2439">
            <v>2438</v>
          </cell>
          <cell r="B2439">
            <v>81</v>
          </cell>
          <cell r="C2439">
            <v>3284</v>
          </cell>
          <cell r="D2439">
            <v>42786</v>
          </cell>
          <cell r="E2439" t="b">
            <v>0</v>
          </cell>
          <cell r="F2439" t="str">
            <v>Approved</v>
          </cell>
          <cell r="G2439" t="str">
            <v>Norco Bicycles</v>
          </cell>
          <cell r="H2439" t="str">
            <v>Standard</v>
          </cell>
          <cell r="I2439" t="str">
            <v>medium</v>
          </cell>
          <cell r="J2439" t="str">
            <v>small</v>
          </cell>
          <cell r="K2439">
            <v>586.45000000000005</v>
          </cell>
          <cell r="L2439">
            <v>521.94000000000005</v>
          </cell>
          <cell r="M2439">
            <v>64.509999999999991</v>
          </cell>
          <cell r="N2439">
            <v>33429</v>
          </cell>
          <cell r="O2439" t="str">
            <v>Male</v>
          </cell>
          <cell r="P2439">
            <v>51</v>
          </cell>
          <cell r="Q2439">
            <v>30.580821917808219</v>
          </cell>
          <cell r="R2439" t="str">
            <v>Chief Design Engineer</v>
          </cell>
          <cell r="S2439" t="str">
            <v>Property</v>
          </cell>
          <cell r="T2439" t="str">
            <v>Mass Customer</v>
          </cell>
          <cell r="U2439" t="str">
            <v>Yes</v>
          </cell>
          <cell r="V2439">
            <v>3057</v>
          </cell>
          <cell r="W2439" t="str">
            <v>VIC</v>
          </cell>
          <cell r="X2439">
            <v>10</v>
          </cell>
          <cell r="Y2439">
            <v>313</v>
          </cell>
        </row>
        <row r="2440">
          <cell r="A2440">
            <v>2439</v>
          </cell>
          <cell r="B2440">
            <v>43</v>
          </cell>
          <cell r="C2440">
            <v>1445</v>
          </cell>
          <cell r="D2440">
            <v>43032</v>
          </cell>
          <cell r="E2440" t="b">
            <v>1</v>
          </cell>
          <cell r="F2440" t="str">
            <v>Approved</v>
          </cell>
          <cell r="G2440" t="str">
            <v>Solex</v>
          </cell>
          <cell r="H2440" t="str">
            <v>Standard</v>
          </cell>
          <cell r="I2440" t="str">
            <v>medium</v>
          </cell>
          <cell r="J2440" t="str">
            <v>medium</v>
          </cell>
          <cell r="K2440">
            <v>1151.96</v>
          </cell>
          <cell r="L2440">
            <v>649.49</v>
          </cell>
          <cell r="M2440">
            <v>502.47</v>
          </cell>
          <cell r="N2440">
            <v>36498</v>
          </cell>
          <cell r="O2440" t="e">
            <v>#N/A</v>
          </cell>
          <cell r="P2440" t="e">
            <v>#N/A</v>
          </cell>
          <cell r="Q2440" t="e">
            <v>#N/A</v>
          </cell>
          <cell r="R2440" t="e">
            <v>#N/A</v>
          </cell>
          <cell r="S2440" t="e">
            <v>#N/A</v>
          </cell>
          <cell r="T2440" t="e">
            <v>#N/A</v>
          </cell>
          <cell r="U2440" t="e">
            <v>#N/A</v>
          </cell>
          <cell r="V2440" t="e">
            <v>#N/A</v>
          </cell>
          <cell r="W2440" t="e">
            <v>#N/A</v>
          </cell>
          <cell r="X2440" t="e">
            <v>#N/A</v>
          </cell>
          <cell r="Y2440">
            <v>67</v>
          </cell>
        </row>
        <row r="2441">
          <cell r="A2441">
            <v>2440</v>
          </cell>
          <cell r="B2441">
            <v>40</v>
          </cell>
          <cell r="C2441">
            <v>1328</v>
          </cell>
          <cell r="D2441">
            <v>43042</v>
          </cell>
          <cell r="E2441" t="b">
            <v>0</v>
          </cell>
          <cell r="F2441" t="str">
            <v>Approved</v>
          </cell>
          <cell r="G2441" t="str">
            <v>OHM Cycles</v>
          </cell>
          <cell r="H2441" t="str">
            <v>Standard</v>
          </cell>
          <cell r="I2441" t="str">
            <v>high</v>
          </cell>
          <cell r="J2441" t="str">
            <v>medium</v>
          </cell>
          <cell r="K2441">
            <v>1458.17</v>
          </cell>
          <cell r="L2441">
            <v>874.9</v>
          </cell>
          <cell r="M2441">
            <v>583.2700000000001</v>
          </cell>
          <cell r="N2441">
            <v>38750</v>
          </cell>
          <cell r="O2441" t="e">
            <v>#N/A</v>
          </cell>
          <cell r="P2441" t="e">
            <v>#N/A</v>
          </cell>
          <cell r="Q2441" t="e">
            <v>#N/A</v>
          </cell>
          <cell r="R2441" t="e">
            <v>#N/A</v>
          </cell>
          <cell r="S2441" t="e">
            <v>#N/A</v>
          </cell>
          <cell r="T2441" t="e">
            <v>#N/A</v>
          </cell>
          <cell r="U2441" t="e">
            <v>#N/A</v>
          </cell>
          <cell r="V2441" t="e">
            <v>#N/A</v>
          </cell>
          <cell r="W2441" t="e">
            <v>#N/A</v>
          </cell>
          <cell r="X2441" t="e">
            <v>#N/A</v>
          </cell>
          <cell r="Y2441">
            <v>57</v>
          </cell>
        </row>
        <row r="2442">
          <cell r="A2442">
            <v>2441</v>
          </cell>
          <cell r="B2442">
            <v>43</v>
          </cell>
          <cell r="C2442">
            <v>2538</v>
          </cell>
          <cell r="D2442">
            <v>43064</v>
          </cell>
          <cell r="E2442" t="b">
            <v>1</v>
          </cell>
          <cell r="F2442" t="str">
            <v>Approved</v>
          </cell>
          <cell r="G2442" t="str">
            <v>Norco Bicycles</v>
          </cell>
          <cell r="H2442" t="str">
            <v>Standard</v>
          </cell>
          <cell r="I2442" t="str">
            <v>medium</v>
          </cell>
          <cell r="J2442" t="str">
            <v>medium</v>
          </cell>
          <cell r="K2442">
            <v>1555.58</v>
          </cell>
          <cell r="L2442">
            <v>818.01</v>
          </cell>
          <cell r="M2442">
            <v>737.56999999999994</v>
          </cell>
          <cell r="N2442">
            <v>33429</v>
          </cell>
          <cell r="O2442" t="str">
            <v>Male</v>
          </cell>
          <cell r="P2442">
            <v>68</v>
          </cell>
          <cell r="Q2442">
            <v>63.2</v>
          </cell>
          <cell r="R2442">
            <v>0</v>
          </cell>
          <cell r="S2442" t="str">
            <v>n/a</v>
          </cell>
          <cell r="T2442" t="str">
            <v>Affluent Customer</v>
          </cell>
          <cell r="U2442" t="str">
            <v>Yes</v>
          </cell>
          <cell r="V2442">
            <v>2009</v>
          </cell>
          <cell r="W2442" t="str">
            <v>NSW</v>
          </cell>
          <cell r="X2442">
            <v>10</v>
          </cell>
          <cell r="Y2442">
            <v>35</v>
          </cell>
        </row>
        <row r="2443">
          <cell r="A2443">
            <v>2442</v>
          </cell>
          <cell r="B2443">
            <v>75</v>
          </cell>
          <cell r="C2443">
            <v>679</v>
          </cell>
          <cell r="D2443">
            <v>43037</v>
          </cell>
          <cell r="E2443" t="b">
            <v>0</v>
          </cell>
          <cell r="F2443" t="str">
            <v>Approved</v>
          </cell>
          <cell r="G2443" t="str">
            <v>Giant Bicycles</v>
          </cell>
          <cell r="H2443" t="str">
            <v>Touring</v>
          </cell>
          <cell r="I2443" t="str">
            <v>medium</v>
          </cell>
          <cell r="J2443" t="str">
            <v>large</v>
          </cell>
          <cell r="K2443">
            <v>1873.97</v>
          </cell>
          <cell r="L2443">
            <v>863.95</v>
          </cell>
          <cell r="M2443">
            <v>1010.02</v>
          </cell>
          <cell r="N2443">
            <v>38859</v>
          </cell>
          <cell r="O2443" t="e">
            <v>#N/A</v>
          </cell>
          <cell r="P2443" t="e">
            <v>#N/A</v>
          </cell>
          <cell r="Q2443" t="e">
            <v>#N/A</v>
          </cell>
          <cell r="R2443" t="e">
            <v>#N/A</v>
          </cell>
          <cell r="S2443" t="e">
            <v>#N/A</v>
          </cell>
          <cell r="T2443" t="e">
            <v>#N/A</v>
          </cell>
          <cell r="U2443" t="e">
            <v>#N/A</v>
          </cell>
          <cell r="V2443" t="e">
            <v>#N/A</v>
          </cell>
          <cell r="W2443" t="e">
            <v>#N/A</v>
          </cell>
          <cell r="X2443" t="e">
            <v>#N/A</v>
          </cell>
          <cell r="Y2443">
            <v>62</v>
          </cell>
        </row>
        <row r="2444">
          <cell r="A2444">
            <v>2443</v>
          </cell>
          <cell r="B2444">
            <v>69</v>
          </cell>
          <cell r="C2444">
            <v>1512</v>
          </cell>
          <cell r="D2444">
            <v>42907</v>
          </cell>
          <cell r="E2444" t="b">
            <v>0</v>
          </cell>
          <cell r="F2444" t="str">
            <v>Approved</v>
          </cell>
          <cell r="G2444" t="str">
            <v>Norco Bicycles</v>
          </cell>
          <cell r="H2444" t="str">
            <v>Road</v>
          </cell>
          <cell r="I2444" t="str">
            <v>medium</v>
          </cell>
          <cell r="J2444" t="str">
            <v>large</v>
          </cell>
          <cell r="K2444">
            <v>1240.31</v>
          </cell>
          <cell r="L2444">
            <v>795.1</v>
          </cell>
          <cell r="M2444">
            <v>445.20999999999992</v>
          </cell>
          <cell r="N2444">
            <v>40553</v>
          </cell>
          <cell r="O2444" t="e">
            <v>#N/A</v>
          </cell>
          <cell r="P2444" t="e">
            <v>#N/A</v>
          </cell>
          <cell r="Q2444" t="e">
            <v>#N/A</v>
          </cell>
          <cell r="R2444" t="e">
            <v>#N/A</v>
          </cell>
          <cell r="S2444" t="e">
            <v>#N/A</v>
          </cell>
          <cell r="T2444" t="e">
            <v>#N/A</v>
          </cell>
          <cell r="U2444" t="e">
            <v>#N/A</v>
          </cell>
          <cell r="V2444" t="e">
            <v>#N/A</v>
          </cell>
          <cell r="W2444" t="e">
            <v>#N/A</v>
          </cell>
          <cell r="X2444" t="e">
            <v>#N/A</v>
          </cell>
          <cell r="Y2444">
            <v>192</v>
          </cell>
        </row>
        <row r="2445">
          <cell r="A2445">
            <v>2444</v>
          </cell>
          <cell r="B2445">
            <v>23</v>
          </cell>
          <cell r="C2445">
            <v>1341</v>
          </cell>
          <cell r="D2445">
            <v>42787</v>
          </cell>
          <cell r="E2445" t="b">
            <v>1</v>
          </cell>
          <cell r="F2445" t="str">
            <v>Approved</v>
          </cell>
          <cell r="G2445" t="str">
            <v>Norco Bicycles</v>
          </cell>
          <cell r="H2445" t="str">
            <v>Mountain</v>
          </cell>
          <cell r="I2445" t="str">
            <v>low</v>
          </cell>
          <cell r="J2445" t="str">
            <v>small</v>
          </cell>
          <cell r="K2445">
            <v>688.63</v>
          </cell>
          <cell r="L2445">
            <v>612.88</v>
          </cell>
          <cell r="M2445">
            <v>75.75</v>
          </cell>
          <cell r="N2445">
            <v>34244</v>
          </cell>
          <cell r="O2445" t="e">
            <v>#N/A</v>
          </cell>
          <cell r="P2445" t="e">
            <v>#N/A</v>
          </cell>
          <cell r="Q2445" t="e">
            <v>#N/A</v>
          </cell>
          <cell r="R2445" t="e">
            <v>#N/A</v>
          </cell>
          <cell r="S2445" t="e">
            <v>#N/A</v>
          </cell>
          <cell r="T2445" t="e">
            <v>#N/A</v>
          </cell>
          <cell r="U2445" t="e">
            <v>#N/A</v>
          </cell>
          <cell r="V2445" t="e">
            <v>#N/A</v>
          </cell>
          <cell r="W2445" t="e">
            <v>#N/A</v>
          </cell>
          <cell r="X2445" t="e">
            <v>#N/A</v>
          </cell>
          <cell r="Y2445">
            <v>312</v>
          </cell>
        </row>
        <row r="2446">
          <cell r="A2446">
            <v>2445</v>
          </cell>
          <cell r="B2446">
            <v>29</v>
          </cell>
          <cell r="C2446">
            <v>2463</v>
          </cell>
          <cell r="D2446">
            <v>42919</v>
          </cell>
          <cell r="E2446" t="b">
            <v>1</v>
          </cell>
          <cell r="F2446" t="str">
            <v>Approved</v>
          </cell>
          <cell r="G2446" t="str">
            <v>Norco Bicycles</v>
          </cell>
          <cell r="H2446" t="str">
            <v>Road</v>
          </cell>
          <cell r="I2446" t="str">
            <v>medium</v>
          </cell>
          <cell r="J2446" t="str">
            <v>medium</v>
          </cell>
          <cell r="K2446">
            <v>543.39</v>
          </cell>
          <cell r="L2446">
            <v>407.54</v>
          </cell>
          <cell r="M2446">
            <v>135.84999999999997</v>
          </cell>
          <cell r="N2446">
            <v>42696</v>
          </cell>
          <cell r="O2446" t="str">
            <v>Male</v>
          </cell>
          <cell r="P2446">
            <v>78</v>
          </cell>
          <cell r="Q2446">
            <v>44.164383561643838</v>
          </cell>
          <cell r="R2446" t="str">
            <v>Pharmacist</v>
          </cell>
          <cell r="S2446" t="str">
            <v>Entertainment</v>
          </cell>
          <cell r="T2446" t="str">
            <v>Affluent Customer</v>
          </cell>
          <cell r="U2446" t="str">
            <v>No</v>
          </cell>
          <cell r="V2446">
            <v>3156</v>
          </cell>
          <cell r="W2446" t="str">
            <v>VIC</v>
          </cell>
          <cell r="X2446">
            <v>10</v>
          </cell>
          <cell r="Y2446">
            <v>180</v>
          </cell>
        </row>
        <row r="2447">
          <cell r="A2447">
            <v>2446</v>
          </cell>
          <cell r="B2447">
            <v>38</v>
          </cell>
          <cell r="C2447">
            <v>2275</v>
          </cell>
          <cell r="D2447">
            <v>42963</v>
          </cell>
          <cell r="E2447" t="b">
            <v>0</v>
          </cell>
          <cell r="F2447" t="str">
            <v>Approved</v>
          </cell>
          <cell r="G2447" t="str">
            <v>Trek Bicycles</v>
          </cell>
          <cell r="H2447" t="str">
            <v>Standard</v>
          </cell>
          <cell r="I2447" t="str">
            <v>medium</v>
          </cell>
          <cell r="J2447" t="str">
            <v>large</v>
          </cell>
          <cell r="K2447">
            <v>2091.4699999999998</v>
          </cell>
          <cell r="L2447">
            <v>388.92</v>
          </cell>
          <cell r="M2447">
            <v>1702.5499999999997</v>
          </cell>
          <cell r="N2447">
            <v>41167</v>
          </cell>
          <cell r="O2447" t="e">
            <v>#N/A</v>
          </cell>
          <cell r="P2447" t="e">
            <v>#N/A</v>
          </cell>
          <cell r="Q2447" t="e">
            <v>#N/A</v>
          </cell>
          <cell r="R2447" t="e">
            <v>#N/A</v>
          </cell>
          <cell r="S2447" t="e">
            <v>#N/A</v>
          </cell>
          <cell r="T2447" t="e">
            <v>#N/A</v>
          </cell>
          <cell r="U2447" t="e">
            <v>#N/A</v>
          </cell>
          <cell r="V2447" t="e">
            <v>#N/A</v>
          </cell>
          <cell r="W2447" t="e">
            <v>#N/A</v>
          </cell>
          <cell r="X2447" t="e">
            <v>#N/A</v>
          </cell>
          <cell r="Y2447">
            <v>136</v>
          </cell>
        </row>
        <row r="2448">
          <cell r="A2448">
            <v>2447</v>
          </cell>
          <cell r="B2448">
            <v>65</v>
          </cell>
          <cell r="C2448">
            <v>52</v>
          </cell>
          <cell r="D2448">
            <v>43072</v>
          </cell>
          <cell r="E2448" t="b">
            <v>1</v>
          </cell>
          <cell r="F2448" t="str">
            <v>Approved</v>
          </cell>
          <cell r="G2448" t="str">
            <v>WeareA2B</v>
          </cell>
          <cell r="H2448" t="str">
            <v>Standard</v>
          </cell>
          <cell r="I2448" t="str">
            <v>medium</v>
          </cell>
          <cell r="J2448" t="str">
            <v>medium</v>
          </cell>
          <cell r="K2448">
            <v>1807.45</v>
          </cell>
          <cell r="L2448">
            <v>778.69</v>
          </cell>
          <cell r="M2448">
            <v>1028.76</v>
          </cell>
          <cell r="N2448">
            <v>40487</v>
          </cell>
          <cell r="O2448" t="e">
            <v>#N/A</v>
          </cell>
          <cell r="P2448" t="e">
            <v>#N/A</v>
          </cell>
          <cell r="Q2448" t="e">
            <v>#N/A</v>
          </cell>
          <cell r="R2448" t="e">
            <v>#N/A</v>
          </cell>
          <cell r="S2448" t="e">
            <v>#N/A</v>
          </cell>
          <cell r="T2448" t="e">
            <v>#N/A</v>
          </cell>
          <cell r="U2448" t="e">
            <v>#N/A</v>
          </cell>
          <cell r="V2448" t="e">
            <v>#N/A</v>
          </cell>
          <cell r="W2448" t="e">
            <v>#N/A</v>
          </cell>
          <cell r="X2448" t="e">
            <v>#N/A</v>
          </cell>
          <cell r="Y2448">
            <v>27</v>
          </cell>
        </row>
        <row r="2449">
          <cell r="A2449">
            <v>2448</v>
          </cell>
          <cell r="B2449">
            <v>89</v>
          </cell>
          <cell r="C2449">
            <v>3247</v>
          </cell>
          <cell r="D2449">
            <v>43032</v>
          </cell>
          <cell r="E2449" t="b">
            <v>1</v>
          </cell>
          <cell r="F2449" t="str">
            <v>Approved</v>
          </cell>
          <cell r="G2449" t="str">
            <v>WeareA2B</v>
          </cell>
          <cell r="H2449" t="str">
            <v>Touring</v>
          </cell>
          <cell r="I2449" t="str">
            <v>medium</v>
          </cell>
          <cell r="J2449" t="str">
            <v>large</v>
          </cell>
          <cell r="K2449">
            <v>1362.99</v>
          </cell>
          <cell r="L2449">
            <v>57.74</v>
          </cell>
          <cell r="M2449">
            <v>1305.25</v>
          </cell>
          <cell r="N2449">
            <v>37539</v>
          </cell>
          <cell r="O2449" t="str">
            <v>Male</v>
          </cell>
          <cell r="P2449">
            <v>32</v>
          </cell>
          <cell r="Q2449">
            <v>36.969863013698628</v>
          </cell>
          <cell r="R2449" t="str">
            <v>Structural Engineer</v>
          </cell>
          <cell r="S2449" t="str">
            <v>Financial Services</v>
          </cell>
          <cell r="T2449" t="str">
            <v>Mass Customer</v>
          </cell>
          <cell r="U2449" t="str">
            <v>Yes</v>
          </cell>
          <cell r="V2449">
            <v>3350</v>
          </cell>
          <cell r="W2449" t="str">
            <v>VIC</v>
          </cell>
          <cell r="X2449">
            <v>5</v>
          </cell>
          <cell r="Y2449">
            <v>67</v>
          </cell>
        </row>
        <row r="2450">
          <cell r="A2450">
            <v>2449</v>
          </cell>
          <cell r="B2450">
            <v>99</v>
          </cell>
          <cell r="C2450">
            <v>963</v>
          </cell>
          <cell r="D2450">
            <v>43022</v>
          </cell>
          <cell r="E2450" t="b">
            <v>0</v>
          </cell>
          <cell r="F2450" t="str">
            <v>Approved</v>
          </cell>
          <cell r="G2450" t="str">
            <v>Trek Bicycles</v>
          </cell>
          <cell r="H2450" t="str">
            <v>Road</v>
          </cell>
          <cell r="I2450" t="str">
            <v>low</v>
          </cell>
          <cell r="J2450" t="str">
            <v>small</v>
          </cell>
          <cell r="K2450">
            <v>1720.7</v>
          </cell>
          <cell r="L2450">
            <v>1531.42</v>
          </cell>
          <cell r="M2450">
            <v>189.27999999999997</v>
          </cell>
          <cell r="N2450">
            <v>41009</v>
          </cell>
          <cell r="O2450" t="e">
            <v>#N/A</v>
          </cell>
          <cell r="P2450" t="e">
            <v>#N/A</v>
          </cell>
          <cell r="Q2450" t="e">
            <v>#N/A</v>
          </cell>
          <cell r="R2450" t="e">
            <v>#N/A</v>
          </cell>
          <cell r="S2450" t="e">
            <v>#N/A</v>
          </cell>
          <cell r="T2450" t="e">
            <v>#N/A</v>
          </cell>
          <cell r="U2450" t="e">
            <v>#N/A</v>
          </cell>
          <cell r="V2450" t="e">
            <v>#N/A</v>
          </cell>
          <cell r="W2450" t="e">
            <v>#N/A</v>
          </cell>
          <cell r="X2450" t="e">
            <v>#N/A</v>
          </cell>
          <cell r="Y2450">
            <v>77</v>
          </cell>
        </row>
        <row r="2451">
          <cell r="A2451">
            <v>2450</v>
          </cell>
          <cell r="B2451">
            <v>72</v>
          </cell>
          <cell r="C2451">
            <v>2093</v>
          </cell>
          <cell r="D2451">
            <v>42818</v>
          </cell>
          <cell r="E2451" t="b">
            <v>1</v>
          </cell>
          <cell r="F2451" t="str">
            <v>Approved</v>
          </cell>
          <cell r="G2451" t="str">
            <v>OHM Cycles</v>
          </cell>
          <cell r="H2451" t="str">
            <v>Standard</v>
          </cell>
          <cell r="I2451" t="str">
            <v>medium</v>
          </cell>
          <cell r="J2451" t="str">
            <v>medium</v>
          </cell>
          <cell r="K2451">
            <v>912.52</v>
          </cell>
          <cell r="L2451">
            <v>141.4</v>
          </cell>
          <cell r="M2451">
            <v>771.12</v>
          </cell>
          <cell r="N2451">
            <v>42295</v>
          </cell>
          <cell r="O2451" t="e">
            <v>#N/A</v>
          </cell>
          <cell r="P2451" t="e">
            <v>#N/A</v>
          </cell>
          <cell r="Q2451" t="e">
            <v>#N/A</v>
          </cell>
          <cell r="R2451" t="e">
            <v>#N/A</v>
          </cell>
          <cell r="S2451" t="e">
            <v>#N/A</v>
          </cell>
          <cell r="T2451" t="e">
            <v>#N/A</v>
          </cell>
          <cell r="U2451" t="e">
            <v>#N/A</v>
          </cell>
          <cell r="V2451" t="e">
            <v>#N/A</v>
          </cell>
          <cell r="W2451" t="e">
            <v>#N/A</v>
          </cell>
          <cell r="X2451" t="e">
            <v>#N/A</v>
          </cell>
          <cell r="Y2451">
            <v>281</v>
          </cell>
        </row>
        <row r="2452">
          <cell r="A2452">
            <v>2451</v>
          </cell>
          <cell r="B2452">
            <v>90</v>
          </cell>
          <cell r="C2452">
            <v>2279</v>
          </cell>
          <cell r="D2452">
            <v>42826</v>
          </cell>
          <cell r="E2452" t="b">
            <v>0</v>
          </cell>
          <cell r="F2452" t="str">
            <v>Approved</v>
          </cell>
          <cell r="G2452" t="str">
            <v>Norco Bicycles</v>
          </cell>
          <cell r="H2452" t="str">
            <v>Standard</v>
          </cell>
          <cell r="I2452" t="str">
            <v>low</v>
          </cell>
          <cell r="J2452" t="str">
            <v>medium</v>
          </cell>
          <cell r="K2452">
            <v>363.01</v>
          </cell>
          <cell r="L2452">
            <v>290.41000000000003</v>
          </cell>
          <cell r="M2452">
            <v>72.599999999999966</v>
          </cell>
          <cell r="N2452">
            <v>38482</v>
          </cell>
          <cell r="O2452" t="e">
            <v>#N/A</v>
          </cell>
          <cell r="P2452" t="e">
            <v>#N/A</v>
          </cell>
          <cell r="Q2452" t="e">
            <v>#N/A</v>
          </cell>
          <cell r="R2452" t="e">
            <v>#N/A</v>
          </cell>
          <cell r="S2452" t="e">
            <v>#N/A</v>
          </cell>
          <cell r="T2452" t="e">
            <v>#N/A</v>
          </cell>
          <cell r="U2452" t="e">
            <v>#N/A</v>
          </cell>
          <cell r="V2452" t="e">
            <v>#N/A</v>
          </cell>
          <cell r="W2452" t="e">
            <v>#N/A</v>
          </cell>
          <cell r="X2452" t="e">
            <v>#N/A</v>
          </cell>
          <cell r="Y2452">
            <v>273</v>
          </cell>
        </row>
        <row r="2453">
          <cell r="A2453">
            <v>2452</v>
          </cell>
          <cell r="B2453">
            <v>96</v>
          </cell>
          <cell r="C2453">
            <v>914</v>
          </cell>
          <cell r="D2453">
            <v>42766</v>
          </cell>
          <cell r="E2453" t="b">
            <v>1</v>
          </cell>
          <cell r="F2453" t="str">
            <v>Approved</v>
          </cell>
          <cell r="G2453" t="str">
            <v>WeareA2B</v>
          </cell>
          <cell r="H2453" t="str">
            <v>Road</v>
          </cell>
          <cell r="I2453" t="str">
            <v>low</v>
          </cell>
          <cell r="J2453" t="str">
            <v>small</v>
          </cell>
          <cell r="K2453">
            <v>1172.78</v>
          </cell>
          <cell r="L2453">
            <v>1043.77</v>
          </cell>
          <cell r="M2453">
            <v>129.01</v>
          </cell>
          <cell r="N2453">
            <v>38002</v>
          </cell>
          <cell r="O2453" t="e">
            <v>#N/A</v>
          </cell>
          <cell r="P2453" t="e">
            <v>#N/A</v>
          </cell>
          <cell r="Q2453" t="e">
            <v>#N/A</v>
          </cell>
          <cell r="R2453" t="e">
            <v>#N/A</v>
          </cell>
          <cell r="S2453" t="e">
            <v>#N/A</v>
          </cell>
          <cell r="T2453" t="e">
            <v>#N/A</v>
          </cell>
          <cell r="U2453" t="e">
            <v>#N/A</v>
          </cell>
          <cell r="V2453" t="e">
            <v>#N/A</v>
          </cell>
          <cell r="W2453" t="e">
            <v>#N/A</v>
          </cell>
          <cell r="X2453" t="e">
            <v>#N/A</v>
          </cell>
          <cell r="Y2453">
            <v>333</v>
          </cell>
        </row>
        <row r="2454">
          <cell r="A2454">
            <v>2453</v>
          </cell>
          <cell r="B2454">
            <v>56</v>
          </cell>
          <cell r="C2454">
            <v>2341</v>
          </cell>
          <cell r="D2454">
            <v>42978</v>
          </cell>
          <cell r="E2454" t="b">
            <v>1</v>
          </cell>
          <cell r="F2454" t="str">
            <v>Approved</v>
          </cell>
          <cell r="G2454" t="str">
            <v>OHM Cycles</v>
          </cell>
          <cell r="H2454" t="str">
            <v>Standard</v>
          </cell>
          <cell r="I2454" t="str">
            <v>medium</v>
          </cell>
          <cell r="J2454" t="str">
            <v>medium</v>
          </cell>
          <cell r="K2454">
            <v>183.86</v>
          </cell>
          <cell r="L2454">
            <v>137.9</v>
          </cell>
          <cell r="M2454">
            <v>45.960000000000008</v>
          </cell>
          <cell r="N2454">
            <v>40779</v>
          </cell>
          <cell r="O2454" t="e">
            <v>#N/A</v>
          </cell>
          <cell r="P2454" t="e">
            <v>#N/A</v>
          </cell>
          <cell r="Q2454" t="e">
            <v>#N/A</v>
          </cell>
          <cell r="R2454" t="e">
            <v>#N/A</v>
          </cell>
          <cell r="S2454" t="e">
            <v>#N/A</v>
          </cell>
          <cell r="T2454" t="e">
            <v>#N/A</v>
          </cell>
          <cell r="U2454" t="e">
            <v>#N/A</v>
          </cell>
          <cell r="V2454" t="e">
            <v>#N/A</v>
          </cell>
          <cell r="W2454" t="e">
            <v>#N/A</v>
          </cell>
          <cell r="X2454" t="e">
            <v>#N/A</v>
          </cell>
          <cell r="Y2454">
            <v>121</v>
          </cell>
        </row>
        <row r="2455">
          <cell r="A2455">
            <v>2454</v>
          </cell>
          <cell r="B2455">
            <v>40</v>
          </cell>
          <cell r="C2455">
            <v>1075</v>
          </cell>
          <cell r="D2455">
            <v>43022</v>
          </cell>
          <cell r="E2455" t="b">
            <v>0</v>
          </cell>
          <cell r="F2455" t="str">
            <v>Approved</v>
          </cell>
          <cell r="G2455" t="str">
            <v>Trek Bicycles</v>
          </cell>
          <cell r="H2455" t="str">
            <v>Road</v>
          </cell>
          <cell r="I2455" t="str">
            <v>medium</v>
          </cell>
          <cell r="J2455" t="str">
            <v>large</v>
          </cell>
          <cell r="K2455">
            <v>1894.19</v>
          </cell>
          <cell r="L2455">
            <v>598.76</v>
          </cell>
          <cell r="M2455">
            <v>1295.43</v>
          </cell>
          <cell r="N2455">
            <v>37823</v>
          </cell>
          <cell r="O2455" t="e">
            <v>#N/A</v>
          </cell>
          <cell r="P2455" t="e">
            <v>#N/A</v>
          </cell>
          <cell r="Q2455" t="e">
            <v>#N/A</v>
          </cell>
          <cell r="R2455" t="e">
            <v>#N/A</v>
          </cell>
          <cell r="S2455" t="e">
            <v>#N/A</v>
          </cell>
          <cell r="T2455" t="e">
            <v>#N/A</v>
          </cell>
          <cell r="U2455" t="e">
            <v>#N/A</v>
          </cell>
          <cell r="V2455" t="e">
            <v>#N/A</v>
          </cell>
          <cell r="W2455" t="e">
            <v>#N/A</v>
          </cell>
          <cell r="X2455" t="e">
            <v>#N/A</v>
          </cell>
          <cell r="Y2455">
            <v>77</v>
          </cell>
        </row>
        <row r="2456">
          <cell r="A2456">
            <v>2455</v>
          </cell>
          <cell r="B2456">
            <v>45</v>
          </cell>
          <cell r="C2456">
            <v>3083</v>
          </cell>
          <cell r="D2456">
            <v>43024</v>
          </cell>
          <cell r="E2456" t="b">
            <v>1</v>
          </cell>
          <cell r="F2456" t="str">
            <v>Approved</v>
          </cell>
          <cell r="G2456" t="str">
            <v>Solex</v>
          </cell>
          <cell r="H2456" t="str">
            <v>Standard</v>
          </cell>
          <cell r="I2456" t="str">
            <v>medium</v>
          </cell>
          <cell r="J2456" t="str">
            <v>medium</v>
          </cell>
          <cell r="K2456">
            <v>441.49</v>
          </cell>
          <cell r="L2456">
            <v>84.99</v>
          </cell>
          <cell r="M2456">
            <v>356.5</v>
          </cell>
          <cell r="N2456">
            <v>41064</v>
          </cell>
          <cell r="O2456" t="str">
            <v>Female</v>
          </cell>
          <cell r="P2456">
            <v>57</v>
          </cell>
          <cell r="Q2456">
            <v>50.457534246575342</v>
          </cell>
          <cell r="R2456">
            <v>0</v>
          </cell>
          <cell r="S2456" t="str">
            <v>Manufacturing</v>
          </cell>
          <cell r="T2456" t="str">
            <v>Mass Customer</v>
          </cell>
          <cell r="U2456" t="str">
            <v>Yes</v>
          </cell>
          <cell r="V2456">
            <v>2773</v>
          </cell>
          <cell r="W2456" t="str">
            <v>NSW</v>
          </cell>
          <cell r="X2456">
            <v>9</v>
          </cell>
          <cell r="Y2456">
            <v>75</v>
          </cell>
        </row>
        <row r="2457">
          <cell r="A2457">
            <v>2456</v>
          </cell>
          <cell r="B2457">
            <v>38</v>
          </cell>
          <cell r="C2457">
            <v>2605</v>
          </cell>
          <cell r="D2457">
            <v>42984</v>
          </cell>
          <cell r="E2457" t="b">
            <v>1</v>
          </cell>
          <cell r="F2457" t="str">
            <v>Approved</v>
          </cell>
          <cell r="G2457" t="str">
            <v>Trek Bicycles</v>
          </cell>
          <cell r="H2457" t="str">
            <v>Standard</v>
          </cell>
          <cell r="I2457" t="str">
            <v>medium</v>
          </cell>
          <cell r="J2457" t="str">
            <v>large</v>
          </cell>
          <cell r="K2457">
            <v>2091.4699999999998</v>
          </cell>
          <cell r="L2457">
            <v>388.92</v>
          </cell>
          <cell r="M2457">
            <v>1702.5499999999997</v>
          </cell>
          <cell r="N2457">
            <v>35470</v>
          </cell>
          <cell r="O2457" t="str">
            <v>Female</v>
          </cell>
          <cell r="P2457">
            <v>56</v>
          </cell>
          <cell r="Q2457">
            <v>57.161643835616438</v>
          </cell>
          <cell r="R2457" t="str">
            <v>Marketing Manager</v>
          </cell>
          <cell r="S2457" t="str">
            <v>Retail</v>
          </cell>
          <cell r="T2457" t="str">
            <v>Mass Customer</v>
          </cell>
          <cell r="U2457" t="str">
            <v>Yes</v>
          </cell>
          <cell r="V2457">
            <v>3618</v>
          </cell>
          <cell r="W2457" t="str">
            <v>VIC</v>
          </cell>
          <cell r="X2457">
            <v>1</v>
          </cell>
          <cell r="Y2457">
            <v>115</v>
          </cell>
        </row>
        <row r="2458">
          <cell r="A2458">
            <v>2457</v>
          </cell>
          <cell r="B2458">
            <v>75</v>
          </cell>
          <cell r="C2458">
            <v>2255</v>
          </cell>
          <cell r="D2458">
            <v>42839</v>
          </cell>
          <cell r="E2458" t="b">
            <v>1</v>
          </cell>
          <cell r="F2458" t="str">
            <v>Approved</v>
          </cell>
          <cell r="G2458" t="str">
            <v>Giant Bicycles</v>
          </cell>
          <cell r="H2458" t="str">
            <v>Touring</v>
          </cell>
          <cell r="I2458" t="str">
            <v>medium</v>
          </cell>
          <cell r="J2458" t="str">
            <v>large</v>
          </cell>
          <cell r="K2458">
            <v>1873.97</v>
          </cell>
          <cell r="L2458">
            <v>863.95</v>
          </cell>
          <cell r="M2458">
            <v>1010.02</v>
          </cell>
          <cell r="N2458">
            <v>40553</v>
          </cell>
          <cell r="O2458" t="e">
            <v>#N/A</v>
          </cell>
          <cell r="P2458" t="e">
            <v>#N/A</v>
          </cell>
          <cell r="Q2458" t="e">
            <v>#N/A</v>
          </cell>
          <cell r="R2458" t="e">
            <v>#N/A</v>
          </cell>
          <cell r="S2458" t="e">
            <v>#N/A</v>
          </cell>
          <cell r="T2458" t="e">
            <v>#N/A</v>
          </cell>
          <cell r="U2458" t="e">
            <v>#N/A</v>
          </cell>
          <cell r="V2458" t="e">
            <v>#N/A</v>
          </cell>
          <cell r="W2458" t="e">
            <v>#N/A</v>
          </cell>
          <cell r="X2458" t="e">
            <v>#N/A</v>
          </cell>
          <cell r="Y2458">
            <v>260</v>
          </cell>
        </row>
        <row r="2459">
          <cell r="A2459">
            <v>2458</v>
          </cell>
          <cell r="B2459">
            <v>12</v>
          </cell>
          <cell r="C2459">
            <v>2067</v>
          </cell>
          <cell r="D2459">
            <v>42879</v>
          </cell>
          <cell r="E2459" t="b">
            <v>1</v>
          </cell>
          <cell r="F2459" t="str">
            <v>Approved</v>
          </cell>
          <cell r="G2459" t="str">
            <v>WeareA2B</v>
          </cell>
          <cell r="H2459" t="str">
            <v>Standard</v>
          </cell>
          <cell r="I2459" t="str">
            <v>medium</v>
          </cell>
          <cell r="J2459" t="str">
            <v>medium</v>
          </cell>
          <cell r="K2459">
            <v>1231.1500000000001</v>
          </cell>
          <cell r="L2459">
            <v>161.6</v>
          </cell>
          <cell r="M2459">
            <v>1069.5500000000002</v>
          </cell>
          <cell r="N2459">
            <v>38216</v>
          </cell>
          <cell r="O2459" t="e">
            <v>#N/A</v>
          </cell>
          <cell r="P2459" t="e">
            <v>#N/A</v>
          </cell>
          <cell r="Q2459" t="e">
            <v>#N/A</v>
          </cell>
          <cell r="R2459" t="e">
            <v>#N/A</v>
          </cell>
          <cell r="S2459" t="e">
            <v>#N/A</v>
          </cell>
          <cell r="T2459" t="e">
            <v>#N/A</v>
          </cell>
          <cell r="U2459" t="e">
            <v>#N/A</v>
          </cell>
          <cell r="V2459" t="e">
            <v>#N/A</v>
          </cell>
          <cell r="W2459" t="e">
            <v>#N/A</v>
          </cell>
          <cell r="X2459" t="e">
            <v>#N/A</v>
          </cell>
          <cell r="Y2459">
            <v>220</v>
          </cell>
        </row>
        <row r="2460">
          <cell r="A2460">
            <v>2459</v>
          </cell>
          <cell r="B2460">
            <v>68</v>
          </cell>
          <cell r="C2460">
            <v>1793</v>
          </cell>
          <cell r="D2460">
            <v>42933</v>
          </cell>
          <cell r="E2460" t="b">
            <v>0</v>
          </cell>
          <cell r="F2460" t="str">
            <v>Approved</v>
          </cell>
          <cell r="G2460" t="str">
            <v>OHM Cycles</v>
          </cell>
          <cell r="H2460" t="str">
            <v>Standard</v>
          </cell>
          <cell r="I2460" t="str">
            <v>medium</v>
          </cell>
          <cell r="J2460" t="str">
            <v>medium</v>
          </cell>
          <cell r="K2460">
            <v>1636.9</v>
          </cell>
          <cell r="L2460">
            <v>44.71</v>
          </cell>
          <cell r="M2460">
            <v>1592.19</v>
          </cell>
          <cell r="N2460">
            <v>34996</v>
          </cell>
          <cell r="O2460" t="e">
            <v>#N/A</v>
          </cell>
          <cell r="P2460" t="e">
            <v>#N/A</v>
          </cell>
          <cell r="Q2460" t="e">
            <v>#N/A</v>
          </cell>
          <cell r="R2460" t="e">
            <v>#N/A</v>
          </cell>
          <cell r="S2460" t="e">
            <v>#N/A</v>
          </cell>
          <cell r="T2460" t="e">
            <v>#N/A</v>
          </cell>
          <cell r="U2460" t="e">
            <v>#N/A</v>
          </cell>
          <cell r="V2460" t="e">
            <v>#N/A</v>
          </cell>
          <cell r="W2460" t="e">
            <v>#N/A</v>
          </cell>
          <cell r="X2460" t="e">
            <v>#N/A</v>
          </cell>
          <cell r="Y2460">
            <v>166</v>
          </cell>
        </row>
        <row r="2461">
          <cell r="A2461">
            <v>2460</v>
          </cell>
          <cell r="B2461">
            <v>56</v>
          </cell>
          <cell r="C2461">
            <v>1640</v>
          </cell>
          <cell r="D2461">
            <v>42832</v>
          </cell>
          <cell r="E2461" t="b">
            <v>1</v>
          </cell>
          <cell r="F2461" t="str">
            <v>Approved</v>
          </cell>
          <cell r="G2461" t="str">
            <v>Norco Bicycles</v>
          </cell>
          <cell r="H2461" t="str">
            <v>Mountain</v>
          </cell>
          <cell r="I2461" t="str">
            <v>low</v>
          </cell>
          <cell r="J2461" t="str">
            <v>small</v>
          </cell>
          <cell r="K2461">
            <v>688.63</v>
          </cell>
          <cell r="L2461">
            <v>612.88</v>
          </cell>
          <cell r="M2461">
            <v>75.75</v>
          </cell>
          <cell r="N2461">
            <v>34115</v>
          </cell>
          <cell r="O2461" t="e">
            <v>#N/A</v>
          </cell>
          <cell r="P2461" t="e">
            <v>#N/A</v>
          </cell>
          <cell r="Q2461" t="e">
            <v>#N/A</v>
          </cell>
          <cell r="R2461" t="e">
            <v>#N/A</v>
          </cell>
          <cell r="S2461" t="e">
            <v>#N/A</v>
          </cell>
          <cell r="T2461" t="e">
            <v>#N/A</v>
          </cell>
          <cell r="U2461" t="e">
            <v>#N/A</v>
          </cell>
          <cell r="V2461" t="e">
            <v>#N/A</v>
          </cell>
          <cell r="W2461" t="e">
            <v>#N/A</v>
          </cell>
          <cell r="X2461" t="e">
            <v>#N/A</v>
          </cell>
          <cell r="Y2461">
            <v>267</v>
          </cell>
        </row>
        <row r="2462">
          <cell r="A2462">
            <v>2461</v>
          </cell>
          <cell r="B2462">
            <v>57</v>
          </cell>
          <cell r="C2462">
            <v>270</v>
          </cell>
          <cell r="D2462">
            <v>43092</v>
          </cell>
          <cell r="E2462" t="b">
            <v>1</v>
          </cell>
          <cell r="F2462" t="str">
            <v>Approved</v>
          </cell>
          <cell r="G2462" t="str">
            <v>WeareA2B</v>
          </cell>
          <cell r="H2462" t="str">
            <v>Touring</v>
          </cell>
          <cell r="I2462" t="str">
            <v>medium</v>
          </cell>
          <cell r="J2462" t="str">
            <v>large</v>
          </cell>
          <cell r="K2462">
            <v>1890.39</v>
          </cell>
          <cell r="L2462">
            <v>260.14</v>
          </cell>
          <cell r="M2462">
            <v>1630.25</v>
          </cell>
          <cell r="N2462">
            <v>42295</v>
          </cell>
          <cell r="O2462" t="e">
            <v>#N/A</v>
          </cell>
          <cell r="P2462" t="e">
            <v>#N/A</v>
          </cell>
          <cell r="Q2462" t="e">
            <v>#N/A</v>
          </cell>
          <cell r="R2462" t="e">
            <v>#N/A</v>
          </cell>
          <cell r="S2462" t="e">
            <v>#N/A</v>
          </cell>
          <cell r="T2462" t="e">
            <v>#N/A</v>
          </cell>
          <cell r="U2462" t="e">
            <v>#N/A</v>
          </cell>
          <cell r="V2462" t="e">
            <v>#N/A</v>
          </cell>
          <cell r="W2462" t="e">
            <v>#N/A</v>
          </cell>
          <cell r="X2462" t="e">
            <v>#N/A</v>
          </cell>
          <cell r="Y2462">
            <v>7</v>
          </cell>
        </row>
        <row r="2463">
          <cell r="A2463">
            <v>2462</v>
          </cell>
          <cell r="B2463">
            <v>86</v>
          </cell>
          <cell r="C2463">
            <v>805</v>
          </cell>
          <cell r="D2463">
            <v>42787</v>
          </cell>
          <cell r="E2463" t="b">
            <v>0</v>
          </cell>
          <cell r="F2463" t="str">
            <v>Approved</v>
          </cell>
          <cell r="G2463" t="str">
            <v>OHM Cycles</v>
          </cell>
          <cell r="H2463" t="str">
            <v>Standard</v>
          </cell>
          <cell r="I2463" t="str">
            <v>medium</v>
          </cell>
          <cell r="J2463" t="str">
            <v>medium</v>
          </cell>
          <cell r="K2463">
            <v>235.63</v>
          </cell>
          <cell r="L2463">
            <v>125.07</v>
          </cell>
          <cell r="M2463">
            <v>110.56</v>
          </cell>
          <cell r="N2463">
            <v>38206</v>
          </cell>
          <cell r="O2463" t="e">
            <v>#N/A</v>
          </cell>
          <cell r="P2463" t="e">
            <v>#N/A</v>
          </cell>
          <cell r="Q2463" t="e">
            <v>#N/A</v>
          </cell>
          <cell r="R2463" t="e">
            <v>#N/A</v>
          </cell>
          <cell r="S2463" t="e">
            <v>#N/A</v>
          </cell>
          <cell r="T2463" t="e">
            <v>#N/A</v>
          </cell>
          <cell r="U2463" t="e">
            <v>#N/A</v>
          </cell>
          <cell r="V2463" t="e">
            <v>#N/A</v>
          </cell>
          <cell r="W2463" t="e">
            <v>#N/A</v>
          </cell>
          <cell r="X2463" t="e">
            <v>#N/A</v>
          </cell>
          <cell r="Y2463">
            <v>312</v>
          </cell>
        </row>
        <row r="2464">
          <cell r="A2464">
            <v>2463</v>
          </cell>
          <cell r="B2464">
            <v>2</v>
          </cell>
          <cell r="C2464">
            <v>3500</v>
          </cell>
          <cell r="D2464">
            <v>42850</v>
          </cell>
          <cell r="E2464" t="b">
            <v>0</v>
          </cell>
          <cell r="F2464" t="str">
            <v>Approved</v>
          </cell>
          <cell r="G2464" t="str">
            <v>Solex</v>
          </cell>
          <cell r="H2464" t="str">
            <v>Standard</v>
          </cell>
          <cell r="I2464" t="str">
            <v>medium</v>
          </cell>
          <cell r="J2464" t="str">
            <v>medium</v>
          </cell>
          <cell r="K2464">
            <v>71.489999999999995</v>
          </cell>
          <cell r="L2464">
            <v>53.62</v>
          </cell>
          <cell r="M2464">
            <v>17.869999999999997</v>
          </cell>
          <cell r="N2464">
            <v>41245</v>
          </cell>
          <cell r="O2464" t="str">
            <v>Female</v>
          </cell>
          <cell r="P2464">
            <v>63</v>
          </cell>
          <cell r="Q2464">
            <v>54.701369863013696</v>
          </cell>
          <cell r="R2464">
            <v>0</v>
          </cell>
          <cell r="S2464" t="str">
            <v>Manufacturing</v>
          </cell>
          <cell r="T2464" t="str">
            <v>Mass Customer</v>
          </cell>
          <cell r="U2464" t="str">
            <v>Yes</v>
          </cell>
          <cell r="V2464">
            <v>2100</v>
          </cell>
          <cell r="W2464" t="str">
            <v>NSW</v>
          </cell>
          <cell r="X2464">
            <v>10</v>
          </cell>
          <cell r="Y2464">
            <v>249</v>
          </cell>
        </row>
        <row r="2465">
          <cell r="A2465">
            <v>2464</v>
          </cell>
          <cell r="B2465">
            <v>25</v>
          </cell>
          <cell r="C2465">
            <v>985</v>
          </cell>
          <cell r="D2465">
            <v>42975</v>
          </cell>
          <cell r="E2465" t="b">
            <v>0</v>
          </cell>
          <cell r="F2465" t="str">
            <v>Approved</v>
          </cell>
          <cell r="G2465" t="str">
            <v>OHM Cycles</v>
          </cell>
          <cell r="H2465" t="str">
            <v>Standard</v>
          </cell>
          <cell r="I2465" t="str">
            <v>high</v>
          </cell>
          <cell r="J2465" t="str">
            <v>medium</v>
          </cell>
          <cell r="K2465">
            <v>2005.66</v>
          </cell>
          <cell r="L2465">
            <v>1203.4000000000001</v>
          </cell>
          <cell r="M2465">
            <v>802.26</v>
          </cell>
          <cell r="N2465">
            <v>41009</v>
          </cell>
          <cell r="O2465" t="e">
            <v>#N/A</v>
          </cell>
          <cell r="P2465" t="e">
            <v>#N/A</v>
          </cell>
          <cell r="Q2465" t="e">
            <v>#N/A</v>
          </cell>
          <cell r="R2465" t="e">
            <v>#N/A</v>
          </cell>
          <cell r="S2465" t="e">
            <v>#N/A</v>
          </cell>
          <cell r="T2465" t="e">
            <v>#N/A</v>
          </cell>
          <cell r="U2465" t="e">
            <v>#N/A</v>
          </cell>
          <cell r="V2465" t="e">
            <v>#N/A</v>
          </cell>
          <cell r="W2465" t="e">
            <v>#N/A</v>
          </cell>
          <cell r="X2465" t="e">
            <v>#N/A</v>
          </cell>
          <cell r="Y2465">
            <v>124</v>
          </cell>
        </row>
        <row r="2466">
          <cell r="A2466">
            <v>2465</v>
          </cell>
          <cell r="B2466">
            <v>3</v>
          </cell>
          <cell r="C2466">
            <v>363</v>
          </cell>
          <cell r="D2466">
            <v>42978</v>
          </cell>
          <cell r="E2466" t="b">
            <v>1</v>
          </cell>
          <cell r="F2466" t="str">
            <v>Approved</v>
          </cell>
          <cell r="G2466" t="str">
            <v>Trek Bicycles</v>
          </cell>
          <cell r="H2466" t="str">
            <v>Standard</v>
          </cell>
          <cell r="I2466" t="str">
            <v>medium</v>
          </cell>
          <cell r="J2466" t="str">
            <v>large</v>
          </cell>
          <cell r="K2466">
            <v>2091.4699999999998</v>
          </cell>
          <cell r="L2466">
            <v>388.92</v>
          </cell>
          <cell r="M2466">
            <v>1702.5499999999997</v>
          </cell>
          <cell r="N2466">
            <v>42218</v>
          </cell>
          <cell r="O2466" t="e">
            <v>#N/A</v>
          </cell>
          <cell r="P2466" t="e">
            <v>#N/A</v>
          </cell>
          <cell r="Q2466" t="e">
            <v>#N/A</v>
          </cell>
          <cell r="R2466" t="e">
            <v>#N/A</v>
          </cell>
          <cell r="S2466" t="e">
            <v>#N/A</v>
          </cell>
          <cell r="T2466" t="e">
            <v>#N/A</v>
          </cell>
          <cell r="U2466" t="e">
            <v>#N/A</v>
          </cell>
          <cell r="V2466" t="e">
            <v>#N/A</v>
          </cell>
          <cell r="W2466" t="e">
            <v>#N/A</v>
          </cell>
          <cell r="X2466" t="e">
            <v>#N/A</v>
          </cell>
          <cell r="Y2466">
            <v>121</v>
          </cell>
        </row>
        <row r="2467">
          <cell r="A2467">
            <v>2466</v>
          </cell>
          <cell r="B2467">
            <v>21</v>
          </cell>
          <cell r="C2467">
            <v>3286</v>
          </cell>
          <cell r="D2467">
            <v>43090</v>
          </cell>
          <cell r="E2467" t="b">
            <v>0</v>
          </cell>
          <cell r="F2467" t="str">
            <v>Approved</v>
          </cell>
          <cell r="G2467" t="str">
            <v>Solex</v>
          </cell>
          <cell r="H2467" t="str">
            <v>Standard</v>
          </cell>
          <cell r="I2467" t="str">
            <v>medium</v>
          </cell>
          <cell r="J2467" t="str">
            <v>large</v>
          </cell>
          <cell r="K2467">
            <v>1071.23</v>
          </cell>
          <cell r="L2467">
            <v>380.74</v>
          </cell>
          <cell r="M2467">
            <v>690.49</v>
          </cell>
          <cell r="N2467">
            <v>35160</v>
          </cell>
          <cell r="O2467" t="str">
            <v>Female</v>
          </cell>
          <cell r="P2467">
            <v>30</v>
          </cell>
          <cell r="Q2467">
            <v>60.838356164383562</v>
          </cell>
          <cell r="R2467" t="str">
            <v>Assistant Media Planner</v>
          </cell>
          <cell r="S2467" t="str">
            <v>Health</v>
          </cell>
          <cell r="T2467" t="str">
            <v>Affluent Customer</v>
          </cell>
          <cell r="U2467" t="str">
            <v>Yes</v>
          </cell>
          <cell r="V2467">
            <v>3977</v>
          </cell>
          <cell r="W2467" t="str">
            <v>VIC</v>
          </cell>
          <cell r="X2467">
            <v>7</v>
          </cell>
          <cell r="Y2467">
            <v>9</v>
          </cell>
        </row>
        <row r="2468">
          <cell r="A2468">
            <v>2467</v>
          </cell>
          <cell r="B2468">
            <v>51</v>
          </cell>
          <cell r="C2468">
            <v>3036</v>
          </cell>
          <cell r="D2468">
            <v>42771</v>
          </cell>
          <cell r="E2468" t="b">
            <v>0</v>
          </cell>
          <cell r="F2468" t="str">
            <v>Approved</v>
          </cell>
          <cell r="G2468" t="str">
            <v>OHM Cycles</v>
          </cell>
          <cell r="H2468" t="str">
            <v>Standard</v>
          </cell>
          <cell r="I2468" t="str">
            <v>high</v>
          </cell>
          <cell r="J2468" t="str">
            <v>medium</v>
          </cell>
          <cell r="K2468">
            <v>2005.66</v>
          </cell>
          <cell r="L2468">
            <v>1203.4000000000001</v>
          </cell>
          <cell r="M2468">
            <v>802.26</v>
          </cell>
          <cell r="N2468">
            <v>42295</v>
          </cell>
          <cell r="O2468" t="str">
            <v>Female</v>
          </cell>
          <cell r="P2468">
            <v>30</v>
          </cell>
          <cell r="Q2468">
            <v>44.953424657534249</v>
          </cell>
          <cell r="R2468" t="str">
            <v>Business Systems Development Analyst</v>
          </cell>
          <cell r="S2468" t="str">
            <v>Health</v>
          </cell>
          <cell r="T2468" t="str">
            <v>High Net Worth</v>
          </cell>
          <cell r="U2468" t="str">
            <v>No</v>
          </cell>
          <cell r="V2468">
            <v>2168</v>
          </cell>
          <cell r="W2468" t="str">
            <v>NSW</v>
          </cell>
          <cell r="X2468">
            <v>8</v>
          </cell>
          <cell r="Y2468">
            <v>328</v>
          </cell>
        </row>
        <row r="2469">
          <cell r="A2469">
            <v>2468</v>
          </cell>
          <cell r="B2469">
            <v>14</v>
          </cell>
          <cell r="C2469">
            <v>568</v>
          </cell>
          <cell r="D2469">
            <v>42883</v>
          </cell>
          <cell r="E2469" t="b">
            <v>1</v>
          </cell>
          <cell r="F2469" t="str">
            <v>Approved</v>
          </cell>
          <cell r="G2469" t="str">
            <v>Trek Bicycles</v>
          </cell>
          <cell r="H2469" t="str">
            <v>Standard</v>
          </cell>
          <cell r="I2469" t="str">
            <v>medium</v>
          </cell>
          <cell r="J2469" t="str">
            <v>small</v>
          </cell>
          <cell r="K2469">
            <v>1386.84</v>
          </cell>
          <cell r="L2469">
            <v>1234.29</v>
          </cell>
          <cell r="M2469">
            <v>152.54999999999995</v>
          </cell>
          <cell r="N2469">
            <v>37838</v>
          </cell>
          <cell r="O2469" t="e">
            <v>#N/A</v>
          </cell>
          <cell r="P2469" t="e">
            <v>#N/A</v>
          </cell>
          <cell r="Q2469" t="e">
            <v>#N/A</v>
          </cell>
          <cell r="R2469" t="e">
            <v>#N/A</v>
          </cell>
          <cell r="S2469" t="e">
            <v>#N/A</v>
          </cell>
          <cell r="T2469" t="e">
            <v>#N/A</v>
          </cell>
          <cell r="U2469" t="e">
            <v>#N/A</v>
          </cell>
          <cell r="V2469" t="e">
            <v>#N/A</v>
          </cell>
          <cell r="W2469" t="e">
            <v>#N/A</v>
          </cell>
          <cell r="X2469" t="e">
            <v>#N/A</v>
          </cell>
          <cell r="Y2469">
            <v>216</v>
          </cell>
        </row>
        <row r="2470">
          <cell r="A2470">
            <v>2469</v>
          </cell>
          <cell r="B2470">
            <v>79</v>
          </cell>
          <cell r="C2470">
            <v>2471</v>
          </cell>
          <cell r="D2470">
            <v>42810</v>
          </cell>
          <cell r="E2470" t="b">
            <v>1</v>
          </cell>
          <cell r="F2470" t="str">
            <v>Approved</v>
          </cell>
          <cell r="G2470" t="str">
            <v>Norco Bicycles</v>
          </cell>
          <cell r="H2470" t="str">
            <v>Standard</v>
          </cell>
          <cell r="I2470" t="str">
            <v>medium</v>
          </cell>
          <cell r="J2470" t="str">
            <v>medium</v>
          </cell>
          <cell r="K2470">
            <v>1555.58</v>
          </cell>
          <cell r="L2470">
            <v>818.01</v>
          </cell>
          <cell r="M2470">
            <v>737.56999999999994</v>
          </cell>
          <cell r="N2470">
            <v>35667</v>
          </cell>
          <cell r="O2470" t="str">
            <v>Male</v>
          </cell>
          <cell r="P2470">
            <v>99</v>
          </cell>
          <cell r="Q2470">
            <v>43.276712328767125</v>
          </cell>
          <cell r="R2470" t="str">
            <v>Geological Engineer</v>
          </cell>
          <cell r="S2470" t="str">
            <v>Argiculture</v>
          </cell>
          <cell r="T2470" t="str">
            <v>Mass Customer</v>
          </cell>
          <cell r="U2470" t="str">
            <v>No</v>
          </cell>
          <cell r="V2470" t="e">
            <v>#N/A</v>
          </cell>
          <cell r="W2470" t="e">
            <v>#N/A</v>
          </cell>
          <cell r="X2470" t="e">
            <v>#N/A</v>
          </cell>
          <cell r="Y2470">
            <v>289</v>
          </cell>
        </row>
        <row r="2471">
          <cell r="A2471">
            <v>2470</v>
          </cell>
          <cell r="B2471">
            <v>55</v>
          </cell>
          <cell r="C2471">
            <v>1827</v>
          </cell>
          <cell r="D2471">
            <v>42943</v>
          </cell>
          <cell r="E2471" t="b">
            <v>0</v>
          </cell>
          <cell r="F2471" t="str">
            <v>Approved</v>
          </cell>
          <cell r="G2471" t="str">
            <v>Trek Bicycles</v>
          </cell>
          <cell r="H2471" t="str">
            <v>Road</v>
          </cell>
          <cell r="I2471" t="str">
            <v>medium</v>
          </cell>
          <cell r="J2471" t="str">
            <v>large</v>
          </cell>
          <cell r="K2471">
            <v>1894.19</v>
          </cell>
          <cell r="L2471">
            <v>598.76</v>
          </cell>
          <cell r="M2471">
            <v>1295.43</v>
          </cell>
          <cell r="N2471">
            <v>37823</v>
          </cell>
          <cell r="O2471" t="e">
            <v>#N/A</v>
          </cell>
          <cell r="P2471" t="e">
            <v>#N/A</v>
          </cell>
          <cell r="Q2471" t="e">
            <v>#N/A</v>
          </cell>
          <cell r="R2471" t="e">
            <v>#N/A</v>
          </cell>
          <cell r="S2471" t="e">
            <v>#N/A</v>
          </cell>
          <cell r="T2471" t="e">
            <v>#N/A</v>
          </cell>
          <cell r="U2471" t="e">
            <v>#N/A</v>
          </cell>
          <cell r="V2471" t="e">
            <v>#N/A</v>
          </cell>
          <cell r="W2471" t="e">
            <v>#N/A</v>
          </cell>
          <cell r="X2471" t="e">
            <v>#N/A</v>
          </cell>
          <cell r="Y2471">
            <v>156</v>
          </cell>
        </row>
        <row r="2472">
          <cell r="A2472">
            <v>2471</v>
          </cell>
          <cell r="B2472">
            <v>29</v>
          </cell>
          <cell r="C2472">
            <v>2786</v>
          </cell>
          <cell r="D2472">
            <v>42741</v>
          </cell>
          <cell r="E2472" t="b">
            <v>0</v>
          </cell>
          <cell r="F2472" t="str">
            <v>Approved</v>
          </cell>
          <cell r="G2472" t="str">
            <v>Norco Bicycles</v>
          </cell>
          <cell r="H2472" t="str">
            <v>Road</v>
          </cell>
          <cell r="I2472" t="str">
            <v>medium</v>
          </cell>
          <cell r="J2472" t="str">
            <v>medium</v>
          </cell>
          <cell r="K2472">
            <v>543.39</v>
          </cell>
          <cell r="L2472">
            <v>407.54</v>
          </cell>
          <cell r="M2472">
            <v>135.84999999999997</v>
          </cell>
          <cell r="N2472">
            <v>36361</v>
          </cell>
          <cell r="O2472" t="str">
            <v>Female</v>
          </cell>
          <cell r="P2472">
            <v>92</v>
          </cell>
          <cell r="Q2472">
            <v>54.197260273972603</v>
          </cell>
          <cell r="R2472" t="str">
            <v>Accountant III</v>
          </cell>
          <cell r="S2472" t="str">
            <v>Financial Services</v>
          </cell>
          <cell r="T2472" t="str">
            <v>Mass Customer</v>
          </cell>
          <cell r="U2472" t="str">
            <v>No</v>
          </cell>
          <cell r="V2472">
            <v>4069</v>
          </cell>
          <cell r="W2472" t="str">
            <v>QLD</v>
          </cell>
          <cell r="X2472">
            <v>9</v>
          </cell>
          <cell r="Y2472">
            <v>358</v>
          </cell>
        </row>
        <row r="2473">
          <cell r="A2473">
            <v>2472</v>
          </cell>
          <cell r="B2473">
            <v>97</v>
          </cell>
          <cell r="C2473">
            <v>263</v>
          </cell>
          <cell r="D2473">
            <v>42919</v>
          </cell>
          <cell r="E2473" t="b">
            <v>1</v>
          </cell>
          <cell r="F2473" t="str">
            <v>Approved</v>
          </cell>
          <cell r="G2473" t="str">
            <v>OHM Cycles</v>
          </cell>
          <cell r="H2473" t="str">
            <v>Road</v>
          </cell>
          <cell r="I2473" t="str">
            <v>medium</v>
          </cell>
          <cell r="J2473" t="str">
            <v>medium</v>
          </cell>
          <cell r="K2473">
            <v>742.54</v>
          </cell>
          <cell r="L2473">
            <v>667.4</v>
          </cell>
          <cell r="M2473">
            <v>75.139999999999986</v>
          </cell>
          <cell r="N2473">
            <v>33549</v>
          </cell>
          <cell r="O2473" t="e">
            <v>#N/A</v>
          </cell>
          <cell r="P2473" t="e">
            <v>#N/A</v>
          </cell>
          <cell r="Q2473" t="e">
            <v>#N/A</v>
          </cell>
          <cell r="R2473" t="e">
            <v>#N/A</v>
          </cell>
          <cell r="S2473" t="e">
            <v>#N/A</v>
          </cell>
          <cell r="T2473" t="e">
            <v>#N/A</v>
          </cell>
          <cell r="U2473" t="e">
            <v>#N/A</v>
          </cell>
          <cell r="V2473" t="e">
            <v>#N/A</v>
          </cell>
          <cell r="W2473" t="e">
            <v>#N/A</v>
          </cell>
          <cell r="X2473" t="e">
            <v>#N/A</v>
          </cell>
          <cell r="Y2473">
            <v>180</v>
          </cell>
        </row>
        <row r="2474">
          <cell r="A2474">
            <v>2473</v>
          </cell>
          <cell r="B2474">
            <v>14</v>
          </cell>
          <cell r="C2474">
            <v>2277</v>
          </cell>
          <cell r="D2474">
            <v>42970</v>
          </cell>
          <cell r="E2474" t="b">
            <v>0</v>
          </cell>
          <cell r="F2474" t="str">
            <v>Approved</v>
          </cell>
          <cell r="G2474" t="str">
            <v>Solex</v>
          </cell>
          <cell r="H2474" t="str">
            <v>Standard</v>
          </cell>
          <cell r="I2474" t="str">
            <v>high</v>
          </cell>
          <cell r="J2474" t="str">
            <v>large</v>
          </cell>
          <cell r="K2474">
            <v>1842.92</v>
          </cell>
          <cell r="L2474">
            <v>1105.75</v>
          </cell>
          <cell r="M2474">
            <v>737.17000000000007</v>
          </cell>
          <cell r="N2474">
            <v>41922</v>
          </cell>
          <cell r="O2474" t="e">
            <v>#N/A</v>
          </cell>
          <cell r="P2474" t="e">
            <v>#N/A</v>
          </cell>
          <cell r="Q2474" t="e">
            <v>#N/A</v>
          </cell>
          <cell r="R2474" t="e">
            <v>#N/A</v>
          </cell>
          <cell r="S2474" t="e">
            <v>#N/A</v>
          </cell>
          <cell r="T2474" t="e">
            <v>#N/A</v>
          </cell>
          <cell r="U2474" t="e">
            <v>#N/A</v>
          </cell>
          <cell r="V2474" t="e">
            <v>#N/A</v>
          </cell>
          <cell r="W2474" t="e">
            <v>#N/A</v>
          </cell>
          <cell r="X2474" t="e">
            <v>#N/A</v>
          </cell>
          <cell r="Y2474">
            <v>129</v>
          </cell>
        </row>
        <row r="2475">
          <cell r="A2475">
            <v>2474</v>
          </cell>
          <cell r="B2475">
            <v>49</v>
          </cell>
          <cell r="C2475">
            <v>1321</v>
          </cell>
          <cell r="D2475">
            <v>42912</v>
          </cell>
          <cell r="E2475" t="b">
            <v>0</v>
          </cell>
          <cell r="F2475" t="str">
            <v>Approved</v>
          </cell>
          <cell r="G2475" t="str">
            <v>Trek Bicycles</v>
          </cell>
          <cell r="H2475" t="str">
            <v>Road</v>
          </cell>
          <cell r="I2475" t="str">
            <v>medium</v>
          </cell>
          <cell r="J2475" t="str">
            <v>medium</v>
          </cell>
          <cell r="K2475">
            <v>533.51</v>
          </cell>
          <cell r="L2475">
            <v>400.13</v>
          </cell>
          <cell r="M2475">
            <v>133.38</v>
          </cell>
          <cell r="N2475">
            <v>41064</v>
          </cell>
          <cell r="O2475" t="e">
            <v>#N/A</v>
          </cell>
          <cell r="P2475" t="e">
            <v>#N/A</v>
          </cell>
          <cell r="Q2475" t="e">
            <v>#N/A</v>
          </cell>
          <cell r="R2475" t="e">
            <v>#N/A</v>
          </cell>
          <cell r="S2475" t="e">
            <v>#N/A</v>
          </cell>
          <cell r="T2475" t="e">
            <v>#N/A</v>
          </cell>
          <cell r="U2475" t="e">
            <v>#N/A</v>
          </cell>
          <cell r="V2475" t="e">
            <v>#N/A</v>
          </cell>
          <cell r="W2475" t="e">
            <v>#N/A</v>
          </cell>
          <cell r="X2475" t="e">
            <v>#N/A</v>
          </cell>
          <cell r="Y2475">
            <v>187</v>
          </cell>
        </row>
        <row r="2476">
          <cell r="A2476">
            <v>2475</v>
          </cell>
          <cell r="B2476">
            <v>77</v>
          </cell>
          <cell r="C2476">
            <v>2065</v>
          </cell>
          <cell r="D2476">
            <v>42884</v>
          </cell>
          <cell r="E2476" t="b">
            <v>1</v>
          </cell>
          <cell r="F2476" t="str">
            <v>Approved</v>
          </cell>
          <cell r="G2476" t="str">
            <v>Norco Bicycles</v>
          </cell>
          <cell r="H2476" t="str">
            <v>Road</v>
          </cell>
          <cell r="I2476" t="str">
            <v>medium</v>
          </cell>
          <cell r="J2476" t="str">
            <v>large</v>
          </cell>
          <cell r="K2476">
            <v>1240.31</v>
          </cell>
          <cell r="L2476">
            <v>795.1</v>
          </cell>
          <cell r="M2476">
            <v>445.20999999999992</v>
          </cell>
          <cell r="N2476">
            <v>42218</v>
          </cell>
          <cell r="O2476" t="e">
            <v>#N/A</v>
          </cell>
          <cell r="P2476" t="e">
            <v>#N/A</v>
          </cell>
          <cell r="Q2476" t="e">
            <v>#N/A</v>
          </cell>
          <cell r="R2476" t="e">
            <v>#N/A</v>
          </cell>
          <cell r="S2476" t="e">
            <v>#N/A</v>
          </cell>
          <cell r="T2476" t="e">
            <v>#N/A</v>
          </cell>
          <cell r="U2476" t="e">
            <v>#N/A</v>
          </cell>
          <cell r="V2476" t="e">
            <v>#N/A</v>
          </cell>
          <cell r="W2476" t="e">
            <v>#N/A</v>
          </cell>
          <cell r="X2476" t="e">
            <v>#N/A</v>
          </cell>
          <cell r="Y2476">
            <v>215</v>
          </cell>
        </row>
        <row r="2477">
          <cell r="A2477">
            <v>2476</v>
          </cell>
          <cell r="B2477">
            <v>64</v>
          </cell>
          <cell r="C2477">
            <v>3055</v>
          </cell>
          <cell r="D2477">
            <v>42801</v>
          </cell>
          <cell r="E2477" t="b">
            <v>1</v>
          </cell>
          <cell r="F2477" t="str">
            <v>Approved</v>
          </cell>
          <cell r="G2477" t="str">
            <v>Trek Bicycles</v>
          </cell>
          <cell r="H2477" t="str">
            <v>Standard</v>
          </cell>
          <cell r="I2477" t="str">
            <v>medium</v>
          </cell>
          <cell r="J2477" t="str">
            <v>large</v>
          </cell>
          <cell r="K2477">
            <v>1469.44</v>
          </cell>
          <cell r="L2477">
            <v>596.54999999999995</v>
          </cell>
          <cell r="M2477">
            <v>872.8900000000001</v>
          </cell>
          <cell r="N2477">
            <v>41922</v>
          </cell>
          <cell r="O2477" t="str">
            <v>Female</v>
          </cell>
          <cell r="P2477">
            <v>43</v>
          </cell>
          <cell r="Q2477">
            <v>22.589041095890412</v>
          </cell>
          <cell r="R2477" t="str">
            <v>General Manager</v>
          </cell>
          <cell r="S2477" t="str">
            <v>Manufacturing</v>
          </cell>
          <cell r="T2477" t="str">
            <v>Affluent Customer</v>
          </cell>
          <cell r="U2477" t="str">
            <v>No</v>
          </cell>
          <cell r="V2477">
            <v>4870</v>
          </cell>
          <cell r="W2477" t="str">
            <v>QLD</v>
          </cell>
          <cell r="X2477">
            <v>6</v>
          </cell>
          <cell r="Y2477">
            <v>298</v>
          </cell>
        </row>
        <row r="2478">
          <cell r="A2478">
            <v>2477</v>
          </cell>
          <cell r="B2478">
            <v>39</v>
          </cell>
          <cell r="C2478">
            <v>1570</v>
          </cell>
          <cell r="D2478">
            <v>42774</v>
          </cell>
          <cell r="E2478" t="b">
            <v>1</v>
          </cell>
          <cell r="F2478" t="str">
            <v>Approved</v>
          </cell>
          <cell r="G2478" t="str">
            <v>Giant Bicycles</v>
          </cell>
          <cell r="H2478" t="str">
            <v>Standard</v>
          </cell>
          <cell r="I2478" t="str">
            <v>medium</v>
          </cell>
          <cell r="J2478" t="str">
            <v>large</v>
          </cell>
          <cell r="K2478">
            <v>1812.75</v>
          </cell>
          <cell r="L2478">
            <v>582.48</v>
          </cell>
          <cell r="M2478">
            <v>1230.27</v>
          </cell>
          <cell r="N2478">
            <v>40336</v>
          </cell>
          <cell r="O2478" t="e">
            <v>#N/A</v>
          </cell>
          <cell r="P2478" t="e">
            <v>#N/A</v>
          </cell>
          <cell r="Q2478" t="e">
            <v>#N/A</v>
          </cell>
          <cell r="R2478" t="e">
            <v>#N/A</v>
          </cell>
          <cell r="S2478" t="e">
            <v>#N/A</v>
          </cell>
          <cell r="T2478" t="e">
            <v>#N/A</v>
          </cell>
          <cell r="U2478" t="e">
            <v>#N/A</v>
          </cell>
          <cell r="V2478" t="e">
            <v>#N/A</v>
          </cell>
          <cell r="W2478" t="e">
            <v>#N/A</v>
          </cell>
          <cell r="X2478" t="e">
            <v>#N/A</v>
          </cell>
          <cell r="Y2478">
            <v>325</v>
          </cell>
        </row>
        <row r="2479">
          <cell r="A2479">
            <v>2478</v>
          </cell>
          <cell r="B2479">
            <v>0</v>
          </cell>
          <cell r="C2479">
            <v>676</v>
          </cell>
          <cell r="D2479">
            <v>42943</v>
          </cell>
          <cell r="E2479" t="b">
            <v>1</v>
          </cell>
          <cell r="F2479" t="str">
            <v>Approved</v>
          </cell>
          <cell r="G2479" t="str">
            <v>Norco Bicycles</v>
          </cell>
          <cell r="H2479" t="str">
            <v>Road</v>
          </cell>
          <cell r="I2479" t="str">
            <v>medium</v>
          </cell>
          <cell r="J2479" t="str">
            <v>medium</v>
          </cell>
          <cell r="K2479">
            <v>544.04999999999995</v>
          </cell>
          <cell r="L2479">
            <v>376.84</v>
          </cell>
          <cell r="M2479">
            <v>167.20999999999998</v>
          </cell>
          <cell r="N2479">
            <v>42710</v>
          </cell>
          <cell r="O2479" t="e">
            <v>#N/A</v>
          </cell>
          <cell r="P2479" t="e">
            <v>#N/A</v>
          </cell>
          <cell r="Q2479" t="e">
            <v>#N/A</v>
          </cell>
          <cell r="R2479" t="e">
            <v>#N/A</v>
          </cell>
          <cell r="S2479" t="e">
            <v>#N/A</v>
          </cell>
          <cell r="T2479" t="e">
            <v>#N/A</v>
          </cell>
          <cell r="U2479" t="e">
            <v>#N/A</v>
          </cell>
          <cell r="V2479" t="e">
            <v>#N/A</v>
          </cell>
          <cell r="W2479" t="e">
            <v>#N/A</v>
          </cell>
          <cell r="X2479" t="e">
            <v>#N/A</v>
          </cell>
          <cell r="Y2479">
            <v>156</v>
          </cell>
        </row>
        <row r="2480">
          <cell r="A2480">
            <v>2479</v>
          </cell>
          <cell r="B2480">
            <v>26</v>
          </cell>
          <cell r="C2480">
            <v>273</v>
          </cell>
          <cell r="D2480">
            <v>42861</v>
          </cell>
          <cell r="E2480" t="b">
            <v>1</v>
          </cell>
          <cell r="F2480" t="str">
            <v>Approved</v>
          </cell>
          <cell r="G2480" t="str">
            <v>WeareA2B</v>
          </cell>
          <cell r="H2480" t="str">
            <v>Standard</v>
          </cell>
          <cell r="I2480" t="str">
            <v>medium</v>
          </cell>
          <cell r="J2480" t="str">
            <v>medium</v>
          </cell>
          <cell r="K2480">
            <v>1992.93</v>
          </cell>
          <cell r="L2480">
            <v>762.63</v>
          </cell>
          <cell r="M2480">
            <v>1230.3000000000002</v>
          </cell>
          <cell r="N2480">
            <v>34115</v>
          </cell>
          <cell r="O2480" t="e">
            <v>#N/A</v>
          </cell>
          <cell r="P2480" t="e">
            <v>#N/A</v>
          </cell>
          <cell r="Q2480" t="e">
            <v>#N/A</v>
          </cell>
          <cell r="R2480" t="e">
            <v>#N/A</v>
          </cell>
          <cell r="S2480" t="e">
            <v>#N/A</v>
          </cell>
          <cell r="T2480" t="e">
            <v>#N/A</v>
          </cell>
          <cell r="U2480" t="e">
            <v>#N/A</v>
          </cell>
          <cell r="V2480" t="e">
            <v>#N/A</v>
          </cell>
          <cell r="W2480" t="e">
            <v>#N/A</v>
          </cell>
          <cell r="X2480" t="e">
            <v>#N/A</v>
          </cell>
          <cell r="Y2480">
            <v>238</v>
          </cell>
        </row>
        <row r="2481">
          <cell r="A2481">
            <v>2480</v>
          </cell>
          <cell r="B2481">
            <v>44</v>
          </cell>
          <cell r="C2481">
            <v>3054</v>
          </cell>
          <cell r="D2481">
            <v>42986</v>
          </cell>
          <cell r="E2481" t="b">
            <v>1</v>
          </cell>
          <cell r="F2481" t="str">
            <v>Approved</v>
          </cell>
          <cell r="G2481" t="str">
            <v>WeareA2B</v>
          </cell>
          <cell r="H2481" t="str">
            <v>Standard</v>
          </cell>
          <cell r="I2481" t="str">
            <v>medium</v>
          </cell>
          <cell r="J2481" t="str">
            <v>medium</v>
          </cell>
          <cell r="K2481">
            <v>1769.64</v>
          </cell>
          <cell r="L2481">
            <v>108.76</v>
          </cell>
          <cell r="M2481">
            <v>1660.88</v>
          </cell>
          <cell r="N2481">
            <v>40672</v>
          </cell>
          <cell r="O2481" t="str">
            <v>Female</v>
          </cell>
          <cell r="P2481">
            <v>96</v>
          </cell>
          <cell r="Q2481">
            <v>56.720547945205482</v>
          </cell>
          <cell r="R2481" t="str">
            <v>Operator</v>
          </cell>
          <cell r="S2481" t="str">
            <v>Retail</v>
          </cell>
          <cell r="T2481" t="str">
            <v>High Net Worth</v>
          </cell>
          <cell r="U2481" t="str">
            <v>No</v>
          </cell>
          <cell r="V2481">
            <v>4275</v>
          </cell>
          <cell r="W2481" t="str">
            <v>QLD</v>
          </cell>
          <cell r="X2481">
            <v>3</v>
          </cell>
          <cell r="Y2481">
            <v>113</v>
          </cell>
        </row>
        <row r="2482">
          <cell r="A2482">
            <v>2481</v>
          </cell>
          <cell r="B2482">
            <v>19</v>
          </cell>
          <cell r="C2482">
            <v>2479</v>
          </cell>
          <cell r="D2482">
            <v>42750</v>
          </cell>
          <cell r="E2482" t="b">
            <v>1</v>
          </cell>
          <cell r="F2482" t="str">
            <v>Approved</v>
          </cell>
          <cell r="G2482" t="str">
            <v>OHM Cycles</v>
          </cell>
          <cell r="H2482" t="str">
            <v>Road</v>
          </cell>
          <cell r="I2482" t="str">
            <v>high</v>
          </cell>
          <cell r="J2482" t="str">
            <v>large</v>
          </cell>
          <cell r="K2482">
            <v>12.01</v>
          </cell>
          <cell r="L2482">
            <v>7.21</v>
          </cell>
          <cell r="M2482">
            <v>4.8</v>
          </cell>
          <cell r="N2482">
            <v>39880</v>
          </cell>
          <cell r="O2482" t="e">
            <v>#N/A</v>
          </cell>
          <cell r="P2482" t="e">
            <v>#N/A</v>
          </cell>
          <cell r="Q2482" t="e">
            <v>#N/A</v>
          </cell>
          <cell r="R2482" t="e">
            <v>#N/A</v>
          </cell>
          <cell r="S2482" t="e">
            <v>#N/A</v>
          </cell>
          <cell r="T2482" t="e">
            <v>#N/A</v>
          </cell>
          <cell r="U2482" t="e">
            <v>#N/A</v>
          </cell>
          <cell r="V2482" t="e">
            <v>#N/A</v>
          </cell>
          <cell r="W2482" t="e">
            <v>#N/A</v>
          </cell>
          <cell r="X2482" t="e">
            <v>#N/A</v>
          </cell>
          <cell r="Y2482">
            <v>349</v>
          </cell>
        </row>
        <row r="2483">
          <cell r="A2483">
            <v>2482</v>
          </cell>
          <cell r="B2483">
            <v>63</v>
          </cell>
          <cell r="C2483">
            <v>2929</v>
          </cell>
          <cell r="D2483">
            <v>42855</v>
          </cell>
          <cell r="E2483" t="b">
            <v>1</v>
          </cell>
          <cell r="F2483" t="str">
            <v>Cancelled</v>
          </cell>
          <cell r="G2483" t="str">
            <v>Solex</v>
          </cell>
          <cell r="H2483" t="str">
            <v>Standard</v>
          </cell>
          <cell r="I2483" t="str">
            <v>medium</v>
          </cell>
          <cell r="J2483" t="str">
            <v>medium</v>
          </cell>
          <cell r="K2483">
            <v>1483.2</v>
          </cell>
          <cell r="L2483">
            <v>99.59</v>
          </cell>
          <cell r="M2483">
            <v>1383.6100000000001</v>
          </cell>
          <cell r="N2483">
            <v>36146</v>
          </cell>
          <cell r="O2483" t="str">
            <v>Male</v>
          </cell>
          <cell r="P2483">
            <v>46</v>
          </cell>
          <cell r="Q2483">
            <v>22.660273972602738</v>
          </cell>
          <cell r="R2483" t="str">
            <v>Nurse</v>
          </cell>
          <cell r="S2483" t="str">
            <v>n/a</v>
          </cell>
          <cell r="T2483" t="str">
            <v>Mass Customer</v>
          </cell>
          <cell r="U2483" t="str">
            <v>No</v>
          </cell>
          <cell r="V2483">
            <v>4883</v>
          </cell>
          <cell r="W2483" t="str">
            <v>QLD</v>
          </cell>
          <cell r="X2483">
            <v>3</v>
          </cell>
          <cell r="Y2483">
            <v>244</v>
          </cell>
        </row>
        <row r="2484">
          <cell r="A2484">
            <v>2483</v>
          </cell>
          <cell r="B2484">
            <v>0</v>
          </cell>
          <cell r="C2484">
            <v>385</v>
          </cell>
          <cell r="D2484">
            <v>42991</v>
          </cell>
          <cell r="E2484" t="b">
            <v>0</v>
          </cell>
          <cell r="F2484" t="str">
            <v>Approved</v>
          </cell>
          <cell r="G2484" t="str">
            <v>Trek Bicycles</v>
          </cell>
          <cell r="H2484" t="str">
            <v>Standard</v>
          </cell>
          <cell r="I2484" t="str">
            <v>medium</v>
          </cell>
          <cell r="J2484" t="str">
            <v>medium</v>
          </cell>
          <cell r="K2484">
            <v>499.53</v>
          </cell>
          <cell r="L2484">
            <v>388.72</v>
          </cell>
          <cell r="M2484">
            <v>110.80999999999995</v>
          </cell>
          <cell r="N2484">
            <v>37668</v>
          </cell>
          <cell r="O2484" t="e">
            <v>#N/A</v>
          </cell>
          <cell r="P2484" t="e">
            <v>#N/A</v>
          </cell>
          <cell r="Q2484" t="e">
            <v>#N/A</v>
          </cell>
          <cell r="R2484" t="e">
            <v>#N/A</v>
          </cell>
          <cell r="S2484" t="e">
            <v>#N/A</v>
          </cell>
          <cell r="T2484" t="e">
            <v>#N/A</v>
          </cell>
          <cell r="U2484" t="e">
            <v>#N/A</v>
          </cell>
          <cell r="V2484" t="e">
            <v>#N/A</v>
          </cell>
          <cell r="W2484" t="e">
            <v>#N/A</v>
          </cell>
          <cell r="X2484" t="e">
            <v>#N/A</v>
          </cell>
          <cell r="Y2484">
            <v>108</v>
          </cell>
        </row>
        <row r="2485">
          <cell r="A2485">
            <v>2484</v>
          </cell>
          <cell r="B2485">
            <v>35</v>
          </cell>
          <cell r="C2485">
            <v>75</v>
          </cell>
          <cell r="D2485">
            <v>42969</v>
          </cell>
          <cell r="E2485" t="b">
            <v>0</v>
          </cell>
          <cell r="F2485" t="str">
            <v>Approved</v>
          </cell>
          <cell r="G2485" t="str">
            <v>Trek Bicycles</v>
          </cell>
          <cell r="H2485" t="str">
            <v>Standard</v>
          </cell>
          <cell r="I2485" t="str">
            <v>low</v>
          </cell>
          <cell r="J2485" t="str">
            <v>medium</v>
          </cell>
          <cell r="K2485">
            <v>1057.51</v>
          </cell>
          <cell r="L2485">
            <v>154.4</v>
          </cell>
          <cell r="M2485">
            <v>903.11</v>
          </cell>
          <cell r="N2485">
            <v>34527</v>
          </cell>
          <cell r="O2485" t="e">
            <v>#N/A</v>
          </cell>
          <cell r="P2485" t="e">
            <v>#N/A</v>
          </cell>
          <cell r="Q2485" t="e">
            <v>#N/A</v>
          </cell>
          <cell r="R2485" t="e">
            <v>#N/A</v>
          </cell>
          <cell r="S2485" t="e">
            <v>#N/A</v>
          </cell>
          <cell r="T2485" t="e">
            <v>#N/A</v>
          </cell>
          <cell r="U2485" t="e">
            <v>#N/A</v>
          </cell>
          <cell r="V2485" t="e">
            <v>#N/A</v>
          </cell>
          <cell r="W2485" t="e">
            <v>#N/A</v>
          </cell>
          <cell r="X2485" t="e">
            <v>#N/A</v>
          </cell>
          <cell r="Y2485">
            <v>130</v>
          </cell>
        </row>
        <row r="2486">
          <cell r="A2486">
            <v>2485</v>
          </cell>
          <cell r="B2486">
            <v>38</v>
          </cell>
          <cell r="C2486">
            <v>2112</v>
          </cell>
          <cell r="D2486">
            <v>42803</v>
          </cell>
          <cell r="E2486" t="b">
            <v>0</v>
          </cell>
          <cell r="F2486" t="str">
            <v>Approved</v>
          </cell>
          <cell r="G2486" t="str">
            <v>Solex</v>
          </cell>
          <cell r="H2486" t="str">
            <v>Standard</v>
          </cell>
          <cell r="I2486" t="str">
            <v>medium</v>
          </cell>
          <cell r="J2486" t="str">
            <v>medium</v>
          </cell>
          <cell r="K2486">
            <v>1577.53</v>
          </cell>
          <cell r="L2486">
            <v>826.51</v>
          </cell>
          <cell r="M2486">
            <v>751.02</v>
          </cell>
          <cell r="N2486">
            <v>36498</v>
          </cell>
          <cell r="O2486" t="e">
            <v>#N/A</v>
          </cell>
          <cell r="P2486" t="e">
            <v>#N/A</v>
          </cell>
          <cell r="Q2486" t="e">
            <v>#N/A</v>
          </cell>
          <cell r="R2486" t="e">
            <v>#N/A</v>
          </cell>
          <cell r="S2486" t="e">
            <v>#N/A</v>
          </cell>
          <cell r="T2486" t="e">
            <v>#N/A</v>
          </cell>
          <cell r="U2486" t="e">
            <v>#N/A</v>
          </cell>
          <cell r="V2486" t="e">
            <v>#N/A</v>
          </cell>
          <cell r="W2486" t="e">
            <v>#N/A</v>
          </cell>
          <cell r="X2486" t="e">
            <v>#N/A</v>
          </cell>
          <cell r="Y2486">
            <v>296</v>
          </cell>
        </row>
        <row r="2487">
          <cell r="A2487">
            <v>2486</v>
          </cell>
          <cell r="B2487">
            <v>66</v>
          </cell>
          <cell r="C2487">
            <v>982</v>
          </cell>
          <cell r="D2487">
            <v>42786</v>
          </cell>
          <cell r="E2487" t="b">
            <v>0</v>
          </cell>
          <cell r="F2487" t="str">
            <v>Approved</v>
          </cell>
          <cell r="G2487" t="str">
            <v>Solex</v>
          </cell>
          <cell r="H2487" t="str">
            <v>Standard</v>
          </cell>
          <cell r="I2487" t="str">
            <v>medium</v>
          </cell>
          <cell r="J2487" t="str">
            <v>medium</v>
          </cell>
          <cell r="K2487">
            <v>1163.8900000000001</v>
          </cell>
          <cell r="L2487">
            <v>589.27</v>
          </cell>
          <cell r="M2487">
            <v>574.62000000000012</v>
          </cell>
          <cell r="N2487">
            <v>41345</v>
          </cell>
          <cell r="O2487" t="e">
            <v>#N/A</v>
          </cell>
          <cell r="P2487" t="e">
            <v>#N/A</v>
          </cell>
          <cell r="Q2487" t="e">
            <v>#N/A</v>
          </cell>
          <cell r="R2487" t="e">
            <v>#N/A</v>
          </cell>
          <cell r="S2487" t="e">
            <v>#N/A</v>
          </cell>
          <cell r="T2487" t="e">
            <v>#N/A</v>
          </cell>
          <cell r="U2487" t="e">
            <v>#N/A</v>
          </cell>
          <cell r="V2487" t="e">
            <v>#N/A</v>
          </cell>
          <cell r="W2487" t="e">
            <v>#N/A</v>
          </cell>
          <cell r="X2487" t="e">
            <v>#N/A</v>
          </cell>
          <cell r="Y2487">
            <v>313</v>
          </cell>
        </row>
        <row r="2488">
          <cell r="A2488">
            <v>2487</v>
          </cell>
          <cell r="B2488">
            <v>90</v>
          </cell>
          <cell r="C2488">
            <v>1885</v>
          </cell>
          <cell r="D2488">
            <v>43095</v>
          </cell>
          <cell r="E2488" t="b">
            <v>0</v>
          </cell>
          <cell r="F2488" t="str">
            <v>Approved</v>
          </cell>
          <cell r="G2488" t="str">
            <v>Solex</v>
          </cell>
          <cell r="H2488" t="str">
            <v>Standard</v>
          </cell>
          <cell r="I2488" t="str">
            <v>low</v>
          </cell>
          <cell r="J2488" t="str">
            <v>medium</v>
          </cell>
          <cell r="K2488">
            <v>945.04</v>
          </cell>
          <cell r="L2488">
            <v>507.58</v>
          </cell>
          <cell r="M2488">
            <v>437.46</v>
          </cell>
          <cell r="N2488">
            <v>35560</v>
          </cell>
          <cell r="O2488" t="e">
            <v>#N/A</v>
          </cell>
          <cell r="P2488" t="e">
            <v>#N/A</v>
          </cell>
          <cell r="Q2488" t="e">
            <v>#N/A</v>
          </cell>
          <cell r="R2488" t="e">
            <v>#N/A</v>
          </cell>
          <cell r="S2488" t="e">
            <v>#N/A</v>
          </cell>
          <cell r="T2488" t="e">
            <v>#N/A</v>
          </cell>
          <cell r="U2488" t="e">
            <v>#N/A</v>
          </cell>
          <cell r="V2488" t="e">
            <v>#N/A</v>
          </cell>
          <cell r="W2488" t="e">
            <v>#N/A</v>
          </cell>
          <cell r="X2488" t="e">
            <v>#N/A</v>
          </cell>
          <cell r="Y2488">
            <v>4</v>
          </cell>
        </row>
        <row r="2489">
          <cell r="A2489">
            <v>2488</v>
          </cell>
          <cell r="B2489">
            <v>31</v>
          </cell>
          <cell r="C2489">
            <v>67</v>
          </cell>
          <cell r="D2489">
            <v>42812</v>
          </cell>
          <cell r="E2489" t="b">
            <v>0</v>
          </cell>
          <cell r="F2489" t="str">
            <v>Approved</v>
          </cell>
          <cell r="G2489" t="str">
            <v>Giant Bicycles</v>
          </cell>
          <cell r="H2489" t="str">
            <v>Standard</v>
          </cell>
          <cell r="I2489" t="str">
            <v>medium</v>
          </cell>
          <cell r="J2489" t="str">
            <v>medium</v>
          </cell>
          <cell r="K2489">
            <v>230.91</v>
          </cell>
          <cell r="L2489">
            <v>173.18</v>
          </cell>
          <cell r="M2489">
            <v>57.72999999999999</v>
          </cell>
          <cell r="N2489">
            <v>39031</v>
          </cell>
          <cell r="O2489" t="e">
            <v>#N/A</v>
          </cell>
          <cell r="P2489" t="e">
            <v>#N/A</v>
          </cell>
          <cell r="Q2489" t="e">
            <v>#N/A</v>
          </cell>
          <cell r="R2489" t="e">
            <v>#N/A</v>
          </cell>
          <cell r="S2489" t="e">
            <v>#N/A</v>
          </cell>
          <cell r="T2489" t="e">
            <v>#N/A</v>
          </cell>
          <cell r="U2489" t="e">
            <v>#N/A</v>
          </cell>
          <cell r="V2489" t="e">
            <v>#N/A</v>
          </cell>
          <cell r="W2489" t="e">
            <v>#N/A</v>
          </cell>
          <cell r="X2489" t="e">
            <v>#N/A</v>
          </cell>
          <cell r="Y2489">
            <v>287</v>
          </cell>
        </row>
        <row r="2490">
          <cell r="A2490">
            <v>2489</v>
          </cell>
          <cell r="B2490">
            <v>63</v>
          </cell>
          <cell r="C2490">
            <v>174</v>
          </cell>
          <cell r="D2490">
            <v>42803</v>
          </cell>
          <cell r="E2490" t="b">
            <v>0</v>
          </cell>
          <cell r="F2490" t="str">
            <v>Approved</v>
          </cell>
          <cell r="G2490" t="str">
            <v>Solex</v>
          </cell>
          <cell r="H2490" t="str">
            <v>Standard</v>
          </cell>
          <cell r="I2490" t="str">
            <v>medium</v>
          </cell>
          <cell r="J2490" t="str">
            <v>medium</v>
          </cell>
          <cell r="K2490">
            <v>1483.2</v>
          </cell>
          <cell r="L2490">
            <v>99.59</v>
          </cell>
          <cell r="M2490">
            <v>1383.6100000000001</v>
          </cell>
          <cell r="N2490">
            <v>36146</v>
          </cell>
          <cell r="O2490" t="e">
            <v>#N/A</v>
          </cell>
          <cell r="P2490" t="e">
            <v>#N/A</v>
          </cell>
          <cell r="Q2490" t="e">
            <v>#N/A</v>
          </cell>
          <cell r="R2490" t="e">
            <v>#N/A</v>
          </cell>
          <cell r="S2490" t="e">
            <v>#N/A</v>
          </cell>
          <cell r="T2490" t="e">
            <v>#N/A</v>
          </cell>
          <cell r="U2490" t="e">
            <v>#N/A</v>
          </cell>
          <cell r="V2490" t="e">
            <v>#N/A</v>
          </cell>
          <cell r="W2490" t="e">
            <v>#N/A</v>
          </cell>
          <cell r="X2490" t="e">
            <v>#N/A</v>
          </cell>
          <cell r="Y2490">
            <v>296</v>
          </cell>
        </row>
        <row r="2491">
          <cell r="A2491">
            <v>2490</v>
          </cell>
          <cell r="B2491">
            <v>95</v>
          </cell>
          <cell r="C2491">
            <v>2170</v>
          </cell>
          <cell r="D2491">
            <v>43071</v>
          </cell>
          <cell r="E2491" t="b">
            <v>0</v>
          </cell>
          <cell r="F2491" t="str">
            <v>Approved</v>
          </cell>
          <cell r="G2491" t="str">
            <v>Giant Bicycles</v>
          </cell>
          <cell r="H2491" t="str">
            <v>Standard</v>
          </cell>
          <cell r="I2491" t="str">
            <v>medium</v>
          </cell>
          <cell r="J2491" t="str">
            <v>large</v>
          </cell>
          <cell r="K2491">
            <v>569.55999999999995</v>
          </cell>
          <cell r="L2491">
            <v>528.42999999999995</v>
          </cell>
          <cell r="M2491">
            <v>41.129999999999995</v>
          </cell>
          <cell r="N2491">
            <v>37874</v>
          </cell>
          <cell r="O2491" t="e">
            <v>#N/A</v>
          </cell>
          <cell r="P2491" t="e">
            <v>#N/A</v>
          </cell>
          <cell r="Q2491" t="e">
            <v>#N/A</v>
          </cell>
          <cell r="R2491" t="e">
            <v>#N/A</v>
          </cell>
          <cell r="S2491" t="e">
            <v>#N/A</v>
          </cell>
          <cell r="T2491" t="e">
            <v>#N/A</v>
          </cell>
          <cell r="U2491" t="e">
            <v>#N/A</v>
          </cell>
          <cell r="V2491" t="e">
            <v>#N/A</v>
          </cell>
          <cell r="W2491" t="e">
            <v>#N/A</v>
          </cell>
          <cell r="X2491" t="e">
            <v>#N/A</v>
          </cell>
          <cell r="Y2491">
            <v>28</v>
          </cell>
        </row>
        <row r="2492">
          <cell r="A2492">
            <v>2491</v>
          </cell>
          <cell r="B2492">
            <v>87</v>
          </cell>
          <cell r="C2492">
            <v>1655</v>
          </cell>
          <cell r="D2492">
            <v>42848</v>
          </cell>
          <cell r="E2492" t="b">
            <v>1</v>
          </cell>
          <cell r="F2492" t="str">
            <v>Approved</v>
          </cell>
          <cell r="G2492" t="str">
            <v>Giant Bicycles</v>
          </cell>
          <cell r="H2492" t="str">
            <v>Standard</v>
          </cell>
          <cell r="I2492" t="str">
            <v>high</v>
          </cell>
          <cell r="J2492" t="str">
            <v>medium</v>
          </cell>
          <cell r="K2492">
            <v>1179</v>
          </cell>
          <cell r="L2492">
            <v>707.4</v>
          </cell>
          <cell r="M2492">
            <v>471.6</v>
          </cell>
          <cell r="N2492">
            <v>38482</v>
          </cell>
          <cell r="O2492" t="e">
            <v>#N/A</v>
          </cell>
          <cell r="P2492" t="e">
            <v>#N/A</v>
          </cell>
          <cell r="Q2492" t="e">
            <v>#N/A</v>
          </cell>
          <cell r="R2492" t="e">
            <v>#N/A</v>
          </cell>
          <cell r="S2492" t="e">
            <v>#N/A</v>
          </cell>
          <cell r="T2492" t="e">
            <v>#N/A</v>
          </cell>
          <cell r="U2492" t="e">
            <v>#N/A</v>
          </cell>
          <cell r="V2492" t="e">
            <v>#N/A</v>
          </cell>
          <cell r="W2492" t="e">
            <v>#N/A</v>
          </cell>
          <cell r="X2492" t="e">
            <v>#N/A</v>
          </cell>
          <cell r="Y2492">
            <v>251</v>
          </cell>
        </row>
        <row r="2493">
          <cell r="A2493">
            <v>2492</v>
          </cell>
          <cell r="B2493">
            <v>77</v>
          </cell>
          <cell r="C2493">
            <v>1593</v>
          </cell>
          <cell r="D2493">
            <v>43046</v>
          </cell>
          <cell r="E2493" t="b">
            <v>0</v>
          </cell>
          <cell r="F2493" t="str">
            <v>Approved</v>
          </cell>
          <cell r="G2493" t="str">
            <v>Norco Bicycles</v>
          </cell>
          <cell r="H2493" t="str">
            <v>Road</v>
          </cell>
          <cell r="I2493" t="str">
            <v>medium</v>
          </cell>
          <cell r="J2493" t="str">
            <v>large</v>
          </cell>
          <cell r="K2493">
            <v>1240.31</v>
          </cell>
          <cell r="L2493">
            <v>795.1</v>
          </cell>
          <cell r="M2493">
            <v>445.20999999999992</v>
          </cell>
          <cell r="N2493">
            <v>40553</v>
          </cell>
          <cell r="O2493" t="e">
            <v>#N/A</v>
          </cell>
          <cell r="P2493" t="e">
            <v>#N/A</v>
          </cell>
          <cell r="Q2493" t="e">
            <v>#N/A</v>
          </cell>
          <cell r="R2493" t="e">
            <v>#N/A</v>
          </cell>
          <cell r="S2493" t="e">
            <v>#N/A</v>
          </cell>
          <cell r="T2493" t="e">
            <v>#N/A</v>
          </cell>
          <cell r="U2493" t="e">
            <v>#N/A</v>
          </cell>
          <cell r="V2493" t="e">
            <v>#N/A</v>
          </cell>
          <cell r="W2493" t="e">
            <v>#N/A</v>
          </cell>
          <cell r="X2493" t="e">
            <v>#N/A</v>
          </cell>
          <cell r="Y2493">
            <v>53</v>
          </cell>
        </row>
        <row r="2494">
          <cell r="A2494">
            <v>2493</v>
          </cell>
          <cell r="B2494">
            <v>65</v>
          </cell>
          <cell r="C2494">
            <v>1443</v>
          </cell>
          <cell r="D2494">
            <v>43055</v>
          </cell>
          <cell r="E2494" t="b">
            <v>0</v>
          </cell>
          <cell r="F2494" t="str">
            <v>Approved</v>
          </cell>
          <cell r="G2494" t="str">
            <v>WeareA2B</v>
          </cell>
          <cell r="H2494" t="str">
            <v>Standard</v>
          </cell>
          <cell r="I2494" t="str">
            <v>medium</v>
          </cell>
          <cell r="J2494" t="str">
            <v>medium</v>
          </cell>
          <cell r="K2494">
            <v>1807.45</v>
          </cell>
          <cell r="L2494">
            <v>778.69</v>
          </cell>
          <cell r="M2494">
            <v>1028.76</v>
          </cell>
          <cell r="N2494">
            <v>37499</v>
          </cell>
          <cell r="O2494" t="e">
            <v>#N/A</v>
          </cell>
          <cell r="P2494" t="e">
            <v>#N/A</v>
          </cell>
          <cell r="Q2494" t="e">
            <v>#N/A</v>
          </cell>
          <cell r="R2494" t="e">
            <v>#N/A</v>
          </cell>
          <cell r="S2494" t="e">
            <v>#N/A</v>
          </cell>
          <cell r="T2494" t="e">
            <v>#N/A</v>
          </cell>
          <cell r="U2494" t="e">
            <v>#N/A</v>
          </cell>
          <cell r="V2494" t="e">
            <v>#N/A</v>
          </cell>
          <cell r="W2494" t="e">
            <v>#N/A</v>
          </cell>
          <cell r="X2494" t="e">
            <v>#N/A</v>
          </cell>
          <cell r="Y2494">
            <v>44</v>
          </cell>
        </row>
        <row r="2495">
          <cell r="A2495">
            <v>2494</v>
          </cell>
          <cell r="B2495">
            <v>20</v>
          </cell>
          <cell r="C2495">
            <v>3472</v>
          </cell>
          <cell r="D2495">
            <v>42967</v>
          </cell>
          <cell r="E2495" t="b">
            <v>0</v>
          </cell>
          <cell r="F2495" t="str">
            <v>Approved</v>
          </cell>
          <cell r="G2495" t="str">
            <v>Trek Bicycles</v>
          </cell>
          <cell r="H2495" t="str">
            <v>Standard</v>
          </cell>
          <cell r="I2495" t="str">
            <v>medium</v>
          </cell>
          <cell r="J2495" t="str">
            <v>small</v>
          </cell>
          <cell r="K2495">
            <v>1775.81</v>
          </cell>
          <cell r="L2495">
            <v>1580.47</v>
          </cell>
          <cell r="M2495">
            <v>195.33999999999992</v>
          </cell>
          <cell r="N2495">
            <v>34115</v>
          </cell>
          <cell r="O2495" t="str">
            <v>U</v>
          </cell>
          <cell r="P2495">
            <v>34</v>
          </cell>
          <cell r="Q2495">
            <v>44.758904109589039</v>
          </cell>
          <cell r="R2495" t="str">
            <v>VP Marketing</v>
          </cell>
          <cell r="S2495" t="str">
            <v>IT</v>
          </cell>
          <cell r="T2495" t="str">
            <v>High Net Worth</v>
          </cell>
          <cell r="U2495" t="str">
            <v>Yes</v>
          </cell>
          <cell r="V2495">
            <v>2640</v>
          </cell>
          <cell r="W2495" t="str">
            <v>NSW</v>
          </cell>
          <cell r="X2495">
            <v>3</v>
          </cell>
          <cell r="Y2495">
            <v>132</v>
          </cell>
        </row>
        <row r="2496">
          <cell r="A2496">
            <v>2495</v>
          </cell>
          <cell r="B2496">
            <v>84</v>
          </cell>
          <cell r="C2496">
            <v>3185</v>
          </cell>
          <cell r="D2496">
            <v>42775</v>
          </cell>
          <cell r="E2496" t="b">
            <v>0</v>
          </cell>
          <cell r="F2496" t="str">
            <v>Approved</v>
          </cell>
          <cell r="G2496" t="str">
            <v>Trek Bicycles</v>
          </cell>
          <cell r="H2496" t="str">
            <v>Road</v>
          </cell>
          <cell r="I2496" t="str">
            <v>medium</v>
          </cell>
          <cell r="J2496" t="str">
            <v>medium</v>
          </cell>
          <cell r="K2496">
            <v>290.62</v>
          </cell>
          <cell r="L2496">
            <v>215.14</v>
          </cell>
          <cell r="M2496">
            <v>75.480000000000018</v>
          </cell>
          <cell r="N2496">
            <v>38339</v>
          </cell>
          <cell r="O2496" t="str">
            <v>Female</v>
          </cell>
          <cell r="P2496">
            <v>22</v>
          </cell>
          <cell r="Q2496">
            <v>66.213698630136989</v>
          </cell>
          <cell r="R2496" t="str">
            <v>Senior Financial Analyst</v>
          </cell>
          <cell r="S2496" t="str">
            <v>Manufacturing</v>
          </cell>
          <cell r="T2496" t="str">
            <v>Affluent Customer</v>
          </cell>
          <cell r="U2496" t="str">
            <v>Yes</v>
          </cell>
          <cell r="V2496">
            <v>2320</v>
          </cell>
          <cell r="W2496" t="str">
            <v>NSW</v>
          </cell>
          <cell r="X2496">
            <v>7</v>
          </cell>
          <cell r="Y2496">
            <v>324</v>
          </cell>
        </row>
        <row r="2497">
          <cell r="A2497">
            <v>2496</v>
          </cell>
          <cell r="B2497">
            <v>0</v>
          </cell>
          <cell r="C2497">
            <v>3490</v>
          </cell>
          <cell r="D2497">
            <v>42812</v>
          </cell>
          <cell r="E2497" t="b">
            <v>0</v>
          </cell>
          <cell r="F2497" t="str">
            <v>Approved</v>
          </cell>
          <cell r="G2497" t="str">
            <v>OHM Cycles</v>
          </cell>
          <cell r="H2497" t="str">
            <v>Standard</v>
          </cell>
          <cell r="I2497" t="str">
            <v>high</v>
          </cell>
          <cell r="J2497" t="str">
            <v>medium</v>
          </cell>
          <cell r="K2497">
            <v>227.88</v>
          </cell>
          <cell r="L2497">
            <v>136.72999999999999</v>
          </cell>
          <cell r="M2497">
            <v>91.15</v>
          </cell>
          <cell r="N2497">
            <v>37659</v>
          </cell>
          <cell r="O2497" t="str">
            <v>Female</v>
          </cell>
          <cell r="P2497">
            <v>69</v>
          </cell>
          <cell r="Q2497">
            <v>41.772602739726025</v>
          </cell>
          <cell r="R2497" t="str">
            <v>VP Product Management</v>
          </cell>
          <cell r="S2497" t="str">
            <v>Argiculture</v>
          </cell>
          <cell r="T2497" t="str">
            <v>Mass Customer</v>
          </cell>
          <cell r="U2497" t="str">
            <v>Yes</v>
          </cell>
          <cell r="V2497">
            <v>2126</v>
          </cell>
          <cell r="W2497" t="str">
            <v>NSW</v>
          </cell>
          <cell r="X2497">
            <v>10</v>
          </cell>
          <cell r="Y2497">
            <v>287</v>
          </cell>
        </row>
        <row r="2498">
          <cell r="A2498">
            <v>2497</v>
          </cell>
          <cell r="B2498">
            <v>83</v>
          </cell>
          <cell r="C2498">
            <v>2883</v>
          </cell>
          <cell r="D2498">
            <v>42741</v>
          </cell>
          <cell r="E2498" t="b">
            <v>1</v>
          </cell>
          <cell r="F2498" t="str">
            <v>Approved</v>
          </cell>
          <cell r="G2498" t="str">
            <v>Solex</v>
          </cell>
          <cell r="H2498" t="str">
            <v>Touring</v>
          </cell>
          <cell r="I2498" t="str">
            <v>medium</v>
          </cell>
          <cell r="J2498" t="str">
            <v>large</v>
          </cell>
          <cell r="K2498">
            <v>2083.94</v>
          </cell>
          <cell r="L2498">
            <v>675.03</v>
          </cell>
          <cell r="M2498">
            <v>1408.91</v>
          </cell>
          <cell r="N2498">
            <v>36367</v>
          </cell>
          <cell r="O2498" t="str">
            <v>Female</v>
          </cell>
          <cell r="P2498">
            <v>99</v>
          </cell>
          <cell r="Q2498">
            <v>26.854794520547944</v>
          </cell>
          <cell r="R2498" t="str">
            <v>Paralegal</v>
          </cell>
          <cell r="S2498" t="str">
            <v>Manufacturing</v>
          </cell>
          <cell r="T2498" t="str">
            <v>Mass Customer</v>
          </cell>
          <cell r="U2498" t="str">
            <v>No</v>
          </cell>
          <cell r="V2498">
            <v>2756</v>
          </cell>
          <cell r="W2498" t="str">
            <v>NSW</v>
          </cell>
          <cell r="X2498">
            <v>8</v>
          </cell>
          <cell r="Y2498">
            <v>358</v>
          </cell>
        </row>
        <row r="2499">
          <cell r="A2499">
            <v>2498</v>
          </cell>
          <cell r="B2499">
            <v>67</v>
          </cell>
          <cell r="C2499">
            <v>1371</v>
          </cell>
          <cell r="D2499">
            <v>42814</v>
          </cell>
          <cell r="E2499" t="b">
            <v>0</v>
          </cell>
          <cell r="F2499" t="str">
            <v>Approved</v>
          </cell>
          <cell r="G2499" t="str">
            <v>Norco Bicycles</v>
          </cell>
          <cell r="H2499" t="str">
            <v>Road</v>
          </cell>
          <cell r="I2499" t="str">
            <v>medium</v>
          </cell>
          <cell r="J2499" t="str">
            <v>medium</v>
          </cell>
          <cell r="K2499">
            <v>544.04999999999995</v>
          </cell>
          <cell r="L2499">
            <v>376.84</v>
          </cell>
          <cell r="M2499">
            <v>167.20999999999998</v>
          </cell>
          <cell r="N2499">
            <v>37499</v>
          </cell>
          <cell r="O2499" t="e">
            <v>#N/A</v>
          </cell>
          <cell r="P2499" t="e">
            <v>#N/A</v>
          </cell>
          <cell r="Q2499" t="e">
            <v>#N/A</v>
          </cell>
          <cell r="R2499" t="e">
            <v>#N/A</v>
          </cell>
          <cell r="S2499" t="e">
            <v>#N/A</v>
          </cell>
          <cell r="T2499" t="e">
            <v>#N/A</v>
          </cell>
          <cell r="U2499" t="e">
            <v>#N/A</v>
          </cell>
          <cell r="V2499" t="e">
            <v>#N/A</v>
          </cell>
          <cell r="W2499" t="e">
            <v>#N/A</v>
          </cell>
          <cell r="X2499" t="e">
            <v>#N/A</v>
          </cell>
          <cell r="Y2499">
            <v>285</v>
          </cell>
        </row>
        <row r="2500">
          <cell r="A2500">
            <v>2499</v>
          </cell>
          <cell r="B2500">
            <v>34</v>
          </cell>
          <cell r="C2500">
            <v>382</v>
          </cell>
          <cell r="D2500">
            <v>42789</v>
          </cell>
          <cell r="E2500" t="b">
            <v>1</v>
          </cell>
          <cell r="F2500" t="str">
            <v>Approved</v>
          </cell>
          <cell r="G2500" t="str">
            <v>Norco Bicycles</v>
          </cell>
          <cell r="H2500" t="str">
            <v>Road</v>
          </cell>
          <cell r="I2500" t="str">
            <v>high</v>
          </cell>
          <cell r="J2500" t="str">
            <v>large</v>
          </cell>
          <cell r="K2500">
            <v>774.53</v>
          </cell>
          <cell r="L2500">
            <v>464.72</v>
          </cell>
          <cell r="M2500">
            <v>309.80999999999995</v>
          </cell>
          <cell r="N2500">
            <v>40618</v>
          </cell>
          <cell r="O2500" t="e">
            <v>#N/A</v>
          </cell>
          <cell r="P2500" t="e">
            <v>#N/A</v>
          </cell>
          <cell r="Q2500" t="e">
            <v>#N/A</v>
          </cell>
          <cell r="R2500" t="e">
            <v>#N/A</v>
          </cell>
          <cell r="S2500" t="e">
            <v>#N/A</v>
          </cell>
          <cell r="T2500" t="e">
            <v>#N/A</v>
          </cell>
          <cell r="U2500" t="e">
            <v>#N/A</v>
          </cell>
          <cell r="V2500" t="e">
            <v>#N/A</v>
          </cell>
          <cell r="W2500" t="e">
            <v>#N/A</v>
          </cell>
          <cell r="X2500" t="e">
            <v>#N/A</v>
          </cell>
          <cell r="Y2500">
            <v>310</v>
          </cell>
        </row>
        <row r="2501">
          <cell r="A2501">
            <v>2500</v>
          </cell>
          <cell r="B2501">
            <v>58</v>
          </cell>
          <cell r="C2501">
            <v>346</v>
          </cell>
          <cell r="D2501">
            <v>42757</v>
          </cell>
          <cell r="E2501" t="b">
            <v>0</v>
          </cell>
          <cell r="F2501" t="str">
            <v>Approved</v>
          </cell>
          <cell r="G2501" t="str">
            <v>OHM Cycles</v>
          </cell>
          <cell r="H2501" t="str">
            <v>Standard</v>
          </cell>
          <cell r="I2501" t="str">
            <v>medium</v>
          </cell>
          <cell r="J2501" t="str">
            <v>medium</v>
          </cell>
          <cell r="K2501">
            <v>912.52</v>
          </cell>
          <cell r="L2501">
            <v>141.4</v>
          </cell>
          <cell r="M2501">
            <v>771.12</v>
          </cell>
          <cell r="N2501">
            <v>42295</v>
          </cell>
          <cell r="O2501" t="e">
            <v>#N/A</v>
          </cell>
          <cell r="P2501" t="e">
            <v>#N/A</v>
          </cell>
          <cell r="Q2501" t="e">
            <v>#N/A</v>
          </cell>
          <cell r="R2501" t="e">
            <v>#N/A</v>
          </cell>
          <cell r="S2501" t="e">
            <v>#N/A</v>
          </cell>
          <cell r="T2501" t="e">
            <v>#N/A</v>
          </cell>
          <cell r="U2501" t="e">
            <v>#N/A</v>
          </cell>
          <cell r="V2501" t="e">
            <v>#N/A</v>
          </cell>
          <cell r="W2501" t="e">
            <v>#N/A</v>
          </cell>
          <cell r="X2501" t="e">
            <v>#N/A</v>
          </cell>
          <cell r="Y2501">
            <v>342</v>
          </cell>
        </row>
        <row r="2502">
          <cell r="A2502">
            <v>2501</v>
          </cell>
          <cell r="B2502">
            <v>59</v>
          </cell>
          <cell r="C2502">
            <v>9</v>
          </cell>
          <cell r="D2502">
            <v>42865</v>
          </cell>
          <cell r="E2502" t="b">
            <v>0</v>
          </cell>
          <cell r="F2502" t="str">
            <v>Approved</v>
          </cell>
          <cell r="G2502" t="str">
            <v>Solex</v>
          </cell>
          <cell r="H2502" t="str">
            <v>Standard</v>
          </cell>
          <cell r="I2502" t="str">
            <v>medium</v>
          </cell>
          <cell r="J2502" t="str">
            <v>large</v>
          </cell>
          <cell r="K2502">
            <v>1061.56</v>
          </cell>
          <cell r="L2502">
            <v>733.58</v>
          </cell>
          <cell r="M2502">
            <v>327.9799999999999</v>
          </cell>
          <cell r="N2502">
            <v>42172</v>
          </cell>
          <cell r="O2502" t="e">
            <v>#N/A</v>
          </cell>
          <cell r="P2502" t="e">
            <v>#N/A</v>
          </cell>
          <cell r="Q2502" t="e">
            <v>#N/A</v>
          </cell>
          <cell r="R2502" t="e">
            <v>#N/A</v>
          </cell>
          <cell r="S2502" t="e">
            <v>#N/A</v>
          </cell>
          <cell r="T2502" t="e">
            <v>#N/A</v>
          </cell>
          <cell r="U2502" t="e">
            <v>#N/A</v>
          </cell>
          <cell r="V2502" t="e">
            <v>#N/A</v>
          </cell>
          <cell r="W2502" t="e">
            <v>#N/A</v>
          </cell>
          <cell r="X2502" t="e">
            <v>#N/A</v>
          </cell>
          <cell r="Y2502">
            <v>234</v>
          </cell>
        </row>
        <row r="2503">
          <cell r="A2503">
            <v>2502</v>
          </cell>
          <cell r="B2503">
            <v>12</v>
          </cell>
          <cell r="C2503">
            <v>318</v>
          </cell>
          <cell r="D2503">
            <v>43017</v>
          </cell>
          <cell r="E2503" t="b">
            <v>0</v>
          </cell>
          <cell r="F2503" t="str">
            <v>Approved</v>
          </cell>
          <cell r="G2503" t="str">
            <v>WeareA2B</v>
          </cell>
          <cell r="H2503" t="str">
            <v>Standard</v>
          </cell>
          <cell r="I2503" t="str">
            <v>medium</v>
          </cell>
          <cell r="J2503" t="str">
            <v>medium</v>
          </cell>
          <cell r="K2503">
            <v>1231.1500000000001</v>
          </cell>
          <cell r="L2503">
            <v>161.6</v>
          </cell>
          <cell r="M2503">
            <v>1069.5500000000002</v>
          </cell>
          <cell r="N2503">
            <v>34586</v>
          </cell>
          <cell r="O2503" t="e">
            <v>#N/A</v>
          </cell>
          <cell r="P2503" t="e">
            <v>#N/A</v>
          </cell>
          <cell r="Q2503" t="e">
            <v>#N/A</v>
          </cell>
          <cell r="R2503" t="e">
            <v>#N/A</v>
          </cell>
          <cell r="S2503" t="e">
            <v>#N/A</v>
          </cell>
          <cell r="T2503" t="e">
            <v>#N/A</v>
          </cell>
          <cell r="U2503" t="e">
            <v>#N/A</v>
          </cell>
          <cell r="V2503" t="e">
            <v>#N/A</v>
          </cell>
          <cell r="W2503" t="e">
            <v>#N/A</v>
          </cell>
          <cell r="X2503" t="e">
            <v>#N/A</v>
          </cell>
          <cell r="Y2503">
            <v>82</v>
          </cell>
        </row>
        <row r="2504">
          <cell r="A2504">
            <v>2503</v>
          </cell>
          <cell r="B2504">
            <v>58</v>
          </cell>
          <cell r="C2504">
            <v>408</v>
          </cell>
          <cell r="D2504">
            <v>42788</v>
          </cell>
          <cell r="E2504" t="b">
            <v>0</v>
          </cell>
          <cell r="F2504" t="str">
            <v>Approved</v>
          </cell>
          <cell r="G2504" t="str">
            <v>OHM Cycles</v>
          </cell>
          <cell r="H2504" t="str">
            <v>Standard</v>
          </cell>
          <cell r="I2504" t="str">
            <v>medium</v>
          </cell>
          <cell r="J2504" t="str">
            <v>medium</v>
          </cell>
          <cell r="K2504">
            <v>912.52</v>
          </cell>
          <cell r="L2504">
            <v>141.4</v>
          </cell>
          <cell r="M2504">
            <v>771.12</v>
          </cell>
          <cell r="N2504">
            <v>42295</v>
          </cell>
          <cell r="O2504" t="e">
            <v>#N/A</v>
          </cell>
          <cell r="P2504" t="e">
            <v>#N/A</v>
          </cell>
          <cell r="Q2504" t="e">
            <v>#N/A</v>
          </cell>
          <cell r="R2504" t="e">
            <v>#N/A</v>
          </cell>
          <cell r="S2504" t="e">
            <v>#N/A</v>
          </cell>
          <cell r="T2504" t="e">
            <v>#N/A</v>
          </cell>
          <cell r="U2504" t="e">
            <v>#N/A</v>
          </cell>
          <cell r="V2504" t="e">
            <v>#N/A</v>
          </cell>
          <cell r="W2504" t="e">
            <v>#N/A</v>
          </cell>
          <cell r="X2504" t="e">
            <v>#N/A</v>
          </cell>
          <cell r="Y2504">
            <v>311</v>
          </cell>
        </row>
        <row r="2505">
          <cell r="A2505">
            <v>2504</v>
          </cell>
          <cell r="B2505">
            <v>41</v>
          </cell>
          <cell r="C2505">
            <v>2399</v>
          </cell>
          <cell r="D2505">
            <v>43055</v>
          </cell>
          <cell r="E2505" t="b">
            <v>1</v>
          </cell>
          <cell r="F2505" t="str">
            <v>Approved</v>
          </cell>
          <cell r="G2505" t="str">
            <v>Norco Bicycles</v>
          </cell>
          <cell r="H2505" t="str">
            <v>Standard</v>
          </cell>
          <cell r="I2505" t="str">
            <v>low</v>
          </cell>
          <cell r="J2505" t="str">
            <v>medium</v>
          </cell>
          <cell r="K2505">
            <v>958.74</v>
          </cell>
          <cell r="L2505">
            <v>748.9</v>
          </cell>
          <cell r="M2505">
            <v>209.84000000000003</v>
          </cell>
          <cell r="N2505">
            <v>40303</v>
          </cell>
          <cell r="O2505" t="e">
            <v>#N/A</v>
          </cell>
          <cell r="P2505" t="e">
            <v>#N/A</v>
          </cell>
          <cell r="Q2505" t="e">
            <v>#N/A</v>
          </cell>
          <cell r="R2505" t="e">
            <v>#N/A</v>
          </cell>
          <cell r="S2505" t="e">
            <v>#N/A</v>
          </cell>
          <cell r="T2505" t="e">
            <v>#N/A</v>
          </cell>
          <cell r="U2505" t="e">
            <v>#N/A</v>
          </cell>
          <cell r="V2505" t="e">
            <v>#N/A</v>
          </cell>
          <cell r="W2505" t="e">
            <v>#N/A</v>
          </cell>
          <cell r="X2505" t="e">
            <v>#N/A</v>
          </cell>
          <cell r="Y2505">
            <v>44</v>
          </cell>
        </row>
        <row r="2506">
          <cell r="A2506">
            <v>2505</v>
          </cell>
          <cell r="B2506">
            <v>0</v>
          </cell>
          <cell r="C2506">
            <v>858</v>
          </cell>
          <cell r="D2506">
            <v>42786</v>
          </cell>
          <cell r="E2506" t="b">
            <v>0</v>
          </cell>
          <cell r="F2506" t="str">
            <v>Approved</v>
          </cell>
          <cell r="G2506" t="str">
            <v>Solex</v>
          </cell>
          <cell r="H2506" t="str">
            <v>Standard</v>
          </cell>
          <cell r="I2506" t="str">
            <v>medium</v>
          </cell>
          <cell r="J2506" t="str">
            <v>medium</v>
          </cell>
          <cell r="K2506">
            <v>441.49</v>
          </cell>
          <cell r="L2506">
            <v>84.99</v>
          </cell>
          <cell r="M2506">
            <v>356.5</v>
          </cell>
          <cell r="N2506">
            <v>41009</v>
          </cell>
          <cell r="O2506" t="e">
            <v>#N/A</v>
          </cell>
          <cell r="P2506" t="e">
            <v>#N/A</v>
          </cell>
          <cell r="Q2506" t="e">
            <v>#N/A</v>
          </cell>
          <cell r="R2506" t="e">
            <v>#N/A</v>
          </cell>
          <cell r="S2506" t="e">
            <v>#N/A</v>
          </cell>
          <cell r="T2506" t="e">
            <v>#N/A</v>
          </cell>
          <cell r="U2506" t="e">
            <v>#N/A</v>
          </cell>
          <cell r="V2506" t="e">
            <v>#N/A</v>
          </cell>
          <cell r="W2506" t="e">
            <v>#N/A</v>
          </cell>
          <cell r="X2506" t="e">
            <v>#N/A</v>
          </cell>
          <cell r="Y2506">
            <v>313</v>
          </cell>
        </row>
        <row r="2507">
          <cell r="A2507">
            <v>2506</v>
          </cell>
          <cell r="B2507">
            <v>35</v>
          </cell>
          <cell r="C2507">
            <v>1126</v>
          </cell>
          <cell r="D2507">
            <v>42740</v>
          </cell>
          <cell r="E2507" t="b">
            <v>1</v>
          </cell>
          <cell r="F2507" t="str">
            <v>Approved</v>
          </cell>
          <cell r="G2507" t="str">
            <v>Trek Bicycles</v>
          </cell>
          <cell r="H2507" t="str">
            <v>Standard</v>
          </cell>
          <cell r="I2507" t="str">
            <v>low</v>
          </cell>
          <cell r="J2507" t="str">
            <v>medium</v>
          </cell>
          <cell r="K2507">
            <v>1057.51</v>
          </cell>
          <cell r="L2507">
            <v>154.4</v>
          </cell>
          <cell r="M2507">
            <v>903.11</v>
          </cell>
          <cell r="N2507">
            <v>34527</v>
          </cell>
          <cell r="O2507" t="e">
            <v>#N/A</v>
          </cell>
          <cell r="P2507" t="e">
            <v>#N/A</v>
          </cell>
          <cell r="Q2507" t="e">
            <v>#N/A</v>
          </cell>
          <cell r="R2507" t="e">
            <v>#N/A</v>
          </cell>
          <cell r="S2507" t="e">
            <v>#N/A</v>
          </cell>
          <cell r="T2507" t="e">
            <v>#N/A</v>
          </cell>
          <cell r="U2507" t="e">
            <v>#N/A</v>
          </cell>
          <cell r="V2507" t="e">
            <v>#N/A</v>
          </cell>
          <cell r="W2507" t="e">
            <v>#N/A</v>
          </cell>
          <cell r="X2507" t="e">
            <v>#N/A</v>
          </cell>
          <cell r="Y2507">
            <v>359</v>
          </cell>
        </row>
        <row r="2508">
          <cell r="A2508">
            <v>2507</v>
          </cell>
          <cell r="B2508">
            <v>64</v>
          </cell>
          <cell r="C2508">
            <v>3042</v>
          </cell>
          <cell r="D2508">
            <v>42913</v>
          </cell>
          <cell r="E2508" t="b">
            <v>0</v>
          </cell>
          <cell r="F2508" t="str">
            <v>Approved</v>
          </cell>
          <cell r="G2508" t="str">
            <v>Giant Bicycles</v>
          </cell>
          <cell r="H2508" t="str">
            <v>Standard</v>
          </cell>
          <cell r="I2508" t="str">
            <v>high</v>
          </cell>
          <cell r="J2508" t="str">
            <v>small</v>
          </cell>
          <cell r="K2508">
            <v>1977.36</v>
          </cell>
          <cell r="L2508">
            <v>1759.85</v>
          </cell>
          <cell r="M2508">
            <v>217.51</v>
          </cell>
          <cell r="N2508">
            <v>40410</v>
          </cell>
          <cell r="O2508" t="str">
            <v>Female</v>
          </cell>
          <cell r="P2508">
            <v>21</v>
          </cell>
          <cell r="Q2508">
            <v>51.043835616438358</v>
          </cell>
          <cell r="R2508" t="str">
            <v>Engineer II</v>
          </cell>
          <cell r="S2508" t="str">
            <v>Retail</v>
          </cell>
          <cell r="T2508" t="str">
            <v>Mass Customer</v>
          </cell>
          <cell r="U2508" t="str">
            <v>Yes</v>
          </cell>
          <cell r="V2508">
            <v>4455</v>
          </cell>
          <cell r="W2508" t="str">
            <v>QLD</v>
          </cell>
          <cell r="X2508">
            <v>2</v>
          </cell>
          <cell r="Y2508">
            <v>186</v>
          </cell>
        </row>
        <row r="2509">
          <cell r="A2509">
            <v>2508</v>
          </cell>
          <cell r="B2509">
            <v>70</v>
          </cell>
          <cell r="C2509">
            <v>2110</v>
          </cell>
          <cell r="D2509">
            <v>42831</v>
          </cell>
          <cell r="E2509" t="b">
            <v>1</v>
          </cell>
          <cell r="F2509" t="str">
            <v>Approved</v>
          </cell>
          <cell r="G2509" t="str">
            <v>Norco Bicycles</v>
          </cell>
          <cell r="H2509" t="str">
            <v>Road</v>
          </cell>
          <cell r="I2509" t="str">
            <v>medium</v>
          </cell>
          <cell r="J2509" t="str">
            <v>medium</v>
          </cell>
          <cell r="K2509">
            <v>1036.5899999999999</v>
          </cell>
          <cell r="L2509">
            <v>206.35</v>
          </cell>
          <cell r="M2509">
            <v>830.2399999999999</v>
          </cell>
          <cell r="N2509">
            <v>33364</v>
          </cell>
          <cell r="O2509" t="e">
            <v>#N/A</v>
          </cell>
          <cell r="P2509" t="e">
            <v>#N/A</v>
          </cell>
          <cell r="Q2509" t="e">
            <v>#N/A</v>
          </cell>
          <cell r="R2509" t="e">
            <v>#N/A</v>
          </cell>
          <cell r="S2509" t="e">
            <v>#N/A</v>
          </cell>
          <cell r="T2509" t="e">
            <v>#N/A</v>
          </cell>
          <cell r="U2509" t="e">
            <v>#N/A</v>
          </cell>
          <cell r="V2509" t="e">
            <v>#N/A</v>
          </cell>
          <cell r="W2509" t="e">
            <v>#N/A</v>
          </cell>
          <cell r="X2509" t="e">
            <v>#N/A</v>
          </cell>
          <cell r="Y2509">
            <v>268</v>
          </cell>
        </row>
        <row r="2510">
          <cell r="A2510">
            <v>2509</v>
          </cell>
          <cell r="B2510">
            <v>35</v>
          </cell>
          <cell r="C2510">
            <v>3337</v>
          </cell>
          <cell r="D2510">
            <v>42849</v>
          </cell>
          <cell r="E2510" t="b">
            <v>1</v>
          </cell>
          <cell r="F2510" t="str">
            <v>Approved</v>
          </cell>
          <cell r="G2510" t="str">
            <v>Trek Bicycles</v>
          </cell>
          <cell r="H2510" t="str">
            <v>Standard</v>
          </cell>
          <cell r="I2510" t="str">
            <v>low</v>
          </cell>
          <cell r="J2510" t="str">
            <v>medium</v>
          </cell>
          <cell r="K2510">
            <v>1057.51</v>
          </cell>
          <cell r="L2510">
            <v>154.4</v>
          </cell>
          <cell r="M2510">
            <v>903.11</v>
          </cell>
          <cell r="N2510">
            <v>35560</v>
          </cell>
          <cell r="O2510" t="str">
            <v>Female</v>
          </cell>
          <cell r="P2510">
            <v>48</v>
          </cell>
          <cell r="Q2510">
            <v>45.421917808219177</v>
          </cell>
          <cell r="R2510">
            <v>0</v>
          </cell>
          <cell r="S2510" t="str">
            <v>Manufacturing</v>
          </cell>
          <cell r="T2510" t="str">
            <v>Mass Customer</v>
          </cell>
          <cell r="U2510" t="str">
            <v>Yes</v>
          </cell>
          <cell r="V2510">
            <v>4209</v>
          </cell>
          <cell r="W2510" t="str">
            <v>QLD</v>
          </cell>
          <cell r="X2510">
            <v>4</v>
          </cell>
          <cell r="Y2510">
            <v>250</v>
          </cell>
        </row>
        <row r="2511">
          <cell r="A2511">
            <v>2510</v>
          </cell>
          <cell r="B2511">
            <v>52</v>
          </cell>
          <cell r="C2511">
            <v>837</v>
          </cell>
          <cell r="D2511">
            <v>42888</v>
          </cell>
          <cell r="E2511" t="b">
            <v>1</v>
          </cell>
          <cell r="F2511" t="str">
            <v>Approved</v>
          </cell>
          <cell r="G2511" t="str">
            <v>OHM Cycles</v>
          </cell>
          <cell r="H2511" t="str">
            <v>Road</v>
          </cell>
          <cell r="I2511" t="str">
            <v>medium</v>
          </cell>
          <cell r="J2511" t="str">
            <v>medium</v>
          </cell>
          <cell r="K2511">
            <v>1280.28</v>
          </cell>
          <cell r="L2511">
            <v>829.51</v>
          </cell>
          <cell r="M2511">
            <v>450.77</v>
          </cell>
          <cell r="N2511">
            <v>40779</v>
          </cell>
          <cell r="O2511" t="e">
            <v>#N/A</v>
          </cell>
          <cell r="P2511" t="e">
            <v>#N/A</v>
          </cell>
          <cell r="Q2511" t="e">
            <v>#N/A</v>
          </cell>
          <cell r="R2511" t="e">
            <v>#N/A</v>
          </cell>
          <cell r="S2511" t="e">
            <v>#N/A</v>
          </cell>
          <cell r="T2511" t="e">
            <v>#N/A</v>
          </cell>
          <cell r="U2511" t="e">
            <v>#N/A</v>
          </cell>
          <cell r="V2511" t="e">
            <v>#N/A</v>
          </cell>
          <cell r="W2511" t="e">
            <v>#N/A</v>
          </cell>
          <cell r="X2511" t="e">
            <v>#N/A</v>
          </cell>
          <cell r="Y2511">
            <v>211</v>
          </cell>
        </row>
        <row r="2512">
          <cell r="A2512">
            <v>2511</v>
          </cell>
          <cell r="B2512">
            <v>36</v>
          </cell>
          <cell r="C2512">
            <v>1465</v>
          </cell>
          <cell r="D2512">
            <v>42885</v>
          </cell>
          <cell r="E2512" t="b">
            <v>0</v>
          </cell>
          <cell r="F2512" t="str">
            <v>Approved</v>
          </cell>
          <cell r="G2512" t="str">
            <v>Solex</v>
          </cell>
          <cell r="H2512" t="str">
            <v>Standard</v>
          </cell>
          <cell r="I2512" t="str">
            <v>low</v>
          </cell>
          <cell r="J2512" t="str">
            <v>medium</v>
          </cell>
          <cell r="K2512">
            <v>945.04</v>
          </cell>
          <cell r="L2512">
            <v>507.58</v>
          </cell>
          <cell r="M2512">
            <v>437.46</v>
          </cell>
          <cell r="N2512">
            <v>40672</v>
          </cell>
          <cell r="O2512" t="e">
            <v>#N/A</v>
          </cell>
          <cell r="P2512" t="e">
            <v>#N/A</v>
          </cell>
          <cell r="Q2512" t="e">
            <v>#N/A</v>
          </cell>
          <cell r="R2512" t="e">
            <v>#N/A</v>
          </cell>
          <cell r="S2512" t="e">
            <v>#N/A</v>
          </cell>
          <cell r="T2512" t="e">
            <v>#N/A</v>
          </cell>
          <cell r="U2512" t="e">
            <v>#N/A</v>
          </cell>
          <cell r="V2512" t="e">
            <v>#N/A</v>
          </cell>
          <cell r="W2512" t="e">
            <v>#N/A</v>
          </cell>
          <cell r="X2512" t="e">
            <v>#N/A</v>
          </cell>
          <cell r="Y2512">
            <v>214</v>
          </cell>
        </row>
        <row r="2513">
          <cell r="A2513">
            <v>2512</v>
          </cell>
          <cell r="B2513">
            <v>26</v>
          </cell>
          <cell r="C2513">
            <v>2665</v>
          </cell>
          <cell r="D2513">
            <v>43016</v>
          </cell>
          <cell r="E2513" t="b">
            <v>1</v>
          </cell>
          <cell r="F2513" t="str">
            <v>Approved</v>
          </cell>
          <cell r="G2513" t="str">
            <v>WeareA2B</v>
          </cell>
          <cell r="H2513" t="str">
            <v>Standard</v>
          </cell>
          <cell r="I2513" t="str">
            <v>medium</v>
          </cell>
          <cell r="J2513" t="str">
            <v>medium</v>
          </cell>
          <cell r="K2513">
            <v>1992.93</v>
          </cell>
          <cell r="L2513">
            <v>762.63</v>
          </cell>
          <cell r="M2513">
            <v>1230.3000000000002</v>
          </cell>
          <cell r="N2513">
            <v>42218</v>
          </cell>
          <cell r="O2513" t="str">
            <v>Male</v>
          </cell>
          <cell r="P2513">
            <v>2</v>
          </cell>
          <cell r="Q2513">
            <v>57.016438356164386</v>
          </cell>
          <cell r="R2513" t="str">
            <v>Project Manager</v>
          </cell>
          <cell r="S2513" t="str">
            <v>n/a</v>
          </cell>
          <cell r="T2513" t="str">
            <v>Mass Customer</v>
          </cell>
          <cell r="U2513" t="str">
            <v>No</v>
          </cell>
          <cell r="V2513">
            <v>2566</v>
          </cell>
          <cell r="W2513" t="str">
            <v>NSW</v>
          </cell>
          <cell r="X2513">
            <v>8</v>
          </cell>
          <cell r="Y2513">
            <v>83</v>
          </cell>
        </row>
        <row r="2514">
          <cell r="A2514">
            <v>2513</v>
          </cell>
          <cell r="B2514">
            <v>0</v>
          </cell>
          <cell r="C2514">
            <v>289</v>
          </cell>
          <cell r="D2514">
            <v>43050</v>
          </cell>
          <cell r="E2514" t="b">
            <v>0</v>
          </cell>
          <cell r="F2514" t="str">
            <v>Approved</v>
          </cell>
          <cell r="G2514" t="str">
            <v>OHM Cycles</v>
          </cell>
          <cell r="H2514" t="str">
            <v>Standard</v>
          </cell>
          <cell r="I2514" t="str">
            <v>medium</v>
          </cell>
          <cell r="J2514" t="str">
            <v>medium</v>
          </cell>
          <cell r="K2514">
            <v>183.86</v>
          </cell>
          <cell r="L2514">
            <v>137.9</v>
          </cell>
          <cell r="M2514">
            <v>45.960000000000008</v>
          </cell>
          <cell r="N2514">
            <v>35707</v>
          </cell>
          <cell r="O2514" t="e">
            <v>#N/A</v>
          </cell>
          <cell r="P2514" t="e">
            <v>#N/A</v>
          </cell>
          <cell r="Q2514" t="e">
            <v>#N/A</v>
          </cell>
          <cell r="R2514" t="e">
            <v>#N/A</v>
          </cell>
          <cell r="S2514" t="e">
            <v>#N/A</v>
          </cell>
          <cell r="T2514" t="e">
            <v>#N/A</v>
          </cell>
          <cell r="U2514" t="e">
            <v>#N/A</v>
          </cell>
          <cell r="V2514" t="e">
            <v>#N/A</v>
          </cell>
          <cell r="W2514" t="e">
            <v>#N/A</v>
          </cell>
          <cell r="X2514" t="e">
            <v>#N/A</v>
          </cell>
          <cell r="Y2514">
            <v>49</v>
          </cell>
        </row>
        <row r="2515">
          <cell r="A2515">
            <v>2514</v>
          </cell>
          <cell r="B2515">
            <v>90</v>
          </cell>
          <cell r="C2515">
            <v>2399</v>
          </cell>
          <cell r="D2515">
            <v>42907</v>
          </cell>
          <cell r="E2515" t="b">
            <v>0</v>
          </cell>
          <cell r="F2515" t="str">
            <v>Approved</v>
          </cell>
          <cell r="G2515" t="str">
            <v>Solex</v>
          </cell>
          <cell r="H2515" t="str">
            <v>Standard</v>
          </cell>
          <cell r="I2515" t="str">
            <v>low</v>
          </cell>
          <cell r="J2515" t="str">
            <v>medium</v>
          </cell>
          <cell r="K2515">
            <v>945.04</v>
          </cell>
          <cell r="L2515">
            <v>507.58</v>
          </cell>
          <cell r="M2515">
            <v>437.46</v>
          </cell>
          <cell r="N2515">
            <v>35052</v>
          </cell>
          <cell r="O2515" t="e">
            <v>#N/A</v>
          </cell>
          <cell r="P2515" t="e">
            <v>#N/A</v>
          </cell>
          <cell r="Q2515" t="e">
            <v>#N/A</v>
          </cell>
          <cell r="R2515" t="e">
            <v>#N/A</v>
          </cell>
          <cell r="S2515" t="e">
            <v>#N/A</v>
          </cell>
          <cell r="T2515" t="e">
            <v>#N/A</v>
          </cell>
          <cell r="U2515" t="e">
            <v>#N/A</v>
          </cell>
          <cell r="V2515" t="e">
            <v>#N/A</v>
          </cell>
          <cell r="W2515" t="e">
            <v>#N/A</v>
          </cell>
          <cell r="X2515" t="e">
            <v>#N/A</v>
          </cell>
          <cell r="Y2515">
            <v>192</v>
          </cell>
        </row>
        <row r="2516">
          <cell r="A2516">
            <v>2515</v>
          </cell>
          <cell r="B2516">
            <v>4</v>
          </cell>
          <cell r="C2516">
            <v>2202</v>
          </cell>
          <cell r="D2516">
            <v>42853</v>
          </cell>
          <cell r="E2516" t="b">
            <v>1</v>
          </cell>
          <cell r="F2516" t="str">
            <v>Approved</v>
          </cell>
          <cell r="G2516" t="str">
            <v>Giant Bicycles</v>
          </cell>
          <cell r="H2516" t="str">
            <v>Standard</v>
          </cell>
          <cell r="I2516" t="str">
            <v>high</v>
          </cell>
          <cell r="J2516" t="str">
            <v>medium</v>
          </cell>
          <cell r="K2516">
            <v>1129.1300000000001</v>
          </cell>
          <cell r="L2516">
            <v>677.48</v>
          </cell>
          <cell r="M2516">
            <v>451.65000000000009</v>
          </cell>
          <cell r="N2516">
            <v>38258</v>
          </cell>
          <cell r="O2516" t="e">
            <v>#N/A</v>
          </cell>
          <cell r="P2516" t="e">
            <v>#N/A</v>
          </cell>
          <cell r="Q2516" t="e">
            <v>#N/A</v>
          </cell>
          <cell r="R2516" t="e">
            <v>#N/A</v>
          </cell>
          <cell r="S2516" t="e">
            <v>#N/A</v>
          </cell>
          <cell r="T2516" t="e">
            <v>#N/A</v>
          </cell>
          <cell r="U2516" t="e">
            <v>#N/A</v>
          </cell>
          <cell r="V2516" t="e">
            <v>#N/A</v>
          </cell>
          <cell r="W2516" t="e">
            <v>#N/A</v>
          </cell>
          <cell r="X2516" t="e">
            <v>#N/A</v>
          </cell>
          <cell r="Y2516">
            <v>246</v>
          </cell>
        </row>
        <row r="2517">
          <cell r="A2517">
            <v>2516</v>
          </cell>
          <cell r="B2517">
            <v>69</v>
          </cell>
          <cell r="C2517">
            <v>851</v>
          </cell>
          <cell r="D2517">
            <v>43002</v>
          </cell>
          <cell r="E2517" t="b">
            <v>1</v>
          </cell>
          <cell r="F2517" t="str">
            <v>Approved</v>
          </cell>
          <cell r="G2517" t="str">
            <v>Giant Bicycles</v>
          </cell>
          <cell r="H2517" t="str">
            <v>Road</v>
          </cell>
          <cell r="I2517" t="str">
            <v>medium</v>
          </cell>
          <cell r="J2517" t="str">
            <v>medium</v>
          </cell>
          <cell r="K2517">
            <v>792.9</v>
          </cell>
          <cell r="L2517">
            <v>594.67999999999995</v>
          </cell>
          <cell r="M2517">
            <v>198.22000000000003</v>
          </cell>
          <cell r="N2517">
            <v>33552</v>
          </cell>
          <cell r="O2517" t="e">
            <v>#N/A</v>
          </cell>
          <cell r="P2517" t="e">
            <v>#N/A</v>
          </cell>
          <cell r="Q2517" t="e">
            <v>#N/A</v>
          </cell>
          <cell r="R2517" t="e">
            <v>#N/A</v>
          </cell>
          <cell r="S2517" t="e">
            <v>#N/A</v>
          </cell>
          <cell r="T2517" t="e">
            <v>#N/A</v>
          </cell>
          <cell r="U2517" t="e">
            <v>#N/A</v>
          </cell>
          <cell r="V2517" t="e">
            <v>#N/A</v>
          </cell>
          <cell r="W2517" t="e">
            <v>#N/A</v>
          </cell>
          <cell r="X2517" t="e">
            <v>#N/A</v>
          </cell>
          <cell r="Y2517">
            <v>97</v>
          </cell>
        </row>
        <row r="2518">
          <cell r="A2518">
            <v>2517</v>
          </cell>
          <cell r="B2518">
            <v>34</v>
          </cell>
          <cell r="C2518">
            <v>3218</v>
          </cell>
          <cell r="D2518">
            <v>42860</v>
          </cell>
          <cell r="E2518" t="b">
            <v>1</v>
          </cell>
          <cell r="F2518" t="str">
            <v>Approved</v>
          </cell>
          <cell r="G2518" t="str">
            <v>Norco Bicycles</v>
          </cell>
          <cell r="H2518" t="str">
            <v>Road</v>
          </cell>
          <cell r="I2518" t="str">
            <v>high</v>
          </cell>
          <cell r="J2518" t="str">
            <v>large</v>
          </cell>
          <cell r="K2518">
            <v>774.53</v>
          </cell>
          <cell r="L2518">
            <v>464.72</v>
          </cell>
          <cell r="M2518">
            <v>309.80999999999995</v>
          </cell>
          <cell r="N2518">
            <v>37823</v>
          </cell>
          <cell r="O2518" t="str">
            <v>Female</v>
          </cell>
          <cell r="P2518">
            <v>94</v>
          </cell>
          <cell r="Q2518">
            <v>46.131506849315066</v>
          </cell>
          <cell r="R2518" t="str">
            <v>Information Systems Manager</v>
          </cell>
          <cell r="S2518" t="str">
            <v>Manufacturing</v>
          </cell>
          <cell r="T2518" t="str">
            <v>Mass Customer</v>
          </cell>
          <cell r="U2518" t="str">
            <v>No</v>
          </cell>
          <cell r="V2518">
            <v>4503</v>
          </cell>
          <cell r="W2518" t="str">
            <v>QLD</v>
          </cell>
          <cell r="X2518">
            <v>4</v>
          </cell>
          <cell r="Y2518">
            <v>239</v>
          </cell>
        </row>
        <row r="2519">
          <cell r="A2519">
            <v>2518</v>
          </cell>
          <cell r="B2519">
            <v>81</v>
          </cell>
          <cell r="C2519">
            <v>857</v>
          </cell>
          <cell r="D2519">
            <v>43075</v>
          </cell>
          <cell r="E2519" t="b">
            <v>1</v>
          </cell>
          <cell r="F2519" t="str">
            <v>Approved</v>
          </cell>
          <cell r="G2519" t="str">
            <v>Solex</v>
          </cell>
          <cell r="H2519" t="str">
            <v>Standard</v>
          </cell>
          <cell r="I2519" t="str">
            <v>medium</v>
          </cell>
          <cell r="J2519" t="str">
            <v>medium</v>
          </cell>
          <cell r="K2519">
            <v>1151.96</v>
          </cell>
          <cell r="L2519">
            <v>649.49</v>
          </cell>
          <cell r="M2519">
            <v>502.47</v>
          </cell>
          <cell r="N2519">
            <v>35470</v>
          </cell>
          <cell r="O2519" t="e">
            <v>#N/A</v>
          </cell>
          <cell r="P2519" t="e">
            <v>#N/A</v>
          </cell>
          <cell r="Q2519" t="e">
            <v>#N/A</v>
          </cell>
          <cell r="R2519" t="e">
            <v>#N/A</v>
          </cell>
          <cell r="S2519" t="e">
            <v>#N/A</v>
          </cell>
          <cell r="T2519" t="e">
            <v>#N/A</v>
          </cell>
          <cell r="U2519" t="e">
            <v>#N/A</v>
          </cell>
          <cell r="V2519" t="e">
            <v>#N/A</v>
          </cell>
          <cell r="W2519" t="e">
            <v>#N/A</v>
          </cell>
          <cell r="X2519" t="e">
            <v>#N/A</v>
          </cell>
          <cell r="Y2519">
            <v>24</v>
          </cell>
        </row>
        <row r="2520">
          <cell r="A2520">
            <v>2519</v>
          </cell>
          <cell r="B2520">
            <v>1</v>
          </cell>
          <cell r="C2520">
            <v>3361</v>
          </cell>
          <cell r="D2520">
            <v>42972</v>
          </cell>
          <cell r="E2520" t="b">
            <v>0</v>
          </cell>
          <cell r="F2520" t="str">
            <v>Approved</v>
          </cell>
          <cell r="G2520" t="str">
            <v>Giant Bicycles</v>
          </cell>
          <cell r="H2520" t="str">
            <v>Standard</v>
          </cell>
          <cell r="I2520" t="str">
            <v>medium</v>
          </cell>
          <cell r="J2520" t="str">
            <v>medium</v>
          </cell>
          <cell r="K2520">
            <v>1403.5</v>
          </cell>
          <cell r="L2520">
            <v>954.82</v>
          </cell>
          <cell r="M2520">
            <v>448.67999999999995</v>
          </cell>
          <cell r="N2520">
            <v>38482</v>
          </cell>
          <cell r="O2520" t="str">
            <v>Male</v>
          </cell>
          <cell r="P2520">
            <v>60</v>
          </cell>
          <cell r="Q2520">
            <v>54.2</v>
          </cell>
          <cell r="R2520" t="str">
            <v>General Manager</v>
          </cell>
          <cell r="S2520" t="str">
            <v>Health</v>
          </cell>
          <cell r="T2520" t="str">
            <v>Affluent Customer</v>
          </cell>
          <cell r="U2520" t="str">
            <v>No</v>
          </cell>
          <cell r="V2520">
            <v>2176</v>
          </cell>
          <cell r="W2520" t="str">
            <v>NSW</v>
          </cell>
          <cell r="X2520">
            <v>9</v>
          </cell>
          <cell r="Y2520">
            <v>127</v>
          </cell>
        </row>
        <row r="2521">
          <cell r="A2521">
            <v>2520</v>
          </cell>
          <cell r="B2521">
            <v>18</v>
          </cell>
          <cell r="C2521">
            <v>1145</v>
          </cell>
          <cell r="D2521">
            <v>43086</v>
          </cell>
          <cell r="E2521" t="b">
            <v>0</v>
          </cell>
          <cell r="F2521" t="str">
            <v>Approved</v>
          </cell>
          <cell r="G2521" t="str">
            <v>Solex</v>
          </cell>
          <cell r="H2521" t="str">
            <v>Standard</v>
          </cell>
          <cell r="I2521" t="str">
            <v>medium</v>
          </cell>
          <cell r="J2521" t="str">
            <v>medium</v>
          </cell>
          <cell r="K2521">
            <v>575.27</v>
          </cell>
          <cell r="L2521">
            <v>431.45</v>
          </cell>
          <cell r="M2521">
            <v>143.82</v>
          </cell>
          <cell r="N2521">
            <v>35160</v>
          </cell>
          <cell r="O2521" t="e">
            <v>#N/A</v>
          </cell>
          <cell r="P2521" t="e">
            <v>#N/A</v>
          </cell>
          <cell r="Q2521" t="e">
            <v>#N/A</v>
          </cell>
          <cell r="R2521" t="e">
            <v>#N/A</v>
          </cell>
          <cell r="S2521" t="e">
            <v>#N/A</v>
          </cell>
          <cell r="T2521" t="e">
            <v>#N/A</v>
          </cell>
          <cell r="U2521" t="e">
            <v>#N/A</v>
          </cell>
          <cell r="V2521" t="e">
            <v>#N/A</v>
          </cell>
          <cell r="W2521" t="e">
            <v>#N/A</v>
          </cell>
          <cell r="X2521" t="e">
            <v>#N/A</v>
          </cell>
          <cell r="Y2521">
            <v>13</v>
          </cell>
        </row>
        <row r="2522">
          <cell r="A2522">
            <v>2521</v>
          </cell>
          <cell r="B2522">
            <v>91</v>
          </cell>
          <cell r="C2522">
            <v>2560</v>
          </cell>
          <cell r="D2522">
            <v>42869</v>
          </cell>
          <cell r="E2522" t="b">
            <v>0</v>
          </cell>
          <cell r="F2522" t="str">
            <v>Approved</v>
          </cell>
          <cell r="G2522" t="str">
            <v>Solex</v>
          </cell>
          <cell r="H2522" t="str">
            <v>Standard</v>
          </cell>
          <cell r="I2522" t="str">
            <v>medium</v>
          </cell>
          <cell r="J2522" t="str">
            <v>medium</v>
          </cell>
          <cell r="K2522">
            <v>100.35</v>
          </cell>
          <cell r="L2522">
            <v>75.260000000000005</v>
          </cell>
          <cell r="M2522">
            <v>25.089999999999989</v>
          </cell>
          <cell r="N2522">
            <v>36367</v>
          </cell>
          <cell r="O2522" t="str">
            <v>Female</v>
          </cell>
          <cell r="P2522">
            <v>44</v>
          </cell>
          <cell r="Q2522">
            <v>41.493150684931507</v>
          </cell>
          <cell r="R2522" t="str">
            <v>Developer IV</v>
          </cell>
          <cell r="S2522" t="str">
            <v>Entertainment</v>
          </cell>
          <cell r="T2522" t="str">
            <v>High Net Worth</v>
          </cell>
          <cell r="U2522" t="str">
            <v>No</v>
          </cell>
          <cell r="V2522">
            <v>2000</v>
          </cell>
          <cell r="W2522" t="str">
            <v>NSW</v>
          </cell>
          <cell r="X2522">
            <v>8</v>
          </cell>
          <cell r="Y2522">
            <v>230</v>
          </cell>
        </row>
        <row r="2523">
          <cell r="A2523">
            <v>2522</v>
          </cell>
          <cell r="B2523">
            <v>56</v>
          </cell>
          <cell r="C2523">
            <v>272</v>
          </cell>
          <cell r="D2523">
            <v>42773</v>
          </cell>
          <cell r="E2523" t="b">
            <v>1</v>
          </cell>
          <cell r="F2523" t="str">
            <v>Approved</v>
          </cell>
          <cell r="G2523" t="str">
            <v>OHM Cycles</v>
          </cell>
          <cell r="H2523" t="str">
            <v>Standard</v>
          </cell>
          <cell r="I2523" t="str">
            <v>medium</v>
          </cell>
          <cell r="J2523" t="str">
            <v>medium</v>
          </cell>
          <cell r="K2523">
            <v>183.86</v>
          </cell>
          <cell r="L2523">
            <v>137.9</v>
          </cell>
          <cell r="M2523">
            <v>45.960000000000008</v>
          </cell>
          <cell r="N2523">
            <v>41047</v>
          </cell>
          <cell r="O2523" t="e">
            <v>#N/A</v>
          </cell>
          <cell r="P2523" t="e">
            <v>#N/A</v>
          </cell>
          <cell r="Q2523" t="e">
            <v>#N/A</v>
          </cell>
          <cell r="R2523" t="e">
            <v>#N/A</v>
          </cell>
          <cell r="S2523" t="e">
            <v>#N/A</v>
          </cell>
          <cell r="T2523" t="e">
            <v>#N/A</v>
          </cell>
          <cell r="U2523" t="e">
            <v>#N/A</v>
          </cell>
          <cell r="V2523" t="e">
            <v>#N/A</v>
          </cell>
          <cell r="W2523" t="e">
            <v>#N/A</v>
          </cell>
          <cell r="X2523" t="e">
            <v>#N/A</v>
          </cell>
          <cell r="Y2523">
            <v>326</v>
          </cell>
        </row>
        <row r="2524">
          <cell r="A2524">
            <v>2523</v>
          </cell>
          <cell r="B2524">
            <v>82</v>
          </cell>
          <cell r="C2524">
            <v>3195</v>
          </cell>
          <cell r="D2524">
            <v>42739</v>
          </cell>
          <cell r="E2524" t="b">
            <v>1</v>
          </cell>
          <cell r="F2524" t="str">
            <v>Approved</v>
          </cell>
          <cell r="G2524" t="str">
            <v>Norco Bicycles</v>
          </cell>
          <cell r="H2524" t="str">
            <v>Standard</v>
          </cell>
          <cell r="I2524" t="str">
            <v>high</v>
          </cell>
          <cell r="J2524" t="str">
            <v>medium</v>
          </cell>
          <cell r="K2524">
            <v>1148.6400000000001</v>
          </cell>
          <cell r="L2524">
            <v>689.18</v>
          </cell>
          <cell r="M2524">
            <v>459.46000000000015</v>
          </cell>
          <cell r="N2524">
            <v>42226</v>
          </cell>
          <cell r="O2524" t="str">
            <v>Female</v>
          </cell>
          <cell r="P2524">
            <v>11</v>
          </cell>
          <cell r="Q2524">
            <v>41</v>
          </cell>
          <cell r="R2524" t="str">
            <v>Tax Accountant</v>
          </cell>
          <cell r="S2524" t="str">
            <v>Manufacturing</v>
          </cell>
          <cell r="T2524" t="str">
            <v>Mass Customer</v>
          </cell>
          <cell r="U2524" t="str">
            <v>No</v>
          </cell>
          <cell r="V2524">
            <v>2077</v>
          </cell>
          <cell r="W2524" t="str">
            <v>NSW</v>
          </cell>
          <cell r="X2524">
            <v>8</v>
          </cell>
          <cell r="Y2524">
            <v>360</v>
          </cell>
        </row>
        <row r="2525">
          <cell r="A2525">
            <v>2524</v>
          </cell>
          <cell r="B2525">
            <v>0</v>
          </cell>
          <cell r="C2525">
            <v>2089</v>
          </cell>
          <cell r="D2525">
            <v>42794</v>
          </cell>
          <cell r="E2525" t="b">
            <v>1</v>
          </cell>
          <cell r="F2525" t="str">
            <v>Approved</v>
          </cell>
          <cell r="G2525" t="str">
            <v>Solex</v>
          </cell>
          <cell r="H2525" t="str">
            <v>Road</v>
          </cell>
          <cell r="I2525" t="str">
            <v>medium</v>
          </cell>
          <cell r="J2525" t="str">
            <v>medium</v>
          </cell>
          <cell r="K2525">
            <v>416.98</v>
          </cell>
          <cell r="L2525">
            <v>312.74</v>
          </cell>
          <cell r="M2525">
            <v>104.24000000000001</v>
          </cell>
          <cell r="N2525">
            <v>35560</v>
          </cell>
          <cell r="O2525" t="e">
            <v>#N/A</v>
          </cell>
          <cell r="P2525" t="e">
            <v>#N/A</v>
          </cell>
          <cell r="Q2525" t="e">
            <v>#N/A</v>
          </cell>
          <cell r="R2525" t="e">
            <v>#N/A</v>
          </cell>
          <cell r="S2525" t="e">
            <v>#N/A</v>
          </cell>
          <cell r="T2525" t="e">
            <v>#N/A</v>
          </cell>
          <cell r="U2525" t="e">
            <v>#N/A</v>
          </cell>
          <cell r="V2525" t="e">
            <v>#N/A</v>
          </cell>
          <cell r="W2525" t="e">
            <v>#N/A</v>
          </cell>
          <cell r="X2525" t="e">
            <v>#N/A</v>
          </cell>
          <cell r="Y2525">
            <v>305</v>
          </cell>
        </row>
        <row r="2526">
          <cell r="A2526">
            <v>2525</v>
          </cell>
          <cell r="B2526">
            <v>48</v>
          </cell>
          <cell r="C2526">
            <v>1837</v>
          </cell>
          <cell r="D2526">
            <v>42950</v>
          </cell>
          <cell r="E2526" t="b">
            <v>0</v>
          </cell>
          <cell r="F2526" t="str">
            <v>Approved</v>
          </cell>
          <cell r="G2526" t="str">
            <v>WeareA2B</v>
          </cell>
          <cell r="H2526" t="str">
            <v>Standard</v>
          </cell>
          <cell r="I2526" t="str">
            <v>medium</v>
          </cell>
          <cell r="J2526" t="str">
            <v>medium</v>
          </cell>
          <cell r="K2526">
            <v>1762.96</v>
          </cell>
          <cell r="L2526">
            <v>950.52</v>
          </cell>
          <cell r="M2526">
            <v>812.44</v>
          </cell>
          <cell r="N2526">
            <v>41064</v>
          </cell>
          <cell r="O2526" t="e">
            <v>#N/A</v>
          </cell>
          <cell r="P2526" t="e">
            <v>#N/A</v>
          </cell>
          <cell r="Q2526" t="e">
            <v>#N/A</v>
          </cell>
          <cell r="R2526" t="e">
            <v>#N/A</v>
          </cell>
          <cell r="S2526" t="e">
            <v>#N/A</v>
          </cell>
          <cell r="T2526" t="e">
            <v>#N/A</v>
          </cell>
          <cell r="U2526" t="e">
            <v>#N/A</v>
          </cell>
          <cell r="V2526" t="e">
            <v>#N/A</v>
          </cell>
          <cell r="W2526" t="e">
            <v>#N/A</v>
          </cell>
          <cell r="X2526" t="e">
            <v>#N/A</v>
          </cell>
          <cell r="Y2526">
            <v>149</v>
          </cell>
        </row>
        <row r="2527">
          <cell r="A2527">
            <v>2526</v>
          </cell>
          <cell r="B2527">
            <v>0</v>
          </cell>
          <cell r="C2527">
            <v>1922</v>
          </cell>
          <cell r="D2527">
            <v>42769</v>
          </cell>
          <cell r="E2527" t="b">
            <v>0</v>
          </cell>
          <cell r="F2527" t="str">
            <v>Approved</v>
          </cell>
          <cell r="G2527" t="str">
            <v>Trek Bicycles</v>
          </cell>
          <cell r="H2527" t="str">
            <v>Road</v>
          </cell>
          <cell r="I2527" t="str">
            <v>medium</v>
          </cell>
          <cell r="J2527" t="str">
            <v>medium</v>
          </cell>
          <cell r="K2527">
            <v>533.51</v>
          </cell>
          <cell r="L2527">
            <v>400.13</v>
          </cell>
          <cell r="M2527">
            <v>133.38</v>
          </cell>
          <cell r="N2527">
            <v>35707</v>
          </cell>
          <cell r="O2527" t="e">
            <v>#N/A</v>
          </cell>
          <cell r="P2527" t="e">
            <v>#N/A</v>
          </cell>
          <cell r="Q2527" t="e">
            <v>#N/A</v>
          </cell>
          <cell r="R2527" t="e">
            <v>#N/A</v>
          </cell>
          <cell r="S2527" t="e">
            <v>#N/A</v>
          </cell>
          <cell r="T2527" t="e">
            <v>#N/A</v>
          </cell>
          <cell r="U2527" t="e">
            <v>#N/A</v>
          </cell>
          <cell r="V2527" t="e">
            <v>#N/A</v>
          </cell>
          <cell r="W2527" t="e">
            <v>#N/A</v>
          </cell>
          <cell r="X2527" t="e">
            <v>#N/A</v>
          </cell>
          <cell r="Y2527">
            <v>330</v>
          </cell>
        </row>
        <row r="2528">
          <cell r="A2528">
            <v>2527</v>
          </cell>
          <cell r="B2528">
            <v>15</v>
          </cell>
          <cell r="C2528">
            <v>3149</v>
          </cell>
          <cell r="D2528">
            <v>43077</v>
          </cell>
          <cell r="E2528" t="b">
            <v>1</v>
          </cell>
          <cell r="F2528" t="str">
            <v>Approved</v>
          </cell>
          <cell r="G2528" t="str">
            <v>Norco Bicycles</v>
          </cell>
          <cell r="H2528" t="str">
            <v>Standard</v>
          </cell>
          <cell r="I2528" t="str">
            <v>low</v>
          </cell>
          <cell r="J2528" t="str">
            <v>medium</v>
          </cell>
          <cell r="K2528">
            <v>958.74</v>
          </cell>
          <cell r="L2528">
            <v>748.9</v>
          </cell>
          <cell r="M2528">
            <v>209.84000000000003</v>
          </cell>
          <cell r="N2528">
            <v>34165</v>
          </cell>
          <cell r="O2528" t="str">
            <v>Female</v>
          </cell>
          <cell r="P2528">
            <v>66</v>
          </cell>
          <cell r="Q2528">
            <v>41.56986301369863</v>
          </cell>
          <cell r="R2528" t="str">
            <v>Tax Accountant</v>
          </cell>
          <cell r="S2528" t="str">
            <v>n/a</v>
          </cell>
          <cell r="T2528" t="str">
            <v>High Net Worth</v>
          </cell>
          <cell r="U2528" t="str">
            <v>Yes</v>
          </cell>
          <cell r="V2528">
            <v>3141</v>
          </cell>
          <cell r="W2528" t="str">
            <v>VIC</v>
          </cell>
          <cell r="X2528">
            <v>10</v>
          </cell>
          <cell r="Y2528">
            <v>22</v>
          </cell>
        </row>
        <row r="2529">
          <cell r="A2529">
            <v>2528</v>
          </cell>
          <cell r="B2529">
            <v>14</v>
          </cell>
          <cell r="C2529">
            <v>2647</v>
          </cell>
          <cell r="D2529">
            <v>43082</v>
          </cell>
          <cell r="E2529" t="b">
            <v>1</v>
          </cell>
          <cell r="F2529" t="str">
            <v>Approved</v>
          </cell>
          <cell r="G2529" t="str">
            <v>Solex</v>
          </cell>
          <cell r="H2529" t="str">
            <v>Standard</v>
          </cell>
          <cell r="I2529" t="str">
            <v>high</v>
          </cell>
          <cell r="J2529" t="str">
            <v>large</v>
          </cell>
          <cell r="K2529">
            <v>1842.92</v>
          </cell>
          <cell r="L2529">
            <v>1105.75</v>
          </cell>
          <cell r="M2529">
            <v>737.17000000000007</v>
          </cell>
          <cell r="N2529">
            <v>34996</v>
          </cell>
          <cell r="O2529" t="str">
            <v>Male</v>
          </cell>
          <cell r="P2529">
            <v>60</v>
          </cell>
          <cell r="Q2529">
            <v>122.3013698630137</v>
          </cell>
          <cell r="R2529" t="str">
            <v>Physical Therapy Assistant</v>
          </cell>
          <cell r="S2529" t="str">
            <v>Retail</v>
          </cell>
          <cell r="T2529" t="str">
            <v>Mass Customer</v>
          </cell>
          <cell r="U2529" t="str">
            <v>Yes</v>
          </cell>
          <cell r="V2529">
            <v>2770</v>
          </cell>
          <cell r="W2529" t="str">
            <v>NSW</v>
          </cell>
          <cell r="X2529">
            <v>7</v>
          </cell>
          <cell r="Y2529">
            <v>17</v>
          </cell>
        </row>
        <row r="2530">
          <cell r="A2530">
            <v>2529</v>
          </cell>
          <cell r="B2530">
            <v>65</v>
          </cell>
          <cell r="C2530">
            <v>2308</v>
          </cell>
          <cell r="D2530">
            <v>42830</v>
          </cell>
          <cell r="E2530" t="b">
            <v>1</v>
          </cell>
          <cell r="F2530" t="str">
            <v>Approved</v>
          </cell>
          <cell r="G2530" t="str">
            <v>WeareA2B</v>
          </cell>
          <cell r="H2530" t="str">
            <v>Standard</v>
          </cell>
          <cell r="I2530" t="str">
            <v>medium</v>
          </cell>
          <cell r="J2530" t="str">
            <v>medium</v>
          </cell>
          <cell r="K2530">
            <v>1807.45</v>
          </cell>
          <cell r="L2530">
            <v>778.69</v>
          </cell>
          <cell r="M2530">
            <v>1028.76</v>
          </cell>
          <cell r="N2530">
            <v>42710</v>
          </cell>
          <cell r="O2530" t="e">
            <v>#N/A</v>
          </cell>
          <cell r="P2530" t="e">
            <v>#N/A</v>
          </cell>
          <cell r="Q2530" t="e">
            <v>#N/A</v>
          </cell>
          <cell r="R2530" t="e">
            <v>#N/A</v>
          </cell>
          <cell r="S2530" t="e">
            <v>#N/A</v>
          </cell>
          <cell r="T2530" t="e">
            <v>#N/A</v>
          </cell>
          <cell r="U2530" t="e">
            <v>#N/A</v>
          </cell>
          <cell r="V2530" t="e">
            <v>#N/A</v>
          </cell>
          <cell r="W2530" t="e">
            <v>#N/A</v>
          </cell>
          <cell r="X2530" t="e">
            <v>#N/A</v>
          </cell>
          <cell r="Y2530">
            <v>269</v>
          </cell>
        </row>
        <row r="2531">
          <cell r="A2531">
            <v>2530</v>
          </cell>
          <cell r="B2531">
            <v>56</v>
          </cell>
          <cell r="C2531">
            <v>1151</v>
          </cell>
          <cell r="D2531">
            <v>43024</v>
          </cell>
          <cell r="E2531" t="b">
            <v>0</v>
          </cell>
          <cell r="F2531" t="str">
            <v>Approved</v>
          </cell>
          <cell r="G2531" t="str">
            <v>Norco Bicycles</v>
          </cell>
          <cell r="H2531" t="str">
            <v>Mountain</v>
          </cell>
          <cell r="I2531" t="str">
            <v>low</v>
          </cell>
          <cell r="J2531" t="str">
            <v>small</v>
          </cell>
          <cell r="K2531">
            <v>688.63</v>
          </cell>
          <cell r="L2531">
            <v>612.88</v>
          </cell>
          <cell r="M2531">
            <v>75.75</v>
          </cell>
          <cell r="N2531">
            <v>40670</v>
          </cell>
          <cell r="O2531" t="e">
            <v>#N/A</v>
          </cell>
          <cell r="P2531" t="e">
            <v>#N/A</v>
          </cell>
          <cell r="Q2531" t="e">
            <v>#N/A</v>
          </cell>
          <cell r="R2531" t="e">
            <v>#N/A</v>
          </cell>
          <cell r="S2531" t="e">
            <v>#N/A</v>
          </cell>
          <cell r="T2531" t="e">
            <v>#N/A</v>
          </cell>
          <cell r="U2531" t="e">
            <v>#N/A</v>
          </cell>
          <cell r="V2531" t="e">
            <v>#N/A</v>
          </cell>
          <cell r="W2531" t="e">
            <v>#N/A</v>
          </cell>
          <cell r="X2531" t="e">
            <v>#N/A</v>
          </cell>
          <cell r="Y2531">
            <v>75</v>
          </cell>
        </row>
        <row r="2532">
          <cell r="A2532">
            <v>2531</v>
          </cell>
          <cell r="B2532">
            <v>58</v>
          </cell>
          <cell r="C2532">
            <v>2142</v>
          </cell>
          <cell r="D2532">
            <v>43018</v>
          </cell>
          <cell r="E2532" t="b">
            <v>1</v>
          </cell>
          <cell r="F2532" t="str">
            <v>Approved</v>
          </cell>
          <cell r="G2532" t="str">
            <v>OHM Cycles</v>
          </cell>
          <cell r="H2532" t="str">
            <v>Standard</v>
          </cell>
          <cell r="I2532" t="str">
            <v>medium</v>
          </cell>
          <cell r="J2532" t="str">
            <v>medium</v>
          </cell>
          <cell r="K2532">
            <v>912.52</v>
          </cell>
          <cell r="L2532">
            <v>141.4</v>
          </cell>
          <cell r="M2532">
            <v>771.12</v>
          </cell>
          <cell r="N2532">
            <v>42295</v>
          </cell>
          <cell r="O2532" t="e">
            <v>#N/A</v>
          </cell>
          <cell r="P2532" t="e">
            <v>#N/A</v>
          </cell>
          <cell r="Q2532" t="e">
            <v>#N/A</v>
          </cell>
          <cell r="R2532" t="e">
            <v>#N/A</v>
          </cell>
          <cell r="S2532" t="e">
            <v>#N/A</v>
          </cell>
          <cell r="T2532" t="e">
            <v>#N/A</v>
          </cell>
          <cell r="U2532" t="e">
            <v>#N/A</v>
          </cell>
          <cell r="V2532" t="e">
            <v>#N/A</v>
          </cell>
          <cell r="W2532" t="e">
            <v>#N/A</v>
          </cell>
          <cell r="X2532" t="e">
            <v>#N/A</v>
          </cell>
          <cell r="Y2532">
            <v>81</v>
          </cell>
        </row>
        <row r="2533">
          <cell r="A2533">
            <v>2532</v>
          </cell>
          <cell r="B2533">
            <v>18</v>
          </cell>
          <cell r="C2533">
            <v>553</v>
          </cell>
          <cell r="D2533">
            <v>42889</v>
          </cell>
          <cell r="E2533" t="b">
            <v>0</v>
          </cell>
          <cell r="F2533" t="str">
            <v>Approved</v>
          </cell>
          <cell r="G2533" t="str">
            <v>Solex</v>
          </cell>
          <cell r="H2533" t="str">
            <v>Standard</v>
          </cell>
          <cell r="I2533" t="str">
            <v>medium</v>
          </cell>
          <cell r="J2533" t="str">
            <v>medium</v>
          </cell>
          <cell r="K2533">
            <v>575.27</v>
          </cell>
          <cell r="L2533">
            <v>431.45</v>
          </cell>
          <cell r="M2533">
            <v>143.82</v>
          </cell>
          <cell r="N2533">
            <v>42404</v>
          </cell>
          <cell r="O2533" t="e">
            <v>#N/A</v>
          </cell>
          <cell r="P2533" t="e">
            <v>#N/A</v>
          </cell>
          <cell r="Q2533" t="e">
            <v>#N/A</v>
          </cell>
          <cell r="R2533" t="e">
            <v>#N/A</v>
          </cell>
          <cell r="S2533" t="e">
            <v>#N/A</v>
          </cell>
          <cell r="T2533" t="e">
            <v>#N/A</v>
          </cell>
          <cell r="U2533" t="e">
            <v>#N/A</v>
          </cell>
          <cell r="V2533" t="e">
            <v>#N/A</v>
          </cell>
          <cell r="W2533" t="e">
            <v>#N/A</v>
          </cell>
          <cell r="X2533" t="e">
            <v>#N/A</v>
          </cell>
          <cell r="Y2533">
            <v>210</v>
          </cell>
        </row>
        <row r="2534">
          <cell r="A2534">
            <v>2533</v>
          </cell>
          <cell r="B2534">
            <v>6</v>
          </cell>
          <cell r="C2534">
            <v>1048</v>
          </cell>
          <cell r="D2534">
            <v>42808</v>
          </cell>
          <cell r="E2534" t="b">
            <v>1</v>
          </cell>
          <cell r="F2534" t="str">
            <v>Approved</v>
          </cell>
          <cell r="G2534" t="str">
            <v>OHM Cycles</v>
          </cell>
          <cell r="H2534" t="str">
            <v>Standard</v>
          </cell>
          <cell r="I2534" t="str">
            <v>high</v>
          </cell>
          <cell r="J2534" t="str">
            <v>medium</v>
          </cell>
          <cell r="K2534">
            <v>227.88</v>
          </cell>
          <cell r="L2534">
            <v>136.72999999999999</v>
          </cell>
          <cell r="M2534">
            <v>91.15</v>
          </cell>
          <cell r="N2534">
            <v>37659</v>
          </cell>
          <cell r="O2534" t="e">
            <v>#N/A</v>
          </cell>
          <cell r="P2534" t="e">
            <v>#N/A</v>
          </cell>
          <cell r="Q2534" t="e">
            <v>#N/A</v>
          </cell>
          <cell r="R2534" t="e">
            <v>#N/A</v>
          </cell>
          <cell r="S2534" t="e">
            <v>#N/A</v>
          </cell>
          <cell r="T2534" t="e">
            <v>#N/A</v>
          </cell>
          <cell r="U2534" t="e">
            <v>#N/A</v>
          </cell>
          <cell r="V2534" t="e">
            <v>#N/A</v>
          </cell>
          <cell r="W2534" t="e">
            <v>#N/A</v>
          </cell>
          <cell r="X2534" t="e">
            <v>#N/A</v>
          </cell>
          <cell r="Y2534">
            <v>291</v>
          </cell>
        </row>
        <row r="2535">
          <cell r="A2535">
            <v>2534</v>
          </cell>
          <cell r="B2535">
            <v>84</v>
          </cell>
          <cell r="C2535">
            <v>5</v>
          </cell>
          <cell r="D2535">
            <v>42858</v>
          </cell>
          <cell r="E2535" t="b">
            <v>0</v>
          </cell>
          <cell r="F2535" t="str">
            <v>Approved</v>
          </cell>
          <cell r="G2535" t="str">
            <v>Trek Bicycles</v>
          </cell>
          <cell r="H2535" t="str">
            <v>Road</v>
          </cell>
          <cell r="I2535" t="str">
            <v>medium</v>
          </cell>
          <cell r="J2535" t="str">
            <v>medium</v>
          </cell>
          <cell r="K2535">
            <v>290.62</v>
          </cell>
          <cell r="L2535">
            <v>215.14</v>
          </cell>
          <cell r="M2535">
            <v>75.480000000000018</v>
          </cell>
          <cell r="N2535">
            <v>37626</v>
          </cell>
          <cell r="O2535" t="e">
            <v>#N/A</v>
          </cell>
          <cell r="P2535" t="e">
            <v>#N/A</v>
          </cell>
          <cell r="Q2535" t="e">
            <v>#N/A</v>
          </cell>
          <cell r="R2535" t="e">
            <v>#N/A</v>
          </cell>
          <cell r="S2535" t="e">
            <v>#N/A</v>
          </cell>
          <cell r="T2535" t="e">
            <v>#N/A</v>
          </cell>
          <cell r="U2535" t="e">
            <v>#N/A</v>
          </cell>
          <cell r="V2535" t="e">
            <v>#N/A</v>
          </cell>
          <cell r="W2535" t="e">
            <v>#N/A</v>
          </cell>
          <cell r="X2535" t="e">
            <v>#N/A</v>
          </cell>
          <cell r="Y2535">
            <v>241</v>
          </cell>
        </row>
        <row r="2536">
          <cell r="A2536">
            <v>2535</v>
          </cell>
          <cell r="B2536">
            <v>88</v>
          </cell>
          <cell r="C2536">
            <v>2872</v>
          </cell>
          <cell r="D2536">
            <v>43026</v>
          </cell>
          <cell r="E2536" t="b">
            <v>0</v>
          </cell>
          <cell r="F2536" t="str">
            <v>Approved</v>
          </cell>
          <cell r="G2536" t="str">
            <v>Norco Bicycles</v>
          </cell>
          <cell r="H2536" t="str">
            <v>Standard</v>
          </cell>
          <cell r="I2536" t="str">
            <v>medium</v>
          </cell>
          <cell r="J2536" t="str">
            <v>medium</v>
          </cell>
          <cell r="K2536">
            <v>1198.46</v>
          </cell>
          <cell r="L2536">
            <v>381.1</v>
          </cell>
          <cell r="M2536">
            <v>817.36</v>
          </cell>
          <cell r="N2536">
            <v>37626</v>
          </cell>
          <cell r="O2536" t="str">
            <v>Female</v>
          </cell>
          <cell r="P2536">
            <v>59</v>
          </cell>
          <cell r="Q2536">
            <v>48.11780821917808</v>
          </cell>
          <cell r="R2536" t="str">
            <v>Assistant Professor</v>
          </cell>
          <cell r="S2536" t="str">
            <v>Entertainment</v>
          </cell>
          <cell r="T2536" t="str">
            <v>High Net Worth</v>
          </cell>
          <cell r="U2536" t="str">
            <v>Yes</v>
          </cell>
          <cell r="V2536">
            <v>4810</v>
          </cell>
          <cell r="W2536" t="str">
            <v>QLD</v>
          </cell>
          <cell r="X2536">
            <v>8</v>
          </cell>
          <cell r="Y2536">
            <v>73</v>
          </cell>
        </row>
        <row r="2537">
          <cell r="A2537">
            <v>2536</v>
          </cell>
          <cell r="B2537">
            <v>71</v>
          </cell>
          <cell r="C2537">
            <v>636</v>
          </cell>
          <cell r="D2537">
            <v>43080</v>
          </cell>
          <cell r="E2537" t="b">
            <v>0</v>
          </cell>
          <cell r="F2537" t="str">
            <v>Approved</v>
          </cell>
          <cell r="G2537" t="str">
            <v>Solex</v>
          </cell>
          <cell r="H2537" t="str">
            <v>Standard</v>
          </cell>
          <cell r="I2537" t="str">
            <v>high</v>
          </cell>
          <cell r="J2537" t="str">
            <v>large</v>
          </cell>
          <cell r="K2537">
            <v>1842.92</v>
          </cell>
          <cell r="L2537">
            <v>1105.75</v>
          </cell>
          <cell r="M2537">
            <v>737.17000000000007</v>
          </cell>
          <cell r="N2537">
            <v>34996</v>
          </cell>
          <cell r="O2537" t="e">
            <v>#N/A</v>
          </cell>
          <cell r="P2537" t="e">
            <v>#N/A</v>
          </cell>
          <cell r="Q2537" t="e">
            <v>#N/A</v>
          </cell>
          <cell r="R2537" t="e">
            <v>#N/A</v>
          </cell>
          <cell r="S2537" t="e">
            <v>#N/A</v>
          </cell>
          <cell r="T2537" t="e">
            <v>#N/A</v>
          </cell>
          <cell r="U2537" t="e">
            <v>#N/A</v>
          </cell>
          <cell r="V2537" t="e">
            <v>#N/A</v>
          </cell>
          <cell r="W2537" t="e">
            <v>#N/A</v>
          </cell>
          <cell r="X2537" t="e">
            <v>#N/A</v>
          </cell>
          <cell r="Y2537">
            <v>19</v>
          </cell>
        </row>
        <row r="2538">
          <cell r="A2538">
            <v>2537</v>
          </cell>
          <cell r="B2538">
            <v>95</v>
          </cell>
          <cell r="C2538">
            <v>2797</v>
          </cell>
          <cell r="D2538">
            <v>42980</v>
          </cell>
          <cell r="E2538" t="b">
            <v>1</v>
          </cell>
          <cell r="F2538" t="str">
            <v>Approved</v>
          </cell>
          <cell r="G2538" t="str">
            <v>Giant Bicycles</v>
          </cell>
          <cell r="H2538" t="str">
            <v>Standard</v>
          </cell>
          <cell r="I2538" t="str">
            <v>medium</v>
          </cell>
          <cell r="J2538" t="str">
            <v>large</v>
          </cell>
          <cell r="K2538">
            <v>569.55999999999995</v>
          </cell>
          <cell r="L2538">
            <v>528.42999999999995</v>
          </cell>
          <cell r="M2538">
            <v>41.129999999999995</v>
          </cell>
          <cell r="N2538">
            <v>38002</v>
          </cell>
          <cell r="O2538" t="str">
            <v>Male</v>
          </cell>
          <cell r="P2538">
            <v>59</v>
          </cell>
          <cell r="Q2538">
            <v>36.547945205479451</v>
          </cell>
          <cell r="R2538">
            <v>0</v>
          </cell>
          <cell r="S2538" t="str">
            <v>Manufacturing</v>
          </cell>
          <cell r="T2538" t="str">
            <v>Mass Customer</v>
          </cell>
          <cell r="U2538" t="str">
            <v>No</v>
          </cell>
          <cell r="V2538">
            <v>3134</v>
          </cell>
          <cell r="W2538" t="str">
            <v>VIC</v>
          </cell>
          <cell r="X2538">
            <v>7</v>
          </cell>
          <cell r="Y2538">
            <v>119</v>
          </cell>
        </row>
        <row r="2539">
          <cell r="A2539">
            <v>2538</v>
          </cell>
          <cell r="B2539">
            <v>61</v>
          </cell>
          <cell r="C2539">
            <v>2784</v>
          </cell>
          <cell r="D2539">
            <v>42964</v>
          </cell>
          <cell r="E2539" t="b">
            <v>0</v>
          </cell>
          <cell r="F2539" t="str">
            <v>Approved</v>
          </cell>
          <cell r="G2539" t="str">
            <v>OHM Cycles</v>
          </cell>
          <cell r="H2539" t="str">
            <v>Standard</v>
          </cell>
          <cell r="I2539" t="str">
            <v>low</v>
          </cell>
          <cell r="J2539" t="str">
            <v>medium</v>
          </cell>
          <cell r="K2539">
            <v>71.16</v>
          </cell>
          <cell r="L2539">
            <v>56.93</v>
          </cell>
          <cell r="M2539">
            <v>14.229999999999997</v>
          </cell>
          <cell r="N2539">
            <v>42172</v>
          </cell>
          <cell r="O2539" t="str">
            <v>Female</v>
          </cell>
          <cell r="P2539">
            <v>9</v>
          </cell>
          <cell r="Q2539">
            <v>32.632876712328766</v>
          </cell>
          <cell r="R2539" t="str">
            <v>Geological Engineer</v>
          </cell>
          <cell r="S2539" t="str">
            <v>Retail</v>
          </cell>
          <cell r="T2539" t="str">
            <v>Affluent Customer</v>
          </cell>
          <cell r="U2539" t="str">
            <v>Yes</v>
          </cell>
          <cell r="V2539">
            <v>4157</v>
          </cell>
          <cell r="W2539" t="str">
            <v>QLD</v>
          </cell>
          <cell r="X2539">
            <v>7</v>
          </cell>
          <cell r="Y2539">
            <v>135</v>
          </cell>
        </row>
        <row r="2540">
          <cell r="A2540">
            <v>2539</v>
          </cell>
          <cell r="B2540">
            <v>73</v>
          </cell>
          <cell r="C2540">
            <v>57</v>
          </cell>
          <cell r="D2540">
            <v>43061</v>
          </cell>
          <cell r="E2540" t="b">
            <v>0</v>
          </cell>
          <cell r="F2540" t="str">
            <v>Approved</v>
          </cell>
          <cell r="G2540" t="str">
            <v>Solex</v>
          </cell>
          <cell r="H2540" t="str">
            <v>Standard</v>
          </cell>
          <cell r="I2540" t="str">
            <v>medium</v>
          </cell>
          <cell r="J2540" t="str">
            <v>medium</v>
          </cell>
          <cell r="K2540">
            <v>1945.43</v>
          </cell>
          <cell r="L2540">
            <v>333.18</v>
          </cell>
          <cell r="M2540">
            <v>1612.25</v>
          </cell>
          <cell r="N2540">
            <v>33429</v>
          </cell>
          <cell r="O2540" t="e">
            <v>#N/A</v>
          </cell>
          <cell r="P2540" t="e">
            <v>#N/A</v>
          </cell>
          <cell r="Q2540" t="e">
            <v>#N/A</v>
          </cell>
          <cell r="R2540" t="e">
            <v>#N/A</v>
          </cell>
          <cell r="S2540" t="e">
            <v>#N/A</v>
          </cell>
          <cell r="T2540" t="e">
            <v>#N/A</v>
          </cell>
          <cell r="U2540" t="e">
            <v>#N/A</v>
          </cell>
          <cell r="V2540" t="e">
            <v>#N/A</v>
          </cell>
          <cell r="W2540" t="e">
            <v>#N/A</v>
          </cell>
          <cell r="X2540" t="e">
            <v>#N/A</v>
          </cell>
          <cell r="Y2540">
            <v>38</v>
          </cell>
        </row>
        <row r="2541">
          <cell r="A2541">
            <v>2540</v>
          </cell>
          <cell r="B2541">
            <v>31</v>
          </cell>
          <cell r="C2541">
            <v>291</v>
          </cell>
          <cell r="D2541">
            <v>43059</v>
          </cell>
          <cell r="E2541" t="b">
            <v>1</v>
          </cell>
          <cell r="F2541" t="str">
            <v>Approved</v>
          </cell>
          <cell r="G2541" t="str">
            <v>Giant Bicycles</v>
          </cell>
          <cell r="H2541" t="str">
            <v>Standard</v>
          </cell>
          <cell r="I2541" t="str">
            <v>medium</v>
          </cell>
          <cell r="J2541" t="str">
            <v>medium</v>
          </cell>
          <cell r="K2541">
            <v>230.91</v>
          </cell>
          <cell r="L2541">
            <v>173.18</v>
          </cell>
          <cell r="M2541">
            <v>57.72999999999999</v>
          </cell>
          <cell r="N2541">
            <v>39031</v>
          </cell>
          <cell r="O2541" t="e">
            <v>#N/A</v>
          </cell>
          <cell r="P2541" t="e">
            <v>#N/A</v>
          </cell>
          <cell r="Q2541" t="e">
            <v>#N/A</v>
          </cell>
          <cell r="R2541" t="e">
            <v>#N/A</v>
          </cell>
          <cell r="S2541" t="e">
            <v>#N/A</v>
          </cell>
          <cell r="T2541" t="e">
            <v>#N/A</v>
          </cell>
          <cell r="U2541" t="e">
            <v>#N/A</v>
          </cell>
          <cell r="V2541" t="e">
            <v>#N/A</v>
          </cell>
          <cell r="W2541" t="e">
            <v>#N/A</v>
          </cell>
          <cell r="X2541" t="e">
            <v>#N/A</v>
          </cell>
          <cell r="Y2541">
            <v>40</v>
          </cell>
        </row>
        <row r="2542">
          <cell r="A2542">
            <v>2541</v>
          </cell>
          <cell r="B2542">
            <v>72</v>
          </cell>
          <cell r="C2542">
            <v>1750</v>
          </cell>
          <cell r="D2542">
            <v>42886</v>
          </cell>
          <cell r="E2542" t="b">
            <v>1</v>
          </cell>
          <cell r="F2542" t="str">
            <v>Approved</v>
          </cell>
          <cell r="G2542" t="str">
            <v>Norco Bicycles</v>
          </cell>
          <cell r="H2542" t="str">
            <v>Standard</v>
          </cell>
          <cell r="I2542" t="str">
            <v>medium</v>
          </cell>
          <cell r="J2542" t="str">
            <v>medium</v>
          </cell>
          <cell r="K2542">
            <v>360.4</v>
          </cell>
          <cell r="L2542">
            <v>270.3</v>
          </cell>
          <cell r="M2542">
            <v>90.099999999999966</v>
          </cell>
          <cell r="N2542">
            <v>38859</v>
          </cell>
          <cell r="O2542" t="e">
            <v>#N/A</v>
          </cell>
          <cell r="P2542" t="e">
            <v>#N/A</v>
          </cell>
          <cell r="Q2542" t="e">
            <v>#N/A</v>
          </cell>
          <cell r="R2542" t="e">
            <v>#N/A</v>
          </cell>
          <cell r="S2542" t="e">
            <v>#N/A</v>
          </cell>
          <cell r="T2542" t="e">
            <v>#N/A</v>
          </cell>
          <cell r="U2542" t="e">
            <v>#N/A</v>
          </cell>
          <cell r="V2542" t="e">
            <v>#N/A</v>
          </cell>
          <cell r="W2542" t="e">
            <v>#N/A</v>
          </cell>
          <cell r="X2542" t="e">
            <v>#N/A</v>
          </cell>
          <cell r="Y2542">
            <v>213</v>
          </cell>
        </row>
        <row r="2543">
          <cell r="A2543">
            <v>2542</v>
          </cell>
          <cell r="B2543">
            <v>10</v>
          </cell>
          <cell r="C2543">
            <v>3480</v>
          </cell>
          <cell r="D2543">
            <v>42761</v>
          </cell>
          <cell r="E2543" t="b">
            <v>0</v>
          </cell>
          <cell r="F2543" t="str">
            <v>Approved</v>
          </cell>
          <cell r="G2543" t="str">
            <v>WeareA2B</v>
          </cell>
          <cell r="H2543" t="str">
            <v>Touring</v>
          </cell>
          <cell r="I2543" t="str">
            <v>medium</v>
          </cell>
          <cell r="J2543" t="str">
            <v>medium</v>
          </cell>
          <cell r="K2543">
            <v>1466.68</v>
          </cell>
          <cell r="L2543">
            <v>363.25</v>
          </cell>
          <cell r="M2543">
            <v>1103.43</v>
          </cell>
          <cell r="N2543">
            <v>41701</v>
          </cell>
          <cell r="O2543" t="str">
            <v>Male</v>
          </cell>
          <cell r="P2543">
            <v>37</v>
          </cell>
          <cell r="Q2543">
            <v>62.780821917808218</v>
          </cell>
          <cell r="R2543">
            <v>0</v>
          </cell>
          <cell r="S2543" t="str">
            <v>IT</v>
          </cell>
          <cell r="T2543" t="str">
            <v>Mass Customer</v>
          </cell>
          <cell r="U2543" t="str">
            <v>No</v>
          </cell>
          <cell r="V2543">
            <v>2300</v>
          </cell>
          <cell r="W2543" t="str">
            <v>NSW</v>
          </cell>
          <cell r="X2543">
            <v>10</v>
          </cell>
          <cell r="Y2543">
            <v>338</v>
          </cell>
        </row>
        <row r="2544">
          <cell r="A2544">
            <v>2543</v>
          </cell>
          <cell r="B2544">
            <v>75</v>
          </cell>
          <cell r="C2544">
            <v>2490</v>
          </cell>
          <cell r="D2544">
            <v>42867</v>
          </cell>
          <cell r="E2544" t="b">
            <v>0</v>
          </cell>
          <cell r="F2544" t="str">
            <v>Approved</v>
          </cell>
          <cell r="G2544" t="str">
            <v>Giant Bicycles</v>
          </cell>
          <cell r="H2544" t="str">
            <v>Touring</v>
          </cell>
          <cell r="I2544" t="str">
            <v>medium</v>
          </cell>
          <cell r="J2544" t="str">
            <v>large</v>
          </cell>
          <cell r="K2544">
            <v>1873.97</v>
          </cell>
          <cell r="L2544">
            <v>863.95</v>
          </cell>
          <cell r="M2544">
            <v>1010.02</v>
          </cell>
          <cell r="N2544">
            <v>33429</v>
          </cell>
          <cell r="O2544" t="e">
            <v>#N/A</v>
          </cell>
          <cell r="P2544" t="e">
            <v>#N/A</v>
          </cell>
          <cell r="Q2544" t="e">
            <v>#N/A</v>
          </cell>
          <cell r="R2544" t="e">
            <v>#N/A</v>
          </cell>
          <cell r="S2544" t="e">
            <v>#N/A</v>
          </cell>
          <cell r="T2544" t="e">
            <v>#N/A</v>
          </cell>
          <cell r="U2544" t="e">
            <v>#N/A</v>
          </cell>
          <cell r="V2544" t="e">
            <v>#N/A</v>
          </cell>
          <cell r="W2544" t="e">
            <v>#N/A</v>
          </cell>
          <cell r="X2544" t="e">
            <v>#N/A</v>
          </cell>
          <cell r="Y2544">
            <v>232</v>
          </cell>
        </row>
        <row r="2545">
          <cell r="A2545">
            <v>2544</v>
          </cell>
          <cell r="B2545">
            <v>100</v>
          </cell>
          <cell r="C2545">
            <v>536</v>
          </cell>
          <cell r="D2545">
            <v>43067</v>
          </cell>
          <cell r="E2545" t="b">
            <v>0</v>
          </cell>
          <cell r="F2545" t="str">
            <v>Approved</v>
          </cell>
          <cell r="G2545" t="str">
            <v>Norco Bicycles</v>
          </cell>
          <cell r="H2545" t="str">
            <v>Road</v>
          </cell>
          <cell r="I2545" t="str">
            <v>medium</v>
          </cell>
          <cell r="J2545" t="str">
            <v>medium</v>
          </cell>
          <cell r="K2545">
            <v>1036.5899999999999</v>
          </cell>
          <cell r="L2545">
            <v>206.35</v>
          </cell>
          <cell r="M2545">
            <v>830.2399999999999</v>
          </cell>
          <cell r="N2545">
            <v>41922</v>
          </cell>
          <cell r="O2545" t="e">
            <v>#N/A</v>
          </cell>
          <cell r="P2545" t="e">
            <v>#N/A</v>
          </cell>
          <cell r="Q2545" t="e">
            <v>#N/A</v>
          </cell>
          <cell r="R2545" t="e">
            <v>#N/A</v>
          </cell>
          <cell r="S2545" t="e">
            <v>#N/A</v>
          </cell>
          <cell r="T2545" t="e">
            <v>#N/A</v>
          </cell>
          <cell r="U2545" t="e">
            <v>#N/A</v>
          </cell>
          <cell r="V2545" t="e">
            <v>#N/A</v>
          </cell>
          <cell r="W2545" t="e">
            <v>#N/A</v>
          </cell>
          <cell r="X2545" t="e">
            <v>#N/A</v>
          </cell>
          <cell r="Y2545">
            <v>32</v>
          </cell>
        </row>
        <row r="2546">
          <cell r="A2546">
            <v>2545</v>
          </cell>
          <cell r="B2546">
            <v>2</v>
          </cell>
          <cell r="C2546">
            <v>1591</v>
          </cell>
          <cell r="D2546">
            <v>42939</v>
          </cell>
          <cell r="E2546" t="b">
            <v>0</v>
          </cell>
          <cell r="F2546" t="str">
            <v>Approved</v>
          </cell>
          <cell r="G2546" t="str">
            <v>Solex</v>
          </cell>
          <cell r="H2546" t="str">
            <v>Standard</v>
          </cell>
          <cell r="I2546" t="str">
            <v>medium</v>
          </cell>
          <cell r="J2546" t="str">
            <v>medium</v>
          </cell>
          <cell r="K2546">
            <v>71.489999999999995</v>
          </cell>
          <cell r="L2546">
            <v>53.62</v>
          </cell>
          <cell r="M2546">
            <v>17.869999999999997</v>
          </cell>
          <cell r="N2546">
            <v>33549</v>
          </cell>
          <cell r="O2546" t="e">
            <v>#N/A</v>
          </cell>
          <cell r="P2546" t="e">
            <v>#N/A</v>
          </cell>
          <cell r="Q2546" t="e">
            <v>#N/A</v>
          </cell>
          <cell r="R2546" t="e">
            <v>#N/A</v>
          </cell>
          <cell r="S2546" t="e">
            <v>#N/A</v>
          </cell>
          <cell r="T2546" t="e">
            <v>#N/A</v>
          </cell>
          <cell r="U2546" t="e">
            <v>#N/A</v>
          </cell>
          <cell r="V2546" t="e">
            <v>#N/A</v>
          </cell>
          <cell r="W2546" t="e">
            <v>#N/A</v>
          </cell>
          <cell r="X2546" t="e">
            <v>#N/A</v>
          </cell>
          <cell r="Y2546">
            <v>160</v>
          </cell>
        </row>
        <row r="2547">
          <cell r="A2547">
            <v>2546</v>
          </cell>
          <cell r="B2547">
            <v>92</v>
          </cell>
          <cell r="C2547">
            <v>1797</v>
          </cell>
          <cell r="D2547">
            <v>42783</v>
          </cell>
          <cell r="E2547" t="b">
            <v>1</v>
          </cell>
          <cell r="F2547" t="str">
            <v>Approved</v>
          </cell>
          <cell r="G2547" t="str">
            <v>WeareA2B</v>
          </cell>
          <cell r="H2547" t="str">
            <v>Standard</v>
          </cell>
          <cell r="I2547" t="str">
            <v>medium</v>
          </cell>
          <cell r="J2547" t="str">
            <v>small</v>
          </cell>
          <cell r="K2547">
            <v>1415.01</v>
          </cell>
          <cell r="L2547">
            <v>1259.3599999999999</v>
          </cell>
          <cell r="M2547">
            <v>155.65000000000009</v>
          </cell>
          <cell r="N2547">
            <v>37626</v>
          </cell>
          <cell r="O2547" t="e">
            <v>#N/A</v>
          </cell>
          <cell r="P2547" t="e">
            <v>#N/A</v>
          </cell>
          <cell r="Q2547" t="e">
            <v>#N/A</v>
          </cell>
          <cell r="R2547" t="e">
            <v>#N/A</v>
          </cell>
          <cell r="S2547" t="e">
            <v>#N/A</v>
          </cell>
          <cell r="T2547" t="e">
            <v>#N/A</v>
          </cell>
          <cell r="U2547" t="e">
            <v>#N/A</v>
          </cell>
          <cell r="V2547" t="e">
            <v>#N/A</v>
          </cell>
          <cell r="W2547" t="e">
            <v>#N/A</v>
          </cell>
          <cell r="X2547" t="e">
            <v>#N/A</v>
          </cell>
          <cell r="Y2547">
            <v>316</v>
          </cell>
        </row>
        <row r="2548">
          <cell r="A2548">
            <v>2547</v>
          </cell>
          <cell r="B2548">
            <v>99</v>
          </cell>
          <cell r="C2548">
            <v>1919</v>
          </cell>
          <cell r="D2548">
            <v>42973</v>
          </cell>
          <cell r="E2548" t="b">
            <v>0</v>
          </cell>
          <cell r="F2548" t="str">
            <v>Approved</v>
          </cell>
          <cell r="G2548" t="str">
            <v>OHM Cycles</v>
          </cell>
          <cell r="H2548" t="str">
            <v>Standard</v>
          </cell>
          <cell r="I2548" t="str">
            <v>medium</v>
          </cell>
          <cell r="J2548" t="str">
            <v>medium</v>
          </cell>
          <cell r="K2548">
            <v>1227.3399999999999</v>
          </cell>
          <cell r="L2548">
            <v>770.89</v>
          </cell>
          <cell r="M2548">
            <v>456.44999999999993</v>
          </cell>
          <cell r="N2548">
            <v>34556</v>
          </cell>
          <cell r="O2548" t="e">
            <v>#N/A</v>
          </cell>
          <cell r="P2548" t="e">
            <v>#N/A</v>
          </cell>
          <cell r="Q2548" t="e">
            <v>#N/A</v>
          </cell>
          <cell r="R2548" t="e">
            <v>#N/A</v>
          </cell>
          <cell r="S2548" t="e">
            <v>#N/A</v>
          </cell>
          <cell r="T2548" t="e">
            <v>#N/A</v>
          </cell>
          <cell r="U2548" t="e">
            <v>#N/A</v>
          </cell>
          <cell r="V2548" t="e">
            <v>#N/A</v>
          </cell>
          <cell r="W2548" t="e">
            <v>#N/A</v>
          </cell>
          <cell r="X2548" t="e">
            <v>#N/A</v>
          </cell>
          <cell r="Y2548">
            <v>126</v>
          </cell>
        </row>
        <row r="2549">
          <cell r="A2549">
            <v>2548</v>
          </cell>
          <cell r="B2549">
            <v>48</v>
          </cell>
          <cell r="C2549">
            <v>654</v>
          </cell>
          <cell r="D2549">
            <v>42935</v>
          </cell>
          <cell r="E2549" t="b">
            <v>0</v>
          </cell>
          <cell r="F2549" t="str">
            <v>Approved</v>
          </cell>
          <cell r="G2549" t="str">
            <v>WeareA2B</v>
          </cell>
          <cell r="H2549" t="str">
            <v>Standard</v>
          </cell>
          <cell r="I2549" t="str">
            <v>medium</v>
          </cell>
          <cell r="J2549" t="str">
            <v>medium</v>
          </cell>
          <cell r="K2549">
            <v>1762.96</v>
          </cell>
          <cell r="L2549">
            <v>950.52</v>
          </cell>
          <cell r="M2549">
            <v>812.44</v>
          </cell>
          <cell r="N2549">
            <v>41848</v>
          </cell>
          <cell r="O2549" t="e">
            <v>#N/A</v>
          </cell>
          <cell r="P2549" t="e">
            <v>#N/A</v>
          </cell>
          <cell r="Q2549" t="e">
            <v>#N/A</v>
          </cell>
          <cell r="R2549" t="e">
            <v>#N/A</v>
          </cell>
          <cell r="S2549" t="e">
            <v>#N/A</v>
          </cell>
          <cell r="T2549" t="e">
            <v>#N/A</v>
          </cell>
          <cell r="U2549" t="e">
            <v>#N/A</v>
          </cell>
          <cell r="V2549" t="e">
            <v>#N/A</v>
          </cell>
          <cell r="W2549" t="e">
            <v>#N/A</v>
          </cell>
          <cell r="X2549" t="e">
            <v>#N/A</v>
          </cell>
          <cell r="Y2549">
            <v>164</v>
          </cell>
        </row>
        <row r="2550">
          <cell r="A2550">
            <v>2549</v>
          </cell>
          <cell r="B2550">
            <v>89</v>
          </cell>
          <cell r="C2550">
            <v>473</v>
          </cell>
          <cell r="D2550">
            <v>42914</v>
          </cell>
          <cell r="E2550" t="b">
            <v>1</v>
          </cell>
          <cell r="F2550" t="str">
            <v>Approved</v>
          </cell>
          <cell r="G2550" t="str">
            <v>WeareA2B</v>
          </cell>
          <cell r="H2550" t="str">
            <v>Touring</v>
          </cell>
          <cell r="I2550" t="str">
            <v>medium</v>
          </cell>
          <cell r="J2550" t="str">
            <v>large</v>
          </cell>
          <cell r="K2550">
            <v>1362.99</v>
          </cell>
          <cell r="L2550">
            <v>57.74</v>
          </cell>
          <cell r="M2550">
            <v>1305.25</v>
          </cell>
          <cell r="N2550">
            <v>37539</v>
          </cell>
          <cell r="O2550" t="e">
            <v>#N/A</v>
          </cell>
          <cell r="P2550" t="e">
            <v>#N/A</v>
          </cell>
          <cell r="Q2550" t="e">
            <v>#N/A</v>
          </cell>
          <cell r="R2550" t="e">
            <v>#N/A</v>
          </cell>
          <cell r="S2550" t="e">
            <v>#N/A</v>
          </cell>
          <cell r="T2550" t="e">
            <v>#N/A</v>
          </cell>
          <cell r="U2550" t="e">
            <v>#N/A</v>
          </cell>
          <cell r="V2550" t="e">
            <v>#N/A</v>
          </cell>
          <cell r="W2550" t="e">
            <v>#N/A</v>
          </cell>
          <cell r="X2550" t="e">
            <v>#N/A</v>
          </cell>
          <cell r="Y2550">
            <v>185</v>
          </cell>
        </row>
        <row r="2551">
          <cell r="A2551">
            <v>2550</v>
          </cell>
          <cell r="B2551">
            <v>86</v>
          </cell>
          <cell r="C2551">
            <v>1574</v>
          </cell>
          <cell r="D2551">
            <v>43024</v>
          </cell>
          <cell r="E2551" t="b">
            <v>1</v>
          </cell>
          <cell r="F2551" t="str">
            <v>Approved</v>
          </cell>
          <cell r="G2551" t="str">
            <v>OHM Cycles</v>
          </cell>
          <cell r="H2551" t="str">
            <v>Standard</v>
          </cell>
          <cell r="I2551" t="str">
            <v>medium</v>
          </cell>
          <cell r="J2551" t="str">
            <v>medium</v>
          </cell>
          <cell r="K2551">
            <v>235.63</v>
          </cell>
          <cell r="L2551">
            <v>125.07</v>
          </cell>
          <cell r="M2551">
            <v>110.56</v>
          </cell>
          <cell r="N2551">
            <v>37626</v>
          </cell>
          <cell r="O2551" t="e">
            <v>#N/A</v>
          </cell>
          <cell r="P2551" t="e">
            <v>#N/A</v>
          </cell>
          <cell r="Q2551" t="e">
            <v>#N/A</v>
          </cell>
          <cell r="R2551" t="e">
            <v>#N/A</v>
          </cell>
          <cell r="S2551" t="e">
            <v>#N/A</v>
          </cell>
          <cell r="T2551" t="e">
            <v>#N/A</v>
          </cell>
          <cell r="U2551" t="e">
            <v>#N/A</v>
          </cell>
          <cell r="V2551" t="e">
            <v>#N/A</v>
          </cell>
          <cell r="W2551" t="e">
            <v>#N/A</v>
          </cell>
          <cell r="X2551" t="e">
            <v>#N/A</v>
          </cell>
          <cell r="Y2551">
            <v>75</v>
          </cell>
        </row>
        <row r="2552">
          <cell r="A2552">
            <v>2551</v>
          </cell>
          <cell r="B2552">
            <v>90</v>
          </cell>
          <cell r="C2552">
            <v>2109</v>
          </cell>
          <cell r="D2552">
            <v>42826</v>
          </cell>
          <cell r="E2552" t="b">
            <v>0</v>
          </cell>
          <cell r="F2552" t="str">
            <v>Approved</v>
          </cell>
          <cell r="G2552" t="str">
            <v>Solex</v>
          </cell>
          <cell r="H2552" t="str">
            <v>Standard</v>
          </cell>
          <cell r="I2552" t="str">
            <v>low</v>
          </cell>
          <cell r="J2552" t="str">
            <v>medium</v>
          </cell>
          <cell r="K2552">
            <v>945.04</v>
          </cell>
          <cell r="L2552">
            <v>507.58</v>
          </cell>
          <cell r="M2552">
            <v>437.46</v>
          </cell>
          <cell r="N2552">
            <v>35560</v>
          </cell>
          <cell r="O2552" t="e">
            <v>#N/A</v>
          </cell>
          <cell r="P2552" t="e">
            <v>#N/A</v>
          </cell>
          <cell r="Q2552" t="e">
            <v>#N/A</v>
          </cell>
          <cell r="R2552" t="e">
            <v>#N/A</v>
          </cell>
          <cell r="S2552" t="e">
            <v>#N/A</v>
          </cell>
          <cell r="T2552" t="e">
            <v>#N/A</v>
          </cell>
          <cell r="U2552" t="e">
            <v>#N/A</v>
          </cell>
          <cell r="V2552" t="e">
            <v>#N/A</v>
          </cell>
          <cell r="W2552" t="e">
            <v>#N/A</v>
          </cell>
          <cell r="X2552" t="e">
            <v>#N/A</v>
          </cell>
          <cell r="Y2552">
            <v>273</v>
          </cell>
        </row>
        <row r="2553">
          <cell r="A2553">
            <v>2552</v>
          </cell>
          <cell r="B2553">
            <v>91</v>
          </cell>
          <cell r="C2553">
            <v>2104</v>
          </cell>
          <cell r="D2553">
            <v>42870</v>
          </cell>
          <cell r="E2553" t="b">
            <v>0</v>
          </cell>
          <cell r="F2553" t="str">
            <v>Approved</v>
          </cell>
          <cell r="G2553" t="str">
            <v>Solex</v>
          </cell>
          <cell r="H2553" t="str">
            <v>Standard</v>
          </cell>
          <cell r="I2553" t="str">
            <v>medium</v>
          </cell>
          <cell r="J2553" t="str">
            <v>medium</v>
          </cell>
          <cell r="K2553">
            <v>100.35</v>
          </cell>
          <cell r="L2553">
            <v>75.260000000000005</v>
          </cell>
          <cell r="M2553">
            <v>25.089999999999989</v>
          </cell>
          <cell r="N2553">
            <v>36367</v>
          </cell>
          <cell r="O2553" t="e">
            <v>#N/A</v>
          </cell>
          <cell r="P2553" t="e">
            <v>#N/A</v>
          </cell>
          <cell r="Q2553" t="e">
            <v>#N/A</v>
          </cell>
          <cell r="R2553" t="e">
            <v>#N/A</v>
          </cell>
          <cell r="S2553" t="e">
            <v>#N/A</v>
          </cell>
          <cell r="T2553" t="e">
            <v>#N/A</v>
          </cell>
          <cell r="U2553" t="e">
            <v>#N/A</v>
          </cell>
          <cell r="V2553" t="e">
            <v>#N/A</v>
          </cell>
          <cell r="W2553" t="e">
            <v>#N/A</v>
          </cell>
          <cell r="X2553" t="e">
            <v>#N/A</v>
          </cell>
          <cell r="Y2553">
            <v>229</v>
          </cell>
        </row>
        <row r="2554">
          <cell r="A2554">
            <v>2553</v>
          </cell>
          <cell r="B2554">
            <v>7</v>
          </cell>
          <cell r="C2554">
            <v>1250</v>
          </cell>
          <cell r="D2554">
            <v>43009</v>
          </cell>
          <cell r="E2554" t="b">
            <v>1</v>
          </cell>
          <cell r="F2554" t="str">
            <v>Approved</v>
          </cell>
          <cell r="G2554" t="str">
            <v>Trek Bicycles</v>
          </cell>
          <cell r="H2554" t="str">
            <v>Road</v>
          </cell>
          <cell r="I2554" t="str">
            <v>low</v>
          </cell>
          <cell r="J2554" t="str">
            <v>medium</v>
          </cell>
          <cell r="K2554">
            <v>980.37</v>
          </cell>
          <cell r="L2554">
            <v>234.43</v>
          </cell>
          <cell r="M2554">
            <v>745.94</v>
          </cell>
          <cell r="N2554">
            <v>38258</v>
          </cell>
          <cell r="O2554" t="e">
            <v>#N/A</v>
          </cell>
          <cell r="P2554" t="e">
            <v>#N/A</v>
          </cell>
          <cell r="Q2554" t="e">
            <v>#N/A</v>
          </cell>
          <cell r="R2554" t="e">
            <v>#N/A</v>
          </cell>
          <cell r="S2554" t="e">
            <v>#N/A</v>
          </cell>
          <cell r="T2554" t="e">
            <v>#N/A</v>
          </cell>
          <cell r="U2554" t="e">
            <v>#N/A</v>
          </cell>
          <cell r="V2554" t="e">
            <v>#N/A</v>
          </cell>
          <cell r="W2554" t="e">
            <v>#N/A</v>
          </cell>
          <cell r="X2554" t="e">
            <v>#N/A</v>
          </cell>
          <cell r="Y2554">
            <v>90</v>
          </cell>
        </row>
        <row r="2555">
          <cell r="A2555">
            <v>2554</v>
          </cell>
          <cell r="B2555">
            <v>70</v>
          </cell>
          <cell r="C2555">
            <v>1946</v>
          </cell>
          <cell r="D2555">
            <v>42743</v>
          </cell>
          <cell r="E2555" t="b">
            <v>1</v>
          </cell>
          <cell r="F2555" t="str">
            <v>Approved</v>
          </cell>
          <cell r="G2555" t="str">
            <v>Trek Bicycles</v>
          </cell>
          <cell r="H2555" t="str">
            <v>Standard</v>
          </cell>
          <cell r="I2555" t="str">
            <v>high</v>
          </cell>
          <cell r="J2555" t="str">
            <v>medium</v>
          </cell>
          <cell r="K2555">
            <v>495.72</v>
          </cell>
          <cell r="L2555">
            <v>297.43</v>
          </cell>
          <cell r="M2555">
            <v>198.29000000000002</v>
          </cell>
          <cell r="N2555">
            <v>42105</v>
          </cell>
          <cell r="O2555" t="e">
            <v>#N/A</v>
          </cell>
          <cell r="P2555" t="e">
            <v>#N/A</v>
          </cell>
          <cell r="Q2555" t="e">
            <v>#N/A</v>
          </cell>
          <cell r="R2555" t="e">
            <v>#N/A</v>
          </cell>
          <cell r="S2555" t="e">
            <v>#N/A</v>
          </cell>
          <cell r="T2555" t="e">
            <v>#N/A</v>
          </cell>
          <cell r="U2555" t="e">
            <v>#N/A</v>
          </cell>
          <cell r="V2555" t="e">
            <v>#N/A</v>
          </cell>
          <cell r="W2555" t="e">
            <v>#N/A</v>
          </cell>
          <cell r="X2555" t="e">
            <v>#N/A</v>
          </cell>
          <cell r="Y2555">
            <v>356</v>
          </cell>
        </row>
        <row r="2556">
          <cell r="A2556">
            <v>2555</v>
          </cell>
          <cell r="B2556">
            <v>62</v>
          </cell>
          <cell r="C2556">
            <v>2388</v>
          </cell>
          <cell r="D2556">
            <v>42751</v>
          </cell>
          <cell r="E2556" t="b">
            <v>1</v>
          </cell>
          <cell r="F2556" t="str">
            <v>Approved</v>
          </cell>
          <cell r="G2556" t="str">
            <v>Solex</v>
          </cell>
          <cell r="H2556" t="str">
            <v>Standard</v>
          </cell>
          <cell r="I2556" t="str">
            <v>medium</v>
          </cell>
          <cell r="J2556" t="str">
            <v>medium</v>
          </cell>
          <cell r="K2556">
            <v>478.16</v>
          </cell>
          <cell r="L2556">
            <v>298.72000000000003</v>
          </cell>
          <cell r="M2556">
            <v>179.44</v>
          </cell>
          <cell r="N2556">
            <v>34143</v>
          </cell>
          <cell r="O2556" t="e">
            <v>#N/A</v>
          </cell>
          <cell r="P2556" t="e">
            <v>#N/A</v>
          </cell>
          <cell r="Q2556" t="e">
            <v>#N/A</v>
          </cell>
          <cell r="R2556" t="e">
            <v>#N/A</v>
          </cell>
          <cell r="S2556" t="e">
            <v>#N/A</v>
          </cell>
          <cell r="T2556" t="e">
            <v>#N/A</v>
          </cell>
          <cell r="U2556" t="e">
            <v>#N/A</v>
          </cell>
          <cell r="V2556" t="e">
            <v>#N/A</v>
          </cell>
          <cell r="W2556" t="e">
            <v>#N/A</v>
          </cell>
          <cell r="X2556" t="e">
            <v>#N/A</v>
          </cell>
          <cell r="Y2556">
            <v>348</v>
          </cell>
        </row>
        <row r="2557">
          <cell r="A2557">
            <v>2556</v>
          </cell>
          <cell r="B2557">
            <v>80</v>
          </cell>
          <cell r="C2557">
            <v>2193</v>
          </cell>
          <cell r="D2557">
            <v>42780</v>
          </cell>
          <cell r="E2557" t="b">
            <v>0</v>
          </cell>
          <cell r="F2557" t="str">
            <v>Approved</v>
          </cell>
          <cell r="G2557" t="str">
            <v>OHM Cycles</v>
          </cell>
          <cell r="H2557" t="str">
            <v>Touring</v>
          </cell>
          <cell r="I2557" t="str">
            <v>low</v>
          </cell>
          <cell r="J2557" t="str">
            <v>medium</v>
          </cell>
          <cell r="K2557">
            <v>1073.07</v>
          </cell>
          <cell r="L2557">
            <v>933.84</v>
          </cell>
          <cell r="M2557">
            <v>139.2299999999999</v>
          </cell>
          <cell r="N2557">
            <v>41533</v>
          </cell>
          <cell r="O2557" t="e">
            <v>#N/A</v>
          </cell>
          <cell r="P2557" t="e">
            <v>#N/A</v>
          </cell>
          <cell r="Q2557" t="e">
            <v>#N/A</v>
          </cell>
          <cell r="R2557" t="e">
            <v>#N/A</v>
          </cell>
          <cell r="S2557" t="e">
            <v>#N/A</v>
          </cell>
          <cell r="T2557" t="e">
            <v>#N/A</v>
          </cell>
          <cell r="U2557" t="e">
            <v>#N/A</v>
          </cell>
          <cell r="V2557" t="e">
            <v>#N/A</v>
          </cell>
          <cell r="W2557" t="e">
            <v>#N/A</v>
          </cell>
          <cell r="X2557" t="e">
            <v>#N/A</v>
          </cell>
          <cell r="Y2557">
            <v>319</v>
          </cell>
        </row>
        <row r="2558">
          <cell r="A2558">
            <v>2557</v>
          </cell>
          <cell r="B2558">
            <v>69</v>
          </cell>
          <cell r="C2558">
            <v>39</v>
          </cell>
          <cell r="D2558">
            <v>43065</v>
          </cell>
          <cell r="E2558" t="b">
            <v>0</v>
          </cell>
          <cell r="F2558" t="str">
            <v>Approved</v>
          </cell>
          <cell r="G2558" t="str">
            <v>Giant Bicycles</v>
          </cell>
          <cell r="H2558" t="str">
            <v>Road</v>
          </cell>
          <cell r="I2558" t="str">
            <v>medium</v>
          </cell>
          <cell r="J2558" t="str">
            <v>medium</v>
          </cell>
          <cell r="K2558">
            <v>792.9</v>
          </cell>
          <cell r="L2558">
            <v>594.67999999999995</v>
          </cell>
          <cell r="M2558">
            <v>198.22000000000003</v>
          </cell>
          <cell r="N2558">
            <v>33879</v>
          </cell>
          <cell r="O2558" t="e">
            <v>#N/A</v>
          </cell>
          <cell r="P2558" t="e">
            <v>#N/A</v>
          </cell>
          <cell r="Q2558" t="e">
            <v>#N/A</v>
          </cell>
          <cell r="R2558" t="e">
            <v>#N/A</v>
          </cell>
          <cell r="S2558" t="e">
            <v>#N/A</v>
          </cell>
          <cell r="T2558" t="e">
            <v>#N/A</v>
          </cell>
          <cell r="U2558" t="e">
            <v>#N/A</v>
          </cell>
          <cell r="V2558" t="e">
            <v>#N/A</v>
          </cell>
          <cell r="W2558" t="e">
            <v>#N/A</v>
          </cell>
          <cell r="X2558" t="e">
            <v>#N/A</v>
          </cell>
          <cell r="Y2558">
            <v>34</v>
          </cell>
        </row>
        <row r="2559">
          <cell r="A2559">
            <v>2558</v>
          </cell>
          <cell r="B2559">
            <v>10</v>
          </cell>
          <cell r="C2559">
            <v>3007</v>
          </cell>
          <cell r="D2559">
            <v>42932</v>
          </cell>
          <cell r="E2559" t="b">
            <v>0</v>
          </cell>
          <cell r="F2559" t="str">
            <v>Approved</v>
          </cell>
          <cell r="G2559" t="str">
            <v>WeareA2B</v>
          </cell>
          <cell r="H2559" t="str">
            <v>Touring</v>
          </cell>
          <cell r="I2559" t="str">
            <v>medium</v>
          </cell>
          <cell r="J2559" t="str">
            <v>medium</v>
          </cell>
          <cell r="K2559">
            <v>1466.68</v>
          </cell>
          <cell r="L2559">
            <v>363.25</v>
          </cell>
          <cell r="M2559">
            <v>1103.43</v>
          </cell>
          <cell r="N2559">
            <v>41701</v>
          </cell>
          <cell r="O2559" t="str">
            <v>Female</v>
          </cell>
          <cell r="P2559">
            <v>40</v>
          </cell>
          <cell r="Q2559">
            <v>48.860273972602741</v>
          </cell>
          <cell r="R2559" t="str">
            <v>Environmental Tech</v>
          </cell>
          <cell r="S2559" t="str">
            <v>n/a</v>
          </cell>
          <cell r="T2559" t="str">
            <v>Mass Customer</v>
          </cell>
          <cell r="U2559" t="str">
            <v>Yes</v>
          </cell>
          <cell r="V2559">
            <v>2478</v>
          </cell>
          <cell r="W2559" t="str">
            <v>NSW</v>
          </cell>
          <cell r="X2559">
            <v>10</v>
          </cell>
          <cell r="Y2559">
            <v>167</v>
          </cell>
        </row>
        <row r="2560">
          <cell r="A2560">
            <v>2559</v>
          </cell>
          <cell r="B2560">
            <v>59</v>
          </cell>
          <cell r="C2560">
            <v>2435</v>
          </cell>
          <cell r="D2560">
            <v>42946</v>
          </cell>
          <cell r="E2560" t="b">
            <v>1</v>
          </cell>
          <cell r="F2560" t="str">
            <v>Approved</v>
          </cell>
          <cell r="G2560" t="str">
            <v>Solex</v>
          </cell>
          <cell r="H2560" t="str">
            <v>Standard</v>
          </cell>
          <cell r="I2560" t="str">
            <v>medium</v>
          </cell>
          <cell r="J2560" t="str">
            <v>large</v>
          </cell>
          <cell r="K2560">
            <v>1061.56</v>
          </cell>
          <cell r="L2560">
            <v>733.58</v>
          </cell>
          <cell r="M2560">
            <v>327.9799999999999</v>
          </cell>
          <cell r="N2560">
            <v>34170</v>
          </cell>
          <cell r="O2560" t="e">
            <v>#N/A</v>
          </cell>
          <cell r="P2560" t="e">
            <v>#N/A</v>
          </cell>
          <cell r="Q2560" t="e">
            <v>#N/A</v>
          </cell>
          <cell r="R2560" t="e">
            <v>#N/A</v>
          </cell>
          <cell r="S2560" t="e">
            <v>#N/A</v>
          </cell>
          <cell r="T2560" t="e">
            <v>#N/A</v>
          </cell>
          <cell r="U2560" t="e">
            <v>#N/A</v>
          </cell>
          <cell r="V2560" t="e">
            <v>#N/A</v>
          </cell>
          <cell r="W2560" t="e">
            <v>#N/A</v>
          </cell>
          <cell r="X2560" t="e">
            <v>#N/A</v>
          </cell>
          <cell r="Y2560">
            <v>153</v>
          </cell>
        </row>
        <row r="2561">
          <cell r="A2561">
            <v>2560</v>
          </cell>
          <cell r="B2561">
            <v>42</v>
          </cell>
          <cell r="C2561">
            <v>2918</v>
          </cell>
          <cell r="D2561">
            <v>43026</v>
          </cell>
          <cell r="E2561" t="b">
            <v>1</v>
          </cell>
          <cell r="F2561" t="str">
            <v>Approved</v>
          </cell>
          <cell r="G2561" t="str">
            <v>OHM Cycles</v>
          </cell>
          <cell r="H2561" t="str">
            <v>Road</v>
          </cell>
          <cell r="I2561" t="str">
            <v>medium</v>
          </cell>
          <cell r="J2561" t="str">
            <v>small</v>
          </cell>
          <cell r="K2561">
            <v>1810</v>
          </cell>
          <cell r="L2561">
            <v>1610.9</v>
          </cell>
          <cell r="M2561">
            <v>199.09999999999991</v>
          </cell>
          <cell r="N2561">
            <v>39427</v>
          </cell>
          <cell r="O2561" t="str">
            <v>Male</v>
          </cell>
          <cell r="P2561">
            <v>47</v>
          </cell>
          <cell r="Q2561">
            <v>33.112328767123287</v>
          </cell>
          <cell r="R2561">
            <v>0</v>
          </cell>
          <cell r="S2561" t="str">
            <v>Manufacturing</v>
          </cell>
          <cell r="T2561" t="str">
            <v>Affluent Customer</v>
          </cell>
          <cell r="U2561" t="str">
            <v>No</v>
          </cell>
          <cell r="V2561">
            <v>4551</v>
          </cell>
          <cell r="W2561" t="str">
            <v>QLD</v>
          </cell>
          <cell r="X2561">
            <v>8</v>
          </cell>
          <cell r="Y2561">
            <v>73</v>
          </cell>
        </row>
        <row r="2562">
          <cell r="A2562">
            <v>2561</v>
          </cell>
          <cell r="B2562">
            <v>0</v>
          </cell>
          <cell r="C2562">
            <v>1942</v>
          </cell>
          <cell r="D2562">
            <v>42839</v>
          </cell>
          <cell r="E2562" t="b">
            <v>1</v>
          </cell>
          <cell r="F2562" t="str">
            <v>Approved</v>
          </cell>
          <cell r="G2562" t="str">
            <v>OHM Cycles</v>
          </cell>
          <cell r="H2562" t="str">
            <v>Road</v>
          </cell>
          <cell r="I2562" t="str">
            <v>high</v>
          </cell>
          <cell r="J2562" t="str">
            <v>large</v>
          </cell>
          <cell r="K2562">
            <v>12.01</v>
          </cell>
          <cell r="L2562">
            <v>7.21</v>
          </cell>
          <cell r="M2562">
            <v>4.8</v>
          </cell>
          <cell r="N2562">
            <v>39880</v>
          </cell>
          <cell r="O2562" t="e">
            <v>#N/A</v>
          </cell>
          <cell r="P2562" t="e">
            <v>#N/A</v>
          </cell>
          <cell r="Q2562" t="e">
            <v>#N/A</v>
          </cell>
          <cell r="R2562" t="e">
            <v>#N/A</v>
          </cell>
          <cell r="S2562" t="e">
            <v>#N/A</v>
          </cell>
          <cell r="T2562" t="e">
            <v>#N/A</v>
          </cell>
          <cell r="U2562" t="e">
            <v>#N/A</v>
          </cell>
          <cell r="V2562" t="e">
            <v>#N/A</v>
          </cell>
          <cell r="W2562" t="e">
            <v>#N/A</v>
          </cell>
          <cell r="X2562" t="e">
            <v>#N/A</v>
          </cell>
          <cell r="Y2562">
            <v>260</v>
          </cell>
        </row>
        <row r="2563">
          <cell r="A2563">
            <v>2562</v>
          </cell>
          <cell r="B2563">
            <v>35</v>
          </cell>
          <cell r="C2563">
            <v>2514</v>
          </cell>
          <cell r="D2563">
            <v>43053</v>
          </cell>
          <cell r="E2563" t="b">
            <v>1</v>
          </cell>
          <cell r="F2563" t="str">
            <v>Approved</v>
          </cell>
          <cell r="G2563" t="str">
            <v>Giant Bicycles</v>
          </cell>
          <cell r="H2563" t="str">
            <v>Standard</v>
          </cell>
          <cell r="I2563" t="str">
            <v>medium</v>
          </cell>
          <cell r="J2563" t="str">
            <v>medium</v>
          </cell>
          <cell r="K2563">
            <v>1403.5</v>
          </cell>
          <cell r="L2563">
            <v>954.82</v>
          </cell>
          <cell r="M2563">
            <v>448.67999999999995</v>
          </cell>
          <cell r="N2563">
            <v>37659</v>
          </cell>
          <cell r="O2563" t="e">
            <v>#N/A</v>
          </cell>
          <cell r="P2563" t="e">
            <v>#N/A</v>
          </cell>
          <cell r="Q2563" t="e">
            <v>#N/A</v>
          </cell>
          <cell r="R2563" t="e">
            <v>#N/A</v>
          </cell>
          <cell r="S2563" t="e">
            <v>#N/A</v>
          </cell>
          <cell r="T2563" t="e">
            <v>#N/A</v>
          </cell>
          <cell r="U2563" t="e">
            <v>#N/A</v>
          </cell>
          <cell r="V2563" t="e">
            <v>#N/A</v>
          </cell>
          <cell r="W2563" t="e">
            <v>#N/A</v>
          </cell>
          <cell r="X2563" t="e">
            <v>#N/A</v>
          </cell>
          <cell r="Y2563">
            <v>46</v>
          </cell>
        </row>
        <row r="2564">
          <cell r="A2564">
            <v>2563</v>
          </cell>
          <cell r="B2564">
            <v>8</v>
          </cell>
          <cell r="C2564">
            <v>3246</v>
          </cell>
          <cell r="D2564">
            <v>42866</v>
          </cell>
          <cell r="E2564" t="b">
            <v>1</v>
          </cell>
          <cell r="F2564" t="str">
            <v>Approved</v>
          </cell>
          <cell r="G2564" t="str">
            <v>Solex</v>
          </cell>
          <cell r="H2564" t="str">
            <v>Road</v>
          </cell>
          <cell r="I2564" t="str">
            <v>medium</v>
          </cell>
          <cell r="J2564" t="str">
            <v>small</v>
          </cell>
          <cell r="K2564">
            <v>1703.52</v>
          </cell>
          <cell r="L2564">
            <v>1516.13</v>
          </cell>
          <cell r="M2564">
            <v>187.38999999999987</v>
          </cell>
          <cell r="N2564">
            <v>38693</v>
          </cell>
          <cell r="O2564" t="str">
            <v>Female</v>
          </cell>
          <cell r="P2564">
            <v>0</v>
          </cell>
          <cell r="Q2564">
            <v>53.868493150684934</v>
          </cell>
          <cell r="R2564" t="str">
            <v>Senior Cost Accountant</v>
          </cell>
          <cell r="S2564" t="str">
            <v>IT</v>
          </cell>
          <cell r="T2564" t="str">
            <v>High Net Worth</v>
          </cell>
          <cell r="U2564" t="str">
            <v>No</v>
          </cell>
          <cell r="V2564">
            <v>4007</v>
          </cell>
          <cell r="W2564" t="str">
            <v>QLD</v>
          </cell>
          <cell r="X2564">
            <v>12</v>
          </cell>
          <cell r="Y2564">
            <v>233</v>
          </cell>
        </row>
        <row r="2565">
          <cell r="A2565">
            <v>2564</v>
          </cell>
          <cell r="B2565">
            <v>18</v>
          </cell>
          <cell r="C2565">
            <v>2495</v>
          </cell>
          <cell r="D2565">
            <v>42831</v>
          </cell>
          <cell r="E2565" t="b">
            <v>0</v>
          </cell>
          <cell r="F2565" t="str">
            <v>Approved</v>
          </cell>
          <cell r="G2565" t="str">
            <v>Solex</v>
          </cell>
          <cell r="H2565" t="str">
            <v>Standard</v>
          </cell>
          <cell r="I2565" t="str">
            <v>medium</v>
          </cell>
          <cell r="J2565" t="str">
            <v>medium</v>
          </cell>
          <cell r="K2565">
            <v>575.27</v>
          </cell>
          <cell r="L2565">
            <v>431.45</v>
          </cell>
          <cell r="M2565">
            <v>143.82</v>
          </cell>
          <cell r="N2565">
            <v>41345</v>
          </cell>
          <cell r="O2565" t="e">
            <v>#N/A</v>
          </cell>
          <cell r="P2565" t="e">
            <v>#N/A</v>
          </cell>
          <cell r="Q2565" t="e">
            <v>#N/A</v>
          </cell>
          <cell r="R2565" t="e">
            <v>#N/A</v>
          </cell>
          <cell r="S2565" t="e">
            <v>#N/A</v>
          </cell>
          <cell r="T2565" t="e">
            <v>#N/A</v>
          </cell>
          <cell r="U2565" t="e">
            <v>#N/A</v>
          </cell>
          <cell r="V2565" t="e">
            <v>#N/A</v>
          </cell>
          <cell r="W2565" t="e">
            <v>#N/A</v>
          </cell>
          <cell r="X2565" t="e">
            <v>#N/A</v>
          </cell>
          <cell r="Y2565">
            <v>268</v>
          </cell>
        </row>
        <row r="2566">
          <cell r="A2566">
            <v>2565</v>
          </cell>
          <cell r="B2566">
            <v>6</v>
          </cell>
          <cell r="C2566">
            <v>3137</v>
          </cell>
          <cell r="D2566">
            <v>42949</v>
          </cell>
          <cell r="E2566" t="b">
            <v>1</v>
          </cell>
          <cell r="F2566" t="str">
            <v>Approved</v>
          </cell>
          <cell r="G2566" t="str">
            <v>OHM Cycles</v>
          </cell>
          <cell r="H2566" t="str">
            <v>Standard</v>
          </cell>
          <cell r="I2566" t="str">
            <v>high</v>
          </cell>
          <cell r="J2566" t="str">
            <v>medium</v>
          </cell>
          <cell r="K2566">
            <v>227.88</v>
          </cell>
          <cell r="L2566">
            <v>136.72999999999999</v>
          </cell>
          <cell r="M2566">
            <v>91.15</v>
          </cell>
          <cell r="N2566">
            <v>37659</v>
          </cell>
          <cell r="O2566" t="str">
            <v>Male</v>
          </cell>
          <cell r="P2566">
            <v>34</v>
          </cell>
          <cell r="Q2566">
            <v>29.038356164383561</v>
          </cell>
          <cell r="R2566" t="str">
            <v>Web Designer III</v>
          </cell>
          <cell r="S2566" t="str">
            <v>Retail</v>
          </cell>
          <cell r="T2566" t="str">
            <v>Mass Customer</v>
          </cell>
          <cell r="U2566" t="str">
            <v>Yes</v>
          </cell>
          <cell r="V2566">
            <v>3195</v>
          </cell>
          <cell r="W2566" t="str">
            <v>VIC</v>
          </cell>
          <cell r="X2566">
            <v>8</v>
          </cell>
          <cell r="Y2566">
            <v>150</v>
          </cell>
        </row>
        <row r="2567">
          <cell r="A2567">
            <v>2566</v>
          </cell>
          <cell r="B2567">
            <v>75</v>
          </cell>
          <cell r="C2567">
            <v>2173</v>
          </cell>
          <cell r="D2567">
            <v>42793</v>
          </cell>
          <cell r="E2567" t="b">
            <v>0</v>
          </cell>
          <cell r="F2567" t="str">
            <v>Approved</v>
          </cell>
          <cell r="G2567" t="str">
            <v>Giant Bicycles</v>
          </cell>
          <cell r="H2567" t="str">
            <v>Touring</v>
          </cell>
          <cell r="I2567" t="str">
            <v>medium</v>
          </cell>
          <cell r="J2567" t="str">
            <v>large</v>
          </cell>
          <cell r="K2567">
            <v>1873.97</v>
          </cell>
          <cell r="L2567">
            <v>863.95</v>
          </cell>
          <cell r="M2567">
            <v>1010.02</v>
          </cell>
          <cell r="N2567">
            <v>38193</v>
          </cell>
          <cell r="O2567" t="e">
            <v>#N/A</v>
          </cell>
          <cell r="P2567" t="e">
            <v>#N/A</v>
          </cell>
          <cell r="Q2567" t="e">
            <v>#N/A</v>
          </cell>
          <cell r="R2567" t="e">
            <v>#N/A</v>
          </cell>
          <cell r="S2567" t="e">
            <v>#N/A</v>
          </cell>
          <cell r="T2567" t="e">
            <v>#N/A</v>
          </cell>
          <cell r="U2567" t="e">
            <v>#N/A</v>
          </cell>
          <cell r="V2567" t="e">
            <v>#N/A</v>
          </cell>
          <cell r="W2567" t="e">
            <v>#N/A</v>
          </cell>
          <cell r="X2567" t="e">
            <v>#N/A</v>
          </cell>
          <cell r="Y2567">
            <v>306</v>
          </cell>
        </row>
        <row r="2568">
          <cell r="A2568">
            <v>2567</v>
          </cell>
          <cell r="B2568">
            <v>28</v>
          </cell>
          <cell r="C2568">
            <v>190</v>
          </cell>
          <cell r="D2568">
            <v>42892</v>
          </cell>
          <cell r="E2568" t="b">
            <v>1</v>
          </cell>
          <cell r="F2568" t="str">
            <v>Approved</v>
          </cell>
          <cell r="G2568" t="str">
            <v>Norco Bicycles</v>
          </cell>
          <cell r="H2568" t="str">
            <v>Standard</v>
          </cell>
          <cell r="I2568" t="str">
            <v>medium</v>
          </cell>
          <cell r="J2568" t="str">
            <v>small</v>
          </cell>
          <cell r="K2568">
            <v>1216.1400000000001</v>
          </cell>
          <cell r="L2568">
            <v>1082.3599999999999</v>
          </cell>
          <cell r="M2568">
            <v>133.7800000000002</v>
          </cell>
          <cell r="N2568">
            <v>33455</v>
          </cell>
          <cell r="O2568" t="e">
            <v>#N/A</v>
          </cell>
          <cell r="P2568" t="e">
            <v>#N/A</v>
          </cell>
          <cell r="Q2568" t="e">
            <v>#N/A</v>
          </cell>
          <cell r="R2568" t="e">
            <v>#N/A</v>
          </cell>
          <cell r="S2568" t="e">
            <v>#N/A</v>
          </cell>
          <cell r="T2568" t="e">
            <v>#N/A</v>
          </cell>
          <cell r="U2568" t="e">
            <v>#N/A</v>
          </cell>
          <cell r="V2568" t="e">
            <v>#N/A</v>
          </cell>
          <cell r="W2568" t="e">
            <v>#N/A</v>
          </cell>
          <cell r="X2568" t="e">
            <v>#N/A</v>
          </cell>
          <cell r="Y2568">
            <v>207</v>
          </cell>
        </row>
        <row r="2569">
          <cell r="A2569">
            <v>2568</v>
          </cell>
          <cell r="B2569">
            <v>58</v>
          </cell>
          <cell r="C2569">
            <v>1473</v>
          </cell>
          <cell r="D2569">
            <v>43018</v>
          </cell>
          <cell r="E2569" t="b">
            <v>1</v>
          </cell>
          <cell r="F2569" t="str">
            <v>Approved</v>
          </cell>
          <cell r="G2569" t="str">
            <v>OHM Cycles</v>
          </cell>
          <cell r="H2569" t="str">
            <v>Standard</v>
          </cell>
          <cell r="I2569" t="str">
            <v>medium</v>
          </cell>
          <cell r="J2569" t="str">
            <v>medium</v>
          </cell>
          <cell r="K2569">
            <v>912.52</v>
          </cell>
          <cell r="L2569">
            <v>141.4</v>
          </cell>
          <cell r="M2569">
            <v>771.12</v>
          </cell>
          <cell r="N2569">
            <v>42145</v>
          </cell>
          <cell r="O2569" t="e">
            <v>#N/A</v>
          </cell>
          <cell r="P2569" t="e">
            <v>#N/A</v>
          </cell>
          <cell r="Q2569" t="e">
            <v>#N/A</v>
          </cell>
          <cell r="R2569" t="e">
            <v>#N/A</v>
          </cell>
          <cell r="S2569" t="e">
            <v>#N/A</v>
          </cell>
          <cell r="T2569" t="e">
            <v>#N/A</v>
          </cell>
          <cell r="U2569" t="e">
            <v>#N/A</v>
          </cell>
          <cell r="V2569" t="e">
            <v>#N/A</v>
          </cell>
          <cell r="W2569" t="e">
            <v>#N/A</v>
          </cell>
          <cell r="X2569" t="e">
            <v>#N/A</v>
          </cell>
          <cell r="Y2569">
            <v>81</v>
          </cell>
        </row>
        <row r="2570">
          <cell r="A2570">
            <v>2569</v>
          </cell>
          <cell r="B2570">
            <v>39</v>
          </cell>
          <cell r="C2570">
            <v>2170</v>
          </cell>
          <cell r="D2570">
            <v>43055</v>
          </cell>
          <cell r="E2570" t="b">
            <v>1</v>
          </cell>
          <cell r="F2570" t="str">
            <v>Approved</v>
          </cell>
          <cell r="G2570" t="str">
            <v>Giant Bicycles</v>
          </cell>
          <cell r="H2570" t="str">
            <v>Standard</v>
          </cell>
          <cell r="I2570" t="str">
            <v>medium</v>
          </cell>
          <cell r="J2570" t="str">
            <v>large</v>
          </cell>
          <cell r="K2570">
            <v>1812.75</v>
          </cell>
          <cell r="L2570">
            <v>582.48</v>
          </cell>
          <cell r="M2570">
            <v>1230.27</v>
          </cell>
          <cell r="N2570">
            <v>40336</v>
          </cell>
          <cell r="O2570" t="e">
            <v>#N/A</v>
          </cell>
          <cell r="P2570" t="e">
            <v>#N/A</v>
          </cell>
          <cell r="Q2570" t="e">
            <v>#N/A</v>
          </cell>
          <cell r="R2570" t="e">
            <v>#N/A</v>
          </cell>
          <cell r="S2570" t="e">
            <v>#N/A</v>
          </cell>
          <cell r="T2570" t="e">
            <v>#N/A</v>
          </cell>
          <cell r="U2570" t="e">
            <v>#N/A</v>
          </cell>
          <cell r="V2570" t="e">
            <v>#N/A</v>
          </cell>
          <cell r="W2570" t="e">
            <v>#N/A</v>
          </cell>
          <cell r="X2570" t="e">
            <v>#N/A</v>
          </cell>
          <cell r="Y2570">
            <v>44</v>
          </cell>
        </row>
        <row r="2571">
          <cell r="A2571">
            <v>2570</v>
          </cell>
          <cell r="B2571">
            <v>22</v>
          </cell>
          <cell r="C2571">
            <v>3357</v>
          </cell>
          <cell r="D2571">
            <v>42940</v>
          </cell>
          <cell r="E2571" t="b">
            <v>0</v>
          </cell>
          <cell r="F2571" t="str">
            <v>Approved</v>
          </cell>
          <cell r="G2571" t="str">
            <v>WeareA2B</v>
          </cell>
          <cell r="H2571" t="str">
            <v>Standard</v>
          </cell>
          <cell r="I2571" t="str">
            <v>medium</v>
          </cell>
          <cell r="J2571" t="str">
            <v>medium</v>
          </cell>
          <cell r="K2571">
            <v>60.34</v>
          </cell>
          <cell r="L2571">
            <v>45.26</v>
          </cell>
          <cell r="M2571">
            <v>15.080000000000005</v>
          </cell>
          <cell r="N2571">
            <v>34165</v>
          </cell>
          <cell r="O2571" t="str">
            <v>Male</v>
          </cell>
          <cell r="P2571">
            <v>30</v>
          </cell>
          <cell r="Q2571">
            <v>23.145205479452056</v>
          </cell>
          <cell r="R2571" t="str">
            <v>Design Engineer</v>
          </cell>
          <cell r="S2571" t="str">
            <v>Financial Services</v>
          </cell>
          <cell r="T2571" t="str">
            <v>Mass Customer</v>
          </cell>
          <cell r="U2571" t="str">
            <v>Yes</v>
          </cell>
          <cell r="V2571">
            <v>4207</v>
          </cell>
          <cell r="W2571" t="str">
            <v>QLD</v>
          </cell>
          <cell r="X2571">
            <v>4</v>
          </cell>
          <cell r="Y2571">
            <v>159</v>
          </cell>
        </row>
        <row r="2572">
          <cell r="A2572">
            <v>2571</v>
          </cell>
          <cell r="B2572">
            <v>78</v>
          </cell>
          <cell r="C2572">
            <v>653</v>
          </cell>
          <cell r="D2572">
            <v>42844</v>
          </cell>
          <cell r="E2572" t="b">
            <v>0</v>
          </cell>
          <cell r="F2572" t="str">
            <v>Approved</v>
          </cell>
          <cell r="G2572" t="str">
            <v>Giant Bicycles</v>
          </cell>
          <cell r="H2572" t="str">
            <v>Standard</v>
          </cell>
          <cell r="I2572" t="str">
            <v>medium</v>
          </cell>
          <cell r="J2572" t="str">
            <v>large</v>
          </cell>
          <cell r="K2572">
            <v>1765.3</v>
          </cell>
          <cell r="L2572">
            <v>709.48</v>
          </cell>
          <cell r="M2572">
            <v>1055.82</v>
          </cell>
          <cell r="N2572">
            <v>37873</v>
          </cell>
          <cell r="O2572" t="e">
            <v>#N/A</v>
          </cell>
          <cell r="P2572" t="e">
            <v>#N/A</v>
          </cell>
          <cell r="Q2572" t="e">
            <v>#N/A</v>
          </cell>
          <cell r="R2572" t="e">
            <v>#N/A</v>
          </cell>
          <cell r="S2572" t="e">
            <v>#N/A</v>
          </cell>
          <cell r="T2572" t="e">
            <v>#N/A</v>
          </cell>
          <cell r="U2572" t="e">
            <v>#N/A</v>
          </cell>
          <cell r="V2572" t="e">
            <v>#N/A</v>
          </cell>
          <cell r="W2572" t="e">
            <v>#N/A</v>
          </cell>
          <cell r="X2572" t="e">
            <v>#N/A</v>
          </cell>
          <cell r="Y2572">
            <v>255</v>
          </cell>
        </row>
        <row r="2573">
          <cell r="A2573">
            <v>2572</v>
          </cell>
          <cell r="B2573">
            <v>2</v>
          </cell>
          <cell r="C2573">
            <v>593</v>
          </cell>
          <cell r="D2573">
            <v>42841</v>
          </cell>
          <cell r="E2573" t="b">
            <v>0</v>
          </cell>
          <cell r="F2573" t="str">
            <v>Approved</v>
          </cell>
          <cell r="G2573" t="str">
            <v>Solex</v>
          </cell>
          <cell r="H2573" t="str">
            <v>Standard</v>
          </cell>
          <cell r="I2573" t="str">
            <v>medium</v>
          </cell>
          <cell r="J2573" t="str">
            <v>medium</v>
          </cell>
          <cell r="K2573">
            <v>71.489999999999995</v>
          </cell>
          <cell r="L2573">
            <v>53.62</v>
          </cell>
          <cell r="M2573">
            <v>17.869999999999997</v>
          </cell>
          <cell r="N2573">
            <v>41245</v>
          </cell>
          <cell r="O2573" t="e">
            <v>#N/A</v>
          </cell>
          <cell r="P2573" t="e">
            <v>#N/A</v>
          </cell>
          <cell r="Q2573" t="e">
            <v>#N/A</v>
          </cell>
          <cell r="R2573" t="e">
            <v>#N/A</v>
          </cell>
          <cell r="S2573" t="e">
            <v>#N/A</v>
          </cell>
          <cell r="T2573" t="e">
            <v>#N/A</v>
          </cell>
          <cell r="U2573" t="e">
            <v>#N/A</v>
          </cell>
          <cell r="V2573" t="e">
            <v>#N/A</v>
          </cell>
          <cell r="W2573" t="e">
            <v>#N/A</v>
          </cell>
          <cell r="X2573" t="e">
            <v>#N/A</v>
          </cell>
          <cell r="Y2573">
            <v>258</v>
          </cell>
        </row>
        <row r="2574">
          <cell r="A2574">
            <v>2573</v>
          </cell>
          <cell r="B2574">
            <v>27</v>
          </cell>
          <cell r="C2574">
            <v>2109</v>
          </cell>
          <cell r="D2574">
            <v>42978</v>
          </cell>
          <cell r="E2574" t="b">
            <v>1</v>
          </cell>
          <cell r="F2574" t="str">
            <v>Approved</v>
          </cell>
          <cell r="G2574" t="str">
            <v>Trek Bicycles</v>
          </cell>
          <cell r="H2574" t="str">
            <v>Standard</v>
          </cell>
          <cell r="I2574" t="str">
            <v>low</v>
          </cell>
          <cell r="J2574" t="str">
            <v>medium</v>
          </cell>
          <cell r="K2574">
            <v>1057.51</v>
          </cell>
          <cell r="L2574">
            <v>154.4</v>
          </cell>
          <cell r="M2574">
            <v>903.11</v>
          </cell>
          <cell r="N2574">
            <v>35560</v>
          </cell>
          <cell r="O2574" t="e">
            <v>#N/A</v>
          </cell>
          <cell r="P2574" t="e">
            <v>#N/A</v>
          </cell>
          <cell r="Q2574" t="e">
            <v>#N/A</v>
          </cell>
          <cell r="R2574" t="e">
            <v>#N/A</v>
          </cell>
          <cell r="S2574" t="e">
            <v>#N/A</v>
          </cell>
          <cell r="T2574" t="e">
            <v>#N/A</v>
          </cell>
          <cell r="U2574" t="e">
            <v>#N/A</v>
          </cell>
          <cell r="V2574" t="e">
            <v>#N/A</v>
          </cell>
          <cell r="W2574" t="e">
            <v>#N/A</v>
          </cell>
          <cell r="X2574" t="e">
            <v>#N/A</v>
          </cell>
          <cell r="Y2574">
            <v>121</v>
          </cell>
        </row>
        <row r="2575">
          <cell r="A2575">
            <v>2574</v>
          </cell>
          <cell r="B2575">
            <v>70</v>
          </cell>
          <cell r="C2575">
            <v>1318</v>
          </cell>
          <cell r="D2575">
            <v>42906</v>
          </cell>
          <cell r="E2575" t="b">
            <v>0</v>
          </cell>
          <cell r="F2575" t="str">
            <v>Approved</v>
          </cell>
          <cell r="G2575" t="str">
            <v>Trek Bicycles</v>
          </cell>
          <cell r="H2575" t="str">
            <v>Standard</v>
          </cell>
          <cell r="I2575" t="str">
            <v>high</v>
          </cell>
          <cell r="J2575" t="str">
            <v>medium</v>
          </cell>
          <cell r="K2575">
            <v>495.72</v>
          </cell>
          <cell r="L2575">
            <v>297.43</v>
          </cell>
          <cell r="M2575">
            <v>198.29000000000002</v>
          </cell>
          <cell r="N2575">
            <v>38193</v>
          </cell>
          <cell r="O2575" t="e">
            <v>#N/A</v>
          </cell>
          <cell r="P2575" t="e">
            <v>#N/A</v>
          </cell>
          <cell r="Q2575" t="e">
            <v>#N/A</v>
          </cell>
          <cell r="R2575" t="e">
            <v>#N/A</v>
          </cell>
          <cell r="S2575" t="e">
            <v>#N/A</v>
          </cell>
          <cell r="T2575" t="e">
            <v>#N/A</v>
          </cell>
          <cell r="U2575" t="e">
            <v>#N/A</v>
          </cell>
          <cell r="V2575" t="e">
            <v>#N/A</v>
          </cell>
          <cell r="W2575" t="e">
            <v>#N/A</v>
          </cell>
          <cell r="X2575" t="e">
            <v>#N/A</v>
          </cell>
          <cell r="Y2575">
            <v>193</v>
          </cell>
        </row>
        <row r="2576">
          <cell r="A2576">
            <v>2575</v>
          </cell>
          <cell r="B2576">
            <v>64</v>
          </cell>
          <cell r="C2576">
            <v>1291</v>
          </cell>
          <cell r="D2576">
            <v>42919</v>
          </cell>
          <cell r="E2576" t="b">
            <v>1</v>
          </cell>
          <cell r="F2576" t="str">
            <v>Approved</v>
          </cell>
          <cell r="G2576" t="str">
            <v>Trek Bicycles</v>
          </cell>
          <cell r="H2576" t="str">
            <v>Standard</v>
          </cell>
          <cell r="I2576" t="str">
            <v>medium</v>
          </cell>
          <cell r="J2576" t="str">
            <v>large</v>
          </cell>
          <cell r="K2576">
            <v>1469.44</v>
          </cell>
          <cell r="L2576">
            <v>596.54999999999995</v>
          </cell>
          <cell r="M2576">
            <v>872.8900000000001</v>
          </cell>
          <cell r="N2576">
            <v>41047</v>
          </cell>
          <cell r="O2576" t="e">
            <v>#N/A</v>
          </cell>
          <cell r="P2576" t="e">
            <v>#N/A</v>
          </cell>
          <cell r="Q2576" t="e">
            <v>#N/A</v>
          </cell>
          <cell r="R2576" t="e">
            <v>#N/A</v>
          </cell>
          <cell r="S2576" t="e">
            <v>#N/A</v>
          </cell>
          <cell r="T2576" t="e">
            <v>#N/A</v>
          </cell>
          <cell r="U2576" t="e">
            <v>#N/A</v>
          </cell>
          <cell r="V2576" t="e">
            <v>#N/A</v>
          </cell>
          <cell r="W2576" t="e">
            <v>#N/A</v>
          </cell>
          <cell r="X2576" t="e">
            <v>#N/A</v>
          </cell>
          <cell r="Y2576">
            <v>180</v>
          </cell>
        </row>
        <row r="2577">
          <cell r="A2577">
            <v>2576</v>
          </cell>
          <cell r="B2577">
            <v>72</v>
          </cell>
          <cell r="C2577">
            <v>1763</v>
          </cell>
          <cell r="D2577">
            <v>43060</v>
          </cell>
          <cell r="E2577" t="b">
            <v>1</v>
          </cell>
          <cell r="F2577" t="str">
            <v>Approved</v>
          </cell>
          <cell r="G2577" t="str">
            <v>Norco Bicycles</v>
          </cell>
          <cell r="H2577" t="str">
            <v>Standard</v>
          </cell>
          <cell r="I2577" t="str">
            <v>medium</v>
          </cell>
          <cell r="J2577" t="str">
            <v>medium</v>
          </cell>
          <cell r="K2577">
            <v>360.4</v>
          </cell>
          <cell r="L2577">
            <v>270.3</v>
          </cell>
          <cell r="M2577">
            <v>90.099999999999966</v>
          </cell>
          <cell r="N2577">
            <v>41922</v>
          </cell>
          <cell r="O2577" t="e">
            <v>#N/A</v>
          </cell>
          <cell r="P2577" t="e">
            <v>#N/A</v>
          </cell>
          <cell r="Q2577" t="e">
            <v>#N/A</v>
          </cell>
          <cell r="R2577" t="e">
            <v>#N/A</v>
          </cell>
          <cell r="S2577" t="e">
            <v>#N/A</v>
          </cell>
          <cell r="T2577" t="e">
            <v>#N/A</v>
          </cell>
          <cell r="U2577" t="e">
            <v>#N/A</v>
          </cell>
          <cell r="V2577" t="e">
            <v>#N/A</v>
          </cell>
          <cell r="W2577" t="e">
            <v>#N/A</v>
          </cell>
          <cell r="X2577" t="e">
            <v>#N/A</v>
          </cell>
          <cell r="Y2577">
            <v>39</v>
          </cell>
        </row>
        <row r="2578">
          <cell r="A2578">
            <v>2577</v>
          </cell>
          <cell r="B2578">
            <v>80</v>
          </cell>
          <cell r="C2578">
            <v>906</v>
          </cell>
          <cell r="D2578">
            <v>42857</v>
          </cell>
          <cell r="E2578" t="b">
            <v>0</v>
          </cell>
          <cell r="F2578" t="str">
            <v>Approved</v>
          </cell>
          <cell r="G2578" t="str">
            <v>Trek Bicycles</v>
          </cell>
          <cell r="H2578" t="str">
            <v>Standard</v>
          </cell>
          <cell r="I2578" t="str">
            <v>medium</v>
          </cell>
          <cell r="J2578" t="str">
            <v>large</v>
          </cell>
          <cell r="K2578">
            <v>1469.44</v>
          </cell>
          <cell r="L2578">
            <v>596.54999999999995</v>
          </cell>
          <cell r="M2578">
            <v>872.8900000000001</v>
          </cell>
          <cell r="N2578">
            <v>33879</v>
          </cell>
          <cell r="O2578" t="e">
            <v>#N/A</v>
          </cell>
          <cell r="P2578" t="e">
            <v>#N/A</v>
          </cell>
          <cell r="Q2578" t="e">
            <v>#N/A</v>
          </cell>
          <cell r="R2578" t="e">
            <v>#N/A</v>
          </cell>
          <cell r="S2578" t="e">
            <v>#N/A</v>
          </cell>
          <cell r="T2578" t="e">
            <v>#N/A</v>
          </cell>
          <cell r="U2578" t="e">
            <v>#N/A</v>
          </cell>
          <cell r="V2578" t="e">
            <v>#N/A</v>
          </cell>
          <cell r="W2578" t="e">
            <v>#N/A</v>
          </cell>
          <cell r="X2578" t="e">
            <v>#N/A</v>
          </cell>
          <cell r="Y2578">
            <v>242</v>
          </cell>
        </row>
        <row r="2579">
          <cell r="A2579">
            <v>2578</v>
          </cell>
          <cell r="B2579">
            <v>92</v>
          </cell>
          <cell r="C2579">
            <v>3312</v>
          </cell>
          <cell r="D2579">
            <v>42948</v>
          </cell>
          <cell r="E2579" t="b">
            <v>1</v>
          </cell>
          <cell r="F2579" t="str">
            <v>Approved</v>
          </cell>
          <cell r="G2579" t="str">
            <v>WeareA2B</v>
          </cell>
          <cell r="H2579" t="str">
            <v>Touring</v>
          </cell>
          <cell r="I2579" t="str">
            <v>medium</v>
          </cell>
          <cell r="J2579" t="str">
            <v>large</v>
          </cell>
          <cell r="K2579">
            <v>1890.39</v>
          </cell>
          <cell r="L2579">
            <v>260.14</v>
          </cell>
          <cell r="M2579">
            <v>1630.25</v>
          </cell>
          <cell r="N2579">
            <v>33259</v>
          </cell>
          <cell r="O2579" t="str">
            <v>Female</v>
          </cell>
          <cell r="P2579">
            <v>10</v>
          </cell>
          <cell r="Q2579">
            <v>122.3013698630137</v>
          </cell>
          <cell r="R2579" t="str">
            <v>Administrative Officer</v>
          </cell>
          <cell r="S2579" t="str">
            <v>Manufacturing</v>
          </cell>
          <cell r="T2579" t="str">
            <v>Mass Customer</v>
          </cell>
          <cell r="U2579" t="str">
            <v>Yes</v>
          </cell>
          <cell r="V2579">
            <v>4505</v>
          </cell>
          <cell r="W2579" t="str">
            <v>QLD</v>
          </cell>
          <cell r="X2579">
            <v>2</v>
          </cell>
          <cell r="Y2579">
            <v>151</v>
          </cell>
        </row>
        <row r="2580">
          <cell r="A2580">
            <v>2579</v>
          </cell>
          <cell r="B2580">
            <v>63</v>
          </cell>
          <cell r="C2580">
            <v>1916</v>
          </cell>
          <cell r="D2580">
            <v>42934</v>
          </cell>
          <cell r="E2580" t="b">
            <v>1</v>
          </cell>
          <cell r="F2580" t="str">
            <v>Approved</v>
          </cell>
          <cell r="G2580" t="str">
            <v>WeareA2B</v>
          </cell>
          <cell r="H2580" t="str">
            <v>Standard</v>
          </cell>
          <cell r="I2580" t="str">
            <v>medium</v>
          </cell>
          <cell r="J2580" t="str">
            <v>medium</v>
          </cell>
          <cell r="K2580">
            <v>1992.93</v>
          </cell>
          <cell r="L2580">
            <v>762.63</v>
          </cell>
          <cell r="M2580">
            <v>1230.3000000000002</v>
          </cell>
          <cell r="N2580">
            <v>42696</v>
          </cell>
          <cell r="O2580" t="e">
            <v>#N/A</v>
          </cell>
          <cell r="P2580" t="e">
            <v>#N/A</v>
          </cell>
          <cell r="Q2580" t="e">
            <v>#N/A</v>
          </cell>
          <cell r="R2580" t="e">
            <v>#N/A</v>
          </cell>
          <cell r="S2580" t="e">
            <v>#N/A</v>
          </cell>
          <cell r="T2580" t="e">
            <v>#N/A</v>
          </cell>
          <cell r="U2580" t="e">
            <v>#N/A</v>
          </cell>
          <cell r="V2580" t="e">
            <v>#N/A</v>
          </cell>
          <cell r="W2580" t="e">
            <v>#N/A</v>
          </cell>
          <cell r="X2580" t="e">
            <v>#N/A</v>
          </cell>
          <cell r="Y2580">
            <v>165</v>
          </cell>
        </row>
        <row r="2581">
          <cell r="A2581">
            <v>2580</v>
          </cell>
          <cell r="B2581">
            <v>50</v>
          </cell>
          <cell r="C2581">
            <v>99</v>
          </cell>
          <cell r="D2581">
            <v>43026</v>
          </cell>
          <cell r="E2581" t="b">
            <v>1</v>
          </cell>
          <cell r="F2581" t="str">
            <v>Approved</v>
          </cell>
          <cell r="G2581" t="str">
            <v>WeareA2B</v>
          </cell>
          <cell r="H2581" t="str">
            <v>Standard</v>
          </cell>
          <cell r="I2581" t="str">
            <v>medium</v>
          </cell>
          <cell r="J2581" t="str">
            <v>small</v>
          </cell>
          <cell r="K2581">
            <v>175.89</v>
          </cell>
          <cell r="L2581">
            <v>131.91999999999999</v>
          </cell>
          <cell r="M2581">
            <v>43.97</v>
          </cell>
          <cell r="N2581">
            <v>37668</v>
          </cell>
          <cell r="O2581" t="e">
            <v>#N/A</v>
          </cell>
          <cell r="P2581" t="e">
            <v>#N/A</v>
          </cell>
          <cell r="Q2581" t="e">
            <v>#N/A</v>
          </cell>
          <cell r="R2581" t="e">
            <v>#N/A</v>
          </cell>
          <cell r="S2581" t="e">
            <v>#N/A</v>
          </cell>
          <cell r="T2581" t="e">
            <v>#N/A</v>
          </cell>
          <cell r="U2581" t="e">
            <v>#N/A</v>
          </cell>
          <cell r="V2581" t="e">
            <v>#N/A</v>
          </cell>
          <cell r="W2581" t="e">
            <v>#N/A</v>
          </cell>
          <cell r="X2581" t="e">
            <v>#N/A</v>
          </cell>
          <cell r="Y2581">
            <v>73</v>
          </cell>
        </row>
        <row r="2582">
          <cell r="A2582">
            <v>2581</v>
          </cell>
          <cell r="B2582">
            <v>17</v>
          </cell>
          <cell r="C2582">
            <v>1290</v>
          </cell>
          <cell r="D2582">
            <v>42864</v>
          </cell>
          <cell r="E2582" t="b">
            <v>0</v>
          </cell>
          <cell r="F2582" t="str">
            <v>Approved</v>
          </cell>
          <cell r="G2582" t="str">
            <v>WeareA2B</v>
          </cell>
          <cell r="H2582" t="str">
            <v>Touring</v>
          </cell>
          <cell r="I2582" t="str">
            <v>medium</v>
          </cell>
          <cell r="J2582" t="str">
            <v>large</v>
          </cell>
          <cell r="K2582">
            <v>1362.99</v>
          </cell>
          <cell r="L2582">
            <v>57.74</v>
          </cell>
          <cell r="M2582">
            <v>1305.25</v>
          </cell>
          <cell r="N2582">
            <v>36367</v>
          </cell>
          <cell r="O2582" t="e">
            <v>#N/A</v>
          </cell>
          <cell r="P2582" t="e">
            <v>#N/A</v>
          </cell>
          <cell r="Q2582" t="e">
            <v>#N/A</v>
          </cell>
          <cell r="R2582" t="e">
            <v>#N/A</v>
          </cell>
          <cell r="S2582" t="e">
            <v>#N/A</v>
          </cell>
          <cell r="T2582" t="e">
            <v>#N/A</v>
          </cell>
          <cell r="U2582" t="e">
            <v>#N/A</v>
          </cell>
          <cell r="V2582" t="e">
            <v>#N/A</v>
          </cell>
          <cell r="W2582" t="e">
            <v>#N/A</v>
          </cell>
          <cell r="X2582" t="e">
            <v>#N/A</v>
          </cell>
          <cell r="Y2582">
            <v>235</v>
          </cell>
        </row>
        <row r="2583">
          <cell r="A2583">
            <v>2582</v>
          </cell>
          <cell r="B2583">
            <v>3</v>
          </cell>
          <cell r="C2583">
            <v>173</v>
          </cell>
          <cell r="D2583">
            <v>43057</v>
          </cell>
          <cell r="E2583" t="b">
            <v>0</v>
          </cell>
          <cell r="F2583" t="str">
            <v>Approved</v>
          </cell>
          <cell r="G2583" t="str">
            <v>Trek Bicycles</v>
          </cell>
          <cell r="H2583" t="str">
            <v>Standard</v>
          </cell>
          <cell r="I2583" t="str">
            <v>medium</v>
          </cell>
          <cell r="J2583" t="str">
            <v>large</v>
          </cell>
          <cell r="K2583">
            <v>2091.4699999999998</v>
          </cell>
          <cell r="L2583">
            <v>388.92</v>
          </cell>
          <cell r="M2583">
            <v>1702.5499999999997</v>
          </cell>
          <cell r="N2583">
            <v>40670</v>
          </cell>
          <cell r="O2583" t="e">
            <v>#N/A</v>
          </cell>
          <cell r="P2583" t="e">
            <v>#N/A</v>
          </cell>
          <cell r="Q2583" t="e">
            <v>#N/A</v>
          </cell>
          <cell r="R2583" t="e">
            <v>#N/A</v>
          </cell>
          <cell r="S2583" t="e">
            <v>#N/A</v>
          </cell>
          <cell r="T2583" t="e">
            <v>#N/A</v>
          </cell>
          <cell r="U2583" t="e">
            <v>#N/A</v>
          </cell>
          <cell r="V2583" t="e">
            <v>#N/A</v>
          </cell>
          <cell r="W2583" t="e">
            <v>#N/A</v>
          </cell>
          <cell r="X2583" t="e">
            <v>#N/A</v>
          </cell>
          <cell r="Y2583">
            <v>42</v>
          </cell>
        </row>
        <row r="2584">
          <cell r="A2584">
            <v>2583</v>
          </cell>
          <cell r="B2584">
            <v>3</v>
          </cell>
          <cell r="C2584">
            <v>851</v>
          </cell>
          <cell r="D2584">
            <v>43090</v>
          </cell>
          <cell r="E2584" t="b">
            <v>1</v>
          </cell>
          <cell r="F2584" t="str">
            <v>Approved</v>
          </cell>
          <cell r="G2584" t="str">
            <v>Trek Bicycles</v>
          </cell>
          <cell r="H2584" t="str">
            <v>Standard</v>
          </cell>
          <cell r="I2584" t="str">
            <v>medium</v>
          </cell>
          <cell r="J2584" t="str">
            <v>large</v>
          </cell>
          <cell r="K2584">
            <v>2091.4699999999998</v>
          </cell>
          <cell r="L2584">
            <v>388.92</v>
          </cell>
          <cell r="M2584">
            <v>1702.5499999999997</v>
          </cell>
          <cell r="N2584">
            <v>40336</v>
          </cell>
          <cell r="O2584" t="e">
            <v>#N/A</v>
          </cell>
          <cell r="P2584" t="e">
            <v>#N/A</v>
          </cell>
          <cell r="Q2584" t="e">
            <v>#N/A</v>
          </cell>
          <cell r="R2584" t="e">
            <v>#N/A</v>
          </cell>
          <cell r="S2584" t="e">
            <v>#N/A</v>
          </cell>
          <cell r="T2584" t="e">
            <v>#N/A</v>
          </cell>
          <cell r="U2584" t="e">
            <v>#N/A</v>
          </cell>
          <cell r="V2584" t="e">
            <v>#N/A</v>
          </cell>
          <cell r="W2584" t="e">
            <v>#N/A</v>
          </cell>
          <cell r="X2584" t="e">
            <v>#N/A</v>
          </cell>
          <cell r="Y2584">
            <v>9</v>
          </cell>
        </row>
        <row r="2585">
          <cell r="A2585">
            <v>2584</v>
          </cell>
          <cell r="B2585">
            <v>14</v>
          </cell>
          <cell r="C2585">
            <v>738</v>
          </cell>
          <cell r="D2585">
            <v>42985</v>
          </cell>
          <cell r="E2585" t="b">
            <v>0</v>
          </cell>
          <cell r="F2585" t="str">
            <v>Approved</v>
          </cell>
          <cell r="G2585" t="str">
            <v>Trek Bicycles</v>
          </cell>
          <cell r="H2585" t="str">
            <v>Standard</v>
          </cell>
          <cell r="I2585" t="str">
            <v>medium</v>
          </cell>
          <cell r="J2585" t="str">
            <v>small</v>
          </cell>
          <cell r="K2585">
            <v>1386.84</v>
          </cell>
          <cell r="L2585">
            <v>1234.29</v>
          </cell>
          <cell r="M2585">
            <v>152.54999999999995</v>
          </cell>
          <cell r="N2585">
            <v>37838</v>
          </cell>
          <cell r="O2585" t="e">
            <v>#N/A</v>
          </cell>
          <cell r="P2585" t="e">
            <v>#N/A</v>
          </cell>
          <cell r="Q2585" t="e">
            <v>#N/A</v>
          </cell>
          <cell r="R2585" t="e">
            <v>#N/A</v>
          </cell>
          <cell r="S2585" t="e">
            <v>#N/A</v>
          </cell>
          <cell r="T2585" t="e">
            <v>#N/A</v>
          </cell>
          <cell r="U2585" t="e">
            <v>#N/A</v>
          </cell>
          <cell r="V2585" t="e">
            <v>#N/A</v>
          </cell>
          <cell r="W2585" t="e">
            <v>#N/A</v>
          </cell>
          <cell r="X2585" t="e">
            <v>#N/A</v>
          </cell>
          <cell r="Y2585">
            <v>114</v>
          </cell>
        </row>
        <row r="2586">
          <cell r="A2586">
            <v>2585</v>
          </cell>
          <cell r="B2586">
            <v>9</v>
          </cell>
          <cell r="C2586">
            <v>646</v>
          </cell>
          <cell r="D2586">
            <v>42923</v>
          </cell>
          <cell r="E2586" t="b">
            <v>1</v>
          </cell>
          <cell r="F2586" t="str">
            <v>Approved</v>
          </cell>
          <cell r="G2586" t="str">
            <v>OHM Cycles</v>
          </cell>
          <cell r="H2586" t="str">
            <v>Road</v>
          </cell>
          <cell r="I2586" t="str">
            <v>medium</v>
          </cell>
          <cell r="J2586" t="str">
            <v>medium</v>
          </cell>
          <cell r="K2586">
            <v>742.54</v>
          </cell>
          <cell r="L2586">
            <v>667.4</v>
          </cell>
          <cell r="M2586">
            <v>75.139999999999986</v>
          </cell>
          <cell r="N2586">
            <v>34143</v>
          </cell>
          <cell r="O2586" t="e">
            <v>#N/A</v>
          </cell>
          <cell r="P2586" t="e">
            <v>#N/A</v>
          </cell>
          <cell r="Q2586" t="e">
            <v>#N/A</v>
          </cell>
          <cell r="R2586" t="e">
            <v>#N/A</v>
          </cell>
          <cell r="S2586" t="e">
            <v>#N/A</v>
          </cell>
          <cell r="T2586" t="e">
            <v>#N/A</v>
          </cell>
          <cell r="U2586" t="e">
            <v>#N/A</v>
          </cell>
          <cell r="V2586" t="e">
            <v>#N/A</v>
          </cell>
          <cell r="W2586" t="e">
            <v>#N/A</v>
          </cell>
          <cell r="X2586" t="e">
            <v>#N/A</v>
          </cell>
          <cell r="Y2586">
            <v>176</v>
          </cell>
        </row>
        <row r="2587">
          <cell r="A2587">
            <v>2586</v>
          </cell>
          <cell r="B2587">
            <v>77</v>
          </cell>
          <cell r="C2587">
            <v>1713</v>
          </cell>
          <cell r="D2587">
            <v>43093</v>
          </cell>
          <cell r="E2587" t="b">
            <v>0</v>
          </cell>
          <cell r="F2587" t="str">
            <v>Approved</v>
          </cell>
          <cell r="G2587" t="str">
            <v>WeareA2B</v>
          </cell>
          <cell r="H2587" t="str">
            <v>Standard</v>
          </cell>
          <cell r="I2587" t="str">
            <v>medium</v>
          </cell>
          <cell r="J2587" t="str">
            <v>medium</v>
          </cell>
          <cell r="K2587">
            <v>1769.64</v>
          </cell>
          <cell r="L2587">
            <v>108.76</v>
          </cell>
          <cell r="M2587">
            <v>1660.88</v>
          </cell>
          <cell r="N2587">
            <v>41064</v>
          </cell>
          <cell r="O2587" t="e">
            <v>#N/A</v>
          </cell>
          <cell r="P2587" t="e">
            <v>#N/A</v>
          </cell>
          <cell r="Q2587" t="e">
            <v>#N/A</v>
          </cell>
          <cell r="R2587" t="e">
            <v>#N/A</v>
          </cell>
          <cell r="S2587" t="e">
            <v>#N/A</v>
          </cell>
          <cell r="T2587" t="e">
            <v>#N/A</v>
          </cell>
          <cell r="U2587" t="e">
            <v>#N/A</v>
          </cell>
          <cell r="V2587" t="e">
            <v>#N/A</v>
          </cell>
          <cell r="W2587" t="e">
            <v>#N/A</v>
          </cell>
          <cell r="X2587" t="e">
            <v>#N/A</v>
          </cell>
          <cell r="Y2587">
            <v>6</v>
          </cell>
        </row>
        <row r="2588">
          <cell r="A2588">
            <v>2587</v>
          </cell>
          <cell r="B2588">
            <v>30</v>
          </cell>
          <cell r="C2588">
            <v>58</v>
          </cell>
          <cell r="D2588">
            <v>43052</v>
          </cell>
          <cell r="E2588" t="b">
            <v>0</v>
          </cell>
          <cell r="F2588" t="str">
            <v>Approved</v>
          </cell>
          <cell r="G2588" t="str">
            <v>Solex</v>
          </cell>
          <cell r="H2588" t="str">
            <v>Standard</v>
          </cell>
          <cell r="I2588" t="str">
            <v>high</v>
          </cell>
          <cell r="J2588" t="str">
            <v>medium</v>
          </cell>
          <cell r="K2588">
            <v>748.17</v>
          </cell>
          <cell r="L2588">
            <v>448.9</v>
          </cell>
          <cell r="M2588">
            <v>299.27</v>
          </cell>
          <cell r="N2588">
            <v>36361</v>
          </cell>
          <cell r="O2588" t="e">
            <v>#N/A</v>
          </cell>
          <cell r="P2588" t="e">
            <v>#N/A</v>
          </cell>
          <cell r="Q2588" t="e">
            <v>#N/A</v>
          </cell>
          <cell r="R2588" t="e">
            <v>#N/A</v>
          </cell>
          <cell r="S2588" t="e">
            <v>#N/A</v>
          </cell>
          <cell r="T2588" t="e">
            <v>#N/A</v>
          </cell>
          <cell r="U2588" t="e">
            <v>#N/A</v>
          </cell>
          <cell r="V2588" t="e">
            <v>#N/A</v>
          </cell>
          <cell r="W2588" t="e">
            <v>#N/A</v>
          </cell>
          <cell r="X2588" t="e">
            <v>#N/A</v>
          </cell>
          <cell r="Y2588">
            <v>47</v>
          </cell>
        </row>
        <row r="2589">
          <cell r="A2589">
            <v>2588</v>
          </cell>
          <cell r="B2589">
            <v>58</v>
          </cell>
          <cell r="C2589">
            <v>392</v>
          </cell>
          <cell r="D2589">
            <v>42961</v>
          </cell>
          <cell r="E2589" t="b">
            <v>1</v>
          </cell>
          <cell r="F2589" t="str">
            <v>Approved</v>
          </cell>
          <cell r="G2589" t="str">
            <v>OHM Cycles</v>
          </cell>
          <cell r="H2589" t="str">
            <v>Standard</v>
          </cell>
          <cell r="I2589" t="str">
            <v>medium</v>
          </cell>
          <cell r="J2589" t="str">
            <v>medium</v>
          </cell>
          <cell r="K2589">
            <v>912.52</v>
          </cell>
          <cell r="L2589">
            <v>141.4</v>
          </cell>
          <cell r="M2589">
            <v>771.12</v>
          </cell>
          <cell r="N2589">
            <v>42295</v>
          </cell>
          <cell r="O2589" t="e">
            <v>#N/A</v>
          </cell>
          <cell r="P2589" t="e">
            <v>#N/A</v>
          </cell>
          <cell r="Q2589" t="e">
            <v>#N/A</v>
          </cell>
          <cell r="R2589" t="e">
            <v>#N/A</v>
          </cell>
          <cell r="S2589" t="e">
            <v>#N/A</v>
          </cell>
          <cell r="T2589" t="e">
            <v>#N/A</v>
          </cell>
          <cell r="U2589" t="e">
            <v>#N/A</v>
          </cell>
          <cell r="V2589" t="e">
            <v>#N/A</v>
          </cell>
          <cell r="W2589" t="e">
            <v>#N/A</v>
          </cell>
          <cell r="X2589" t="e">
            <v>#N/A</v>
          </cell>
          <cell r="Y2589">
            <v>138</v>
          </cell>
        </row>
        <row r="2590">
          <cell r="A2590">
            <v>2589</v>
          </cell>
          <cell r="B2590">
            <v>10</v>
          </cell>
          <cell r="C2590">
            <v>2136</v>
          </cell>
          <cell r="D2590">
            <v>42881</v>
          </cell>
          <cell r="E2590" t="b">
            <v>0</v>
          </cell>
          <cell r="F2590" t="str">
            <v>Approved</v>
          </cell>
          <cell r="G2590" t="str">
            <v>Solex</v>
          </cell>
          <cell r="H2590" t="str">
            <v>Standard</v>
          </cell>
          <cell r="I2590" t="str">
            <v>medium</v>
          </cell>
          <cell r="J2590" t="str">
            <v>medium</v>
          </cell>
          <cell r="K2590">
            <v>1945.43</v>
          </cell>
          <cell r="L2590">
            <v>333.18</v>
          </cell>
          <cell r="M2590">
            <v>1612.25</v>
          </cell>
          <cell r="N2590">
            <v>36668</v>
          </cell>
          <cell r="O2590" t="e">
            <v>#N/A</v>
          </cell>
          <cell r="P2590" t="e">
            <v>#N/A</v>
          </cell>
          <cell r="Q2590" t="e">
            <v>#N/A</v>
          </cell>
          <cell r="R2590" t="e">
            <v>#N/A</v>
          </cell>
          <cell r="S2590" t="e">
            <v>#N/A</v>
          </cell>
          <cell r="T2590" t="e">
            <v>#N/A</v>
          </cell>
          <cell r="U2590" t="e">
            <v>#N/A</v>
          </cell>
          <cell r="V2590" t="e">
            <v>#N/A</v>
          </cell>
          <cell r="W2590" t="e">
            <v>#N/A</v>
          </cell>
          <cell r="X2590" t="e">
            <v>#N/A</v>
          </cell>
          <cell r="Y2590">
            <v>218</v>
          </cell>
        </row>
        <row r="2591">
          <cell r="A2591">
            <v>2590</v>
          </cell>
          <cell r="B2591">
            <v>0</v>
          </cell>
          <cell r="C2591">
            <v>2981</v>
          </cell>
          <cell r="D2591">
            <v>42834</v>
          </cell>
          <cell r="E2591" t="b">
            <v>0</v>
          </cell>
          <cell r="F2591" t="str">
            <v>Approved</v>
          </cell>
          <cell r="G2591" t="str">
            <v>Solex</v>
          </cell>
          <cell r="H2591" t="str">
            <v>Standard</v>
          </cell>
          <cell r="I2591" t="str">
            <v>medium</v>
          </cell>
          <cell r="J2591" t="str">
            <v>medium</v>
          </cell>
          <cell r="K2591">
            <v>71.489999999999995</v>
          </cell>
          <cell r="L2591">
            <v>53.62</v>
          </cell>
          <cell r="M2591">
            <v>17.869999999999997</v>
          </cell>
          <cell r="N2591">
            <v>41167</v>
          </cell>
          <cell r="O2591" t="str">
            <v>Female</v>
          </cell>
          <cell r="P2591">
            <v>30</v>
          </cell>
          <cell r="Q2591">
            <v>42</v>
          </cell>
          <cell r="R2591" t="str">
            <v>Sales Representative</v>
          </cell>
          <cell r="S2591" t="str">
            <v>Manufacturing</v>
          </cell>
          <cell r="T2591" t="str">
            <v>Mass Customer</v>
          </cell>
          <cell r="U2591" t="str">
            <v>No</v>
          </cell>
          <cell r="V2591">
            <v>2760</v>
          </cell>
          <cell r="W2591" t="str">
            <v>NSW</v>
          </cell>
          <cell r="X2591">
            <v>9</v>
          </cell>
          <cell r="Y2591">
            <v>265</v>
          </cell>
        </row>
        <row r="2592">
          <cell r="A2592">
            <v>2591</v>
          </cell>
          <cell r="B2592">
            <v>91</v>
          </cell>
          <cell r="C2592">
            <v>2760</v>
          </cell>
          <cell r="D2592">
            <v>43053</v>
          </cell>
          <cell r="E2592" t="b">
            <v>1</v>
          </cell>
          <cell r="F2592" t="str">
            <v>Approved</v>
          </cell>
          <cell r="G2592" t="str">
            <v>Solex</v>
          </cell>
          <cell r="H2592" t="str">
            <v>Standard</v>
          </cell>
          <cell r="I2592" t="str">
            <v>medium</v>
          </cell>
          <cell r="J2592" t="str">
            <v>medium</v>
          </cell>
          <cell r="K2592">
            <v>100.35</v>
          </cell>
          <cell r="L2592">
            <v>75.260000000000005</v>
          </cell>
          <cell r="M2592">
            <v>25.089999999999989</v>
          </cell>
          <cell r="N2592">
            <v>36367</v>
          </cell>
          <cell r="O2592" t="str">
            <v>Female</v>
          </cell>
          <cell r="P2592">
            <v>78</v>
          </cell>
          <cell r="Q2592">
            <v>45.947945205479449</v>
          </cell>
          <cell r="R2592" t="str">
            <v>Teacher</v>
          </cell>
          <cell r="S2592" t="str">
            <v>Health</v>
          </cell>
          <cell r="T2592" t="str">
            <v>Affluent Customer</v>
          </cell>
          <cell r="U2592" t="str">
            <v>Yes</v>
          </cell>
          <cell r="V2592">
            <v>4655</v>
          </cell>
          <cell r="W2592" t="str">
            <v>QLD</v>
          </cell>
          <cell r="X2592">
            <v>3</v>
          </cell>
          <cell r="Y2592">
            <v>46</v>
          </cell>
        </row>
        <row r="2593">
          <cell r="A2593">
            <v>2592</v>
          </cell>
          <cell r="B2593">
            <v>30</v>
          </cell>
          <cell r="C2593">
            <v>2046</v>
          </cell>
          <cell r="D2593">
            <v>42737</v>
          </cell>
          <cell r="E2593" t="b">
            <v>1</v>
          </cell>
          <cell r="F2593" t="str">
            <v>Approved</v>
          </cell>
          <cell r="G2593" t="str">
            <v>Solex</v>
          </cell>
          <cell r="H2593" t="str">
            <v>Standard</v>
          </cell>
          <cell r="I2593" t="str">
            <v>high</v>
          </cell>
          <cell r="J2593" t="str">
            <v>medium</v>
          </cell>
          <cell r="K2593">
            <v>748.17</v>
          </cell>
          <cell r="L2593">
            <v>448.9</v>
          </cell>
          <cell r="M2593">
            <v>299.27</v>
          </cell>
          <cell r="N2593">
            <v>42105</v>
          </cell>
          <cell r="O2593" t="e">
            <v>#N/A</v>
          </cell>
          <cell r="P2593" t="e">
            <v>#N/A</v>
          </cell>
          <cell r="Q2593" t="e">
            <v>#N/A</v>
          </cell>
          <cell r="R2593" t="e">
            <v>#N/A</v>
          </cell>
          <cell r="S2593" t="e">
            <v>#N/A</v>
          </cell>
          <cell r="T2593" t="e">
            <v>#N/A</v>
          </cell>
          <cell r="U2593" t="e">
            <v>#N/A</v>
          </cell>
          <cell r="V2593" t="e">
            <v>#N/A</v>
          </cell>
          <cell r="W2593" t="e">
            <v>#N/A</v>
          </cell>
          <cell r="X2593" t="e">
            <v>#N/A</v>
          </cell>
          <cell r="Y2593">
            <v>362</v>
          </cell>
        </row>
        <row r="2594">
          <cell r="A2594">
            <v>2593</v>
          </cell>
          <cell r="B2594">
            <v>31</v>
          </cell>
          <cell r="C2594">
            <v>1874</v>
          </cell>
          <cell r="D2594">
            <v>42910</v>
          </cell>
          <cell r="E2594" t="b">
            <v>0</v>
          </cell>
          <cell r="F2594" t="str">
            <v>Approved</v>
          </cell>
          <cell r="G2594" t="str">
            <v>WeareA2B</v>
          </cell>
          <cell r="H2594" t="str">
            <v>Standard</v>
          </cell>
          <cell r="I2594" t="str">
            <v>medium</v>
          </cell>
          <cell r="J2594" t="str">
            <v>medium</v>
          </cell>
          <cell r="K2594">
            <v>752.64</v>
          </cell>
          <cell r="L2594">
            <v>205.36</v>
          </cell>
          <cell r="M2594">
            <v>547.28</v>
          </cell>
          <cell r="N2594">
            <v>36367</v>
          </cell>
          <cell r="O2594" t="e">
            <v>#N/A</v>
          </cell>
          <cell r="P2594" t="e">
            <v>#N/A</v>
          </cell>
          <cell r="Q2594" t="e">
            <v>#N/A</v>
          </cell>
          <cell r="R2594" t="e">
            <v>#N/A</v>
          </cell>
          <cell r="S2594" t="e">
            <v>#N/A</v>
          </cell>
          <cell r="T2594" t="e">
            <v>#N/A</v>
          </cell>
          <cell r="U2594" t="e">
            <v>#N/A</v>
          </cell>
          <cell r="V2594" t="e">
            <v>#N/A</v>
          </cell>
          <cell r="W2594" t="e">
            <v>#N/A</v>
          </cell>
          <cell r="X2594" t="e">
            <v>#N/A</v>
          </cell>
          <cell r="Y2594">
            <v>189</v>
          </cell>
        </row>
        <row r="2595">
          <cell r="A2595">
            <v>2594</v>
          </cell>
          <cell r="B2595">
            <v>58</v>
          </cell>
          <cell r="C2595">
            <v>2674</v>
          </cell>
          <cell r="D2595">
            <v>43055</v>
          </cell>
          <cell r="E2595" t="b">
            <v>0</v>
          </cell>
          <cell r="F2595" t="str">
            <v>Approved</v>
          </cell>
          <cell r="G2595" t="str">
            <v>OHM Cycles</v>
          </cell>
          <cell r="H2595" t="str">
            <v>Road</v>
          </cell>
          <cell r="I2595" t="str">
            <v>medium</v>
          </cell>
          <cell r="J2595" t="str">
            <v>medium</v>
          </cell>
          <cell r="K2595">
            <v>1280.28</v>
          </cell>
          <cell r="L2595">
            <v>829.51</v>
          </cell>
          <cell r="M2595">
            <v>450.77</v>
          </cell>
          <cell r="N2595">
            <v>37220</v>
          </cell>
          <cell r="O2595" t="str">
            <v>Female</v>
          </cell>
          <cell r="P2595">
            <v>24</v>
          </cell>
          <cell r="Q2595">
            <v>29.117808219178084</v>
          </cell>
          <cell r="R2595" t="str">
            <v>Food Chemist</v>
          </cell>
          <cell r="S2595" t="str">
            <v>n/a</v>
          </cell>
          <cell r="T2595" t="str">
            <v>Mass Customer</v>
          </cell>
          <cell r="U2595" t="str">
            <v>Yes</v>
          </cell>
          <cell r="V2595">
            <v>3030</v>
          </cell>
          <cell r="W2595" t="str">
            <v>VIC</v>
          </cell>
          <cell r="X2595">
            <v>7</v>
          </cell>
          <cell r="Y2595">
            <v>44</v>
          </cell>
        </row>
        <row r="2596">
          <cell r="A2596">
            <v>2595</v>
          </cell>
          <cell r="B2596">
            <v>0</v>
          </cell>
          <cell r="C2596">
            <v>2505</v>
          </cell>
          <cell r="D2596">
            <v>43081</v>
          </cell>
          <cell r="E2596" t="b">
            <v>0</v>
          </cell>
          <cell r="F2596" t="str">
            <v>Approved</v>
          </cell>
          <cell r="G2596" t="str">
            <v>Trek Bicycles</v>
          </cell>
          <cell r="H2596" t="str">
            <v>Standard</v>
          </cell>
          <cell r="I2596" t="str">
            <v>medium</v>
          </cell>
          <cell r="J2596" t="str">
            <v>medium</v>
          </cell>
          <cell r="K2596">
            <v>499.53</v>
          </cell>
          <cell r="L2596">
            <v>388.72</v>
          </cell>
          <cell r="M2596">
            <v>110.80999999999995</v>
          </cell>
          <cell r="N2596">
            <v>36334</v>
          </cell>
          <cell r="O2596" t="e">
            <v>#N/A</v>
          </cell>
          <cell r="P2596" t="e">
            <v>#N/A</v>
          </cell>
          <cell r="Q2596" t="e">
            <v>#N/A</v>
          </cell>
          <cell r="R2596" t="e">
            <v>#N/A</v>
          </cell>
          <cell r="S2596" t="e">
            <v>#N/A</v>
          </cell>
          <cell r="T2596" t="e">
            <v>#N/A</v>
          </cell>
          <cell r="U2596" t="e">
            <v>#N/A</v>
          </cell>
          <cell r="V2596" t="e">
            <v>#N/A</v>
          </cell>
          <cell r="W2596" t="e">
            <v>#N/A</v>
          </cell>
          <cell r="X2596" t="e">
            <v>#N/A</v>
          </cell>
          <cell r="Y2596">
            <v>18</v>
          </cell>
        </row>
        <row r="2597">
          <cell r="A2597">
            <v>2596</v>
          </cell>
          <cell r="B2597">
            <v>45</v>
          </cell>
          <cell r="C2597">
            <v>346</v>
          </cell>
          <cell r="D2597">
            <v>42904</v>
          </cell>
          <cell r="E2597" t="b">
            <v>0</v>
          </cell>
          <cell r="F2597" t="str">
            <v>Approved</v>
          </cell>
          <cell r="G2597" t="str">
            <v>Solex</v>
          </cell>
          <cell r="H2597" t="str">
            <v>Standard</v>
          </cell>
          <cell r="I2597" t="str">
            <v>medium</v>
          </cell>
          <cell r="J2597" t="str">
            <v>medium</v>
          </cell>
          <cell r="K2597">
            <v>441.49</v>
          </cell>
          <cell r="L2597">
            <v>84.99</v>
          </cell>
          <cell r="M2597">
            <v>356.5</v>
          </cell>
          <cell r="N2597">
            <v>34071</v>
          </cell>
          <cell r="O2597" t="e">
            <v>#N/A</v>
          </cell>
          <cell r="P2597" t="e">
            <v>#N/A</v>
          </cell>
          <cell r="Q2597" t="e">
            <v>#N/A</v>
          </cell>
          <cell r="R2597" t="e">
            <v>#N/A</v>
          </cell>
          <cell r="S2597" t="e">
            <v>#N/A</v>
          </cell>
          <cell r="T2597" t="e">
            <v>#N/A</v>
          </cell>
          <cell r="U2597" t="e">
            <v>#N/A</v>
          </cell>
          <cell r="V2597" t="e">
            <v>#N/A</v>
          </cell>
          <cell r="W2597" t="e">
            <v>#N/A</v>
          </cell>
          <cell r="X2597" t="e">
            <v>#N/A</v>
          </cell>
          <cell r="Y2597">
            <v>195</v>
          </cell>
        </row>
        <row r="2598">
          <cell r="A2598">
            <v>2597</v>
          </cell>
          <cell r="B2598">
            <v>50</v>
          </cell>
          <cell r="C2598">
            <v>443</v>
          </cell>
          <cell r="D2598">
            <v>42853</v>
          </cell>
          <cell r="E2598" t="b">
            <v>1</v>
          </cell>
          <cell r="F2598" t="str">
            <v>Approved</v>
          </cell>
          <cell r="G2598" t="str">
            <v>Giant Bicycles</v>
          </cell>
          <cell r="H2598" t="str">
            <v>Standard</v>
          </cell>
          <cell r="I2598" t="str">
            <v>medium</v>
          </cell>
          <cell r="J2598" t="str">
            <v>medium</v>
          </cell>
          <cell r="K2598">
            <v>642.70000000000005</v>
          </cell>
          <cell r="L2598">
            <v>211.37</v>
          </cell>
          <cell r="M2598">
            <v>431.33000000000004</v>
          </cell>
          <cell r="N2598">
            <v>36361</v>
          </cell>
          <cell r="O2598" t="e">
            <v>#N/A</v>
          </cell>
          <cell r="P2598" t="e">
            <v>#N/A</v>
          </cell>
          <cell r="Q2598" t="e">
            <v>#N/A</v>
          </cell>
          <cell r="R2598" t="e">
            <v>#N/A</v>
          </cell>
          <cell r="S2598" t="e">
            <v>#N/A</v>
          </cell>
          <cell r="T2598" t="e">
            <v>#N/A</v>
          </cell>
          <cell r="U2598" t="e">
            <v>#N/A</v>
          </cell>
          <cell r="V2598" t="e">
            <v>#N/A</v>
          </cell>
          <cell r="W2598" t="e">
            <v>#N/A</v>
          </cell>
          <cell r="X2598" t="e">
            <v>#N/A</v>
          </cell>
          <cell r="Y2598">
            <v>246</v>
          </cell>
        </row>
        <row r="2599">
          <cell r="A2599">
            <v>2598</v>
          </cell>
          <cell r="B2599">
            <v>3</v>
          </cell>
          <cell r="C2599">
            <v>2506</v>
          </cell>
          <cell r="D2599">
            <v>42784</v>
          </cell>
          <cell r="E2599" t="b">
            <v>1</v>
          </cell>
          <cell r="F2599" t="str">
            <v>Approved</v>
          </cell>
          <cell r="G2599" t="str">
            <v>Trek Bicycles</v>
          </cell>
          <cell r="H2599" t="str">
            <v>Standard</v>
          </cell>
          <cell r="I2599" t="str">
            <v>medium</v>
          </cell>
          <cell r="J2599" t="str">
            <v>large</v>
          </cell>
          <cell r="K2599">
            <v>2091.4699999999998</v>
          </cell>
          <cell r="L2599">
            <v>388.92</v>
          </cell>
          <cell r="M2599">
            <v>1702.5499999999997</v>
          </cell>
          <cell r="N2599">
            <v>41167</v>
          </cell>
          <cell r="O2599" t="e">
            <v>#N/A</v>
          </cell>
          <cell r="P2599" t="e">
            <v>#N/A</v>
          </cell>
          <cell r="Q2599" t="e">
            <v>#N/A</v>
          </cell>
          <cell r="R2599" t="e">
            <v>#N/A</v>
          </cell>
          <cell r="S2599" t="e">
            <v>#N/A</v>
          </cell>
          <cell r="T2599" t="e">
            <v>#N/A</v>
          </cell>
          <cell r="U2599" t="e">
            <v>#N/A</v>
          </cell>
          <cell r="V2599" t="e">
            <v>#N/A</v>
          </cell>
          <cell r="W2599" t="e">
            <v>#N/A</v>
          </cell>
          <cell r="X2599" t="e">
            <v>#N/A</v>
          </cell>
          <cell r="Y2599">
            <v>315</v>
          </cell>
        </row>
        <row r="2600">
          <cell r="A2600">
            <v>2599</v>
          </cell>
          <cell r="B2600">
            <v>26</v>
          </cell>
          <cell r="C2600">
            <v>1683</v>
          </cell>
          <cell r="D2600">
            <v>42947</v>
          </cell>
          <cell r="E2600" t="b">
            <v>0</v>
          </cell>
          <cell r="F2600" t="str">
            <v>Approved</v>
          </cell>
          <cell r="G2600" t="str">
            <v>WeareA2B</v>
          </cell>
          <cell r="H2600" t="str">
            <v>Standard</v>
          </cell>
          <cell r="I2600" t="str">
            <v>medium</v>
          </cell>
          <cell r="J2600" t="str">
            <v>medium</v>
          </cell>
          <cell r="K2600">
            <v>1992.93</v>
          </cell>
          <cell r="L2600">
            <v>762.63</v>
          </cell>
          <cell r="M2600">
            <v>1230.3000000000002</v>
          </cell>
          <cell r="N2600">
            <v>33552</v>
          </cell>
          <cell r="O2600" t="e">
            <v>#N/A</v>
          </cell>
          <cell r="P2600" t="e">
            <v>#N/A</v>
          </cell>
          <cell r="Q2600" t="e">
            <v>#N/A</v>
          </cell>
          <cell r="R2600" t="e">
            <v>#N/A</v>
          </cell>
          <cell r="S2600" t="e">
            <v>#N/A</v>
          </cell>
          <cell r="T2600" t="e">
            <v>#N/A</v>
          </cell>
          <cell r="U2600" t="e">
            <v>#N/A</v>
          </cell>
          <cell r="V2600" t="e">
            <v>#N/A</v>
          </cell>
          <cell r="W2600" t="e">
            <v>#N/A</v>
          </cell>
          <cell r="X2600" t="e">
            <v>#N/A</v>
          </cell>
          <cell r="Y2600">
            <v>152</v>
          </cell>
        </row>
        <row r="2601">
          <cell r="A2601">
            <v>2600</v>
          </cell>
          <cell r="B2601">
            <v>84</v>
          </cell>
          <cell r="C2601">
            <v>946</v>
          </cell>
          <cell r="D2601">
            <v>42756</v>
          </cell>
          <cell r="E2601" t="b">
            <v>1</v>
          </cell>
          <cell r="F2601" t="str">
            <v>Approved</v>
          </cell>
          <cell r="G2601" t="str">
            <v>Giant Bicycles</v>
          </cell>
          <cell r="H2601" t="str">
            <v>Road</v>
          </cell>
          <cell r="I2601" t="str">
            <v>medium</v>
          </cell>
          <cell r="J2601" t="str">
            <v>medium</v>
          </cell>
          <cell r="K2601">
            <v>792.9</v>
          </cell>
          <cell r="L2601">
            <v>594.67999999999995</v>
          </cell>
          <cell r="M2601">
            <v>198.22000000000003</v>
          </cell>
          <cell r="N2601">
            <v>33879</v>
          </cell>
          <cell r="O2601" t="e">
            <v>#N/A</v>
          </cell>
          <cell r="P2601" t="e">
            <v>#N/A</v>
          </cell>
          <cell r="Q2601" t="e">
            <v>#N/A</v>
          </cell>
          <cell r="R2601" t="e">
            <v>#N/A</v>
          </cell>
          <cell r="S2601" t="e">
            <v>#N/A</v>
          </cell>
          <cell r="T2601" t="e">
            <v>#N/A</v>
          </cell>
          <cell r="U2601" t="e">
            <v>#N/A</v>
          </cell>
          <cell r="V2601" t="e">
            <v>#N/A</v>
          </cell>
          <cell r="W2601" t="e">
            <v>#N/A</v>
          </cell>
          <cell r="X2601" t="e">
            <v>#N/A</v>
          </cell>
          <cell r="Y2601">
            <v>343</v>
          </cell>
        </row>
        <row r="2602">
          <cell r="A2602">
            <v>2601</v>
          </cell>
          <cell r="B2602">
            <v>91</v>
          </cell>
          <cell r="C2602">
            <v>46</v>
          </cell>
          <cell r="D2602">
            <v>43046</v>
          </cell>
          <cell r="E2602" t="b">
            <v>1</v>
          </cell>
          <cell r="F2602" t="str">
            <v>Approved</v>
          </cell>
          <cell r="G2602" t="str">
            <v>Solex</v>
          </cell>
          <cell r="H2602" t="str">
            <v>Standard</v>
          </cell>
          <cell r="I2602" t="str">
            <v>medium</v>
          </cell>
          <cell r="J2602" t="str">
            <v>medium</v>
          </cell>
          <cell r="K2602">
            <v>100.35</v>
          </cell>
          <cell r="L2602">
            <v>75.260000000000005</v>
          </cell>
          <cell r="M2602">
            <v>25.089999999999989</v>
          </cell>
          <cell r="N2602">
            <v>36833</v>
          </cell>
          <cell r="O2602" t="e">
            <v>#N/A</v>
          </cell>
          <cell r="P2602" t="e">
            <v>#N/A</v>
          </cell>
          <cell r="Q2602" t="e">
            <v>#N/A</v>
          </cell>
          <cell r="R2602" t="e">
            <v>#N/A</v>
          </cell>
          <cell r="S2602" t="e">
            <v>#N/A</v>
          </cell>
          <cell r="T2602" t="e">
            <v>#N/A</v>
          </cell>
          <cell r="U2602" t="e">
            <v>#N/A</v>
          </cell>
          <cell r="V2602" t="e">
            <v>#N/A</v>
          </cell>
          <cell r="W2602" t="e">
            <v>#N/A</v>
          </cell>
          <cell r="X2602" t="e">
            <v>#N/A</v>
          </cell>
          <cell r="Y2602">
            <v>53</v>
          </cell>
        </row>
        <row r="2603">
          <cell r="A2603">
            <v>2602</v>
          </cell>
          <cell r="B2603">
            <v>10</v>
          </cell>
          <cell r="C2603">
            <v>347</v>
          </cell>
          <cell r="D2603">
            <v>42901</v>
          </cell>
          <cell r="E2603" t="b">
            <v>0</v>
          </cell>
          <cell r="F2603" t="str">
            <v>Approved</v>
          </cell>
          <cell r="G2603" t="str">
            <v>WeareA2B</v>
          </cell>
          <cell r="H2603" t="str">
            <v>Touring</v>
          </cell>
          <cell r="I2603" t="str">
            <v>medium</v>
          </cell>
          <cell r="J2603" t="str">
            <v>medium</v>
          </cell>
          <cell r="K2603">
            <v>1466.68</v>
          </cell>
          <cell r="L2603">
            <v>363.25</v>
          </cell>
          <cell r="M2603">
            <v>1103.43</v>
          </cell>
          <cell r="N2603">
            <v>34556</v>
          </cell>
          <cell r="O2603" t="e">
            <v>#N/A</v>
          </cell>
          <cell r="P2603" t="e">
            <v>#N/A</v>
          </cell>
          <cell r="Q2603" t="e">
            <v>#N/A</v>
          </cell>
          <cell r="R2603" t="e">
            <v>#N/A</v>
          </cell>
          <cell r="S2603" t="e">
            <v>#N/A</v>
          </cell>
          <cell r="T2603" t="e">
            <v>#N/A</v>
          </cell>
          <cell r="U2603" t="e">
            <v>#N/A</v>
          </cell>
          <cell r="V2603" t="e">
            <v>#N/A</v>
          </cell>
          <cell r="W2603" t="e">
            <v>#N/A</v>
          </cell>
          <cell r="X2603" t="e">
            <v>#N/A</v>
          </cell>
          <cell r="Y2603">
            <v>198</v>
          </cell>
        </row>
        <row r="2604">
          <cell r="A2604">
            <v>2603</v>
          </cell>
          <cell r="B2604">
            <v>73</v>
          </cell>
          <cell r="C2604">
            <v>3184</v>
          </cell>
          <cell r="D2604">
            <v>43015</v>
          </cell>
          <cell r="E2604" t="b">
            <v>0</v>
          </cell>
          <cell r="F2604" t="str">
            <v>Approved</v>
          </cell>
          <cell r="G2604" t="str">
            <v>Solex</v>
          </cell>
          <cell r="H2604" t="str">
            <v>Standard</v>
          </cell>
          <cell r="I2604" t="str">
            <v>medium</v>
          </cell>
          <cell r="J2604" t="str">
            <v>medium</v>
          </cell>
          <cell r="K2604">
            <v>1945.43</v>
          </cell>
          <cell r="L2604">
            <v>333.18</v>
          </cell>
          <cell r="M2604">
            <v>1612.25</v>
          </cell>
          <cell r="N2604">
            <v>38859</v>
          </cell>
          <cell r="O2604" t="str">
            <v>Male</v>
          </cell>
          <cell r="P2604">
            <v>25</v>
          </cell>
          <cell r="Q2604">
            <v>45.391780821917806</v>
          </cell>
          <cell r="R2604" t="str">
            <v>Civil Engineer</v>
          </cell>
          <cell r="S2604" t="str">
            <v>Health</v>
          </cell>
          <cell r="T2604" t="str">
            <v>Mass Customer</v>
          </cell>
          <cell r="U2604" t="str">
            <v>No</v>
          </cell>
          <cell r="V2604">
            <v>2196</v>
          </cell>
          <cell r="W2604" t="str">
            <v>NSW</v>
          </cell>
          <cell r="X2604">
            <v>10</v>
          </cell>
          <cell r="Y2604">
            <v>84</v>
          </cell>
        </row>
        <row r="2605">
          <cell r="A2605">
            <v>2604</v>
          </cell>
          <cell r="B2605">
            <v>87</v>
          </cell>
          <cell r="C2605">
            <v>344</v>
          </cell>
          <cell r="D2605">
            <v>42970</v>
          </cell>
          <cell r="E2605" t="b">
            <v>1</v>
          </cell>
          <cell r="F2605" t="str">
            <v>Approved</v>
          </cell>
          <cell r="G2605" t="str">
            <v>OHM Cycles</v>
          </cell>
          <cell r="H2605" t="str">
            <v>Standard</v>
          </cell>
          <cell r="I2605" t="str">
            <v>medium</v>
          </cell>
          <cell r="J2605" t="str">
            <v>medium</v>
          </cell>
          <cell r="K2605">
            <v>1636.9</v>
          </cell>
          <cell r="L2605">
            <v>44.71</v>
          </cell>
          <cell r="M2605">
            <v>1592.19</v>
          </cell>
          <cell r="N2605">
            <v>37499</v>
          </cell>
          <cell r="O2605" t="e">
            <v>#N/A</v>
          </cell>
          <cell r="P2605" t="e">
            <v>#N/A</v>
          </cell>
          <cell r="Q2605" t="e">
            <v>#N/A</v>
          </cell>
          <cell r="R2605" t="e">
            <v>#N/A</v>
          </cell>
          <cell r="S2605" t="e">
            <v>#N/A</v>
          </cell>
          <cell r="T2605" t="e">
            <v>#N/A</v>
          </cell>
          <cell r="U2605" t="e">
            <v>#N/A</v>
          </cell>
          <cell r="V2605" t="e">
            <v>#N/A</v>
          </cell>
          <cell r="W2605" t="e">
            <v>#N/A</v>
          </cell>
          <cell r="X2605" t="e">
            <v>#N/A</v>
          </cell>
          <cell r="Y2605">
            <v>129</v>
          </cell>
        </row>
        <row r="2606">
          <cell r="A2606">
            <v>2605</v>
          </cell>
          <cell r="B2606">
            <v>58</v>
          </cell>
          <cell r="C2606">
            <v>1473</v>
          </cell>
          <cell r="D2606">
            <v>42739</v>
          </cell>
          <cell r="E2606" t="b">
            <v>0</v>
          </cell>
          <cell r="F2606" t="str">
            <v>Approved</v>
          </cell>
          <cell r="G2606" t="str">
            <v>OHM Cycles</v>
          </cell>
          <cell r="H2606" t="str">
            <v>Standard</v>
          </cell>
          <cell r="I2606" t="str">
            <v>medium</v>
          </cell>
          <cell r="J2606" t="str">
            <v>medium</v>
          </cell>
          <cell r="K2606">
            <v>912.52</v>
          </cell>
          <cell r="L2606">
            <v>141.4</v>
          </cell>
          <cell r="M2606">
            <v>771.12</v>
          </cell>
          <cell r="N2606">
            <v>41047</v>
          </cell>
          <cell r="O2606" t="e">
            <v>#N/A</v>
          </cell>
          <cell r="P2606" t="e">
            <v>#N/A</v>
          </cell>
          <cell r="Q2606" t="e">
            <v>#N/A</v>
          </cell>
          <cell r="R2606" t="e">
            <v>#N/A</v>
          </cell>
          <cell r="S2606" t="e">
            <v>#N/A</v>
          </cell>
          <cell r="T2606" t="e">
            <v>#N/A</v>
          </cell>
          <cell r="U2606" t="e">
            <v>#N/A</v>
          </cell>
          <cell r="V2606" t="e">
            <v>#N/A</v>
          </cell>
          <cell r="W2606" t="e">
            <v>#N/A</v>
          </cell>
          <cell r="X2606" t="e">
            <v>#N/A</v>
          </cell>
          <cell r="Y2606">
            <v>360</v>
          </cell>
        </row>
        <row r="2607">
          <cell r="A2607">
            <v>2606</v>
          </cell>
          <cell r="B2607">
            <v>0</v>
          </cell>
          <cell r="C2607">
            <v>1323</v>
          </cell>
          <cell r="D2607">
            <v>42843</v>
          </cell>
          <cell r="E2607" t="b">
            <v>0</v>
          </cell>
          <cell r="F2607" t="str">
            <v>Approved</v>
          </cell>
          <cell r="G2607" t="str">
            <v>Norco Bicycles</v>
          </cell>
          <cell r="H2607" t="str">
            <v>Standard</v>
          </cell>
          <cell r="I2607" t="str">
            <v>medium</v>
          </cell>
          <cell r="J2607" t="str">
            <v>medium</v>
          </cell>
          <cell r="K2607">
            <v>360.4</v>
          </cell>
          <cell r="L2607">
            <v>270.3</v>
          </cell>
          <cell r="M2607">
            <v>90.099999999999966</v>
          </cell>
          <cell r="N2607">
            <v>38859</v>
          </cell>
          <cell r="O2607" t="e">
            <v>#N/A</v>
          </cell>
          <cell r="P2607" t="e">
            <v>#N/A</v>
          </cell>
          <cell r="Q2607" t="e">
            <v>#N/A</v>
          </cell>
          <cell r="R2607" t="e">
            <v>#N/A</v>
          </cell>
          <cell r="S2607" t="e">
            <v>#N/A</v>
          </cell>
          <cell r="T2607" t="e">
            <v>#N/A</v>
          </cell>
          <cell r="U2607" t="e">
            <v>#N/A</v>
          </cell>
          <cell r="V2607" t="e">
            <v>#N/A</v>
          </cell>
          <cell r="W2607" t="e">
            <v>#N/A</v>
          </cell>
          <cell r="X2607" t="e">
            <v>#N/A</v>
          </cell>
          <cell r="Y2607">
            <v>256</v>
          </cell>
        </row>
        <row r="2608">
          <cell r="A2608">
            <v>2607</v>
          </cell>
          <cell r="B2608">
            <v>0</v>
          </cell>
          <cell r="C2608">
            <v>1912</v>
          </cell>
          <cell r="D2608">
            <v>43036</v>
          </cell>
          <cell r="E2608" t="b">
            <v>0</v>
          </cell>
          <cell r="F2608" t="str">
            <v>Approved</v>
          </cell>
          <cell r="G2608" t="str">
            <v>OHM Cycles</v>
          </cell>
          <cell r="H2608" t="str">
            <v>Road</v>
          </cell>
          <cell r="I2608" t="str">
            <v>high</v>
          </cell>
          <cell r="J2608" t="str">
            <v>large</v>
          </cell>
          <cell r="K2608">
            <v>12.01</v>
          </cell>
          <cell r="L2608">
            <v>7.21</v>
          </cell>
          <cell r="M2608">
            <v>4.8</v>
          </cell>
          <cell r="N2608">
            <v>39880</v>
          </cell>
          <cell r="O2608" t="e">
            <v>#N/A</v>
          </cell>
          <cell r="P2608" t="e">
            <v>#N/A</v>
          </cell>
          <cell r="Q2608" t="e">
            <v>#N/A</v>
          </cell>
          <cell r="R2608" t="e">
            <v>#N/A</v>
          </cell>
          <cell r="S2608" t="e">
            <v>#N/A</v>
          </cell>
          <cell r="T2608" t="e">
            <v>#N/A</v>
          </cell>
          <cell r="U2608" t="e">
            <v>#N/A</v>
          </cell>
          <cell r="V2608" t="e">
            <v>#N/A</v>
          </cell>
          <cell r="W2608" t="e">
            <v>#N/A</v>
          </cell>
          <cell r="X2608" t="e">
            <v>#N/A</v>
          </cell>
          <cell r="Y2608">
            <v>63</v>
          </cell>
        </row>
        <row r="2609">
          <cell r="A2609">
            <v>2608</v>
          </cell>
          <cell r="B2609">
            <v>30</v>
          </cell>
          <cell r="C2609">
            <v>2892</v>
          </cell>
          <cell r="D2609">
            <v>42923</v>
          </cell>
          <cell r="E2609" t="b">
            <v>0</v>
          </cell>
          <cell r="F2609" t="str">
            <v>Approved</v>
          </cell>
          <cell r="G2609" t="str">
            <v>Solex</v>
          </cell>
          <cell r="H2609" t="str">
            <v>Standard</v>
          </cell>
          <cell r="I2609" t="str">
            <v>high</v>
          </cell>
          <cell r="J2609" t="str">
            <v>medium</v>
          </cell>
          <cell r="K2609">
            <v>748.17</v>
          </cell>
          <cell r="L2609">
            <v>448.9</v>
          </cell>
          <cell r="M2609">
            <v>299.27</v>
          </cell>
          <cell r="N2609">
            <v>34527</v>
          </cell>
          <cell r="O2609" t="str">
            <v>Male</v>
          </cell>
          <cell r="P2609">
            <v>84</v>
          </cell>
          <cell r="Q2609">
            <v>56.901369863013699</v>
          </cell>
          <cell r="R2609" t="str">
            <v>Junior Executive</v>
          </cell>
          <cell r="S2609" t="str">
            <v>Manufacturing</v>
          </cell>
          <cell r="T2609" t="str">
            <v>High Net Worth</v>
          </cell>
          <cell r="U2609" t="str">
            <v>Yes</v>
          </cell>
          <cell r="V2609">
            <v>2145</v>
          </cell>
          <cell r="W2609" t="str">
            <v>NSW</v>
          </cell>
          <cell r="X2609">
            <v>7</v>
          </cell>
          <cell r="Y2609">
            <v>176</v>
          </cell>
        </row>
        <row r="2610">
          <cell r="A2610">
            <v>2609</v>
          </cell>
          <cell r="B2610">
            <v>46</v>
          </cell>
          <cell r="C2610">
            <v>3170</v>
          </cell>
          <cell r="D2610">
            <v>43055</v>
          </cell>
          <cell r="E2610" t="b">
            <v>0</v>
          </cell>
          <cell r="F2610" t="str">
            <v>Approved</v>
          </cell>
          <cell r="G2610" t="str">
            <v>Solex</v>
          </cell>
          <cell r="H2610" t="str">
            <v>Standard</v>
          </cell>
          <cell r="I2610" t="str">
            <v>low</v>
          </cell>
          <cell r="J2610" t="str">
            <v>medium</v>
          </cell>
          <cell r="K2610">
            <v>1289.8499999999999</v>
          </cell>
          <cell r="L2610">
            <v>74.510000000000005</v>
          </cell>
          <cell r="M2610">
            <v>1215.3399999999999</v>
          </cell>
          <cell r="N2610">
            <v>39427</v>
          </cell>
          <cell r="O2610" t="str">
            <v>Male</v>
          </cell>
          <cell r="P2610">
            <v>36</v>
          </cell>
          <cell r="Q2610">
            <v>54.183561643835617</v>
          </cell>
          <cell r="R2610" t="str">
            <v>Nurse Practicioner</v>
          </cell>
          <cell r="S2610" t="str">
            <v>IT</v>
          </cell>
          <cell r="T2610" t="str">
            <v>Mass Customer</v>
          </cell>
          <cell r="U2610" t="str">
            <v>Yes</v>
          </cell>
          <cell r="V2610">
            <v>3138</v>
          </cell>
          <cell r="W2610" t="str">
            <v>VIC</v>
          </cell>
          <cell r="X2610">
            <v>8</v>
          </cell>
          <cell r="Y2610">
            <v>44</v>
          </cell>
        </row>
        <row r="2611">
          <cell r="A2611">
            <v>2610</v>
          </cell>
          <cell r="B2611">
            <v>83</v>
          </cell>
          <cell r="C2611">
            <v>506</v>
          </cell>
          <cell r="D2611">
            <v>42862</v>
          </cell>
          <cell r="E2611" t="b">
            <v>0</v>
          </cell>
          <cell r="F2611" t="str">
            <v>Approved</v>
          </cell>
          <cell r="G2611" t="str">
            <v>Solex</v>
          </cell>
          <cell r="H2611" t="str">
            <v>Touring</v>
          </cell>
          <cell r="I2611" t="str">
            <v>medium</v>
          </cell>
          <cell r="J2611" t="str">
            <v>large</v>
          </cell>
          <cell r="K2611">
            <v>2083.94</v>
          </cell>
          <cell r="L2611">
            <v>675.03</v>
          </cell>
          <cell r="M2611">
            <v>1408.91</v>
          </cell>
          <cell r="N2611">
            <v>41533</v>
          </cell>
          <cell r="O2611" t="e">
            <v>#N/A</v>
          </cell>
          <cell r="P2611" t="e">
            <v>#N/A</v>
          </cell>
          <cell r="Q2611" t="e">
            <v>#N/A</v>
          </cell>
          <cell r="R2611" t="e">
            <v>#N/A</v>
          </cell>
          <cell r="S2611" t="e">
            <v>#N/A</v>
          </cell>
          <cell r="T2611" t="e">
            <v>#N/A</v>
          </cell>
          <cell r="U2611" t="e">
            <v>#N/A</v>
          </cell>
          <cell r="V2611" t="e">
            <v>#N/A</v>
          </cell>
          <cell r="W2611" t="e">
            <v>#N/A</v>
          </cell>
          <cell r="X2611" t="e">
            <v>#N/A</v>
          </cell>
          <cell r="Y2611">
            <v>237</v>
          </cell>
        </row>
        <row r="2612">
          <cell r="A2612">
            <v>2611</v>
          </cell>
          <cell r="B2612">
            <v>78</v>
          </cell>
          <cell r="C2612">
            <v>739</v>
          </cell>
          <cell r="D2612">
            <v>42843</v>
          </cell>
          <cell r="E2612" t="b">
            <v>1</v>
          </cell>
          <cell r="F2612" t="str">
            <v>Approved</v>
          </cell>
          <cell r="G2612" t="str">
            <v>Giant Bicycles</v>
          </cell>
          <cell r="H2612" t="str">
            <v>Standard</v>
          </cell>
          <cell r="I2612" t="str">
            <v>medium</v>
          </cell>
          <cell r="J2612" t="str">
            <v>large</v>
          </cell>
          <cell r="K2612">
            <v>1765.3</v>
          </cell>
          <cell r="L2612">
            <v>709.48</v>
          </cell>
          <cell r="M2612">
            <v>1055.82</v>
          </cell>
          <cell r="N2612">
            <v>38193</v>
          </cell>
          <cell r="O2612" t="e">
            <v>#N/A</v>
          </cell>
          <cell r="P2612" t="e">
            <v>#N/A</v>
          </cell>
          <cell r="Q2612" t="e">
            <v>#N/A</v>
          </cell>
          <cell r="R2612" t="e">
            <v>#N/A</v>
          </cell>
          <cell r="S2612" t="e">
            <v>#N/A</v>
          </cell>
          <cell r="T2612" t="e">
            <v>#N/A</v>
          </cell>
          <cell r="U2612" t="e">
            <v>#N/A</v>
          </cell>
          <cell r="V2612" t="e">
            <v>#N/A</v>
          </cell>
          <cell r="W2612" t="e">
            <v>#N/A</v>
          </cell>
          <cell r="X2612" t="e">
            <v>#N/A</v>
          </cell>
          <cell r="Y2612">
            <v>256</v>
          </cell>
        </row>
        <row r="2613">
          <cell r="A2613">
            <v>2612</v>
          </cell>
          <cell r="B2613">
            <v>18</v>
          </cell>
          <cell r="C2613">
            <v>1252</v>
          </cell>
          <cell r="D2613">
            <v>42967</v>
          </cell>
          <cell r="E2613" t="b">
            <v>0</v>
          </cell>
          <cell r="F2613" t="str">
            <v>Approved</v>
          </cell>
          <cell r="G2613" t="str">
            <v>Solex</v>
          </cell>
          <cell r="H2613" t="str">
            <v>Standard</v>
          </cell>
          <cell r="I2613" t="str">
            <v>medium</v>
          </cell>
          <cell r="J2613" t="str">
            <v>medium</v>
          </cell>
          <cell r="K2613">
            <v>575.27</v>
          </cell>
          <cell r="L2613">
            <v>431.45</v>
          </cell>
          <cell r="M2613">
            <v>143.82</v>
          </cell>
          <cell r="N2613">
            <v>38482</v>
          </cell>
          <cell r="O2613" t="e">
            <v>#N/A</v>
          </cell>
          <cell r="P2613" t="e">
            <v>#N/A</v>
          </cell>
          <cell r="Q2613" t="e">
            <v>#N/A</v>
          </cell>
          <cell r="R2613" t="e">
            <v>#N/A</v>
          </cell>
          <cell r="S2613" t="e">
            <v>#N/A</v>
          </cell>
          <cell r="T2613" t="e">
            <v>#N/A</v>
          </cell>
          <cell r="U2613" t="e">
            <v>#N/A</v>
          </cell>
          <cell r="V2613" t="e">
            <v>#N/A</v>
          </cell>
          <cell r="W2613" t="e">
            <v>#N/A</v>
          </cell>
          <cell r="X2613" t="e">
            <v>#N/A</v>
          </cell>
          <cell r="Y2613">
            <v>132</v>
          </cell>
        </row>
        <row r="2614">
          <cell r="A2614">
            <v>2613</v>
          </cell>
          <cell r="B2614">
            <v>26</v>
          </cell>
          <cell r="C2614">
            <v>189</v>
          </cell>
          <cell r="D2614">
            <v>42816</v>
          </cell>
          <cell r="E2614" t="b">
            <v>0</v>
          </cell>
          <cell r="F2614" t="str">
            <v>Approved</v>
          </cell>
          <cell r="G2614" t="str">
            <v>WeareA2B</v>
          </cell>
          <cell r="H2614" t="str">
            <v>Standard</v>
          </cell>
          <cell r="I2614" t="str">
            <v>medium</v>
          </cell>
          <cell r="J2614" t="str">
            <v>medium</v>
          </cell>
          <cell r="K2614">
            <v>1992.93</v>
          </cell>
          <cell r="L2614">
            <v>762.63</v>
          </cell>
          <cell r="M2614">
            <v>1230.3000000000002</v>
          </cell>
          <cell r="N2614">
            <v>34115</v>
          </cell>
          <cell r="O2614" t="e">
            <v>#N/A</v>
          </cell>
          <cell r="P2614" t="e">
            <v>#N/A</v>
          </cell>
          <cell r="Q2614" t="e">
            <v>#N/A</v>
          </cell>
          <cell r="R2614" t="e">
            <v>#N/A</v>
          </cell>
          <cell r="S2614" t="e">
            <v>#N/A</v>
          </cell>
          <cell r="T2614" t="e">
            <v>#N/A</v>
          </cell>
          <cell r="U2614" t="e">
            <v>#N/A</v>
          </cell>
          <cell r="V2614" t="e">
            <v>#N/A</v>
          </cell>
          <cell r="W2614" t="e">
            <v>#N/A</v>
          </cell>
          <cell r="X2614" t="e">
            <v>#N/A</v>
          </cell>
          <cell r="Y2614">
            <v>283</v>
          </cell>
        </row>
        <row r="2615">
          <cell r="A2615">
            <v>2614</v>
          </cell>
          <cell r="B2615">
            <v>67</v>
          </cell>
          <cell r="C2615">
            <v>1230</v>
          </cell>
          <cell r="D2615">
            <v>42864</v>
          </cell>
          <cell r="E2615" t="b">
            <v>1</v>
          </cell>
          <cell r="F2615" t="str">
            <v>Approved</v>
          </cell>
          <cell r="G2615" t="str">
            <v>Norco Bicycles</v>
          </cell>
          <cell r="H2615" t="str">
            <v>Road</v>
          </cell>
          <cell r="I2615" t="str">
            <v>medium</v>
          </cell>
          <cell r="J2615" t="str">
            <v>medium</v>
          </cell>
          <cell r="K2615">
            <v>544.04999999999995</v>
          </cell>
          <cell r="L2615">
            <v>376.84</v>
          </cell>
          <cell r="M2615">
            <v>167.20999999999998</v>
          </cell>
          <cell r="N2615">
            <v>38859</v>
          </cell>
          <cell r="O2615" t="e">
            <v>#N/A</v>
          </cell>
          <cell r="P2615" t="e">
            <v>#N/A</v>
          </cell>
          <cell r="Q2615" t="e">
            <v>#N/A</v>
          </cell>
          <cell r="R2615" t="e">
            <v>#N/A</v>
          </cell>
          <cell r="S2615" t="e">
            <v>#N/A</v>
          </cell>
          <cell r="T2615" t="e">
            <v>#N/A</v>
          </cell>
          <cell r="U2615" t="e">
            <v>#N/A</v>
          </cell>
          <cell r="V2615" t="e">
            <v>#N/A</v>
          </cell>
          <cell r="W2615" t="e">
            <v>#N/A</v>
          </cell>
          <cell r="X2615" t="e">
            <v>#N/A</v>
          </cell>
          <cell r="Y2615">
            <v>235</v>
          </cell>
        </row>
        <row r="2616">
          <cell r="A2616">
            <v>2615</v>
          </cell>
          <cell r="B2616">
            <v>89</v>
          </cell>
          <cell r="C2616">
            <v>3469</v>
          </cell>
          <cell r="D2616">
            <v>43063</v>
          </cell>
          <cell r="F2616" t="str">
            <v>Approved</v>
          </cell>
          <cell r="G2616" t="str">
            <v>WeareA2B</v>
          </cell>
          <cell r="H2616" t="str">
            <v>Touring</v>
          </cell>
          <cell r="I2616" t="str">
            <v>medium</v>
          </cell>
          <cell r="J2616" t="str">
            <v>large</v>
          </cell>
          <cell r="K2616">
            <v>1362.99</v>
          </cell>
          <cell r="L2616">
            <v>57.74</v>
          </cell>
          <cell r="M2616">
            <v>1305.25</v>
          </cell>
          <cell r="N2616">
            <v>37539</v>
          </cell>
          <cell r="O2616" t="str">
            <v>Female</v>
          </cell>
          <cell r="P2616">
            <v>56</v>
          </cell>
          <cell r="Q2616">
            <v>34.594520547945208</v>
          </cell>
          <cell r="R2616" t="str">
            <v>Nurse Practicioner</v>
          </cell>
          <cell r="S2616" t="str">
            <v>n/a</v>
          </cell>
          <cell r="T2616" t="str">
            <v>Mass Customer</v>
          </cell>
          <cell r="U2616" t="str">
            <v>No</v>
          </cell>
          <cell r="V2616">
            <v>4304</v>
          </cell>
          <cell r="W2616" t="str">
            <v>QLD</v>
          </cell>
          <cell r="X2616">
            <v>3</v>
          </cell>
          <cell r="Y2616">
            <v>36</v>
          </cell>
        </row>
        <row r="2617">
          <cell r="A2617">
            <v>2616</v>
          </cell>
          <cell r="B2617">
            <v>29</v>
          </cell>
          <cell r="C2617">
            <v>2273</v>
          </cell>
          <cell r="D2617">
            <v>42892</v>
          </cell>
          <cell r="E2617" t="b">
            <v>0</v>
          </cell>
          <cell r="F2617" t="str">
            <v>Approved</v>
          </cell>
          <cell r="G2617" t="str">
            <v>Norco Bicycles</v>
          </cell>
          <cell r="H2617" t="str">
            <v>Road</v>
          </cell>
          <cell r="I2617" t="str">
            <v>medium</v>
          </cell>
          <cell r="J2617" t="str">
            <v>medium</v>
          </cell>
          <cell r="K2617">
            <v>543.39</v>
          </cell>
          <cell r="L2617">
            <v>407.54</v>
          </cell>
          <cell r="M2617">
            <v>135.84999999999997</v>
          </cell>
          <cell r="N2617">
            <v>33888</v>
          </cell>
          <cell r="O2617" t="e">
            <v>#N/A</v>
          </cell>
          <cell r="P2617" t="e">
            <v>#N/A</v>
          </cell>
          <cell r="Q2617" t="e">
            <v>#N/A</v>
          </cell>
          <cell r="R2617" t="e">
            <v>#N/A</v>
          </cell>
          <cell r="S2617" t="e">
            <v>#N/A</v>
          </cell>
          <cell r="T2617" t="e">
            <v>#N/A</v>
          </cell>
          <cell r="U2617" t="e">
            <v>#N/A</v>
          </cell>
          <cell r="V2617" t="e">
            <v>#N/A</v>
          </cell>
          <cell r="W2617" t="e">
            <v>#N/A</v>
          </cell>
          <cell r="X2617" t="e">
            <v>#N/A</v>
          </cell>
          <cell r="Y2617">
            <v>207</v>
          </cell>
        </row>
        <row r="2618">
          <cell r="A2618">
            <v>2617</v>
          </cell>
          <cell r="B2618">
            <v>88</v>
          </cell>
          <cell r="C2618">
            <v>795</v>
          </cell>
          <cell r="D2618">
            <v>42773</v>
          </cell>
          <cell r="E2618" t="b">
            <v>0</v>
          </cell>
          <cell r="F2618" t="str">
            <v>Approved</v>
          </cell>
          <cell r="G2618" t="str">
            <v>Norco Bicycles</v>
          </cell>
          <cell r="H2618" t="str">
            <v>Standard</v>
          </cell>
          <cell r="I2618" t="str">
            <v>high</v>
          </cell>
          <cell r="J2618" t="str">
            <v>small</v>
          </cell>
          <cell r="K2618">
            <v>1661.92</v>
          </cell>
          <cell r="L2618">
            <v>1479.11</v>
          </cell>
          <cell r="M2618">
            <v>182.81000000000017</v>
          </cell>
          <cell r="N2618">
            <v>34586</v>
          </cell>
          <cell r="O2618" t="e">
            <v>#N/A</v>
          </cell>
          <cell r="P2618" t="e">
            <v>#N/A</v>
          </cell>
          <cell r="Q2618" t="e">
            <v>#N/A</v>
          </cell>
          <cell r="R2618" t="e">
            <v>#N/A</v>
          </cell>
          <cell r="S2618" t="e">
            <v>#N/A</v>
          </cell>
          <cell r="T2618" t="e">
            <v>#N/A</v>
          </cell>
          <cell r="U2618" t="e">
            <v>#N/A</v>
          </cell>
          <cell r="V2618" t="e">
            <v>#N/A</v>
          </cell>
          <cell r="W2618" t="e">
            <v>#N/A</v>
          </cell>
          <cell r="X2618" t="e">
            <v>#N/A</v>
          </cell>
          <cell r="Y2618">
            <v>326</v>
          </cell>
        </row>
        <row r="2619">
          <cell r="A2619">
            <v>2618</v>
          </cell>
          <cell r="B2619">
            <v>53</v>
          </cell>
          <cell r="C2619">
            <v>2192</v>
          </cell>
          <cell r="D2619">
            <v>42978</v>
          </cell>
          <cell r="F2619" t="str">
            <v>Approved</v>
          </cell>
          <cell r="G2619" t="str">
            <v>OHM Cycles</v>
          </cell>
          <cell r="H2619" t="str">
            <v>Standard</v>
          </cell>
          <cell r="I2619" t="str">
            <v>medium</v>
          </cell>
          <cell r="J2619" t="str">
            <v>medium</v>
          </cell>
          <cell r="K2619">
            <v>795.34</v>
          </cell>
          <cell r="L2619">
            <v>101.58</v>
          </cell>
          <cell r="M2619">
            <v>693.76</v>
          </cell>
          <cell r="N2619">
            <v>35470</v>
          </cell>
          <cell r="O2619" t="e">
            <v>#N/A</v>
          </cell>
          <cell r="P2619" t="e">
            <v>#N/A</v>
          </cell>
          <cell r="Q2619" t="e">
            <v>#N/A</v>
          </cell>
          <cell r="R2619" t="e">
            <v>#N/A</v>
          </cell>
          <cell r="S2619" t="e">
            <v>#N/A</v>
          </cell>
          <cell r="T2619" t="e">
            <v>#N/A</v>
          </cell>
          <cell r="U2619" t="e">
            <v>#N/A</v>
          </cell>
          <cell r="V2619" t="e">
            <v>#N/A</v>
          </cell>
          <cell r="W2619" t="e">
            <v>#N/A</v>
          </cell>
          <cell r="X2619" t="e">
            <v>#N/A</v>
          </cell>
          <cell r="Y2619">
            <v>121</v>
          </cell>
        </row>
        <row r="2620">
          <cell r="A2620">
            <v>2619</v>
          </cell>
          <cell r="B2620">
            <v>14</v>
          </cell>
          <cell r="C2620">
            <v>1279</v>
          </cell>
          <cell r="D2620">
            <v>42935</v>
          </cell>
          <cell r="E2620" t="b">
            <v>0</v>
          </cell>
          <cell r="F2620" t="str">
            <v>Approved</v>
          </cell>
          <cell r="G2620" t="str">
            <v>Trek Bicycles</v>
          </cell>
          <cell r="H2620" t="str">
            <v>Standard</v>
          </cell>
          <cell r="I2620" t="str">
            <v>medium</v>
          </cell>
          <cell r="J2620" t="str">
            <v>small</v>
          </cell>
          <cell r="K2620">
            <v>1386.84</v>
          </cell>
          <cell r="L2620">
            <v>1234.29</v>
          </cell>
          <cell r="M2620">
            <v>152.54999999999995</v>
          </cell>
          <cell r="N2620">
            <v>37838</v>
          </cell>
          <cell r="O2620" t="e">
            <v>#N/A</v>
          </cell>
          <cell r="P2620" t="e">
            <v>#N/A</v>
          </cell>
          <cell r="Q2620" t="e">
            <v>#N/A</v>
          </cell>
          <cell r="R2620" t="e">
            <v>#N/A</v>
          </cell>
          <cell r="S2620" t="e">
            <v>#N/A</v>
          </cell>
          <cell r="T2620" t="e">
            <v>#N/A</v>
          </cell>
          <cell r="U2620" t="e">
            <v>#N/A</v>
          </cell>
          <cell r="V2620" t="e">
            <v>#N/A</v>
          </cell>
          <cell r="W2620" t="e">
            <v>#N/A</v>
          </cell>
          <cell r="X2620" t="e">
            <v>#N/A</v>
          </cell>
          <cell r="Y2620">
            <v>164</v>
          </cell>
        </row>
        <row r="2621">
          <cell r="A2621">
            <v>2620</v>
          </cell>
          <cell r="B2621">
            <v>31</v>
          </cell>
          <cell r="C2621">
            <v>1755</v>
          </cell>
          <cell r="D2621">
            <v>42854</v>
          </cell>
          <cell r="E2621" t="b">
            <v>0</v>
          </cell>
          <cell r="F2621" t="str">
            <v>Approved</v>
          </cell>
          <cell r="G2621" t="str">
            <v>Giant Bicycles</v>
          </cell>
          <cell r="H2621" t="str">
            <v>Standard</v>
          </cell>
          <cell r="I2621" t="str">
            <v>medium</v>
          </cell>
          <cell r="J2621" t="str">
            <v>medium</v>
          </cell>
          <cell r="K2621">
            <v>230.91</v>
          </cell>
          <cell r="L2621">
            <v>173.18</v>
          </cell>
          <cell r="M2621">
            <v>57.72999999999999</v>
          </cell>
          <cell r="N2621">
            <v>39031</v>
          </cell>
          <cell r="O2621" t="e">
            <v>#N/A</v>
          </cell>
          <cell r="P2621" t="e">
            <v>#N/A</v>
          </cell>
          <cell r="Q2621" t="e">
            <v>#N/A</v>
          </cell>
          <cell r="R2621" t="e">
            <v>#N/A</v>
          </cell>
          <cell r="S2621" t="e">
            <v>#N/A</v>
          </cell>
          <cell r="T2621" t="e">
            <v>#N/A</v>
          </cell>
          <cell r="U2621" t="e">
            <v>#N/A</v>
          </cell>
          <cell r="V2621" t="e">
            <v>#N/A</v>
          </cell>
          <cell r="W2621" t="e">
            <v>#N/A</v>
          </cell>
          <cell r="X2621" t="e">
            <v>#N/A</v>
          </cell>
          <cell r="Y2621">
            <v>245</v>
          </cell>
        </row>
        <row r="2622">
          <cell r="A2622">
            <v>2621</v>
          </cell>
          <cell r="B2622">
            <v>10</v>
          </cell>
          <cell r="C2622">
            <v>1214</v>
          </cell>
          <cell r="D2622">
            <v>42844</v>
          </cell>
          <cell r="E2622" t="b">
            <v>0</v>
          </cell>
          <cell r="F2622" t="str">
            <v>Approved</v>
          </cell>
          <cell r="G2622" t="str">
            <v>Solex</v>
          </cell>
          <cell r="H2622" t="str">
            <v>Standard</v>
          </cell>
          <cell r="I2622" t="str">
            <v>medium</v>
          </cell>
          <cell r="J2622" t="str">
            <v>medium</v>
          </cell>
          <cell r="K2622">
            <v>1945.43</v>
          </cell>
          <cell r="L2622">
            <v>333.18</v>
          </cell>
          <cell r="M2622">
            <v>1612.25</v>
          </cell>
          <cell r="N2622">
            <v>37499</v>
          </cell>
          <cell r="O2622" t="e">
            <v>#N/A</v>
          </cell>
          <cell r="P2622" t="e">
            <v>#N/A</v>
          </cell>
          <cell r="Q2622" t="e">
            <v>#N/A</v>
          </cell>
          <cell r="R2622" t="e">
            <v>#N/A</v>
          </cell>
          <cell r="S2622" t="e">
            <v>#N/A</v>
          </cell>
          <cell r="T2622" t="e">
            <v>#N/A</v>
          </cell>
          <cell r="U2622" t="e">
            <v>#N/A</v>
          </cell>
          <cell r="V2622" t="e">
            <v>#N/A</v>
          </cell>
          <cell r="W2622" t="e">
            <v>#N/A</v>
          </cell>
          <cell r="X2622" t="e">
            <v>#N/A</v>
          </cell>
          <cell r="Y2622">
            <v>255</v>
          </cell>
        </row>
        <row r="2623">
          <cell r="A2623">
            <v>2622</v>
          </cell>
          <cell r="B2623">
            <v>52</v>
          </cell>
          <cell r="C2623">
            <v>1613</v>
          </cell>
          <cell r="D2623">
            <v>43009</v>
          </cell>
          <cell r="E2623" t="b">
            <v>0</v>
          </cell>
          <cell r="F2623" t="str">
            <v>Approved</v>
          </cell>
          <cell r="G2623" t="str">
            <v>OHM Cycles</v>
          </cell>
          <cell r="H2623" t="str">
            <v>Road</v>
          </cell>
          <cell r="I2623" t="str">
            <v>medium</v>
          </cell>
          <cell r="J2623" t="str">
            <v>medium</v>
          </cell>
          <cell r="K2623">
            <v>1280.28</v>
          </cell>
          <cell r="L2623">
            <v>829.51</v>
          </cell>
          <cell r="M2623">
            <v>450.77</v>
          </cell>
          <cell r="N2623">
            <v>37220</v>
          </cell>
          <cell r="O2623" t="e">
            <v>#N/A</v>
          </cell>
          <cell r="P2623" t="e">
            <v>#N/A</v>
          </cell>
          <cell r="Q2623" t="e">
            <v>#N/A</v>
          </cell>
          <cell r="R2623" t="e">
            <v>#N/A</v>
          </cell>
          <cell r="S2623" t="e">
            <v>#N/A</v>
          </cell>
          <cell r="T2623" t="e">
            <v>#N/A</v>
          </cell>
          <cell r="U2623" t="e">
            <v>#N/A</v>
          </cell>
          <cell r="V2623" t="e">
            <v>#N/A</v>
          </cell>
          <cell r="W2623" t="e">
            <v>#N/A</v>
          </cell>
          <cell r="X2623" t="e">
            <v>#N/A</v>
          </cell>
          <cell r="Y2623">
            <v>90</v>
          </cell>
        </row>
        <row r="2624">
          <cell r="A2624">
            <v>2623</v>
          </cell>
          <cell r="B2624">
            <v>56</v>
          </cell>
          <cell r="C2624">
            <v>2783</v>
          </cell>
          <cell r="D2624">
            <v>42907</v>
          </cell>
          <cell r="E2624" t="b">
            <v>1</v>
          </cell>
          <cell r="F2624" t="str">
            <v>Approved</v>
          </cell>
          <cell r="G2624" t="str">
            <v>OHM Cycles</v>
          </cell>
          <cell r="H2624" t="str">
            <v>Standard</v>
          </cell>
          <cell r="I2624" t="str">
            <v>medium</v>
          </cell>
          <cell r="J2624" t="str">
            <v>medium</v>
          </cell>
          <cell r="K2624">
            <v>183.86</v>
          </cell>
          <cell r="L2624">
            <v>137.9</v>
          </cell>
          <cell r="M2624">
            <v>45.960000000000008</v>
          </cell>
          <cell r="N2624">
            <v>40779</v>
          </cell>
          <cell r="O2624" t="str">
            <v>Male</v>
          </cell>
          <cell r="P2624">
            <v>6</v>
          </cell>
          <cell r="Q2624">
            <v>43.6</v>
          </cell>
          <cell r="R2624" t="str">
            <v>Sales Representative</v>
          </cell>
          <cell r="S2624" t="str">
            <v>IT</v>
          </cell>
          <cell r="T2624" t="str">
            <v>Mass Customer</v>
          </cell>
          <cell r="U2624" t="str">
            <v>No</v>
          </cell>
          <cell r="V2624">
            <v>2171</v>
          </cell>
          <cell r="W2624" t="str">
            <v>NSW</v>
          </cell>
          <cell r="X2624">
            <v>9</v>
          </cell>
          <cell r="Y2624">
            <v>192</v>
          </cell>
        </row>
        <row r="2625">
          <cell r="A2625">
            <v>2624</v>
          </cell>
          <cell r="B2625">
            <v>18</v>
          </cell>
          <cell r="C2625">
            <v>2498</v>
          </cell>
          <cell r="D2625">
            <v>43025</v>
          </cell>
          <cell r="E2625" t="b">
            <v>0</v>
          </cell>
          <cell r="F2625" t="str">
            <v>Approved</v>
          </cell>
          <cell r="G2625" t="str">
            <v>Norco Bicycles</v>
          </cell>
          <cell r="H2625" t="str">
            <v>Standard</v>
          </cell>
          <cell r="I2625" t="str">
            <v>high</v>
          </cell>
          <cell r="J2625" t="str">
            <v>medium</v>
          </cell>
          <cell r="K2625">
            <v>1148.6400000000001</v>
          </cell>
          <cell r="L2625">
            <v>689.18</v>
          </cell>
          <cell r="M2625">
            <v>459.46000000000015</v>
          </cell>
          <cell r="N2625">
            <v>42226</v>
          </cell>
          <cell r="O2625" t="e">
            <v>#N/A</v>
          </cell>
          <cell r="P2625" t="e">
            <v>#N/A</v>
          </cell>
          <cell r="Q2625" t="e">
            <v>#N/A</v>
          </cell>
          <cell r="R2625" t="e">
            <v>#N/A</v>
          </cell>
          <cell r="S2625" t="e">
            <v>#N/A</v>
          </cell>
          <cell r="T2625" t="e">
            <v>#N/A</v>
          </cell>
          <cell r="U2625" t="e">
            <v>#N/A</v>
          </cell>
          <cell r="V2625" t="e">
            <v>#N/A</v>
          </cell>
          <cell r="W2625" t="e">
            <v>#N/A</v>
          </cell>
          <cell r="X2625" t="e">
            <v>#N/A</v>
          </cell>
          <cell r="Y2625">
            <v>74</v>
          </cell>
        </row>
        <row r="2626">
          <cell r="A2626">
            <v>2625</v>
          </cell>
          <cell r="B2626">
            <v>49</v>
          </cell>
          <cell r="C2626">
            <v>132</v>
          </cell>
          <cell r="D2626">
            <v>43092</v>
          </cell>
          <cell r="E2626" t="b">
            <v>1</v>
          </cell>
          <cell r="F2626" t="str">
            <v>Approved</v>
          </cell>
          <cell r="G2626" t="str">
            <v>Trek Bicycles</v>
          </cell>
          <cell r="H2626" t="str">
            <v>Road</v>
          </cell>
          <cell r="I2626" t="str">
            <v>medium</v>
          </cell>
          <cell r="J2626" t="str">
            <v>medium</v>
          </cell>
          <cell r="K2626">
            <v>533.51</v>
          </cell>
          <cell r="L2626">
            <v>400.13</v>
          </cell>
          <cell r="M2626">
            <v>133.38</v>
          </cell>
          <cell r="N2626">
            <v>37220</v>
          </cell>
          <cell r="O2626" t="e">
            <v>#N/A</v>
          </cell>
          <cell r="P2626" t="e">
            <v>#N/A</v>
          </cell>
          <cell r="Q2626" t="e">
            <v>#N/A</v>
          </cell>
          <cell r="R2626" t="e">
            <v>#N/A</v>
          </cell>
          <cell r="S2626" t="e">
            <v>#N/A</v>
          </cell>
          <cell r="T2626" t="e">
            <v>#N/A</v>
          </cell>
          <cell r="U2626" t="e">
            <v>#N/A</v>
          </cell>
          <cell r="V2626" t="e">
            <v>#N/A</v>
          </cell>
          <cell r="W2626" t="e">
            <v>#N/A</v>
          </cell>
          <cell r="X2626" t="e">
            <v>#N/A</v>
          </cell>
          <cell r="Y2626">
            <v>7</v>
          </cell>
        </row>
        <row r="2627">
          <cell r="A2627">
            <v>2626</v>
          </cell>
          <cell r="B2627">
            <v>10</v>
          </cell>
          <cell r="C2627">
            <v>902</v>
          </cell>
          <cell r="D2627">
            <v>43024</v>
          </cell>
          <cell r="E2627" t="b">
            <v>0</v>
          </cell>
          <cell r="F2627" t="str">
            <v>Approved</v>
          </cell>
          <cell r="G2627" t="str">
            <v>WeareA2B</v>
          </cell>
          <cell r="H2627" t="str">
            <v>Touring</v>
          </cell>
          <cell r="I2627" t="str">
            <v>medium</v>
          </cell>
          <cell r="J2627" t="str">
            <v>medium</v>
          </cell>
          <cell r="K2627">
            <v>1466.68</v>
          </cell>
          <cell r="L2627">
            <v>363.25</v>
          </cell>
          <cell r="M2627">
            <v>1103.43</v>
          </cell>
          <cell r="N2627">
            <v>41701</v>
          </cell>
          <cell r="O2627" t="e">
            <v>#N/A</v>
          </cell>
          <cell r="P2627" t="e">
            <v>#N/A</v>
          </cell>
          <cell r="Q2627" t="e">
            <v>#N/A</v>
          </cell>
          <cell r="R2627" t="e">
            <v>#N/A</v>
          </cell>
          <cell r="S2627" t="e">
            <v>#N/A</v>
          </cell>
          <cell r="T2627" t="e">
            <v>#N/A</v>
          </cell>
          <cell r="U2627" t="e">
            <v>#N/A</v>
          </cell>
          <cell r="V2627" t="e">
            <v>#N/A</v>
          </cell>
          <cell r="W2627" t="e">
            <v>#N/A</v>
          </cell>
          <cell r="X2627" t="e">
            <v>#N/A</v>
          </cell>
          <cell r="Y2627">
            <v>75</v>
          </cell>
        </row>
        <row r="2628">
          <cell r="A2628">
            <v>2627</v>
          </cell>
          <cell r="B2628">
            <v>77</v>
          </cell>
          <cell r="C2628">
            <v>2384</v>
          </cell>
          <cell r="D2628">
            <v>42861</v>
          </cell>
          <cell r="E2628" t="b">
            <v>1</v>
          </cell>
          <cell r="F2628" t="str">
            <v>Approved</v>
          </cell>
          <cell r="G2628" t="str">
            <v>WeareA2B</v>
          </cell>
          <cell r="H2628" t="str">
            <v>Standard</v>
          </cell>
          <cell r="I2628" t="str">
            <v>medium</v>
          </cell>
          <cell r="J2628" t="str">
            <v>medium</v>
          </cell>
          <cell r="K2628">
            <v>1769.64</v>
          </cell>
          <cell r="L2628">
            <v>108.76</v>
          </cell>
          <cell r="M2628">
            <v>1660.88</v>
          </cell>
          <cell r="N2628">
            <v>41848</v>
          </cell>
          <cell r="O2628" t="e">
            <v>#N/A</v>
          </cell>
          <cell r="P2628" t="e">
            <v>#N/A</v>
          </cell>
          <cell r="Q2628" t="e">
            <v>#N/A</v>
          </cell>
          <cell r="R2628" t="e">
            <v>#N/A</v>
          </cell>
          <cell r="S2628" t="e">
            <v>#N/A</v>
          </cell>
          <cell r="T2628" t="e">
            <v>#N/A</v>
          </cell>
          <cell r="U2628" t="e">
            <v>#N/A</v>
          </cell>
          <cell r="V2628" t="e">
            <v>#N/A</v>
          </cell>
          <cell r="W2628" t="e">
            <v>#N/A</v>
          </cell>
          <cell r="X2628" t="e">
            <v>#N/A</v>
          </cell>
          <cell r="Y2628">
            <v>238</v>
          </cell>
        </row>
        <row r="2629">
          <cell r="A2629">
            <v>2628</v>
          </cell>
          <cell r="B2629">
            <v>83</v>
          </cell>
          <cell r="C2629">
            <v>174</v>
          </cell>
          <cell r="D2629">
            <v>43031</v>
          </cell>
          <cell r="E2629" t="b">
            <v>0</v>
          </cell>
          <cell r="F2629" t="str">
            <v>Approved</v>
          </cell>
          <cell r="G2629" t="str">
            <v>Solex</v>
          </cell>
          <cell r="H2629" t="str">
            <v>Touring</v>
          </cell>
          <cell r="I2629" t="str">
            <v>medium</v>
          </cell>
          <cell r="J2629" t="str">
            <v>large</v>
          </cell>
          <cell r="K2629">
            <v>2083.94</v>
          </cell>
          <cell r="L2629">
            <v>675.03</v>
          </cell>
          <cell r="M2629">
            <v>1408.91</v>
          </cell>
          <cell r="N2629">
            <v>41533</v>
          </cell>
          <cell r="O2629" t="e">
            <v>#N/A</v>
          </cell>
          <cell r="P2629" t="e">
            <v>#N/A</v>
          </cell>
          <cell r="Q2629" t="e">
            <v>#N/A</v>
          </cell>
          <cell r="R2629" t="e">
            <v>#N/A</v>
          </cell>
          <cell r="S2629" t="e">
            <v>#N/A</v>
          </cell>
          <cell r="T2629" t="e">
            <v>#N/A</v>
          </cell>
          <cell r="U2629" t="e">
            <v>#N/A</v>
          </cell>
          <cell r="V2629" t="e">
            <v>#N/A</v>
          </cell>
          <cell r="W2629" t="e">
            <v>#N/A</v>
          </cell>
          <cell r="X2629" t="e">
            <v>#N/A</v>
          </cell>
          <cell r="Y2629">
            <v>68</v>
          </cell>
        </row>
        <row r="2630">
          <cell r="A2630">
            <v>2629</v>
          </cell>
          <cell r="B2630">
            <v>95</v>
          </cell>
          <cell r="C2630">
            <v>1773</v>
          </cell>
          <cell r="D2630">
            <v>42944</v>
          </cell>
          <cell r="E2630" t="b">
            <v>1</v>
          </cell>
          <cell r="F2630" t="str">
            <v>Approved</v>
          </cell>
          <cell r="G2630" t="str">
            <v>Giant Bicycles</v>
          </cell>
          <cell r="H2630" t="str">
            <v>Standard</v>
          </cell>
          <cell r="I2630" t="str">
            <v>medium</v>
          </cell>
          <cell r="J2630" t="str">
            <v>large</v>
          </cell>
          <cell r="K2630">
            <v>569.55999999999995</v>
          </cell>
          <cell r="L2630">
            <v>528.42999999999995</v>
          </cell>
          <cell r="M2630">
            <v>41.129999999999995</v>
          </cell>
          <cell r="N2630">
            <v>34556</v>
          </cell>
          <cell r="O2630" t="e">
            <v>#N/A</v>
          </cell>
          <cell r="P2630" t="e">
            <v>#N/A</v>
          </cell>
          <cell r="Q2630" t="e">
            <v>#N/A</v>
          </cell>
          <cell r="R2630" t="e">
            <v>#N/A</v>
          </cell>
          <cell r="S2630" t="e">
            <v>#N/A</v>
          </cell>
          <cell r="T2630" t="e">
            <v>#N/A</v>
          </cell>
          <cell r="U2630" t="e">
            <v>#N/A</v>
          </cell>
          <cell r="V2630" t="e">
            <v>#N/A</v>
          </cell>
          <cell r="W2630" t="e">
            <v>#N/A</v>
          </cell>
          <cell r="X2630" t="e">
            <v>#N/A</v>
          </cell>
          <cell r="Y2630">
            <v>155</v>
          </cell>
        </row>
        <row r="2631">
          <cell r="A2631">
            <v>2630</v>
          </cell>
          <cell r="B2631">
            <v>86</v>
          </cell>
          <cell r="C2631">
            <v>2444</v>
          </cell>
          <cell r="D2631">
            <v>42841</v>
          </cell>
          <cell r="E2631" t="b">
            <v>0</v>
          </cell>
          <cell r="F2631" t="str">
            <v>Approved</v>
          </cell>
          <cell r="G2631" t="str">
            <v>Norco Bicycles</v>
          </cell>
          <cell r="H2631" t="str">
            <v>Road</v>
          </cell>
          <cell r="I2631" t="str">
            <v>high</v>
          </cell>
          <cell r="J2631" t="str">
            <v>large</v>
          </cell>
          <cell r="K2631">
            <v>774.53</v>
          </cell>
          <cell r="L2631">
            <v>464.72</v>
          </cell>
          <cell r="M2631">
            <v>309.80999999999995</v>
          </cell>
          <cell r="N2631">
            <v>37698</v>
          </cell>
          <cell r="O2631" t="e">
            <v>#N/A</v>
          </cell>
          <cell r="P2631" t="e">
            <v>#N/A</v>
          </cell>
          <cell r="Q2631" t="e">
            <v>#N/A</v>
          </cell>
          <cell r="R2631" t="e">
            <v>#N/A</v>
          </cell>
          <cell r="S2631" t="e">
            <v>#N/A</v>
          </cell>
          <cell r="T2631" t="e">
            <v>#N/A</v>
          </cell>
          <cell r="U2631" t="e">
            <v>#N/A</v>
          </cell>
          <cell r="V2631" t="e">
            <v>#N/A</v>
          </cell>
          <cell r="W2631" t="e">
            <v>#N/A</v>
          </cell>
          <cell r="X2631" t="e">
            <v>#N/A</v>
          </cell>
          <cell r="Y2631">
            <v>258</v>
          </cell>
        </row>
        <row r="2632">
          <cell r="A2632">
            <v>2631</v>
          </cell>
          <cell r="B2632">
            <v>80</v>
          </cell>
          <cell r="C2632">
            <v>1255</v>
          </cell>
          <cell r="D2632">
            <v>43021</v>
          </cell>
          <cell r="E2632" t="b">
            <v>0</v>
          </cell>
          <cell r="F2632" t="str">
            <v>Approved</v>
          </cell>
          <cell r="G2632" t="str">
            <v>OHM Cycles</v>
          </cell>
          <cell r="H2632" t="str">
            <v>Touring</v>
          </cell>
          <cell r="I2632" t="str">
            <v>low</v>
          </cell>
          <cell r="J2632" t="str">
            <v>medium</v>
          </cell>
          <cell r="K2632">
            <v>1073.07</v>
          </cell>
          <cell r="L2632">
            <v>933.84</v>
          </cell>
          <cell r="M2632">
            <v>139.2299999999999</v>
          </cell>
          <cell r="N2632">
            <v>35455</v>
          </cell>
          <cell r="O2632" t="e">
            <v>#N/A</v>
          </cell>
          <cell r="P2632" t="e">
            <v>#N/A</v>
          </cell>
          <cell r="Q2632" t="e">
            <v>#N/A</v>
          </cell>
          <cell r="R2632" t="e">
            <v>#N/A</v>
          </cell>
          <cell r="S2632" t="e">
            <v>#N/A</v>
          </cell>
          <cell r="T2632" t="e">
            <v>#N/A</v>
          </cell>
          <cell r="U2632" t="e">
            <v>#N/A</v>
          </cell>
          <cell r="V2632" t="e">
            <v>#N/A</v>
          </cell>
          <cell r="W2632" t="e">
            <v>#N/A</v>
          </cell>
          <cell r="X2632" t="e">
            <v>#N/A</v>
          </cell>
          <cell r="Y2632">
            <v>78</v>
          </cell>
        </row>
        <row r="2633">
          <cell r="A2633">
            <v>2632</v>
          </cell>
          <cell r="B2633">
            <v>8</v>
          </cell>
          <cell r="C2633">
            <v>2534</v>
          </cell>
          <cell r="D2633">
            <v>42929</v>
          </cell>
          <cell r="E2633" t="b">
            <v>1</v>
          </cell>
          <cell r="F2633" t="str">
            <v>Approved</v>
          </cell>
          <cell r="G2633" t="str">
            <v>Solex</v>
          </cell>
          <cell r="H2633" t="str">
            <v>Road</v>
          </cell>
          <cell r="I2633" t="str">
            <v>medium</v>
          </cell>
          <cell r="J2633" t="str">
            <v>small</v>
          </cell>
          <cell r="K2633">
            <v>1703.52</v>
          </cell>
          <cell r="L2633">
            <v>1516.13</v>
          </cell>
          <cell r="M2633">
            <v>187.38999999999987</v>
          </cell>
          <cell r="N2633">
            <v>33549</v>
          </cell>
          <cell r="O2633" t="e">
            <v>#N/A</v>
          </cell>
          <cell r="P2633" t="e">
            <v>#N/A</v>
          </cell>
          <cell r="Q2633" t="e">
            <v>#N/A</v>
          </cell>
          <cell r="R2633" t="e">
            <v>#N/A</v>
          </cell>
          <cell r="S2633" t="e">
            <v>#N/A</v>
          </cell>
          <cell r="T2633" t="e">
            <v>#N/A</v>
          </cell>
          <cell r="U2633" t="e">
            <v>#N/A</v>
          </cell>
          <cell r="V2633" t="e">
            <v>#N/A</v>
          </cell>
          <cell r="W2633" t="e">
            <v>#N/A</v>
          </cell>
          <cell r="X2633" t="e">
            <v>#N/A</v>
          </cell>
          <cell r="Y2633">
            <v>170</v>
          </cell>
        </row>
        <row r="2634">
          <cell r="A2634">
            <v>2633</v>
          </cell>
          <cell r="B2634">
            <v>9</v>
          </cell>
          <cell r="C2634">
            <v>149</v>
          </cell>
          <cell r="D2634">
            <v>43025</v>
          </cell>
          <cell r="F2634" t="str">
            <v>Cancelled</v>
          </cell>
          <cell r="G2634" t="str">
            <v>OHM Cycles</v>
          </cell>
          <cell r="H2634" t="str">
            <v>Road</v>
          </cell>
          <cell r="I2634" t="str">
            <v>medium</v>
          </cell>
          <cell r="J2634" t="str">
            <v>medium</v>
          </cell>
          <cell r="K2634">
            <v>742.54</v>
          </cell>
          <cell r="L2634">
            <v>667.4</v>
          </cell>
          <cell r="M2634">
            <v>75.139999999999986</v>
          </cell>
          <cell r="N2634">
            <v>42560</v>
          </cell>
          <cell r="O2634" t="e">
            <v>#N/A</v>
          </cell>
          <cell r="P2634" t="e">
            <v>#N/A</v>
          </cell>
          <cell r="Q2634" t="e">
            <v>#N/A</v>
          </cell>
          <cell r="R2634" t="e">
            <v>#N/A</v>
          </cell>
          <cell r="S2634" t="e">
            <v>#N/A</v>
          </cell>
          <cell r="T2634" t="e">
            <v>#N/A</v>
          </cell>
          <cell r="U2634" t="e">
            <v>#N/A</v>
          </cell>
          <cell r="V2634" t="e">
            <v>#N/A</v>
          </cell>
          <cell r="W2634" t="e">
            <v>#N/A</v>
          </cell>
          <cell r="X2634" t="e">
            <v>#N/A</v>
          </cell>
          <cell r="Y2634">
            <v>74</v>
          </cell>
        </row>
        <row r="2635">
          <cell r="A2635">
            <v>2634</v>
          </cell>
          <cell r="B2635">
            <v>57</v>
          </cell>
          <cell r="C2635">
            <v>151</v>
          </cell>
          <cell r="D2635">
            <v>42998</v>
          </cell>
          <cell r="E2635" t="b">
            <v>1</v>
          </cell>
          <cell r="F2635" t="str">
            <v>Approved</v>
          </cell>
          <cell r="G2635" t="str">
            <v>WeareA2B</v>
          </cell>
          <cell r="H2635" t="str">
            <v>Touring</v>
          </cell>
          <cell r="I2635" t="str">
            <v>medium</v>
          </cell>
          <cell r="J2635" t="str">
            <v>large</v>
          </cell>
          <cell r="K2635">
            <v>1890.39</v>
          </cell>
          <cell r="L2635">
            <v>260.14</v>
          </cell>
          <cell r="M2635">
            <v>1630.25</v>
          </cell>
          <cell r="N2635">
            <v>35378</v>
          </cell>
          <cell r="O2635" t="e">
            <v>#N/A</v>
          </cell>
          <cell r="P2635" t="e">
            <v>#N/A</v>
          </cell>
          <cell r="Q2635" t="e">
            <v>#N/A</v>
          </cell>
          <cell r="R2635" t="e">
            <v>#N/A</v>
          </cell>
          <cell r="S2635" t="e">
            <v>#N/A</v>
          </cell>
          <cell r="T2635" t="e">
            <v>#N/A</v>
          </cell>
          <cell r="U2635" t="e">
            <v>#N/A</v>
          </cell>
          <cell r="V2635" t="e">
            <v>#N/A</v>
          </cell>
          <cell r="W2635" t="e">
            <v>#N/A</v>
          </cell>
          <cell r="X2635" t="e">
            <v>#N/A</v>
          </cell>
          <cell r="Y2635">
            <v>101</v>
          </cell>
        </row>
        <row r="2636">
          <cell r="A2636">
            <v>2635</v>
          </cell>
          <cell r="B2636">
            <v>6</v>
          </cell>
          <cell r="C2636">
            <v>249</v>
          </cell>
          <cell r="D2636">
            <v>43052</v>
          </cell>
          <cell r="E2636" t="b">
            <v>0</v>
          </cell>
          <cell r="F2636" t="str">
            <v>Approved</v>
          </cell>
          <cell r="G2636" t="str">
            <v>Solex</v>
          </cell>
          <cell r="H2636" t="str">
            <v>Standard</v>
          </cell>
          <cell r="I2636" t="str">
            <v>high</v>
          </cell>
          <cell r="J2636" t="str">
            <v>medium</v>
          </cell>
          <cell r="K2636">
            <v>748.17</v>
          </cell>
          <cell r="L2636">
            <v>448.9</v>
          </cell>
          <cell r="M2636">
            <v>299.27</v>
          </cell>
          <cell r="N2636">
            <v>33552</v>
          </cell>
          <cell r="O2636" t="e">
            <v>#N/A</v>
          </cell>
          <cell r="P2636" t="e">
            <v>#N/A</v>
          </cell>
          <cell r="Q2636" t="e">
            <v>#N/A</v>
          </cell>
          <cell r="R2636" t="e">
            <v>#N/A</v>
          </cell>
          <cell r="S2636" t="e">
            <v>#N/A</v>
          </cell>
          <cell r="T2636" t="e">
            <v>#N/A</v>
          </cell>
          <cell r="U2636" t="e">
            <v>#N/A</v>
          </cell>
          <cell r="V2636" t="e">
            <v>#N/A</v>
          </cell>
          <cell r="W2636" t="e">
            <v>#N/A</v>
          </cell>
          <cell r="X2636" t="e">
            <v>#N/A</v>
          </cell>
          <cell r="Y2636">
            <v>47</v>
          </cell>
        </row>
        <row r="2637">
          <cell r="A2637">
            <v>2636</v>
          </cell>
          <cell r="B2637">
            <v>77</v>
          </cell>
          <cell r="C2637">
            <v>669</v>
          </cell>
          <cell r="D2637">
            <v>43066</v>
          </cell>
          <cell r="E2637" t="b">
            <v>1</v>
          </cell>
          <cell r="F2637" t="str">
            <v>Approved</v>
          </cell>
          <cell r="G2637" t="str">
            <v>Norco Bicycles</v>
          </cell>
          <cell r="H2637" t="str">
            <v>Road</v>
          </cell>
          <cell r="I2637" t="str">
            <v>medium</v>
          </cell>
          <cell r="J2637" t="str">
            <v>large</v>
          </cell>
          <cell r="K2637">
            <v>1240.31</v>
          </cell>
          <cell r="L2637">
            <v>795.1</v>
          </cell>
          <cell r="M2637">
            <v>445.20999999999992</v>
          </cell>
          <cell r="N2637">
            <v>40553</v>
          </cell>
          <cell r="O2637" t="e">
            <v>#N/A</v>
          </cell>
          <cell r="P2637" t="e">
            <v>#N/A</v>
          </cell>
          <cell r="Q2637" t="e">
            <v>#N/A</v>
          </cell>
          <cell r="R2637" t="e">
            <v>#N/A</v>
          </cell>
          <cell r="S2637" t="e">
            <v>#N/A</v>
          </cell>
          <cell r="T2637" t="e">
            <v>#N/A</v>
          </cell>
          <cell r="U2637" t="e">
            <v>#N/A</v>
          </cell>
          <cell r="V2637" t="e">
            <v>#N/A</v>
          </cell>
          <cell r="W2637" t="e">
            <v>#N/A</v>
          </cell>
          <cell r="X2637" t="e">
            <v>#N/A</v>
          </cell>
          <cell r="Y2637">
            <v>33</v>
          </cell>
        </row>
        <row r="2638">
          <cell r="A2638">
            <v>2637</v>
          </cell>
          <cell r="B2638">
            <v>92</v>
          </cell>
          <cell r="C2638">
            <v>1964</v>
          </cell>
          <cell r="D2638">
            <v>42849</v>
          </cell>
          <cell r="E2638" t="b">
            <v>0</v>
          </cell>
          <cell r="F2638" t="str">
            <v>Approved</v>
          </cell>
          <cell r="G2638" t="str">
            <v>WeareA2B</v>
          </cell>
          <cell r="H2638" t="str">
            <v>Standard</v>
          </cell>
          <cell r="I2638" t="str">
            <v>medium</v>
          </cell>
          <cell r="J2638" t="str">
            <v>small</v>
          </cell>
          <cell r="K2638">
            <v>1415.01</v>
          </cell>
          <cell r="L2638">
            <v>1259.3599999999999</v>
          </cell>
          <cell r="M2638">
            <v>155.65000000000009</v>
          </cell>
          <cell r="N2638">
            <v>37539</v>
          </cell>
          <cell r="O2638" t="e">
            <v>#N/A</v>
          </cell>
          <cell r="P2638" t="e">
            <v>#N/A</v>
          </cell>
          <cell r="Q2638" t="e">
            <v>#N/A</v>
          </cell>
          <cell r="R2638" t="e">
            <v>#N/A</v>
          </cell>
          <cell r="S2638" t="e">
            <v>#N/A</v>
          </cell>
          <cell r="T2638" t="e">
            <v>#N/A</v>
          </cell>
          <cell r="U2638" t="e">
            <v>#N/A</v>
          </cell>
          <cell r="V2638" t="e">
            <v>#N/A</v>
          </cell>
          <cell r="W2638" t="e">
            <v>#N/A</v>
          </cell>
          <cell r="X2638" t="e">
            <v>#N/A</v>
          </cell>
          <cell r="Y2638">
            <v>250</v>
          </cell>
        </row>
        <row r="2639">
          <cell r="A2639">
            <v>2638</v>
          </cell>
          <cell r="B2639">
            <v>83</v>
          </cell>
          <cell r="C2639">
            <v>34</v>
          </cell>
          <cell r="D2639">
            <v>42832</v>
          </cell>
          <cell r="E2639" t="b">
            <v>0</v>
          </cell>
          <cell r="F2639" t="str">
            <v>Approved</v>
          </cell>
          <cell r="G2639" t="str">
            <v>Solex</v>
          </cell>
          <cell r="H2639" t="str">
            <v>Touring</v>
          </cell>
          <cell r="I2639" t="str">
            <v>medium</v>
          </cell>
          <cell r="J2639" t="str">
            <v>large</v>
          </cell>
          <cell r="K2639">
            <v>2083.94</v>
          </cell>
          <cell r="L2639">
            <v>675.03</v>
          </cell>
          <cell r="M2639">
            <v>1408.91</v>
          </cell>
          <cell r="N2639">
            <v>41533</v>
          </cell>
          <cell r="O2639" t="e">
            <v>#N/A</v>
          </cell>
          <cell r="P2639" t="e">
            <v>#N/A</v>
          </cell>
          <cell r="Q2639" t="e">
            <v>#N/A</v>
          </cell>
          <cell r="R2639" t="e">
            <v>#N/A</v>
          </cell>
          <cell r="S2639" t="e">
            <v>#N/A</v>
          </cell>
          <cell r="T2639" t="e">
            <v>#N/A</v>
          </cell>
          <cell r="U2639" t="e">
            <v>#N/A</v>
          </cell>
          <cell r="V2639" t="e">
            <v>#N/A</v>
          </cell>
          <cell r="W2639" t="e">
            <v>#N/A</v>
          </cell>
          <cell r="X2639" t="e">
            <v>#N/A</v>
          </cell>
          <cell r="Y2639">
            <v>267</v>
          </cell>
        </row>
        <row r="2640">
          <cell r="A2640">
            <v>2639</v>
          </cell>
          <cell r="B2640">
            <v>0</v>
          </cell>
          <cell r="C2640">
            <v>602</v>
          </cell>
          <cell r="D2640">
            <v>42872</v>
          </cell>
          <cell r="E2640" t="b">
            <v>1</v>
          </cell>
          <cell r="F2640" t="str">
            <v>Approved</v>
          </cell>
          <cell r="G2640" t="str">
            <v>Solex</v>
          </cell>
          <cell r="H2640" t="str">
            <v>Standard</v>
          </cell>
          <cell r="I2640" t="str">
            <v>medium</v>
          </cell>
          <cell r="J2640" t="str">
            <v>medium</v>
          </cell>
          <cell r="K2640">
            <v>100.35</v>
          </cell>
          <cell r="L2640">
            <v>75.260000000000005</v>
          </cell>
          <cell r="M2640">
            <v>25.089999999999989</v>
          </cell>
          <cell r="N2640">
            <v>36833</v>
          </cell>
          <cell r="O2640" t="e">
            <v>#N/A</v>
          </cell>
          <cell r="P2640" t="e">
            <v>#N/A</v>
          </cell>
          <cell r="Q2640" t="e">
            <v>#N/A</v>
          </cell>
          <cell r="R2640" t="e">
            <v>#N/A</v>
          </cell>
          <cell r="S2640" t="e">
            <v>#N/A</v>
          </cell>
          <cell r="T2640" t="e">
            <v>#N/A</v>
          </cell>
          <cell r="U2640" t="e">
            <v>#N/A</v>
          </cell>
          <cell r="V2640" t="e">
            <v>#N/A</v>
          </cell>
          <cell r="W2640" t="e">
            <v>#N/A</v>
          </cell>
          <cell r="X2640" t="e">
            <v>#N/A</v>
          </cell>
          <cell r="Y2640">
            <v>227</v>
          </cell>
        </row>
        <row r="2641">
          <cell r="A2641">
            <v>2640</v>
          </cell>
          <cell r="B2641">
            <v>20</v>
          </cell>
          <cell r="C2641">
            <v>2183</v>
          </cell>
          <cell r="D2641">
            <v>43089</v>
          </cell>
          <cell r="E2641" t="b">
            <v>0</v>
          </cell>
          <cell r="F2641" t="str">
            <v>Approved</v>
          </cell>
          <cell r="G2641" t="str">
            <v>Trek Bicycles</v>
          </cell>
          <cell r="H2641" t="str">
            <v>Standard</v>
          </cell>
          <cell r="I2641" t="str">
            <v>medium</v>
          </cell>
          <cell r="J2641" t="str">
            <v>small</v>
          </cell>
          <cell r="K2641">
            <v>1775.81</v>
          </cell>
          <cell r="L2641">
            <v>1580.47</v>
          </cell>
          <cell r="M2641">
            <v>195.33999999999992</v>
          </cell>
          <cell r="N2641">
            <v>34115</v>
          </cell>
          <cell r="O2641" t="e">
            <v>#N/A</v>
          </cell>
          <cell r="P2641" t="e">
            <v>#N/A</v>
          </cell>
          <cell r="Q2641" t="e">
            <v>#N/A</v>
          </cell>
          <cell r="R2641" t="e">
            <v>#N/A</v>
          </cell>
          <cell r="S2641" t="e">
            <v>#N/A</v>
          </cell>
          <cell r="T2641" t="e">
            <v>#N/A</v>
          </cell>
          <cell r="U2641" t="e">
            <v>#N/A</v>
          </cell>
          <cell r="V2641" t="e">
            <v>#N/A</v>
          </cell>
          <cell r="W2641" t="e">
            <v>#N/A</v>
          </cell>
          <cell r="X2641" t="e">
            <v>#N/A</v>
          </cell>
          <cell r="Y2641">
            <v>10</v>
          </cell>
        </row>
        <row r="2642">
          <cell r="A2642">
            <v>2641</v>
          </cell>
          <cell r="B2642">
            <v>91</v>
          </cell>
          <cell r="C2642">
            <v>3062</v>
          </cell>
          <cell r="D2642">
            <v>43053</v>
          </cell>
          <cell r="E2642" t="b">
            <v>1</v>
          </cell>
          <cell r="F2642" t="str">
            <v>Approved</v>
          </cell>
          <cell r="G2642" t="str">
            <v>Solex</v>
          </cell>
          <cell r="H2642" t="str">
            <v>Standard</v>
          </cell>
          <cell r="I2642" t="str">
            <v>medium</v>
          </cell>
          <cell r="J2642" t="str">
            <v>medium</v>
          </cell>
          <cell r="K2642">
            <v>100.35</v>
          </cell>
          <cell r="L2642">
            <v>75.260000000000005</v>
          </cell>
          <cell r="M2642">
            <v>25.089999999999989</v>
          </cell>
          <cell r="N2642">
            <v>36367</v>
          </cell>
          <cell r="O2642" t="str">
            <v>Male</v>
          </cell>
          <cell r="P2642">
            <v>74</v>
          </cell>
          <cell r="Q2642">
            <v>59.4</v>
          </cell>
          <cell r="R2642" t="str">
            <v>Civil Engineer</v>
          </cell>
          <cell r="S2642" t="str">
            <v>Manufacturing</v>
          </cell>
          <cell r="T2642" t="str">
            <v>Affluent Customer</v>
          </cell>
          <cell r="U2642" t="str">
            <v>Yes</v>
          </cell>
          <cell r="V2642">
            <v>4350</v>
          </cell>
          <cell r="W2642" t="str">
            <v>QLD</v>
          </cell>
          <cell r="X2642">
            <v>2</v>
          </cell>
          <cell r="Y2642">
            <v>46</v>
          </cell>
        </row>
        <row r="2643">
          <cell r="A2643">
            <v>2642</v>
          </cell>
          <cell r="B2643">
            <v>100</v>
          </cell>
          <cell r="C2643">
            <v>2986</v>
          </cell>
          <cell r="D2643">
            <v>42825</v>
          </cell>
          <cell r="E2643" t="b">
            <v>0</v>
          </cell>
          <cell r="F2643" t="str">
            <v>Approved</v>
          </cell>
          <cell r="G2643" t="str">
            <v>Norco Bicycles</v>
          </cell>
          <cell r="H2643" t="str">
            <v>Road</v>
          </cell>
          <cell r="I2643" t="str">
            <v>medium</v>
          </cell>
          <cell r="J2643" t="str">
            <v>medium</v>
          </cell>
          <cell r="K2643">
            <v>1036.5899999999999</v>
          </cell>
          <cell r="L2643">
            <v>206.35</v>
          </cell>
          <cell r="M2643">
            <v>830.2399999999999</v>
          </cell>
          <cell r="N2643">
            <v>33364</v>
          </cell>
          <cell r="O2643" t="str">
            <v>Female</v>
          </cell>
          <cell r="P2643">
            <v>51</v>
          </cell>
          <cell r="Q2643">
            <v>41.575342465753423</v>
          </cell>
          <cell r="R2643">
            <v>0</v>
          </cell>
          <cell r="S2643" t="str">
            <v>Retail</v>
          </cell>
          <cell r="T2643" t="str">
            <v>Affluent Customer</v>
          </cell>
          <cell r="U2643" t="str">
            <v>Yes</v>
          </cell>
          <cell r="V2643">
            <v>2199</v>
          </cell>
          <cell r="W2643" t="str">
            <v>NSW</v>
          </cell>
          <cell r="X2643">
            <v>9</v>
          </cell>
          <cell r="Y2643">
            <v>274</v>
          </cell>
        </row>
        <row r="2644">
          <cell r="A2644">
            <v>2643</v>
          </cell>
          <cell r="B2644">
            <v>42</v>
          </cell>
          <cell r="C2644">
            <v>2705</v>
          </cell>
          <cell r="D2644">
            <v>43097</v>
          </cell>
          <cell r="E2644" t="b">
            <v>1</v>
          </cell>
          <cell r="F2644" t="str">
            <v>Approved</v>
          </cell>
          <cell r="G2644" t="str">
            <v>OHM Cycles</v>
          </cell>
          <cell r="H2644" t="str">
            <v>Road</v>
          </cell>
          <cell r="I2644" t="str">
            <v>medium</v>
          </cell>
          <cell r="J2644" t="str">
            <v>small</v>
          </cell>
          <cell r="K2644">
            <v>1810</v>
          </cell>
          <cell r="L2644">
            <v>1610.9</v>
          </cell>
          <cell r="M2644">
            <v>199.09999999999991</v>
          </cell>
          <cell r="N2644">
            <v>39526</v>
          </cell>
          <cell r="O2644" t="str">
            <v>Male</v>
          </cell>
          <cell r="P2644">
            <v>59</v>
          </cell>
          <cell r="Q2644">
            <v>25.43013698630137</v>
          </cell>
          <cell r="R2644" t="str">
            <v>Nuclear Power Engineer</v>
          </cell>
          <cell r="S2644" t="str">
            <v>Retail</v>
          </cell>
          <cell r="T2644" t="str">
            <v>Affluent Customer</v>
          </cell>
          <cell r="U2644" t="str">
            <v>Yes</v>
          </cell>
          <cell r="V2644">
            <v>4815</v>
          </cell>
          <cell r="W2644" t="str">
            <v>QLD</v>
          </cell>
          <cell r="X2644">
            <v>2</v>
          </cell>
          <cell r="Y2644">
            <v>2</v>
          </cell>
        </row>
        <row r="2645">
          <cell r="A2645">
            <v>2644</v>
          </cell>
          <cell r="B2645">
            <v>38</v>
          </cell>
          <cell r="C2645">
            <v>269</v>
          </cell>
          <cell r="D2645">
            <v>42931</v>
          </cell>
          <cell r="E2645" t="b">
            <v>0</v>
          </cell>
          <cell r="F2645" t="str">
            <v>Approved</v>
          </cell>
          <cell r="G2645" t="str">
            <v>Solex</v>
          </cell>
          <cell r="H2645" t="str">
            <v>Standard</v>
          </cell>
          <cell r="I2645" t="str">
            <v>medium</v>
          </cell>
          <cell r="J2645" t="str">
            <v>medium</v>
          </cell>
          <cell r="K2645">
            <v>1577.53</v>
          </cell>
          <cell r="L2645">
            <v>826.51</v>
          </cell>
          <cell r="M2645">
            <v>751.02</v>
          </cell>
          <cell r="N2645">
            <v>40336</v>
          </cell>
          <cell r="O2645" t="e">
            <v>#N/A</v>
          </cell>
          <cell r="P2645" t="e">
            <v>#N/A</v>
          </cell>
          <cell r="Q2645" t="e">
            <v>#N/A</v>
          </cell>
          <cell r="R2645" t="e">
            <v>#N/A</v>
          </cell>
          <cell r="S2645" t="e">
            <v>#N/A</v>
          </cell>
          <cell r="T2645" t="e">
            <v>#N/A</v>
          </cell>
          <cell r="U2645" t="e">
            <v>#N/A</v>
          </cell>
          <cell r="V2645" t="e">
            <v>#N/A</v>
          </cell>
          <cell r="W2645" t="e">
            <v>#N/A</v>
          </cell>
          <cell r="X2645" t="e">
            <v>#N/A</v>
          </cell>
          <cell r="Y2645">
            <v>168</v>
          </cell>
        </row>
        <row r="2646">
          <cell r="A2646">
            <v>2645</v>
          </cell>
          <cell r="B2646">
            <v>14</v>
          </cell>
          <cell r="C2646">
            <v>3172</v>
          </cell>
          <cell r="D2646">
            <v>42951</v>
          </cell>
          <cell r="E2646" t="b">
            <v>1</v>
          </cell>
          <cell r="F2646" t="str">
            <v>Approved</v>
          </cell>
          <cell r="G2646" t="str">
            <v>Trek Bicycles</v>
          </cell>
          <cell r="H2646" t="str">
            <v>Standard</v>
          </cell>
          <cell r="I2646" t="str">
            <v>medium</v>
          </cell>
          <cell r="J2646" t="str">
            <v>small</v>
          </cell>
          <cell r="K2646">
            <v>1386.84</v>
          </cell>
          <cell r="L2646">
            <v>1234.29</v>
          </cell>
          <cell r="M2646">
            <v>152.54999999999995</v>
          </cell>
          <cell r="N2646">
            <v>37838</v>
          </cell>
          <cell r="O2646" t="str">
            <v>Male</v>
          </cell>
          <cell r="P2646">
            <v>55</v>
          </cell>
          <cell r="Q2646">
            <v>60.295890410958904</v>
          </cell>
          <cell r="R2646">
            <v>0</v>
          </cell>
          <cell r="S2646" t="str">
            <v>Financial Services</v>
          </cell>
          <cell r="T2646" t="str">
            <v>Affluent Customer</v>
          </cell>
          <cell r="U2646" t="str">
            <v>Yes</v>
          </cell>
          <cell r="V2646">
            <v>4655</v>
          </cell>
          <cell r="W2646" t="str">
            <v>QLD</v>
          </cell>
          <cell r="X2646">
            <v>3</v>
          </cell>
          <cell r="Y2646">
            <v>148</v>
          </cell>
        </row>
        <row r="2647">
          <cell r="A2647">
            <v>2646</v>
          </cell>
          <cell r="B2647">
            <v>3</v>
          </cell>
          <cell r="C2647">
            <v>576</v>
          </cell>
          <cell r="D2647">
            <v>43038</v>
          </cell>
          <cell r="E2647" t="b">
            <v>1</v>
          </cell>
          <cell r="F2647" t="str">
            <v>Approved</v>
          </cell>
          <cell r="G2647" t="str">
            <v>Trek Bicycles</v>
          </cell>
          <cell r="H2647" t="str">
            <v>Standard</v>
          </cell>
          <cell r="I2647" t="str">
            <v>medium</v>
          </cell>
          <cell r="J2647" t="str">
            <v>large</v>
          </cell>
          <cell r="K2647">
            <v>2091.4699999999998</v>
          </cell>
          <cell r="L2647">
            <v>388.92</v>
          </cell>
          <cell r="M2647">
            <v>1702.5499999999997</v>
          </cell>
          <cell r="N2647">
            <v>38258</v>
          </cell>
          <cell r="O2647" t="e">
            <v>#N/A</v>
          </cell>
          <cell r="P2647" t="e">
            <v>#N/A</v>
          </cell>
          <cell r="Q2647" t="e">
            <v>#N/A</v>
          </cell>
          <cell r="R2647" t="e">
            <v>#N/A</v>
          </cell>
          <cell r="S2647" t="e">
            <v>#N/A</v>
          </cell>
          <cell r="T2647" t="e">
            <v>#N/A</v>
          </cell>
          <cell r="U2647" t="e">
            <v>#N/A</v>
          </cell>
          <cell r="V2647" t="e">
            <v>#N/A</v>
          </cell>
          <cell r="W2647" t="e">
            <v>#N/A</v>
          </cell>
          <cell r="X2647" t="e">
            <v>#N/A</v>
          </cell>
          <cell r="Y2647">
            <v>61</v>
          </cell>
        </row>
        <row r="2648">
          <cell r="A2648">
            <v>2647</v>
          </cell>
          <cell r="B2648">
            <v>4</v>
          </cell>
          <cell r="C2648">
            <v>1768</v>
          </cell>
          <cell r="D2648">
            <v>42909</v>
          </cell>
          <cell r="F2648" t="str">
            <v>Approved</v>
          </cell>
          <cell r="G2648" t="str">
            <v>Solex</v>
          </cell>
          <cell r="H2648" t="str">
            <v>Standard</v>
          </cell>
          <cell r="I2648" t="str">
            <v>medium</v>
          </cell>
          <cell r="J2648" t="str">
            <v>medium</v>
          </cell>
          <cell r="K2648">
            <v>1483.2</v>
          </cell>
          <cell r="L2648">
            <v>99.59</v>
          </cell>
          <cell r="M2648">
            <v>1383.6100000000001</v>
          </cell>
          <cell r="N2648">
            <v>36146</v>
          </cell>
          <cell r="O2648" t="e">
            <v>#N/A</v>
          </cell>
          <cell r="P2648" t="e">
            <v>#N/A</v>
          </cell>
          <cell r="Q2648" t="e">
            <v>#N/A</v>
          </cell>
          <cell r="R2648" t="e">
            <v>#N/A</v>
          </cell>
          <cell r="S2648" t="e">
            <v>#N/A</v>
          </cell>
          <cell r="T2648" t="e">
            <v>#N/A</v>
          </cell>
          <cell r="U2648" t="e">
            <v>#N/A</v>
          </cell>
          <cell r="V2648" t="e">
            <v>#N/A</v>
          </cell>
          <cell r="W2648" t="e">
            <v>#N/A</v>
          </cell>
          <cell r="X2648" t="e">
            <v>#N/A</v>
          </cell>
          <cell r="Y2648">
            <v>190</v>
          </cell>
        </row>
        <row r="2649">
          <cell r="A2649">
            <v>2648</v>
          </cell>
          <cell r="B2649">
            <v>56</v>
          </cell>
          <cell r="C2649">
            <v>1725</v>
          </cell>
          <cell r="D2649">
            <v>42999</v>
          </cell>
          <cell r="F2649" t="str">
            <v>Approved</v>
          </cell>
          <cell r="G2649" t="str">
            <v>Norco Bicycles</v>
          </cell>
          <cell r="H2649" t="str">
            <v>Mountain</v>
          </cell>
          <cell r="I2649" t="str">
            <v>low</v>
          </cell>
          <cell r="J2649" t="str">
            <v>small</v>
          </cell>
          <cell r="K2649">
            <v>688.63</v>
          </cell>
          <cell r="L2649">
            <v>612.88</v>
          </cell>
          <cell r="M2649">
            <v>75.75</v>
          </cell>
          <cell r="N2649">
            <v>33552</v>
          </cell>
          <cell r="O2649" t="e">
            <v>#N/A</v>
          </cell>
          <cell r="P2649" t="e">
            <v>#N/A</v>
          </cell>
          <cell r="Q2649" t="e">
            <v>#N/A</v>
          </cell>
          <cell r="R2649" t="e">
            <v>#N/A</v>
          </cell>
          <cell r="S2649" t="e">
            <v>#N/A</v>
          </cell>
          <cell r="T2649" t="e">
            <v>#N/A</v>
          </cell>
          <cell r="U2649" t="e">
            <v>#N/A</v>
          </cell>
          <cell r="V2649" t="e">
            <v>#N/A</v>
          </cell>
          <cell r="W2649" t="e">
            <v>#N/A</v>
          </cell>
          <cell r="X2649" t="e">
            <v>#N/A</v>
          </cell>
          <cell r="Y2649">
            <v>100</v>
          </cell>
        </row>
        <row r="2650">
          <cell r="A2650">
            <v>2649</v>
          </cell>
          <cell r="B2650">
            <v>66</v>
          </cell>
          <cell r="C2650">
            <v>1689</v>
          </cell>
          <cell r="D2650">
            <v>42963</v>
          </cell>
          <cell r="E2650" t="b">
            <v>1</v>
          </cell>
          <cell r="F2650" t="str">
            <v>Approved</v>
          </cell>
          <cell r="G2650" t="str">
            <v>Giant Bicycles</v>
          </cell>
          <cell r="H2650" t="str">
            <v>Road</v>
          </cell>
          <cell r="I2650" t="str">
            <v>low</v>
          </cell>
          <cell r="J2650" t="str">
            <v>small</v>
          </cell>
          <cell r="K2650">
            <v>590.26</v>
          </cell>
          <cell r="L2650">
            <v>525.33000000000004</v>
          </cell>
          <cell r="M2650">
            <v>64.92999999999995</v>
          </cell>
          <cell r="N2650">
            <v>40410</v>
          </cell>
          <cell r="O2650" t="e">
            <v>#N/A</v>
          </cell>
          <cell r="P2650" t="e">
            <v>#N/A</v>
          </cell>
          <cell r="Q2650" t="e">
            <v>#N/A</v>
          </cell>
          <cell r="R2650" t="e">
            <v>#N/A</v>
          </cell>
          <cell r="S2650" t="e">
            <v>#N/A</v>
          </cell>
          <cell r="T2650" t="e">
            <v>#N/A</v>
          </cell>
          <cell r="U2650" t="e">
            <v>#N/A</v>
          </cell>
          <cell r="V2650" t="e">
            <v>#N/A</v>
          </cell>
          <cell r="W2650" t="e">
            <v>#N/A</v>
          </cell>
          <cell r="X2650" t="e">
            <v>#N/A</v>
          </cell>
          <cell r="Y2650">
            <v>136</v>
          </cell>
        </row>
        <row r="2651">
          <cell r="A2651">
            <v>2650</v>
          </cell>
          <cell r="B2651">
            <v>100</v>
          </cell>
          <cell r="C2651">
            <v>2205</v>
          </cell>
          <cell r="D2651">
            <v>42929</v>
          </cell>
          <cell r="E2651" t="b">
            <v>1</v>
          </cell>
          <cell r="F2651" t="str">
            <v>Approved</v>
          </cell>
          <cell r="G2651" t="str">
            <v>Norco Bicycles</v>
          </cell>
          <cell r="H2651" t="str">
            <v>Road</v>
          </cell>
          <cell r="I2651" t="str">
            <v>medium</v>
          </cell>
          <cell r="J2651" t="str">
            <v>medium</v>
          </cell>
          <cell r="K2651">
            <v>1036.5899999999999</v>
          </cell>
          <cell r="L2651">
            <v>206.35</v>
          </cell>
          <cell r="M2651">
            <v>830.2399999999999</v>
          </cell>
          <cell r="N2651">
            <v>33364</v>
          </cell>
          <cell r="O2651" t="e">
            <v>#N/A</v>
          </cell>
          <cell r="P2651" t="e">
            <v>#N/A</v>
          </cell>
          <cell r="Q2651" t="e">
            <v>#N/A</v>
          </cell>
          <cell r="R2651" t="e">
            <v>#N/A</v>
          </cell>
          <cell r="S2651" t="e">
            <v>#N/A</v>
          </cell>
          <cell r="T2651" t="e">
            <v>#N/A</v>
          </cell>
          <cell r="U2651" t="e">
            <v>#N/A</v>
          </cell>
          <cell r="V2651" t="e">
            <v>#N/A</v>
          </cell>
          <cell r="W2651" t="e">
            <v>#N/A</v>
          </cell>
          <cell r="X2651" t="e">
            <v>#N/A</v>
          </cell>
          <cell r="Y2651">
            <v>170</v>
          </cell>
        </row>
        <row r="2652">
          <cell r="A2652">
            <v>2651</v>
          </cell>
          <cell r="B2652">
            <v>69</v>
          </cell>
          <cell r="C2652">
            <v>240</v>
          </cell>
          <cell r="D2652">
            <v>42834</v>
          </cell>
          <cell r="E2652" t="b">
            <v>0</v>
          </cell>
          <cell r="F2652" t="str">
            <v>Cancelled</v>
          </cell>
          <cell r="G2652" t="str">
            <v>Norco Bicycles</v>
          </cell>
          <cell r="H2652" t="str">
            <v>Road</v>
          </cell>
          <cell r="I2652" t="str">
            <v>medium</v>
          </cell>
          <cell r="J2652" t="str">
            <v>large</v>
          </cell>
          <cell r="K2652">
            <v>1240.31</v>
          </cell>
          <cell r="L2652">
            <v>795.1</v>
          </cell>
          <cell r="M2652">
            <v>445.20999999999992</v>
          </cell>
          <cell r="N2652">
            <v>33429</v>
          </cell>
          <cell r="O2652" t="e">
            <v>#N/A</v>
          </cell>
          <cell r="P2652" t="e">
            <v>#N/A</v>
          </cell>
          <cell r="Q2652" t="e">
            <v>#N/A</v>
          </cell>
          <cell r="R2652" t="e">
            <v>#N/A</v>
          </cell>
          <cell r="S2652" t="e">
            <v>#N/A</v>
          </cell>
          <cell r="T2652" t="e">
            <v>#N/A</v>
          </cell>
          <cell r="U2652" t="e">
            <v>#N/A</v>
          </cell>
          <cell r="V2652" t="e">
            <v>#N/A</v>
          </cell>
          <cell r="W2652" t="e">
            <v>#N/A</v>
          </cell>
          <cell r="X2652" t="e">
            <v>#N/A</v>
          </cell>
          <cell r="Y2652">
            <v>265</v>
          </cell>
        </row>
        <row r="2653">
          <cell r="A2653">
            <v>2652</v>
          </cell>
          <cell r="B2653">
            <v>31</v>
          </cell>
          <cell r="C2653">
            <v>2403</v>
          </cell>
          <cell r="D2653">
            <v>42949</v>
          </cell>
          <cell r="E2653" t="b">
            <v>0</v>
          </cell>
          <cell r="F2653" t="str">
            <v>Approved</v>
          </cell>
          <cell r="G2653" t="str">
            <v>Giant Bicycles</v>
          </cell>
          <cell r="H2653" t="str">
            <v>Standard</v>
          </cell>
          <cell r="I2653" t="str">
            <v>medium</v>
          </cell>
          <cell r="J2653" t="str">
            <v>medium</v>
          </cell>
          <cell r="K2653">
            <v>230.91</v>
          </cell>
          <cell r="L2653">
            <v>173.18</v>
          </cell>
          <cell r="M2653">
            <v>57.72999999999999</v>
          </cell>
          <cell r="N2653">
            <v>39031</v>
          </cell>
          <cell r="O2653" t="e">
            <v>#N/A</v>
          </cell>
          <cell r="P2653" t="e">
            <v>#N/A</v>
          </cell>
          <cell r="Q2653" t="e">
            <v>#N/A</v>
          </cell>
          <cell r="R2653" t="e">
            <v>#N/A</v>
          </cell>
          <cell r="S2653" t="e">
            <v>#N/A</v>
          </cell>
          <cell r="T2653" t="e">
            <v>#N/A</v>
          </cell>
          <cell r="U2653" t="e">
            <v>#N/A</v>
          </cell>
          <cell r="V2653" t="e">
            <v>#N/A</v>
          </cell>
          <cell r="W2653" t="e">
            <v>#N/A</v>
          </cell>
          <cell r="X2653" t="e">
            <v>#N/A</v>
          </cell>
          <cell r="Y2653">
            <v>150</v>
          </cell>
        </row>
        <row r="2654">
          <cell r="A2654">
            <v>2653</v>
          </cell>
          <cell r="B2654">
            <v>38</v>
          </cell>
          <cell r="C2654">
            <v>3028</v>
          </cell>
          <cell r="D2654">
            <v>43046</v>
          </cell>
          <cell r="E2654" t="b">
            <v>1</v>
          </cell>
          <cell r="F2654" t="str">
            <v>Approved</v>
          </cell>
          <cell r="G2654" t="str">
            <v>Trek Bicycles</v>
          </cell>
          <cell r="H2654" t="str">
            <v>Standard</v>
          </cell>
          <cell r="I2654" t="str">
            <v>medium</v>
          </cell>
          <cell r="J2654" t="str">
            <v>large</v>
          </cell>
          <cell r="K2654">
            <v>2091.4699999999998</v>
          </cell>
          <cell r="L2654">
            <v>388.92</v>
          </cell>
          <cell r="M2654">
            <v>1702.5499999999997</v>
          </cell>
          <cell r="N2654">
            <v>33259</v>
          </cell>
          <cell r="O2654" t="str">
            <v>Male</v>
          </cell>
          <cell r="P2654">
            <v>85</v>
          </cell>
          <cell r="Q2654">
            <v>65.745205479452054</v>
          </cell>
          <cell r="R2654" t="str">
            <v>General Manager</v>
          </cell>
          <cell r="S2654" t="str">
            <v>Health</v>
          </cell>
          <cell r="T2654" t="str">
            <v>Mass Customer</v>
          </cell>
          <cell r="U2654" t="str">
            <v>Yes</v>
          </cell>
          <cell r="V2654">
            <v>4304</v>
          </cell>
          <cell r="W2654" t="str">
            <v>QLD</v>
          </cell>
          <cell r="X2654">
            <v>2</v>
          </cell>
          <cell r="Y2654">
            <v>53</v>
          </cell>
        </row>
        <row r="2655">
          <cell r="A2655">
            <v>2654</v>
          </cell>
          <cell r="B2655">
            <v>38</v>
          </cell>
          <cell r="C2655">
            <v>1833</v>
          </cell>
          <cell r="D2655">
            <v>42739</v>
          </cell>
          <cell r="E2655" t="b">
            <v>1</v>
          </cell>
          <cell r="F2655" t="str">
            <v>Approved</v>
          </cell>
          <cell r="G2655" t="str">
            <v>Trek Bicycles</v>
          </cell>
          <cell r="H2655" t="str">
            <v>Standard</v>
          </cell>
          <cell r="I2655" t="str">
            <v>medium</v>
          </cell>
          <cell r="J2655" t="str">
            <v>large</v>
          </cell>
          <cell r="K2655">
            <v>2091.4699999999998</v>
          </cell>
          <cell r="L2655">
            <v>388.92</v>
          </cell>
          <cell r="M2655">
            <v>1702.5499999999997</v>
          </cell>
          <cell r="N2655">
            <v>40649</v>
          </cell>
          <cell r="O2655" t="e">
            <v>#N/A</v>
          </cell>
          <cell r="P2655" t="e">
            <v>#N/A</v>
          </cell>
          <cell r="Q2655" t="e">
            <v>#N/A</v>
          </cell>
          <cell r="R2655" t="e">
            <v>#N/A</v>
          </cell>
          <cell r="S2655" t="e">
            <v>#N/A</v>
          </cell>
          <cell r="T2655" t="e">
            <v>#N/A</v>
          </cell>
          <cell r="U2655" t="e">
            <v>#N/A</v>
          </cell>
          <cell r="V2655" t="e">
            <v>#N/A</v>
          </cell>
          <cell r="W2655" t="e">
            <v>#N/A</v>
          </cell>
          <cell r="X2655" t="e">
            <v>#N/A</v>
          </cell>
          <cell r="Y2655">
            <v>360</v>
          </cell>
        </row>
        <row r="2656">
          <cell r="A2656">
            <v>2655</v>
          </cell>
          <cell r="B2656">
            <v>11</v>
          </cell>
          <cell r="C2656">
            <v>2396</v>
          </cell>
          <cell r="D2656">
            <v>42847</v>
          </cell>
          <cell r="E2656" t="b">
            <v>0</v>
          </cell>
          <cell r="F2656" t="str">
            <v>Approved</v>
          </cell>
          <cell r="G2656" t="str">
            <v>Giant Bicycles</v>
          </cell>
          <cell r="H2656" t="str">
            <v>Standard</v>
          </cell>
          <cell r="I2656" t="str">
            <v>high</v>
          </cell>
          <cell r="J2656" t="str">
            <v>medium</v>
          </cell>
          <cell r="K2656">
            <v>1274.93</v>
          </cell>
          <cell r="L2656">
            <v>764.96</v>
          </cell>
          <cell r="M2656">
            <v>509.97</v>
          </cell>
          <cell r="N2656">
            <v>39298</v>
          </cell>
          <cell r="O2656" t="e">
            <v>#N/A</v>
          </cell>
          <cell r="P2656" t="e">
            <v>#N/A</v>
          </cell>
          <cell r="Q2656" t="e">
            <v>#N/A</v>
          </cell>
          <cell r="R2656" t="e">
            <v>#N/A</v>
          </cell>
          <cell r="S2656" t="e">
            <v>#N/A</v>
          </cell>
          <cell r="T2656" t="e">
            <v>#N/A</v>
          </cell>
          <cell r="U2656" t="e">
            <v>#N/A</v>
          </cell>
          <cell r="V2656" t="e">
            <v>#N/A</v>
          </cell>
          <cell r="W2656" t="e">
            <v>#N/A</v>
          </cell>
          <cell r="X2656" t="e">
            <v>#N/A</v>
          </cell>
          <cell r="Y2656">
            <v>252</v>
          </cell>
        </row>
        <row r="2657">
          <cell r="A2657">
            <v>2656</v>
          </cell>
          <cell r="B2657">
            <v>41</v>
          </cell>
          <cell r="C2657">
            <v>2826</v>
          </cell>
          <cell r="D2657">
            <v>42959</v>
          </cell>
          <cell r="E2657" t="b">
            <v>0</v>
          </cell>
          <cell r="F2657" t="str">
            <v>Approved</v>
          </cell>
          <cell r="G2657" t="str">
            <v>Solex</v>
          </cell>
          <cell r="H2657" t="str">
            <v>Road</v>
          </cell>
          <cell r="I2657" t="str">
            <v>medium</v>
          </cell>
          <cell r="J2657" t="str">
            <v>medium</v>
          </cell>
          <cell r="K2657">
            <v>416.98</v>
          </cell>
          <cell r="L2657">
            <v>312.74</v>
          </cell>
          <cell r="M2657">
            <v>104.24000000000001</v>
          </cell>
          <cell r="N2657">
            <v>35560</v>
          </cell>
          <cell r="O2657" t="str">
            <v>Female</v>
          </cell>
          <cell r="P2657">
            <v>17</v>
          </cell>
          <cell r="Q2657">
            <v>59.92876712328767</v>
          </cell>
          <cell r="R2657" t="str">
            <v>Web Developer II</v>
          </cell>
          <cell r="S2657" t="str">
            <v>Manufacturing</v>
          </cell>
          <cell r="T2657" t="str">
            <v>Affluent Customer</v>
          </cell>
          <cell r="U2657" t="str">
            <v>Yes</v>
          </cell>
          <cell r="V2657">
            <v>3121</v>
          </cell>
          <cell r="W2657" t="str">
            <v>VIC</v>
          </cell>
          <cell r="X2657">
            <v>10</v>
          </cell>
          <cell r="Y2657">
            <v>140</v>
          </cell>
        </row>
        <row r="2658">
          <cell r="A2658">
            <v>2657</v>
          </cell>
          <cell r="B2658">
            <v>66</v>
          </cell>
          <cell r="C2658">
            <v>2336</v>
          </cell>
          <cell r="D2658">
            <v>42945</v>
          </cell>
          <cell r="E2658" t="b">
            <v>0</v>
          </cell>
          <cell r="F2658" t="str">
            <v>Approved</v>
          </cell>
          <cell r="G2658" t="str">
            <v>Giant Bicycles</v>
          </cell>
          <cell r="H2658" t="str">
            <v>Road</v>
          </cell>
          <cell r="I2658" t="str">
            <v>low</v>
          </cell>
          <cell r="J2658" t="str">
            <v>small</v>
          </cell>
          <cell r="K2658">
            <v>590.26</v>
          </cell>
          <cell r="L2658">
            <v>525.33000000000004</v>
          </cell>
          <cell r="M2658">
            <v>64.92999999999995</v>
          </cell>
          <cell r="N2658">
            <v>40487</v>
          </cell>
          <cell r="O2658" t="e">
            <v>#N/A</v>
          </cell>
          <cell r="P2658" t="e">
            <v>#N/A</v>
          </cell>
          <cell r="Q2658" t="e">
            <v>#N/A</v>
          </cell>
          <cell r="R2658" t="e">
            <v>#N/A</v>
          </cell>
          <cell r="S2658" t="e">
            <v>#N/A</v>
          </cell>
          <cell r="T2658" t="e">
            <v>#N/A</v>
          </cell>
          <cell r="U2658" t="e">
            <v>#N/A</v>
          </cell>
          <cell r="V2658" t="e">
            <v>#N/A</v>
          </cell>
          <cell r="W2658" t="e">
            <v>#N/A</v>
          </cell>
          <cell r="X2658" t="e">
            <v>#N/A</v>
          </cell>
          <cell r="Y2658">
            <v>154</v>
          </cell>
        </row>
        <row r="2659">
          <cell r="A2659">
            <v>2658</v>
          </cell>
          <cell r="B2659">
            <v>37</v>
          </cell>
          <cell r="C2659">
            <v>3090</v>
          </cell>
          <cell r="D2659">
            <v>42901</v>
          </cell>
          <cell r="E2659" t="b">
            <v>1</v>
          </cell>
          <cell r="F2659" t="str">
            <v>Approved</v>
          </cell>
          <cell r="G2659" t="str">
            <v>OHM Cycles</v>
          </cell>
          <cell r="H2659" t="str">
            <v>Standard</v>
          </cell>
          <cell r="I2659" t="str">
            <v>low</v>
          </cell>
          <cell r="J2659" t="str">
            <v>medium</v>
          </cell>
          <cell r="K2659">
            <v>1793.43</v>
          </cell>
          <cell r="L2659">
            <v>248.82</v>
          </cell>
          <cell r="M2659">
            <v>1544.6100000000001</v>
          </cell>
          <cell r="N2659">
            <v>36361</v>
          </cell>
          <cell r="O2659" t="str">
            <v>Female</v>
          </cell>
          <cell r="P2659">
            <v>88</v>
          </cell>
          <cell r="Q2659">
            <v>57.323287671232876</v>
          </cell>
          <cell r="R2659" t="str">
            <v>Operator</v>
          </cell>
          <cell r="S2659" t="str">
            <v>Manufacturing</v>
          </cell>
          <cell r="T2659" t="str">
            <v>Affluent Customer</v>
          </cell>
          <cell r="U2659" t="str">
            <v>Yes</v>
          </cell>
          <cell r="V2659">
            <v>3020</v>
          </cell>
          <cell r="W2659" t="str">
            <v>VIC</v>
          </cell>
          <cell r="X2659">
            <v>8</v>
          </cell>
          <cell r="Y2659">
            <v>198</v>
          </cell>
        </row>
        <row r="2660">
          <cell r="A2660">
            <v>2659</v>
          </cell>
          <cell r="B2660">
            <v>74</v>
          </cell>
          <cell r="C2660">
            <v>2820</v>
          </cell>
          <cell r="D2660">
            <v>43016</v>
          </cell>
          <cell r="E2660" t="b">
            <v>1</v>
          </cell>
          <cell r="F2660" t="str">
            <v>Approved</v>
          </cell>
          <cell r="G2660" t="str">
            <v>WeareA2B</v>
          </cell>
          <cell r="H2660" t="str">
            <v>Standard</v>
          </cell>
          <cell r="I2660" t="str">
            <v>medium</v>
          </cell>
          <cell r="J2660" t="str">
            <v>medium</v>
          </cell>
          <cell r="K2660">
            <v>1228.07</v>
          </cell>
          <cell r="L2660">
            <v>400.91</v>
          </cell>
          <cell r="M2660">
            <v>827.15999999999985</v>
          </cell>
          <cell r="N2660">
            <v>35455</v>
          </cell>
          <cell r="O2660" t="str">
            <v>Male</v>
          </cell>
          <cell r="P2660">
            <v>13</v>
          </cell>
          <cell r="Q2660">
            <v>43.082191780821915</v>
          </cell>
          <cell r="R2660" t="str">
            <v>Engineer I</v>
          </cell>
          <cell r="S2660" t="str">
            <v>Manufacturing</v>
          </cell>
          <cell r="T2660" t="str">
            <v>Affluent Customer</v>
          </cell>
          <cell r="U2660" t="str">
            <v>No</v>
          </cell>
          <cell r="V2660">
            <v>2295</v>
          </cell>
          <cell r="W2660" t="str">
            <v>NSW</v>
          </cell>
          <cell r="X2660">
            <v>8</v>
          </cell>
          <cell r="Y2660">
            <v>83</v>
          </cell>
        </row>
        <row r="2661">
          <cell r="A2661">
            <v>2660</v>
          </cell>
          <cell r="B2661">
            <v>87</v>
          </cell>
          <cell r="C2661">
            <v>430</v>
          </cell>
          <cell r="D2661">
            <v>42826</v>
          </cell>
          <cell r="E2661" t="b">
            <v>0</v>
          </cell>
          <cell r="F2661" t="str">
            <v>Approved</v>
          </cell>
          <cell r="G2661" t="str">
            <v>OHM Cycles</v>
          </cell>
          <cell r="H2661" t="str">
            <v>Standard</v>
          </cell>
          <cell r="I2661" t="str">
            <v>medium</v>
          </cell>
          <cell r="J2661" t="str">
            <v>medium</v>
          </cell>
          <cell r="K2661">
            <v>1636.9</v>
          </cell>
          <cell r="L2661">
            <v>44.71</v>
          </cell>
          <cell r="M2661">
            <v>1592.19</v>
          </cell>
          <cell r="N2661">
            <v>38859</v>
          </cell>
          <cell r="O2661" t="e">
            <v>#N/A</v>
          </cell>
          <cell r="P2661" t="e">
            <v>#N/A</v>
          </cell>
          <cell r="Q2661" t="e">
            <v>#N/A</v>
          </cell>
          <cell r="R2661" t="e">
            <v>#N/A</v>
          </cell>
          <cell r="S2661" t="e">
            <v>#N/A</v>
          </cell>
          <cell r="T2661" t="e">
            <v>#N/A</v>
          </cell>
          <cell r="U2661" t="e">
            <v>#N/A</v>
          </cell>
          <cell r="V2661" t="e">
            <v>#N/A</v>
          </cell>
          <cell r="W2661" t="e">
            <v>#N/A</v>
          </cell>
          <cell r="X2661" t="e">
            <v>#N/A</v>
          </cell>
          <cell r="Y2661">
            <v>273</v>
          </cell>
        </row>
        <row r="2662">
          <cell r="A2662">
            <v>2661</v>
          </cell>
          <cell r="B2662">
            <v>37</v>
          </cell>
          <cell r="C2662">
            <v>2372</v>
          </cell>
          <cell r="D2662">
            <v>42978</v>
          </cell>
          <cell r="E2662" t="b">
            <v>1</v>
          </cell>
          <cell r="F2662" t="str">
            <v>Approved</v>
          </cell>
          <cell r="G2662" t="str">
            <v>OHM Cycles</v>
          </cell>
          <cell r="H2662" t="str">
            <v>Standard</v>
          </cell>
          <cell r="I2662" t="str">
            <v>low</v>
          </cell>
          <cell r="J2662" t="str">
            <v>medium</v>
          </cell>
          <cell r="K2662">
            <v>1793.43</v>
          </cell>
          <cell r="L2662">
            <v>248.82</v>
          </cell>
          <cell r="M2662">
            <v>1544.6100000000001</v>
          </cell>
          <cell r="N2662">
            <v>36361</v>
          </cell>
          <cell r="O2662" t="e">
            <v>#N/A</v>
          </cell>
          <cell r="P2662" t="e">
            <v>#N/A</v>
          </cell>
          <cell r="Q2662" t="e">
            <v>#N/A</v>
          </cell>
          <cell r="R2662" t="e">
            <v>#N/A</v>
          </cell>
          <cell r="S2662" t="e">
            <v>#N/A</v>
          </cell>
          <cell r="T2662" t="e">
            <v>#N/A</v>
          </cell>
          <cell r="U2662" t="e">
            <v>#N/A</v>
          </cell>
          <cell r="V2662" t="e">
            <v>#N/A</v>
          </cell>
          <cell r="W2662" t="e">
            <v>#N/A</v>
          </cell>
          <cell r="X2662" t="e">
            <v>#N/A</v>
          </cell>
          <cell r="Y2662">
            <v>121</v>
          </cell>
        </row>
        <row r="2663">
          <cell r="A2663">
            <v>2662</v>
          </cell>
          <cell r="B2663">
            <v>91</v>
          </cell>
          <cell r="C2663">
            <v>1823</v>
          </cell>
          <cell r="D2663">
            <v>42856</v>
          </cell>
          <cell r="E2663" t="b">
            <v>1</v>
          </cell>
          <cell r="F2663" t="str">
            <v>Approved</v>
          </cell>
          <cell r="G2663" t="str">
            <v>WeareA2B</v>
          </cell>
          <cell r="H2663" t="str">
            <v>Standard</v>
          </cell>
          <cell r="I2663" t="str">
            <v>low</v>
          </cell>
          <cell r="J2663" t="str">
            <v>medium</v>
          </cell>
          <cell r="K2663">
            <v>642.30999999999995</v>
          </cell>
          <cell r="L2663">
            <v>513.85</v>
          </cell>
          <cell r="M2663">
            <v>128.45999999999992</v>
          </cell>
          <cell r="N2663">
            <v>41922</v>
          </cell>
          <cell r="O2663" t="e">
            <v>#N/A</v>
          </cell>
          <cell r="P2663" t="e">
            <v>#N/A</v>
          </cell>
          <cell r="Q2663" t="e">
            <v>#N/A</v>
          </cell>
          <cell r="R2663" t="e">
            <v>#N/A</v>
          </cell>
          <cell r="S2663" t="e">
            <v>#N/A</v>
          </cell>
          <cell r="T2663" t="e">
            <v>#N/A</v>
          </cell>
          <cell r="U2663" t="e">
            <v>#N/A</v>
          </cell>
          <cell r="V2663" t="e">
            <v>#N/A</v>
          </cell>
          <cell r="W2663" t="e">
            <v>#N/A</v>
          </cell>
          <cell r="X2663" t="e">
            <v>#N/A</v>
          </cell>
          <cell r="Y2663">
            <v>243</v>
          </cell>
        </row>
        <row r="2664">
          <cell r="A2664">
            <v>2663</v>
          </cell>
          <cell r="B2664">
            <v>40</v>
          </cell>
          <cell r="C2664">
            <v>1299</v>
          </cell>
          <cell r="D2664">
            <v>42922</v>
          </cell>
          <cell r="E2664" t="b">
            <v>1</v>
          </cell>
          <cell r="F2664" t="str">
            <v>Approved</v>
          </cell>
          <cell r="G2664" t="str">
            <v>OHM Cycles</v>
          </cell>
          <cell r="H2664" t="str">
            <v>Standard</v>
          </cell>
          <cell r="I2664" t="str">
            <v>high</v>
          </cell>
          <cell r="J2664" t="str">
            <v>medium</v>
          </cell>
          <cell r="K2664">
            <v>1458.17</v>
          </cell>
          <cell r="L2664">
            <v>874.9</v>
          </cell>
          <cell r="M2664">
            <v>583.2700000000001</v>
          </cell>
          <cell r="N2664">
            <v>33455</v>
          </cell>
          <cell r="O2664" t="e">
            <v>#N/A</v>
          </cell>
          <cell r="P2664" t="e">
            <v>#N/A</v>
          </cell>
          <cell r="Q2664" t="e">
            <v>#N/A</v>
          </cell>
          <cell r="R2664" t="e">
            <v>#N/A</v>
          </cell>
          <cell r="S2664" t="e">
            <v>#N/A</v>
          </cell>
          <cell r="T2664" t="e">
            <v>#N/A</v>
          </cell>
          <cell r="U2664" t="e">
            <v>#N/A</v>
          </cell>
          <cell r="V2664" t="e">
            <v>#N/A</v>
          </cell>
          <cell r="W2664" t="e">
            <v>#N/A</v>
          </cell>
          <cell r="X2664" t="e">
            <v>#N/A</v>
          </cell>
          <cell r="Y2664">
            <v>177</v>
          </cell>
        </row>
        <row r="2665">
          <cell r="A2665">
            <v>2664</v>
          </cell>
          <cell r="B2665">
            <v>42</v>
          </cell>
          <cell r="C2665">
            <v>2715</v>
          </cell>
          <cell r="D2665">
            <v>42995</v>
          </cell>
          <cell r="E2665" t="b">
            <v>0</v>
          </cell>
          <cell r="F2665" t="str">
            <v>Approved</v>
          </cell>
          <cell r="G2665" t="str">
            <v>OHM Cycles</v>
          </cell>
          <cell r="H2665" t="str">
            <v>Road</v>
          </cell>
          <cell r="I2665" t="str">
            <v>medium</v>
          </cell>
          <cell r="J2665" t="str">
            <v>small</v>
          </cell>
          <cell r="K2665">
            <v>1810</v>
          </cell>
          <cell r="L2665">
            <v>1610.9</v>
          </cell>
          <cell r="M2665">
            <v>199.09999999999991</v>
          </cell>
          <cell r="N2665">
            <v>39526</v>
          </cell>
          <cell r="O2665" t="str">
            <v>Female</v>
          </cell>
          <cell r="P2665">
            <v>46</v>
          </cell>
          <cell r="Q2665">
            <v>59.386301369863013</v>
          </cell>
          <cell r="R2665" t="str">
            <v>Civil Engineer</v>
          </cell>
          <cell r="S2665" t="str">
            <v>Health</v>
          </cell>
          <cell r="T2665" t="str">
            <v>High Net Worth</v>
          </cell>
          <cell r="U2665" t="str">
            <v>Yes</v>
          </cell>
          <cell r="V2665">
            <v>3147</v>
          </cell>
          <cell r="W2665" t="str">
            <v>VIC</v>
          </cell>
          <cell r="X2665">
            <v>11</v>
          </cell>
          <cell r="Y2665">
            <v>104</v>
          </cell>
        </row>
        <row r="2666">
          <cell r="A2666">
            <v>2665</v>
          </cell>
          <cell r="B2666">
            <v>48</v>
          </cell>
          <cell r="C2666">
            <v>1748</v>
          </cell>
          <cell r="D2666">
            <v>42988</v>
          </cell>
          <cell r="E2666" t="b">
            <v>1</v>
          </cell>
          <cell r="F2666" t="str">
            <v>Approved</v>
          </cell>
          <cell r="G2666" t="str">
            <v>WeareA2B</v>
          </cell>
          <cell r="H2666" t="str">
            <v>Standard</v>
          </cell>
          <cell r="I2666" t="str">
            <v>medium</v>
          </cell>
          <cell r="J2666" t="str">
            <v>medium</v>
          </cell>
          <cell r="K2666">
            <v>1762.96</v>
          </cell>
          <cell r="L2666">
            <v>950.52</v>
          </cell>
          <cell r="M2666">
            <v>812.44</v>
          </cell>
          <cell r="N2666">
            <v>35707</v>
          </cell>
          <cell r="O2666" t="e">
            <v>#N/A</v>
          </cell>
          <cell r="P2666" t="e">
            <v>#N/A</v>
          </cell>
          <cell r="Q2666" t="e">
            <v>#N/A</v>
          </cell>
          <cell r="R2666" t="e">
            <v>#N/A</v>
          </cell>
          <cell r="S2666" t="e">
            <v>#N/A</v>
          </cell>
          <cell r="T2666" t="e">
            <v>#N/A</v>
          </cell>
          <cell r="U2666" t="e">
            <v>#N/A</v>
          </cell>
          <cell r="V2666" t="e">
            <v>#N/A</v>
          </cell>
          <cell r="W2666" t="e">
            <v>#N/A</v>
          </cell>
          <cell r="X2666" t="e">
            <v>#N/A</v>
          </cell>
          <cell r="Y2666">
            <v>111</v>
          </cell>
        </row>
        <row r="2667">
          <cell r="A2667">
            <v>2666</v>
          </cell>
          <cell r="B2667">
            <v>28</v>
          </cell>
          <cell r="C2667">
            <v>298</v>
          </cell>
          <cell r="D2667">
            <v>42801</v>
          </cell>
          <cell r="E2667" t="b">
            <v>0</v>
          </cell>
          <cell r="F2667" t="str">
            <v>Approved</v>
          </cell>
          <cell r="G2667" t="str">
            <v>Solex</v>
          </cell>
          <cell r="H2667" t="str">
            <v>Road</v>
          </cell>
          <cell r="I2667" t="str">
            <v>medium</v>
          </cell>
          <cell r="J2667" t="str">
            <v>small</v>
          </cell>
          <cell r="K2667">
            <v>1703.52</v>
          </cell>
          <cell r="L2667">
            <v>1516.13</v>
          </cell>
          <cell r="M2667">
            <v>187.38999999999987</v>
          </cell>
          <cell r="N2667">
            <v>40649</v>
          </cell>
          <cell r="O2667" t="e">
            <v>#N/A</v>
          </cell>
          <cell r="P2667" t="e">
            <v>#N/A</v>
          </cell>
          <cell r="Q2667" t="e">
            <v>#N/A</v>
          </cell>
          <cell r="R2667" t="e">
            <v>#N/A</v>
          </cell>
          <cell r="S2667" t="e">
            <v>#N/A</v>
          </cell>
          <cell r="T2667" t="e">
            <v>#N/A</v>
          </cell>
          <cell r="U2667" t="e">
            <v>#N/A</v>
          </cell>
          <cell r="V2667" t="e">
            <v>#N/A</v>
          </cell>
          <cell r="W2667" t="e">
            <v>#N/A</v>
          </cell>
          <cell r="X2667" t="e">
            <v>#N/A</v>
          </cell>
          <cell r="Y2667">
            <v>298</v>
          </cell>
        </row>
        <row r="2668">
          <cell r="A2668">
            <v>2667</v>
          </cell>
          <cell r="B2668">
            <v>52</v>
          </cell>
          <cell r="C2668">
            <v>3467</v>
          </cell>
          <cell r="D2668">
            <v>42842</v>
          </cell>
          <cell r="E2668" t="b">
            <v>1</v>
          </cell>
          <cell r="F2668" t="str">
            <v>Approved</v>
          </cell>
          <cell r="G2668" t="str">
            <v>OHM Cycles</v>
          </cell>
          <cell r="H2668" t="str">
            <v>Road</v>
          </cell>
          <cell r="I2668" t="str">
            <v>medium</v>
          </cell>
          <cell r="J2668" t="str">
            <v>medium</v>
          </cell>
          <cell r="K2668">
            <v>1280.28</v>
          </cell>
          <cell r="L2668">
            <v>829.51</v>
          </cell>
          <cell r="M2668">
            <v>450.77</v>
          </cell>
          <cell r="N2668">
            <v>37220</v>
          </cell>
          <cell r="O2668" t="str">
            <v>Male</v>
          </cell>
          <cell r="P2668">
            <v>4</v>
          </cell>
          <cell r="Q2668">
            <v>41.860273972602741</v>
          </cell>
          <cell r="R2668" t="str">
            <v>VP Quality Control</v>
          </cell>
          <cell r="S2668" t="str">
            <v>IT</v>
          </cell>
          <cell r="T2668" t="str">
            <v>Mass Customer</v>
          </cell>
          <cell r="U2668" t="str">
            <v>No</v>
          </cell>
          <cell r="V2668">
            <v>4350</v>
          </cell>
          <cell r="W2668" t="str">
            <v>QLD</v>
          </cell>
          <cell r="X2668">
            <v>6</v>
          </cell>
          <cell r="Y2668">
            <v>257</v>
          </cell>
        </row>
        <row r="2669">
          <cell r="A2669">
            <v>2668</v>
          </cell>
          <cell r="B2669">
            <v>55</v>
          </cell>
          <cell r="C2669">
            <v>2415</v>
          </cell>
          <cell r="D2669">
            <v>43056</v>
          </cell>
          <cell r="E2669" t="b">
            <v>0</v>
          </cell>
          <cell r="F2669" t="str">
            <v>Approved</v>
          </cell>
          <cell r="G2669" t="str">
            <v>Trek Bicycles</v>
          </cell>
          <cell r="H2669" t="str">
            <v>Road</v>
          </cell>
          <cell r="I2669" t="str">
            <v>medium</v>
          </cell>
          <cell r="J2669" t="str">
            <v>large</v>
          </cell>
          <cell r="K2669">
            <v>1894.19</v>
          </cell>
          <cell r="L2669">
            <v>598.76</v>
          </cell>
          <cell r="M2669">
            <v>1295.43</v>
          </cell>
          <cell r="N2669">
            <v>37823</v>
          </cell>
          <cell r="O2669" t="e">
            <v>#N/A</v>
          </cell>
          <cell r="P2669" t="e">
            <v>#N/A</v>
          </cell>
          <cell r="Q2669" t="e">
            <v>#N/A</v>
          </cell>
          <cell r="R2669" t="e">
            <v>#N/A</v>
          </cell>
          <cell r="S2669" t="e">
            <v>#N/A</v>
          </cell>
          <cell r="T2669" t="e">
            <v>#N/A</v>
          </cell>
          <cell r="U2669" t="e">
            <v>#N/A</v>
          </cell>
          <cell r="V2669" t="e">
            <v>#N/A</v>
          </cell>
          <cell r="W2669" t="e">
            <v>#N/A</v>
          </cell>
          <cell r="X2669" t="e">
            <v>#N/A</v>
          </cell>
          <cell r="Y2669">
            <v>43</v>
          </cell>
        </row>
        <row r="2670">
          <cell r="A2670">
            <v>2669</v>
          </cell>
          <cell r="B2670">
            <v>66</v>
          </cell>
          <cell r="C2670">
            <v>167</v>
          </cell>
          <cell r="D2670">
            <v>42750</v>
          </cell>
          <cell r="E2670" t="b">
            <v>1</v>
          </cell>
          <cell r="F2670" t="str">
            <v>Approved</v>
          </cell>
          <cell r="G2670" t="str">
            <v>Solex</v>
          </cell>
          <cell r="H2670" t="str">
            <v>Standard</v>
          </cell>
          <cell r="I2670" t="str">
            <v>medium</v>
          </cell>
          <cell r="J2670" t="str">
            <v>medium</v>
          </cell>
          <cell r="K2670">
            <v>1163.8900000000001</v>
          </cell>
          <cell r="L2670">
            <v>589.27</v>
          </cell>
          <cell r="M2670">
            <v>574.62000000000012</v>
          </cell>
          <cell r="N2670">
            <v>34586</v>
          </cell>
          <cell r="O2670" t="e">
            <v>#N/A</v>
          </cell>
          <cell r="P2670" t="e">
            <v>#N/A</v>
          </cell>
          <cell r="Q2670" t="e">
            <v>#N/A</v>
          </cell>
          <cell r="R2670" t="e">
            <v>#N/A</v>
          </cell>
          <cell r="S2670" t="e">
            <v>#N/A</v>
          </cell>
          <cell r="T2670" t="e">
            <v>#N/A</v>
          </cell>
          <cell r="U2670" t="e">
            <v>#N/A</v>
          </cell>
          <cell r="V2670" t="e">
            <v>#N/A</v>
          </cell>
          <cell r="W2670" t="e">
            <v>#N/A</v>
          </cell>
          <cell r="X2670" t="e">
            <v>#N/A</v>
          </cell>
          <cell r="Y2670">
            <v>349</v>
          </cell>
        </row>
        <row r="2671">
          <cell r="A2671">
            <v>2670</v>
          </cell>
          <cell r="B2671">
            <v>3</v>
          </cell>
          <cell r="C2671">
            <v>647</v>
          </cell>
          <cell r="D2671">
            <v>42969</v>
          </cell>
          <cell r="E2671" t="b">
            <v>0</v>
          </cell>
          <cell r="F2671" t="str">
            <v>Approved</v>
          </cell>
          <cell r="G2671" t="str">
            <v>Trek Bicycles</v>
          </cell>
          <cell r="H2671" t="str">
            <v>Standard</v>
          </cell>
          <cell r="I2671" t="str">
            <v>medium</v>
          </cell>
          <cell r="J2671" t="str">
            <v>large</v>
          </cell>
          <cell r="K2671">
            <v>2091.4699999999998</v>
          </cell>
          <cell r="L2671">
            <v>388.92</v>
          </cell>
          <cell r="M2671">
            <v>1702.5499999999997</v>
          </cell>
          <cell r="N2671">
            <v>33879</v>
          </cell>
          <cell r="O2671" t="e">
            <v>#N/A</v>
          </cell>
          <cell r="P2671" t="e">
            <v>#N/A</v>
          </cell>
          <cell r="Q2671" t="e">
            <v>#N/A</v>
          </cell>
          <cell r="R2671" t="e">
            <v>#N/A</v>
          </cell>
          <cell r="S2671" t="e">
            <v>#N/A</v>
          </cell>
          <cell r="T2671" t="e">
            <v>#N/A</v>
          </cell>
          <cell r="U2671" t="e">
            <v>#N/A</v>
          </cell>
          <cell r="V2671" t="e">
            <v>#N/A</v>
          </cell>
          <cell r="W2671" t="e">
            <v>#N/A</v>
          </cell>
          <cell r="X2671" t="e">
            <v>#N/A</v>
          </cell>
          <cell r="Y2671">
            <v>130</v>
          </cell>
        </row>
        <row r="2672">
          <cell r="A2672">
            <v>2671</v>
          </cell>
          <cell r="B2672">
            <v>53</v>
          </cell>
          <cell r="C2672">
            <v>3365</v>
          </cell>
          <cell r="D2672">
            <v>42740</v>
          </cell>
          <cell r="E2672" t="b">
            <v>0</v>
          </cell>
          <cell r="F2672" t="str">
            <v>Approved</v>
          </cell>
          <cell r="G2672" t="str">
            <v>OHM Cycles</v>
          </cell>
          <cell r="H2672" t="str">
            <v>Standard</v>
          </cell>
          <cell r="I2672" t="str">
            <v>medium</v>
          </cell>
          <cell r="J2672" t="str">
            <v>medium</v>
          </cell>
          <cell r="K2672">
            <v>795.34</v>
          </cell>
          <cell r="L2672">
            <v>101.58</v>
          </cell>
          <cell r="M2672">
            <v>693.76</v>
          </cell>
          <cell r="N2672">
            <v>35470</v>
          </cell>
          <cell r="O2672" t="str">
            <v>Male</v>
          </cell>
          <cell r="P2672">
            <v>98</v>
          </cell>
          <cell r="Q2672">
            <v>122.3013698630137</v>
          </cell>
          <cell r="R2672" t="str">
            <v>Engineer III</v>
          </cell>
          <cell r="S2672" t="str">
            <v>Manufacturing</v>
          </cell>
          <cell r="T2672" t="str">
            <v>Mass Customer</v>
          </cell>
          <cell r="U2672" t="str">
            <v>Yes</v>
          </cell>
          <cell r="V2672">
            <v>2766</v>
          </cell>
          <cell r="W2672" t="str">
            <v>NSW</v>
          </cell>
          <cell r="X2672">
            <v>9</v>
          </cell>
          <cell r="Y2672">
            <v>359</v>
          </cell>
        </row>
        <row r="2673">
          <cell r="A2673">
            <v>2672</v>
          </cell>
          <cell r="B2673">
            <v>56</v>
          </cell>
          <cell r="C2673">
            <v>1773</v>
          </cell>
          <cell r="D2673">
            <v>43091</v>
          </cell>
          <cell r="E2673" t="b">
            <v>0</v>
          </cell>
          <cell r="F2673" t="str">
            <v>Approved</v>
          </cell>
          <cell r="G2673" t="str">
            <v>OHM Cycles</v>
          </cell>
          <cell r="H2673" t="str">
            <v>Standard</v>
          </cell>
          <cell r="I2673" t="str">
            <v>medium</v>
          </cell>
          <cell r="J2673" t="str">
            <v>medium</v>
          </cell>
          <cell r="K2673">
            <v>183.86</v>
          </cell>
          <cell r="L2673">
            <v>137.9</v>
          </cell>
          <cell r="M2673">
            <v>45.960000000000008</v>
          </cell>
          <cell r="N2673">
            <v>41047</v>
          </cell>
          <cell r="O2673" t="e">
            <v>#N/A</v>
          </cell>
          <cell r="P2673" t="e">
            <v>#N/A</v>
          </cell>
          <cell r="Q2673" t="e">
            <v>#N/A</v>
          </cell>
          <cell r="R2673" t="e">
            <v>#N/A</v>
          </cell>
          <cell r="S2673" t="e">
            <v>#N/A</v>
          </cell>
          <cell r="T2673" t="e">
            <v>#N/A</v>
          </cell>
          <cell r="U2673" t="e">
            <v>#N/A</v>
          </cell>
          <cell r="V2673" t="e">
            <v>#N/A</v>
          </cell>
          <cell r="W2673" t="e">
            <v>#N/A</v>
          </cell>
          <cell r="X2673" t="e">
            <v>#N/A</v>
          </cell>
          <cell r="Y2673">
            <v>8</v>
          </cell>
        </row>
        <row r="2674">
          <cell r="A2674">
            <v>2673</v>
          </cell>
          <cell r="B2674">
            <v>82</v>
          </cell>
          <cell r="C2674">
            <v>902</v>
          </cell>
          <cell r="D2674">
            <v>43045</v>
          </cell>
          <cell r="E2674" t="b">
            <v>1</v>
          </cell>
          <cell r="F2674" t="str">
            <v>Approved</v>
          </cell>
          <cell r="G2674" t="str">
            <v>Norco Bicycles</v>
          </cell>
          <cell r="H2674" t="str">
            <v>Standard</v>
          </cell>
          <cell r="I2674" t="str">
            <v>high</v>
          </cell>
          <cell r="J2674" t="str">
            <v>medium</v>
          </cell>
          <cell r="K2674">
            <v>1148.6400000000001</v>
          </cell>
          <cell r="L2674">
            <v>689.18</v>
          </cell>
          <cell r="M2674">
            <v>459.46000000000015</v>
          </cell>
          <cell r="N2674">
            <v>42226</v>
          </cell>
          <cell r="O2674" t="e">
            <v>#N/A</v>
          </cell>
          <cell r="P2674" t="e">
            <v>#N/A</v>
          </cell>
          <cell r="Q2674" t="e">
            <v>#N/A</v>
          </cell>
          <cell r="R2674" t="e">
            <v>#N/A</v>
          </cell>
          <cell r="S2674" t="e">
            <v>#N/A</v>
          </cell>
          <cell r="T2674" t="e">
            <v>#N/A</v>
          </cell>
          <cell r="U2674" t="e">
            <v>#N/A</v>
          </cell>
          <cell r="V2674" t="e">
            <v>#N/A</v>
          </cell>
          <cell r="W2674" t="e">
            <v>#N/A</v>
          </cell>
          <cell r="X2674" t="e">
            <v>#N/A</v>
          </cell>
          <cell r="Y2674">
            <v>54</v>
          </cell>
        </row>
        <row r="2675">
          <cell r="A2675">
            <v>2674</v>
          </cell>
          <cell r="B2675">
            <v>17</v>
          </cell>
          <cell r="C2675">
            <v>888</v>
          </cell>
          <cell r="D2675">
            <v>42768</v>
          </cell>
          <cell r="E2675" t="b">
            <v>1</v>
          </cell>
          <cell r="F2675" t="str">
            <v>Approved</v>
          </cell>
          <cell r="G2675" t="str">
            <v>Solex</v>
          </cell>
          <cell r="H2675" t="str">
            <v>Standard</v>
          </cell>
          <cell r="I2675" t="str">
            <v>high</v>
          </cell>
          <cell r="J2675" t="str">
            <v>medium</v>
          </cell>
          <cell r="K2675">
            <v>1024.6600000000001</v>
          </cell>
          <cell r="L2675">
            <v>614.79999999999995</v>
          </cell>
          <cell r="M2675">
            <v>409.86000000000013</v>
          </cell>
          <cell r="N2675">
            <v>35378</v>
          </cell>
          <cell r="O2675" t="e">
            <v>#N/A</v>
          </cell>
          <cell r="P2675" t="e">
            <v>#N/A</v>
          </cell>
          <cell r="Q2675" t="e">
            <v>#N/A</v>
          </cell>
          <cell r="R2675" t="e">
            <v>#N/A</v>
          </cell>
          <cell r="S2675" t="e">
            <v>#N/A</v>
          </cell>
          <cell r="T2675" t="e">
            <v>#N/A</v>
          </cell>
          <cell r="U2675" t="e">
            <v>#N/A</v>
          </cell>
          <cell r="V2675" t="e">
            <v>#N/A</v>
          </cell>
          <cell r="W2675" t="e">
            <v>#N/A</v>
          </cell>
          <cell r="X2675" t="e">
            <v>#N/A</v>
          </cell>
          <cell r="Y2675">
            <v>331</v>
          </cell>
        </row>
        <row r="2676">
          <cell r="A2676">
            <v>2675</v>
          </cell>
          <cell r="B2676">
            <v>69</v>
          </cell>
          <cell r="C2676">
            <v>2158</v>
          </cell>
          <cell r="D2676">
            <v>42858</v>
          </cell>
          <cell r="E2676" t="b">
            <v>1</v>
          </cell>
          <cell r="F2676" t="str">
            <v>Approved</v>
          </cell>
          <cell r="G2676" t="str">
            <v>Giant Bicycles</v>
          </cell>
          <cell r="H2676" t="str">
            <v>Road</v>
          </cell>
          <cell r="I2676" t="str">
            <v>medium</v>
          </cell>
          <cell r="J2676" t="str">
            <v>medium</v>
          </cell>
          <cell r="K2676">
            <v>792.9</v>
          </cell>
          <cell r="L2676">
            <v>594.67999999999995</v>
          </cell>
          <cell r="M2676">
            <v>198.22000000000003</v>
          </cell>
          <cell r="N2676">
            <v>33879</v>
          </cell>
          <cell r="O2676" t="e">
            <v>#N/A</v>
          </cell>
          <cell r="P2676" t="e">
            <v>#N/A</v>
          </cell>
          <cell r="Q2676" t="e">
            <v>#N/A</v>
          </cell>
          <cell r="R2676" t="e">
            <v>#N/A</v>
          </cell>
          <cell r="S2676" t="e">
            <v>#N/A</v>
          </cell>
          <cell r="T2676" t="e">
            <v>#N/A</v>
          </cell>
          <cell r="U2676" t="e">
            <v>#N/A</v>
          </cell>
          <cell r="V2676" t="e">
            <v>#N/A</v>
          </cell>
          <cell r="W2676" t="e">
            <v>#N/A</v>
          </cell>
          <cell r="X2676" t="e">
            <v>#N/A</v>
          </cell>
          <cell r="Y2676">
            <v>241</v>
          </cell>
        </row>
        <row r="2677">
          <cell r="A2677">
            <v>2676</v>
          </cell>
          <cell r="B2677">
            <v>0</v>
          </cell>
          <cell r="C2677">
            <v>336</v>
          </cell>
          <cell r="D2677">
            <v>43017</v>
          </cell>
          <cell r="E2677" t="b">
            <v>0</v>
          </cell>
          <cell r="F2677" t="str">
            <v>Approved</v>
          </cell>
          <cell r="G2677" t="str">
            <v>Giant Bicycles</v>
          </cell>
          <cell r="H2677" t="str">
            <v>Standard</v>
          </cell>
          <cell r="I2677" t="str">
            <v>medium</v>
          </cell>
          <cell r="J2677" t="str">
            <v>medium</v>
          </cell>
          <cell r="K2677">
            <v>230.91</v>
          </cell>
          <cell r="L2677">
            <v>173.18</v>
          </cell>
          <cell r="M2677">
            <v>57.72999999999999</v>
          </cell>
          <cell r="N2677">
            <v>39031</v>
          </cell>
          <cell r="O2677" t="e">
            <v>#N/A</v>
          </cell>
          <cell r="P2677" t="e">
            <v>#N/A</v>
          </cell>
          <cell r="Q2677" t="e">
            <v>#N/A</v>
          </cell>
          <cell r="R2677" t="e">
            <v>#N/A</v>
          </cell>
          <cell r="S2677" t="e">
            <v>#N/A</v>
          </cell>
          <cell r="T2677" t="e">
            <v>#N/A</v>
          </cell>
          <cell r="U2677" t="e">
            <v>#N/A</v>
          </cell>
          <cell r="V2677" t="e">
            <v>#N/A</v>
          </cell>
          <cell r="W2677" t="e">
            <v>#N/A</v>
          </cell>
          <cell r="X2677" t="e">
            <v>#N/A</v>
          </cell>
          <cell r="Y2677">
            <v>82</v>
          </cell>
        </row>
        <row r="2678">
          <cell r="A2678">
            <v>2677</v>
          </cell>
          <cell r="B2678">
            <v>18</v>
          </cell>
          <cell r="C2678">
            <v>3225</v>
          </cell>
          <cell r="D2678">
            <v>42829</v>
          </cell>
          <cell r="E2678" t="b">
            <v>1</v>
          </cell>
          <cell r="F2678" t="str">
            <v>Approved</v>
          </cell>
          <cell r="G2678" t="str">
            <v>Solex</v>
          </cell>
          <cell r="H2678" t="str">
            <v>Standard</v>
          </cell>
          <cell r="I2678" t="str">
            <v>medium</v>
          </cell>
          <cell r="J2678" t="str">
            <v>medium</v>
          </cell>
          <cell r="K2678">
            <v>575.27</v>
          </cell>
          <cell r="L2678">
            <v>431.45</v>
          </cell>
          <cell r="M2678">
            <v>143.82</v>
          </cell>
          <cell r="N2678">
            <v>34244</v>
          </cell>
          <cell r="O2678" t="str">
            <v>Female</v>
          </cell>
          <cell r="P2678">
            <v>43</v>
          </cell>
          <cell r="Q2678">
            <v>41.778082191780825</v>
          </cell>
          <cell r="R2678" t="str">
            <v>Chief Design Engineer</v>
          </cell>
          <cell r="S2678" t="str">
            <v>Manufacturing</v>
          </cell>
          <cell r="T2678" t="str">
            <v>Affluent Customer</v>
          </cell>
          <cell r="U2678" t="str">
            <v>No</v>
          </cell>
          <cell r="V2678">
            <v>2154</v>
          </cell>
          <cell r="W2678" t="str">
            <v>NSW</v>
          </cell>
          <cell r="X2678">
            <v>11</v>
          </cell>
          <cell r="Y2678">
            <v>270</v>
          </cell>
        </row>
        <row r="2679">
          <cell r="A2679">
            <v>2678</v>
          </cell>
          <cell r="B2679">
            <v>49</v>
          </cell>
          <cell r="C2679">
            <v>187</v>
          </cell>
          <cell r="D2679">
            <v>42968</v>
          </cell>
          <cell r="E2679" t="b">
            <v>1</v>
          </cell>
          <cell r="F2679" t="str">
            <v>Approved</v>
          </cell>
          <cell r="G2679" t="str">
            <v>Trek Bicycles</v>
          </cell>
          <cell r="H2679" t="str">
            <v>Road</v>
          </cell>
          <cell r="I2679" t="str">
            <v>medium</v>
          </cell>
          <cell r="J2679" t="str">
            <v>medium</v>
          </cell>
          <cell r="K2679">
            <v>533.51</v>
          </cell>
          <cell r="L2679">
            <v>400.13</v>
          </cell>
          <cell r="M2679">
            <v>133.38</v>
          </cell>
          <cell r="N2679">
            <v>41064</v>
          </cell>
          <cell r="O2679" t="e">
            <v>#N/A</v>
          </cell>
          <cell r="P2679" t="e">
            <v>#N/A</v>
          </cell>
          <cell r="Q2679" t="e">
            <v>#N/A</v>
          </cell>
          <cell r="R2679" t="e">
            <v>#N/A</v>
          </cell>
          <cell r="S2679" t="e">
            <v>#N/A</v>
          </cell>
          <cell r="T2679" t="e">
            <v>#N/A</v>
          </cell>
          <cell r="U2679" t="e">
            <v>#N/A</v>
          </cell>
          <cell r="V2679" t="e">
            <v>#N/A</v>
          </cell>
          <cell r="W2679" t="e">
            <v>#N/A</v>
          </cell>
          <cell r="X2679" t="e">
            <v>#N/A</v>
          </cell>
          <cell r="Y2679">
            <v>131</v>
          </cell>
        </row>
        <row r="2680">
          <cell r="A2680">
            <v>2679</v>
          </cell>
          <cell r="B2680">
            <v>24</v>
          </cell>
          <cell r="C2680">
            <v>489</v>
          </cell>
          <cell r="D2680">
            <v>42772</v>
          </cell>
          <cell r="E2680" t="b">
            <v>1</v>
          </cell>
          <cell r="F2680" t="str">
            <v>Approved</v>
          </cell>
          <cell r="G2680" t="str">
            <v>Solex</v>
          </cell>
          <cell r="H2680" t="str">
            <v>Road</v>
          </cell>
          <cell r="I2680" t="str">
            <v>medium</v>
          </cell>
          <cell r="J2680" t="str">
            <v>large</v>
          </cell>
          <cell r="K2680">
            <v>1777.8</v>
          </cell>
          <cell r="L2680">
            <v>820.78</v>
          </cell>
          <cell r="M2680">
            <v>957.02</v>
          </cell>
          <cell r="N2680">
            <v>37337</v>
          </cell>
          <cell r="O2680" t="e">
            <v>#N/A</v>
          </cell>
          <cell r="P2680" t="e">
            <v>#N/A</v>
          </cell>
          <cell r="Q2680" t="e">
            <v>#N/A</v>
          </cell>
          <cell r="R2680" t="e">
            <v>#N/A</v>
          </cell>
          <cell r="S2680" t="e">
            <v>#N/A</v>
          </cell>
          <cell r="T2680" t="e">
            <v>#N/A</v>
          </cell>
          <cell r="U2680" t="e">
            <v>#N/A</v>
          </cell>
          <cell r="V2680" t="e">
            <v>#N/A</v>
          </cell>
          <cell r="W2680" t="e">
            <v>#N/A</v>
          </cell>
          <cell r="X2680" t="e">
            <v>#N/A</v>
          </cell>
          <cell r="Y2680">
            <v>327</v>
          </cell>
        </row>
        <row r="2681">
          <cell r="A2681">
            <v>2680</v>
          </cell>
          <cell r="B2681">
            <v>20</v>
          </cell>
          <cell r="C2681">
            <v>1635</v>
          </cell>
          <cell r="D2681">
            <v>42773</v>
          </cell>
          <cell r="E2681" t="b">
            <v>0</v>
          </cell>
          <cell r="F2681" t="str">
            <v>Approved</v>
          </cell>
          <cell r="G2681" t="str">
            <v>Trek Bicycles</v>
          </cell>
          <cell r="H2681" t="str">
            <v>Standard</v>
          </cell>
          <cell r="I2681" t="str">
            <v>medium</v>
          </cell>
          <cell r="J2681" t="str">
            <v>small</v>
          </cell>
          <cell r="K2681">
            <v>1775.81</v>
          </cell>
          <cell r="L2681">
            <v>1580.47</v>
          </cell>
          <cell r="M2681">
            <v>195.33999999999992</v>
          </cell>
          <cell r="N2681">
            <v>40303</v>
          </cell>
          <cell r="O2681" t="e">
            <v>#N/A</v>
          </cell>
          <cell r="P2681" t="e">
            <v>#N/A</v>
          </cell>
          <cell r="Q2681" t="e">
            <v>#N/A</v>
          </cell>
          <cell r="R2681" t="e">
            <v>#N/A</v>
          </cell>
          <cell r="S2681" t="e">
            <v>#N/A</v>
          </cell>
          <cell r="T2681" t="e">
            <v>#N/A</v>
          </cell>
          <cell r="U2681" t="e">
            <v>#N/A</v>
          </cell>
          <cell r="V2681" t="e">
            <v>#N/A</v>
          </cell>
          <cell r="W2681" t="e">
            <v>#N/A</v>
          </cell>
          <cell r="X2681" t="e">
            <v>#N/A</v>
          </cell>
          <cell r="Y2681">
            <v>326</v>
          </cell>
        </row>
        <row r="2682">
          <cell r="A2682">
            <v>2681</v>
          </cell>
          <cell r="B2682">
            <v>67</v>
          </cell>
          <cell r="C2682">
            <v>1773</v>
          </cell>
          <cell r="D2682">
            <v>42810</v>
          </cell>
          <cell r="E2682" t="b">
            <v>1</v>
          </cell>
          <cell r="F2682" t="str">
            <v>Approved</v>
          </cell>
          <cell r="G2682" t="str">
            <v>Norco Bicycles</v>
          </cell>
          <cell r="H2682" t="str">
            <v>Road</v>
          </cell>
          <cell r="I2682" t="str">
            <v>medium</v>
          </cell>
          <cell r="J2682" t="str">
            <v>medium</v>
          </cell>
          <cell r="K2682">
            <v>544.04999999999995</v>
          </cell>
          <cell r="L2682">
            <v>376.84</v>
          </cell>
          <cell r="M2682">
            <v>167.20999999999998</v>
          </cell>
          <cell r="N2682">
            <v>33879</v>
          </cell>
          <cell r="O2682" t="e">
            <v>#N/A</v>
          </cell>
          <cell r="P2682" t="e">
            <v>#N/A</v>
          </cell>
          <cell r="Q2682" t="e">
            <v>#N/A</v>
          </cell>
          <cell r="R2682" t="e">
            <v>#N/A</v>
          </cell>
          <cell r="S2682" t="e">
            <v>#N/A</v>
          </cell>
          <cell r="T2682" t="e">
            <v>#N/A</v>
          </cell>
          <cell r="U2682" t="e">
            <v>#N/A</v>
          </cell>
          <cell r="V2682" t="e">
            <v>#N/A</v>
          </cell>
          <cell r="W2682" t="e">
            <v>#N/A</v>
          </cell>
          <cell r="X2682" t="e">
            <v>#N/A</v>
          </cell>
          <cell r="Y2682">
            <v>289</v>
          </cell>
        </row>
        <row r="2683">
          <cell r="A2683">
            <v>2682</v>
          </cell>
          <cell r="B2683">
            <v>0</v>
          </cell>
          <cell r="C2683">
            <v>2068</v>
          </cell>
          <cell r="D2683">
            <v>42940</v>
          </cell>
          <cell r="E2683" t="b">
            <v>0</v>
          </cell>
          <cell r="F2683" t="str">
            <v>Approved</v>
          </cell>
          <cell r="G2683" t="str">
            <v>Trek Bicycles</v>
          </cell>
          <cell r="H2683" t="str">
            <v>Standard</v>
          </cell>
          <cell r="I2683" t="str">
            <v>medium</v>
          </cell>
          <cell r="J2683" t="str">
            <v>medium</v>
          </cell>
          <cell r="K2683">
            <v>499.53</v>
          </cell>
          <cell r="L2683">
            <v>388.72</v>
          </cell>
          <cell r="M2683">
            <v>110.80999999999995</v>
          </cell>
          <cell r="N2683">
            <v>36334</v>
          </cell>
          <cell r="O2683" t="e">
            <v>#N/A</v>
          </cell>
          <cell r="P2683" t="e">
            <v>#N/A</v>
          </cell>
          <cell r="Q2683" t="e">
            <v>#N/A</v>
          </cell>
          <cell r="R2683" t="e">
            <v>#N/A</v>
          </cell>
          <cell r="S2683" t="e">
            <v>#N/A</v>
          </cell>
          <cell r="T2683" t="e">
            <v>#N/A</v>
          </cell>
          <cell r="U2683" t="e">
            <v>#N/A</v>
          </cell>
          <cell r="V2683" t="e">
            <v>#N/A</v>
          </cell>
          <cell r="W2683" t="e">
            <v>#N/A</v>
          </cell>
          <cell r="X2683" t="e">
            <v>#N/A</v>
          </cell>
          <cell r="Y2683">
            <v>159</v>
          </cell>
        </row>
        <row r="2684">
          <cell r="A2684">
            <v>2683</v>
          </cell>
          <cell r="B2684">
            <v>31</v>
          </cell>
          <cell r="C2684">
            <v>2659</v>
          </cell>
          <cell r="D2684">
            <v>43094</v>
          </cell>
          <cell r="E2684" t="b">
            <v>1</v>
          </cell>
          <cell r="F2684" t="str">
            <v>Approved</v>
          </cell>
          <cell r="G2684" t="str">
            <v>WeareA2B</v>
          </cell>
          <cell r="H2684" t="str">
            <v>Standard</v>
          </cell>
          <cell r="I2684" t="str">
            <v>medium</v>
          </cell>
          <cell r="J2684" t="str">
            <v>medium</v>
          </cell>
          <cell r="K2684">
            <v>752.64</v>
          </cell>
          <cell r="L2684">
            <v>205.36</v>
          </cell>
          <cell r="M2684">
            <v>547.28</v>
          </cell>
          <cell r="N2684">
            <v>42218</v>
          </cell>
          <cell r="O2684" t="e">
            <v>#N/A</v>
          </cell>
          <cell r="P2684" t="e">
            <v>#N/A</v>
          </cell>
          <cell r="Q2684" t="e">
            <v>#N/A</v>
          </cell>
          <cell r="R2684" t="e">
            <v>#N/A</v>
          </cell>
          <cell r="S2684" t="e">
            <v>#N/A</v>
          </cell>
          <cell r="T2684" t="e">
            <v>#N/A</v>
          </cell>
          <cell r="U2684" t="e">
            <v>#N/A</v>
          </cell>
          <cell r="V2684" t="e">
            <v>#N/A</v>
          </cell>
          <cell r="W2684" t="e">
            <v>#N/A</v>
          </cell>
          <cell r="X2684" t="e">
            <v>#N/A</v>
          </cell>
          <cell r="Y2684">
            <v>5</v>
          </cell>
        </row>
        <row r="2685">
          <cell r="A2685">
            <v>2684</v>
          </cell>
          <cell r="B2685">
            <v>3</v>
          </cell>
          <cell r="C2685">
            <v>1752</v>
          </cell>
          <cell r="D2685">
            <v>42927</v>
          </cell>
          <cell r="E2685" t="b">
            <v>1</v>
          </cell>
          <cell r="F2685" t="str">
            <v>Approved</v>
          </cell>
          <cell r="G2685" t="str">
            <v>Trek Bicycles</v>
          </cell>
          <cell r="H2685" t="str">
            <v>Standard</v>
          </cell>
          <cell r="I2685" t="str">
            <v>medium</v>
          </cell>
          <cell r="J2685" t="str">
            <v>large</v>
          </cell>
          <cell r="K2685">
            <v>2091.4699999999998</v>
          </cell>
          <cell r="L2685">
            <v>388.92</v>
          </cell>
          <cell r="M2685">
            <v>1702.5499999999997</v>
          </cell>
          <cell r="N2685">
            <v>41167</v>
          </cell>
          <cell r="O2685" t="e">
            <v>#N/A</v>
          </cell>
          <cell r="P2685" t="e">
            <v>#N/A</v>
          </cell>
          <cell r="Q2685" t="e">
            <v>#N/A</v>
          </cell>
          <cell r="R2685" t="e">
            <v>#N/A</v>
          </cell>
          <cell r="S2685" t="e">
            <v>#N/A</v>
          </cell>
          <cell r="T2685" t="e">
            <v>#N/A</v>
          </cell>
          <cell r="U2685" t="e">
            <v>#N/A</v>
          </cell>
          <cell r="V2685" t="e">
            <v>#N/A</v>
          </cell>
          <cell r="W2685" t="e">
            <v>#N/A</v>
          </cell>
          <cell r="X2685" t="e">
            <v>#N/A</v>
          </cell>
          <cell r="Y2685">
            <v>172</v>
          </cell>
        </row>
        <row r="2686">
          <cell r="A2686">
            <v>2685</v>
          </cell>
          <cell r="B2686">
            <v>87</v>
          </cell>
          <cell r="C2686">
            <v>1776</v>
          </cell>
          <cell r="D2686">
            <v>43006</v>
          </cell>
          <cell r="E2686" t="b">
            <v>1</v>
          </cell>
          <cell r="F2686" t="str">
            <v>Approved</v>
          </cell>
          <cell r="G2686" t="str">
            <v>Giant Bicycles</v>
          </cell>
          <cell r="H2686" t="str">
            <v>Standard</v>
          </cell>
          <cell r="I2686" t="str">
            <v>high</v>
          </cell>
          <cell r="J2686" t="str">
            <v>medium</v>
          </cell>
          <cell r="K2686">
            <v>1179</v>
          </cell>
          <cell r="L2686">
            <v>707.4</v>
          </cell>
          <cell r="M2686">
            <v>471.6</v>
          </cell>
          <cell r="N2686">
            <v>35667</v>
          </cell>
          <cell r="O2686" t="e">
            <v>#N/A</v>
          </cell>
          <cell r="P2686" t="e">
            <v>#N/A</v>
          </cell>
          <cell r="Q2686" t="e">
            <v>#N/A</v>
          </cell>
          <cell r="R2686" t="e">
            <v>#N/A</v>
          </cell>
          <cell r="S2686" t="e">
            <v>#N/A</v>
          </cell>
          <cell r="T2686" t="e">
            <v>#N/A</v>
          </cell>
          <cell r="U2686" t="e">
            <v>#N/A</v>
          </cell>
          <cell r="V2686" t="e">
            <v>#N/A</v>
          </cell>
          <cell r="W2686" t="e">
            <v>#N/A</v>
          </cell>
          <cell r="X2686" t="e">
            <v>#N/A</v>
          </cell>
          <cell r="Y2686">
            <v>93</v>
          </cell>
        </row>
        <row r="2687">
          <cell r="A2687">
            <v>2686</v>
          </cell>
          <cell r="B2687">
            <v>62</v>
          </cell>
          <cell r="C2687">
            <v>2196</v>
          </cell>
          <cell r="D2687">
            <v>42806</v>
          </cell>
          <cell r="E2687" t="b">
            <v>0</v>
          </cell>
          <cell r="F2687" t="str">
            <v>Approved</v>
          </cell>
          <cell r="G2687" t="str">
            <v>Solex</v>
          </cell>
          <cell r="H2687" t="str">
            <v>Standard</v>
          </cell>
          <cell r="I2687" t="str">
            <v>high</v>
          </cell>
          <cell r="J2687" t="str">
            <v>medium</v>
          </cell>
          <cell r="K2687">
            <v>1024.6600000000001</v>
          </cell>
          <cell r="L2687">
            <v>614.79999999999995</v>
          </cell>
          <cell r="M2687">
            <v>409.86000000000013</v>
          </cell>
          <cell r="N2687">
            <v>42105</v>
          </cell>
          <cell r="O2687" t="e">
            <v>#N/A</v>
          </cell>
          <cell r="P2687" t="e">
            <v>#N/A</v>
          </cell>
          <cell r="Q2687" t="e">
            <v>#N/A</v>
          </cell>
          <cell r="R2687" t="e">
            <v>#N/A</v>
          </cell>
          <cell r="S2687" t="e">
            <v>#N/A</v>
          </cell>
          <cell r="T2687" t="e">
            <v>#N/A</v>
          </cell>
          <cell r="U2687" t="e">
            <v>#N/A</v>
          </cell>
          <cell r="V2687" t="e">
            <v>#N/A</v>
          </cell>
          <cell r="W2687" t="e">
            <v>#N/A</v>
          </cell>
          <cell r="X2687" t="e">
            <v>#N/A</v>
          </cell>
          <cell r="Y2687">
            <v>293</v>
          </cell>
        </row>
        <row r="2688">
          <cell r="A2688">
            <v>2687</v>
          </cell>
          <cell r="B2688">
            <v>69</v>
          </cell>
          <cell r="C2688">
            <v>2707</v>
          </cell>
          <cell r="D2688">
            <v>42794</v>
          </cell>
          <cell r="E2688" t="b">
            <v>0</v>
          </cell>
          <cell r="F2688" t="str">
            <v>Approved</v>
          </cell>
          <cell r="G2688" t="str">
            <v>Norco Bicycles</v>
          </cell>
          <cell r="H2688" t="str">
            <v>Road</v>
          </cell>
          <cell r="I2688" t="str">
            <v>medium</v>
          </cell>
          <cell r="J2688" t="str">
            <v>large</v>
          </cell>
          <cell r="K2688">
            <v>1240.31</v>
          </cell>
          <cell r="L2688">
            <v>795.1</v>
          </cell>
          <cell r="M2688">
            <v>445.20999999999992</v>
          </cell>
          <cell r="N2688">
            <v>33429</v>
          </cell>
          <cell r="O2688" t="str">
            <v>Female</v>
          </cell>
          <cell r="P2688">
            <v>34</v>
          </cell>
          <cell r="Q2688">
            <v>33.252054794520546</v>
          </cell>
          <cell r="R2688" t="str">
            <v>Account Coordinator</v>
          </cell>
          <cell r="S2688" t="str">
            <v>Retail</v>
          </cell>
          <cell r="T2688" t="str">
            <v>Affluent Customer</v>
          </cell>
          <cell r="U2688" t="str">
            <v>No</v>
          </cell>
          <cell r="V2688">
            <v>4123</v>
          </cell>
          <cell r="W2688" t="str">
            <v>QLD</v>
          </cell>
          <cell r="X2688">
            <v>8</v>
          </cell>
          <cell r="Y2688">
            <v>305</v>
          </cell>
        </row>
        <row r="2689">
          <cell r="A2689">
            <v>2688</v>
          </cell>
          <cell r="B2689">
            <v>33</v>
          </cell>
          <cell r="C2689">
            <v>2616</v>
          </cell>
          <cell r="D2689">
            <v>42920</v>
          </cell>
          <cell r="E2689" t="b">
            <v>0</v>
          </cell>
          <cell r="F2689" t="str">
            <v>Approved</v>
          </cell>
          <cell r="G2689" t="str">
            <v>OHM Cycles</v>
          </cell>
          <cell r="H2689" t="str">
            <v>Road</v>
          </cell>
          <cell r="I2689" t="str">
            <v>medium</v>
          </cell>
          <cell r="J2689" t="str">
            <v>small</v>
          </cell>
          <cell r="K2689">
            <v>1810</v>
          </cell>
          <cell r="L2689">
            <v>1610.9</v>
          </cell>
          <cell r="M2689">
            <v>199.09999999999991</v>
          </cell>
          <cell r="N2689">
            <v>39427</v>
          </cell>
          <cell r="O2689" t="e">
            <v>#N/A</v>
          </cell>
          <cell r="P2689" t="e">
            <v>#N/A</v>
          </cell>
          <cell r="Q2689" t="e">
            <v>#N/A</v>
          </cell>
          <cell r="R2689" t="e">
            <v>#N/A</v>
          </cell>
          <cell r="S2689" t="e">
            <v>#N/A</v>
          </cell>
          <cell r="T2689" t="e">
            <v>#N/A</v>
          </cell>
          <cell r="U2689" t="e">
            <v>#N/A</v>
          </cell>
          <cell r="V2689" t="e">
            <v>#N/A</v>
          </cell>
          <cell r="W2689" t="e">
            <v>#N/A</v>
          </cell>
          <cell r="X2689" t="e">
            <v>#N/A</v>
          </cell>
          <cell r="Y2689">
            <v>179</v>
          </cell>
        </row>
        <row r="2690">
          <cell r="A2690">
            <v>2689</v>
          </cell>
          <cell r="B2690">
            <v>31</v>
          </cell>
          <cell r="C2690">
            <v>2853</v>
          </cell>
          <cell r="D2690">
            <v>42917</v>
          </cell>
          <cell r="E2690" t="b">
            <v>1</v>
          </cell>
          <cell r="F2690" t="str">
            <v>Approved</v>
          </cell>
          <cell r="G2690" t="str">
            <v>WeareA2B</v>
          </cell>
          <cell r="H2690" t="str">
            <v>Standard</v>
          </cell>
          <cell r="I2690" t="str">
            <v>medium</v>
          </cell>
          <cell r="J2690" t="str">
            <v>medium</v>
          </cell>
          <cell r="K2690">
            <v>752.64</v>
          </cell>
          <cell r="L2690">
            <v>205.36</v>
          </cell>
          <cell r="M2690">
            <v>547.28</v>
          </cell>
          <cell r="N2690">
            <v>37626</v>
          </cell>
          <cell r="O2690" t="str">
            <v>U</v>
          </cell>
          <cell r="P2690">
            <v>49</v>
          </cell>
          <cell r="Q2690">
            <v>36.435616438356163</v>
          </cell>
          <cell r="R2690" t="str">
            <v>Executive Secretary</v>
          </cell>
          <cell r="S2690" t="str">
            <v>Property</v>
          </cell>
          <cell r="T2690" t="str">
            <v>High Net Worth</v>
          </cell>
          <cell r="U2690" t="str">
            <v>Yes</v>
          </cell>
          <cell r="V2690">
            <v>2089</v>
          </cell>
          <cell r="W2690" t="str">
            <v>NSW</v>
          </cell>
          <cell r="X2690">
            <v>10</v>
          </cell>
          <cell r="Y2690">
            <v>182</v>
          </cell>
        </row>
        <row r="2691">
          <cell r="A2691">
            <v>2690</v>
          </cell>
          <cell r="B2691">
            <v>6</v>
          </cell>
          <cell r="C2691">
            <v>1822</v>
          </cell>
          <cell r="D2691">
            <v>42899</v>
          </cell>
          <cell r="E2691" t="b">
            <v>1</v>
          </cell>
          <cell r="F2691" t="str">
            <v>Approved</v>
          </cell>
          <cell r="G2691" t="str">
            <v>OHM Cycles</v>
          </cell>
          <cell r="H2691" t="str">
            <v>Standard</v>
          </cell>
          <cell r="I2691" t="str">
            <v>high</v>
          </cell>
          <cell r="J2691" t="str">
            <v>medium</v>
          </cell>
          <cell r="K2691">
            <v>227.88</v>
          </cell>
          <cell r="L2691">
            <v>136.72999999999999</v>
          </cell>
          <cell r="M2691">
            <v>91.15</v>
          </cell>
          <cell r="N2691">
            <v>37659</v>
          </cell>
          <cell r="O2691" t="e">
            <v>#N/A</v>
          </cell>
          <cell r="P2691" t="e">
            <v>#N/A</v>
          </cell>
          <cell r="Q2691" t="e">
            <v>#N/A</v>
          </cell>
          <cell r="R2691" t="e">
            <v>#N/A</v>
          </cell>
          <cell r="S2691" t="e">
            <v>#N/A</v>
          </cell>
          <cell r="T2691" t="e">
            <v>#N/A</v>
          </cell>
          <cell r="U2691" t="e">
            <v>#N/A</v>
          </cell>
          <cell r="V2691" t="e">
            <v>#N/A</v>
          </cell>
          <cell r="W2691" t="e">
            <v>#N/A</v>
          </cell>
          <cell r="X2691" t="e">
            <v>#N/A</v>
          </cell>
          <cell r="Y2691">
            <v>200</v>
          </cell>
        </row>
        <row r="2692">
          <cell r="A2692">
            <v>2691</v>
          </cell>
          <cell r="B2692">
            <v>64</v>
          </cell>
          <cell r="C2692">
            <v>637</v>
          </cell>
          <cell r="D2692">
            <v>42836</v>
          </cell>
          <cell r="E2692" t="b">
            <v>0</v>
          </cell>
          <cell r="F2692" t="str">
            <v>Approved</v>
          </cell>
          <cell r="G2692" t="str">
            <v>Giant Bicycles</v>
          </cell>
          <cell r="H2692" t="str">
            <v>Standard</v>
          </cell>
          <cell r="I2692" t="str">
            <v>high</v>
          </cell>
          <cell r="J2692" t="str">
            <v>small</v>
          </cell>
          <cell r="K2692">
            <v>1977.36</v>
          </cell>
          <cell r="L2692">
            <v>1759.85</v>
          </cell>
          <cell r="M2692">
            <v>217.51</v>
          </cell>
          <cell r="N2692">
            <v>40779</v>
          </cell>
          <cell r="O2692" t="e">
            <v>#N/A</v>
          </cell>
          <cell r="P2692" t="e">
            <v>#N/A</v>
          </cell>
          <cell r="Q2692" t="e">
            <v>#N/A</v>
          </cell>
          <cell r="R2692" t="e">
            <v>#N/A</v>
          </cell>
          <cell r="S2692" t="e">
            <v>#N/A</v>
          </cell>
          <cell r="T2692" t="e">
            <v>#N/A</v>
          </cell>
          <cell r="U2692" t="e">
            <v>#N/A</v>
          </cell>
          <cell r="V2692" t="e">
            <v>#N/A</v>
          </cell>
          <cell r="W2692" t="e">
            <v>#N/A</v>
          </cell>
          <cell r="X2692" t="e">
            <v>#N/A</v>
          </cell>
          <cell r="Y2692">
            <v>263</v>
          </cell>
        </row>
        <row r="2693">
          <cell r="A2693">
            <v>2692</v>
          </cell>
          <cell r="B2693">
            <v>91</v>
          </cell>
          <cell r="C2693">
            <v>3498</v>
          </cell>
          <cell r="D2693">
            <v>42972</v>
          </cell>
          <cell r="E2693" t="b">
            <v>0</v>
          </cell>
          <cell r="F2693" t="str">
            <v>Approved</v>
          </cell>
          <cell r="G2693" t="str">
            <v>Solex</v>
          </cell>
          <cell r="H2693" t="str">
            <v>Standard</v>
          </cell>
          <cell r="I2693" t="str">
            <v>medium</v>
          </cell>
          <cell r="J2693" t="str">
            <v>medium</v>
          </cell>
          <cell r="K2693">
            <v>100.35</v>
          </cell>
          <cell r="L2693">
            <v>75.260000000000005</v>
          </cell>
          <cell r="M2693">
            <v>25.089999999999989</v>
          </cell>
          <cell r="N2693">
            <v>36367</v>
          </cell>
          <cell r="O2693" t="str">
            <v>Male</v>
          </cell>
          <cell r="P2693">
            <v>29</v>
          </cell>
          <cell r="Q2693">
            <v>26.397260273972602</v>
          </cell>
          <cell r="R2693">
            <v>0</v>
          </cell>
          <cell r="S2693" t="str">
            <v>Manufacturing</v>
          </cell>
          <cell r="T2693" t="str">
            <v>Affluent Customer</v>
          </cell>
          <cell r="U2693" t="str">
            <v>Yes</v>
          </cell>
          <cell r="V2693">
            <v>3012</v>
          </cell>
          <cell r="W2693" t="str">
            <v>VIC</v>
          </cell>
          <cell r="X2693">
            <v>4</v>
          </cell>
          <cell r="Y2693">
            <v>127</v>
          </cell>
        </row>
        <row r="2694">
          <cell r="A2694">
            <v>2693</v>
          </cell>
          <cell r="B2694">
            <v>92</v>
          </cell>
          <cell r="C2694">
            <v>2633</v>
          </cell>
          <cell r="D2694">
            <v>43017</v>
          </cell>
          <cell r="E2694" t="b">
            <v>1</v>
          </cell>
          <cell r="F2694" t="str">
            <v>Approved</v>
          </cell>
          <cell r="G2694" t="str">
            <v>WeareA2B</v>
          </cell>
          <cell r="H2694" t="str">
            <v>Standard</v>
          </cell>
          <cell r="I2694" t="str">
            <v>medium</v>
          </cell>
          <cell r="J2694" t="str">
            <v>small</v>
          </cell>
          <cell r="K2694">
            <v>1415.01</v>
          </cell>
          <cell r="L2694">
            <v>1259.3599999999999</v>
          </cell>
          <cell r="M2694">
            <v>155.65000000000009</v>
          </cell>
          <cell r="N2694">
            <v>42458</v>
          </cell>
          <cell r="O2694" t="e">
            <v>#N/A</v>
          </cell>
          <cell r="P2694" t="e">
            <v>#N/A</v>
          </cell>
          <cell r="Q2694" t="e">
            <v>#N/A</v>
          </cell>
          <cell r="R2694" t="e">
            <v>#N/A</v>
          </cell>
          <cell r="S2694" t="e">
            <v>#N/A</v>
          </cell>
          <cell r="T2694" t="e">
            <v>#N/A</v>
          </cell>
          <cell r="U2694" t="e">
            <v>#N/A</v>
          </cell>
          <cell r="V2694" t="e">
            <v>#N/A</v>
          </cell>
          <cell r="W2694" t="e">
            <v>#N/A</v>
          </cell>
          <cell r="X2694" t="e">
            <v>#N/A</v>
          </cell>
          <cell r="Y2694">
            <v>82</v>
          </cell>
        </row>
        <row r="2695">
          <cell r="A2695">
            <v>2694</v>
          </cell>
          <cell r="B2695">
            <v>95</v>
          </cell>
          <cell r="C2695">
            <v>1703</v>
          </cell>
          <cell r="D2695">
            <v>42829</v>
          </cell>
          <cell r="E2695" t="b">
            <v>0</v>
          </cell>
          <cell r="F2695" t="str">
            <v>Approved</v>
          </cell>
          <cell r="G2695" t="str">
            <v>Giant Bicycles</v>
          </cell>
          <cell r="H2695" t="str">
            <v>Standard</v>
          </cell>
          <cell r="I2695" t="str">
            <v>medium</v>
          </cell>
          <cell r="J2695" t="str">
            <v>large</v>
          </cell>
          <cell r="K2695">
            <v>569.55999999999995</v>
          </cell>
          <cell r="L2695">
            <v>528.42999999999995</v>
          </cell>
          <cell r="M2695">
            <v>41.129999999999995</v>
          </cell>
          <cell r="N2695">
            <v>37539</v>
          </cell>
          <cell r="O2695" t="e">
            <v>#N/A</v>
          </cell>
          <cell r="P2695" t="e">
            <v>#N/A</v>
          </cell>
          <cell r="Q2695" t="e">
            <v>#N/A</v>
          </cell>
          <cell r="R2695" t="e">
            <v>#N/A</v>
          </cell>
          <cell r="S2695" t="e">
            <v>#N/A</v>
          </cell>
          <cell r="T2695" t="e">
            <v>#N/A</v>
          </cell>
          <cell r="U2695" t="e">
            <v>#N/A</v>
          </cell>
          <cell r="V2695" t="e">
            <v>#N/A</v>
          </cell>
          <cell r="W2695" t="e">
            <v>#N/A</v>
          </cell>
          <cell r="X2695" t="e">
            <v>#N/A</v>
          </cell>
          <cell r="Y2695">
            <v>270</v>
          </cell>
        </row>
        <row r="2696">
          <cell r="A2696">
            <v>2695</v>
          </cell>
          <cell r="B2696">
            <v>17</v>
          </cell>
          <cell r="C2696">
            <v>2648</v>
          </cell>
          <cell r="D2696">
            <v>42996</v>
          </cell>
          <cell r="E2696" t="b">
            <v>0</v>
          </cell>
          <cell r="F2696" t="str">
            <v>Approved</v>
          </cell>
          <cell r="G2696" t="str">
            <v>Solex</v>
          </cell>
          <cell r="H2696" t="str">
            <v>Standard</v>
          </cell>
          <cell r="I2696" t="str">
            <v>high</v>
          </cell>
          <cell r="J2696" t="str">
            <v>medium</v>
          </cell>
          <cell r="K2696">
            <v>1024.6600000000001</v>
          </cell>
          <cell r="L2696">
            <v>614.79999999999995</v>
          </cell>
          <cell r="M2696">
            <v>409.86000000000013</v>
          </cell>
          <cell r="N2696">
            <v>35378</v>
          </cell>
          <cell r="O2696" t="e">
            <v>#N/A</v>
          </cell>
          <cell r="P2696" t="e">
            <v>#N/A</v>
          </cell>
          <cell r="Q2696" t="e">
            <v>#N/A</v>
          </cell>
          <cell r="R2696" t="e">
            <v>#N/A</v>
          </cell>
          <cell r="S2696" t="e">
            <v>#N/A</v>
          </cell>
          <cell r="T2696" t="e">
            <v>#N/A</v>
          </cell>
          <cell r="U2696" t="e">
            <v>#N/A</v>
          </cell>
          <cell r="V2696" t="e">
            <v>#N/A</v>
          </cell>
          <cell r="W2696" t="e">
            <v>#N/A</v>
          </cell>
          <cell r="X2696" t="e">
            <v>#N/A</v>
          </cell>
          <cell r="Y2696">
            <v>103</v>
          </cell>
        </row>
        <row r="2697">
          <cell r="A2697">
            <v>2696</v>
          </cell>
          <cell r="B2697">
            <v>29</v>
          </cell>
          <cell r="C2697">
            <v>3433</v>
          </cell>
          <cell r="D2697">
            <v>42840</v>
          </cell>
          <cell r="E2697" t="b">
            <v>0</v>
          </cell>
          <cell r="F2697" t="str">
            <v>Approved</v>
          </cell>
          <cell r="G2697" t="str">
            <v>Norco Bicycles</v>
          </cell>
          <cell r="H2697" t="str">
            <v>Road</v>
          </cell>
          <cell r="I2697" t="str">
            <v>medium</v>
          </cell>
          <cell r="J2697" t="str">
            <v>medium</v>
          </cell>
          <cell r="K2697">
            <v>543.39</v>
          </cell>
          <cell r="L2697">
            <v>407.54</v>
          </cell>
          <cell r="M2697">
            <v>135.84999999999997</v>
          </cell>
          <cell r="N2697">
            <v>42696</v>
          </cell>
          <cell r="O2697" t="str">
            <v>Female</v>
          </cell>
          <cell r="P2697">
            <v>20</v>
          </cell>
          <cell r="Q2697">
            <v>23.909589041095892</v>
          </cell>
          <cell r="R2697" t="str">
            <v>Computer Systems Analyst II</v>
          </cell>
          <cell r="S2697" t="str">
            <v>Argiculture</v>
          </cell>
          <cell r="T2697" t="str">
            <v>Mass Customer</v>
          </cell>
          <cell r="U2697" t="str">
            <v>Yes</v>
          </cell>
          <cell r="V2697">
            <v>3174</v>
          </cell>
          <cell r="W2697" t="str">
            <v>VIC</v>
          </cell>
          <cell r="X2697">
            <v>8</v>
          </cell>
          <cell r="Y2697">
            <v>259</v>
          </cell>
        </row>
        <row r="2698">
          <cell r="A2698">
            <v>2697</v>
          </cell>
          <cell r="B2698">
            <v>21</v>
          </cell>
          <cell r="C2698">
            <v>2887</v>
          </cell>
          <cell r="D2698">
            <v>42760</v>
          </cell>
          <cell r="E2698" t="b">
            <v>1</v>
          </cell>
          <cell r="F2698" t="str">
            <v>Approved</v>
          </cell>
          <cell r="G2698" t="str">
            <v>WeareA2B</v>
          </cell>
          <cell r="H2698" t="str">
            <v>Touring</v>
          </cell>
          <cell r="I2698" t="str">
            <v>medium</v>
          </cell>
          <cell r="J2698" t="str">
            <v>medium</v>
          </cell>
          <cell r="K2698">
            <v>1466.68</v>
          </cell>
          <cell r="L2698">
            <v>363.25</v>
          </cell>
          <cell r="M2698">
            <v>1103.43</v>
          </cell>
          <cell r="N2698">
            <v>41345</v>
          </cell>
          <cell r="O2698" t="str">
            <v>Male</v>
          </cell>
          <cell r="P2698">
            <v>37</v>
          </cell>
          <cell r="Q2698">
            <v>48.098630136986301</v>
          </cell>
          <cell r="R2698" t="str">
            <v>Speech Pathologist</v>
          </cell>
          <cell r="S2698" t="str">
            <v>n/a</v>
          </cell>
          <cell r="T2698" t="str">
            <v>Mass Customer</v>
          </cell>
          <cell r="U2698" t="str">
            <v>No</v>
          </cell>
          <cell r="V2698">
            <v>2046</v>
          </cell>
          <cell r="W2698" t="str">
            <v>NSW</v>
          </cell>
          <cell r="X2698">
            <v>10</v>
          </cell>
          <cell r="Y2698">
            <v>339</v>
          </cell>
        </row>
        <row r="2699">
          <cell r="A2699">
            <v>2698</v>
          </cell>
          <cell r="B2699">
            <v>96</v>
          </cell>
          <cell r="C2699">
            <v>1074</v>
          </cell>
          <cell r="D2699">
            <v>42998</v>
          </cell>
          <cell r="E2699" t="b">
            <v>0</v>
          </cell>
          <cell r="F2699" t="str">
            <v>Approved</v>
          </cell>
          <cell r="G2699" t="str">
            <v>Giant Bicycles</v>
          </cell>
          <cell r="H2699" t="str">
            <v>Standard</v>
          </cell>
          <cell r="I2699" t="str">
            <v>medium</v>
          </cell>
          <cell r="J2699" t="str">
            <v>large</v>
          </cell>
          <cell r="K2699">
            <v>1635.3</v>
          </cell>
          <cell r="L2699">
            <v>993.66</v>
          </cell>
          <cell r="M2699">
            <v>641.64</v>
          </cell>
          <cell r="N2699">
            <v>38002</v>
          </cell>
          <cell r="O2699" t="e">
            <v>#N/A</v>
          </cell>
          <cell r="P2699" t="e">
            <v>#N/A</v>
          </cell>
          <cell r="Q2699" t="e">
            <v>#N/A</v>
          </cell>
          <cell r="R2699" t="e">
            <v>#N/A</v>
          </cell>
          <cell r="S2699" t="e">
            <v>#N/A</v>
          </cell>
          <cell r="T2699" t="e">
            <v>#N/A</v>
          </cell>
          <cell r="U2699" t="e">
            <v>#N/A</v>
          </cell>
          <cell r="V2699" t="e">
            <v>#N/A</v>
          </cell>
          <cell r="W2699" t="e">
            <v>#N/A</v>
          </cell>
          <cell r="X2699" t="e">
            <v>#N/A</v>
          </cell>
          <cell r="Y2699">
            <v>101</v>
          </cell>
        </row>
        <row r="2700">
          <cell r="A2700">
            <v>2699</v>
          </cell>
          <cell r="B2700">
            <v>21</v>
          </cell>
          <cell r="C2700">
            <v>2495</v>
          </cell>
          <cell r="D2700">
            <v>43022</v>
          </cell>
          <cell r="E2700" t="b">
            <v>0</v>
          </cell>
          <cell r="F2700" t="str">
            <v>Approved</v>
          </cell>
          <cell r="G2700" t="str">
            <v>Solex</v>
          </cell>
          <cell r="H2700" t="str">
            <v>Standard</v>
          </cell>
          <cell r="I2700" t="str">
            <v>medium</v>
          </cell>
          <cell r="J2700" t="str">
            <v>large</v>
          </cell>
          <cell r="K2700">
            <v>1071.23</v>
          </cell>
          <cell r="L2700">
            <v>380.74</v>
          </cell>
          <cell r="M2700">
            <v>690.49</v>
          </cell>
          <cell r="N2700">
            <v>35160</v>
          </cell>
          <cell r="O2700" t="e">
            <v>#N/A</v>
          </cell>
          <cell r="P2700" t="e">
            <v>#N/A</v>
          </cell>
          <cell r="Q2700" t="e">
            <v>#N/A</v>
          </cell>
          <cell r="R2700" t="e">
            <v>#N/A</v>
          </cell>
          <cell r="S2700" t="e">
            <v>#N/A</v>
          </cell>
          <cell r="T2700" t="e">
            <v>#N/A</v>
          </cell>
          <cell r="U2700" t="e">
            <v>#N/A</v>
          </cell>
          <cell r="V2700" t="e">
            <v>#N/A</v>
          </cell>
          <cell r="W2700" t="e">
            <v>#N/A</v>
          </cell>
          <cell r="X2700" t="e">
            <v>#N/A</v>
          </cell>
          <cell r="Y2700">
            <v>77</v>
          </cell>
        </row>
        <row r="2701">
          <cell r="A2701">
            <v>2700</v>
          </cell>
          <cell r="B2701">
            <v>80</v>
          </cell>
          <cell r="C2701">
            <v>56</v>
          </cell>
          <cell r="D2701">
            <v>42802</v>
          </cell>
          <cell r="E2701" t="b">
            <v>1</v>
          </cell>
          <cell r="F2701" t="str">
            <v>Approved</v>
          </cell>
          <cell r="G2701" t="str">
            <v>OHM Cycles</v>
          </cell>
          <cell r="H2701" t="str">
            <v>Touring</v>
          </cell>
          <cell r="I2701" t="str">
            <v>low</v>
          </cell>
          <cell r="J2701" t="str">
            <v>medium</v>
          </cell>
          <cell r="K2701">
            <v>1073.07</v>
          </cell>
          <cell r="L2701">
            <v>933.84</v>
          </cell>
          <cell r="M2701">
            <v>139.2299999999999</v>
          </cell>
          <cell r="N2701">
            <v>38206</v>
          </cell>
          <cell r="O2701" t="e">
            <v>#N/A</v>
          </cell>
          <cell r="P2701" t="e">
            <v>#N/A</v>
          </cell>
          <cell r="Q2701" t="e">
            <v>#N/A</v>
          </cell>
          <cell r="R2701" t="e">
            <v>#N/A</v>
          </cell>
          <cell r="S2701" t="e">
            <v>#N/A</v>
          </cell>
          <cell r="T2701" t="e">
            <v>#N/A</v>
          </cell>
          <cell r="U2701" t="e">
            <v>#N/A</v>
          </cell>
          <cell r="V2701" t="e">
            <v>#N/A</v>
          </cell>
          <cell r="W2701" t="e">
            <v>#N/A</v>
          </cell>
          <cell r="X2701" t="e">
            <v>#N/A</v>
          </cell>
          <cell r="Y2701">
            <v>297</v>
          </cell>
        </row>
        <row r="2702">
          <cell r="A2702">
            <v>2701</v>
          </cell>
          <cell r="B2702">
            <v>68</v>
          </cell>
          <cell r="C2702">
            <v>871</v>
          </cell>
          <cell r="D2702">
            <v>43045</v>
          </cell>
          <cell r="E2702" t="b">
            <v>1</v>
          </cell>
          <cell r="F2702" t="str">
            <v>Approved</v>
          </cell>
          <cell r="G2702" t="str">
            <v>OHM Cycles</v>
          </cell>
          <cell r="H2702" t="str">
            <v>Standard</v>
          </cell>
          <cell r="I2702" t="str">
            <v>medium</v>
          </cell>
          <cell r="J2702" t="str">
            <v>medium</v>
          </cell>
          <cell r="K2702">
            <v>1636.9</v>
          </cell>
          <cell r="L2702">
            <v>44.71</v>
          </cell>
          <cell r="M2702">
            <v>1592.19</v>
          </cell>
          <cell r="N2702">
            <v>34996</v>
          </cell>
          <cell r="O2702" t="e">
            <v>#N/A</v>
          </cell>
          <cell r="P2702" t="e">
            <v>#N/A</v>
          </cell>
          <cell r="Q2702" t="e">
            <v>#N/A</v>
          </cell>
          <cell r="R2702" t="e">
            <v>#N/A</v>
          </cell>
          <cell r="S2702" t="e">
            <v>#N/A</v>
          </cell>
          <cell r="T2702" t="e">
            <v>#N/A</v>
          </cell>
          <cell r="U2702" t="e">
            <v>#N/A</v>
          </cell>
          <cell r="V2702" t="e">
            <v>#N/A</v>
          </cell>
          <cell r="W2702" t="e">
            <v>#N/A</v>
          </cell>
          <cell r="X2702" t="e">
            <v>#N/A</v>
          </cell>
          <cell r="Y2702">
            <v>54</v>
          </cell>
        </row>
        <row r="2703">
          <cell r="A2703">
            <v>2702</v>
          </cell>
          <cell r="B2703">
            <v>67</v>
          </cell>
          <cell r="C2703">
            <v>2096</v>
          </cell>
          <cell r="D2703">
            <v>42962</v>
          </cell>
          <cell r="E2703" t="b">
            <v>0</v>
          </cell>
          <cell r="F2703" t="str">
            <v>Approved</v>
          </cell>
          <cell r="G2703" t="str">
            <v>Solex</v>
          </cell>
          <cell r="H2703" t="str">
            <v>Standard</v>
          </cell>
          <cell r="I2703" t="str">
            <v>medium</v>
          </cell>
          <cell r="J2703" t="str">
            <v>large</v>
          </cell>
          <cell r="K2703">
            <v>1071.23</v>
          </cell>
          <cell r="L2703">
            <v>380.74</v>
          </cell>
          <cell r="M2703">
            <v>690.49</v>
          </cell>
          <cell r="N2703">
            <v>34165</v>
          </cell>
          <cell r="O2703" t="e">
            <v>#N/A</v>
          </cell>
          <cell r="P2703" t="e">
            <v>#N/A</v>
          </cell>
          <cell r="Q2703" t="e">
            <v>#N/A</v>
          </cell>
          <cell r="R2703" t="e">
            <v>#N/A</v>
          </cell>
          <cell r="S2703" t="e">
            <v>#N/A</v>
          </cell>
          <cell r="T2703" t="e">
            <v>#N/A</v>
          </cell>
          <cell r="U2703" t="e">
            <v>#N/A</v>
          </cell>
          <cell r="V2703" t="e">
            <v>#N/A</v>
          </cell>
          <cell r="W2703" t="e">
            <v>#N/A</v>
          </cell>
          <cell r="X2703" t="e">
            <v>#N/A</v>
          </cell>
          <cell r="Y2703">
            <v>137</v>
          </cell>
        </row>
        <row r="2704">
          <cell r="A2704">
            <v>2703</v>
          </cell>
          <cell r="B2704">
            <v>30</v>
          </cell>
          <cell r="C2704">
            <v>2189</v>
          </cell>
          <cell r="D2704">
            <v>43016</v>
          </cell>
          <cell r="E2704" t="b">
            <v>1</v>
          </cell>
          <cell r="F2704" t="str">
            <v>Approved</v>
          </cell>
          <cell r="G2704" t="str">
            <v>OHM Cycles</v>
          </cell>
          <cell r="H2704" t="str">
            <v>Standard</v>
          </cell>
          <cell r="I2704" t="str">
            <v>medium</v>
          </cell>
          <cell r="J2704" t="str">
            <v>medium</v>
          </cell>
          <cell r="K2704">
            <v>1227.3399999999999</v>
          </cell>
          <cell r="L2704">
            <v>770.89</v>
          </cell>
          <cell r="M2704">
            <v>456.44999999999993</v>
          </cell>
          <cell r="N2704">
            <v>34556</v>
          </cell>
          <cell r="O2704" t="e">
            <v>#N/A</v>
          </cell>
          <cell r="P2704" t="e">
            <v>#N/A</v>
          </cell>
          <cell r="Q2704" t="e">
            <v>#N/A</v>
          </cell>
          <cell r="R2704" t="e">
            <v>#N/A</v>
          </cell>
          <cell r="S2704" t="e">
            <v>#N/A</v>
          </cell>
          <cell r="T2704" t="e">
            <v>#N/A</v>
          </cell>
          <cell r="U2704" t="e">
            <v>#N/A</v>
          </cell>
          <cell r="V2704" t="e">
            <v>#N/A</v>
          </cell>
          <cell r="W2704" t="e">
            <v>#N/A</v>
          </cell>
          <cell r="X2704" t="e">
            <v>#N/A</v>
          </cell>
          <cell r="Y2704">
            <v>83</v>
          </cell>
        </row>
        <row r="2705">
          <cell r="A2705">
            <v>2704</v>
          </cell>
          <cell r="B2705">
            <v>40</v>
          </cell>
          <cell r="C2705">
            <v>835</v>
          </cell>
          <cell r="D2705">
            <v>43031</v>
          </cell>
          <cell r="E2705" t="b">
            <v>1</v>
          </cell>
          <cell r="F2705" t="str">
            <v>Approved</v>
          </cell>
          <cell r="G2705" t="str">
            <v>OHM Cycles</v>
          </cell>
          <cell r="H2705" t="str">
            <v>Standard</v>
          </cell>
          <cell r="I2705" t="str">
            <v>high</v>
          </cell>
          <cell r="J2705" t="str">
            <v>medium</v>
          </cell>
          <cell r="K2705">
            <v>1458.17</v>
          </cell>
          <cell r="L2705">
            <v>874.9</v>
          </cell>
          <cell r="M2705">
            <v>583.2700000000001</v>
          </cell>
          <cell r="N2705">
            <v>38750</v>
          </cell>
          <cell r="O2705" t="e">
            <v>#N/A</v>
          </cell>
          <cell r="P2705" t="e">
            <v>#N/A</v>
          </cell>
          <cell r="Q2705" t="e">
            <v>#N/A</v>
          </cell>
          <cell r="R2705" t="e">
            <v>#N/A</v>
          </cell>
          <cell r="S2705" t="e">
            <v>#N/A</v>
          </cell>
          <cell r="T2705" t="e">
            <v>#N/A</v>
          </cell>
          <cell r="U2705" t="e">
            <v>#N/A</v>
          </cell>
          <cell r="V2705" t="e">
            <v>#N/A</v>
          </cell>
          <cell r="W2705" t="e">
            <v>#N/A</v>
          </cell>
          <cell r="X2705" t="e">
            <v>#N/A</v>
          </cell>
          <cell r="Y2705">
            <v>68</v>
          </cell>
        </row>
        <row r="2706">
          <cell r="A2706">
            <v>2705</v>
          </cell>
          <cell r="B2706">
            <v>92</v>
          </cell>
          <cell r="C2706">
            <v>2639</v>
          </cell>
          <cell r="D2706">
            <v>42996</v>
          </cell>
          <cell r="E2706" t="b">
            <v>1</v>
          </cell>
          <cell r="F2706" t="str">
            <v>Approved</v>
          </cell>
          <cell r="G2706" t="str">
            <v>WeareA2B</v>
          </cell>
          <cell r="H2706" t="str">
            <v>Standard</v>
          </cell>
          <cell r="I2706" t="str">
            <v>medium</v>
          </cell>
          <cell r="J2706" t="str">
            <v>small</v>
          </cell>
          <cell r="K2706">
            <v>1415.01</v>
          </cell>
          <cell r="L2706">
            <v>1259.3599999999999</v>
          </cell>
          <cell r="M2706">
            <v>155.65000000000009</v>
          </cell>
          <cell r="N2706">
            <v>42458</v>
          </cell>
          <cell r="O2706" t="e">
            <v>#N/A</v>
          </cell>
          <cell r="P2706" t="e">
            <v>#N/A</v>
          </cell>
          <cell r="Q2706" t="e">
            <v>#N/A</v>
          </cell>
          <cell r="R2706" t="e">
            <v>#N/A</v>
          </cell>
          <cell r="S2706" t="e">
            <v>#N/A</v>
          </cell>
          <cell r="T2706" t="e">
            <v>#N/A</v>
          </cell>
          <cell r="U2706" t="e">
            <v>#N/A</v>
          </cell>
          <cell r="V2706" t="e">
            <v>#N/A</v>
          </cell>
          <cell r="W2706" t="e">
            <v>#N/A</v>
          </cell>
          <cell r="X2706" t="e">
            <v>#N/A</v>
          </cell>
          <cell r="Y2706">
            <v>103</v>
          </cell>
        </row>
        <row r="2707">
          <cell r="A2707">
            <v>2706</v>
          </cell>
          <cell r="B2707">
            <v>43</v>
          </cell>
          <cell r="C2707">
            <v>1120</v>
          </cell>
          <cell r="D2707">
            <v>42853</v>
          </cell>
          <cell r="E2707" t="b">
            <v>0</v>
          </cell>
          <cell r="F2707" t="str">
            <v>Approved</v>
          </cell>
          <cell r="G2707" t="str">
            <v>Solex</v>
          </cell>
          <cell r="H2707" t="str">
            <v>Standard</v>
          </cell>
          <cell r="I2707" t="str">
            <v>medium</v>
          </cell>
          <cell r="J2707" t="str">
            <v>medium</v>
          </cell>
          <cell r="K2707">
            <v>1151.96</v>
          </cell>
          <cell r="L2707">
            <v>649.49</v>
          </cell>
          <cell r="M2707">
            <v>502.47</v>
          </cell>
          <cell r="N2707">
            <v>36498</v>
          </cell>
          <cell r="O2707" t="e">
            <v>#N/A</v>
          </cell>
          <cell r="P2707" t="e">
            <v>#N/A</v>
          </cell>
          <cell r="Q2707" t="e">
            <v>#N/A</v>
          </cell>
          <cell r="R2707" t="e">
            <v>#N/A</v>
          </cell>
          <cell r="S2707" t="e">
            <v>#N/A</v>
          </cell>
          <cell r="T2707" t="e">
            <v>#N/A</v>
          </cell>
          <cell r="U2707" t="e">
            <v>#N/A</v>
          </cell>
          <cell r="V2707" t="e">
            <v>#N/A</v>
          </cell>
          <cell r="W2707" t="e">
            <v>#N/A</v>
          </cell>
          <cell r="X2707" t="e">
            <v>#N/A</v>
          </cell>
          <cell r="Y2707">
            <v>246</v>
          </cell>
        </row>
        <row r="2708">
          <cell r="A2708">
            <v>2707</v>
          </cell>
          <cell r="B2708">
            <v>68</v>
          </cell>
          <cell r="C2708">
            <v>693</v>
          </cell>
          <cell r="D2708">
            <v>42780</v>
          </cell>
          <cell r="E2708" t="b">
            <v>1</v>
          </cell>
          <cell r="F2708" t="str">
            <v>Approved</v>
          </cell>
          <cell r="G2708" t="str">
            <v>OHM Cycles</v>
          </cell>
          <cell r="H2708" t="str">
            <v>Standard</v>
          </cell>
          <cell r="I2708" t="str">
            <v>medium</v>
          </cell>
          <cell r="J2708" t="str">
            <v>medium</v>
          </cell>
          <cell r="K2708">
            <v>1636.9</v>
          </cell>
          <cell r="L2708">
            <v>44.71</v>
          </cell>
          <cell r="M2708">
            <v>1592.19</v>
          </cell>
          <cell r="N2708">
            <v>34996</v>
          </cell>
          <cell r="O2708" t="e">
            <v>#N/A</v>
          </cell>
          <cell r="P2708" t="e">
            <v>#N/A</v>
          </cell>
          <cell r="Q2708" t="e">
            <v>#N/A</v>
          </cell>
          <cell r="R2708" t="e">
            <v>#N/A</v>
          </cell>
          <cell r="S2708" t="e">
            <v>#N/A</v>
          </cell>
          <cell r="T2708" t="e">
            <v>#N/A</v>
          </cell>
          <cell r="U2708" t="e">
            <v>#N/A</v>
          </cell>
          <cell r="V2708" t="e">
            <v>#N/A</v>
          </cell>
          <cell r="W2708" t="e">
            <v>#N/A</v>
          </cell>
          <cell r="X2708" t="e">
            <v>#N/A</v>
          </cell>
          <cell r="Y2708">
            <v>319</v>
          </cell>
        </row>
        <row r="2709">
          <cell r="A2709">
            <v>2708</v>
          </cell>
          <cell r="B2709">
            <v>2</v>
          </cell>
          <cell r="C2709">
            <v>2912</v>
          </cell>
          <cell r="D2709">
            <v>43053</v>
          </cell>
          <cell r="E2709" t="b">
            <v>0</v>
          </cell>
          <cell r="F2709" t="str">
            <v>Approved</v>
          </cell>
          <cell r="G2709" t="str">
            <v>Giant Bicycles</v>
          </cell>
          <cell r="H2709" t="str">
            <v>Road</v>
          </cell>
          <cell r="I2709" t="str">
            <v>low</v>
          </cell>
          <cell r="J2709" t="str">
            <v>small</v>
          </cell>
          <cell r="K2709">
            <v>590.26</v>
          </cell>
          <cell r="L2709">
            <v>525.33000000000004</v>
          </cell>
          <cell r="M2709">
            <v>64.92999999999995</v>
          </cell>
          <cell r="N2709">
            <v>40487</v>
          </cell>
          <cell r="O2709" t="str">
            <v>Male</v>
          </cell>
          <cell r="P2709">
            <v>44</v>
          </cell>
          <cell r="Q2709">
            <v>45.61643835616438</v>
          </cell>
          <cell r="R2709">
            <v>0</v>
          </cell>
          <cell r="S2709" t="str">
            <v>Entertainment</v>
          </cell>
          <cell r="T2709" t="str">
            <v>Mass Customer</v>
          </cell>
          <cell r="U2709" t="str">
            <v>No</v>
          </cell>
          <cell r="V2709">
            <v>2075</v>
          </cell>
          <cell r="W2709" t="str">
            <v>NSW</v>
          </cell>
          <cell r="X2709">
            <v>11</v>
          </cell>
          <cell r="Y2709">
            <v>46</v>
          </cell>
        </row>
        <row r="2710">
          <cell r="A2710">
            <v>2709</v>
          </cell>
          <cell r="B2710">
            <v>47</v>
          </cell>
          <cell r="C2710">
            <v>201</v>
          </cell>
          <cell r="D2710">
            <v>43071</v>
          </cell>
          <cell r="E2710" t="b">
            <v>1</v>
          </cell>
          <cell r="F2710" t="str">
            <v>Approved</v>
          </cell>
          <cell r="G2710" t="str">
            <v>Trek Bicycles</v>
          </cell>
          <cell r="H2710" t="str">
            <v>Road</v>
          </cell>
          <cell r="I2710" t="str">
            <v>low</v>
          </cell>
          <cell r="J2710" t="str">
            <v>small</v>
          </cell>
          <cell r="K2710">
            <v>1720.7</v>
          </cell>
          <cell r="L2710">
            <v>1531.42</v>
          </cell>
          <cell r="M2710">
            <v>189.27999999999997</v>
          </cell>
          <cell r="N2710">
            <v>37220</v>
          </cell>
          <cell r="O2710" t="e">
            <v>#N/A</v>
          </cell>
          <cell r="P2710" t="e">
            <v>#N/A</v>
          </cell>
          <cell r="Q2710" t="e">
            <v>#N/A</v>
          </cell>
          <cell r="R2710" t="e">
            <v>#N/A</v>
          </cell>
          <cell r="S2710" t="e">
            <v>#N/A</v>
          </cell>
          <cell r="T2710" t="e">
            <v>#N/A</v>
          </cell>
          <cell r="U2710" t="e">
            <v>#N/A</v>
          </cell>
          <cell r="V2710" t="e">
            <v>#N/A</v>
          </cell>
          <cell r="W2710" t="e">
            <v>#N/A</v>
          </cell>
          <cell r="X2710" t="e">
            <v>#N/A</v>
          </cell>
          <cell r="Y2710">
            <v>28</v>
          </cell>
        </row>
        <row r="2711">
          <cell r="A2711">
            <v>2710</v>
          </cell>
          <cell r="B2711">
            <v>85</v>
          </cell>
          <cell r="C2711">
            <v>885</v>
          </cell>
          <cell r="D2711">
            <v>43092</v>
          </cell>
          <cell r="E2711" t="b">
            <v>1</v>
          </cell>
          <cell r="F2711" t="str">
            <v>Approved</v>
          </cell>
          <cell r="G2711" t="str">
            <v>WeareA2B</v>
          </cell>
          <cell r="H2711" t="str">
            <v>Standard</v>
          </cell>
          <cell r="I2711" t="str">
            <v>medium</v>
          </cell>
          <cell r="J2711" t="str">
            <v>medium</v>
          </cell>
          <cell r="K2711">
            <v>752.64</v>
          </cell>
          <cell r="L2711">
            <v>205.36</v>
          </cell>
          <cell r="M2711">
            <v>547.28</v>
          </cell>
          <cell r="N2711">
            <v>42218</v>
          </cell>
          <cell r="O2711" t="e">
            <v>#N/A</v>
          </cell>
          <cell r="P2711" t="e">
            <v>#N/A</v>
          </cell>
          <cell r="Q2711" t="e">
            <v>#N/A</v>
          </cell>
          <cell r="R2711" t="e">
            <v>#N/A</v>
          </cell>
          <cell r="S2711" t="e">
            <v>#N/A</v>
          </cell>
          <cell r="T2711" t="e">
            <v>#N/A</v>
          </cell>
          <cell r="U2711" t="e">
            <v>#N/A</v>
          </cell>
          <cell r="V2711" t="e">
            <v>#N/A</v>
          </cell>
          <cell r="W2711" t="e">
            <v>#N/A</v>
          </cell>
          <cell r="X2711" t="e">
            <v>#N/A</v>
          </cell>
          <cell r="Y2711">
            <v>7</v>
          </cell>
        </row>
        <row r="2712">
          <cell r="A2712">
            <v>2711</v>
          </cell>
          <cell r="B2712">
            <v>16</v>
          </cell>
          <cell r="C2712">
            <v>1574</v>
          </cell>
          <cell r="D2712">
            <v>42901</v>
          </cell>
          <cell r="E2712" t="b">
            <v>0</v>
          </cell>
          <cell r="F2712" t="str">
            <v>Approved</v>
          </cell>
          <cell r="G2712" t="str">
            <v>Norco Bicycles</v>
          </cell>
          <cell r="H2712" t="str">
            <v>Standard</v>
          </cell>
          <cell r="I2712" t="str">
            <v>high</v>
          </cell>
          <cell r="J2712" t="str">
            <v>small</v>
          </cell>
          <cell r="K2712">
            <v>1661.92</v>
          </cell>
          <cell r="L2712">
            <v>1479.11</v>
          </cell>
          <cell r="M2712">
            <v>182.81000000000017</v>
          </cell>
          <cell r="N2712">
            <v>34586</v>
          </cell>
          <cell r="O2712" t="e">
            <v>#N/A</v>
          </cell>
          <cell r="P2712" t="e">
            <v>#N/A</v>
          </cell>
          <cell r="Q2712" t="e">
            <v>#N/A</v>
          </cell>
          <cell r="R2712" t="e">
            <v>#N/A</v>
          </cell>
          <cell r="S2712" t="e">
            <v>#N/A</v>
          </cell>
          <cell r="T2712" t="e">
            <v>#N/A</v>
          </cell>
          <cell r="U2712" t="e">
            <v>#N/A</v>
          </cell>
          <cell r="V2712" t="e">
            <v>#N/A</v>
          </cell>
          <cell r="W2712" t="e">
            <v>#N/A</v>
          </cell>
          <cell r="X2712" t="e">
            <v>#N/A</v>
          </cell>
          <cell r="Y2712">
            <v>198</v>
          </cell>
        </row>
        <row r="2713">
          <cell r="A2713">
            <v>2712</v>
          </cell>
          <cell r="B2713">
            <v>42</v>
          </cell>
          <cell r="C2713">
            <v>239</v>
          </cell>
          <cell r="D2713">
            <v>42768</v>
          </cell>
          <cell r="E2713" t="b">
            <v>0</v>
          </cell>
          <cell r="F2713" t="str">
            <v>Approved</v>
          </cell>
          <cell r="G2713" t="str">
            <v>OHM Cycles</v>
          </cell>
          <cell r="H2713" t="str">
            <v>Road</v>
          </cell>
          <cell r="I2713" t="str">
            <v>medium</v>
          </cell>
          <cell r="J2713" t="str">
            <v>small</v>
          </cell>
          <cell r="K2713">
            <v>1810</v>
          </cell>
          <cell r="L2713">
            <v>1610.9</v>
          </cell>
          <cell r="M2713">
            <v>199.09999999999991</v>
          </cell>
          <cell r="N2713">
            <v>39526</v>
          </cell>
          <cell r="O2713" t="e">
            <v>#N/A</v>
          </cell>
          <cell r="P2713" t="e">
            <v>#N/A</v>
          </cell>
          <cell r="Q2713" t="e">
            <v>#N/A</v>
          </cell>
          <cell r="R2713" t="e">
            <v>#N/A</v>
          </cell>
          <cell r="S2713" t="e">
            <v>#N/A</v>
          </cell>
          <cell r="T2713" t="e">
            <v>#N/A</v>
          </cell>
          <cell r="U2713" t="e">
            <v>#N/A</v>
          </cell>
          <cell r="V2713" t="e">
            <v>#N/A</v>
          </cell>
          <cell r="W2713" t="e">
            <v>#N/A</v>
          </cell>
          <cell r="X2713" t="e">
            <v>#N/A</v>
          </cell>
          <cell r="Y2713">
            <v>331</v>
          </cell>
        </row>
        <row r="2714">
          <cell r="A2714">
            <v>2713</v>
          </cell>
          <cell r="B2714">
            <v>90</v>
          </cell>
          <cell r="C2714">
            <v>1965</v>
          </cell>
          <cell r="D2714">
            <v>43093</v>
          </cell>
          <cell r="E2714" t="b">
            <v>0</v>
          </cell>
          <cell r="F2714" t="str">
            <v>Approved</v>
          </cell>
          <cell r="G2714" t="str">
            <v>Norco Bicycles</v>
          </cell>
          <cell r="H2714" t="str">
            <v>Standard</v>
          </cell>
          <cell r="I2714" t="str">
            <v>low</v>
          </cell>
          <cell r="J2714" t="str">
            <v>medium</v>
          </cell>
          <cell r="K2714">
            <v>363.01</v>
          </cell>
          <cell r="L2714">
            <v>290.41000000000003</v>
          </cell>
          <cell r="M2714">
            <v>72.599999999999966</v>
          </cell>
          <cell r="N2714">
            <v>36833</v>
          </cell>
          <cell r="O2714" t="e">
            <v>#N/A</v>
          </cell>
          <cell r="P2714" t="e">
            <v>#N/A</v>
          </cell>
          <cell r="Q2714" t="e">
            <v>#N/A</v>
          </cell>
          <cell r="R2714" t="e">
            <v>#N/A</v>
          </cell>
          <cell r="S2714" t="e">
            <v>#N/A</v>
          </cell>
          <cell r="T2714" t="e">
            <v>#N/A</v>
          </cell>
          <cell r="U2714" t="e">
            <v>#N/A</v>
          </cell>
          <cell r="V2714" t="e">
            <v>#N/A</v>
          </cell>
          <cell r="W2714" t="e">
            <v>#N/A</v>
          </cell>
          <cell r="X2714" t="e">
            <v>#N/A</v>
          </cell>
          <cell r="Y2714">
            <v>6</v>
          </cell>
        </row>
        <row r="2715">
          <cell r="A2715">
            <v>2714</v>
          </cell>
          <cell r="B2715">
            <v>34</v>
          </cell>
          <cell r="C2715">
            <v>2896</v>
          </cell>
          <cell r="D2715">
            <v>42749</v>
          </cell>
          <cell r="E2715" t="b">
            <v>0</v>
          </cell>
          <cell r="F2715" t="str">
            <v>Approved</v>
          </cell>
          <cell r="G2715" t="str">
            <v>Norco Bicycles</v>
          </cell>
          <cell r="H2715" t="str">
            <v>Road</v>
          </cell>
          <cell r="I2715" t="str">
            <v>high</v>
          </cell>
          <cell r="J2715" t="str">
            <v>large</v>
          </cell>
          <cell r="K2715">
            <v>774.53</v>
          </cell>
          <cell r="L2715">
            <v>464.72</v>
          </cell>
          <cell r="M2715">
            <v>309.80999999999995</v>
          </cell>
          <cell r="N2715">
            <v>34527</v>
          </cell>
          <cell r="O2715" t="str">
            <v>Female</v>
          </cell>
          <cell r="P2715">
            <v>94</v>
          </cell>
          <cell r="Q2715">
            <v>52.021917808219179</v>
          </cell>
          <cell r="R2715" t="str">
            <v>Financial Advisor</v>
          </cell>
          <cell r="S2715" t="str">
            <v>Entertainment</v>
          </cell>
          <cell r="T2715" t="str">
            <v>Mass Customer</v>
          </cell>
          <cell r="U2715" t="str">
            <v>Yes</v>
          </cell>
          <cell r="V2715">
            <v>3082</v>
          </cell>
          <cell r="W2715" t="str">
            <v>VIC</v>
          </cell>
          <cell r="X2715">
            <v>4</v>
          </cell>
          <cell r="Y2715">
            <v>350</v>
          </cell>
        </row>
        <row r="2716">
          <cell r="A2716">
            <v>2715</v>
          </cell>
          <cell r="B2716">
            <v>45</v>
          </cell>
          <cell r="C2716">
            <v>583</v>
          </cell>
          <cell r="D2716">
            <v>43068</v>
          </cell>
          <cell r="E2716" t="b">
            <v>1</v>
          </cell>
          <cell r="F2716" t="str">
            <v>Approved</v>
          </cell>
          <cell r="G2716" t="str">
            <v>Solex</v>
          </cell>
          <cell r="H2716" t="str">
            <v>Standard</v>
          </cell>
          <cell r="I2716" t="str">
            <v>medium</v>
          </cell>
          <cell r="J2716" t="str">
            <v>medium</v>
          </cell>
          <cell r="K2716">
            <v>441.49</v>
          </cell>
          <cell r="L2716">
            <v>84.99</v>
          </cell>
          <cell r="M2716">
            <v>356.5</v>
          </cell>
          <cell r="N2716">
            <v>34071</v>
          </cell>
          <cell r="O2716" t="e">
            <v>#N/A</v>
          </cell>
          <cell r="P2716" t="e">
            <v>#N/A</v>
          </cell>
          <cell r="Q2716" t="e">
            <v>#N/A</v>
          </cell>
          <cell r="R2716" t="e">
            <v>#N/A</v>
          </cell>
          <cell r="S2716" t="e">
            <v>#N/A</v>
          </cell>
          <cell r="T2716" t="e">
            <v>#N/A</v>
          </cell>
          <cell r="U2716" t="e">
            <v>#N/A</v>
          </cell>
          <cell r="V2716" t="e">
            <v>#N/A</v>
          </cell>
          <cell r="W2716" t="e">
            <v>#N/A</v>
          </cell>
          <cell r="X2716" t="e">
            <v>#N/A</v>
          </cell>
          <cell r="Y2716">
            <v>31</v>
          </cell>
        </row>
        <row r="2717">
          <cell r="A2717">
            <v>2716</v>
          </cell>
          <cell r="B2717">
            <v>100</v>
          </cell>
          <cell r="C2717">
            <v>1168</v>
          </cell>
          <cell r="D2717">
            <v>42922</v>
          </cell>
          <cell r="E2717" t="b">
            <v>0</v>
          </cell>
          <cell r="F2717" t="str">
            <v>Approved</v>
          </cell>
          <cell r="G2717" t="str">
            <v>Norco Bicycles</v>
          </cell>
          <cell r="H2717" t="str">
            <v>Road</v>
          </cell>
          <cell r="I2717" t="str">
            <v>medium</v>
          </cell>
          <cell r="J2717" t="str">
            <v>medium</v>
          </cell>
          <cell r="K2717">
            <v>1036.5899999999999</v>
          </cell>
          <cell r="L2717">
            <v>206.35</v>
          </cell>
          <cell r="M2717">
            <v>830.2399999999999</v>
          </cell>
          <cell r="N2717">
            <v>33364</v>
          </cell>
          <cell r="O2717" t="e">
            <v>#N/A</v>
          </cell>
          <cell r="P2717" t="e">
            <v>#N/A</v>
          </cell>
          <cell r="Q2717" t="e">
            <v>#N/A</v>
          </cell>
          <cell r="R2717" t="e">
            <v>#N/A</v>
          </cell>
          <cell r="S2717" t="e">
            <v>#N/A</v>
          </cell>
          <cell r="T2717" t="e">
            <v>#N/A</v>
          </cell>
          <cell r="U2717" t="e">
            <v>#N/A</v>
          </cell>
          <cell r="V2717" t="e">
            <v>#N/A</v>
          </cell>
          <cell r="W2717" t="e">
            <v>#N/A</v>
          </cell>
          <cell r="X2717" t="e">
            <v>#N/A</v>
          </cell>
          <cell r="Y2717">
            <v>177</v>
          </cell>
        </row>
        <row r="2718">
          <cell r="A2718">
            <v>2717</v>
          </cell>
          <cell r="B2718">
            <v>95</v>
          </cell>
          <cell r="C2718">
            <v>1540</v>
          </cell>
          <cell r="D2718">
            <v>43094</v>
          </cell>
          <cell r="E2718" t="b">
            <v>1</v>
          </cell>
          <cell r="F2718" t="str">
            <v>Approved</v>
          </cell>
          <cell r="G2718" t="str">
            <v>Giant Bicycles</v>
          </cell>
          <cell r="H2718" t="str">
            <v>Standard</v>
          </cell>
          <cell r="I2718" t="str">
            <v>medium</v>
          </cell>
          <cell r="J2718" t="str">
            <v>large</v>
          </cell>
          <cell r="K2718">
            <v>569.55999999999995</v>
          </cell>
          <cell r="L2718">
            <v>528.42999999999995</v>
          </cell>
          <cell r="M2718">
            <v>41.129999999999995</v>
          </cell>
          <cell r="N2718">
            <v>34556</v>
          </cell>
          <cell r="O2718" t="e">
            <v>#N/A</v>
          </cell>
          <cell r="P2718" t="e">
            <v>#N/A</v>
          </cell>
          <cell r="Q2718" t="e">
            <v>#N/A</v>
          </cell>
          <cell r="R2718" t="e">
            <v>#N/A</v>
          </cell>
          <cell r="S2718" t="e">
            <v>#N/A</v>
          </cell>
          <cell r="T2718" t="e">
            <v>#N/A</v>
          </cell>
          <cell r="U2718" t="e">
            <v>#N/A</v>
          </cell>
          <cell r="V2718" t="e">
            <v>#N/A</v>
          </cell>
          <cell r="W2718" t="e">
            <v>#N/A</v>
          </cell>
          <cell r="X2718" t="e">
            <v>#N/A</v>
          </cell>
          <cell r="Y2718">
            <v>5</v>
          </cell>
        </row>
        <row r="2719">
          <cell r="A2719">
            <v>2718</v>
          </cell>
          <cell r="B2719">
            <v>0</v>
          </cell>
          <cell r="C2719">
            <v>958</v>
          </cell>
          <cell r="D2719">
            <v>42843</v>
          </cell>
          <cell r="E2719" t="b">
            <v>1</v>
          </cell>
          <cell r="F2719" t="str">
            <v>Approved</v>
          </cell>
          <cell r="G2719" t="str">
            <v>Norco Bicycles</v>
          </cell>
          <cell r="H2719" t="str">
            <v>Standard</v>
          </cell>
          <cell r="I2719" t="str">
            <v>medium</v>
          </cell>
          <cell r="J2719" t="str">
            <v>medium</v>
          </cell>
          <cell r="K2719">
            <v>360.4</v>
          </cell>
          <cell r="L2719">
            <v>270.3</v>
          </cell>
          <cell r="M2719">
            <v>90.099999999999966</v>
          </cell>
          <cell r="N2719">
            <v>42710</v>
          </cell>
          <cell r="O2719" t="e">
            <v>#N/A</v>
          </cell>
          <cell r="P2719" t="e">
            <v>#N/A</v>
          </cell>
          <cell r="Q2719" t="e">
            <v>#N/A</v>
          </cell>
          <cell r="R2719" t="e">
            <v>#N/A</v>
          </cell>
          <cell r="S2719" t="e">
            <v>#N/A</v>
          </cell>
          <cell r="T2719" t="e">
            <v>#N/A</v>
          </cell>
          <cell r="U2719" t="e">
            <v>#N/A</v>
          </cell>
          <cell r="V2719" t="e">
            <v>#N/A</v>
          </cell>
          <cell r="W2719" t="e">
            <v>#N/A</v>
          </cell>
          <cell r="X2719" t="e">
            <v>#N/A</v>
          </cell>
          <cell r="Y2719">
            <v>256</v>
          </cell>
        </row>
        <row r="2720">
          <cell r="A2720">
            <v>2719</v>
          </cell>
          <cell r="B2720">
            <v>81</v>
          </cell>
          <cell r="C2720">
            <v>2839</v>
          </cell>
          <cell r="D2720">
            <v>42812</v>
          </cell>
          <cell r="E2720" t="b">
            <v>1</v>
          </cell>
          <cell r="F2720" t="str">
            <v>Approved</v>
          </cell>
          <cell r="G2720" t="str">
            <v>Norco Bicycles</v>
          </cell>
          <cell r="H2720" t="str">
            <v>Standard</v>
          </cell>
          <cell r="I2720" t="str">
            <v>medium</v>
          </cell>
          <cell r="J2720" t="str">
            <v>small</v>
          </cell>
          <cell r="K2720">
            <v>586.45000000000005</v>
          </cell>
          <cell r="L2720">
            <v>521.94000000000005</v>
          </cell>
          <cell r="M2720">
            <v>64.509999999999991</v>
          </cell>
          <cell r="N2720">
            <v>33429</v>
          </cell>
          <cell r="O2720" t="str">
            <v>Male</v>
          </cell>
          <cell r="P2720">
            <v>63</v>
          </cell>
          <cell r="Q2720">
            <v>44.813698630136983</v>
          </cell>
          <cell r="R2720" t="str">
            <v>Assistant Media Planner</v>
          </cell>
          <cell r="S2720" t="str">
            <v>Retail</v>
          </cell>
          <cell r="T2720" t="str">
            <v>High Net Worth</v>
          </cell>
          <cell r="U2720" t="str">
            <v>No</v>
          </cell>
          <cell r="V2720">
            <v>2450</v>
          </cell>
          <cell r="W2720" t="str">
            <v>NSW</v>
          </cell>
          <cell r="X2720">
            <v>7</v>
          </cell>
          <cell r="Y2720">
            <v>287</v>
          </cell>
        </row>
        <row r="2721">
          <cell r="A2721">
            <v>2720</v>
          </cell>
          <cell r="B2721">
            <v>9</v>
          </cell>
          <cell r="C2721">
            <v>1669</v>
          </cell>
          <cell r="D2721">
            <v>42744</v>
          </cell>
          <cell r="E2721" t="b">
            <v>0</v>
          </cell>
          <cell r="F2721" t="str">
            <v>Approved</v>
          </cell>
          <cell r="G2721" t="str">
            <v>Norco Bicycles</v>
          </cell>
          <cell r="H2721" t="str">
            <v>Standard</v>
          </cell>
          <cell r="I2721" t="str">
            <v>medium</v>
          </cell>
          <cell r="J2721" t="str">
            <v>small</v>
          </cell>
          <cell r="K2721">
            <v>1216.1400000000001</v>
          </cell>
          <cell r="L2721">
            <v>1082.3599999999999</v>
          </cell>
          <cell r="M2721">
            <v>133.7800000000002</v>
          </cell>
          <cell r="N2721">
            <v>42696</v>
          </cell>
          <cell r="O2721" t="e">
            <v>#N/A</v>
          </cell>
          <cell r="P2721" t="e">
            <v>#N/A</v>
          </cell>
          <cell r="Q2721" t="e">
            <v>#N/A</v>
          </cell>
          <cell r="R2721" t="e">
            <v>#N/A</v>
          </cell>
          <cell r="S2721" t="e">
            <v>#N/A</v>
          </cell>
          <cell r="T2721" t="e">
            <v>#N/A</v>
          </cell>
          <cell r="U2721" t="e">
            <v>#N/A</v>
          </cell>
          <cell r="V2721" t="e">
            <v>#N/A</v>
          </cell>
          <cell r="W2721" t="e">
            <v>#N/A</v>
          </cell>
          <cell r="X2721" t="e">
            <v>#N/A</v>
          </cell>
          <cell r="Y2721">
            <v>355</v>
          </cell>
        </row>
        <row r="2722">
          <cell r="A2722">
            <v>2721</v>
          </cell>
          <cell r="B2722">
            <v>15</v>
          </cell>
          <cell r="C2722">
            <v>821</v>
          </cell>
          <cell r="D2722">
            <v>42870</v>
          </cell>
          <cell r="E2722" t="b">
            <v>0</v>
          </cell>
          <cell r="F2722" t="str">
            <v>Approved</v>
          </cell>
          <cell r="G2722" t="str">
            <v>Norco Bicycles</v>
          </cell>
          <cell r="H2722" t="str">
            <v>Standard</v>
          </cell>
          <cell r="I2722" t="str">
            <v>low</v>
          </cell>
          <cell r="J2722" t="str">
            <v>medium</v>
          </cell>
          <cell r="K2722">
            <v>958.74</v>
          </cell>
          <cell r="L2722">
            <v>748.9</v>
          </cell>
          <cell r="M2722">
            <v>209.84000000000003</v>
          </cell>
          <cell r="N2722">
            <v>41345</v>
          </cell>
          <cell r="O2722" t="e">
            <v>#N/A</v>
          </cell>
          <cell r="P2722" t="e">
            <v>#N/A</v>
          </cell>
          <cell r="Q2722" t="e">
            <v>#N/A</v>
          </cell>
          <cell r="R2722" t="e">
            <v>#N/A</v>
          </cell>
          <cell r="S2722" t="e">
            <v>#N/A</v>
          </cell>
          <cell r="T2722" t="e">
            <v>#N/A</v>
          </cell>
          <cell r="U2722" t="e">
            <v>#N/A</v>
          </cell>
          <cell r="V2722" t="e">
            <v>#N/A</v>
          </cell>
          <cell r="W2722" t="e">
            <v>#N/A</v>
          </cell>
          <cell r="X2722" t="e">
            <v>#N/A</v>
          </cell>
          <cell r="Y2722">
            <v>229</v>
          </cell>
        </row>
        <row r="2723">
          <cell r="A2723">
            <v>2722</v>
          </cell>
          <cell r="B2723">
            <v>49</v>
          </cell>
          <cell r="C2723">
            <v>1061</v>
          </cell>
          <cell r="D2723">
            <v>43074</v>
          </cell>
          <cell r="E2723" t="b">
            <v>1</v>
          </cell>
          <cell r="F2723" t="str">
            <v>Approved</v>
          </cell>
          <cell r="G2723" t="str">
            <v>Trek Bicycles</v>
          </cell>
          <cell r="H2723" t="str">
            <v>Road</v>
          </cell>
          <cell r="I2723" t="str">
            <v>medium</v>
          </cell>
          <cell r="J2723" t="str">
            <v>medium</v>
          </cell>
          <cell r="K2723">
            <v>533.51</v>
          </cell>
          <cell r="L2723">
            <v>400.13</v>
          </cell>
          <cell r="M2723">
            <v>133.38</v>
          </cell>
          <cell r="N2723">
            <v>41064</v>
          </cell>
          <cell r="O2723" t="e">
            <v>#N/A</v>
          </cell>
          <cell r="P2723" t="e">
            <v>#N/A</v>
          </cell>
          <cell r="Q2723" t="e">
            <v>#N/A</v>
          </cell>
          <cell r="R2723" t="e">
            <v>#N/A</v>
          </cell>
          <cell r="S2723" t="e">
            <v>#N/A</v>
          </cell>
          <cell r="T2723" t="e">
            <v>#N/A</v>
          </cell>
          <cell r="U2723" t="e">
            <v>#N/A</v>
          </cell>
          <cell r="V2723" t="e">
            <v>#N/A</v>
          </cell>
          <cell r="W2723" t="e">
            <v>#N/A</v>
          </cell>
          <cell r="X2723" t="e">
            <v>#N/A</v>
          </cell>
          <cell r="Y2723">
            <v>25</v>
          </cell>
        </row>
        <row r="2724">
          <cell r="A2724">
            <v>2723</v>
          </cell>
          <cell r="B2724">
            <v>16</v>
          </cell>
          <cell r="C2724">
            <v>2304</v>
          </cell>
          <cell r="D2724">
            <v>42985</v>
          </cell>
          <cell r="E2724" t="b">
            <v>1</v>
          </cell>
          <cell r="F2724" t="str">
            <v>Approved</v>
          </cell>
          <cell r="G2724" t="str">
            <v>Norco Bicycles</v>
          </cell>
          <cell r="H2724" t="str">
            <v>Standard</v>
          </cell>
          <cell r="I2724" t="str">
            <v>high</v>
          </cell>
          <cell r="J2724" t="str">
            <v>small</v>
          </cell>
          <cell r="K2724">
            <v>1661.92</v>
          </cell>
          <cell r="L2724">
            <v>1479.11</v>
          </cell>
          <cell r="M2724">
            <v>182.81000000000017</v>
          </cell>
          <cell r="N2724">
            <v>34165</v>
          </cell>
          <cell r="O2724" t="e">
            <v>#N/A</v>
          </cell>
          <cell r="P2724" t="e">
            <v>#N/A</v>
          </cell>
          <cell r="Q2724" t="e">
            <v>#N/A</v>
          </cell>
          <cell r="R2724" t="e">
            <v>#N/A</v>
          </cell>
          <cell r="S2724" t="e">
            <v>#N/A</v>
          </cell>
          <cell r="T2724" t="e">
            <v>#N/A</v>
          </cell>
          <cell r="U2724" t="e">
            <v>#N/A</v>
          </cell>
          <cell r="V2724" t="e">
            <v>#N/A</v>
          </cell>
          <cell r="W2724" t="e">
            <v>#N/A</v>
          </cell>
          <cell r="X2724" t="e">
            <v>#N/A</v>
          </cell>
          <cell r="Y2724">
            <v>114</v>
          </cell>
        </row>
        <row r="2725">
          <cell r="A2725">
            <v>2724</v>
          </cell>
          <cell r="B2725">
            <v>63</v>
          </cell>
          <cell r="C2725">
            <v>1589</v>
          </cell>
          <cell r="D2725">
            <v>42833</v>
          </cell>
          <cell r="E2725" t="b">
            <v>1</v>
          </cell>
          <cell r="F2725" t="str">
            <v>Approved</v>
          </cell>
          <cell r="G2725" t="str">
            <v>Solex</v>
          </cell>
          <cell r="H2725" t="str">
            <v>Standard</v>
          </cell>
          <cell r="I2725" t="str">
            <v>medium</v>
          </cell>
          <cell r="J2725" t="str">
            <v>medium</v>
          </cell>
          <cell r="K2725">
            <v>1483.2</v>
          </cell>
          <cell r="L2725">
            <v>99.59</v>
          </cell>
          <cell r="M2725">
            <v>1383.6100000000001</v>
          </cell>
          <cell r="N2725">
            <v>39880</v>
          </cell>
          <cell r="O2725" t="e">
            <v>#N/A</v>
          </cell>
          <cell r="P2725" t="e">
            <v>#N/A</v>
          </cell>
          <cell r="Q2725" t="e">
            <v>#N/A</v>
          </cell>
          <cell r="R2725" t="e">
            <v>#N/A</v>
          </cell>
          <cell r="S2725" t="e">
            <v>#N/A</v>
          </cell>
          <cell r="T2725" t="e">
            <v>#N/A</v>
          </cell>
          <cell r="U2725" t="e">
            <v>#N/A</v>
          </cell>
          <cell r="V2725" t="e">
            <v>#N/A</v>
          </cell>
          <cell r="W2725" t="e">
            <v>#N/A</v>
          </cell>
          <cell r="X2725" t="e">
            <v>#N/A</v>
          </cell>
          <cell r="Y2725">
            <v>266</v>
          </cell>
        </row>
        <row r="2726">
          <cell r="A2726">
            <v>2725</v>
          </cell>
          <cell r="B2726">
            <v>67</v>
          </cell>
          <cell r="C2726">
            <v>2666</v>
          </cell>
          <cell r="D2726">
            <v>42784</v>
          </cell>
          <cell r="E2726" t="b">
            <v>0</v>
          </cell>
          <cell r="F2726" t="str">
            <v>Approved</v>
          </cell>
          <cell r="G2726" t="str">
            <v>Norco Bicycles</v>
          </cell>
          <cell r="H2726" t="str">
            <v>Road</v>
          </cell>
          <cell r="I2726" t="str">
            <v>medium</v>
          </cell>
          <cell r="J2726" t="str">
            <v>medium</v>
          </cell>
          <cell r="K2726">
            <v>544.04999999999995</v>
          </cell>
          <cell r="L2726">
            <v>376.84</v>
          </cell>
          <cell r="M2726">
            <v>167.20999999999998</v>
          </cell>
          <cell r="N2726">
            <v>38647</v>
          </cell>
          <cell r="O2726" t="e">
            <v>#N/A</v>
          </cell>
          <cell r="P2726" t="e">
            <v>#N/A</v>
          </cell>
          <cell r="Q2726" t="e">
            <v>#N/A</v>
          </cell>
          <cell r="R2726" t="e">
            <v>#N/A</v>
          </cell>
          <cell r="S2726" t="e">
            <v>#N/A</v>
          </cell>
          <cell r="T2726" t="e">
            <v>#N/A</v>
          </cell>
          <cell r="U2726" t="e">
            <v>#N/A</v>
          </cell>
          <cell r="V2726" t="e">
            <v>#N/A</v>
          </cell>
          <cell r="W2726" t="e">
            <v>#N/A</v>
          </cell>
          <cell r="X2726" t="e">
            <v>#N/A</v>
          </cell>
          <cell r="Y2726">
            <v>315</v>
          </cell>
        </row>
        <row r="2727">
          <cell r="A2727">
            <v>2726</v>
          </cell>
          <cell r="B2727">
            <v>81</v>
          </cell>
          <cell r="C2727">
            <v>990</v>
          </cell>
          <cell r="D2727">
            <v>42878</v>
          </cell>
          <cell r="E2727" t="b">
            <v>1</v>
          </cell>
          <cell r="F2727" t="str">
            <v>Approved</v>
          </cell>
          <cell r="G2727" t="str">
            <v>Norco Bicycles</v>
          </cell>
          <cell r="H2727" t="str">
            <v>Standard</v>
          </cell>
          <cell r="I2727" t="str">
            <v>medium</v>
          </cell>
          <cell r="J2727" t="str">
            <v>small</v>
          </cell>
          <cell r="K2727">
            <v>586.45000000000005</v>
          </cell>
          <cell r="L2727">
            <v>521.94000000000005</v>
          </cell>
          <cell r="M2727">
            <v>64.509999999999991</v>
          </cell>
          <cell r="N2727">
            <v>36145</v>
          </cell>
          <cell r="O2727" t="e">
            <v>#N/A</v>
          </cell>
          <cell r="P2727" t="e">
            <v>#N/A</v>
          </cell>
          <cell r="Q2727" t="e">
            <v>#N/A</v>
          </cell>
          <cell r="R2727" t="e">
            <v>#N/A</v>
          </cell>
          <cell r="S2727" t="e">
            <v>#N/A</v>
          </cell>
          <cell r="T2727" t="e">
            <v>#N/A</v>
          </cell>
          <cell r="U2727" t="e">
            <v>#N/A</v>
          </cell>
          <cell r="V2727" t="e">
            <v>#N/A</v>
          </cell>
          <cell r="W2727" t="e">
            <v>#N/A</v>
          </cell>
          <cell r="X2727" t="e">
            <v>#N/A</v>
          </cell>
          <cell r="Y2727">
            <v>221</v>
          </cell>
        </row>
        <row r="2728">
          <cell r="A2728">
            <v>2727</v>
          </cell>
          <cell r="B2728">
            <v>21</v>
          </cell>
          <cell r="C2728">
            <v>2992</v>
          </cell>
          <cell r="D2728">
            <v>43044</v>
          </cell>
          <cell r="E2728" t="b">
            <v>1</v>
          </cell>
          <cell r="F2728" t="str">
            <v>Approved</v>
          </cell>
          <cell r="G2728" t="str">
            <v>Solex</v>
          </cell>
          <cell r="H2728" t="str">
            <v>Standard</v>
          </cell>
          <cell r="I2728" t="str">
            <v>medium</v>
          </cell>
          <cell r="J2728" t="str">
            <v>large</v>
          </cell>
          <cell r="K2728">
            <v>1071.23</v>
          </cell>
          <cell r="L2728">
            <v>380.74</v>
          </cell>
          <cell r="M2728">
            <v>690.49</v>
          </cell>
          <cell r="N2728">
            <v>42404</v>
          </cell>
          <cell r="O2728" t="str">
            <v>Female</v>
          </cell>
          <cell r="P2728">
            <v>85</v>
          </cell>
          <cell r="Q2728">
            <v>47.835616438356162</v>
          </cell>
          <cell r="R2728" t="str">
            <v>Clinical Specialist</v>
          </cell>
          <cell r="S2728" t="str">
            <v>Financial Services</v>
          </cell>
          <cell r="T2728" t="str">
            <v>Mass Customer</v>
          </cell>
          <cell r="U2728" t="str">
            <v>No</v>
          </cell>
          <cell r="V2728">
            <v>3429</v>
          </cell>
          <cell r="W2728" t="str">
            <v>VIC</v>
          </cell>
          <cell r="X2728">
            <v>5</v>
          </cell>
          <cell r="Y2728">
            <v>55</v>
          </cell>
        </row>
        <row r="2729">
          <cell r="A2729">
            <v>2728</v>
          </cell>
          <cell r="B2729">
            <v>12</v>
          </cell>
          <cell r="C2729">
            <v>1722</v>
          </cell>
          <cell r="D2729">
            <v>42974</v>
          </cell>
          <cell r="E2729" t="b">
            <v>0</v>
          </cell>
          <cell r="F2729" t="str">
            <v>Approved</v>
          </cell>
          <cell r="G2729" t="str">
            <v>WeareA2B</v>
          </cell>
          <cell r="H2729" t="str">
            <v>Standard</v>
          </cell>
          <cell r="I2729" t="str">
            <v>medium</v>
          </cell>
          <cell r="J2729" t="str">
            <v>medium</v>
          </cell>
          <cell r="K2729">
            <v>1231.1500000000001</v>
          </cell>
          <cell r="L2729">
            <v>161.6</v>
          </cell>
          <cell r="M2729">
            <v>1069.5500000000002</v>
          </cell>
          <cell r="N2729">
            <v>38216</v>
          </cell>
          <cell r="O2729" t="e">
            <v>#N/A</v>
          </cell>
          <cell r="P2729" t="e">
            <v>#N/A</v>
          </cell>
          <cell r="Q2729" t="e">
            <v>#N/A</v>
          </cell>
          <cell r="R2729" t="e">
            <v>#N/A</v>
          </cell>
          <cell r="S2729" t="e">
            <v>#N/A</v>
          </cell>
          <cell r="T2729" t="e">
            <v>#N/A</v>
          </cell>
          <cell r="U2729" t="e">
            <v>#N/A</v>
          </cell>
          <cell r="V2729" t="e">
            <v>#N/A</v>
          </cell>
          <cell r="W2729" t="e">
            <v>#N/A</v>
          </cell>
          <cell r="X2729" t="e">
            <v>#N/A</v>
          </cell>
          <cell r="Y2729">
            <v>125</v>
          </cell>
        </row>
        <row r="2730">
          <cell r="A2730">
            <v>2729</v>
          </cell>
          <cell r="B2730">
            <v>59</v>
          </cell>
          <cell r="C2730">
            <v>2098</v>
          </cell>
          <cell r="D2730">
            <v>43031</v>
          </cell>
          <cell r="E2730" t="b">
            <v>0</v>
          </cell>
          <cell r="F2730" t="str">
            <v>Approved</v>
          </cell>
          <cell r="G2730" t="str">
            <v>WeareA2B</v>
          </cell>
          <cell r="H2730" t="str">
            <v>Standard</v>
          </cell>
          <cell r="I2730" t="str">
            <v>medium</v>
          </cell>
          <cell r="J2730" t="str">
            <v>small</v>
          </cell>
          <cell r="K2730">
            <v>1415.01</v>
          </cell>
          <cell r="L2730">
            <v>1259.3599999999999</v>
          </cell>
          <cell r="M2730">
            <v>155.65000000000009</v>
          </cell>
          <cell r="N2730">
            <v>37626</v>
          </cell>
          <cell r="O2730" t="e">
            <v>#N/A</v>
          </cell>
          <cell r="P2730" t="e">
            <v>#N/A</v>
          </cell>
          <cell r="Q2730" t="e">
            <v>#N/A</v>
          </cell>
          <cell r="R2730" t="e">
            <v>#N/A</v>
          </cell>
          <cell r="S2730" t="e">
            <v>#N/A</v>
          </cell>
          <cell r="T2730" t="e">
            <v>#N/A</v>
          </cell>
          <cell r="U2730" t="e">
            <v>#N/A</v>
          </cell>
          <cell r="V2730" t="e">
            <v>#N/A</v>
          </cell>
          <cell r="W2730" t="e">
            <v>#N/A</v>
          </cell>
          <cell r="X2730" t="e">
            <v>#N/A</v>
          </cell>
          <cell r="Y2730">
            <v>68</v>
          </cell>
        </row>
        <row r="2731">
          <cell r="A2731">
            <v>2730</v>
          </cell>
          <cell r="B2731">
            <v>9</v>
          </cell>
          <cell r="C2731">
            <v>877</v>
          </cell>
          <cell r="D2731">
            <v>42859</v>
          </cell>
          <cell r="E2731" t="b">
            <v>1</v>
          </cell>
          <cell r="F2731" t="str">
            <v>Approved</v>
          </cell>
          <cell r="G2731" t="str">
            <v>OHM Cycles</v>
          </cell>
          <cell r="H2731" t="str">
            <v>Road</v>
          </cell>
          <cell r="I2731" t="str">
            <v>medium</v>
          </cell>
          <cell r="J2731" t="str">
            <v>medium</v>
          </cell>
          <cell r="K2731">
            <v>742.54</v>
          </cell>
          <cell r="L2731">
            <v>667.4</v>
          </cell>
          <cell r="M2731">
            <v>75.139999999999986</v>
          </cell>
          <cell r="N2731">
            <v>39298</v>
          </cell>
          <cell r="O2731" t="e">
            <v>#N/A</v>
          </cell>
          <cell r="P2731" t="e">
            <v>#N/A</v>
          </cell>
          <cell r="Q2731" t="e">
            <v>#N/A</v>
          </cell>
          <cell r="R2731" t="e">
            <v>#N/A</v>
          </cell>
          <cell r="S2731" t="e">
            <v>#N/A</v>
          </cell>
          <cell r="T2731" t="e">
            <v>#N/A</v>
          </cell>
          <cell r="U2731" t="e">
            <v>#N/A</v>
          </cell>
          <cell r="V2731" t="e">
            <v>#N/A</v>
          </cell>
          <cell r="W2731" t="e">
            <v>#N/A</v>
          </cell>
          <cell r="X2731" t="e">
            <v>#N/A</v>
          </cell>
          <cell r="Y2731">
            <v>240</v>
          </cell>
        </row>
        <row r="2732">
          <cell r="A2732">
            <v>2731</v>
          </cell>
          <cell r="B2732">
            <v>40</v>
          </cell>
          <cell r="C2732">
            <v>3079</v>
          </cell>
          <cell r="D2732">
            <v>42883</v>
          </cell>
          <cell r="E2732" t="b">
            <v>1</v>
          </cell>
          <cell r="F2732" t="str">
            <v>Approved</v>
          </cell>
          <cell r="G2732" t="str">
            <v>OHM Cycles</v>
          </cell>
          <cell r="H2732" t="str">
            <v>Standard</v>
          </cell>
          <cell r="I2732" t="str">
            <v>high</v>
          </cell>
          <cell r="J2732" t="str">
            <v>medium</v>
          </cell>
          <cell r="K2732">
            <v>1458.17</v>
          </cell>
          <cell r="L2732">
            <v>874.9</v>
          </cell>
          <cell r="M2732">
            <v>583.2700000000001</v>
          </cell>
          <cell r="N2732">
            <v>40672</v>
          </cell>
          <cell r="O2732" t="str">
            <v>Male</v>
          </cell>
          <cell r="P2732">
            <v>87</v>
          </cell>
          <cell r="Q2732">
            <v>62.37808219178082</v>
          </cell>
          <cell r="R2732" t="str">
            <v>Legal Assistant</v>
          </cell>
          <cell r="S2732" t="str">
            <v>Retail</v>
          </cell>
          <cell r="T2732" t="str">
            <v>Mass Customer</v>
          </cell>
          <cell r="U2732" t="str">
            <v>No</v>
          </cell>
          <cell r="V2732">
            <v>2176</v>
          </cell>
          <cell r="W2732" t="str">
            <v>NSW</v>
          </cell>
          <cell r="X2732">
            <v>9</v>
          </cell>
          <cell r="Y2732">
            <v>216</v>
          </cell>
        </row>
        <row r="2733">
          <cell r="A2733">
            <v>2732</v>
          </cell>
          <cell r="B2733">
            <v>19</v>
          </cell>
          <cell r="C2733">
            <v>2155</v>
          </cell>
          <cell r="D2733">
            <v>42766</v>
          </cell>
          <cell r="E2733" t="b">
            <v>1</v>
          </cell>
          <cell r="F2733" t="str">
            <v>Approved</v>
          </cell>
          <cell r="G2733" t="str">
            <v>OHM Cycles</v>
          </cell>
          <cell r="H2733" t="str">
            <v>Road</v>
          </cell>
          <cell r="I2733" t="str">
            <v>high</v>
          </cell>
          <cell r="J2733" t="str">
            <v>large</v>
          </cell>
          <cell r="K2733">
            <v>12.01</v>
          </cell>
          <cell r="L2733">
            <v>7.21</v>
          </cell>
          <cell r="M2733">
            <v>4.8</v>
          </cell>
          <cell r="N2733">
            <v>39880</v>
          </cell>
          <cell r="O2733" t="e">
            <v>#N/A</v>
          </cell>
          <cell r="P2733" t="e">
            <v>#N/A</v>
          </cell>
          <cell r="Q2733" t="e">
            <v>#N/A</v>
          </cell>
          <cell r="R2733" t="e">
            <v>#N/A</v>
          </cell>
          <cell r="S2733" t="e">
            <v>#N/A</v>
          </cell>
          <cell r="T2733" t="e">
            <v>#N/A</v>
          </cell>
          <cell r="U2733" t="e">
            <v>#N/A</v>
          </cell>
          <cell r="V2733" t="e">
            <v>#N/A</v>
          </cell>
          <cell r="W2733" t="e">
            <v>#N/A</v>
          </cell>
          <cell r="X2733" t="e">
            <v>#N/A</v>
          </cell>
          <cell r="Y2733">
            <v>333</v>
          </cell>
        </row>
        <row r="2734">
          <cell r="A2734">
            <v>2733</v>
          </cell>
          <cell r="B2734">
            <v>0</v>
          </cell>
          <cell r="C2734">
            <v>963</v>
          </cell>
          <cell r="D2734">
            <v>42991</v>
          </cell>
          <cell r="E2734" t="b">
            <v>0</v>
          </cell>
          <cell r="F2734" t="str">
            <v>Approved</v>
          </cell>
          <cell r="G2734" t="str">
            <v>OHM Cycles</v>
          </cell>
          <cell r="H2734" t="str">
            <v>Standard</v>
          </cell>
          <cell r="I2734" t="str">
            <v>high</v>
          </cell>
          <cell r="J2734" t="str">
            <v>medium</v>
          </cell>
          <cell r="K2734">
            <v>227.88</v>
          </cell>
          <cell r="L2734">
            <v>136.72999999999999</v>
          </cell>
          <cell r="M2734">
            <v>91.15</v>
          </cell>
          <cell r="N2734">
            <v>38258</v>
          </cell>
          <cell r="O2734" t="e">
            <v>#N/A</v>
          </cell>
          <cell r="P2734" t="e">
            <v>#N/A</v>
          </cell>
          <cell r="Q2734" t="e">
            <v>#N/A</v>
          </cell>
          <cell r="R2734" t="e">
            <v>#N/A</v>
          </cell>
          <cell r="S2734" t="e">
            <v>#N/A</v>
          </cell>
          <cell r="T2734" t="e">
            <v>#N/A</v>
          </cell>
          <cell r="U2734" t="e">
            <v>#N/A</v>
          </cell>
          <cell r="V2734" t="e">
            <v>#N/A</v>
          </cell>
          <cell r="W2734" t="e">
            <v>#N/A</v>
          </cell>
          <cell r="X2734" t="e">
            <v>#N/A</v>
          </cell>
          <cell r="Y2734">
            <v>108</v>
          </cell>
        </row>
        <row r="2735">
          <cell r="A2735">
            <v>2734</v>
          </cell>
          <cell r="B2735">
            <v>0</v>
          </cell>
          <cell r="C2735">
            <v>1432</v>
          </cell>
          <cell r="D2735">
            <v>43066</v>
          </cell>
          <cell r="E2735" t="b">
            <v>1</v>
          </cell>
          <cell r="F2735" t="str">
            <v>Approved</v>
          </cell>
          <cell r="G2735" t="str">
            <v>Giant Bicycles</v>
          </cell>
          <cell r="H2735" t="str">
            <v>Standard</v>
          </cell>
          <cell r="I2735" t="str">
            <v>medium</v>
          </cell>
          <cell r="J2735" t="str">
            <v>medium</v>
          </cell>
          <cell r="K2735">
            <v>230.91</v>
          </cell>
          <cell r="L2735">
            <v>173.18</v>
          </cell>
          <cell r="M2735">
            <v>57.72999999999999</v>
          </cell>
          <cell r="N2735">
            <v>40618</v>
          </cell>
          <cell r="O2735" t="e">
            <v>#N/A</v>
          </cell>
          <cell r="P2735" t="e">
            <v>#N/A</v>
          </cell>
          <cell r="Q2735" t="e">
            <v>#N/A</v>
          </cell>
          <cell r="R2735" t="e">
            <v>#N/A</v>
          </cell>
          <cell r="S2735" t="e">
            <v>#N/A</v>
          </cell>
          <cell r="T2735" t="e">
            <v>#N/A</v>
          </cell>
          <cell r="U2735" t="e">
            <v>#N/A</v>
          </cell>
          <cell r="V2735" t="e">
            <v>#N/A</v>
          </cell>
          <cell r="W2735" t="e">
            <v>#N/A</v>
          </cell>
          <cell r="X2735" t="e">
            <v>#N/A</v>
          </cell>
          <cell r="Y2735">
            <v>33</v>
          </cell>
        </row>
        <row r="2736">
          <cell r="A2736">
            <v>2735</v>
          </cell>
          <cell r="B2736">
            <v>95</v>
          </cell>
          <cell r="C2736">
            <v>524</v>
          </cell>
          <cell r="D2736">
            <v>42871</v>
          </cell>
          <cell r="E2736" t="b">
            <v>1</v>
          </cell>
          <cell r="F2736" t="str">
            <v>Approved</v>
          </cell>
          <cell r="G2736" t="str">
            <v>Giant Bicycles</v>
          </cell>
          <cell r="H2736" t="str">
            <v>Standard</v>
          </cell>
          <cell r="I2736" t="str">
            <v>medium</v>
          </cell>
          <cell r="J2736" t="str">
            <v>large</v>
          </cell>
          <cell r="K2736">
            <v>569.55999999999995</v>
          </cell>
          <cell r="L2736">
            <v>528.42999999999995</v>
          </cell>
          <cell r="M2736">
            <v>41.129999999999995</v>
          </cell>
          <cell r="N2736">
            <v>37874</v>
          </cell>
          <cell r="O2736" t="e">
            <v>#N/A</v>
          </cell>
          <cell r="P2736" t="e">
            <v>#N/A</v>
          </cell>
          <cell r="Q2736" t="e">
            <v>#N/A</v>
          </cell>
          <cell r="R2736" t="e">
            <v>#N/A</v>
          </cell>
          <cell r="S2736" t="e">
            <v>#N/A</v>
          </cell>
          <cell r="T2736" t="e">
            <v>#N/A</v>
          </cell>
          <cell r="U2736" t="e">
            <v>#N/A</v>
          </cell>
          <cell r="V2736" t="e">
            <v>#N/A</v>
          </cell>
          <cell r="W2736" t="e">
            <v>#N/A</v>
          </cell>
          <cell r="X2736" t="e">
            <v>#N/A</v>
          </cell>
          <cell r="Y2736">
            <v>228</v>
          </cell>
        </row>
        <row r="2737">
          <cell r="A2737">
            <v>2736</v>
          </cell>
          <cell r="B2737">
            <v>53</v>
          </cell>
          <cell r="C2737">
            <v>1123</v>
          </cell>
          <cell r="D2737">
            <v>43075</v>
          </cell>
          <cell r="E2737" t="b">
            <v>0</v>
          </cell>
          <cell r="F2737" t="str">
            <v>Approved</v>
          </cell>
          <cell r="G2737" t="str">
            <v>OHM Cycles</v>
          </cell>
          <cell r="H2737" t="str">
            <v>Standard</v>
          </cell>
          <cell r="I2737" t="str">
            <v>medium</v>
          </cell>
          <cell r="J2737" t="str">
            <v>medium</v>
          </cell>
          <cell r="K2737">
            <v>795.34</v>
          </cell>
          <cell r="L2737">
            <v>101.58</v>
          </cell>
          <cell r="M2737">
            <v>693.76</v>
          </cell>
          <cell r="N2737">
            <v>35470</v>
          </cell>
          <cell r="O2737" t="e">
            <v>#N/A</v>
          </cell>
          <cell r="P2737" t="e">
            <v>#N/A</v>
          </cell>
          <cell r="Q2737" t="e">
            <v>#N/A</v>
          </cell>
          <cell r="R2737" t="e">
            <v>#N/A</v>
          </cell>
          <cell r="S2737" t="e">
            <v>#N/A</v>
          </cell>
          <cell r="T2737" t="e">
            <v>#N/A</v>
          </cell>
          <cell r="U2737" t="e">
            <v>#N/A</v>
          </cell>
          <cell r="V2737" t="e">
            <v>#N/A</v>
          </cell>
          <cell r="W2737" t="e">
            <v>#N/A</v>
          </cell>
          <cell r="X2737" t="e">
            <v>#N/A</v>
          </cell>
          <cell r="Y2737">
            <v>24</v>
          </cell>
        </row>
        <row r="2738">
          <cell r="A2738">
            <v>2737</v>
          </cell>
          <cell r="B2738">
            <v>33</v>
          </cell>
          <cell r="C2738">
            <v>1745</v>
          </cell>
          <cell r="D2738">
            <v>42852</v>
          </cell>
          <cell r="E2738" t="b">
            <v>1</v>
          </cell>
          <cell r="F2738" t="str">
            <v>Approved</v>
          </cell>
          <cell r="G2738" t="str">
            <v>Giant Bicycles</v>
          </cell>
          <cell r="H2738" t="str">
            <v>Standard</v>
          </cell>
          <cell r="I2738" t="str">
            <v>medium</v>
          </cell>
          <cell r="J2738" t="str">
            <v>small</v>
          </cell>
          <cell r="K2738">
            <v>1311.44</v>
          </cell>
          <cell r="L2738">
            <v>1167.18</v>
          </cell>
          <cell r="M2738">
            <v>144.26</v>
          </cell>
          <cell r="N2738">
            <v>40336</v>
          </cell>
          <cell r="O2738" t="e">
            <v>#N/A</v>
          </cell>
          <cell r="P2738" t="e">
            <v>#N/A</v>
          </cell>
          <cell r="Q2738" t="e">
            <v>#N/A</v>
          </cell>
          <cell r="R2738" t="e">
            <v>#N/A</v>
          </cell>
          <cell r="S2738" t="e">
            <v>#N/A</v>
          </cell>
          <cell r="T2738" t="e">
            <v>#N/A</v>
          </cell>
          <cell r="U2738" t="e">
            <v>#N/A</v>
          </cell>
          <cell r="V2738" t="e">
            <v>#N/A</v>
          </cell>
          <cell r="W2738" t="e">
            <v>#N/A</v>
          </cell>
          <cell r="X2738" t="e">
            <v>#N/A</v>
          </cell>
          <cell r="Y2738">
            <v>247</v>
          </cell>
        </row>
        <row r="2739">
          <cell r="A2739">
            <v>2738</v>
          </cell>
          <cell r="B2739">
            <v>75</v>
          </cell>
          <cell r="C2739">
            <v>490</v>
          </cell>
          <cell r="D2739">
            <v>42900</v>
          </cell>
          <cell r="E2739" t="b">
            <v>1</v>
          </cell>
          <cell r="F2739" t="str">
            <v>Approved</v>
          </cell>
          <cell r="G2739" t="str">
            <v>Giant Bicycles</v>
          </cell>
          <cell r="H2739" t="str">
            <v>Touring</v>
          </cell>
          <cell r="I2739" t="str">
            <v>medium</v>
          </cell>
          <cell r="J2739" t="str">
            <v>large</v>
          </cell>
          <cell r="K2739">
            <v>1873.97</v>
          </cell>
          <cell r="L2739">
            <v>863.95</v>
          </cell>
          <cell r="M2739">
            <v>1010.02</v>
          </cell>
          <cell r="N2739">
            <v>38859</v>
          </cell>
          <cell r="O2739" t="e">
            <v>#N/A</v>
          </cell>
          <cell r="P2739" t="e">
            <v>#N/A</v>
          </cell>
          <cell r="Q2739" t="e">
            <v>#N/A</v>
          </cell>
          <cell r="R2739" t="e">
            <v>#N/A</v>
          </cell>
          <cell r="S2739" t="e">
            <v>#N/A</v>
          </cell>
          <cell r="T2739" t="e">
            <v>#N/A</v>
          </cell>
          <cell r="U2739" t="e">
            <v>#N/A</v>
          </cell>
          <cell r="V2739" t="e">
            <v>#N/A</v>
          </cell>
          <cell r="W2739" t="e">
            <v>#N/A</v>
          </cell>
          <cell r="X2739" t="e">
            <v>#N/A</v>
          </cell>
          <cell r="Y2739">
            <v>199</v>
          </cell>
        </row>
        <row r="2740">
          <cell r="A2740">
            <v>2739</v>
          </cell>
          <cell r="B2740">
            <v>96</v>
          </cell>
          <cell r="C2740">
            <v>372</v>
          </cell>
          <cell r="D2740">
            <v>42938</v>
          </cell>
          <cell r="E2740" t="b">
            <v>0</v>
          </cell>
          <cell r="F2740" t="str">
            <v>Approved</v>
          </cell>
          <cell r="G2740" t="str">
            <v>WeareA2B</v>
          </cell>
          <cell r="H2740" t="str">
            <v>Road</v>
          </cell>
          <cell r="I2740" t="str">
            <v>low</v>
          </cell>
          <cell r="J2740" t="str">
            <v>small</v>
          </cell>
          <cell r="K2740">
            <v>1172.78</v>
          </cell>
          <cell r="L2740">
            <v>1043.77</v>
          </cell>
          <cell r="M2740">
            <v>129.01</v>
          </cell>
          <cell r="N2740">
            <v>42458</v>
          </cell>
          <cell r="O2740" t="e">
            <v>#N/A</v>
          </cell>
          <cell r="P2740" t="e">
            <v>#N/A</v>
          </cell>
          <cell r="Q2740" t="e">
            <v>#N/A</v>
          </cell>
          <cell r="R2740" t="e">
            <v>#N/A</v>
          </cell>
          <cell r="S2740" t="e">
            <v>#N/A</v>
          </cell>
          <cell r="T2740" t="e">
            <v>#N/A</v>
          </cell>
          <cell r="U2740" t="e">
            <v>#N/A</v>
          </cell>
          <cell r="V2740" t="e">
            <v>#N/A</v>
          </cell>
          <cell r="W2740" t="e">
            <v>#N/A</v>
          </cell>
          <cell r="X2740" t="e">
            <v>#N/A</v>
          </cell>
          <cell r="Y2740">
            <v>161</v>
          </cell>
        </row>
        <row r="2741">
          <cell r="A2741">
            <v>2740</v>
          </cell>
          <cell r="B2741">
            <v>51</v>
          </cell>
          <cell r="C2741">
            <v>2615</v>
          </cell>
          <cell r="D2741">
            <v>42750</v>
          </cell>
          <cell r="E2741" t="b">
            <v>1</v>
          </cell>
          <cell r="F2741" t="str">
            <v>Approved</v>
          </cell>
          <cell r="G2741" t="str">
            <v>OHM Cycles</v>
          </cell>
          <cell r="H2741" t="str">
            <v>Standard</v>
          </cell>
          <cell r="I2741" t="str">
            <v>high</v>
          </cell>
          <cell r="J2741" t="str">
            <v>medium</v>
          </cell>
          <cell r="K2741">
            <v>2005.66</v>
          </cell>
          <cell r="L2741">
            <v>1203.4000000000001</v>
          </cell>
          <cell r="M2741">
            <v>802.26</v>
          </cell>
          <cell r="N2741">
            <v>33259</v>
          </cell>
          <cell r="O2741" t="e">
            <v>#N/A</v>
          </cell>
          <cell r="P2741" t="e">
            <v>#N/A</v>
          </cell>
          <cell r="Q2741" t="e">
            <v>#N/A</v>
          </cell>
          <cell r="R2741" t="e">
            <v>#N/A</v>
          </cell>
          <cell r="S2741" t="e">
            <v>#N/A</v>
          </cell>
          <cell r="T2741" t="e">
            <v>#N/A</v>
          </cell>
          <cell r="U2741" t="e">
            <v>#N/A</v>
          </cell>
          <cell r="V2741" t="e">
            <v>#N/A</v>
          </cell>
          <cell r="W2741" t="e">
            <v>#N/A</v>
          </cell>
          <cell r="X2741" t="e">
            <v>#N/A</v>
          </cell>
          <cell r="Y2741">
            <v>349</v>
          </cell>
        </row>
        <row r="2742">
          <cell r="A2742">
            <v>2741</v>
          </cell>
          <cell r="B2742">
            <v>54</v>
          </cell>
          <cell r="C2742">
            <v>324</v>
          </cell>
          <cell r="D2742">
            <v>43078</v>
          </cell>
          <cell r="E2742" t="b">
            <v>1</v>
          </cell>
          <cell r="F2742" t="str">
            <v>Approved</v>
          </cell>
          <cell r="G2742" t="str">
            <v>WeareA2B</v>
          </cell>
          <cell r="H2742" t="str">
            <v>Standard</v>
          </cell>
          <cell r="I2742" t="str">
            <v>medium</v>
          </cell>
          <cell r="J2742" t="str">
            <v>medium</v>
          </cell>
          <cell r="K2742">
            <v>1292.8399999999999</v>
          </cell>
          <cell r="L2742">
            <v>13.44</v>
          </cell>
          <cell r="M2742">
            <v>1279.3999999999999</v>
          </cell>
          <cell r="N2742">
            <v>42295</v>
          </cell>
          <cell r="O2742" t="e">
            <v>#N/A</v>
          </cell>
          <cell r="P2742" t="e">
            <v>#N/A</v>
          </cell>
          <cell r="Q2742" t="e">
            <v>#N/A</v>
          </cell>
          <cell r="R2742" t="e">
            <v>#N/A</v>
          </cell>
          <cell r="S2742" t="e">
            <v>#N/A</v>
          </cell>
          <cell r="T2742" t="e">
            <v>#N/A</v>
          </cell>
          <cell r="U2742" t="e">
            <v>#N/A</v>
          </cell>
          <cell r="V2742" t="e">
            <v>#N/A</v>
          </cell>
          <cell r="W2742" t="e">
            <v>#N/A</v>
          </cell>
          <cell r="X2742" t="e">
            <v>#N/A</v>
          </cell>
          <cell r="Y2742">
            <v>21</v>
          </cell>
        </row>
        <row r="2743">
          <cell r="A2743">
            <v>2742</v>
          </cell>
          <cell r="B2743">
            <v>64</v>
          </cell>
          <cell r="C2743">
            <v>1331</v>
          </cell>
          <cell r="D2743">
            <v>42969</v>
          </cell>
          <cell r="E2743" t="b">
            <v>1</v>
          </cell>
          <cell r="F2743" t="str">
            <v>Approved</v>
          </cell>
          <cell r="G2743" t="str">
            <v>Giant Bicycles</v>
          </cell>
          <cell r="H2743" t="str">
            <v>Standard</v>
          </cell>
          <cell r="I2743" t="str">
            <v>high</v>
          </cell>
          <cell r="J2743" t="str">
            <v>small</v>
          </cell>
          <cell r="K2743">
            <v>1977.36</v>
          </cell>
          <cell r="L2743">
            <v>1759.85</v>
          </cell>
          <cell r="M2743">
            <v>217.51</v>
          </cell>
          <cell r="N2743">
            <v>40779</v>
          </cell>
          <cell r="O2743" t="e">
            <v>#N/A</v>
          </cell>
          <cell r="P2743" t="e">
            <v>#N/A</v>
          </cell>
          <cell r="Q2743" t="e">
            <v>#N/A</v>
          </cell>
          <cell r="R2743" t="e">
            <v>#N/A</v>
          </cell>
          <cell r="S2743" t="e">
            <v>#N/A</v>
          </cell>
          <cell r="T2743" t="e">
            <v>#N/A</v>
          </cell>
          <cell r="U2743" t="e">
            <v>#N/A</v>
          </cell>
          <cell r="V2743" t="e">
            <v>#N/A</v>
          </cell>
          <cell r="W2743" t="e">
            <v>#N/A</v>
          </cell>
          <cell r="X2743" t="e">
            <v>#N/A</v>
          </cell>
          <cell r="Y2743">
            <v>130</v>
          </cell>
        </row>
        <row r="2744">
          <cell r="A2744">
            <v>2743</v>
          </cell>
          <cell r="B2744">
            <v>0</v>
          </cell>
          <cell r="C2744">
            <v>1107</v>
          </cell>
          <cell r="D2744">
            <v>43051</v>
          </cell>
          <cell r="E2744" t="b">
            <v>0</v>
          </cell>
          <cell r="F2744" t="str">
            <v>Approved</v>
          </cell>
          <cell r="G2744" t="str">
            <v>Trek Bicycles</v>
          </cell>
          <cell r="H2744" t="str">
            <v>Standard</v>
          </cell>
          <cell r="I2744" t="str">
            <v>high</v>
          </cell>
          <cell r="J2744" t="str">
            <v>medium</v>
          </cell>
          <cell r="K2744">
            <v>495.72</v>
          </cell>
          <cell r="L2744">
            <v>297.43</v>
          </cell>
          <cell r="M2744">
            <v>198.29000000000002</v>
          </cell>
          <cell r="N2744">
            <v>42105</v>
          </cell>
          <cell r="O2744" t="e">
            <v>#N/A</v>
          </cell>
          <cell r="P2744" t="e">
            <v>#N/A</v>
          </cell>
          <cell r="Q2744" t="e">
            <v>#N/A</v>
          </cell>
          <cell r="R2744" t="e">
            <v>#N/A</v>
          </cell>
          <cell r="S2744" t="e">
            <v>#N/A</v>
          </cell>
          <cell r="T2744" t="e">
            <v>#N/A</v>
          </cell>
          <cell r="U2744" t="e">
            <v>#N/A</v>
          </cell>
          <cell r="V2744" t="e">
            <v>#N/A</v>
          </cell>
          <cell r="W2744" t="e">
            <v>#N/A</v>
          </cell>
          <cell r="X2744" t="e">
            <v>#N/A</v>
          </cell>
          <cell r="Y2744">
            <v>48</v>
          </cell>
        </row>
        <row r="2745">
          <cell r="A2745">
            <v>2744</v>
          </cell>
          <cell r="B2745">
            <v>33</v>
          </cell>
          <cell r="C2745">
            <v>3382</v>
          </cell>
          <cell r="D2745">
            <v>42918</v>
          </cell>
          <cell r="E2745" t="b">
            <v>0</v>
          </cell>
          <cell r="F2745" t="str">
            <v>Approved</v>
          </cell>
          <cell r="G2745" t="str">
            <v>OHM Cycles</v>
          </cell>
          <cell r="H2745" t="str">
            <v>Road</v>
          </cell>
          <cell r="I2745" t="str">
            <v>medium</v>
          </cell>
          <cell r="J2745" t="str">
            <v>small</v>
          </cell>
          <cell r="K2745">
            <v>1810</v>
          </cell>
          <cell r="L2745">
            <v>1610.9</v>
          </cell>
          <cell r="M2745">
            <v>199.09999999999991</v>
          </cell>
          <cell r="N2745">
            <v>39526</v>
          </cell>
          <cell r="O2745" t="str">
            <v>Male</v>
          </cell>
          <cell r="P2745">
            <v>47</v>
          </cell>
          <cell r="Q2745">
            <v>44.284931506849318</v>
          </cell>
          <cell r="R2745" t="str">
            <v>Business Systems Development Analyst</v>
          </cell>
          <cell r="S2745" t="str">
            <v>n/a</v>
          </cell>
          <cell r="T2745" t="str">
            <v>Mass Customer</v>
          </cell>
          <cell r="U2745" t="str">
            <v>No</v>
          </cell>
          <cell r="V2745">
            <v>3129</v>
          </cell>
          <cell r="W2745" t="str">
            <v>VIC</v>
          </cell>
          <cell r="X2745">
            <v>10</v>
          </cell>
          <cell r="Y2745">
            <v>181</v>
          </cell>
        </row>
        <row r="2746">
          <cell r="A2746">
            <v>2745</v>
          </cell>
          <cell r="B2746">
            <v>3</v>
          </cell>
          <cell r="C2746">
            <v>310</v>
          </cell>
          <cell r="D2746">
            <v>43006</v>
          </cell>
          <cell r="E2746" t="b">
            <v>1</v>
          </cell>
          <cell r="F2746" t="str">
            <v>Approved</v>
          </cell>
          <cell r="G2746" t="str">
            <v>Trek Bicycles</v>
          </cell>
          <cell r="H2746" t="str">
            <v>Standard</v>
          </cell>
          <cell r="I2746" t="str">
            <v>medium</v>
          </cell>
          <cell r="J2746" t="str">
            <v>large</v>
          </cell>
          <cell r="K2746">
            <v>2091.4699999999998</v>
          </cell>
          <cell r="L2746">
            <v>388.92</v>
          </cell>
          <cell r="M2746">
            <v>1702.5499999999997</v>
          </cell>
          <cell r="N2746">
            <v>41167</v>
          </cell>
          <cell r="O2746" t="e">
            <v>#N/A</v>
          </cell>
          <cell r="P2746" t="e">
            <v>#N/A</v>
          </cell>
          <cell r="Q2746" t="e">
            <v>#N/A</v>
          </cell>
          <cell r="R2746" t="e">
            <v>#N/A</v>
          </cell>
          <cell r="S2746" t="e">
            <v>#N/A</v>
          </cell>
          <cell r="T2746" t="e">
            <v>#N/A</v>
          </cell>
          <cell r="U2746" t="e">
            <v>#N/A</v>
          </cell>
          <cell r="V2746" t="e">
            <v>#N/A</v>
          </cell>
          <cell r="W2746" t="e">
            <v>#N/A</v>
          </cell>
          <cell r="X2746" t="e">
            <v>#N/A</v>
          </cell>
          <cell r="Y2746">
            <v>93</v>
          </cell>
        </row>
        <row r="2747">
          <cell r="A2747">
            <v>2746</v>
          </cell>
          <cell r="B2747">
            <v>3</v>
          </cell>
          <cell r="C2747">
            <v>3242</v>
          </cell>
          <cell r="D2747">
            <v>42981</v>
          </cell>
          <cell r="E2747" t="b">
            <v>1</v>
          </cell>
          <cell r="F2747" t="str">
            <v>Approved</v>
          </cell>
          <cell r="G2747" t="str">
            <v>Trek Bicycles</v>
          </cell>
          <cell r="H2747" t="str">
            <v>Standard</v>
          </cell>
          <cell r="I2747" t="str">
            <v>medium</v>
          </cell>
          <cell r="J2747" t="str">
            <v>large</v>
          </cell>
          <cell r="K2747">
            <v>2091.4699999999998</v>
          </cell>
          <cell r="L2747">
            <v>388.92</v>
          </cell>
          <cell r="M2747">
            <v>1702.5499999999997</v>
          </cell>
          <cell r="N2747">
            <v>36146</v>
          </cell>
          <cell r="O2747" t="str">
            <v>Male</v>
          </cell>
          <cell r="P2747">
            <v>24</v>
          </cell>
          <cell r="Q2747">
            <v>64.079452054794515</v>
          </cell>
          <cell r="R2747" t="str">
            <v>General Manager</v>
          </cell>
          <cell r="S2747" t="str">
            <v>Manufacturing</v>
          </cell>
          <cell r="T2747" t="str">
            <v>Mass Customer</v>
          </cell>
          <cell r="U2747" t="str">
            <v>Yes</v>
          </cell>
          <cell r="V2747">
            <v>3168</v>
          </cell>
          <cell r="W2747" t="str">
            <v>VIC</v>
          </cell>
          <cell r="X2747">
            <v>8</v>
          </cell>
          <cell r="Y2747">
            <v>118</v>
          </cell>
        </row>
        <row r="2748">
          <cell r="A2748">
            <v>2747</v>
          </cell>
          <cell r="B2748">
            <v>92</v>
          </cell>
          <cell r="C2748">
            <v>184</v>
          </cell>
          <cell r="D2748">
            <v>42854</v>
          </cell>
          <cell r="E2748" t="b">
            <v>0</v>
          </cell>
          <cell r="F2748" t="str">
            <v>Approved</v>
          </cell>
          <cell r="G2748" t="str">
            <v>WeareA2B</v>
          </cell>
          <cell r="H2748" t="str">
            <v>Touring</v>
          </cell>
          <cell r="I2748" t="str">
            <v>medium</v>
          </cell>
          <cell r="J2748" t="str">
            <v>large</v>
          </cell>
          <cell r="K2748">
            <v>1890.39</v>
          </cell>
          <cell r="L2748">
            <v>260.14</v>
          </cell>
          <cell r="M2748">
            <v>1630.25</v>
          </cell>
          <cell r="N2748">
            <v>39880</v>
          </cell>
          <cell r="O2748" t="e">
            <v>#N/A</v>
          </cell>
          <cell r="P2748" t="e">
            <v>#N/A</v>
          </cell>
          <cell r="Q2748" t="e">
            <v>#N/A</v>
          </cell>
          <cell r="R2748" t="e">
            <v>#N/A</v>
          </cell>
          <cell r="S2748" t="e">
            <v>#N/A</v>
          </cell>
          <cell r="T2748" t="e">
            <v>#N/A</v>
          </cell>
          <cell r="U2748" t="e">
            <v>#N/A</v>
          </cell>
          <cell r="V2748" t="e">
            <v>#N/A</v>
          </cell>
          <cell r="W2748" t="e">
            <v>#N/A</v>
          </cell>
          <cell r="X2748" t="e">
            <v>#N/A</v>
          </cell>
          <cell r="Y2748">
            <v>245</v>
          </cell>
        </row>
        <row r="2749">
          <cell r="A2749">
            <v>2748</v>
          </cell>
          <cell r="B2749">
            <v>80</v>
          </cell>
          <cell r="C2749">
            <v>384</v>
          </cell>
          <cell r="D2749">
            <v>42927</v>
          </cell>
          <cell r="E2749" t="b">
            <v>0</v>
          </cell>
          <cell r="F2749" t="str">
            <v>Approved</v>
          </cell>
          <cell r="G2749" t="str">
            <v>OHM Cycles</v>
          </cell>
          <cell r="H2749" t="str">
            <v>Touring</v>
          </cell>
          <cell r="I2749" t="str">
            <v>low</v>
          </cell>
          <cell r="J2749" t="str">
            <v>medium</v>
          </cell>
          <cell r="K2749">
            <v>1073.07</v>
          </cell>
          <cell r="L2749">
            <v>933.84</v>
          </cell>
          <cell r="M2749">
            <v>139.2299999999999</v>
          </cell>
          <cell r="N2749">
            <v>35455</v>
          </cell>
          <cell r="O2749" t="e">
            <v>#N/A</v>
          </cell>
          <cell r="P2749" t="e">
            <v>#N/A</v>
          </cell>
          <cell r="Q2749" t="e">
            <v>#N/A</v>
          </cell>
          <cell r="R2749" t="e">
            <v>#N/A</v>
          </cell>
          <cell r="S2749" t="e">
            <v>#N/A</v>
          </cell>
          <cell r="T2749" t="e">
            <v>#N/A</v>
          </cell>
          <cell r="U2749" t="e">
            <v>#N/A</v>
          </cell>
          <cell r="V2749" t="e">
            <v>#N/A</v>
          </cell>
          <cell r="W2749" t="e">
            <v>#N/A</v>
          </cell>
          <cell r="X2749" t="e">
            <v>#N/A</v>
          </cell>
          <cell r="Y2749">
            <v>172</v>
          </cell>
        </row>
        <row r="2750">
          <cell r="A2750">
            <v>2749</v>
          </cell>
          <cell r="B2750">
            <v>31</v>
          </cell>
          <cell r="C2750">
            <v>2830</v>
          </cell>
          <cell r="D2750">
            <v>42891</v>
          </cell>
          <cell r="E2750" t="b">
            <v>1</v>
          </cell>
          <cell r="F2750" t="str">
            <v>Approved</v>
          </cell>
          <cell r="G2750" t="str">
            <v>WeareA2B</v>
          </cell>
          <cell r="H2750" t="str">
            <v>Standard</v>
          </cell>
          <cell r="I2750" t="str">
            <v>medium</v>
          </cell>
          <cell r="J2750" t="str">
            <v>medium</v>
          </cell>
          <cell r="K2750">
            <v>752.64</v>
          </cell>
          <cell r="L2750">
            <v>205.36</v>
          </cell>
          <cell r="M2750">
            <v>547.28</v>
          </cell>
          <cell r="N2750">
            <v>42218</v>
          </cell>
          <cell r="O2750" t="str">
            <v>Female</v>
          </cell>
          <cell r="P2750">
            <v>16</v>
          </cell>
          <cell r="Q2750">
            <v>63.293150684931504</v>
          </cell>
          <cell r="R2750" t="str">
            <v>Computer Systems Analyst II</v>
          </cell>
          <cell r="S2750" t="str">
            <v>Manufacturing</v>
          </cell>
          <cell r="T2750" t="str">
            <v>High Net Worth</v>
          </cell>
          <cell r="U2750" t="str">
            <v>No</v>
          </cell>
          <cell r="V2750">
            <v>3149</v>
          </cell>
          <cell r="W2750" t="str">
            <v>VIC</v>
          </cell>
          <cell r="X2750">
            <v>10</v>
          </cell>
          <cell r="Y2750">
            <v>208</v>
          </cell>
        </row>
        <row r="2751">
          <cell r="A2751">
            <v>2750</v>
          </cell>
          <cell r="B2751">
            <v>6</v>
          </cell>
          <cell r="C2751">
            <v>1913</v>
          </cell>
          <cell r="D2751">
            <v>42911</v>
          </cell>
          <cell r="E2751" t="b">
            <v>0</v>
          </cell>
          <cell r="F2751" t="str">
            <v>Approved</v>
          </cell>
          <cell r="G2751" t="str">
            <v>OHM Cycles</v>
          </cell>
          <cell r="H2751" t="str">
            <v>Standard</v>
          </cell>
          <cell r="I2751" t="str">
            <v>high</v>
          </cell>
          <cell r="J2751" t="str">
            <v>medium</v>
          </cell>
          <cell r="K2751">
            <v>227.88</v>
          </cell>
          <cell r="L2751">
            <v>136.72999999999999</v>
          </cell>
          <cell r="M2751">
            <v>91.15</v>
          </cell>
          <cell r="N2751">
            <v>38258</v>
          </cell>
          <cell r="O2751" t="e">
            <v>#N/A</v>
          </cell>
          <cell r="P2751" t="e">
            <v>#N/A</v>
          </cell>
          <cell r="Q2751" t="e">
            <v>#N/A</v>
          </cell>
          <cell r="R2751" t="e">
            <v>#N/A</v>
          </cell>
          <cell r="S2751" t="e">
            <v>#N/A</v>
          </cell>
          <cell r="T2751" t="e">
            <v>#N/A</v>
          </cell>
          <cell r="U2751" t="e">
            <v>#N/A</v>
          </cell>
          <cell r="V2751" t="e">
            <v>#N/A</v>
          </cell>
          <cell r="W2751" t="e">
            <v>#N/A</v>
          </cell>
          <cell r="X2751" t="e">
            <v>#N/A</v>
          </cell>
          <cell r="Y2751">
            <v>188</v>
          </cell>
        </row>
        <row r="2752">
          <cell r="A2752">
            <v>2751</v>
          </cell>
          <cell r="B2752">
            <v>77</v>
          </cell>
          <cell r="C2752">
            <v>1381</v>
          </cell>
          <cell r="D2752">
            <v>42756</v>
          </cell>
          <cell r="E2752" t="b">
            <v>0</v>
          </cell>
          <cell r="F2752" t="str">
            <v>Approved</v>
          </cell>
          <cell r="G2752" t="str">
            <v>Norco Bicycles</v>
          </cell>
          <cell r="H2752" t="str">
            <v>Road</v>
          </cell>
          <cell r="I2752" t="str">
            <v>medium</v>
          </cell>
          <cell r="J2752" t="str">
            <v>large</v>
          </cell>
          <cell r="K2752">
            <v>1240.31</v>
          </cell>
          <cell r="L2752">
            <v>795.1</v>
          </cell>
          <cell r="M2752">
            <v>445.20999999999992</v>
          </cell>
          <cell r="N2752">
            <v>35455</v>
          </cell>
          <cell r="O2752" t="e">
            <v>#N/A</v>
          </cell>
          <cell r="P2752" t="e">
            <v>#N/A</v>
          </cell>
          <cell r="Q2752" t="e">
            <v>#N/A</v>
          </cell>
          <cell r="R2752" t="e">
            <v>#N/A</v>
          </cell>
          <cell r="S2752" t="e">
            <v>#N/A</v>
          </cell>
          <cell r="T2752" t="e">
            <v>#N/A</v>
          </cell>
          <cell r="U2752" t="e">
            <v>#N/A</v>
          </cell>
          <cell r="V2752" t="e">
            <v>#N/A</v>
          </cell>
          <cell r="W2752" t="e">
            <v>#N/A</v>
          </cell>
          <cell r="X2752" t="e">
            <v>#N/A</v>
          </cell>
          <cell r="Y2752">
            <v>343</v>
          </cell>
        </row>
        <row r="2753">
          <cell r="A2753">
            <v>2752</v>
          </cell>
          <cell r="B2753">
            <v>39</v>
          </cell>
          <cell r="C2753">
            <v>1345</v>
          </cell>
          <cell r="D2753">
            <v>43049</v>
          </cell>
          <cell r="E2753" t="b">
            <v>1</v>
          </cell>
          <cell r="F2753" t="str">
            <v>Approved</v>
          </cell>
          <cell r="G2753" t="str">
            <v>Giant Bicycles</v>
          </cell>
          <cell r="H2753" t="str">
            <v>Standard</v>
          </cell>
          <cell r="I2753" t="str">
            <v>medium</v>
          </cell>
          <cell r="J2753" t="str">
            <v>large</v>
          </cell>
          <cell r="K2753">
            <v>1812.75</v>
          </cell>
          <cell r="L2753">
            <v>582.48</v>
          </cell>
          <cell r="M2753">
            <v>1230.27</v>
          </cell>
          <cell r="N2753">
            <v>40336</v>
          </cell>
          <cell r="O2753" t="e">
            <v>#N/A</v>
          </cell>
          <cell r="P2753" t="e">
            <v>#N/A</v>
          </cell>
          <cell r="Q2753" t="e">
            <v>#N/A</v>
          </cell>
          <cell r="R2753" t="e">
            <v>#N/A</v>
          </cell>
          <cell r="S2753" t="e">
            <v>#N/A</v>
          </cell>
          <cell r="T2753" t="e">
            <v>#N/A</v>
          </cell>
          <cell r="U2753" t="e">
            <v>#N/A</v>
          </cell>
          <cell r="V2753" t="e">
            <v>#N/A</v>
          </cell>
          <cell r="W2753" t="e">
            <v>#N/A</v>
          </cell>
          <cell r="X2753" t="e">
            <v>#N/A</v>
          </cell>
          <cell r="Y2753">
            <v>50</v>
          </cell>
        </row>
        <row r="2754">
          <cell r="A2754">
            <v>2753</v>
          </cell>
          <cell r="B2754">
            <v>22</v>
          </cell>
          <cell r="C2754">
            <v>781</v>
          </cell>
          <cell r="D2754">
            <v>42785</v>
          </cell>
          <cell r="E2754" t="b">
            <v>0</v>
          </cell>
          <cell r="F2754" t="str">
            <v>Approved</v>
          </cell>
          <cell r="G2754" t="str">
            <v>WeareA2B</v>
          </cell>
          <cell r="H2754" t="str">
            <v>Standard</v>
          </cell>
          <cell r="I2754" t="str">
            <v>medium</v>
          </cell>
          <cell r="J2754" t="str">
            <v>medium</v>
          </cell>
          <cell r="K2754">
            <v>60.34</v>
          </cell>
          <cell r="L2754">
            <v>45.26</v>
          </cell>
          <cell r="M2754">
            <v>15.080000000000005</v>
          </cell>
          <cell r="N2754">
            <v>34165</v>
          </cell>
          <cell r="O2754" t="e">
            <v>#N/A</v>
          </cell>
          <cell r="P2754" t="e">
            <v>#N/A</v>
          </cell>
          <cell r="Q2754" t="e">
            <v>#N/A</v>
          </cell>
          <cell r="R2754" t="e">
            <v>#N/A</v>
          </cell>
          <cell r="S2754" t="e">
            <v>#N/A</v>
          </cell>
          <cell r="T2754" t="e">
            <v>#N/A</v>
          </cell>
          <cell r="U2754" t="e">
            <v>#N/A</v>
          </cell>
          <cell r="V2754" t="e">
            <v>#N/A</v>
          </cell>
          <cell r="W2754" t="e">
            <v>#N/A</v>
          </cell>
          <cell r="X2754" t="e">
            <v>#N/A</v>
          </cell>
          <cell r="Y2754">
            <v>314</v>
          </cell>
        </row>
        <row r="2755">
          <cell r="A2755">
            <v>2754</v>
          </cell>
          <cell r="B2755">
            <v>33</v>
          </cell>
          <cell r="C2755">
            <v>1061</v>
          </cell>
          <cell r="D2755">
            <v>42961</v>
          </cell>
          <cell r="E2755" t="b">
            <v>1</v>
          </cell>
          <cell r="F2755" t="str">
            <v>Approved</v>
          </cell>
          <cell r="G2755" t="str">
            <v>Giant Bicycles</v>
          </cell>
          <cell r="H2755" t="str">
            <v>Standard</v>
          </cell>
          <cell r="I2755" t="str">
            <v>medium</v>
          </cell>
          <cell r="J2755" t="str">
            <v>small</v>
          </cell>
          <cell r="K2755">
            <v>1311.44</v>
          </cell>
          <cell r="L2755">
            <v>1167.18</v>
          </cell>
          <cell r="M2755">
            <v>144.26</v>
          </cell>
          <cell r="N2755">
            <v>33888</v>
          </cell>
          <cell r="O2755" t="e">
            <v>#N/A</v>
          </cell>
          <cell r="P2755" t="e">
            <v>#N/A</v>
          </cell>
          <cell r="Q2755" t="e">
            <v>#N/A</v>
          </cell>
          <cell r="R2755" t="e">
            <v>#N/A</v>
          </cell>
          <cell r="S2755" t="e">
            <v>#N/A</v>
          </cell>
          <cell r="T2755" t="e">
            <v>#N/A</v>
          </cell>
          <cell r="U2755" t="e">
            <v>#N/A</v>
          </cell>
          <cell r="V2755" t="e">
            <v>#N/A</v>
          </cell>
          <cell r="W2755" t="e">
            <v>#N/A</v>
          </cell>
          <cell r="X2755" t="e">
            <v>#N/A</v>
          </cell>
          <cell r="Y2755">
            <v>138</v>
          </cell>
        </row>
        <row r="2756">
          <cell r="A2756">
            <v>2755</v>
          </cell>
          <cell r="B2756">
            <v>80</v>
          </cell>
          <cell r="C2756">
            <v>1171</v>
          </cell>
          <cell r="D2756">
            <v>42807</v>
          </cell>
          <cell r="E2756" t="b">
            <v>0</v>
          </cell>
          <cell r="F2756" t="str">
            <v>Approved</v>
          </cell>
          <cell r="G2756" t="str">
            <v>OHM Cycles</v>
          </cell>
          <cell r="H2756" t="str">
            <v>Touring</v>
          </cell>
          <cell r="I2756" t="str">
            <v>low</v>
          </cell>
          <cell r="J2756" t="str">
            <v>medium</v>
          </cell>
          <cell r="K2756">
            <v>1073.07</v>
          </cell>
          <cell r="L2756">
            <v>933.84</v>
          </cell>
          <cell r="M2756">
            <v>139.2299999999999</v>
          </cell>
          <cell r="N2756">
            <v>36145</v>
          </cell>
          <cell r="O2756" t="e">
            <v>#N/A</v>
          </cell>
          <cell r="P2756" t="e">
            <v>#N/A</v>
          </cell>
          <cell r="Q2756" t="e">
            <v>#N/A</v>
          </cell>
          <cell r="R2756" t="e">
            <v>#N/A</v>
          </cell>
          <cell r="S2756" t="e">
            <v>#N/A</v>
          </cell>
          <cell r="T2756" t="e">
            <v>#N/A</v>
          </cell>
          <cell r="U2756" t="e">
            <v>#N/A</v>
          </cell>
          <cell r="V2756" t="e">
            <v>#N/A</v>
          </cell>
          <cell r="W2756" t="e">
            <v>#N/A</v>
          </cell>
          <cell r="X2756" t="e">
            <v>#N/A</v>
          </cell>
          <cell r="Y2756">
            <v>292</v>
          </cell>
        </row>
        <row r="2757">
          <cell r="A2757">
            <v>2756</v>
          </cell>
          <cell r="B2757">
            <v>76</v>
          </cell>
          <cell r="C2757">
            <v>2031</v>
          </cell>
          <cell r="D2757">
            <v>42786</v>
          </cell>
          <cell r="E2757" t="b">
            <v>1</v>
          </cell>
          <cell r="F2757" t="str">
            <v>Approved</v>
          </cell>
          <cell r="G2757" t="str">
            <v>WeareA2B</v>
          </cell>
          <cell r="H2757" t="str">
            <v>Standard</v>
          </cell>
          <cell r="I2757" t="str">
            <v>low</v>
          </cell>
          <cell r="J2757" t="str">
            <v>medium</v>
          </cell>
          <cell r="K2757">
            <v>642.30999999999995</v>
          </cell>
          <cell r="L2757">
            <v>513.85</v>
          </cell>
          <cell r="M2757">
            <v>128.45999999999992</v>
          </cell>
          <cell r="N2757">
            <v>41922</v>
          </cell>
          <cell r="O2757" t="e">
            <v>#N/A</v>
          </cell>
          <cell r="P2757" t="e">
            <v>#N/A</v>
          </cell>
          <cell r="Q2757" t="e">
            <v>#N/A</v>
          </cell>
          <cell r="R2757" t="e">
            <v>#N/A</v>
          </cell>
          <cell r="S2757" t="e">
            <v>#N/A</v>
          </cell>
          <cell r="T2757" t="e">
            <v>#N/A</v>
          </cell>
          <cell r="U2757" t="e">
            <v>#N/A</v>
          </cell>
          <cell r="V2757" t="e">
            <v>#N/A</v>
          </cell>
          <cell r="W2757" t="e">
            <v>#N/A</v>
          </cell>
          <cell r="X2757" t="e">
            <v>#N/A</v>
          </cell>
          <cell r="Y2757">
            <v>313</v>
          </cell>
        </row>
        <row r="2758">
          <cell r="A2758">
            <v>2757</v>
          </cell>
          <cell r="B2758">
            <v>35</v>
          </cell>
          <cell r="C2758">
            <v>1873</v>
          </cell>
          <cell r="D2758">
            <v>43091</v>
          </cell>
          <cell r="E2758" t="b">
            <v>1</v>
          </cell>
          <cell r="F2758" t="str">
            <v>Approved</v>
          </cell>
          <cell r="G2758" t="str">
            <v>Trek Bicycles</v>
          </cell>
          <cell r="H2758" t="str">
            <v>Standard</v>
          </cell>
          <cell r="I2758" t="str">
            <v>low</v>
          </cell>
          <cell r="J2758" t="str">
            <v>medium</v>
          </cell>
          <cell r="K2758">
            <v>1057.51</v>
          </cell>
          <cell r="L2758">
            <v>154.4</v>
          </cell>
          <cell r="M2758">
            <v>903.11</v>
          </cell>
          <cell r="N2758">
            <v>35052</v>
          </cell>
          <cell r="O2758" t="e">
            <v>#N/A</v>
          </cell>
          <cell r="P2758" t="e">
            <v>#N/A</v>
          </cell>
          <cell r="Q2758" t="e">
            <v>#N/A</v>
          </cell>
          <cell r="R2758" t="e">
            <v>#N/A</v>
          </cell>
          <cell r="S2758" t="e">
            <v>#N/A</v>
          </cell>
          <cell r="T2758" t="e">
            <v>#N/A</v>
          </cell>
          <cell r="U2758" t="e">
            <v>#N/A</v>
          </cell>
          <cell r="V2758" t="e">
            <v>#N/A</v>
          </cell>
          <cell r="W2758" t="e">
            <v>#N/A</v>
          </cell>
          <cell r="X2758" t="e">
            <v>#N/A</v>
          </cell>
          <cell r="Y2758">
            <v>8</v>
          </cell>
        </row>
        <row r="2759">
          <cell r="A2759">
            <v>2758</v>
          </cell>
          <cell r="B2759">
            <v>0</v>
          </cell>
          <cell r="C2759">
            <v>1810</v>
          </cell>
          <cell r="D2759">
            <v>43093</v>
          </cell>
          <cell r="E2759" t="b">
            <v>1</v>
          </cell>
          <cell r="F2759" t="str">
            <v>Approved</v>
          </cell>
          <cell r="G2759" t="str">
            <v>Trek Bicycles</v>
          </cell>
          <cell r="H2759" t="str">
            <v>Standard</v>
          </cell>
          <cell r="I2759" t="str">
            <v>high</v>
          </cell>
          <cell r="J2759" t="str">
            <v>medium</v>
          </cell>
          <cell r="K2759">
            <v>358.39</v>
          </cell>
          <cell r="L2759">
            <v>215.03</v>
          </cell>
          <cell r="M2759">
            <v>143.35999999999999</v>
          </cell>
          <cell r="N2759">
            <v>38002</v>
          </cell>
          <cell r="O2759" t="e">
            <v>#N/A</v>
          </cell>
          <cell r="P2759" t="e">
            <v>#N/A</v>
          </cell>
          <cell r="Q2759" t="e">
            <v>#N/A</v>
          </cell>
          <cell r="R2759" t="e">
            <v>#N/A</v>
          </cell>
          <cell r="S2759" t="e">
            <v>#N/A</v>
          </cell>
          <cell r="T2759" t="e">
            <v>#N/A</v>
          </cell>
          <cell r="U2759" t="e">
            <v>#N/A</v>
          </cell>
          <cell r="V2759" t="e">
            <v>#N/A</v>
          </cell>
          <cell r="W2759" t="e">
            <v>#N/A</v>
          </cell>
          <cell r="X2759" t="e">
            <v>#N/A</v>
          </cell>
          <cell r="Y2759">
            <v>6</v>
          </cell>
        </row>
        <row r="2760">
          <cell r="A2760">
            <v>2759</v>
          </cell>
          <cell r="B2760">
            <v>3</v>
          </cell>
          <cell r="C2760">
            <v>1492</v>
          </cell>
          <cell r="D2760">
            <v>43047</v>
          </cell>
          <cell r="E2760" t="b">
            <v>1</v>
          </cell>
          <cell r="F2760" t="str">
            <v>Approved</v>
          </cell>
          <cell r="G2760" t="str">
            <v>Trek Bicycles</v>
          </cell>
          <cell r="H2760" t="str">
            <v>Standard</v>
          </cell>
          <cell r="I2760" t="str">
            <v>medium</v>
          </cell>
          <cell r="J2760" t="str">
            <v>large</v>
          </cell>
          <cell r="K2760">
            <v>2091.4699999999998</v>
          </cell>
          <cell r="L2760">
            <v>388.92</v>
          </cell>
          <cell r="M2760">
            <v>1702.5499999999997</v>
          </cell>
          <cell r="N2760">
            <v>33259</v>
          </cell>
          <cell r="O2760" t="e">
            <v>#N/A</v>
          </cell>
          <cell r="P2760" t="e">
            <v>#N/A</v>
          </cell>
          <cell r="Q2760" t="e">
            <v>#N/A</v>
          </cell>
          <cell r="R2760" t="e">
            <v>#N/A</v>
          </cell>
          <cell r="S2760" t="e">
            <v>#N/A</v>
          </cell>
          <cell r="T2760" t="e">
            <v>#N/A</v>
          </cell>
          <cell r="U2760" t="e">
            <v>#N/A</v>
          </cell>
          <cell r="V2760" t="e">
            <v>#N/A</v>
          </cell>
          <cell r="W2760" t="e">
            <v>#N/A</v>
          </cell>
          <cell r="X2760" t="e">
            <v>#N/A</v>
          </cell>
          <cell r="Y2760">
            <v>52</v>
          </cell>
        </row>
        <row r="2761">
          <cell r="A2761">
            <v>2760</v>
          </cell>
          <cell r="B2761">
            <v>65</v>
          </cell>
          <cell r="C2761">
            <v>937</v>
          </cell>
          <cell r="D2761">
            <v>43042</v>
          </cell>
          <cell r="E2761" t="b">
            <v>0</v>
          </cell>
          <cell r="F2761" t="str">
            <v>Approved</v>
          </cell>
          <cell r="G2761" t="str">
            <v>WeareA2B</v>
          </cell>
          <cell r="H2761" t="str">
            <v>Standard</v>
          </cell>
          <cell r="I2761" t="str">
            <v>medium</v>
          </cell>
          <cell r="J2761" t="str">
            <v>medium</v>
          </cell>
          <cell r="K2761">
            <v>1807.45</v>
          </cell>
          <cell r="L2761">
            <v>778.69</v>
          </cell>
          <cell r="M2761">
            <v>1028.76</v>
          </cell>
          <cell r="N2761">
            <v>42145</v>
          </cell>
          <cell r="O2761" t="e">
            <v>#N/A</v>
          </cell>
          <cell r="P2761" t="e">
            <v>#N/A</v>
          </cell>
          <cell r="Q2761" t="e">
            <v>#N/A</v>
          </cell>
          <cell r="R2761" t="e">
            <v>#N/A</v>
          </cell>
          <cell r="S2761" t="e">
            <v>#N/A</v>
          </cell>
          <cell r="T2761" t="e">
            <v>#N/A</v>
          </cell>
          <cell r="U2761" t="e">
            <v>#N/A</v>
          </cell>
          <cell r="V2761" t="e">
            <v>#N/A</v>
          </cell>
          <cell r="W2761" t="e">
            <v>#N/A</v>
          </cell>
          <cell r="X2761" t="e">
            <v>#N/A</v>
          </cell>
          <cell r="Y2761">
            <v>57</v>
          </cell>
        </row>
        <row r="2762">
          <cell r="A2762">
            <v>2761</v>
          </cell>
          <cell r="B2762">
            <v>7</v>
          </cell>
          <cell r="C2762">
            <v>877</v>
          </cell>
          <cell r="D2762">
            <v>42781</v>
          </cell>
          <cell r="E2762" t="b">
            <v>0</v>
          </cell>
          <cell r="F2762" t="str">
            <v>Approved</v>
          </cell>
          <cell r="G2762" t="str">
            <v>Trek Bicycles</v>
          </cell>
          <cell r="H2762" t="str">
            <v>Road</v>
          </cell>
          <cell r="I2762" t="str">
            <v>low</v>
          </cell>
          <cell r="J2762" t="str">
            <v>medium</v>
          </cell>
          <cell r="K2762">
            <v>980.37</v>
          </cell>
          <cell r="L2762">
            <v>234.43</v>
          </cell>
          <cell r="M2762">
            <v>745.94</v>
          </cell>
          <cell r="N2762">
            <v>38693</v>
          </cell>
          <cell r="O2762" t="e">
            <v>#N/A</v>
          </cell>
          <cell r="P2762" t="e">
            <v>#N/A</v>
          </cell>
          <cell r="Q2762" t="e">
            <v>#N/A</v>
          </cell>
          <cell r="R2762" t="e">
            <v>#N/A</v>
          </cell>
          <cell r="S2762" t="e">
            <v>#N/A</v>
          </cell>
          <cell r="T2762" t="e">
            <v>#N/A</v>
          </cell>
          <cell r="U2762" t="e">
            <v>#N/A</v>
          </cell>
          <cell r="V2762" t="e">
            <v>#N/A</v>
          </cell>
          <cell r="W2762" t="e">
            <v>#N/A</v>
          </cell>
          <cell r="X2762" t="e">
            <v>#N/A</v>
          </cell>
          <cell r="Y2762">
            <v>318</v>
          </cell>
        </row>
        <row r="2763">
          <cell r="A2763">
            <v>2762</v>
          </cell>
          <cell r="B2763">
            <v>64</v>
          </cell>
          <cell r="C2763">
            <v>2759</v>
          </cell>
          <cell r="D2763">
            <v>42989</v>
          </cell>
          <cell r="E2763" t="b">
            <v>1</v>
          </cell>
          <cell r="F2763" t="str">
            <v>Approved</v>
          </cell>
          <cell r="G2763" t="str">
            <v>Trek Bicycles</v>
          </cell>
          <cell r="H2763" t="str">
            <v>Standard</v>
          </cell>
          <cell r="I2763" t="str">
            <v>medium</v>
          </cell>
          <cell r="J2763" t="str">
            <v>large</v>
          </cell>
          <cell r="K2763">
            <v>1469.44</v>
          </cell>
          <cell r="L2763">
            <v>596.54999999999995</v>
          </cell>
          <cell r="M2763">
            <v>872.8900000000001</v>
          </cell>
          <cell r="N2763">
            <v>38647</v>
          </cell>
          <cell r="O2763" t="e">
            <v>#N/A</v>
          </cell>
          <cell r="P2763" t="e">
            <v>#N/A</v>
          </cell>
          <cell r="Q2763" t="e">
            <v>#N/A</v>
          </cell>
          <cell r="R2763" t="e">
            <v>#N/A</v>
          </cell>
          <cell r="S2763" t="e">
            <v>#N/A</v>
          </cell>
          <cell r="T2763" t="e">
            <v>#N/A</v>
          </cell>
          <cell r="U2763" t="e">
            <v>#N/A</v>
          </cell>
          <cell r="V2763" t="e">
            <v>#N/A</v>
          </cell>
          <cell r="W2763" t="e">
            <v>#N/A</v>
          </cell>
          <cell r="X2763" t="e">
            <v>#N/A</v>
          </cell>
          <cell r="Y2763">
            <v>110</v>
          </cell>
        </row>
        <row r="2764">
          <cell r="A2764">
            <v>2763</v>
          </cell>
          <cell r="B2764">
            <v>63</v>
          </cell>
          <cell r="C2764">
            <v>621</v>
          </cell>
          <cell r="D2764">
            <v>42859</v>
          </cell>
          <cell r="E2764" t="b">
            <v>1</v>
          </cell>
          <cell r="F2764" t="str">
            <v>Approved</v>
          </cell>
          <cell r="G2764" t="str">
            <v>WeareA2B</v>
          </cell>
          <cell r="H2764" t="str">
            <v>Standard</v>
          </cell>
          <cell r="I2764" t="str">
            <v>medium</v>
          </cell>
          <cell r="J2764" t="str">
            <v>medium</v>
          </cell>
          <cell r="K2764">
            <v>1992.93</v>
          </cell>
          <cell r="L2764">
            <v>762.63</v>
          </cell>
          <cell r="M2764">
            <v>1230.3000000000002</v>
          </cell>
          <cell r="N2764">
            <v>34115</v>
          </cell>
          <cell r="O2764" t="e">
            <v>#N/A</v>
          </cell>
          <cell r="P2764" t="e">
            <v>#N/A</v>
          </cell>
          <cell r="Q2764" t="e">
            <v>#N/A</v>
          </cell>
          <cell r="R2764" t="e">
            <v>#N/A</v>
          </cell>
          <cell r="S2764" t="e">
            <v>#N/A</v>
          </cell>
          <cell r="T2764" t="e">
            <v>#N/A</v>
          </cell>
          <cell r="U2764" t="e">
            <v>#N/A</v>
          </cell>
          <cell r="V2764" t="e">
            <v>#N/A</v>
          </cell>
          <cell r="W2764" t="e">
            <v>#N/A</v>
          </cell>
          <cell r="X2764" t="e">
            <v>#N/A</v>
          </cell>
          <cell r="Y2764">
            <v>240</v>
          </cell>
        </row>
        <row r="2765">
          <cell r="A2765">
            <v>2764</v>
          </cell>
          <cell r="B2765">
            <v>17</v>
          </cell>
          <cell r="C2765">
            <v>2428</v>
          </cell>
          <cell r="D2765">
            <v>42937</v>
          </cell>
          <cell r="E2765" t="b">
            <v>1</v>
          </cell>
          <cell r="F2765" t="str">
            <v>Approved</v>
          </cell>
          <cell r="G2765" t="str">
            <v>Solex</v>
          </cell>
          <cell r="H2765" t="str">
            <v>Standard</v>
          </cell>
          <cell r="I2765" t="str">
            <v>high</v>
          </cell>
          <cell r="J2765" t="str">
            <v>medium</v>
          </cell>
          <cell r="K2765">
            <v>1024.6600000000001</v>
          </cell>
          <cell r="L2765">
            <v>614.79999999999995</v>
          </cell>
          <cell r="M2765">
            <v>409.86000000000013</v>
          </cell>
          <cell r="N2765">
            <v>41345</v>
          </cell>
          <cell r="O2765" t="e">
            <v>#N/A</v>
          </cell>
          <cell r="P2765" t="e">
            <v>#N/A</v>
          </cell>
          <cell r="Q2765" t="e">
            <v>#N/A</v>
          </cell>
          <cell r="R2765" t="e">
            <v>#N/A</v>
          </cell>
          <cell r="S2765" t="e">
            <v>#N/A</v>
          </cell>
          <cell r="T2765" t="e">
            <v>#N/A</v>
          </cell>
          <cell r="U2765" t="e">
            <v>#N/A</v>
          </cell>
          <cell r="V2765" t="e">
            <v>#N/A</v>
          </cell>
          <cell r="W2765" t="e">
            <v>#N/A</v>
          </cell>
          <cell r="X2765" t="e">
            <v>#N/A</v>
          </cell>
          <cell r="Y2765">
            <v>162</v>
          </cell>
        </row>
        <row r="2766">
          <cell r="A2766">
            <v>2765</v>
          </cell>
          <cell r="B2766">
            <v>59</v>
          </cell>
          <cell r="C2766">
            <v>2173</v>
          </cell>
          <cell r="D2766">
            <v>42864</v>
          </cell>
          <cell r="E2766" t="b">
            <v>0</v>
          </cell>
          <cell r="F2766" t="str">
            <v>Approved</v>
          </cell>
          <cell r="G2766" t="str">
            <v>Solex</v>
          </cell>
          <cell r="H2766" t="str">
            <v>Standard</v>
          </cell>
          <cell r="I2766" t="str">
            <v>medium</v>
          </cell>
          <cell r="J2766" t="str">
            <v>large</v>
          </cell>
          <cell r="K2766">
            <v>1061.56</v>
          </cell>
          <cell r="L2766">
            <v>733.58</v>
          </cell>
          <cell r="M2766">
            <v>327.9799999999999</v>
          </cell>
          <cell r="N2766">
            <v>40487</v>
          </cell>
          <cell r="O2766" t="e">
            <v>#N/A</v>
          </cell>
          <cell r="P2766" t="e">
            <v>#N/A</v>
          </cell>
          <cell r="Q2766" t="e">
            <v>#N/A</v>
          </cell>
          <cell r="R2766" t="e">
            <v>#N/A</v>
          </cell>
          <cell r="S2766" t="e">
            <v>#N/A</v>
          </cell>
          <cell r="T2766" t="e">
            <v>#N/A</v>
          </cell>
          <cell r="U2766" t="e">
            <v>#N/A</v>
          </cell>
          <cell r="V2766" t="e">
            <v>#N/A</v>
          </cell>
          <cell r="W2766" t="e">
            <v>#N/A</v>
          </cell>
          <cell r="X2766" t="e">
            <v>#N/A</v>
          </cell>
          <cell r="Y2766">
            <v>235</v>
          </cell>
        </row>
        <row r="2767">
          <cell r="A2767">
            <v>2766</v>
          </cell>
          <cell r="B2767">
            <v>94</v>
          </cell>
          <cell r="C2767">
            <v>3191</v>
          </cell>
          <cell r="D2767">
            <v>42984</v>
          </cell>
          <cell r="E2767" t="b">
            <v>0</v>
          </cell>
          <cell r="F2767" t="str">
            <v>Approved</v>
          </cell>
          <cell r="G2767" t="str">
            <v>Giant Bicycles</v>
          </cell>
          <cell r="H2767" t="str">
            <v>Standard</v>
          </cell>
          <cell r="I2767" t="str">
            <v>medium</v>
          </cell>
          <cell r="J2767" t="str">
            <v>large</v>
          </cell>
          <cell r="K2767">
            <v>1635.3</v>
          </cell>
          <cell r="L2767">
            <v>993.66</v>
          </cell>
          <cell r="M2767">
            <v>641.64</v>
          </cell>
          <cell r="N2767">
            <v>34556</v>
          </cell>
          <cell r="O2767" t="str">
            <v>Female</v>
          </cell>
          <cell r="P2767">
            <v>37</v>
          </cell>
          <cell r="Q2767">
            <v>62.742465753424661</v>
          </cell>
          <cell r="R2767" t="str">
            <v>Director of Sales</v>
          </cell>
          <cell r="S2767" t="str">
            <v>n/a</v>
          </cell>
          <cell r="T2767" t="str">
            <v>Affluent Customer</v>
          </cell>
          <cell r="U2767" t="str">
            <v>No</v>
          </cell>
          <cell r="V2767">
            <v>4280</v>
          </cell>
          <cell r="W2767" t="str">
            <v>QLD</v>
          </cell>
          <cell r="X2767">
            <v>4</v>
          </cell>
          <cell r="Y2767">
            <v>115</v>
          </cell>
        </row>
        <row r="2768">
          <cell r="A2768">
            <v>2767</v>
          </cell>
          <cell r="B2768">
            <v>0</v>
          </cell>
          <cell r="C2768">
            <v>1307</v>
          </cell>
          <cell r="D2768">
            <v>42966</v>
          </cell>
          <cell r="E2768" t="b">
            <v>1</v>
          </cell>
          <cell r="F2768" t="str">
            <v>Approved</v>
          </cell>
          <cell r="G2768" t="str">
            <v>WeareA2B</v>
          </cell>
          <cell r="H2768" t="str">
            <v>Standard</v>
          </cell>
          <cell r="I2768" t="str">
            <v>medium</v>
          </cell>
          <cell r="J2768" t="str">
            <v>medium</v>
          </cell>
          <cell r="K2768">
            <v>60.34</v>
          </cell>
          <cell r="L2768">
            <v>45.26</v>
          </cell>
          <cell r="M2768">
            <v>15.080000000000005</v>
          </cell>
          <cell r="N2768">
            <v>33552</v>
          </cell>
          <cell r="O2768" t="e">
            <v>#N/A</v>
          </cell>
          <cell r="P2768" t="e">
            <v>#N/A</v>
          </cell>
          <cell r="Q2768" t="e">
            <v>#N/A</v>
          </cell>
          <cell r="R2768" t="e">
            <v>#N/A</v>
          </cell>
          <cell r="S2768" t="e">
            <v>#N/A</v>
          </cell>
          <cell r="T2768" t="e">
            <v>#N/A</v>
          </cell>
          <cell r="U2768" t="e">
            <v>#N/A</v>
          </cell>
          <cell r="V2768" t="e">
            <v>#N/A</v>
          </cell>
          <cell r="W2768" t="e">
            <v>#N/A</v>
          </cell>
          <cell r="X2768" t="e">
            <v>#N/A</v>
          </cell>
          <cell r="Y2768">
            <v>133</v>
          </cell>
        </row>
        <row r="2769">
          <cell r="A2769">
            <v>2768</v>
          </cell>
          <cell r="B2769">
            <v>85</v>
          </cell>
          <cell r="C2769">
            <v>1263</v>
          </cell>
          <cell r="D2769">
            <v>43057</v>
          </cell>
          <cell r="E2769" t="b">
            <v>1</v>
          </cell>
          <cell r="F2769" t="str">
            <v>Approved</v>
          </cell>
          <cell r="G2769" t="str">
            <v>WeareA2B</v>
          </cell>
          <cell r="H2769" t="str">
            <v>Standard</v>
          </cell>
          <cell r="I2769" t="str">
            <v>medium</v>
          </cell>
          <cell r="J2769" t="str">
            <v>medium</v>
          </cell>
          <cell r="K2769">
            <v>752.64</v>
          </cell>
          <cell r="L2769">
            <v>205.36</v>
          </cell>
          <cell r="M2769">
            <v>547.28</v>
          </cell>
          <cell r="N2769">
            <v>42218</v>
          </cell>
          <cell r="O2769" t="e">
            <v>#N/A</v>
          </cell>
          <cell r="P2769" t="e">
            <v>#N/A</v>
          </cell>
          <cell r="Q2769" t="e">
            <v>#N/A</v>
          </cell>
          <cell r="R2769" t="e">
            <v>#N/A</v>
          </cell>
          <cell r="S2769" t="e">
            <v>#N/A</v>
          </cell>
          <cell r="T2769" t="e">
            <v>#N/A</v>
          </cell>
          <cell r="U2769" t="e">
            <v>#N/A</v>
          </cell>
          <cell r="V2769" t="e">
            <v>#N/A</v>
          </cell>
          <cell r="W2769" t="e">
            <v>#N/A</v>
          </cell>
          <cell r="X2769" t="e">
            <v>#N/A</v>
          </cell>
          <cell r="Y2769">
            <v>42</v>
          </cell>
        </row>
        <row r="2770">
          <cell r="A2770">
            <v>2769</v>
          </cell>
          <cell r="B2770">
            <v>9</v>
          </cell>
          <cell r="C2770">
            <v>235</v>
          </cell>
          <cell r="D2770">
            <v>43018</v>
          </cell>
          <cell r="E2770" t="b">
            <v>0</v>
          </cell>
          <cell r="F2770" t="str">
            <v>Approved</v>
          </cell>
          <cell r="G2770" t="str">
            <v>OHM Cycles</v>
          </cell>
          <cell r="H2770" t="str">
            <v>Road</v>
          </cell>
          <cell r="I2770" t="str">
            <v>medium</v>
          </cell>
          <cell r="J2770" t="str">
            <v>medium</v>
          </cell>
          <cell r="K2770">
            <v>742.54</v>
          </cell>
          <cell r="L2770">
            <v>667.4</v>
          </cell>
          <cell r="M2770">
            <v>75.139999999999986</v>
          </cell>
          <cell r="N2770">
            <v>33549</v>
          </cell>
          <cell r="O2770" t="e">
            <v>#N/A</v>
          </cell>
          <cell r="P2770" t="e">
            <v>#N/A</v>
          </cell>
          <cell r="Q2770" t="e">
            <v>#N/A</v>
          </cell>
          <cell r="R2770" t="e">
            <v>#N/A</v>
          </cell>
          <cell r="S2770" t="e">
            <v>#N/A</v>
          </cell>
          <cell r="T2770" t="e">
            <v>#N/A</v>
          </cell>
          <cell r="U2770" t="e">
            <v>#N/A</v>
          </cell>
          <cell r="V2770" t="e">
            <v>#N/A</v>
          </cell>
          <cell r="W2770" t="e">
            <v>#N/A</v>
          </cell>
          <cell r="X2770" t="e">
            <v>#N/A</v>
          </cell>
          <cell r="Y2770">
            <v>81</v>
          </cell>
        </row>
        <row r="2771">
          <cell r="A2771">
            <v>2770</v>
          </cell>
          <cell r="B2771">
            <v>1</v>
          </cell>
          <cell r="C2771">
            <v>1545</v>
          </cell>
          <cell r="D2771">
            <v>42756</v>
          </cell>
          <cell r="E2771" t="b">
            <v>1</v>
          </cell>
          <cell r="F2771" t="str">
            <v>Approved</v>
          </cell>
          <cell r="G2771" t="str">
            <v>Giant Bicycles</v>
          </cell>
          <cell r="H2771" t="str">
            <v>Standard</v>
          </cell>
          <cell r="I2771" t="str">
            <v>medium</v>
          </cell>
          <cell r="J2771" t="str">
            <v>medium</v>
          </cell>
          <cell r="K2771">
            <v>1403.5</v>
          </cell>
          <cell r="L2771">
            <v>954.82</v>
          </cell>
          <cell r="M2771">
            <v>448.67999999999995</v>
          </cell>
          <cell r="N2771">
            <v>42688</v>
          </cell>
          <cell r="O2771" t="e">
            <v>#N/A</v>
          </cell>
          <cell r="P2771" t="e">
            <v>#N/A</v>
          </cell>
          <cell r="Q2771" t="e">
            <v>#N/A</v>
          </cell>
          <cell r="R2771" t="e">
            <v>#N/A</v>
          </cell>
          <cell r="S2771" t="e">
            <v>#N/A</v>
          </cell>
          <cell r="T2771" t="e">
            <v>#N/A</v>
          </cell>
          <cell r="U2771" t="e">
            <v>#N/A</v>
          </cell>
          <cell r="V2771" t="e">
            <v>#N/A</v>
          </cell>
          <cell r="W2771" t="e">
            <v>#N/A</v>
          </cell>
          <cell r="X2771" t="e">
            <v>#N/A</v>
          </cell>
          <cell r="Y2771">
            <v>343</v>
          </cell>
        </row>
        <row r="2772">
          <cell r="A2772">
            <v>2771</v>
          </cell>
          <cell r="B2772">
            <v>51</v>
          </cell>
          <cell r="C2772">
            <v>3470</v>
          </cell>
          <cell r="D2772">
            <v>42736</v>
          </cell>
          <cell r="E2772" t="b">
            <v>0</v>
          </cell>
          <cell r="F2772" t="str">
            <v>Approved</v>
          </cell>
          <cell r="G2772" t="str">
            <v>OHM Cycles</v>
          </cell>
          <cell r="H2772" t="str">
            <v>Standard</v>
          </cell>
          <cell r="I2772" t="str">
            <v>high</v>
          </cell>
          <cell r="J2772" t="str">
            <v>medium</v>
          </cell>
          <cell r="K2772">
            <v>2005.66</v>
          </cell>
          <cell r="L2772">
            <v>1203.4000000000001</v>
          </cell>
          <cell r="M2772">
            <v>802.26</v>
          </cell>
          <cell r="N2772">
            <v>39427</v>
          </cell>
          <cell r="O2772" t="str">
            <v>Female</v>
          </cell>
          <cell r="P2772">
            <v>95</v>
          </cell>
          <cell r="Q2772">
            <v>54.504109589041093</v>
          </cell>
          <cell r="R2772" t="str">
            <v>Recruiting Manager</v>
          </cell>
          <cell r="S2772" t="str">
            <v>Health</v>
          </cell>
          <cell r="T2772" t="str">
            <v>Mass Customer</v>
          </cell>
          <cell r="U2772" t="str">
            <v>Yes</v>
          </cell>
          <cell r="V2772">
            <v>3121</v>
          </cell>
          <cell r="W2772" t="str">
            <v>VIC</v>
          </cell>
          <cell r="X2772">
            <v>11</v>
          </cell>
          <cell r="Y2772">
            <v>363</v>
          </cell>
        </row>
        <row r="2773">
          <cell r="A2773">
            <v>2772</v>
          </cell>
          <cell r="B2773">
            <v>86</v>
          </cell>
          <cell r="C2773">
            <v>1929</v>
          </cell>
          <cell r="D2773">
            <v>42766</v>
          </cell>
          <cell r="E2773" t="b">
            <v>0</v>
          </cell>
          <cell r="F2773" t="str">
            <v>Approved</v>
          </cell>
          <cell r="G2773" t="str">
            <v>OHM Cycles</v>
          </cell>
          <cell r="H2773" t="str">
            <v>Standard</v>
          </cell>
          <cell r="I2773" t="str">
            <v>medium</v>
          </cell>
          <cell r="J2773" t="str">
            <v>medium</v>
          </cell>
          <cell r="K2773">
            <v>235.63</v>
          </cell>
          <cell r="L2773">
            <v>125.07</v>
          </cell>
          <cell r="M2773">
            <v>110.56</v>
          </cell>
          <cell r="N2773">
            <v>38206</v>
          </cell>
          <cell r="O2773" t="e">
            <v>#N/A</v>
          </cell>
          <cell r="P2773" t="e">
            <v>#N/A</v>
          </cell>
          <cell r="Q2773" t="e">
            <v>#N/A</v>
          </cell>
          <cell r="R2773" t="e">
            <v>#N/A</v>
          </cell>
          <cell r="S2773" t="e">
            <v>#N/A</v>
          </cell>
          <cell r="T2773" t="e">
            <v>#N/A</v>
          </cell>
          <cell r="U2773" t="e">
            <v>#N/A</v>
          </cell>
          <cell r="V2773" t="e">
            <v>#N/A</v>
          </cell>
          <cell r="W2773" t="e">
            <v>#N/A</v>
          </cell>
          <cell r="X2773" t="e">
            <v>#N/A</v>
          </cell>
          <cell r="Y2773">
            <v>333</v>
          </cell>
        </row>
        <row r="2774">
          <cell r="A2774">
            <v>2773</v>
          </cell>
          <cell r="B2774">
            <v>0</v>
          </cell>
          <cell r="C2774">
            <v>1136</v>
          </cell>
          <cell r="D2774">
            <v>42863</v>
          </cell>
          <cell r="F2774" t="str">
            <v>Approved</v>
          </cell>
          <cell r="G2774" t="str">
            <v>Giant Bicycles</v>
          </cell>
          <cell r="H2774" t="str">
            <v>Standard</v>
          </cell>
          <cell r="I2774" t="str">
            <v>medium</v>
          </cell>
          <cell r="J2774" t="str">
            <v>medium</v>
          </cell>
          <cell r="K2774">
            <v>230.91</v>
          </cell>
          <cell r="L2774">
            <v>173.18</v>
          </cell>
          <cell r="M2774">
            <v>57.72999999999999</v>
          </cell>
          <cell r="N2774">
            <v>39031</v>
          </cell>
          <cell r="O2774" t="e">
            <v>#N/A</v>
          </cell>
          <cell r="P2774" t="e">
            <v>#N/A</v>
          </cell>
          <cell r="Q2774" t="e">
            <v>#N/A</v>
          </cell>
          <cell r="R2774" t="e">
            <v>#N/A</v>
          </cell>
          <cell r="S2774" t="e">
            <v>#N/A</v>
          </cell>
          <cell r="T2774" t="e">
            <v>#N/A</v>
          </cell>
          <cell r="U2774" t="e">
            <v>#N/A</v>
          </cell>
          <cell r="V2774" t="e">
            <v>#N/A</v>
          </cell>
          <cell r="W2774" t="e">
            <v>#N/A</v>
          </cell>
          <cell r="X2774" t="e">
            <v>#N/A</v>
          </cell>
          <cell r="Y2774">
            <v>236</v>
          </cell>
        </row>
        <row r="2775">
          <cell r="A2775">
            <v>2774</v>
          </cell>
          <cell r="B2775">
            <v>14</v>
          </cell>
          <cell r="C2775">
            <v>1147</v>
          </cell>
          <cell r="D2775">
            <v>42852</v>
          </cell>
          <cell r="E2775" t="b">
            <v>0</v>
          </cell>
          <cell r="F2775" t="str">
            <v>Approved</v>
          </cell>
          <cell r="G2775" t="str">
            <v>Solex</v>
          </cell>
          <cell r="H2775" t="str">
            <v>Standard</v>
          </cell>
          <cell r="I2775" t="str">
            <v>high</v>
          </cell>
          <cell r="J2775" t="str">
            <v>large</v>
          </cell>
          <cell r="K2775">
            <v>1842.92</v>
          </cell>
          <cell r="L2775">
            <v>1105.75</v>
          </cell>
          <cell r="M2775">
            <v>737.17000000000007</v>
          </cell>
          <cell r="N2775">
            <v>38859</v>
          </cell>
          <cell r="O2775" t="e">
            <v>#N/A</v>
          </cell>
          <cell r="P2775" t="e">
            <v>#N/A</v>
          </cell>
          <cell r="Q2775" t="e">
            <v>#N/A</v>
          </cell>
          <cell r="R2775" t="e">
            <v>#N/A</v>
          </cell>
          <cell r="S2775" t="e">
            <v>#N/A</v>
          </cell>
          <cell r="T2775" t="e">
            <v>#N/A</v>
          </cell>
          <cell r="U2775" t="e">
            <v>#N/A</v>
          </cell>
          <cell r="V2775" t="e">
            <v>#N/A</v>
          </cell>
          <cell r="W2775" t="e">
            <v>#N/A</v>
          </cell>
          <cell r="X2775" t="e">
            <v>#N/A</v>
          </cell>
          <cell r="Y2775">
            <v>247</v>
          </cell>
        </row>
        <row r="2776">
          <cell r="A2776">
            <v>2775</v>
          </cell>
          <cell r="B2776">
            <v>86</v>
          </cell>
          <cell r="C2776">
            <v>409</v>
          </cell>
          <cell r="D2776">
            <v>42901</v>
          </cell>
          <cell r="E2776" t="b">
            <v>1</v>
          </cell>
          <cell r="F2776" t="str">
            <v>Approved</v>
          </cell>
          <cell r="G2776" t="str">
            <v>OHM Cycles</v>
          </cell>
          <cell r="H2776" t="str">
            <v>Standard</v>
          </cell>
          <cell r="I2776" t="str">
            <v>medium</v>
          </cell>
          <cell r="J2776" t="str">
            <v>medium</v>
          </cell>
          <cell r="K2776">
            <v>235.63</v>
          </cell>
          <cell r="L2776">
            <v>125.07</v>
          </cell>
          <cell r="M2776">
            <v>110.56</v>
          </cell>
          <cell r="N2776">
            <v>36367</v>
          </cell>
          <cell r="O2776" t="e">
            <v>#N/A</v>
          </cell>
          <cell r="P2776" t="e">
            <v>#N/A</v>
          </cell>
          <cell r="Q2776" t="e">
            <v>#N/A</v>
          </cell>
          <cell r="R2776" t="e">
            <v>#N/A</v>
          </cell>
          <cell r="S2776" t="e">
            <v>#N/A</v>
          </cell>
          <cell r="T2776" t="e">
            <v>#N/A</v>
          </cell>
          <cell r="U2776" t="e">
            <v>#N/A</v>
          </cell>
          <cell r="V2776" t="e">
            <v>#N/A</v>
          </cell>
          <cell r="W2776" t="e">
            <v>#N/A</v>
          </cell>
          <cell r="X2776" t="e">
            <v>#N/A</v>
          </cell>
          <cell r="Y2776">
            <v>198</v>
          </cell>
        </row>
        <row r="2777">
          <cell r="A2777">
            <v>2776</v>
          </cell>
          <cell r="B2777">
            <v>21</v>
          </cell>
          <cell r="C2777">
            <v>1144</v>
          </cell>
          <cell r="D2777">
            <v>42992</v>
          </cell>
          <cell r="E2777" t="b">
            <v>1</v>
          </cell>
          <cell r="F2777" t="str">
            <v>Approved</v>
          </cell>
          <cell r="G2777" t="str">
            <v>WeareA2B</v>
          </cell>
          <cell r="H2777" t="str">
            <v>Touring</v>
          </cell>
          <cell r="I2777" t="str">
            <v>medium</v>
          </cell>
          <cell r="J2777" t="str">
            <v>medium</v>
          </cell>
          <cell r="K2777">
            <v>1466.68</v>
          </cell>
          <cell r="L2777">
            <v>363.25</v>
          </cell>
          <cell r="M2777">
            <v>1103.43</v>
          </cell>
          <cell r="N2777">
            <v>38693</v>
          </cell>
          <cell r="O2777" t="e">
            <v>#N/A</v>
          </cell>
          <cell r="P2777" t="e">
            <v>#N/A</v>
          </cell>
          <cell r="Q2777" t="e">
            <v>#N/A</v>
          </cell>
          <cell r="R2777" t="e">
            <v>#N/A</v>
          </cell>
          <cell r="S2777" t="e">
            <v>#N/A</v>
          </cell>
          <cell r="T2777" t="e">
            <v>#N/A</v>
          </cell>
          <cell r="U2777" t="e">
            <v>#N/A</v>
          </cell>
          <cell r="V2777" t="e">
            <v>#N/A</v>
          </cell>
          <cell r="W2777" t="e">
            <v>#N/A</v>
          </cell>
          <cell r="X2777" t="e">
            <v>#N/A</v>
          </cell>
          <cell r="Y2777">
            <v>107</v>
          </cell>
        </row>
        <row r="2778">
          <cell r="A2778">
            <v>2777</v>
          </cell>
          <cell r="B2778">
            <v>27</v>
          </cell>
          <cell r="C2778">
            <v>1403</v>
          </cell>
          <cell r="D2778">
            <v>42823</v>
          </cell>
          <cell r="E2778" t="b">
            <v>1</v>
          </cell>
          <cell r="F2778" t="str">
            <v>Approved</v>
          </cell>
          <cell r="G2778" t="str">
            <v>Trek Bicycles</v>
          </cell>
          <cell r="H2778" t="str">
            <v>Standard</v>
          </cell>
          <cell r="I2778" t="str">
            <v>medium</v>
          </cell>
          <cell r="J2778" t="str">
            <v>medium</v>
          </cell>
          <cell r="K2778">
            <v>499.53</v>
          </cell>
          <cell r="L2778">
            <v>388.72</v>
          </cell>
          <cell r="M2778">
            <v>110.80999999999995</v>
          </cell>
          <cell r="N2778">
            <v>36334</v>
          </cell>
          <cell r="O2778" t="e">
            <v>#N/A</v>
          </cell>
          <cell r="P2778" t="e">
            <v>#N/A</v>
          </cell>
          <cell r="Q2778" t="e">
            <v>#N/A</v>
          </cell>
          <cell r="R2778" t="e">
            <v>#N/A</v>
          </cell>
          <cell r="S2778" t="e">
            <v>#N/A</v>
          </cell>
          <cell r="T2778" t="e">
            <v>#N/A</v>
          </cell>
          <cell r="U2778" t="e">
            <v>#N/A</v>
          </cell>
          <cell r="V2778" t="e">
            <v>#N/A</v>
          </cell>
          <cell r="W2778" t="e">
            <v>#N/A</v>
          </cell>
          <cell r="X2778" t="e">
            <v>#N/A</v>
          </cell>
          <cell r="Y2778">
            <v>276</v>
          </cell>
        </row>
        <row r="2779">
          <cell r="A2779">
            <v>2778</v>
          </cell>
          <cell r="B2779">
            <v>52</v>
          </cell>
          <cell r="C2779">
            <v>3042</v>
          </cell>
          <cell r="D2779">
            <v>43088</v>
          </cell>
          <cell r="E2779" t="b">
            <v>1</v>
          </cell>
          <cell r="F2779" t="str">
            <v>Approved</v>
          </cell>
          <cell r="G2779" t="str">
            <v>Solex</v>
          </cell>
          <cell r="H2779" t="str">
            <v>Road</v>
          </cell>
          <cell r="I2779" t="str">
            <v>medium</v>
          </cell>
          <cell r="J2779" t="str">
            <v>large</v>
          </cell>
          <cell r="K2779">
            <v>1777.8</v>
          </cell>
          <cell r="L2779">
            <v>820.78</v>
          </cell>
          <cell r="M2779">
            <v>957.02</v>
          </cell>
          <cell r="N2779">
            <v>40670</v>
          </cell>
          <cell r="O2779" t="str">
            <v>Female</v>
          </cell>
          <cell r="P2779">
            <v>21</v>
          </cell>
          <cell r="Q2779">
            <v>51.043835616438358</v>
          </cell>
          <cell r="R2779" t="str">
            <v>Engineer II</v>
          </cell>
          <cell r="S2779" t="str">
            <v>Retail</v>
          </cell>
          <cell r="T2779" t="str">
            <v>Mass Customer</v>
          </cell>
          <cell r="U2779" t="str">
            <v>Yes</v>
          </cell>
          <cell r="V2779">
            <v>4455</v>
          </cell>
          <cell r="W2779" t="str">
            <v>QLD</v>
          </cell>
          <cell r="X2779">
            <v>2</v>
          </cell>
          <cell r="Y2779">
            <v>11</v>
          </cell>
        </row>
        <row r="2780">
          <cell r="A2780">
            <v>2779</v>
          </cell>
          <cell r="B2780">
            <v>2</v>
          </cell>
          <cell r="C2780">
            <v>2635</v>
          </cell>
          <cell r="D2780">
            <v>42923</v>
          </cell>
          <cell r="E2780" t="b">
            <v>0</v>
          </cell>
          <cell r="F2780" t="str">
            <v>Approved</v>
          </cell>
          <cell r="G2780" t="str">
            <v>Solex</v>
          </cell>
          <cell r="H2780" t="str">
            <v>Standard</v>
          </cell>
          <cell r="I2780" t="str">
            <v>medium</v>
          </cell>
          <cell r="J2780" t="str">
            <v>medium</v>
          </cell>
          <cell r="K2780">
            <v>71.489999999999995</v>
          </cell>
          <cell r="L2780">
            <v>53.62</v>
          </cell>
          <cell r="M2780">
            <v>17.869999999999997</v>
          </cell>
          <cell r="N2780">
            <v>41245</v>
          </cell>
          <cell r="O2780" t="e">
            <v>#N/A</v>
          </cell>
          <cell r="P2780" t="e">
            <v>#N/A</v>
          </cell>
          <cell r="Q2780" t="e">
            <v>#N/A</v>
          </cell>
          <cell r="R2780" t="e">
            <v>#N/A</v>
          </cell>
          <cell r="S2780" t="e">
            <v>#N/A</v>
          </cell>
          <cell r="T2780" t="e">
            <v>#N/A</v>
          </cell>
          <cell r="U2780" t="e">
            <v>#N/A</v>
          </cell>
          <cell r="V2780" t="e">
            <v>#N/A</v>
          </cell>
          <cell r="W2780" t="e">
            <v>#N/A</v>
          </cell>
          <cell r="X2780" t="e">
            <v>#N/A</v>
          </cell>
          <cell r="Y2780">
            <v>176</v>
          </cell>
        </row>
        <row r="2781">
          <cell r="A2781">
            <v>2780</v>
          </cell>
          <cell r="B2781">
            <v>84</v>
          </cell>
          <cell r="C2781">
            <v>225</v>
          </cell>
          <cell r="D2781">
            <v>43062</v>
          </cell>
          <cell r="E2781" t="b">
            <v>0</v>
          </cell>
          <cell r="F2781" t="str">
            <v>Approved</v>
          </cell>
          <cell r="G2781" t="str">
            <v>Trek Bicycles</v>
          </cell>
          <cell r="H2781" t="str">
            <v>Road</v>
          </cell>
          <cell r="I2781" t="str">
            <v>medium</v>
          </cell>
          <cell r="J2781" t="str">
            <v>medium</v>
          </cell>
          <cell r="K2781">
            <v>290.62</v>
          </cell>
          <cell r="L2781">
            <v>215.14</v>
          </cell>
          <cell r="M2781">
            <v>75.480000000000018</v>
          </cell>
          <cell r="N2781">
            <v>38339</v>
          </cell>
          <cell r="O2781" t="e">
            <v>#N/A</v>
          </cell>
          <cell r="P2781" t="e">
            <v>#N/A</v>
          </cell>
          <cell r="Q2781" t="e">
            <v>#N/A</v>
          </cell>
          <cell r="R2781" t="e">
            <v>#N/A</v>
          </cell>
          <cell r="S2781" t="e">
            <v>#N/A</v>
          </cell>
          <cell r="T2781" t="e">
            <v>#N/A</v>
          </cell>
          <cell r="U2781" t="e">
            <v>#N/A</v>
          </cell>
          <cell r="V2781" t="e">
            <v>#N/A</v>
          </cell>
          <cell r="W2781" t="e">
            <v>#N/A</v>
          </cell>
          <cell r="X2781" t="e">
            <v>#N/A</v>
          </cell>
          <cell r="Y2781">
            <v>37</v>
          </cell>
        </row>
        <row r="2782">
          <cell r="A2782">
            <v>2781</v>
          </cell>
          <cell r="B2782">
            <v>27</v>
          </cell>
          <cell r="C2782">
            <v>792</v>
          </cell>
          <cell r="D2782">
            <v>42790</v>
          </cell>
          <cell r="E2782" t="b">
            <v>0</v>
          </cell>
          <cell r="F2782" t="str">
            <v>Approved</v>
          </cell>
          <cell r="G2782" t="str">
            <v>Trek Bicycles</v>
          </cell>
          <cell r="H2782" t="str">
            <v>Standard</v>
          </cell>
          <cell r="I2782" t="str">
            <v>low</v>
          </cell>
          <cell r="J2782" t="str">
            <v>medium</v>
          </cell>
          <cell r="K2782">
            <v>1057.51</v>
          </cell>
          <cell r="L2782">
            <v>154.4</v>
          </cell>
          <cell r="M2782">
            <v>903.11</v>
          </cell>
          <cell r="N2782">
            <v>34527</v>
          </cell>
          <cell r="O2782" t="e">
            <v>#N/A</v>
          </cell>
          <cell r="P2782" t="e">
            <v>#N/A</v>
          </cell>
          <cell r="Q2782" t="e">
            <v>#N/A</v>
          </cell>
          <cell r="R2782" t="e">
            <v>#N/A</v>
          </cell>
          <cell r="S2782" t="e">
            <v>#N/A</v>
          </cell>
          <cell r="T2782" t="e">
            <v>#N/A</v>
          </cell>
          <cell r="U2782" t="e">
            <v>#N/A</v>
          </cell>
          <cell r="V2782" t="e">
            <v>#N/A</v>
          </cell>
          <cell r="W2782" t="e">
            <v>#N/A</v>
          </cell>
          <cell r="X2782" t="e">
            <v>#N/A</v>
          </cell>
          <cell r="Y2782">
            <v>309</v>
          </cell>
        </row>
        <row r="2783">
          <cell r="A2783">
            <v>2782</v>
          </cell>
          <cell r="B2783">
            <v>59</v>
          </cell>
          <cell r="C2783">
            <v>2320</v>
          </cell>
          <cell r="D2783">
            <v>43075</v>
          </cell>
          <cell r="E2783" t="b">
            <v>0</v>
          </cell>
          <cell r="F2783" t="str">
            <v>Approved</v>
          </cell>
          <cell r="G2783" t="str">
            <v>Solex</v>
          </cell>
          <cell r="H2783" t="str">
            <v>Standard</v>
          </cell>
          <cell r="I2783" t="str">
            <v>medium</v>
          </cell>
          <cell r="J2783" t="str">
            <v>large</v>
          </cell>
          <cell r="K2783">
            <v>1061.56</v>
          </cell>
          <cell r="L2783">
            <v>733.58</v>
          </cell>
          <cell r="M2783">
            <v>327.9799999999999</v>
          </cell>
          <cell r="N2783">
            <v>34170</v>
          </cell>
          <cell r="O2783" t="e">
            <v>#N/A</v>
          </cell>
          <cell r="P2783" t="e">
            <v>#N/A</v>
          </cell>
          <cell r="Q2783" t="e">
            <v>#N/A</v>
          </cell>
          <cell r="R2783" t="e">
            <v>#N/A</v>
          </cell>
          <cell r="S2783" t="e">
            <v>#N/A</v>
          </cell>
          <cell r="T2783" t="e">
            <v>#N/A</v>
          </cell>
          <cell r="U2783" t="e">
            <v>#N/A</v>
          </cell>
          <cell r="V2783" t="e">
            <v>#N/A</v>
          </cell>
          <cell r="W2783" t="e">
            <v>#N/A</v>
          </cell>
          <cell r="X2783" t="e">
            <v>#N/A</v>
          </cell>
          <cell r="Y2783">
            <v>24</v>
          </cell>
        </row>
        <row r="2784">
          <cell r="A2784">
            <v>2783</v>
          </cell>
          <cell r="B2784">
            <v>3</v>
          </cell>
          <cell r="C2784">
            <v>272</v>
          </cell>
          <cell r="D2784">
            <v>42818</v>
          </cell>
          <cell r="E2784" t="b">
            <v>0</v>
          </cell>
          <cell r="F2784" t="str">
            <v>Approved</v>
          </cell>
          <cell r="G2784" t="str">
            <v>Trek Bicycles</v>
          </cell>
          <cell r="H2784" t="str">
            <v>Standard</v>
          </cell>
          <cell r="I2784" t="str">
            <v>medium</v>
          </cell>
          <cell r="J2784" t="str">
            <v>large</v>
          </cell>
          <cell r="K2784">
            <v>2091.4699999999998</v>
          </cell>
          <cell r="L2784">
            <v>388.92</v>
          </cell>
          <cell r="M2784">
            <v>1702.5499999999997</v>
          </cell>
          <cell r="N2784">
            <v>38258</v>
          </cell>
          <cell r="O2784" t="e">
            <v>#N/A</v>
          </cell>
          <cell r="P2784" t="e">
            <v>#N/A</v>
          </cell>
          <cell r="Q2784" t="e">
            <v>#N/A</v>
          </cell>
          <cell r="R2784" t="e">
            <v>#N/A</v>
          </cell>
          <cell r="S2784" t="e">
            <v>#N/A</v>
          </cell>
          <cell r="T2784" t="e">
            <v>#N/A</v>
          </cell>
          <cell r="U2784" t="e">
            <v>#N/A</v>
          </cell>
          <cell r="V2784" t="e">
            <v>#N/A</v>
          </cell>
          <cell r="W2784" t="e">
            <v>#N/A</v>
          </cell>
          <cell r="X2784" t="e">
            <v>#N/A</v>
          </cell>
          <cell r="Y2784">
            <v>281</v>
          </cell>
        </row>
        <row r="2785">
          <cell r="A2785">
            <v>2784</v>
          </cell>
          <cell r="B2785">
            <v>85</v>
          </cell>
          <cell r="C2785">
            <v>1619</v>
          </cell>
          <cell r="D2785">
            <v>42944</v>
          </cell>
          <cell r="E2785" t="b">
            <v>0</v>
          </cell>
          <cell r="F2785" t="str">
            <v>Approved</v>
          </cell>
          <cell r="G2785" t="str">
            <v>WeareA2B</v>
          </cell>
          <cell r="H2785" t="str">
            <v>Standard</v>
          </cell>
          <cell r="I2785" t="str">
            <v>medium</v>
          </cell>
          <cell r="J2785" t="str">
            <v>medium</v>
          </cell>
          <cell r="K2785">
            <v>752.64</v>
          </cell>
          <cell r="L2785">
            <v>205.36</v>
          </cell>
          <cell r="M2785">
            <v>547.28</v>
          </cell>
          <cell r="N2785">
            <v>36367</v>
          </cell>
          <cell r="O2785" t="e">
            <v>#N/A</v>
          </cell>
          <cell r="P2785" t="e">
            <v>#N/A</v>
          </cell>
          <cell r="Q2785" t="e">
            <v>#N/A</v>
          </cell>
          <cell r="R2785" t="e">
            <v>#N/A</v>
          </cell>
          <cell r="S2785" t="e">
            <v>#N/A</v>
          </cell>
          <cell r="T2785" t="e">
            <v>#N/A</v>
          </cell>
          <cell r="U2785" t="e">
            <v>#N/A</v>
          </cell>
          <cell r="V2785" t="e">
            <v>#N/A</v>
          </cell>
          <cell r="W2785" t="e">
            <v>#N/A</v>
          </cell>
          <cell r="X2785" t="e">
            <v>#N/A</v>
          </cell>
          <cell r="Y2785">
            <v>155</v>
          </cell>
        </row>
        <row r="2786">
          <cell r="A2786">
            <v>2785</v>
          </cell>
          <cell r="B2786">
            <v>12</v>
          </cell>
          <cell r="C2786">
            <v>1765</v>
          </cell>
          <cell r="D2786">
            <v>42925</v>
          </cell>
          <cell r="E2786" t="b">
            <v>0</v>
          </cell>
          <cell r="F2786" t="str">
            <v>Approved</v>
          </cell>
          <cell r="G2786" t="str">
            <v>Giant Bicycles</v>
          </cell>
          <cell r="H2786" t="str">
            <v>Standard</v>
          </cell>
          <cell r="I2786" t="str">
            <v>medium</v>
          </cell>
          <cell r="J2786" t="str">
            <v>large</v>
          </cell>
          <cell r="K2786">
            <v>1765.3</v>
          </cell>
          <cell r="L2786">
            <v>709.48</v>
          </cell>
          <cell r="M2786">
            <v>1055.82</v>
          </cell>
          <cell r="N2786">
            <v>38193</v>
          </cell>
          <cell r="O2786" t="e">
            <v>#N/A</v>
          </cell>
          <cell r="P2786" t="e">
            <v>#N/A</v>
          </cell>
          <cell r="Q2786" t="e">
            <v>#N/A</v>
          </cell>
          <cell r="R2786" t="e">
            <v>#N/A</v>
          </cell>
          <cell r="S2786" t="e">
            <v>#N/A</v>
          </cell>
          <cell r="T2786" t="e">
            <v>#N/A</v>
          </cell>
          <cell r="U2786" t="e">
            <v>#N/A</v>
          </cell>
          <cell r="V2786" t="e">
            <v>#N/A</v>
          </cell>
          <cell r="W2786" t="e">
            <v>#N/A</v>
          </cell>
          <cell r="X2786" t="e">
            <v>#N/A</v>
          </cell>
          <cell r="Y2786">
            <v>174</v>
          </cell>
        </row>
        <row r="2787">
          <cell r="A2787">
            <v>2786</v>
          </cell>
          <cell r="B2787">
            <v>85</v>
          </cell>
          <cell r="C2787">
            <v>127</v>
          </cell>
          <cell r="D2787">
            <v>43076</v>
          </cell>
          <cell r="E2787" t="b">
            <v>1</v>
          </cell>
          <cell r="F2787" t="str">
            <v>Approved</v>
          </cell>
          <cell r="G2787" t="str">
            <v>WeareA2B</v>
          </cell>
          <cell r="H2787" t="str">
            <v>Standard</v>
          </cell>
          <cell r="I2787" t="str">
            <v>medium</v>
          </cell>
          <cell r="J2787" t="str">
            <v>medium</v>
          </cell>
          <cell r="K2787">
            <v>752.64</v>
          </cell>
          <cell r="L2787">
            <v>205.36</v>
          </cell>
          <cell r="M2787">
            <v>547.28</v>
          </cell>
          <cell r="N2787">
            <v>42218</v>
          </cell>
          <cell r="O2787" t="e">
            <v>#N/A</v>
          </cell>
          <cell r="P2787" t="e">
            <v>#N/A</v>
          </cell>
          <cell r="Q2787" t="e">
            <v>#N/A</v>
          </cell>
          <cell r="R2787" t="e">
            <v>#N/A</v>
          </cell>
          <cell r="S2787" t="e">
            <v>#N/A</v>
          </cell>
          <cell r="T2787" t="e">
            <v>#N/A</v>
          </cell>
          <cell r="U2787" t="e">
            <v>#N/A</v>
          </cell>
          <cell r="V2787" t="e">
            <v>#N/A</v>
          </cell>
          <cell r="W2787" t="e">
            <v>#N/A</v>
          </cell>
          <cell r="X2787" t="e">
            <v>#N/A</v>
          </cell>
          <cell r="Y2787">
            <v>23</v>
          </cell>
        </row>
        <row r="2788">
          <cell r="A2788">
            <v>2787</v>
          </cell>
          <cell r="B2788">
            <v>12</v>
          </cell>
          <cell r="C2788">
            <v>763</v>
          </cell>
          <cell r="D2788">
            <v>42769</v>
          </cell>
          <cell r="E2788" t="b">
            <v>1</v>
          </cell>
          <cell r="F2788" t="str">
            <v>Approved</v>
          </cell>
          <cell r="G2788" t="str">
            <v>WeareA2B</v>
          </cell>
          <cell r="H2788" t="str">
            <v>Standard</v>
          </cell>
          <cell r="I2788" t="str">
            <v>medium</v>
          </cell>
          <cell r="J2788" t="str">
            <v>medium</v>
          </cell>
          <cell r="K2788">
            <v>1231.1500000000001</v>
          </cell>
          <cell r="L2788">
            <v>161.6</v>
          </cell>
          <cell r="M2788">
            <v>1069.5500000000002</v>
          </cell>
          <cell r="N2788">
            <v>38216</v>
          </cell>
          <cell r="O2788" t="e">
            <v>#N/A</v>
          </cell>
          <cell r="P2788" t="e">
            <v>#N/A</v>
          </cell>
          <cell r="Q2788" t="e">
            <v>#N/A</v>
          </cell>
          <cell r="R2788" t="e">
            <v>#N/A</v>
          </cell>
          <cell r="S2788" t="e">
            <v>#N/A</v>
          </cell>
          <cell r="T2788" t="e">
            <v>#N/A</v>
          </cell>
          <cell r="U2788" t="e">
            <v>#N/A</v>
          </cell>
          <cell r="V2788" t="e">
            <v>#N/A</v>
          </cell>
          <cell r="W2788" t="e">
            <v>#N/A</v>
          </cell>
          <cell r="X2788" t="e">
            <v>#N/A</v>
          </cell>
          <cell r="Y2788">
            <v>330</v>
          </cell>
        </row>
        <row r="2789">
          <cell r="A2789">
            <v>2788</v>
          </cell>
          <cell r="B2789">
            <v>35</v>
          </cell>
          <cell r="C2789">
            <v>2355</v>
          </cell>
          <cell r="D2789">
            <v>42773</v>
          </cell>
          <cell r="E2789" t="b">
            <v>1</v>
          </cell>
          <cell r="F2789" t="str">
            <v>Approved</v>
          </cell>
          <cell r="G2789" t="str">
            <v>Trek Bicycles</v>
          </cell>
          <cell r="H2789" t="str">
            <v>Standard</v>
          </cell>
          <cell r="I2789" t="str">
            <v>low</v>
          </cell>
          <cell r="J2789" t="str">
            <v>medium</v>
          </cell>
          <cell r="K2789">
            <v>1057.51</v>
          </cell>
          <cell r="L2789">
            <v>154.4</v>
          </cell>
          <cell r="M2789">
            <v>903.11</v>
          </cell>
          <cell r="N2789">
            <v>36361</v>
          </cell>
          <cell r="O2789" t="e">
            <v>#N/A</v>
          </cell>
          <cell r="P2789" t="e">
            <v>#N/A</v>
          </cell>
          <cell r="Q2789" t="e">
            <v>#N/A</v>
          </cell>
          <cell r="R2789" t="e">
            <v>#N/A</v>
          </cell>
          <cell r="S2789" t="e">
            <v>#N/A</v>
          </cell>
          <cell r="T2789" t="e">
            <v>#N/A</v>
          </cell>
          <cell r="U2789" t="e">
            <v>#N/A</v>
          </cell>
          <cell r="V2789" t="e">
            <v>#N/A</v>
          </cell>
          <cell r="W2789" t="e">
            <v>#N/A</v>
          </cell>
          <cell r="X2789" t="e">
            <v>#N/A</v>
          </cell>
          <cell r="Y2789">
            <v>326</v>
          </cell>
        </row>
        <row r="2790">
          <cell r="A2790">
            <v>2789</v>
          </cell>
          <cell r="B2790">
            <v>63</v>
          </cell>
          <cell r="C2790">
            <v>3231</v>
          </cell>
          <cell r="D2790">
            <v>42933</v>
          </cell>
          <cell r="E2790" t="b">
            <v>1</v>
          </cell>
          <cell r="F2790" t="str">
            <v>Approved</v>
          </cell>
          <cell r="G2790" t="str">
            <v>Solex</v>
          </cell>
          <cell r="H2790" t="str">
            <v>Standard</v>
          </cell>
          <cell r="I2790" t="str">
            <v>medium</v>
          </cell>
          <cell r="J2790" t="str">
            <v>medium</v>
          </cell>
          <cell r="K2790">
            <v>1483.2</v>
          </cell>
          <cell r="L2790">
            <v>99.59</v>
          </cell>
          <cell r="M2790">
            <v>1383.6100000000001</v>
          </cell>
          <cell r="N2790">
            <v>42105</v>
          </cell>
          <cell r="O2790" t="str">
            <v>Female</v>
          </cell>
          <cell r="P2790">
            <v>7</v>
          </cell>
          <cell r="Q2790">
            <v>45.838356164383562</v>
          </cell>
          <cell r="R2790">
            <v>0</v>
          </cell>
          <cell r="S2790" t="str">
            <v>Financial Services</v>
          </cell>
          <cell r="T2790" t="str">
            <v>Mass Customer</v>
          </cell>
          <cell r="U2790" t="str">
            <v>No</v>
          </cell>
          <cell r="V2790">
            <v>3085</v>
          </cell>
          <cell r="W2790" t="str">
            <v>VIC</v>
          </cell>
          <cell r="X2790">
            <v>8</v>
          </cell>
          <cell r="Y2790">
            <v>166</v>
          </cell>
        </row>
        <row r="2791">
          <cell r="A2791">
            <v>2790</v>
          </cell>
          <cell r="B2791">
            <v>54</v>
          </cell>
          <cell r="C2791">
            <v>3228</v>
          </cell>
          <cell r="D2791">
            <v>42766</v>
          </cell>
          <cell r="E2791" t="b">
            <v>1</v>
          </cell>
          <cell r="F2791" t="str">
            <v>Approved</v>
          </cell>
          <cell r="G2791" t="str">
            <v>WeareA2B</v>
          </cell>
          <cell r="H2791" t="str">
            <v>Standard</v>
          </cell>
          <cell r="I2791" t="str">
            <v>medium</v>
          </cell>
          <cell r="J2791" t="str">
            <v>medium</v>
          </cell>
          <cell r="K2791">
            <v>1292.8399999999999</v>
          </cell>
          <cell r="L2791">
            <v>13.44</v>
          </cell>
          <cell r="M2791">
            <v>1279.3999999999999</v>
          </cell>
          <cell r="N2791">
            <v>39915</v>
          </cell>
          <cell r="O2791" t="str">
            <v>Male</v>
          </cell>
          <cell r="P2791">
            <v>69</v>
          </cell>
          <cell r="Q2791">
            <v>57.630136986301373</v>
          </cell>
          <cell r="R2791" t="str">
            <v>Social Worker</v>
          </cell>
          <cell r="S2791" t="str">
            <v>Manufacturing</v>
          </cell>
          <cell r="T2791" t="str">
            <v>Affluent Customer</v>
          </cell>
          <cell r="U2791" t="str">
            <v>No</v>
          </cell>
          <cell r="V2791">
            <v>2880</v>
          </cell>
          <cell r="W2791" t="str">
            <v>NSW</v>
          </cell>
          <cell r="X2791">
            <v>1</v>
          </cell>
          <cell r="Y2791">
            <v>333</v>
          </cell>
        </row>
        <row r="2792">
          <cell r="A2792">
            <v>2791</v>
          </cell>
          <cell r="B2792">
            <v>10</v>
          </cell>
          <cell r="C2792">
            <v>1348</v>
          </cell>
          <cell r="D2792">
            <v>42942</v>
          </cell>
          <cell r="E2792" t="b">
            <v>1</v>
          </cell>
          <cell r="F2792" t="str">
            <v>Approved</v>
          </cell>
          <cell r="G2792" t="str">
            <v>Solex</v>
          </cell>
          <cell r="H2792" t="str">
            <v>Standard</v>
          </cell>
          <cell r="I2792" t="str">
            <v>medium</v>
          </cell>
          <cell r="J2792" t="str">
            <v>medium</v>
          </cell>
          <cell r="K2792">
            <v>1945.43</v>
          </cell>
          <cell r="L2792">
            <v>333.18</v>
          </cell>
          <cell r="M2792">
            <v>1612.25</v>
          </cell>
          <cell r="N2792">
            <v>37499</v>
          </cell>
          <cell r="O2792" t="e">
            <v>#N/A</v>
          </cell>
          <cell r="P2792" t="e">
            <v>#N/A</v>
          </cell>
          <cell r="Q2792" t="e">
            <v>#N/A</v>
          </cell>
          <cell r="R2792" t="e">
            <v>#N/A</v>
          </cell>
          <cell r="S2792" t="e">
            <v>#N/A</v>
          </cell>
          <cell r="T2792" t="e">
            <v>#N/A</v>
          </cell>
          <cell r="U2792" t="e">
            <v>#N/A</v>
          </cell>
          <cell r="V2792" t="e">
            <v>#N/A</v>
          </cell>
          <cell r="W2792" t="e">
            <v>#N/A</v>
          </cell>
          <cell r="X2792" t="e">
            <v>#N/A</v>
          </cell>
          <cell r="Y2792">
            <v>157</v>
          </cell>
        </row>
        <row r="2793">
          <cell r="A2793">
            <v>2792</v>
          </cell>
          <cell r="B2793">
            <v>68</v>
          </cell>
          <cell r="C2793">
            <v>1250</v>
          </cell>
          <cell r="D2793">
            <v>43031</v>
          </cell>
          <cell r="E2793" t="b">
            <v>0</v>
          </cell>
          <cell r="F2793" t="str">
            <v>Approved</v>
          </cell>
          <cell r="G2793" t="str">
            <v>OHM Cycles</v>
          </cell>
          <cell r="H2793" t="str">
            <v>Standard</v>
          </cell>
          <cell r="I2793" t="str">
            <v>medium</v>
          </cell>
          <cell r="J2793" t="str">
            <v>medium</v>
          </cell>
          <cell r="K2793">
            <v>1636.9</v>
          </cell>
          <cell r="L2793">
            <v>44.71</v>
          </cell>
          <cell r="M2793">
            <v>1592.19</v>
          </cell>
          <cell r="N2793">
            <v>40410</v>
          </cell>
          <cell r="O2793" t="e">
            <v>#N/A</v>
          </cell>
          <cell r="P2793" t="e">
            <v>#N/A</v>
          </cell>
          <cell r="Q2793" t="e">
            <v>#N/A</v>
          </cell>
          <cell r="R2793" t="e">
            <v>#N/A</v>
          </cell>
          <cell r="S2793" t="e">
            <v>#N/A</v>
          </cell>
          <cell r="T2793" t="e">
            <v>#N/A</v>
          </cell>
          <cell r="U2793" t="e">
            <v>#N/A</v>
          </cell>
          <cell r="V2793" t="e">
            <v>#N/A</v>
          </cell>
          <cell r="W2793" t="e">
            <v>#N/A</v>
          </cell>
          <cell r="X2793" t="e">
            <v>#N/A</v>
          </cell>
          <cell r="Y2793">
            <v>68</v>
          </cell>
        </row>
        <row r="2794">
          <cell r="A2794">
            <v>2793</v>
          </cell>
          <cell r="B2794">
            <v>5</v>
          </cell>
          <cell r="C2794">
            <v>1902</v>
          </cell>
          <cell r="D2794">
            <v>42929</v>
          </cell>
          <cell r="E2794" t="b">
            <v>0</v>
          </cell>
          <cell r="F2794" t="str">
            <v>Approved</v>
          </cell>
          <cell r="G2794" t="str">
            <v>Trek Bicycles</v>
          </cell>
          <cell r="H2794" t="str">
            <v>Mountain</v>
          </cell>
          <cell r="I2794" t="str">
            <v>low</v>
          </cell>
          <cell r="J2794" t="str">
            <v>medium</v>
          </cell>
          <cell r="K2794">
            <v>574.64</v>
          </cell>
          <cell r="L2794">
            <v>459.71</v>
          </cell>
          <cell r="M2794">
            <v>114.93</v>
          </cell>
          <cell r="N2794">
            <v>38258</v>
          </cell>
          <cell r="O2794" t="e">
            <v>#N/A</v>
          </cell>
          <cell r="P2794" t="e">
            <v>#N/A</v>
          </cell>
          <cell r="Q2794" t="e">
            <v>#N/A</v>
          </cell>
          <cell r="R2794" t="e">
            <v>#N/A</v>
          </cell>
          <cell r="S2794" t="e">
            <v>#N/A</v>
          </cell>
          <cell r="T2794" t="e">
            <v>#N/A</v>
          </cell>
          <cell r="U2794" t="e">
            <v>#N/A</v>
          </cell>
          <cell r="V2794" t="e">
            <v>#N/A</v>
          </cell>
          <cell r="W2794" t="e">
            <v>#N/A</v>
          </cell>
          <cell r="X2794" t="e">
            <v>#N/A</v>
          </cell>
          <cell r="Y2794">
            <v>170</v>
          </cell>
        </row>
        <row r="2795">
          <cell r="A2795">
            <v>2794</v>
          </cell>
          <cell r="B2795">
            <v>62</v>
          </cell>
          <cell r="C2795">
            <v>3499</v>
          </cell>
          <cell r="D2795">
            <v>42747</v>
          </cell>
          <cell r="E2795" t="b">
            <v>0</v>
          </cell>
          <cell r="F2795" t="str">
            <v>Approved</v>
          </cell>
          <cell r="G2795" t="str">
            <v>Solex</v>
          </cell>
          <cell r="H2795" t="str">
            <v>Standard</v>
          </cell>
          <cell r="I2795" t="str">
            <v>medium</v>
          </cell>
          <cell r="J2795" t="str">
            <v>medium</v>
          </cell>
          <cell r="K2795">
            <v>478.16</v>
          </cell>
          <cell r="L2795">
            <v>298.72000000000003</v>
          </cell>
          <cell r="M2795">
            <v>179.44</v>
          </cell>
          <cell r="N2795">
            <v>36146</v>
          </cell>
          <cell r="O2795" t="str">
            <v>Female</v>
          </cell>
          <cell r="P2795">
            <v>71</v>
          </cell>
          <cell r="Q2795">
            <v>42.786301369863011</v>
          </cell>
          <cell r="R2795">
            <v>0</v>
          </cell>
          <cell r="S2795" t="str">
            <v>Manufacturing</v>
          </cell>
          <cell r="T2795" t="str">
            <v>Mass Customer</v>
          </cell>
          <cell r="U2795" t="str">
            <v>No</v>
          </cell>
          <cell r="V2795">
            <v>4073</v>
          </cell>
          <cell r="W2795" t="str">
            <v>QLD</v>
          </cell>
          <cell r="X2795">
            <v>9</v>
          </cell>
          <cell r="Y2795">
            <v>352</v>
          </cell>
        </row>
        <row r="2796">
          <cell r="A2796">
            <v>2795</v>
          </cell>
          <cell r="B2796">
            <v>47</v>
          </cell>
          <cell r="C2796">
            <v>791</v>
          </cell>
          <cell r="D2796">
            <v>42869</v>
          </cell>
          <cell r="E2796" t="b">
            <v>1</v>
          </cell>
          <cell r="F2796" t="str">
            <v>Approved</v>
          </cell>
          <cell r="G2796" t="str">
            <v>Trek Bicycles</v>
          </cell>
          <cell r="H2796" t="str">
            <v>Road</v>
          </cell>
          <cell r="I2796" t="str">
            <v>low</v>
          </cell>
          <cell r="J2796" t="str">
            <v>small</v>
          </cell>
          <cell r="K2796">
            <v>1720.7</v>
          </cell>
          <cell r="L2796">
            <v>1531.42</v>
          </cell>
          <cell r="M2796">
            <v>189.27999999999997</v>
          </cell>
          <cell r="N2796">
            <v>41848</v>
          </cell>
          <cell r="O2796" t="e">
            <v>#N/A</v>
          </cell>
          <cell r="P2796" t="e">
            <v>#N/A</v>
          </cell>
          <cell r="Q2796" t="e">
            <v>#N/A</v>
          </cell>
          <cell r="R2796" t="e">
            <v>#N/A</v>
          </cell>
          <cell r="S2796" t="e">
            <v>#N/A</v>
          </cell>
          <cell r="T2796" t="e">
            <v>#N/A</v>
          </cell>
          <cell r="U2796" t="e">
            <v>#N/A</v>
          </cell>
          <cell r="V2796" t="e">
            <v>#N/A</v>
          </cell>
          <cell r="W2796" t="e">
            <v>#N/A</v>
          </cell>
          <cell r="X2796" t="e">
            <v>#N/A</v>
          </cell>
          <cell r="Y2796">
            <v>230</v>
          </cell>
        </row>
        <row r="2797">
          <cell r="A2797">
            <v>2796</v>
          </cell>
          <cell r="B2797">
            <v>54</v>
          </cell>
          <cell r="C2797">
            <v>262</v>
          </cell>
          <cell r="D2797">
            <v>43089</v>
          </cell>
          <cell r="E2797" t="b">
            <v>0</v>
          </cell>
          <cell r="F2797" t="str">
            <v>Approved</v>
          </cell>
          <cell r="G2797" t="str">
            <v>WeareA2B</v>
          </cell>
          <cell r="H2797" t="str">
            <v>Standard</v>
          </cell>
          <cell r="I2797" t="str">
            <v>medium</v>
          </cell>
          <cell r="J2797" t="str">
            <v>medium</v>
          </cell>
          <cell r="K2797">
            <v>1807.45</v>
          </cell>
          <cell r="L2797">
            <v>778.69</v>
          </cell>
          <cell r="M2797">
            <v>1028.76</v>
          </cell>
          <cell r="N2797">
            <v>42710</v>
          </cell>
          <cell r="O2797" t="e">
            <v>#N/A</v>
          </cell>
          <cell r="P2797" t="e">
            <v>#N/A</v>
          </cell>
          <cell r="Q2797" t="e">
            <v>#N/A</v>
          </cell>
          <cell r="R2797" t="e">
            <v>#N/A</v>
          </cell>
          <cell r="S2797" t="e">
            <v>#N/A</v>
          </cell>
          <cell r="T2797" t="e">
            <v>#N/A</v>
          </cell>
          <cell r="U2797" t="e">
            <v>#N/A</v>
          </cell>
          <cell r="V2797" t="e">
            <v>#N/A</v>
          </cell>
          <cell r="W2797" t="e">
            <v>#N/A</v>
          </cell>
          <cell r="X2797" t="e">
            <v>#N/A</v>
          </cell>
          <cell r="Y2797">
            <v>10</v>
          </cell>
        </row>
        <row r="2798">
          <cell r="A2798">
            <v>2797</v>
          </cell>
          <cell r="B2798">
            <v>72</v>
          </cell>
          <cell r="C2798">
            <v>848</v>
          </cell>
          <cell r="D2798">
            <v>42959</v>
          </cell>
          <cell r="E2798" t="b">
            <v>0</v>
          </cell>
          <cell r="F2798" t="str">
            <v>Approved</v>
          </cell>
          <cell r="G2798" t="str">
            <v>Norco Bicycles</v>
          </cell>
          <cell r="H2798" t="str">
            <v>Standard</v>
          </cell>
          <cell r="I2798" t="str">
            <v>medium</v>
          </cell>
          <cell r="J2798" t="str">
            <v>medium</v>
          </cell>
          <cell r="K2798">
            <v>360.4</v>
          </cell>
          <cell r="L2798">
            <v>270.3</v>
          </cell>
          <cell r="M2798">
            <v>90.099999999999966</v>
          </cell>
          <cell r="N2798">
            <v>42710</v>
          </cell>
          <cell r="O2798" t="e">
            <v>#N/A</v>
          </cell>
          <cell r="P2798" t="e">
            <v>#N/A</v>
          </cell>
          <cell r="Q2798" t="e">
            <v>#N/A</v>
          </cell>
          <cell r="R2798" t="e">
            <v>#N/A</v>
          </cell>
          <cell r="S2798" t="e">
            <v>#N/A</v>
          </cell>
          <cell r="T2798" t="e">
            <v>#N/A</v>
          </cell>
          <cell r="U2798" t="e">
            <v>#N/A</v>
          </cell>
          <cell r="V2798" t="e">
            <v>#N/A</v>
          </cell>
          <cell r="W2798" t="e">
            <v>#N/A</v>
          </cell>
          <cell r="X2798" t="e">
            <v>#N/A</v>
          </cell>
          <cell r="Y2798">
            <v>140</v>
          </cell>
        </row>
        <row r="2799">
          <cell r="A2799">
            <v>2798</v>
          </cell>
          <cell r="B2799">
            <v>61</v>
          </cell>
          <cell r="C2799">
            <v>2181</v>
          </cell>
          <cell r="D2799">
            <v>42883</v>
          </cell>
          <cell r="E2799" t="b">
            <v>1</v>
          </cell>
          <cell r="F2799" t="str">
            <v>Approved</v>
          </cell>
          <cell r="G2799" t="str">
            <v>OHM Cycles</v>
          </cell>
          <cell r="H2799" t="str">
            <v>Standard</v>
          </cell>
          <cell r="I2799" t="str">
            <v>low</v>
          </cell>
          <cell r="J2799" t="str">
            <v>medium</v>
          </cell>
          <cell r="K2799">
            <v>71.16</v>
          </cell>
          <cell r="L2799">
            <v>56.93</v>
          </cell>
          <cell r="M2799">
            <v>14.229999999999997</v>
          </cell>
          <cell r="N2799">
            <v>40487</v>
          </cell>
          <cell r="O2799" t="e">
            <v>#N/A</v>
          </cell>
          <cell r="P2799" t="e">
            <v>#N/A</v>
          </cell>
          <cell r="Q2799" t="e">
            <v>#N/A</v>
          </cell>
          <cell r="R2799" t="e">
            <v>#N/A</v>
          </cell>
          <cell r="S2799" t="e">
            <v>#N/A</v>
          </cell>
          <cell r="T2799" t="e">
            <v>#N/A</v>
          </cell>
          <cell r="U2799" t="e">
            <v>#N/A</v>
          </cell>
          <cell r="V2799" t="e">
            <v>#N/A</v>
          </cell>
          <cell r="W2799" t="e">
            <v>#N/A</v>
          </cell>
          <cell r="X2799" t="e">
            <v>#N/A</v>
          </cell>
          <cell r="Y2799">
            <v>216</v>
          </cell>
        </row>
        <row r="2800">
          <cell r="A2800">
            <v>2799</v>
          </cell>
          <cell r="B2800">
            <v>74</v>
          </cell>
          <cell r="C2800">
            <v>1240</v>
          </cell>
          <cell r="D2800">
            <v>43026</v>
          </cell>
          <cell r="E2800" t="b">
            <v>1</v>
          </cell>
          <cell r="F2800" t="str">
            <v>Approved</v>
          </cell>
          <cell r="G2800" t="str">
            <v>WeareA2B</v>
          </cell>
          <cell r="H2800" t="str">
            <v>Standard</v>
          </cell>
          <cell r="I2800" t="str">
            <v>medium</v>
          </cell>
          <cell r="J2800" t="str">
            <v>medium</v>
          </cell>
          <cell r="K2800">
            <v>1228.07</v>
          </cell>
          <cell r="L2800">
            <v>400.91</v>
          </cell>
          <cell r="M2800">
            <v>827.15999999999985</v>
          </cell>
          <cell r="N2800">
            <v>38859</v>
          </cell>
          <cell r="O2800" t="e">
            <v>#N/A</v>
          </cell>
          <cell r="P2800" t="e">
            <v>#N/A</v>
          </cell>
          <cell r="Q2800" t="e">
            <v>#N/A</v>
          </cell>
          <cell r="R2800" t="e">
            <v>#N/A</v>
          </cell>
          <cell r="S2800" t="e">
            <v>#N/A</v>
          </cell>
          <cell r="T2800" t="e">
            <v>#N/A</v>
          </cell>
          <cell r="U2800" t="e">
            <v>#N/A</v>
          </cell>
          <cell r="V2800" t="e">
            <v>#N/A</v>
          </cell>
          <cell r="W2800" t="e">
            <v>#N/A</v>
          </cell>
          <cell r="X2800" t="e">
            <v>#N/A</v>
          </cell>
          <cell r="Y2800">
            <v>73</v>
          </cell>
        </row>
        <row r="2801">
          <cell r="A2801">
            <v>2800</v>
          </cell>
          <cell r="B2801">
            <v>75</v>
          </cell>
          <cell r="C2801">
            <v>2683</v>
          </cell>
          <cell r="D2801">
            <v>43048</v>
          </cell>
          <cell r="E2801" t="b">
            <v>1</v>
          </cell>
          <cell r="F2801" t="str">
            <v>Approved</v>
          </cell>
          <cell r="G2801" t="str">
            <v>Giant Bicycles</v>
          </cell>
          <cell r="H2801" t="str">
            <v>Touring</v>
          </cell>
          <cell r="I2801" t="str">
            <v>medium</v>
          </cell>
          <cell r="J2801" t="str">
            <v>large</v>
          </cell>
          <cell r="K2801">
            <v>1873.97</v>
          </cell>
          <cell r="L2801">
            <v>863.95</v>
          </cell>
          <cell r="M2801">
            <v>1010.02</v>
          </cell>
          <cell r="N2801">
            <v>33429</v>
          </cell>
          <cell r="O2801" t="e">
            <v>#N/A</v>
          </cell>
          <cell r="P2801" t="e">
            <v>#N/A</v>
          </cell>
          <cell r="Q2801" t="e">
            <v>#N/A</v>
          </cell>
          <cell r="R2801" t="e">
            <v>#N/A</v>
          </cell>
          <cell r="S2801" t="e">
            <v>#N/A</v>
          </cell>
          <cell r="T2801" t="e">
            <v>#N/A</v>
          </cell>
          <cell r="U2801" t="e">
            <v>#N/A</v>
          </cell>
          <cell r="V2801" t="e">
            <v>#N/A</v>
          </cell>
          <cell r="W2801" t="e">
            <v>#N/A</v>
          </cell>
          <cell r="X2801" t="e">
            <v>#N/A</v>
          </cell>
          <cell r="Y2801">
            <v>51</v>
          </cell>
        </row>
        <row r="2802">
          <cell r="A2802">
            <v>2801</v>
          </cell>
          <cell r="B2802">
            <v>81</v>
          </cell>
          <cell r="C2802">
            <v>3417</v>
          </cell>
          <cell r="D2802">
            <v>42740</v>
          </cell>
          <cell r="E2802" t="b">
            <v>1</v>
          </cell>
          <cell r="F2802" t="str">
            <v>Approved</v>
          </cell>
          <cell r="G2802" t="str">
            <v>Norco Bicycles</v>
          </cell>
          <cell r="H2802" t="str">
            <v>Standard</v>
          </cell>
          <cell r="I2802" t="str">
            <v>medium</v>
          </cell>
          <cell r="J2802" t="str">
            <v>small</v>
          </cell>
          <cell r="K2802">
            <v>586.45000000000005</v>
          </cell>
          <cell r="L2802">
            <v>521.94000000000005</v>
          </cell>
          <cell r="M2802">
            <v>64.509999999999991</v>
          </cell>
          <cell r="N2802">
            <v>33429</v>
          </cell>
          <cell r="O2802" t="str">
            <v>Female</v>
          </cell>
          <cell r="P2802">
            <v>18</v>
          </cell>
          <cell r="Q2802">
            <v>49.115068493150687</v>
          </cell>
          <cell r="R2802" t="str">
            <v>Social Worker</v>
          </cell>
          <cell r="S2802" t="str">
            <v>Manufacturing</v>
          </cell>
          <cell r="T2802" t="str">
            <v>Mass Customer</v>
          </cell>
          <cell r="U2802" t="str">
            <v>Yes</v>
          </cell>
          <cell r="V2802">
            <v>3131</v>
          </cell>
          <cell r="W2802" t="str">
            <v>VIC</v>
          </cell>
          <cell r="X2802">
            <v>12</v>
          </cell>
          <cell r="Y2802">
            <v>359</v>
          </cell>
        </row>
        <row r="2803">
          <cell r="A2803">
            <v>2802</v>
          </cell>
          <cell r="B2803">
            <v>0</v>
          </cell>
          <cell r="C2803">
            <v>501</v>
          </cell>
          <cell r="D2803">
            <v>42886</v>
          </cell>
          <cell r="E2803" t="b">
            <v>1</v>
          </cell>
          <cell r="F2803" t="str">
            <v>Approved</v>
          </cell>
          <cell r="G2803" t="str">
            <v>Solex</v>
          </cell>
          <cell r="H2803" t="str">
            <v>Standard</v>
          </cell>
          <cell r="I2803" t="str">
            <v>medium</v>
          </cell>
          <cell r="J2803" t="str">
            <v>medium</v>
          </cell>
          <cell r="K2803">
            <v>441.49</v>
          </cell>
          <cell r="L2803">
            <v>84.99</v>
          </cell>
          <cell r="M2803">
            <v>356.5</v>
          </cell>
          <cell r="N2803">
            <v>34071</v>
          </cell>
          <cell r="O2803" t="e">
            <v>#N/A</v>
          </cell>
          <cell r="P2803" t="e">
            <v>#N/A</v>
          </cell>
          <cell r="Q2803" t="e">
            <v>#N/A</v>
          </cell>
          <cell r="R2803" t="e">
            <v>#N/A</v>
          </cell>
          <cell r="S2803" t="e">
            <v>#N/A</v>
          </cell>
          <cell r="T2803" t="e">
            <v>#N/A</v>
          </cell>
          <cell r="U2803" t="e">
            <v>#N/A</v>
          </cell>
          <cell r="V2803" t="e">
            <v>#N/A</v>
          </cell>
          <cell r="W2803" t="e">
            <v>#N/A</v>
          </cell>
          <cell r="X2803" t="e">
            <v>#N/A</v>
          </cell>
          <cell r="Y2803">
            <v>213</v>
          </cell>
        </row>
        <row r="2804">
          <cell r="A2804">
            <v>2803</v>
          </cell>
          <cell r="B2804">
            <v>55</v>
          </cell>
          <cell r="C2804">
            <v>653</v>
          </cell>
          <cell r="D2804">
            <v>43004</v>
          </cell>
          <cell r="E2804" t="b">
            <v>1</v>
          </cell>
          <cell r="F2804" t="str">
            <v>Approved</v>
          </cell>
          <cell r="G2804" t="str">
            <v>Trek Bicycles</v>
          </cell>
          <cell r="H2804" t="str">
            <v>Road</v>
          </cell>
          <cell r="I2804" t="str">
            <v>medium</v>
          </cell>
          <cell r="J2804" t="str">
            <v>large</v>
          </cell>
          <cell r="K2804">
            <v>1894.19</v>
          </cell>
          <cell r="L2804">
            <v>598.76</v>
          </cell>
          <cell r="M2804">
            <v>1295.43</v>
          </cell>
          <cell r="N2804">
            <v>42172</v>
          </cell>
          <cell r="O2804" t="e">
            <v>#N/A</v>
          </cell>
          <cell r="P2804" t="e">
            <v>#N/A</v>
          </cell>
          <cell r="Q2804" t="e">
            <v>#N/A</v>
          </cell>
          <cell r="R2804" t="e">
            <v>#N/A</v>
          </cell>
          <cell r="S2804" t="e">
            <v>#N/A</v>
          </cell>
          <cell r="T2804" t="e">
            <v>#N/A</v>
          </cell>
          <cell r="U2804" t="e">
            <v>#N/A</v>
          </cell>
          <cell r="V2804" t="e">
            <v>#N/A</v>
          </cell>
          <cell r="W2804" t="e">
            <v>#N/A</v>
          </cell>
          <cell r="X2804" t="e">
            <v>#N/A</v>
          </cell>
          <cell r="Y2804">
            <v>95</v>
          </cell>
        </row>
        <row r="2805">
          <cell r="A2805">
            <v>2804</v>
          </cell>
          <cell r="B2805">
            <v>13</v>
          </cell>
          <cell r="C2805">
            <v>2340</v>
          </cell>
          <cell r="D2805">
            <v>42918</v>
          </cell>
          <cell r="E2805" t="b">
            <v>1</v>
          </cell>
          <cell r="F2805" t="str">
            <v>Approved</v>
          </cell>
          <cell r="G2805" t="str">
            <v>Solex</v>
          </cell>
          <cell r="H2805" t="str">
            <v>Standard</v>
          </cell>
          <cell r="I2805" t="str">
            <v>medium</v>
          </cell>
          <cell r="J2805" t="str">
            <v>medium</v>
          </cell>
          <cell r="K2805">
            <v>1163.8900000000001</v>
          </cell>
          <cell r="L2805">
            <v>589.27</v>
          </cell>
          <cell r="M2805">
            <v>574.62000000000012</v>
          </cell>
          <cell r="N2805">
            <v>40303</v>
          </cell>
          <cell r="O2805" t="e">
            <v>#N/A</v>
          </cell>
          <cell r="P2805" t="e">
            <v>#N/A</v>
          </cell>
          <cell r="Q2805" t="e">
            <v>#N/A</v>
          </cell>
          <cell r="R2805" t="e">
            <v>#N/A</v>
          </cell>
          <cell r="S2805" t="e">
            <v>#N/A</v>
          </cell>
          <cell r="T2805" t="e">
            <v>#N/A</v>
          </cell>
          <cell r="U2805" t="e">
            <v>#N/A</v>
          </cell>
          <cell r="V2805" t="e">
            <v>#N/A</v>
          </cell>
          <cell r="W2805" t="e">
            <v>#N/A</v>
          </cell>
          <cell r="X2805" t="e">
            <v>#N/A</v>
          </cell>
          <cell r="Y2805">
            <v>181</v>
          </cell>
        </row>
        <row r="2806">
          <cell r="A2806">
            <v>2805</v>
          </cell>
          <cell r="B2806">
            <v>3</v>
          </cell>
          <cell r="C2806">
            <v>2504</v>
          </cell>
          <cell r="D2806">
            <v>42988</v>
          </cell>
          <cell r="E2806" t="b">
            <v>0</v>
          </cell>
          <cell r="F2806" t="str">
            <v>Approved</v>
          </cell>
          <cell r="G2806" t="str">
            <v>Trek Bicycles</v>
          </cell>
          <cell r="H2806" t="str">
            <v>Standard</v>
          </cell>
          <cell r="I2806" t="str">
            <v>medium</v>
          </cell>
          <cell r="J2806" t="str">
            <v>large</v>
          </cell>
          <cell r="K2806">
            <v>2091.4699999999998</v>
          </cell>
          <cell r="L2806">
            <v>388.92</v>
          </cell>
          <cell r="M2806">
            <v>1702.5499999999997</v>
          </cell>
          <cell r="N2806">
            <v>41167</v>
          </cell>
          <cell r="O2806" t="e">
            <v>#N/A</v>
          </cell>
          <cell r="P2806" t="e">
            <v>#N/A</v>
          </cell>
          <cell r="Q2806" t="e">
            <v>#N/A</v>
          </cell>
          <cell r="R2806" t="e">
            <v>#N/A</v>
          </cell>
          <cell r="S2806" t="e">
            <v>#N/A</v>
          </cell>
          <cell r="T2806" t="e">
            <v>#N/A</v>
          </cell>
          <cell r="U2806" t="e">
            <v>#N/A</v>
          </cell>
          <cell r="V2806" t="e">
            <v>#N/A</v>
          </cell>
          <cell r="W2806" t="e">
            <v>#N/A</v>
          </cell>
          <cell r="X2806" t="e">
            <v>#N/A</v>
          </cell>
          <cell r="Y2806">
            <v>111</v>
          </cell>
        </row>
        <row r="2807">
          <cell r="A2807">
            <v>2806</v>
          </cell>
          <cell r="B2807">
            <v>91</v>
          </cell>
          <cell r="C2807">
            <v>3295</v>
          </cell>
          <cell r="D2807">
            <v>42932</v>
          </cell>
          <cell r="E2807" t="b">
            <v>0</v>
          </cell>
          <cell r="F2807" t="str">
            <v>Approved</v>
          </cell>
          <cell r="G2807" t="str">
            <v>WeareA2B</v>
          </cell>
          <cell r="H2807" t="str">
            <v>Standard</v>
          </cell>
          <cell r="I2807" t="str">
            <v>low</v>
          </cell>
          <cell r="J2807" t="str">
            <v>medium</v>
          </cell>
          <cell r="K2807">
            <v>642.30999999999995</v>
          </cell>
          <cell r="L2807">
            <v>513.85</v>
          </cell>
          <cell r="M2807">
            <v>128.45999999999992</v>
          </cell>
          <cell r="N2807">
            <v>42226</v>
          </cell>
          <cell r="O2807" t="str">
            <v>Female</v>
          </cell>
          <cell r="P2807">
            <v>78</v>
          </cell>
          <cell r="Q2807">
            <v>57.854794520547948</v>
          </cell>
          <cell r="R2807" t="str">
            <v>Human Resources Assistant III</v>
          </cell>
          <cell r="S2807" t="str">
            <v>Manufacturing</v>
          </cell>
          <cell r="T2807" t="str">
            <v>Affluent Customer</v>
          </cell>
          <cell r="U2807" t="str">
            <v>No</v>
          </cell>
          <cell r="V2807">
            <v>3810</v>
          </cell>
          <cell r="W2807" t="str">
            <v>VIC</v>
          </cell>
          <cell r="X2807">
            <v>4</v>
          </cell>
          <cell r="Y2807">
            <v>167</v>
          </cell>
        </row>
        <row r="2808">
          <cell r="A2808">
            <v>2807</v>
          </cell>
          <cell r="B2808">
            <v>97</v>
          </cell>
          <cell r="C2808">
            <v>1104</v>
          </cell>
          <cell r="D2808">
            <v>43003</v>
          </cell>
          <cell r="E2808" t="b">
            <v>1</v>
          </cell>
          <cell r="F2808" t="str">
            <v>Approved</v>
          </cell>
          <cell r="G2808" t="str">
            <v>Solex</v>
          </cell>
          <cell r="H2808" t="str">
            <v>Standard</v>
          </cell>
          <cell r="I2808" t="str">
            <v>medium</v>
          </cell>
          <cell r="J2808" t="str">
            <v>large</v>
          </cell>
          <cell r="K2808">
            <v>202.62</v>
          </cell>
          <cell r="L2808">
            <v>151.96</v>
          </cell>
          <cell r="M2808">
            <v>50.66</v>
          </cell>
          <cell r="N2808">
            <v>42458</v>
          </cell>
          <cell r="O2808" t="e">
            <v>#N/A</v>
          </cell>
          <cell r="P2808" t="e">
            <v>#N/A</v>
          </cell>
          <cell r="Q2808" t="e">
            <v>#N/A</v>
          </cell>
          <cell r="R2808" t="e">
            <v>#N/A</v>
          </cell>
          <cell r="S2808" t="e">
            <v>#N/A</v>
          </cell>
          <cell r="T2808" t="e">
            <v>#N/A</v>
          </cell>
          <cell r="U2808" t="e">
            <v>#N/A</v>
          </cell>
          <cell r="V2808" t="e">
            <v>#N/A</v>
          </cell>
          <cell r="W2808" t="e">
            <v>#N/A</v>
          </cell>
          <cell r="X2808" t="e">
            <v>#N/A</v>
          </cell>
          <cell r="Y2808">
            <v>96</v>
          </cell>
        </row>
        <row r="2809">
          <cell r="A2809">
            <v>2808</v>
          </cell>
          <cell r="B2809">
            <v>12</v>
          </cell>
          <cell r="C2809">
            <v>3117</v>
          </cell>
          <cell r="D2809">
            <v>42803</v>
          </cell>
          <cell r="E2809" t="b">
            <v>1</v>
          </cell>
          <cell r="F2809" t="str">
            <v>Approved</v>
          </cell>
          <cell r="G2809" t="str">
            <v>WeareA2B</v>
          </cell>
          <cell r="H2809" t="str">
            <v>Standard</v>
          </cell>
          <cell r="I2809" t="str">
            <v>medium</v>
          </cell>
          <cell r="J2809" t="str">
            <v>medium</v>
          </cell>
          <cell r="K2809">
            <v>1231.1500000000001</v>
          </cell>
          <cell r="L2809">
            <v>161.6</v>
          </cell>
          <cell r="M2809">
            <v>1069.5500000000002</v>
          </cell>
          <cell r="N2809">
            <v>34586</v>
          </cell>
          <cell r="O2809" t="str">
            <v>Male</v>
          </cell>
          <cell r="P2809">
            <v>54</v>
          </cell>
          <cell r="Q2809">
            <v>26.791780821917808</v>
          </cell>
          <cell r="R2809" t="str">
            <v>Cost Accountant</v>
          </cell>
          <cell r="S2809" t="str">
            <v>Health</v>
          </cell>
          <cell r="T2809" t="str">
            <v>Mass Customer</v>
          </cell>
          <cell r="U2809" t="str">
            <v>No</v>
          </cell>
          <cell r="V2809">
            <v>3805</v>
          </cell>
          <cell r="W2809" t="str">
            <v>VIC</v>
          </cell>
          <cell r="X2809">
            <v>7</v>
          </cell>
          <cell r="Y2809">
            <v>296</v>
          </cell>
        </row>
        <row r="2810">
          <cell r="A2810">
            <v>2809</v>
          </cell>
          <cell r="B2810">
            <v>100</v>
          </cell>
          <cell r="C2810">
            <v>1522</v>
          </cell>
          <cell r="D2810">
            <v>43090</v>
          </cell>
          <cell r="E2810" t="b">
            <v>1</v>
          </cell>
          <cell r="F2810" t="str">
            <v>Approved</v>
          </cell>
          <cell r="G2810" t="str">
            <v>Norco Bicycles</v>
          </cell>
          <cell r="H2810" t="str">
            <v>Road</v>
          </cell>
          <cell r="I2810" t="str">
            <v>medium</v>
          </cell>
          <cell r="J2810" t="str">
            <v>medium</v>
          </cell>
          <cell r="K2810">
            <v>1036.5899999999999</v>
          </cell>
          <cell r="L2810">
            <v>206.35</v>
          </cell>
          <cell r="M2810">
            <v>830.2399999999999</v>
          </cell>
          <cell r="N2810">
            <v>33364</v>
          </cell>
          <cell r="O2810" t="e">
            <v>#N/A</v>
          </cell>
          <cell r="P2810" t="e">
            <v>#N/A</v>
          </cell>
          <cell r="Q2810" t="e">
            <v>#N/A</v>
          </cell>
          <cell r="R2810" t="e">
            <v>#N/A</v>
          </cell>
          <cell r="S2810" t="e">
            <v>#N/A</v>
          </cell>
          <cell r="T2810" t="e">
            <v>#N/A</v>
          </cell>
          <cell r="U2810" t="e">
            <v>#N/A</v>
          </cell>
          <cell r="V2810" t="e">
            <v>#N/A</v>
          </cell>
          <cell r="W2810" t="e">
            <v>#N/A</v>
          </cell>
          <cell r="X2810" t="e">
            <v>#N/A</v>
          </cell>
          <cell r="Y2810">
            <v>9</v>
          </cell>
        </row>
        <row r="2811">
          <cell r="A2811">
            <v>2810</v>
          </cell>
          <cell r="B2811">
            <v>69</v>
          </cell>
          <cell r="C2811">
            <v>3489</v>
          </cell>
          <cell r="D2811">
            <v>42832</v>
          </cell>
          <cell r="E2811" t="b">
            <v>1</v>
          </cell>
          <cell r="F2811" t="str">
            <v>Approved</v>
          </cell>
          <cell r="G2811" t="str">
            <v>Giant Bicycles</v>
          </cell>
          <cell r="H2811" t="str">
            <v>Road</v>
          </cell>
          <cell r="I2811" t="str">
            <v>medium</v>
          </cell>
          <cell r="J2811" t="str">
            <v>medium</v>
          </cell>
          <cell r="K2811">
            <v>792.9</v>
          </cell>
          <cell r="L2811">
            <v>594.67999999999995</v>
          </cell>
          <cell r="M2811">
            <v>198.22000000000003</v>
          </cell>
          <cell r="N2811">
            <v>33879</v>
          </cell>
          <cell r="O2811" t="str">
            <v>Male</v>
          </cell>
          <cell r="P2811">
            <v>45</v>
          </cell>
          <cell r="Q2811">
            <v>52.421917808219177</v>
          </cell>
          <cell r="R2811" t="str">
            <v>Help Desk Operator</v>
          </cell>
          <cell r="S2811" t="str">
            <v>Manufacturing</v>
          </cell>
          <cell r="T2811" t="str">
            <v>Mass Customer</v>
          </cell>
          <cell r="U2811" t="str">
            <v>Yes</v>
          </cell>
          <cell r="V2811">
            <v>2099</v>
          </cell>
          <cell r="W2811" t="str">
            <v>NSW</v>
          </cell>
          <cell r="X2811">
            <v>11</v>
          </cell>
          <cell r="Y2811">
            <v>267</v>
          </cell>
        </row>
        <row r="2812">
          <cell r="A2812">
            <v>2811</v>
          </cell>
          <cell r="B2812">
            <v>89</v>
          </cell>
          <cell r="C2812">
            <v>63</v>
          </cell>
          <cell r="D2812">
            <v>42999</v>
          </cell>
          <cell r="E2812" t="b">
            <v>0</v>
          </cell>
          <cell r="F2812" t="str">
            <v>Approved</v>
          </cell>
          <cell r="G2812" t="str">
            <v>WeareA2B</v>
          </cell>
          <cell r="H2812" t="str">
            <v>Touring</v>
          </cell>
          <cell r="I2812" t="str">
            <v>medium</v>
          </cell>
          <cell r="J2812" t="str">
            <v>large</v>
          </cell>
          <cell r="K2812">
            <v>1362.99</v>
          </cell>
          <cell r="L2812">
            <v>57.74</v>
          </cell>
          <cell r="M2812">
            <v>1305.25</v>
          </cell>
          <cell r="N2812">
            <v>38482</v>
          </cell>
          <cell r="O2812" t="e">
            <v>#N/A</v>
          </cell>
          <cell r="P2812" t="e">
            <v>#N/A</v>
          </cell>
          <cell r="Q2812" t="e">
            <v>#N/A</v>
          </cell>
          <cell r="R2812" t="e">
            <v>#N/A</v>
          </cell>
          <cell r="S2812" t="e">
            <v>#N/A</v>
          </cell>
          <cell r="T2812" t="e">
            <v>#N/A</v>
          </cell>
          <cell r="U2812" t="e">
            <v>#N/A</v>
          </cell>
          <cell r="V2812" t="e">
            <v>#N/A</v>
          </cell>
          <cell r="W2812" t="e">
            <v>#N/A</v>
          </cell>
          <cell r="X2812" t="e">
            <v>#N/A</v>
          </cell>
          <cell r="Y2812">
            <v>100</v>
          </cell>
        </row>
        <row r="2813">
          <cell r="A2813">
            <v>2812</v>
          </cell>
          <cell r="B2813">
            <v>2</v>
          </cell>
          <cell r="C2813">
            <v>1824</v>
          </cell>
          <cell r="D2813">
            <v>42740</v>
          </cell>
          <cell r="E2813" t="b">
            <v>0</v>
          </cell>
          <cell r="F2813" t="str">
            <v>Approved</v>
          </cell>
          <cell r="G2813" t="str">
            <v>Solex</v>
          </cell>
          <cell r="H2813" t="str">
            <v>Standard</v>
          </cell>
          <cell r="I2813" t="str">
            <v>medium</v>
          </cell>
          <cell r="J2813" t="str">
            <v>medium</v>
          </cell>
          <cell r="K2813">
            <v>71.489999999999995</v>
          </cell>
          <cell r="L2813">
            <v>53.62</v>
          </cell>
          <cell r="M2813">
            <v>17.869999999999997</v>
          </cell>
          <cell r="N2813">
            <v>40784</v>
          </cell>
          <cell r="O2813" t="e">
            <v>#N/A</v>
          </cell>
          <cell r="P2813" t="e">
            <v>#N/A</v>
          </cell>
          <cell r="Q2813" t="e">
            <v>#N/A</v>
          </cell>
          <cell r="R2813" t="e">
            <v>#N/A</v>
          </cell>
          <cell r="S2813" t="e">
            <v>#N/A</v>
          </cell>
          <cell r="T2813" t="e">
            <v>#N/A</v>
          </cell>
          <cell r="U2813" t="e">
            <v>#N/A</v>
          </cell>
          <cell r="V2813" t="e">
            <v>#N/A</v>
          </cell>
          <cell r="W2813" t="e">
            <v>#N/A</v>
          </cell>
          <cell r="X2813" t="e">
            <v>#N/A</v>
          </cell>
          <cell r="Y2813">
            <v>359</v>
          </cell>
        </row>
        <row r="2814">
          <cell r="A2814">
            <v>2813</v>
          </cell>
          <cell r="B2814">
            <v>76</v>
          </cell>
          <cell r="C2814">
            <v>1193</v>
          </cell>
          <cell r="D2814">
            <v>42769</v>
          </cell>
          <cell r="E2814" t="b">
            <v>1</v>
          </cell>
          <cell r="F2814" t="str">
            <v>Approved</v>
          </cell>
          <cell r="G2814" t="str">
            <v>WeareA2B</v>
          </cell>
          <cell r="H2814" t="str">
            <v>Road</v>
          </cell>
          <cell r="I2814" t="str">
            <v>low</v>
          </cell>
          <cell r="J2814" t="str">
            <v>small</v>
          </cell>
          <cell r="K2814">
            <v>1172.78</v>
          </cell>
          <cell r="L2814">
            <v>1043.77</v>
          </cell>
          <cell r="M2814">
            <v>129.01</v>
          </cell>
          <cell r="N2814">
            <v>37539</v>
          </cell>
          <cell r="O2814" t="e">
            <v>#N/A</v>
          </cell>
          <cell r="P2814" t="e">
            <v>#N/A</v>
          </cell>
          <cell r="Q2814" t="e">
            <v>#N/A</v>
          </cell>
          <cell r="R2814" t="e">
            <v>#N/A</v>
          </cell>
          <cell r="S2814" t="e">
            <v>#N/A</v>
          </cell>
          <cell r="T2814" t="e">
            <v>#N/A</v>
          </cell>
          <cell r="U2814" t="e">
            <v>#N/A</v>
          </cell>
          <cell r="V2814" t="e">
            <v>#N/A</v>
          </cell>
          <cell r="W2814" t="e">
            <v>#N/A</v>
          </cell>
          <cell r="X2814" t="e">
            <v>#N/A</v>
          </cell>
          <cell r="Y2814">
            <v>330</v>
          </cell>
        </row>
        <row r="2815">
          <cell r="A2815">
            <v>2814</v>
          </cell>
          <cell r="B2815">
            <v>81</v>
          </cell>
          <cell r="C2815">
            <v>3011</v>
          </cell>
          <cell r="D2815">
            <v>42890</v>
          </cell>
          <cell r="E2815" t="b">
            <v>1</v>
          </cell>
          <cell r="F2815" t="str">
            <v>Approved</v>
          </cell>
          <cell r="G2815" t="str">
            <v>Solex</v>
          </cell>
          <cell r="H2815" t="str">
            <v>Standard</v>
          </cell>
          <cell r="I2815" t="str">
            <v>medium</v>
          </cell>
          <cell r="J2815" t="str">
            <v>medium</v>
          </cell>
          <cell r="K2815">
            <v>1151.96</v>
          </cell>
          <cell r="L2815">
            <v>649.49</v>
          </cell>
          <cell r="M2815">
            <v>502.47</v>
          </cell>
          <cell r="N2815">
            <v>36498</v>
          </cell>
          <cell r="O2815" t="str">
            <v>U</v>
          </cell>
          <cell r="P2815">
            <v>81</v>
          </cell>
          <cell r="Q2815">
            <v>27.876712328767123</v>
          </cell>
          <cell r="R2815" t="str">
            <v>Staff Scientist</v>
          </cell>
          <cell r="S2815" t="str">
            <v>n/a</v>
          </cell>
          <cell r="T2815" t="str">
            <v>Affluent Customer</v>
          </cell>
          <cell r="U2815" t="str">
            <v>No</v>
          </cell>
          <cell r="V2815">
            <v>2096</v>
          </cell>
          <cell r="W2815" t="str">
            <v>NSW</v>
          </cell>
          <cell r="X2815">
            <v>12</v>
          </cell>
          <cell r="Y2815">
            <v>209</v>
          </cell>
        </row>
        <row r="2816">
          <cell r="A2816">
            <v>2815</v>
          </cell>
          <cell r="B2816">
            <v>0</v>
          </cell>
          <cell r="C2816">
            <v>2697</v>
          </cell>
          <cell r="D2816">
            <v>42975</v>
          </cell>
          <cell r="E2816" t="b">
            <v>1</v>
          </cell>
          <cell r="F2816" t="str">
            <v>Approved</v>
          </cell>
          <cell r="G2816" t="str">
            <v>Norco Bicycles</v>
          </cell>
          <cell r="H2816" t="str">
            <v>Standard</v>
          </cell>
          <cell r="I2816" t="str">
            <v>low</v>
          </cell>
          <cell r="J2816" t="str">
            <v>medium</v>
          </cell>
          <cell r="K2816">
            <v>363.01</v>
          </cell>
          <cell r="L2816">
            <v>290.41000000000003</v>
          </cell>
          <cell r="M2816">
            <v>72.599999999999966</v>
          </cell>
          <cell r="N2816">
            <v>38482</v>
          </cell>
          <cell r="O2816" t="e">
            <v>#N/A</v>
          </cell>
          <cell r="P2816" t="e">
            <v>#N/A</v>
          </cell>
          <cell r="Q2816" t="e">
            <v>#N/A</v>
          </cell>
          <cell r="R2816" t="e">
            <v>#N/A</v>
          </cell>
          <cell r="S2816" t="e">
            <v>#N/A</v>
          </cell>
          <cell r="T2816" t="e">
            <v>#N/A</v>
          </cell>
          <cell r="U2816" t="e">
            <v>#N/A</v>
          </cell>
          <cell r="V2816" t="e">
            <v>#N/A</v>
          </cell>
          <cell r="W2816" t="e">
            <v>#N/A</v>
          </cell>
          <cell r="X2816" t="e">
            <v>#N/A</v>
          </cell>
          <cell r="Y2816">
            <v>124</v>
          </cell>
        </row>
        <row r="2817">
          <cell r="A2817">
            <v>2816</v>
          </cell>
          <cell r="B2817">
            <v>1</v>
          </cell>
          <cell r="C2817">
            <v>2595</v>
          </cell>
          <cell r="D2817">
            <v>42841</v>
          </cell>
          <cell r="E2817" t="b">
            <v>1</v>
          </cell>
          <cell r="F2817" t="str">
            <v>Approved</v>
          </cell>
          <cell r="G2817" t="str">
            <v>Giant Bicycles</v>
          </cell>
          <cell r="H2817" t="str">
            <v>Standard</v>
          </cell>
          <cell r="I2817" t="str">
            <v>medium</v>
          </cell>
          <cell r="J2817" t="str">
            <v>medium</v>
          </cell>
          <cell r="K2817">
            <v>1403.5</v>
          </cell>
          <cell r="L2817">
            <v>954.82</v>
          </cell>
          <cell r="M2817">
            <v>448.67999999999995</v>
          </cell>
          <cell r="N2817">
            <v>41245</v>
          </cell>
          <cell r="O2817" t="e">
            <v>#N/A</v>
          </cell>
          <cell r="P2817" t="e">
            <v>#N/A</v>
          </cell>
          <cell r="Q2817" t="e">
            <v>#N/A</v>
          </cell>
          <cell r="R2817" t="e">
            <v>#N/A</v>
          </cell>
          <cell r="S2817" t="e">
            <v>#N/A</v>
          </cell>
          <cell r="T2817" t="e">
            <v>#N/A</v>
          </cell>
          <cell r="U2817" t="e">
            <v>#N/A</v>
          </cell>
          <cell r="V2817" t="e">
            <v>#N/A</v>
          </cell>
          <cell r="W2817" t="e">
            <v>#N/A</v>
          </cell>
          <cell r="X2817" t="e">
            <v>#N/A</v>
          </cell>
          <cell r="Y2817">
            <v>258</v>
          </cell>
        </row>
        <row r="2818">
          <cell r="A2818">
            <v>2817</v>
          </cell>
          <cell r="B2818">
            <v>35</v>
          </cell>
          <cell r="C2818">
            <v>2457</v>
          </cell>
          <cell r="D2818">
            <v>42827</v>
          </cell>
          <cell r="E2818" t="b">
            <v>0</v>
          </cell>
          <cell r="F2818" t="str">
            <v>Approved</v>
          </cell>
          <cell r="G2818" t="str">
            <v>Giant Bicycles</v>
          </cell>
          <cell r="H2818" t="str">
            <v>Standard</v>
          </cell>
          <cell r="I2818" t="str">
            <v>medium</v>
          </cell>
          <cell r="J2818" t="str">
            <v>medium</v>
          </cell>
          <cell r="K2818">
            <v>1403.5</v>
          </cell>
          <cell r="L2818">
            <v>954.82</v>
          </cell>
          <cell r="M2818">
            <v>448.67999999999995</v>
          </cell>
          <cell r="N2818">
            <v>41245</v>
          </cell>
          <cell r="O2818" t="e">
            <v>#N/A</v>
          </cell>
          <cell r="P2818" t="e">
            <v>#N/A</v>
          </cell>
          <cell r="Q2818" t="e">
            <v>#N/A</v>
          </cell>
          <cell r="R2818" t="e">
            <v>#N/A</v>
          </cell>
          <cell r="S2818" t="e">
            <v>#N/A</v>
          </cell>
          <cell r="T2818" t="e">
            <v>#N/A</v>
          </cell>
          <cell r="U2818" t="e">
            <v>#N/A</v>
          </cell>
          <cell r="V2818" t="e">
            <v>#N/A</v>
          </cell>
          <cell r="W2818" t="e">
            <v>#N/A</v>
          </cell>
          <cell r="X2818" t="e">
            <v>#N/A</v>
          </cell>
          <cell r="Y2818">
            <v>272</v>
          </cell>
        </row>
        <row r="2819">
          <cell r="A2819">
            <v>2818</v>
          </cell>
          <cell r="B2819">
            <v>20</v>
          </cell>
          <cell r="C2819">
            <v>3414</v>
          </cell>
          <cell r="D2819">
            <v>42738</v>
          </cell>
          <cell r="E2819" t="b">
            <v>1</v>
          </cell>
          <cell r="F2819" t="str">
            <v>Approved</v>
          </cell>
          <cell r="G2819" t="str">
            <v>Trek Bicycles</v>
          </cell>
          <cell r="H2819" t="str">
            <v>Standard</v>
          </cell>
          <cell r="I2819" t="str">
            <v>medium</v>
          </cell>
          <cell r="J2819" t="str">
            <v>small</v>
          </cell>
          <cell r="K2819">
            <v>1775.81</v>
          </cell>
          <cell r="L2819">
            <v>1580.47</v>
          </cell>
          <cell r="M2819">
            <v>195.33999999999992</v>
          </cell>
          <cell r="N2819">
            <v>34165</v>
          </cell>
          <cell r="O2819" t="str">
            <v>Male</v>
          </cell>
          <cell r="P2819">
            <v>43</v>
          </cell>
          <cell r="Q2819">
            <v>56.101369863013701</v>
          </cell>
          <cell r="R2819" t="str">
            <v>Software Consultant</v>
          </cell>
          <cell r="S2819" t="str">
            <v>Financial Services</v>
          </cell>
          <cell r="T2819" t="str">
            <v>Mass Customer</v>
          </cell>
          <cell r="U2819" t="str">
            <v>No</v>
          </cell>
          <cell r="V2819">
            <v>2539</v>
          </cell>
          <cell r="W2819" t="str">
            <v>NSW</v>
          </cell>
          <cell r="X2819">
            <v>7</v>
          </cell>
          <cell r="Y2819">
            <v>361</v>
          </cell>
        </row>
        <row r="2820">
          <cell r="A2820">
            <v>2819</v>
          </cell>
          <cell r="B2820">
            <v>75</v>
          </cell>
          <cell r="C2820">
            <v>3299</v>
          </cell>
          <cell r="D2820">
            <v>42857</v>
          </cell>
          <cell r="E2820" t="b">
            <v>0</v>
          </cell>
          <cell r="F2820" t="str">
            <v>Approved</v>
          </cell>
          <cell r="G2820" t="str">
            <v>Giant Bicycles</v>
          </cell>
          <cell r="H2820" t="str">
            <v>Touring</v>
          </cell>
          <cell r="I2820" t="str">
            <v>medium</v>
          </cell>
          <cell r="J2820" t="str">
            <v>large</v>
          </cell>
          <cell r="K2820">
            <v>1873.97</v>
          </cell>
          <cell r="L2820">
            <v>863.95</v>
          </cell>
          <cell r="M2820">
            <v>1010.02</v>
          </cell>
          <cell r="N2820">
            <v>33429</v>
          </cell>
          <cell r="O2820" t="str">
            <v>Male</v>
          </cell>
          <cell r="P2820">
            <v>47</v>
          </cell>
          <cell r="Q2820">
            <v>41.969863013698628</v>
          </cell>
          <cell r="R2820" t="str">
            <v>Systems Administrator II</v>
          </cell>
          <cell r="S2820" t="str">
            <v>IT</v>
          </cell>
          <cell r="T2820" t="str">
            <v>Affluent Customer</v>
          </cell>
          <cell r="U2820" t="str">
            <v>Yes</v>
          </cell>
          <cell r="V2820">
            <v>3153</v>
          </cell>
          <cell r="W2820" t="str">
            <v>VIC</v>
          </cell>
          <cell r="X2820">
            <v>6</v>
          </cell>
          <cell r="Y2820">
            <v>242</v>
          </cell>
        </row>
        <row r="2821">
          <cell r="A2821">
            <v>2820</v>
          </cell>
          <cell r="B2821">
            <v>34</v>
          </cell>
          <cell r="C2821">
            <v>696</v>
          </cell>
          <cell r="D2821">
            <v>42996</v>
          </cell>
          <cell r="E2821" t="b">
            <v>1</v>
          </cell>
          <cell r="F2821" t="str">
            <v>Approved</v>
          </cell>
          <cell r="G2821" t="str">
            <v>Norco Bicycles</v>
          </cell>
          <cell r="H2821" t="str">
            <v>Road</v>
          </cell>
          <cell r="I2821" t="str">
            <v>high</v>
          </cell>
          <cell r="J2821" t="str">
            <v>large</v>
          </cell>
          <cell r="K2821">
            <v>774.53</v>
          </cell>
          <cell r="L2821">
            <v>464.72</v>
          </cell>
          <cell r="M2821">
            <v>309.80999999999995</v>
          </cell>
          <cell r="N2821">
            <v>34527</v>
          </cell>
          <cell r="O2821" t="e">
            <v>#N/A</v>
          </cell>
          <cell r="P2821" t="e">
            <v>#N/A</v>
          </cell>
          <cell r="Q2821" t="e">
            <v>#N/A</v>
          </cell>
          <cell r="R2821" t="e">
            <v>#N/A</v>
          </cell>
          <cell r="S2821" t="e">
            <v>#N/A</v>
          </cell>
          <cell r="T2821" t="e">
            <v>#N/A</v>
          </cell>
          <cell r="U2821" t="e">
            <v>#N/A</v>
          </cell>
          <cell r="V2821" t="e">
            <v>#N/A</v>
          </cell>
          <cell r="W2821" t="e">
            <v>#N/A</v>
          </cell>
          <cell r="X2821" t="e">
            <v>#N/A</v>
          </cell>
          <cell r="Y2821">
            <v>103</v>
          </cell>
        </row>
        <row r="2822">
          <cell r="A2822">
            <v>2821</v>
          </cell>
          <cell r="B2822">
            <v>0</v>
          </cell>
          <cell r="C2822">
            <v>2307</v>
          </cell>
          <cell r="D2822">
            <v>42969</v>
          </cell>
          <cell r="E2822" t="b">
            <v>0</v>
          </cell>
          <cell r="F2822" t="str">
            <v>Approved</v>
          </cell>
          <cell r="G2822" t="str">
            <v>OHM Cycles</v>
          </cell>
          <cell r="H2822" t="str">
            <v>Standard</v>
          </cell>
          <cell r="I2822" t="str">
            <v>medium</v>
          </cell>
          <cell r="J2822" t="str">
            <v>medium</v>
          </cell>
          <cell r="K2822">
            <v>235.63</v>
          </cell>
          <cell r="L2822">
            <v>125.07</v>
          </cell>
          <cell r="M2822">
            <v>110.56</v>
          </cell>
          <cell r="N2822">
            <v>38206</v>
          </cell>
          <cell r="O2822" t="e">
            <v>#N/A</v>
          </cell>
          <cell r="P2822" t="e">
            <v>#N/A</v>
          </cell>
          <cell r="Q2822" t="e">
            <v>#N/A</v>
          </cell>
          <cell r="R2822" t="e">
            <v>#N/A</v>
          </cell>
          <cell r="S2822" t="e">
            <v>#N/A</v>
          </cell>
          <cell r="T2822" t="e">
            <v>#N/A</v>
          </cell>
          <cell r="U2822" t="e">
            <v>#N/A</v>
          </cell>
          <cell r="V2822" t="e">
            <v>#N/A</v>
          </cell>
          <cell r="W2822" t="e">
            <v>#N/A</v>
          </cell>
          <cell r="X2822" t="e">
            <v>#N/A</v>
          </cell>
          <cell r="Y2822">
            <v>130</v>
          </cell>
        </row>
        <row r="2823">
          <cell r="A2823">
            <v>2822</v>
          </cell>
          <cell r="B2823">
            <v>24</v>
          </cell>
          <cell r="C2823">
            <v>1225</v>
          </cell>
          <cell r="D2823">
            <v>42835</v>
          </cell>
          <cell r="E2823" t="b">
            <v>1</v>
          </cell>
          <cell r="F2823" t="str">
            <v>Approved</v>
          </cell>
          <cell r="G2823" t="str">
            <v>Solex</v>
          </cell>
          <cell r="H2823" t="str">
            <v>Road</v>
          </cell>
          <cell r="I2823" t="str">
            <v>medium</v>
          </cell>
          <cell r="J2823" t="str">
            <v>large</v>
          </cell>
          <cell r="K2823">
            <v>1777.8</v>
          </cell>
          <cell r="L2823">
            <v>820.78</v>
          </cell>
          <cell r="M2823">
            <v>957.02</v>
          </cell>
          <cell r="N2823">
            <v>40670</v>
          </cell>
          <cell r="O2823" t="e">
            <v>#N/A</v>
          </cell>
          <cell r="P2823" t="e">
            <v>#N/A</v>
          </cell>
          <cell r="Q2823" t="e">
            <v>#N/A</v>
          </cell>
          <cell r="R2823" t="e">
            <v>#N/A</v>
          </cell>
          <cell r="S2823" t="e">
            <v>#N/A</v>
          </cell>
          <cell r="T2823" t="e">
            <v>#N/A</v>
          </cell>
          <cell r="U2823" t="e">
            <v>#N/A</v>
          </cell>
          <cell r="V2823" t="e">
            <v>#N/A</v>
          </cell>
          <cell r="W2823" t="e">
            <v>#N/A</v>
          </cell>
          <cell r="X2823" t="e">
            <v>#N/A</v>
          </cell>
          <cell r="Y2823">
            <v>264</v>
          </cell>
        </row>
        <row r="2824">
          <cell r="A2824">
            <v>2823</v>
          </cell>
          <cell r="B2824">
            <v>42</v>
          </cell>
          <cell r="C2824">
            <v>2792</v>
          </cell>
          <cell r="D2824">
            <v>42812</v>
          </cell>
          <cell r="E2824" t="b">
            <v>1</v>
          </cell>
          <cell r="F2824" t="str">
            <v>Approved</v>
          </cell>
          <cell r="G2824" t="str">
            <v>OHM Cycles</v>
          </cell>
          <cell r="H2824" t="str">
            <v>Road</v>
          </cell>
          <cell r="I2824" t="str">
            <v>medium</v>
          </cell>
          <cell r="J2824" t="str">
            <v>small</v>
          </cell>
          <cell r="K2824">
            <v>1810</v>
          </cell>
          <cell r="L2824">
            <v>1610.9</v>
          </cell>
          <cell r="M2824">
            <v>199.09999999999991</v>
          </cell>
          <cell r="N2824">
            <v>37668</v>
          </cell>
          <cell r="O2824" t="e">
            <v>#N/A</v>
          </cell>
          <cell r="P2824" t="e">
            <v>#N/A</v>
          </cell>
          <cell r="Q2824" t="e">
            <v>#N/A</v>
          </cell>
          <cell r="R2824" t="e">
            <v>#N/A</v>
          </cell>
          <cell r="S2824" t="e">
            <v>#N/A</v>
          </cell>
          <cell r="T2824" t="e">
            <v>#N/A</v>
          </cell>
          <cell r="U2824" t="e">
            <v>#N/A</v>
          </cell>
          <cell r="V2824" t="e">
            <v>#N/A</v>
          </cell>
          <cell r="W2824" t="e">
            <v>#N/A</v>
          </cell>
          <cell r="X2824" t="e">
            <v>#N/A</v>
          </cell>
          <cell r="Y2824">
            <v>287</v>
          </cell>
        </row>
        <row r="2825">
          <cell r="A2825">
            <v>2824</v>
          </cell>
          <cell r="B2825">
            <v>0</v>
          </cell>
          <cell r="C2825">
            <v>306</v>
          </cell>
          <cell r="D2825">
            <v>42976</v>
          </cell>
          <cell r="E2825" t="b">
            <v>0</v>
          </cell>
          <cell r="F2825" t="str">
            <v>Approved</v>
          </cell>
          <cell r="G2825" t="str">
            <v>Giant Bicycles</v>
          </cell>
          <cell r="H2825" t="str">
            <v>Standard</v>
          </cell>
          <cell r="I2825" t="str">
            <v>medium</v>
          </cell>
          <cell r="J2825" t="str">
            <v>large</v>
          </cell>
          <cell r="K2825">
            <v>569.55999999999995</v>
          </cell>
          <cell r="L2825">
            <v>528.42999999999995</v>
          </cell>
          <cell r="M2825">
            <v>41.129999999999995</v>
          </cell>
          <cell r="N2825">
            <v>37874</v>
          </cell>
          <cell r="O2825" t="e">
            <v>#N/A</v>
          </cell>
          <cell r="P2825" t="e">
            <v>#N/A</v>
          </cell>
          <cell r="Q2825" t="e">
            <v>#N/A</v>
          </cell>
          <cell r="R2825" t="e">
            <v>#N/A</v>
          </cell>
          <cell r="S2825" t="e">
            <v>#N/A</v>
          </cell>
          <cell r="T2825" t="e">
            <v>#N/A</v>
          </cell>
          <cell r="U2825" t="e">
            <v>#N/A</v>
          </cell>
          <cell r="V2825" t="e">
            <v>#N/A</v>
          </cell>
          <cell r="W2825" t="e">
            <v>#N/A</v>
          </cell>
          <cell r="X2825" t="e">
            <v>#N/A</v>
          </cell>
          <cell r="Y2825">
            <v>123</v>
          </cell>
        </row>
        <row r="2826">
          <cell r="A2826">
            <v>2825</v>
          </cell>
          <cell r="B2826">
            <v>93</v>
          </cell>
          <cell r="C2826">
            <v>3060</v>
          </cell>
          <cell r="D2826">
            <v>42740</v>
          </cell>
          <cell r="E2826" t="b">
            <v>1</v>
          </cell>
          <cell r="F2826" t="str">
            <v>Approved</v>
          </cell>
          <cell r="G2826" t="str">
            <v>WeareA2B</v>
          </cell>
          <cell r="H2826" t="str">
            <v>Standard</v>
          </cell>
          <cell r="I2826" t="str">
            <v>medium</v>
          </cell>
          <cell r="J2826" t="str">
            <v>medium</v>
          </cell>
          <cell r="K2826">
            <v>1065.03</v>
          </cell>
          <cell r="L2826">
            <v>230.09</v>
          </cell>
          <cell r="M2826">
            <v>834.93999999999994</v>
          </cell>
          <cell r="N2826">
            <v>34556</v>
          </cell>
          <cell r="O2826" t="str">
            <v>Female</v>
          </cell>
          <cell r="P2826">
            <v>51</v>
          </cell>
          <cell r="Q2826">
            <v>39.539726027397258</v>
          </cell>
          <cell r="R2826" t="str">
            <v>VP Accounting</v>
          </cell>
          <cell r="S2826" t="str">
            <v>n/a</v>
          </cell>
          <cell r="T2826" t="str">
            <v>Mass Customer</v>
          </cell>
          <cell r="U2826" t="str">
            <v>No</v>
          </cell>
          <cell r="V2826">
            <v>2166</v>
          </cell>
          <cell r="W2826" t="str">
            <v>NSW</v>
          </cell>
          <cell r="X2826">
            <v>8</v>
          </cell>
          <cell r="Y2826">
            <v>359</v>
          </cell>
        </row>
        <row r="2827">
          <cell r="A2827">
            <v>2826</v>
          </cell>
          <cell r="B2827">
            <v>11</v>
          </cell>
          <cell r="C2827">
            <v>1005</v>
          </cell>
          <cell r="D2827">
            <v>42768</v>
          </cell>
          <cell r="E2827" t="b">
            <v>1</v>
          </cell>
          <cell r="F2827" t="str">
            <v>Approved</v>
          </cell>
          <cell r="G2827" t="str">
            <v>Trek Bicycles</v>
          </cell>
          <cell r="H2827" t="str">
            <v>Standard</v>
          </cell>
          <cell r="I2827" t="str">
            <v>medium</v>
          </cell>
          <cell r="J2827" t="str">
            <v>small</v>
          </cell>
          <cell r="K2827">
            <v>1775.81</v>
          </cell>
          <cell r="L2827">
            <v>1580.47</v>
          </cell>
          <cell r="M2827">
            <v>195.33999999999992</v>
          </cell>
          <cell r="N2827">
            <v>40303</v>
          </cell>
          <cell r="O2827" t="e">
            <v>#N/A</v>
          </cell>
          <cell r="P2827" t="e">
            <v>#N/A</v>
          </cell>
          <cell r="Q2827" t="e">
            <v>#N/A</v>
          </cell>
          <cell r="R2827" t="e">
            <v>#N/A</v>
          </cell>
          <cell r="S2827" t="e">
            <v>#N/A</v>
          </cell>
          <cell r="T2827" t="e">
            <v>#N/A</v>
          </cell>
          <cell r="U2827" t="e">
            <v>#N/A</v>
          </cell>
          <cell r="V2827" t="e">
            <v>#N/A</v>
          </cell>
          <cell r="W2827" t="e">
            <v>#N/A</v>
          </cell>
          <cell r="X2827" t="e">
            <v>#N/A</v>
          </cell>
          <cell r="Y2827">
            <v>331</v>
          </cell>
        </row>
        <row r="2828">
          <cell r="A2828">
            <v>2827</v>
          </cell>
          <cell r="B2828">
            <v>4</v>
          </cell>
          <cell r="C2828">
            <v>3326</v>
          </cell>
          <cell r="D2828">
            <v>42745</v>
          </cell>
          <cell r="E2828" t="b">
            <v>0</v>
          </cell>
          <cell r="F2828" t="str">
            <v>Approved</v>
          </cell>
          <cell r="G2828" t="str">
            <v>Solex</v>
          </cell>
          <cell r="H2828" t="str">
            <v>Standard</v>
          </cell>
          <cell r="I2828" t="str">
            <v>medium</v>
          </cell>
          <cell r="J2828" t="str">
            <v>medium</v>
          </cell>
          <cell r="K2828">
            <v>1483.2</v>
          </cell>
          <cell r="L2828">
            <v>99.59</v>
          </cell>
          <cell r="M2828">
            <v>1383.6100000000001</v>
          </cell>
          <cell r="N2828">
            <v>40410</v>
          </cell>
          <cell r="O2828" t="str">
            <v>Male</v>
          </cell>
          <cell r="P2828">
            <v>84</v>
          </cell>
          <cell r="Q2828">
            <v>46.967123287671235</v>
          </cell>
          <cell r="R2828" t="str">
            <v>Nurse</v>
          </cell>
          <cell r="S2828" t="str">
            <v>Manufacturing</v>
          </cell>
          <cell r="T2828" t="str">
            <v>High Net Worth</v>
          </cell>
          <cell r="U2828" t="str">
            <v>No</v>
          </cell>
          <cell r="V2828">
            <v>2763</v>
          </cell>
          <cell r="W2828" t="str">
            <v>NSW</v>
          </cell>
          <cell r="X2828">
            <v>9</v>
          </cell>
          <cell r="Y2828">
            <v>354</v>
          </cell>
        </row>
        <row r="2829">
          <cell r="A2829">
            <v>2828</v>
          </cell>
          <cell r="B2829">
            <v>42</v>
          </cell>
          <cell r="C2829">
            <v>3273</v>
          </cell>
          <cell r="D2829">
            <v>42807</v>
          </cell>
          <cell r="E2829" t="b">
            <v>0</v>
          </cell>
          <cell r="F2829" t="str">
            <v>Approved</v>
          </cell>
          <cell r="G2829" t="str">
            <v>OHM Cycles</v>
          </cell>
          <cell r="H2829" t="str">
            <v>Road</v>
          </cell>
          <cell r="I2829" t="str">
            <v>medium</v>
          </cell>
          <cell r="J2829" t="str">
            <v>small</v>
          </cell>
          <cell r="K2829">
            <v>1810</v>
          </cell>
          <cell r="L2829">
            <v>1610.9</v>
          </cell>
          <cell r="M2829">
            <v>199.09999999999991</v>
          </cell>
          <cell r="N2829">
            <v>37873</v>
          </cell>
          <cell r="O2829" t="str">
            <v>Female</v>
          </cell>
          <cell r="P2829">
            <v>44</v>
          </cell>
          <cell r="Q2829">
            <v>43.871232876712327</v>
          </cell>
          <cell r="R2829" t="str">
            <v>General Manager</v>
          </cell>
          <cell r="S2829" t="str">
            <v>n/a</v>
          </cell>
          <cell r="T2829" t="str">
            <v>Affluent Customer</v>
          </cell>
          <cell r="U2829" t="str">
            <v>No</v>
          </cell>
          <cell r="V2829">
            <v>3175</v>
          </cell>
          <cell r="W2829" t="str">
            <v>VIC</v>
          </cell>
          <cell r="X2829">
            <v>12</v>
          </cell>
          <cell r="Y2829">
            <v>292</v>
          </cell>
        </row>
        <row r="2830">
          <cell r="A2830">
            <v>2829</v>
          </cell>
          <cell r="B2830">
            <v>87</v>
          </cell>
          <cell r="C2830">
            <v>2199</v>
          </cell>
          <cell r="D2830">
            <v>42812</v>
          </cell>
          <cell r="E2830" t="b">
            <v>0</v>
          </cell>
          <cell r="F2830" t="str">
            <v>Approved</v>
          </cell>
          <cell r="G2830" t="str">
            <v>OHM Cycles</v>
          </cell>
          <cell r="H2830" t="str">
            <v>Standard</v>
          </cell>
          <cell r="I2830" t="str">
            <v>medium</v>
          </cell>
          <cell r="J2830" t="str">
            <v>medium</v>
          </cell>
          <cell r="K2830">
            <v>1636.9</v>
          </cell>
          <cell r="L2830">
            <v>44.71</v>
          </cell>
          <cell r="M2830">
            <v>1592.19</v>
          </cell>
          <cell r="N2830">
            <v>38859</v>
          </cell>
          <cell r="O2830" t="e">
            <v>#N/A</v>
          </cell>
          <cell r="P2830" t="e">
            <v>#N/A</v>
          </cell>
          <cell r="Q2830" t="e">
            <v>#N/A</v>
          </cell>
          <cell r="R2830" t="e">
            <v>#N/A</v>
          </cell>
          <cell r="S2830" t="e">
            <v>#N/A</v>
          </cell>
          <cell r="T2830" t="e">
            <v>#N/A</v>
          </cell>
          <cell r="U2830" t="e">
            <v>#N/A</v>
          </cell>
          <cell r="V2830" t="e">
            <v>#N/A</v>
          </cell>
          <cell r="W2830" t="e">
            <v>#N/A</v>
          </cell>
          <cell r="X2830" t="e">
            <v>#N/A</v>
          </cell>
          <cell r="Y2830">
            <v>287</v>
          </cell>
        </row>
        <row r="2831">
          <cell r="A2831">
            <v>2830</v>
          </cell>
          <cell r="B2831">
            <v>23</v>
          </cell>
          <cell r="C2831">
            <v>1096</v>
          </cell>
          <cell r="D2831">
            <v>42817</v>
          </cell>
          <cell r="E2831" t="b">
            <v>0</v>
          </cell>
          <cell r="F2831" t="str">
            <v>Approved</v>
          </cell>
          <cell r="G2831" t="str">
            <v>Norco Bicycles</v>
          </cell>
          <cell r="H2831" t="str">
            <v>Standard</v>
          </cell>
          <cell r="I2831" t="str">
            <v>medium</v>
          </cell>
          <cell r="J2831" t="str">
            <v>medium</v>
          </cell>
          <cell r="K2831">
            <v>1198.46</v>
          </cell>
          <cell r="L2831">
            <v>381.1</v>
          </cell>
          <cell r="M2831">
            <v>817.36</v>
          </cell>
          <cell r="N2831">
            <v>36145</v>
          </cell>
          <cell r="O2831" t="e">
            <v>#N/A</v>
          </cell>
          <cell r="P2831" t="e">
            <v>#N/A</v>
          </cell>
          <cell r="Q2831" t="e">
            <v>#N/A</v>
          </cell>
          <cell r="R2831" t="e">
            <v>#N/A</v>
          </cell>
          <cell r="S2831" t="e">
            <v>#N/A</v>
          </cell>
          <cell r="T2831" t="e">
            <v>#N/A</v>
          </cell>
          <cell r="U2831" t="e">
            <v>#N/A</v>
          </cell>
          <cell r="V2831" t="e">
            <v>#N/A</v>
          </cell>
          <cell r="W2831" t="e">
            <v>#N/A</v>
          </cell>
          <cell r="X2831" t="e">
            <v>#N/A</v>
          </cell>
          <cell r="Y2831">
            <v>282</v>
          </cell>
        </row>
        <row r="2832">
          <cell r="A2832">
            <v>2831</v>
          </cell>
          <cell r="B2832">
            <v>46</v>
          </cell>
          <cell r="C2832">
            <v>1788</v>
          </cell>
          <cell r="D2832">
            <v>42767</v>
          </cell>
          <cell r="E2832" t="b">
            <v>0</v>
          </cell>
          <cell r="F2832" t="str">
            <v>Approved</v>
          </cell>
          <cell r="G2832" t="str">
            <v>OHM Cycles</v>
          </cell>
          <cell r="H2832" t="str">
            <v>Standard</v>
          </cell>
          <cell r="I2832" t="str">
            <v>low</v>
          </cell>
          <cell r="J2832" t="str">
            <v>medium</v>
          </cell>
          <cell r="K2832">
            <v>1793.43</v>
          </cell>
          <cell r="L2832">
            <v>248.82</v>
          </cell>
          <cell r="M2832">
            <v>1544.6100000000001</v>
          </cell>
          <cell r="N2832">
            <v>39526</v>
          </cell>
          <cell r="O2832" t="e">
            <v>#N/A</v>
          </cell>
          <cell r="P2832" t="e">
            <v>#N/A</v>
          </cell>
          <cell r="Q2832" t="e">
            <v>#N/A</v>
          </cell>
          <cell r="R2832" t="e">
            <v>#N/A</v>
          </cell>
          <cell r="S2832" t="e">
            <v>#N/A</v>
          </cell>
          <cell r="T2832" t="e">
            <v>#N/A</v>
          </cell>
          <cell r="U2832" t="e">
            <v>#N/A</v>
          </cell>
          <cell r="V2832" t="e">
            <v>#N/A</v>
          </cell>
          <cell r="W2832" t="e">
            <v>#N/A</v>
          </cell>
          <cell r="X2832" t="e">
            <v>#N/A</v>
          </cell>
          <cell r="Y2832">
            <v>332</v>
          </cell>
        </row>
        <row r="2833">
          <cell r="A2833">
            <v>2832</v>
          </cell>
          <cell r="B2833">
            <v>80</v>
          </cell>
          <cell r="C2833">
            <v>1290</v>
          </cell>
          <cell r="D2833">
            <v>43004</v>
          </cell>
          <cell r="E2833" t="b">
            <v>1</v>
          </cell>
          <cell r="F2833" t="str">
            <v>Approved</v>
          </cell>
          <cell r="G2833" t="str">
            <v>Trek Bicycles</v>
          </cell>
          <cell r="H2833" t="str">
            <v>Standard</v>
          </cell>
          <cell r="I2833" t="str">
            <v>medium</v>
          </cell>
          <cell r="J2833" t="str">
            <v>large</v>
          </cell>
          <cell r="K2833">
            <v>1469.44</v>
          </cell>
          <cell r="L2833">
            <v>596.54999999999995</v>
          </cell>
          <cell r="M2833">
            <v>872.8900000000001</v>
          </cell>
          <cell r="N2833">
            <v>42145</v>
          </cell>
          <cell r="O2833" t="e">
            <v>#N/A</v>
          </cell>
          <cell r="P2833" t="e">
            <v>#N/A</v>
          </cell>
          <cell r="Q2833" t="e">
            <v>#N/A</v>
          </cell>
          <cell r="R2833" t="e">
            <v>#N/A</v>
          </cell>
          <cell r="S2833" t="e">
            <v>#N/A</v>
          </cell>
          <cell r="T2833" t="e">
            <v>#N/A</v>
          </cell>
          <cell r="U2833" t="e">
            <v>#N/A</v>
          </cell>
          <cell r="V2833" t="e">
            <v>#N/A</v>
          </cell>
          <cell r="W2833" t="e">
            <v>#N/A</v>
          </cell>
          <cell r="X2833" t="e">
            <v>#N/A</v>
          </cell>
          <cell r="Y2833">
            <v>95</v>
          </cell>
        </row>
        <row r="2834">
          <cell r="A2834">
            <v>2833</v>
          </cell>
          <cell r="B2834">
            <v>95</v>
          </cell>
          <cell r="C2834">
            <v>684</v>
          </cell>
          <cell r="D2834">
            <v>42777</v>
          </cell>
          <cell r="E2834" t="b">
            <v>0</v>
          </cell>
          <cell r="F2834" t="str">
            <v>Approved</v>
          </cell>
          <cell r="G2834" t="str">
            <v>Giant Bicycles</v>
          </cell>
          <cell r="H2834" t="str">
            <v>Standard</v>
          </cell>
          <cell r="I2834" t="str">
            <v>medium</v>
          </cell>
          <cell r="J2834" t="str">
            <v>large</v>
          </cell>
          <cell r="K2834">
            <v>569.55999999999995</v>
          </cell>
          <cell r="L2834">
            <v>528.42999999999995</v>
          </cell>
          <cell r="M2834">
            <v>41.129999999999995</v>
          </cell>
          <cell r="N2834">
            <v>37874</v>
          </cell>
          <cell r="O2834" t="e">
            <v>#N/A</v>
          </cell>
          <cell r="P2834" t="e">
            <v>#N/A</v>
          </cell>
          <cell r="Q2834" t="e">
            <v>#N/A</v>
          </cell>
          <cell r="R2834" t="e">
            <v>#N/A</v>
          </cell>
          <cell r="S2834" t="e">
            <v>#N/A</v>
          </cell>
          <cell r="T2834" t="e">
            <v>#N/A</v>
          </cell>
          <cell r="U2834" t="e">
            <v>#N/A</v>
          </cell>
          <cell r="V2834" t="e">
            <v>#N/A</v>
          </cell>
          <cell r="W2834" t="e">
            <v>#N/A</v>
          </cell>
          <cell r="X2834" t="e">
            <v>#N/A</v>
          </cell>
          <cell r="Y2834">
            <v>322</v>
          </cell>
        </row>
        <row r="2835">
          <cell r="A2835">
            <v>2834</v>
          </cell>
          <cell r="B2835">
            <v>11</v>
          </cell>
          <cell r="C2835">
            <v>507</v>
          </cell>
          <cell r="D2835">
            <v>42824</v>
          </cell>
          <cell r="E2835" t="b">
            <v>0</v>
          </cell>
          <cell r="F2835" t="str">
            <v>Approved</v>
          </cell>
          <cell r="G2835" t="str">
            <v>Giant Bicycles</v>
          </cell>
          <cell r="H2835" t="str">
            <v>Standard</v>
          </cell>
          <cell r="I2835" t="str">
            <v>high</v>
          </cell>
          <cell r="J2835" t="str">
            <v>medium</v>
          </cell>
          <cell r="K2835">
            <v>1274.93</v>
          </cell>
          <cell r="L2835">
            <v>764.96</v>
          </cell>
          <cell r="M2835">
            <v>509.97</v>
          </cell>
          <cell r="N2835">
            <v>39298</v>
          </cell>
          <cell r="O2835" t="e">
            <v>#N/A</v>
          </cell>
          <cell r="P2835" t="e">
            <v>#N/A</v>
          </cell>
          <cell r="Q2835" t="e">
            <v>#N/A</v>
          </cell>
          <cell r="R2835" t="e">
            <v>#N/A</v>
          </cell>
          <cell r="S2835" t="e">
            <v>#N/A</v>
          </cell>
          <cell r="T2835" t="e">
            <v>#N/A</v>
          </cell>
          <cell r="U2835" t="e">
            <v>#N/A</v>
          </cell>
          <cell r="V2835" t="e">
            <v>#N/A</v>
          </cell>
          <cell r="W2835" t="e">
            <v>#N/A</v>
          </cell>
          <cell r="X2835" t="e">
            <v>#N/A</v>
          </cell>
          <cell r="Y2835">
            <v>275</v>
          </cell>
        </row>
        <row r="2836">
          <cell r="A2836">
            <v>2835</v>
          </cell>
          <cell r="B2836">
            <v>41</v>
          </cell>
          <cell r="C2836">
            <v>836</v>
          </cell>
          <cell r="D2836">
            <v>42885</v>
          </cell>
          <cell r="E2836" t="b">
            <v>0</v>
          </cell>
          <cell r="F2836" t="str">
            <v>Approved</v>
          </cell>
          <cell r="G2836" t="str">
            <v>Solex</v>
          </cell>
          <cell r="H2836" t="str">
            <v>Road</v>
          </cell>
          <cell r="I2836" t="str">
            <v>medium</v>
          </cell>
          <cell r="J2836" t="str">
            <v>medium</v>
          </cell>
          <cell r="K2836">
            <v>416.98</v>
          </cell>
          <cell r="L2836">
            <v>312.74</v>
          </cell>
          <cell r="M2836">
            <v>104.24000000000001</v>
          </cell>
          <cell r="N2836">
            <v>40672</v>
          </cell>
          <cell r="O2836" t="e">
            <v>#N/A</v>
          </cell>
          <cell r="P2836" t="e">
            <v>#N/A</v>
          </cell>
          <cell r="Q2836" t="e">
            <v>#N/A</v>
          </cell>
          <cell r="R2836" t="e">
            <v>#N/A</v>
          </cell>
          <cell r="S2836" t="e">
            <v>#N/A</v>
          </cell>
          <cell r="T2836" t="e">
            <v>#N/A</v>
          </cell>
          <cell r="U2836" t="e">
            <v>#N/A</v>
          </cell>
          <cell r="V2836" t="e">
            <v>#N/A</v>
          </cell>
          <cell r="W2836" t="e">
            <v>#N/A</v>
          </cell>
          <cell r="X2836" t="e">
            <v>#N/A</v>
          </cell>
          <cell r="Y2836">
            <v>214</v>
          </cell>
        </row>
        <row r="2837">
          <cell r="A2837">
            <v>2836</v>
          </cell>
          <cell r="B2837">
            <v>95</v>
          </cell>
          <cell r="C2837">
            <v>635</v>
          </cell>
          <cell r="D2837">
            <v>42919</v>
          </cell>
          <cell r="E2837" t="b">
            <v>0</v>
          </cell>
          <cell r="F2837" t="str">
            <v>Approved</v>
          </cell>
          <cell r="G2837" t="str">
            <v>Giant Bicycles</v>
          </cell>
          <cell r="H2837" t="str">
            <v>Standard</v>
          </cell>
          <cell r="I2837" t="str">
            <v>medium</v>
          </cell>
          <cell r="J2837" t="str">
            <v>large</v>
          </cell>
          <cell r="K2837">
            <v>569.55999999999995</v>
          </cell>
          <cell r="L2837">
            <v>528.42999999999995</v>
          </cell>
          <cell r="M2837">
            <v>41.129999999999995</v>
          </cell>
          <cell r="N2837">
            <v>42458</v>
          </cell>
          <cell r="O2837" t="e">
            <v>#N/A</v>
          </cell>
          <cell r="P2837" t="e">
            <v>#N/A</v>
          </cell>
          <cell r="Q2837" t="e">
            <v>#N/A</v>
          </cell>
          <cell r="R2837" t="e">
            <v>#N/A</v>
          </cell>
          <cell r="S2837" t="e">
            <v>#N/A</v>
          </cell>
          <cell r="T2837" t="e">
            <v>#N/A</v>
          </cell>
          <cell r="U2837" t="e">
            <v>#N/A</v>
          </cell>
          <cell r="V2837" t="e">
            <v>#N/A</v>
          </cell>
          <cell r="W2837" t="e">
            <v>#N/A</v>
          </cell>
          <cell r="X2837" t="e">
            <v>#N/A</v>
          </cell>
          <cell r="Y2837">
            <v>180</v>
          </cell>
        </row>
        <row r="2838">
          <cell r="A2838">
            <v>2837</v>
          </cell>
          <cell r="B2838">
            <v>61</v>
          </cell>
          <cell r="C2838">
            <v>478</v>
          </cell>
          <cell r="D2838">
            <v>42745</v>
          </cell>
          <cell r="E2838" t="b">
            <v>1</v>
          </cell>
          <cell r="F2838" t="str">
            <v>Approved</v>
          </cell>
          <cell r="G2838" t="str">
            <v>OHM Cycles</v>
          </cell>
          <cell r="H2838" t="str">
            <v>Standard</v>
          </cell>
          <cell r="I2838" t="str">
            <v>low</v>
          </cell>
          <cell r="J2838" t="str">
            <v>medium</v>
          </cell>
          <cell r="K2838">
            <v>71.16</v>
          </cell>
          <cell r="L2838">
            <v>56.93</v>
          </cell>
          <cell r="M2838">
            <v>14.229999999999997</v>
          </cell>
          <cell r="N2838">
            <v>33879</v>
          </cell>
          <cell r="O2838" t="e">
            <v>#N/A</v>
          </cell>
          <cell r="P2838" t="e">
            <v>#N/A</v>
          </cell>
          <cell r="Q2838" t="e">
            <v>#N/A</v>
          </cell>
          <cell r="R2838" t="e">
            <v>#N/A</v>
          </cell>
          <cell r="S2838" t="e">
            <v>#N/A</v>
          </cell>
          <cell r="T2838" t="e">
            <v>#N/A</v>
          </cell>
          <cell r="U2838" t="e">
            <v>#N/A</v>
          </cell>
          <cell r="V2838" t="e">
            <v>#N/A</v>
          </cell>
          <cell r="W2838" t="e">
            <v>#N/A</v>
          </cell>
          <cell r="X2838" t="e">
            <v>#N/A</v>
          </cell>
          <cell r="Y2838">
            <v>354</v>
          </cell>
        </row>
        <row r="2839">
          <cell r="A2839">
            <v>2838</v>
          </cell>
          <cell r="B2839">
            <v>61</v>
          </cell>
          <cell r="C2839">
            <v>2544</v>
          </cell>
          <cell r="D2839">
            <v>43067</v>
          </cell>
          <cell r="E2839" t="b">
            <v>0</v>
          </cell>
          <cell r="F2839" t="str">
            <v>Approved</v>
          </cell>
          <cell r="G2839" t="str">
            <v>OHM Cycles</v>
          </cell>
          <cell r="H2839" t="str">
            <v>Standard</v>
          </cell>
          <cell r="I2839" t="str">
            <v>low</v>
          </cell>
          <cell r="J2839" t="str">
            <v>medium</v>
          </cell>
          <cell r="K2839">
            <v>71.16</v>
          </cell>
          <cell r="L2839">
            <v>56.93</v>
          </cell>
          <cell r="M2839">
            <v>14.229999999999997</v>
          </cell>
          <cell r="N2839">
            <v>40410</v>
          </cell>
          <cell r="O2839" t="e">
            <v>#N/A</v>
          </cell>
          <cell r="P2839" t="e">
            <v>#N/A</v>
          </cell>
          <cell r="Q2839" t="e">
            <v>#N/A</v>
          </cell>
          <cell r="R2839" t="e">
            <v>#N/A</v>
          </cell>
          <cell r="S2839" t="e">
            <v>#N/A</v>
          </cell>
          <cell r="T2839" t="e">
            <v>#N/A</v>
          </cell>
          <cell r="U2839" t="e">
            <v>#N/A</v>
          </cell>
          <cell r="V2839" t="e">
            <v>#N/A</v>
          </cell>
          <cell r="W2839" t="e">
            <v>#N/A</v>
          </cell>
          <cell r="X2839" t="e">
            <v>#N/A</v>
          </cell>
          <cell r="Y2839">
            <v>32</v>
          </cell>
        </row>
        <row r="2840">
          <cell r="A2840">
            <v>2839</v>
          </cell>
          <cell r="B2840">
            <v>11</v>
          </cell>
          <cell r="C2840">
            <v>719</v>
          </cell>
          <cell r="D2840">
            <v>42839</v>
          </cell>
          <cell r="E2840" t="b">
            <v>0</v>
          </cell>
          <cell r="F2840" t="str">
            <v>Approved</v>
          </cell>
          <cell r="G2840" t="str">
            <v>Giant Bicycles</v>
          </cell>
          <cell r="H2840" t="str">
            <v>Standard</v>
          </cell>
          <cell r="I2840" t="str">
            <v>high</v>
          </cell>
          <cell r="J2840" t="str">
            <v>medium</v>
          </cell>
          <cell r="K2840">
            <v>1274.93</v>
          </cell>
          <cell r="L2840">
            <v>764.96</v>
          </cell>
          <cell r="M2840">
            <v>509.97</v>
          </cell>
          <cell r="N2840">
            <v>39298</v>
          </cell>
          <cell r="O2840" t="e">
            <v>#N/A</v>
          </cell>
          <cell r="P2840" t="e">
            <v>#N/A</v>
          </cell>
          <cell r="Q2840" t="e">
            <v>#N/A</v>
          </cell>
          <cell r="R2840" t="e">
            <v>#N/A</v>
          </cell>
          <cell r="S2840" t="e">
            <v>#N/A</v>
          </cell>
          <cell r="T2840" t="e">
            <v>#N/A</v>
          </cell>
          <cell r="U2840" t="e">
            <v>#N/A</v>
          </cell>
          <cell r="V2840" t="e">
            <v>#N/A</v>
          </cell>
          <cell r="W2840" t="e">
            <v>#N/A</v>
          </cell>
          <cell r="X2840" t="e">
            <v>#N/A</v>
          </cell>
          <cell r="Y2840">
            <v>260</v>
          </cell>
        </row>
        <row r="2841">
          <cell r="A2841">
            <v>2840</v>
          </cell>
          <cell r="B2841">
            <v>82</v>
          </cell>
          <cell r="C2841">
            <v>3245</v>
          </cell>
          <cell r="D2841">
            <v>42867</v>
          </cell>
          <cell r="E2841" t="b">
            <v>0</v>
          </cell>
          <cell r="F2841" t="str">
            <v>Approved</v>
          </cell>
          <cell r="G2841" t="str">
            <v>Giant Bicycles</v>
          </cell>
          <cell r="H2841" t="str">
            <v>Road</v>
          </cell>
          <cell r="I2841" t="str">
            <v>medium</v>
          </cell>
          <cell r="J2841" t="str">
            <v>medium</v>
          </cell>
          <cell r="K2841">
            <v>1538.99</v>
          </cell>
          <cell r="L2841">
            <v>829.65</v>
          </cell>
          <cell r="M2841">
            <v>709.34</v>
          </cell>
          <cell r="N2841">
            <v>42404</v>
          </cell>
          <cell r="O2841" t="str">
            <v>Female</v>
          </cell>
          <cell r="P2841">
            <v>73</v>
          </cell>
          <cell r="Q2841">
            <v>63.024657534246572</v>
          </cell>
          <cell r="R2841" t="str">
            <v>Graphic Designer</v>
          </cell>
          <cell r="S2841" t="str">
            <v>Financial Services</v>
          </cell>
          <cell r="T2841" t="str">
            <v>Mass Customer</v>
          </cell>
          <cell r="U2841" t="str">
            <v>No</v>
          </cell>
          <cell r="V2841">
            <v>2145</v>
          </cell>
          <cell r="W2841" t="str">
            <v>NSW</v>
          </cell>
          <cell r="X2841">
            <v>8</v>
          </cell>
          <cell r="Y2841">
            <v>232</v>
          </cell>
        </row>
        <row r="2842">
          <cell r="A2842">
            <v>2841</v>
          </cell>
          <cell r="B2842">
            <v>9</v>
          </cell>
          <cell r="C2842">
            <v>1360</v>
          </cell>
          <cell r="D2842">
            <v>42918</v>
          </cell>
          <cell r="E2842" t="b">
            <v>1</v>
          </cell>
          <cell r="F2842" t="str">
            <v>Approved</v>
          </cell>
          <cell r="G2842" t="str">
            <v>OHM Cycles</v>
          </cell>
          <cell r="H2842" t="str">
            <v>Road</v>
          </cell>
          <cell r="I2842" t="str">
            <v>medium</v>
          </cell>
          <cell r="J2842" t="str">
            <v>medium</v>
          </cell>
          <cell r="K2842">
            <v>742.54</v>
          </cell>
          <cell r="L2842">
            <v>667.4</v>
          </cell>
          <cell r="M2842">
            <v>75.139999999999986</v>
          </cell>
          <cell r="N2842">
            <v>41701</v>
          </cell>
          <cell r="O2842" t="e">
            <v>#N/A</v>
          </cell>
          <cell r="P2842" t="e">
            <v>#N/A</v>
          </cell>
          <cell r="Q2842" t="e">
            <v>#N/A</v>
          </cell>
          <cell r="R2842" t="e">
            <v>#N/A</v>
          </cell>
          <cell r="S2842" t="e">
            <v>#N/A</v>
          </cell>
          <cell r="T2842" t="e">
            <v>#N/A</v>
          </cell>
          <cell r="U2842" t="e">
            <v>#N/A</v>
          </cell>
          <cell r="V2842" t="e">
            <v>#N/A</v>
          </cell>
          <cell r="W2842" t="e">
            <v>#N/A</v>
          </cell>
          <cell r="X2842" t="e">
            <v>#N/A</v>
          </cell>
          <cell r="Y2842">
            <v>181</v>
          </cell>
        </row>
        <row r="2843">
          <cell r="A2843">
            <v>2842</v>
          </cell>
          <cell r="B2843">
            <v>24</v>
          </cell>
          <cell r="C2843">
            <v>1451</v>
          </cell>
          <cell r="D2843">
            <v>43068</v>
          </cell>
          <cell r="F2843" t="str">
            <v>Approved</v>
          </cell>
          <cell r="G2843" t="str">
            <v>Solex</v>
          </cell>
          <cell r="H2843" t="str">
            <v>Road</v>
          </cell>
          <cell r="I2843" t="str">
            <v>medium</v>
          </cell>
          <cell r="J2843" t="str">
            <v>large</v>
          </cell>
          <cell r="K2843">
            <v>1777.8</v>
          </cell>
          <cell r="L2843">
            <v>820.78</v>
          </cell>
          <cell r="M2843">
            <v>957.02</v>
          </cell>
          <cell r="N2843">
            <v>33455</v>
          </cell>
          <cell r="O2843" t="e">
            <v>#N/A</v>
          </cell>
          <cell r="P2843" t="e">
            <v>#N/A</v>
          </cell>
          <cell r="Q2843" t="e">
            <v>#N/A</v>
          </cell>
          <cell r="R2843" t="e">
            <v>#N/A</v>
          </cell>
          <cell r="S2843" t="e">
            <v>#N/A</v>
          </cell>
          <cell r="T2843" t="e">
            <v>#N/A</v>
          </cell>
          <cell r="U2843" t="e">
            <v>#N/A</v>
          </cell>
          <cell r="V2843" t="e">
            <v>#N/A</v>
          </cell>
          <cell r="W2843" t="e">
            <v>#N/A</v>
          </cell>
          <cell r="X2843" t="e">
            <v>#N/A</v>
          </cell>
          <cell r="Y2843">
            <v>31</v>
          </cell>
        </row>
        <row r="2844">
          <cell r="A2844">
            <v>2843</v>
          </cell>
          <cell r="B2844">
            <v>90</v>
          </cell>
          <cell r="C2844">
            <v>1506</v>
          </cell>
          <cell r="D2844">
            <v>43099</v>
          </cell>
          <cell r="E2844" t="b">
            <v>1</v>
          </cell>
          <cell r="F2844" t="str">
            <v>Approved</v>
          </cell>
          <cell r="G2844" t="str">
            <v>Norco Bicycles</v>
          </cell>
          <cell r="H2844" t="str">
            <v>Standard</v>
          </cell>
          <cell r="I2844" t="str">
            <v>low</v>
          </cell>
          <cell r="J2844" t="str">
            <v>medium</v>
          </cell>
          <cell r="K2844">
            <v>363.01</v>
          </cell>
          <cell r="L2844">
            <v>290.41000000000003</v>
          </cell>
          <cell r="M2844">
            <v>72.599999999999966</v>
          </cell>
          <cell r="N2844">
            <v>38482</v>
          </cell>
          <cell r="O2844" t="e">
            <v>#N/A</v>
          </cell>
          <cell r="P2844" t="e">
            <v>#N/A</v>
          </cell>
          <cell r="Q2844" t="e">
            <v>#N/A</v>
          </cell>
          <cell r="R2844" t="e">
            <v>#N/A</v>
          </cell>
          <cell r="S2844" t="e">
            <v>#N/A</v>
          </cell>
          <cell r="T2844" t="e">
            <v>#N/A</v>
          </cell>
          <cell r="U2844" t="e">
            <v>#N/A</v>
          </cell>
          <cell r="V2844" t="e">
            <v>#N/A</v>
          </cell>
          <cell r="W2844" t="e">
            <v>#N/A</v>
          </cell>
          <cell r="X2844" t="e">
            <v>#N/A</v>
          </cell>
          <cell r="Y2844">
            <v>0</v>
          </cell>
        </row>
        <row r="2845">
          <cell r="A2845">
            <v>2844</v>
          </cell>
          <cell r="B2845">
            <v>11</v>
          </cell>
          <cell r="C2845">
            <v>478</v>
          </cell>
          <cell r="D2845">
            <v>43096</v>
          </cell>
          <cell r="E2845" t="b">
            <v>1</v>
          </cell>
          <cell r="F2845" t="str">
            <v>Approved</v>
          </cell>
          <cell r="G2845" t="str">
            <v>Giant Bicycles</v>
          </cell>
          <cell r="H2845" t="str">
            <v>Standard</v>
          </cell>
          <cell r="I2845" t="str">
            <v>high</v>
          </cell>
          <cell r="J2845" t="str">
            <v>medium</v>
          </cell>
          <cell r="K2845">
            <v>1274.93</v>
          </cell>
          <cell r="L2845">
            <v>764.96</v>
          </cell>
          <cell r="M2845">
            <v>509.97</v>
          </cell>
          <cell r="N2845">
            <v>39298</v>
          </cell>
          <cell r="O2845" t="e">
            <v>#N/A</v>
          </cell>
          <cell r="P2845" t="e">
            <v>#N/A</v>
          </cell>
          <cell r="Q2845" t="e">
            <v>#N/A</v>
          </cell>
          <cell r="R2845" t="e">
            <v>#N/A</v>
          </cell>
          <cell r="S2845" t="e">
            <v>#N/A</v>
          </cell>
          <cell r="T2845" t="e">
            <v>#N/A</v>
          </cell>
          <cell r="U2845" t="e">
            <v>#N/A</v>
          </cell>
          <cell r="V2845" t="e">
            <v>#N/A</v>
          </cell>
          <cell r="W2845" t="e">
            <v>#N/A</v>
          </cell>
          <cell r="X2845" t="e">
            <v>#N/A</v>
          </cell>
          <cell r="Y2845">
            <v>3</v>
          </cell>
        </row>
        <row r="2846">
          <cell r="A2846">
            <v>2845</v>
          </cell>
          <cell r="B2846">
            <v>64</v>
          </cell>
          <cell r="C2846">
            <v>1380</v>
          </cell>
          <cell r="D2846">
            <v>42845</v>
          </cell>
          <cell r="E2846" t="b">
            <v>0</v>
          </cell>
          <cell r="F2846" t="str">
            <v>Approved</v>
          </cell>
          <cell r="G2846" t="str">
            <v>Trek Bicycles</v>
          </cell>
          <cell r="H2846" t="str">
            <v>Standard</v>
          </cell>
          <cell r="I2846" t="str">
            <v>medium</v>
          </cell>
          <cell r="J2846" t="str">
            <v>large</v>
          </cell>
          <cell r="K2846">
            <v>1469.44</v>
          </cell>
          <cell r="L2846">
            <v>596.54999999999995</v>
          </cell>
          <cell r="M2846">
            <v>872.8900000000001</v>
          </cell>
          <cell r="N2846">
            <v>41047</v>
          </cell>
          <cell r="O2846" t="e">
            <v>#N/A</v>
          </cell>
          <cell r="P2846" t="e">
            <v>#N/A</v>
          </cell>
          <cell r="Q2846" t="e">
            <v>#N/A</v>
          </cell>
          <cell r="R2846" t="e">
            <v>#N/A</v>
          </cell>
          <cell r="S2846" t="e">
            <v>#N/A</v>
          </cell>
          <cell r="T2846" t="e">
            <v>#N/A</v>
          </cell>
          <cell r="U2846" t="e">
            <v>#N/A</v>
          </cell>
          <cell r="V2846" t="e">
            <v>#N/A</v>
          </cell>
          <cell r="W2846" t="e">
            <v>#N/A</v>
          </cell>
          <cell r="X2846" t="e">
            <v>#N/A</v>
          </cell>
          <cell r="Y2846">
            <v>254</v>
          </cell>
        </row>
        <row r="2847">
          <cell r="A2847">
            <v>2846</v>
          </cell>
          <cell r="B2847">
            <v>0</v>
          </cell>
          <cell r="C2847">
            <v>2358</v>
          </cell>
          <cell r="D2847">
            <v>43055</v>
          </cell>
          <cell r="E2847" t="b">
            <v>1</v>
          </cell>
          <cell r="F2847" t="str">
            <v>Approved</v>
          </cell>
          <cell r="G2847" t="str">
            <v>Solex</v>
          </cell>
          <cell r="H2847" t="str">
            <v>Road</v>
          </cell>
          <cell r="I2847" t="str">
            <v>medium</v>
          </cell>
          <cell r="J2847" t="str">
            <v>medium</v>
          </cell>
          <cell r="K2847">
            <v>416.98</v>
          </cell>
          <cell r="L2847">
            <v>312.74</v>
          </cell>
          <cell r="M2847">
            <v>104.24000000000001</v>
          </cell>
          <cell r="N2847">
            <v>38991</v>
          </cell>
          <cell r="O2847" t="e">
            <v>#N/A</v>
          </cell>
          <cell r="P2847" t="e">
            <v>#N/A</v>
          </cell>
          <cell r="Q2847" t="e">
            <v>#N/A</v>
          </cell>
          <cell r="R2847" t="e">
            <v>#N/A</v>
          </cell>
          <cell r="S2847" t="e">
            <v>#N/A</v>
          </cell>
          <cell r="T2847" t="e">
            <v>#N/A</v>
          </cell>
          <cell r="U2847" t="e">
            <v>#N/A</v>
          </cell>
          <cell r="V2847" t="e">
            <v>#N/A</v>
          </cell>
          <cell r="W2847" t="e">
            <v>#N/A</v>
          </cell>
          <cell r="X2847" t="e">
            <v>#N/A</v>
          </cell>
          <cell r="Y2847">
            <v>44</v>
          </cell>
        </row>
        <row r="2848">
          <cell r="A2848">
            <v>2847</v>
          </cell>
          <cell r="B2848">
            <v>52</v>
          </cell>
          <cell r="C2848">
            <v>1433</v>
          </cell>
          <cell r="D2848">
            <v>42962</v>
          </cell>
          <cell r="E2848" t="b">
            <v>0</v>
          </cell>
          <cell r="F2848" t="str">
            <v>Approved</v>
          </cell>
          <cell r="G2848" t="str">
            <v>OHM Cycles</v>
          </cell>
          <cell r="H2848" t="str">
            <v>Road</v>
          </cell>
          <cell r="I2848" t="str">
            <v>medium</v>
          </cell>
          <cell r="J2848" t="str">
            <v>medium</v>
          </cell>
          <cell r="K2848">
            <v>1280.28</v>
          </cell>
          <cell r="L2848">
            <v>829.51</v>
          </cell>
          <cell r="M2848">
            <v>450.77</v>
          </cell>
          <cell r="N2848">
            <v>37220</v>
          </cell>
          <cell r="O2848" t="e">
            <v>#N/A</v>
          </cell>
          <cell r="P2848" t="e">
            <v>#N/A</v>
          </cell>
          <cell r="Q2848" t="e">
            <v>#N/A</v>
          </cell>
          <cell r="R2848" t="e">
            <v>#N/A</v>
          </cell>
          <cell r="S2848" t="e">
            <v>#N/A</v>
          </cell>
          <cell r="T2848" t="e">
            <v>#N/A</v>
          </cell>
          <cell r="U2848" t="e">
            <v>#N/A</v>
          </cell>
          <cell r="V2848" t="e">
            <v>#N/A</v>
          </cell>
          <cell r="W2848" t="e">
            <v>#N/A</v>
          </cell>
          <cell r="X2848" t="e">
            <v>#N/A</v>
          </cell>
          <cell r="Y2848">
            <v>137</v>
          </cell>
        </row>
        <row r="2849">
          <cell r="A2849">
            <v>2848</v>
          </cell>
          <cell r="B2849">
            <v>57</v>
          </cell>
          <cell r="C2849">
            <v>3374</v>
          </cell>
          <cell r="D2849">
            <v>42903</v>
          </cell>
          <cell r="E2849" t="b">
            <v>0</v>
          </cell>
          <cell r="F2849" t="str">
            <v>Approved</v>
          </cell>
          <cell r="G2849" t="str">
            <v>WeareA2B</v>
          </cell>
          <cell r="H2849" t="str">
            <v>Touring</v>
          </cell>
          <cell r="I2849" t="str">
            <v>medium</v>
          </cell>
          <cell r="J2849" t="str">
            <v>large</v>
          </cell>
          <cell r="K2849">
            <v>1890.39</v>
          </cell>
          <cell r="L2849">
            <v>260.14</v>
          </cell>
          <cell r="M2849">
            <v>1630.25</v>
          </cell>
          <cell r="N2849">
            <v>36146</v>
          </cell>
          <cell r="O2849" t="str">
            <v>Male</v>
          </cell>
          <cell r="P2849">
            <v>37</v>
          </cell>
          <cell r="Q2849">
            <v>62.38082191780822</v>
          </cell>
          <cell r="R2849" t="str">
            <v>Sales Associate</v>
          </cell>
          <cell r="S2849" t="str">
            <v>Health</v>
          </cell>
          <cell r="T2849" t="str">
            <v>Mass Customer</v>
          </cell>
          <cell r="U2849" t="str">
            <v>No</v>
          </cell>
          <cell r="V2849">
            <v>2160</v>
          </cell>
          <cell r="W2849" t="str">
            <v>NSW</v>
          </cell>
          <cell r="X2849">
            <v>8</v>
          </cell>
          <cell r="Y2849">
            <v>196</v>
          </cell>
        </row>
        <row r="2850">
          <cell r="A2850">
            <v>2849</v>
          </cell>
          <cell r="B2850">
            <v>83</v>
          </cell>
          <cell r="C2850">
            <v>1036</v>
          </cell>
          <cell r="D2850">
            <v>42776</v>
          </cell>
          <cell r="E2850" t="b">
            <v>0</v>
          </cell>
          <cell r="F2850" t="str">
            <v>Approved</v>
          </cell>
          <cell r="G2850" t="str">
            <v>Solex</v>
          </cell>
          <cell r="H2850" t="str">
            <v>Touring</v>
          </cell>
          <cell r="I2850" t="str">
            <v>medium</v>
          </cell>
          <cell r="J2850" t="str">
            <v>large</v>
          </cell>
          <cell r="K2850">
            <v>2083.94</v>
          </cell>
          <cell r="L2850">
            <v>675.03</v>
          </cell>
          <cell r="M2850">
            <v>1408.91</v>
          </cell>
          <cell r="N2850">
            <v>38206</v>
          </cell>
          <cell r="O2850" t="e">
            <v>#N/A</v>
          </cell>
          <cell r="P2850" t="e">
            <v>#N/A</v>
          </cell>
          <cell r="Q2850" t="e">
            <v>#N/A</v>
          </cell>
          <cell r="R2850" t="e">
            <v>#N/A</v>
          </cell>
          <cell r="S2850" t="e">
            <v>#N/A</v>
          </cell>
          <cell r="T2850" t="e">
            <v>#N/A</v>
          </cell>
          <cell r="U2850" t="e">
            <v>#N/A</v>
          </cell>
          <cell r="V2850" t="e">
            <v>#N/A</v>
          </cell>
          <cell r="W2850" t="e">
            <v>#N/A</v>
          </cell>
          <cell r="X2850" t="e">
            <v>#N/A</v>
          </cell>
          <cell r="Y2850">
            <v>323</v>
          </cell>
        </row>
        <row r="2851">
          <cell r="A2851">
            <v>2850</v>
          </cell>
          <cell r="B2851">
            <v>37</v>
          </cell>
          <cell r="C2851">
            <v>39</v>
          </cell>
          <cell r="D2851">
            <v>42975</v>
          </cell>
          <cell r="E2851" t="b">
            <v>0</v>
          </cell>
          <cell r="F2851" t="str">
            <v>Approved</v>
          </cell>
          <cell r="G2851" t="str">
            <v>OHM Cycles</v>
          </cell>
          <cell r="H2851" t="str">
            <v>Standard</v>
          </cell>
          <cell r="I2851" t="str">
            <v>low</v>
          </cell>
          <cell r="J2851" t="str">
            <v>medium</v>
          </cell>
          <cell r="K2851">
            <v>1793.43</v>
          </cell>
          <cell r="L2851">
            <v>248.82</v>
          </cell>
          <cell r="M2851">
            <v>1544.6100000000001</v>
          </cell>
          <cell r="N2851">
            <v>36361</v>
          </cell>
          <cell r="O2851" t="e">
            <v>#N/A</v>
          </cell>
          <cell r="P2851" t="e">
            <v>#N/A</v>
          </cell>
          <cell r="Q2851" t="e">
            <v>#N/A</v>
          </cell>
          <cell r="R2851" t="e">
            <v>#N/A</v>
          </cell>
          <cell r="S2851" t="e">
            <v>#N/A</v>
          </cell>
          <cell r="T2851" t="e">
            <v>#N/A</v>
          </cell>
          <cell r="U2851" t="e">
            <v>#N/A</v>
          </cell>
          <cell r="V2851" t="e">
            <v>#N/A</v>
          </cell>
          <cell r="W2851" t="e">
            <v>#N/A</v>
          </cell>
          <cell r="X2851" t="e">
            <v>#N/A</v>
          </cell>
          <cell r="Y2851">
            <v>124</v>
          </cell>
        </row>
        <row r="2852">
          <cell r="A2852">
            <v>2851</v>
          </cell>
          <cell r="B2852">
            <v>24</v>
          </cell>
          <cell r="C2852">
            <v>1178</v>
          </cell>
          <cell r="D2852">
            <v>43020</v>
          </cell>
          <cell r="E2852" t="b">
            <v>1</v>
          </cell>
          <cell r="F2852" t="str">
            <v>Approved</v>
          </cell>
          <cell r="G2852" t="str">
            <v>Solex</v>
          </cell>
          <cell r="H2852" t="str">
            <v>Road</v>
          </cell>
          <cell r="I2852" t="str">
            <v>medium</v>
          </cell>
          <cell r="J2852" t="str">
            <v>large</v>
          </cell>
          <cell r="K2852">
            <v>1777.8</v>
          </cell>
          <cell r="L2852">
            <v>820.78</v>
          </cell>
          <cell r="M2852">
            <v>957.02</v>
          </cell>
          <cell r="N2852">
            <v>40670</v>
          </cell>
          <cell r="O2852" t="e">
            <v>#N/A</v>
          </cell>
          <cell r="P2852" t="e">
            <v>#N/A</v>
          </cell>
          <cell r="Q2852" t="e">
            <v>#N/A</v>
          </cell>
          <cell r="R2852" t="e">
            <v>#N/A</v>
          </cell>
          <cell r="S2852" t="e">
            <v>#N/A</v>
          </cell>
          <cell r="T2852" t="e">
            <v>#N/A</v>
          </cell>
          <cell r="U2852" t="e">
            <v>#N/A</v>
          </cell>
          <cell r="V2852" t="e">
            <v>#N/A</v>
          </cell>
          <cell r="W2852" t="e">
            <v>#N/A</v>
          </cell>
          <cell r="X2852" t="e">
            <v>#N/A</v>
          </cell>
          <cell r="Y2852">
            <v>79</v>
          </cell>
        </row>
        <row r="2853">
          <cell r="A2853">
            <v>2852</v>
          </cell>
          <cell r="B2853">
            <v>92</v>
          </cell>
          <cell r="C2853">
            <v>89</v>
          </cell>
          <cell r="D2853">
            <v>42780</v>
          </cell>
          <cell r="E2853" t="b">
            <v>0</v>
          </cell>
          <cell r="F2853" t="str">
            <v>Approved</v>
          </cell>
          <cell r="G2853" t="str">
            <v>WeareA2B</v>
          </cell>
          <cell r="H2853" t="str">
            <v>Standard</v>
          </cell>
          <cell r="I2853" t="str">
            <v>medium</v>
          </cell>
          <cell r="J2853" t="str">
            <v>small</v>
          </cell>
          <cell r="K2853">
            <v>1415.01</v>
          </cell>
          <cell r="L2853">
            <v>1259.3599999999999</v>
          </cell>
          <cell r="M2853">
            <v>155.65000000000009</v>
          </cell>
          <cell r="N2853">
            <v>37626</v>
          </cell>
          <cell r="O2853" t="e">
            <v>#N/A</v>
          </cell>
          <cell r="P2853" t="e">
            <v>#N/A</v>
          </cell>
          <cell r="Q2853" t="e">
            <v>#N/A</v>
          </cell>
          <cell r="R2853" t="e">
            <v>#N/A</v>
          </cell>
          <cell r="S2853" t="e">
            <v>#N/A</v>
          </cell>
          <cell r="T2853" t="e">
            <v>#N/A</v>
          </cell>
          <cell r="U2853" t="e">
            <v>#N/A</v>
          </cell>
          <cell r="V2853" t="e">
            <v>#N/A</v>
          </cell>
          <cell r="W2853" t="e">
            <v>#N/A</v>
          </cell>
          <cell r="X2853" t="e">
            <v>#N/A</v>
          </cell>
          <cell r="Y2853">
            <v>319</v>
          </cell>
        </row>
        <row r="2854">
          <cell r="A2854">
            <v>2853</v>
          </cell>
          <cell r="B2854">
            <v>68</v>
          </cell>
          <cell r="C2854">
            <v>800</v>
          </cell>
          <cell r="D2854">
            <v>42965</v>
          </cell>
          <cell r="E2854" t="b">
            <v>0</v>
          </cell>
          <cell r="F2854" t="str">
            <v>Approved</v>
          </cell>
          <cell r="G2854" t="str">
            <v>OHM Cycles</v>
          </cell>
          <cell r="H2854" t="str">
            <v>Standard</v>
          </cell>
          <cell r="I2854" t="str">
            <v>medium</v>
          </cell>
          <cell r="J2854" t="str">
            <v>medium</v>
          </cell>
          <cell r="K2854">
            <v>1636.9</v>
          </cell>
          <cell r="L2854">
            <v>44.71</v>
          </cell>
          <cell r="M2854">
            <v>1592.19</v>
          </cell>
          <cell r="N2854">
            <v>40410</v>
          </cell>
          <cell r="O2854" t="e">
            <v>#N/A</v>
          </cell>
          <cell r="P2854" t="e">
            <v>#N/A</v>
          </cell>
          <cell r="Q2854" t="e">
            <v>#N/A</v>
          </cell>
          <cell r="R2854" t="e">
            <v>#N/A</v>
          </cell>
          <cell r="S2854" t="e">
            <v>#N/A</v>
          </cell>
          <cell r="T2854" t="e">
            <v>#N/A</v>
          </cell>
          <cell r="U2854" t="e">
            <v>#N/A</v>
          </cell>
          <cell r="V2854" t="e">
            <v>#N/A</v>
          </cell>
          <cell r="W2854" t="e">
            <v>#N/A</v>
          </cell>
          <cell r="X2854" t="e">
            <v>#N/A</v>
          </cell>
          <cell r="Y2854">
            <v>134</v>
          </cell>
        </row>
        <row r="2855">
          <cell r="A2855">
            <v>2854</v>
          </cell>
          <cell r="B2855">
            <v>63</v>
          </cell>
          <cell r="C2855">
            <v>1354</v>
          </cell>
          <cell r="D2855">
            <v>43025</v>
          </cell>
          <cell r="E2855" t="b">
            <v>0</v>
          </cell>
          <cell r="F2855" t="str">
            <v>Approved</v>
          </cell>
          <cell r="G2855" t="str">
            <v>Solex</v>
          </cell>
          <cell r="H2855" t="str">
            <v>Standard</v>
          </cell>
          <cell r="I2855" t="str">
            <v>medium</v>
          </cell>
          <cell r="J2855" t="str">
            <v>medium</v>
          </cell>
          <cell r="K2855">
            <v>1483.2</v>
          </cell>
          <cell r="L2855">
            <v>99.59</v>
          </cell>
          <cell r="M2855">
            <v>1383.6100000000001</v>
          </cell>
          <cell r="N2855">
            <v>36146</v>
          </cell>
          <cell r="O2855" t="e">
            <v>#N/A</v>
          </cell>
          <cell r="P2855" t="e">
            <v>#N/A</v>
          </cell>
          <cell r="Q2855" t="e">
            <v>#N/A</v>
          </cell>
          <cell r="R2855" t="e">
            <v>#N/A</v>
          </cell>
          <cell r="S2855" t="e">
            <v>#N/A</v>
          </cell>
          <cell r="T2855" t="e">
            <v>#N/A</v>
          </cell>
          <cell r="U2855" t="e">
            <v>#N/A</v>
          </cell>
          <cell r="V2855" t="e">
            <v>#N/A</v>
          </cell>
          <cell r="W2855" t="e">
            <v>#N/A</v>
          </cell>
          <cell r="X2855" t="e">
            <v>#N/A</v>
          </cell>
          <cell r="Y2855">
            <v>74</v>
          </cell>
        </row>
        <row r="2856">
          <cell r="A2856">
            <v>2855</v>
          </cell>
          <cell r="B2856">
            <v>89</v>
          </cell>
          <cell r="C2856">
            <v>1413</v>
          </cell>
          <cell r="D2856">
            <v>42916</v>
          </cell>
          <cell r="E2856" t="b">
            <v>0</v>
          </cell>
          <cell r="F2856" t="str">
            <v>Approved</v>
          </cell>
          <cell r="G2856" t="str">
            <v>WeareA2B</v>
          </cell>
          <cell r="H2856" t="str">
            <v>Touring</v>
          </cell>
          <cell r="I2856" t="str">
            <v>medium</v>
          </cell>
          <cell r="J2856" t="str">
            <v>large</v>
          </cell>
          <cell r="K2856">
            <v>1362.99</v>
          </cell>
          <cell r="L2856">
            <v>57.74</v>
          </cell>
          <cell r="M2856">
            <v>1305.25</v>
          </cell>
          <cell r="N2856">
            <v>34079</v>
          </cell>
          <cell r="O2856" t="e">
            <v>#N/A</v>
          </cell>
          <cell r="P2856" t="e">
            <v>#N/A</v>
          </cell>
          <cell r="Q2856" t="e">
            <v>#N/A</v>
          </cell>
          <cell r="R2856" t="e">
            <v>#N/A</v>
          </cell>
          <cell r="S2856" t="e">
            <v>#N/A</v>
          </cell>
          <cell r="T2856" t="e">
            <v>#N/A</v>
          </cell>
          <cell r="U2856" t="e">
            <v>#N/A</v>
          </cell>
          <cell r="V2856" t="e">
            <v>#N/A</v>
          </cell>
          <cell r="W2856" t="e">
            <v>#N/A</v>
          </cell>
          <cell r="X2856" t="e">
            <v>#N/A</v>
          </cell>
          <cell r="Y2856">
            <v>183</v>
          </cell>
        </row>
        <row r="2857">
          <cell r="A2857">
            <v>2856</v>
          </cell>
          <cell r="B2857">
            <v>31</v>
          </cell>
          <cell r="C2857">
            <v>1429</v>
          </cell>
          <cell r="D2857">
            <v>42856</v>
          </cell>
          <cell r="E2857" t="b">
            <v>1</v>
          </cell>
          <cell r="F2857" t="str">
            <v>Approved</v>
          </cell>
          <cell r="G2857" t="str">
            <v>Giant Bicycles</v>
          </cell>
          <cell r="H2857" t="str">
            <v>Standard</v>
          </cell>
          <cell r="I2857" t="str">
            <v>medium</v>
          </cell>
          <cell r="J2857" t="str">
            <v>medium</v>
          </cell>
          <cell r="K2857">
            <v>230.91</v>
          </cell>
          <cell r="L2857">
            <v>173.18</v>
          </cell>
          <cell r="M2857">
            <v>57.72999999999999</v>
          </cell>
          <cell r="N2857">
            <v>36361</v>
          </cell>
          <cell r="O2857" t="e">
            <v>#N/A</v>
          </cell>
          <cell r="P2857" t="e">
            <v>#N/A</v>
          </cell>
          <cell r="Q2857" t="e">
            <v>#N/A</v>
          </cell>
          <cell r="R2857" t="e">
            <v>#N/A</v>
          </cell>
          <cell r="S2857" t="e">
            <v>#N/A</v>
          </cell>
          <cell r="T2857" t="e">
            <v>#N/A</v>
          </cell>
          <cell r="U2857" t="e">
            <v>#N/A</v>
          </cell>
          <cell r="V2857" t="e">
            <v>#N/A</v>
          </cell>
          <cell r="W2857" t="e">
            <v>#N/A</v>
          </cell>
          <cell r="X2857" t="e">
            <v>#N/A</v>
          </cell>
          <cell r="Y2857">
            <v>243</v>
          </cell>
        </row>
        <row r="2858">
          <cell r="A2858">
            <v>2857</v>
          </cell>
          <cell r="B2858">
            <v>93</v>
          </cell>
          <cell r="C2858">
            <v>1345</v>
          </cell>
          <cell r="D2858">
            <v>42851</v>
          </cell>
          <cell r="E2858" t="b">
            <v>0</v>
          </cell>
          <cell r="F2858" t="str">
            <v>Approved</v>
          </cell>
          <cell r="G2858" t="str">
            <v>WeareA2B</v>
          </cell>
          <cell r="H2858" t="str">
            <v>Standard</v>
          </cell>
          <cell r="I2858" t="str">
            <v>medium</v>
          </cell>
          <cell r="J2858" t="str">
            <v>medium</v>
          </cell>
          <cell r="K2858">
            <v>1065.03</v>
          </cell>
          <cell r="L2858">
            <v>230.09</v>
          </cell>
          <cell r="M2858">
            <v>834.93999999999994</v>
          </cell>
          <cell r="N2858">
            <v>36833</v>
          </cell>
          <cell r="O2858" t="e">
            <v>#N/A</v>
          </cell>
          <cell r="P2858" t="e">
            <v>#N/A</v>
          </cell>
          <cell r="Q2858" t="e">
            <v>#N/A</v>
          </cell>
          <cell r="R2858" t="e">
            <v>#N/A</v>
          </cell>
          <cell r="S2858" t="e">
            <v>#N/A</v>
          </cell>
          <cell r="T2858" t="e">
            <v>#N/A</v>
          </cell>
          <cell r="U2858" t="e">
            <v>#N/A</v>
          </cell>
          <cell r="V2858" t="e">
            <v>#N/A</v>
          </cell>
          <cell r="W2858" t="e">
            <v>#N/A</v>
          </cell>
          <cell r="X2858" t="e">
            <v>#N/A</v>
          </cell>
          <cell r="Y2858">
            <v>248</v>
          </cell>
        </row>
        <row r="2859">
          <cell r="A2859">
            <v>2858</v>
          </cell>
          <cell r="B2859">
            <v>40</v>
          </cell>
          <cell r="C2859">
            <v>1637</v>
          </cell>
          <cell r="D2859">
            <v>42927</v>
          </cell>
          <cell r="E2859" t="b">
            <v>1</v>
          </cell>
          <cell r="F2859" t="str">
            <v>Approved</v>
          </cell>
          <cell r="G2859" t="str">
            <v>Trek Bicycles</v>
          </cell>
          <cell r="H2859" t="str">
            <v>Road</v>
          </cell>
          <cell r="I2859" t="str">
            <v>medium</v>
          </cell>
          <cell r="J2859" t="str">
            <v>large</v>
          </cell>
          <cell r="K2859">
            <v>1894.19</v>
          </cell>
          <cell r="L2859">
            <v>598.76</v>
          </cell>
          <cell r="M2859">
            <v>1295.43</v>
          </cell>
          <cell r="N2859">
            <v>37823</v>
          </cell>
          <cell r="O2859" t="e">
            <v>#N/A</v>
          </cell>
          <cell r="P2859" t="e">
            <v>#N/A</v>
          </cell>
          <cell r="Q2859" t="e">
            <v>#N/A</v>
          </cell>
          <cell r="R2859" t="e">
            <v>#N/A</v>
          </cell>
          <cell r="S2859" t="e">
            <v>#N/A</v>
          </cell>
          <cell r="T2859" t="e">
            <v>#N/A</v>
          </cell>
          <cell r="U2859" t="e">
            <v>#N/A</v>
          </cell>
          <cell r="V2859" t="e">
            <v>#N/A</v>
          </cell>
          <cell r="W2859" t="e">
            <v>#N/A</v>
          </cell>
          <cell r="X2859" t="e">
            <v>#N/A</v>
          </cell>
          <cell r="Y2859">
            <v>172</v>
          </cell>
        </row>
        <row r="2860">
          <cell r="A2860">
            <v>2859</v>
          </cell>
          <cell r="B2860">
            <v>78</v>
          </cell>
          <cell r="C2860">
            <v>2438</v>
          </cell>
          <cell r="D2860">
            <v>43011</v>
          </cell>
          <cell r="E2860" t="b">
            <v>0</v>
          </cell>
          <cell r="F2860" t="str">
            <v>Approved</v>
          </cell>
          <cell r="G2860" t="str">
            <v>Giant Bicycles</v>
          </cell>
          <cell r="H2860" t="str">
            <v>Standard</v>
          </cell>
          <cell r="I2860" t="str">
            <v>medium</v>
          </cell>
          <cell r="J2860" t="str">
            <v>large</v>
          </cell>
          <cell r="K2860">
            <v>1765.3</v>
          </cell>
          <cell r="L2860">
            <v>709.48</v>
          </cell>
          <cell r="M2860">
            <v>1055.82</v>
          </cell>
          <cell r="N2860">
            <v>38206</v>
          </cell>
          <cell r="O2860" t="e">
            <v>#N/A</v>
          </cell>
          <cell r="P2860" t="e">
            <v>#N/A</v>
          </cell>
          <cell r="Q2860" t="e">
            <v>#N/A</v>
          </cell>
          <cell r="R2860" t="e">
            <v>#N/A</v>
          </cell>
          <cell r="S2860" t="e">
            <v>#N/A</v>
          </cell>
          <cell r="T2860" t="e">
            <v>#N/A</v>
          </cell>
          <cell r="U2860" t="e">
            <v>#N/A</v>
          </cell>
          <cell r="V2860" t="e">
            <v>#N/A</v>
          </cell>
          <cell r="W2860" t="e">
            <v>#N/A</v>
          </cell>
          <cell r="X2860" t="e">
            <v>#N/A</v>
          </cell>
          <cell r="Y2860">
            <v>88</v>
          </cell>
        </row>
        <row r="2861">
          <cell r="A2861">
            <v>2860</v>
          </cell>
          <cell r="B2861">
            <v>1</v>
          </cell>
          <cell r="C2861">
            <v>3215</v>
          </cell>
          <cell r="D2861">
            <v>42805</v>
          </cell>
          <cell r="E2861" t="b">
            <v>1</v>
          </cell>
          <cell r="F2861" t="str">
            <v>Approved</v>
          </cell>
          <cell r="G2861" t="str">
            <v>Giant Bicycles</v>
          </cell>
          <cell r="H2861" t="str">
            <v>Standard</v>
          </cell>
          <cell r="I2861" t="str">
            <v>medium</v>
          </cell>
          <cell r="J2861" t="str">
            <v>medium</v>
          </cell>
          <cell r="K2861">
            <v>1403.5</v>
          </cell>
          <cell r="L2861">
            <v>954.82</v>
          </cell>
          <cell r="M2861">
            <v>448.67999999999995</v>
          </cell>
          <cell r="N2861">
            <v>38482</v>
          </cell>
          <cell r="O2861" t="str">
            <v>Male</v>
          </cell>
          <cell r="P2861">
            <v>59</v>
          </cell>
          <cell r="Q2861">
            <v>45.504109589041093</v>
          </cell>
          <cell r="R2861" t="str">
            <v>General Manager</v>
          </cell>
          <cell r="S2861" t="str">
            <v>Financial Services</v>
          </cell>
          <cell r="T2861" t="str">
            <v>Mass Customer</v>
          </cell>
          <cell r="U2861" t="str">
            <v>Yes</v>
          </cell>
          <cell r="V2861">
            <v>2122</v>
          </cell>
          <cell r="W2861" t="str">
            <v>NSW</v>
          </cell>
          <cell r="X2861">
            <v>11</v>
          </cell>
          <cell r="Y2861">
            <v>294</v>
          </cell>
        </row>
        <row r="2862">
          <cell r="A2862">
            <v>2861</v>
          </cell>
          <cell r="B2862">
            <v>98</v>
          </cell>
          <cell r="C2862">
            <v>2442</v>
          </cell>
          <cell r="D2862">
            <v>42951</v>
          </cell>
          <cell r="E2862" t="b">
            <v>0</v>
          </cell>
          <cell r="F2862" t="str">
            <v>Approved</v>
          </cell>
          <cell r="G2862" t="str">
            <v>Trek Bicycles</v>
          </cell>
          <cell r="H2862" t="str">
            <v>Standard</v>
          </cell>
          <cell r="I2862" t="str">
            <v>high</v>
          </cell>
          <cell r="J2862" t="str">
            <v>medium</v>
          </cell>
          <cell r="K2862">
            <v>358.39</v>
          </cell>
          <cell r="L2862">
            <v>215.03</v>
          </cell>
          <cell r="M2862">
            <v>143.35999999999999</v>
          </cell>
          <cell r="N2862">
            <v>38002</v>
          </cell>
          <cell r="O2862" t="e">
            <v>#N/A</v>
          </cell>
          <cell r="P2862" t="e">
            <v>#N/A</v>
          </cell>
          <cell r="Q2862" t="e">
            <v>#N/A</v>
          </cell>
          <cell r="R2862" t="e">
            <v>#N/A</v>
          </cell>
          <cell r="S2862" t="e">
            <v>#N/A</v>
          </cell>
          <cell r="T2862" t="e">
            <v>#N/A</v>
          </cell>
          <cell r="U2862" t="e">
            <v>#N/A</v>
          </cell>
          <cell r="V2862" t="e">
            <v>#N/A</v>
          </cell>
          <cell r="W2862" t="e">
            <v>#N/A</v>
          </cell>
          <cell r="X2862" t="e">
            <v>#N/A</v>
          </cell>
          <cell r="Y2862">
            <v>148</v>
          </cell>
        </row>
        <row r="2863">
          <cell r="A2863">
            <v>2862</v>
          </cell>
          <cell r="B2863">
            <v>5</v>
          </cell>
          <cell r="C2863">
            <v>1336</v>
          </cell>
          <cell r="D2863">
            <v>43001</v>
          </cell>
          <cell r="E2863" t="b">
            <v>0</v>
          </cell>
          <cell r="F2863" t="str">
            <v>Approved</v>
          </cell>
          <cell r="G2863" t="str">
            <v>Trek Bicycles</v>
          </cell>
          <cell r="H2863" t="str">
            <v>Mountain</v>
          </cell>
          <cell r="I2863" t="str">
            <v>low</v>
          </cell>
          <cell r="J2863" t="str">
            <v>medium</v>
          </cell>
          <cell r="K2863">
            <v>574.64</v>
          </cell>
          <cell r="L2863">
            <v>459.71</v>
          </cell>
          <cell r="M2863">
            <v>114.93</v>
          </cell>
          <cell r="N2863">
            <v>33549</v>
          </cell>
          <cell r="O2863" t="e">
            <v>#N/A</v>
          </cell>
          <cell r="P2863" t="e">
            <v>#N/A</v>
          </cell>
          <cell r="Q2863" t="e">
            <v>#N/A</v>
          </cell>
          <cell r="R2863" t="e">
            <v>#N/A</v>
          </cell>
          <cell r="S2863" t="e">
            <v>#N/A</v>
          </cell>
          <cell r="T2863" t="e">
            <v>#N/A</v>
          </cell>
          <cell r="U2863" t="e">
            <v>#N/A</v>
          </cell>
          <cell r="V2863" t="e">
            <v>#N/A</v>
          </cell>
          <cell r="W2863" t="e">
            <v>#N/A</v>
          </cell>
          <cell r="X2863" t="e">
            <v>#N/A</v>
          </cell>
          <cell r="Y2863">
            <v>98</v>
          </cell>
        </row>
        <row r="2864">
          <cell r="A2864">
            <v>2863</v>
          </cell>
          <cell r="B2864">
            <v>91</v>
          </cell>
          <cell r="C2864">
            <v>3129</v>
          </cell>
          <cell r="D2864">
            <v>42866</v>
          </cell>
          <cell r="E2864" t="b">
            <v>1</v>
          </cell>
          <cell r="F2864" t="str">
            <v>Approved</v>
          </cell>
          <cell r="G2864" t="str">
            <v>WeareA2B</v>
          </cell>
          <cell r="H2864" t="str">
            <v>Standard</v>
          </cell>
          <cell r="I2864" t="str">
            <v>low</v>
          </cell>
          <cell r="J2864" t="str">
            <v>medium</v>
          </cell>
          <cell r="K2864">
            <v>642.30999999999995</v>
          </cell>
          <cell r="L2864">
            <v>513.85</v>
          </cell>
          <cell r="M2864">
            <v>128.45999999999992</v>
          </cell>
          <cell r="N2864">
            <v>37874</v>
          </cell>
          <cell r="O2864" t="str">
            <v>Female</v>
          </cell>
          <cell r="P2864">
            <v>53</v>
          </cell>
          <cell r="Q2864">
            <v>66.528767123287665</v>
          </cell>
          <cell r="R2864" t="str">
            <v>Analog Circuit Design manager</v>
          </cell>
          <cell r="S2864" t="str">
            <v>Manufacturing</v>
          </cell>
          <cell r="T2864" t="str">
            <v>High Net Worth</v>
          </cell>
          <cell r="U2864" t="str">
            <v>Yes</v>
          </cell>
          <cell r="V2864">
            <v>4702</v>
          </cell>
          <cell r="W2864" t="str">
            <v>QLD</v>
          </cell>
          <cell r="X2864">
            <v>2</v>
          </cell>
          <cell r="Y2864">
            <v>233</v>
          </cell>
        </row>
        <row r="2865">
          <cell r="A2865">
            <v>2864</v>
          </cell>
          <cell r="B2865">
            <v>32</v>
          </cell>
          <cell r="C2865">
            <v>3478</v>
          </cell>
          <cell r="D2865">
            <v>43002</v>
          </cell>
          <cell r="E2865" t="b">
            <v>0</v>
          </cell>
          <cell r="F2865" t="str">
            <v>Approved</v>
          </cell>
          <cell r="G2865" t="str">
            <v>Giant Bicycles</v>
          </cell>
          <cell r="H2865" t="str">
            <v>Standard</v>
          </cell>
          <cell r="I2865" t="str">
            <v>medium</v>
          </cell>
          <cell r="J2865" t="str">
            <v>medium</v>
          </cell>
          <cell r="K2865">
            <v>642.70000000000005</v>
          </cell>
          <cell r="L2865">
            <v>211.37</v>
          </cell>
          <cell r="M2865">
            <v>431.33000000000004</v>
          </cell>
          <cell r="N2865">
            <v>37337</v>
          </cell>
          <cell r="O2865" t="str">
            <v>Female</v>
          </cell>
          <cell r="P2865">
            <v>39</v>
          </cell>
          <cell r="Q2865">
            <v>35.638356164383559</v>
          </cell>
          <cell r="R2865" t="str">
            <v>Quality Control Specialist</v>
          </cell>
          <cell r="S2865" t="str">
            <v>Financial Services</v>
          </cell>
          <cell r="T2865" t="str">
            <v>Affluent Customer</v>
          </cell>
          <cell r="U2865" t="str">
            <v>Yes</v>
          </cell>
          <cell r="V2865">
            <v>2880</v>
          </cell>
          <cell r="W2865" t="str">
            <v>NSW</v>
          </cell>
          <cell r="X2865">
            <v>1</v>
          </cell>
          <cell r="Y2865">
            <v>97</v>
          </cell>
        </row>
        <row r="2866">
          <cell r="A2866">
            <v>2865</v>
          </cell>
          <cell r="B2866">
            <v>61</v>
          </cell>
          <cell r="C2866">
            <v>1367</v>
          </cell>
          <cell r="D2866">
            <v>43088</v>
          </cell>
          <cell r="E2866" t="b">
            <v>0</v>
          </cell>
          <cell r="F2866" t="str">
            <v>Approved</v>
          </cell>
          <cell r="G2866" t="str">
            <v>OHM Cycles</v>
          </cell>
          <cell r="H2866" t="str">
            <v>Standard</v>
          </cell>
          <cell r="I2866" t="str">
            <v>low</v>
          </cell>
          <cell r="J2866" t="str">
            <v>medium</v>
          </cell>
          <cell r="K2866">
            <v>71.16</v>
          </cell>
          <cell r="L2866">
            <v>56.93</v>
          </cell>
          <cell r="M2866">
            <v>14.229999999999997</v>
          </cell>
          <cell r="N2866">
            <v>42172</v>
          </cell>
          <cell r="O2866" t="e">
            <v>#N/A</v>
          </cell>
          <cell r="P2866" t="e">
            <v>#N/A</v>
          </cell>
          <cell r="Q2866" t="e">
            <v>#N/A</v>
          </cell>
          <cell r="R2866" t="e">
            <v>#N/A</v>
          </cell>
          <cell r="S2866" t="e">
            <v>#N/A</v>
          </cell>
          <cell r="T2866" t="e">
            <v>#N/A</v>
          </cell>
          <cell r="U2866" t="e">
            <v>#N/A</v>
          </cell>
          <cell r="V2866" t="e">
            <v>#N/A</v>
          </cell>
          <cell r="W2866" t="e">
            <v>#N/A</v>
          </cell>
          <cell r="X2866" t="e">
            <v>#N/A</v>
          </cell>
          <cell r="Y2866">
            <v>11</v>
          </cell>
        </row>
        <row r="2867">
          <cell r="A2867">
            <v>2866</v>
          </cell>
          <cell r="B2867">
            <v>74</v>
          </cell>
          <cell r="C2867">
            <v>2562</v>
          </cell>
          <cell r="D2867">
            <v>42889</v>
          </cell>
          <cell r="E2867" t="b">
            <v>0</v>
          </cell>
          <cell r="F2867" t="str">
            <v>Approved</v>
          </cell>
          <cell r="G2867" t="str">
            <v>WeareA2B</v>
          </cell>
          <cell r="H2867" t="str">
            <v>Standard</v>
          </cell>
          <cell r="I2867" t="str">
            <v>medium</v>
          </cell>
          <cell r="J2867" t="str">
            <v>medium</v>
          </cell>
          <cell r="K2867">
            <v>1228.07</v>
          </cell>
          <cell r="L2867">
            <v>400.91</v>
          </cell>
          <cell r="M2867">
            <v>827.15999999999985</v>
          </cell>
          <cell r="N2867">
            <v>36668</v>
          </cell>
          <cell r="O2867" t="e">
            <v>#N/A</v>
          </cell>
          <cell r="P2867" t="e">
            <v>#N/A</v>
          </cell>
          <cell r="Q2867" t="e">
            <v>#N/A</v>
          </cell>
          <cell r="R2867" t="e">
            <v>#N/A</v>
          </cell>
          <cell r="S2867" t="e">
            <v>#N/A</v>
          </cell>
          <cell r="T2867" t="e">
            <v>#N/A</v>
          </cell>
          <cell r="U2867" t="e">
            <v>#N/A</v>
          </cell>
          <cell r="V2867" t="e">
            <v>#N/A</v>
          </cell>
          <cell r="W2867" t="e">
            <v>#N/A</v>
          </cell>
          <cell r="X2867" t="e">
            <v>#N/A</v>
          </cell>
          <cell r="Y2867">
            <v>210</v>
          </cell>
        </row>
        <row r="2868">
          <cell r="A2868">
            <v>2867</v>
          </cell>
          <cell r="B2868">
            <v>16</v>
          </cell>
          <cell r="C2868">
            <v>1554</v>
          </cell>
          <cell r="D2868">
            <v>42965</v>
          </cell>
          <cell r="E2868" t="b">
            <v>0</v>
          </cell>
          <cell r="F2868" t="str">
            <v>Approved</v>
          </cell>
          <cell r="G2868" t="str">
            <v>Norco Bicycles</v>
          </cell>
          <cell r="H2868" t="str">
            <v>Standard</v>
          </cell>
          <cell r="I2868" t="str">
            <v>high</v>
          </cell>
          <cell r="J2868" t="str">
            <v>small</v>
          </cell>
          <cell r="K2868">
            <v>1661.92</v>
          </cell>
          <cell r="L2868">
            <v>1479.11</v>
          </cell>
          <cell r="M2868">
            <v>182.81000000000017</v>
          </cell>
          <cell r="N2868">
            <v>33888</v>
          </cell>
          <cell r="O2868" t="e">
            <v>#N/A</v>
          </cell>
          <cell r="P2868" t="e">
            <v>#N/A</v>
          </cell>
          <cell r="Q2868" t="e">
            <v>#N/A</v>
          </cell>
          <cell r="R2868" t="e">
            <v>#N/A</v>
          </cell>
          <cell r="S2868" t="e">
            <v>#N/A</v>
          </cell>
          <cell r="T2868" t="e">
            <v>#N/A</v>
          </cell>
          <cell r="U2868" t="e">
            <v>#N/A</v>
          </cell>
          <cell r="V2868" t="e">
            <v>#N/A</v>
          </cell>
          <cell r="W2868" t="e">
            <v>#N/A</v>
          </cell>
          <cell r="X2868" t="e">
            <v>#N/A</v>
          </cell>
          <cell r="Y2868">
            <v>134</v>
          </cell>
        </row>
        <row r="2869">
          <cell r="A2869">
            <v>2868</v>
          </cell>
          <cell r="B2869">
            <v>38</v>
          </cell>
          <cell r="C2869">
            <v>2458</v>
          </cell>
          <cell r="D2869">
            <v>42875</v>
          </cell>
          <cell r="E2869" t="b">
            <v>0</v>
          </cell>
          <cell r="F2869" t="str">
            <v>Approved</v>
          </cell>
          <cell r="G2869" t="str">
            <v>Trek Bicycles</v>
          </cell>
          <cell r="H2869" t="str">
            <v>Standard</v>
          </cell>
          <cell r="I2869" t="str">
            <v>medium</v>
          </cell>
          <cell r="J2869" t="str">
            <v>large</v>
          </cell>
          <cell r="K2869">
            <v>2091.4699999999998</v>
          </cell>
          <cell r="L2869">
            <v>388.92</v>
          </cell>
          <cell r="M2869">
            <v>1702.5499999999997</v>
          </cell>
          <cell r="N2869">
            <v>41047</v>
          </cell>
          <cell r="O2869" t="e">
            <v>#N/A</v>
          </cell>
          <cell r="P2869" t="e">
            <v>#N/A</v>
          </cell>
          <cell r="Q2869" t="e">
            <v>#N/A</v>
          </cell>
          <cell r="R2869" t="e">
            <v>#N/A</v>
          </cell>
          <cell r="S2869" t="e">
            <v>#N/A</v>
          </cell>
          <cell r="T2869" t="e">
            <v>#N/A</v>
          </cell>
          <cell r="U2869" t="e">
            <v>#N/A</v>
          </cell>
          <cell r="V2869" t="e">
            <v>#N/A</v>
          </cell>
          <cell r="W2869" t="e">
            <v>#N/A</v>
          </cell>
          <cell r="X2869" t="e">
            <v>#N/A</v>
          </cell>
          <cell r="Y2869">
            <v>224</v>
          </cell>
        </row>
        <row r="2870">
          <cell r="A2870">
            <v>2869</v>
          </cell>
          <cell r="B2870">
            <v>94</v>
          </cell>
          <cell r="C2870">
            <v>2121</v>
          </cell>
          <cell r="D2870">
            <v>43010</v>
          </cell>
          <cell r="E2870" t="b">
            <v>0</v>
          </cell>
          <cell r="F2870" t="str">
            <v>Approved</v>
          </cell>
          <cell r="G2870" t="str">
            <v>Giant Bicycles</v>
          </cell>
          <cell r="H2870" t="str">
            <v>Standard</v>
          </cell>
          <cell r="I2870" t="str">
            <v>medium</v>
          </cell>
          <cell r="J2870" t="str">
            <v>large</v>
          </cell>
          <cell r="K2870">
            <v>1635.3</v>
          </cell>
          <cell r="L2870">
            <v>993.66</v>
          </cell>
          <cell r="M2870">
            <v>641.64</v>
          </cell>
          <cell r="N2870">
            <v>42458</v>
          </cell>
          <cell r="O2870" t="e">
            <v>#N/A</v>
          </cell>
          <cell r="P2870" t="e">
            <v>#N/A</v>
          </cell>
          <cell r="Q2870" t="e">
            <v>#N/A</v>
          </cell>
          <cell r="R2870" t="e">
            <v>#N/A</v>
          </cell>
          <cell r="S2870" t="e">
            <v>#N/A</v>
          </cell>
          <cell r="T2870" t="e">
            <v>#N/A</v>
          </cell>
          <cell r="U2870" t="e">
            <v>#N/A</v>
          </cell>
          <cell r="V2870" t="e">
            <v>#N/A</v>
          </cell>
          <cell r="W2870" t="e">
            <v>#N/A</v>
          </cell>
          <cell r="X2870" t="e">
            <v>#N/A</v>
          </cell>
          <cell r="Y2870">
            <v>89</v>
          </cell>
        </row>
        <row r="2871">
          <cell r="A2871">
            <v>2870</v>
          </cell>
          <cell r="B2871">
            <v>38</v>
          </cell>
          <cell r="C2871">
            <v>2888</v>
          </cell>
          <cell r="D2871">
            <v>42849</v>
          </cell>
          <cell r="E2871" t="b">
            <v>1</v>
          </cell>
          <cell r="F2871" t="str">
            <v>Approved</v>
          </cell>
          <cell r="G2871" t="str">
            <v>Trek Bicycles</v>
          </cell>
          <cell r="H2871" t="str">
            <v>Standard</v>
          </cell>
          <cell r="I2871" t="str">
            <v>medium</v>
          </cell>
          <cell r="J2871" t="str">
            <v>large</v>
          </cell>
          <cell r="K2871">
            <v>2091.4699999999998</v>
          </cell>
          <cell r="L2871">
            <v>388.92</v>
          </cell>
          <cell r="M2871">
            <v>1702.5499999999997</v>
          </cell>
          <cell r="N2871">
            <v>41009</v>
          </cell>
          <cell r="O2871" t="str">
            <v>Male</v>
          </cell>
          <cell r="P2871">
            <v>55</v>
          </cell>
          <cell r="Q2871">
            <v>59.865753424657534</v>
          </cell>
          <cell r="R2871" t="str">
            <v>Project Manager</v>
          </cell>
          <cell r="S2871" t="str">
            <v>Financial Services</v>
          </cell>
          <cell r="T2871" t="str">
            <v>High Net Worth</v>
          </cell>
          <cell r="U2871" t="str">
            <v>Yes</v>
          </cell>
          <cell r="V2871">
            <v>2528</v>
          </cell>
          <cell r="W2871" t="str">
            <v>NSW</v>
          </cell>
          <cell r="X2871">
            <v>7</v>
          </cell>
          <cell r="Y2871">
            <v>250</v>
          </cell>
        </row>
        <row r="2872">
          <cell r="A2872">
            <v>2871</v>
          </cell>
          <cell r="B2872">
            <v>67</v>
          </cell>
          <cell r="C2872">
            <v>3334</v>
          </cell>
          <cell r="D2872">
            <v>42793</v>
          </cell>
          <cell r="E2872" t="b">
            <v>1</v>
          </cell>
          <cell r="F2872" t="str">
            <v>Approved</v>
          </cell>
          <cell r="G2872" t="str">
            <v>Norco Bicycles</v>
          </cell>
          <cell r="H2872" t="str">
            <v>Road</v>
          </cell>
          <cell r="I2872" t="str">
            <v>medium</v>
          </cell>
          <cell r="J2872" t="str">
            <v>medium</v>
          </cell>
          <cell r="K2872">
            <v>544.04999999999995</v>
          </cell>
          <cell r="L2872">
            <v>376.84</v>
          </cell>
          <cell r="M2872">
            <v>167.20999999999998</v>
          </cell>
          <cell r="N2872">
            <v>40410</v>
          </cell>
          <cell r="O2872" t="str">
            <v>Male</v>
          </cell>
          <cell r="P2872">
            <v>47</v>
          </cell>
          <cell r="Q2872">
            <v>56.865753424657534</v>
          </cell>
          <cell r="R2872" t="str">
            <v>VP Product Management</v>
          </cell>
          <cell r="S2872" t="str">
            <v>Property</v>
          </cell>
          <cell r="T2872" t="str">
            <v>Mass Customer</v>
          </cell>
          <cell r="U2872" t="str">
            <v>Yes</v>
          </cell>
          <cell r="V2872">
            <v>2000</v>
          </cell>
          <cell r="W2872" t="str">
            <v>NSW</v>
          </cell>
          <cell r="X2872">
            <v>12</v>
          </cell>
          <cell r="Y2872">
            <v>306</v>
          </cell>
        </row>
        <row r="2873">
          <cell r="A2873">
            <v>2872</v>
          </cell>
          <cell r="B2873">
            <v>8</v>
          </cell>
          <cell r="C2873">
            <v>52</v>
          </cell>
          <cell r="D2873">
            <v>42847</v>
          </cell>
          <cell r="E2873" t="b">
            <v>0</v>
          </cell>
          <cell r="F2873" t="str">
            <v>Approved</v>
          </cell>
          <cell r="G2873" t="str">
            <v>Solex</v>
          </cell>
          <cell r="H2873" t="str">
            <v>Road</v>
          </cell>
          <cell r="I2873" t="str">
            <v>medium</v>
          </cell>
          <cell r="J2873" t="str">
            <v>small</v>
          </cell>
          <cell r="K2873">
            <v>1703.52</v>
          </cell>
          <cell r="L2873">
            <v>1516.13</v>
          </cell>
          <cell r="M2873">
            <v>187.38999999999987</v>
          </cell>
          <cell r="N2873">
            <v>40649</v>
          </cell>
          <cell r="O2873" t="e">
            <v>#N/A</v>
          </cell>
          <cell r="P2873" t="e">
            <v>#N/A</v>
          </cell>
          <cell r="Q2873" t="e">
            <v>#N/A</v>
          </cell>
          <cell r="R2873" t="e">
            <v>#N/A</v>
          </cell>
          <cell r="S2873" t="e">
            <v>#N/A</v>
          </cell>
          <cell r="T2873" t="e">
            <v>#N/A</v>
          </cell>
          <cell r="U2873" t="e">
            <v>#N/A</v>
          </cell>
          <cell r="V2873" t="e">
            <v>#N/A</v>
          </cell>
          <cell r="W2873" t="e">
            <v>#N/A</v>
          </cell>
          <cell r="X2873" t="e">
            <v>#N/A</v>
          </cell>
          <cell r="Y2873">
            <v>252</v>
          </cell>
        </row>
        <row r="2874">
          <cell r="A2874">
            <v>2873</v>
          </cell>
          <cell r="B2874">
            <v>41</v>
          </cell>
          <cell r="C2874">
            <v>781</v>
          </cell>
          <cell r="D2874">
            <v>42786</v>
          </cell>
          <cell r="E2874" t="b">
            <v>1</v>
          </cell>
          <cell r="F2874" t="str">
            <v>Approved</v>
          </cell>
          <cell r="G2874" t="str">
            <v>Solex</v>
          </cell>
          <cell r="H2874" t="str">
            <v>Road</v>
          </cell>
          <cell r="I2874" t="str">
            <v>medium</v>
          </cell>
          <cell r="J2874" t="str">
            <v>medium</v>
          </cell>
          <cell r="K2874">
            <v>416.98</v>
          </cell>
          <cell r="L2874">
            <v>312.74</v>
          </cell>
          <cell r="M2874">
            <v>104.24000000000001</v>
          </cell>
          <cell r="N2874">
            <v>35560</v>
          </cell>
          <cell r="O2874" t="e">
            <v>#N/A</v>
          </cell>
          <cell r="P2874" t="e">
            <v>#N/A</v>
          </cell>
          <cell r="Q2874" t="e">
            <v>#N/A</v>
          </cell>
          <cell r="R2874" t="e">
            <v>#N/A</v>
          </cell>
          <cell r="S2874" t="e">
            <v>#N/A</v>
          </cell>
          <cell r="T2874" t="e">
            <v>#N/A</v>
          </cell>
          <cell r="U2874" t="e">
            <v>#N/A</v>
          </cell>
          <cell r="V2874" t="e">
            <v>#N/A</v>
          </cell>
          <cell r="W2874" t="e">
            <v>#N/A</v>
          </cell>
          <cell r="X2874" t="e">
            <v>#N/A</v>
          </cell>
          <cell r="Y2874">
            <v>313</v>
          </cell>
        </row>
        <row r="2875">
          <cell r="A2875">
            <v>2874</v>
          </cell>
          <cell r="B2875">
            <v>83</v>
          </cell>
          <cell r="C2875">
            <v>1801</v>
          </cell>
          <cell r="D2875">
            <v>42916</v>
          </cell>
          <cell r="E2875" t="b">
            <v>0</v>
          </cell>
          <cell r="F2875" t="str">
            <v>Approved</v>
          </cell>
          <cell r="G2875" t="str">
            <v>Solex</v>
          </cell>
          <cell r="H2875" t="str">
            <v>Touring</v>
          </cell>
          <cell r="I2875" t="str">
            <v>medium</v>
          </cell>
          <cell r="J2875" t="str">
            <v>large</v>
          </cell>
          <cell r="K2875">
            <v>2083.94</v>
          </cell>
          <cell r="L2875">
            <v>675.03</v>
          </cell>
          <cell r="M2875">
            <v>1408.91</v>
          </cell>
          <cell r="N2875">
            <v>41533</v>
          </cell>
          <cell r="O2875" t="e">
            <v>#N/A</v>
          </cell>
          <cell r="P2875" t="e">
            <v>#N/A</v>
          </cell>
          <cell r="Q2875" t="e">
            <v>#N/A</v>
          </cell>
          <cell r="R2875" t="e">
            <v>#N/A</v>
          </cell>
          <cell r="S2875" t="e">
            <v>#N/A</v>
          </cell>
          <cell r="T2875" t="e">
            <v>#N/A</v>
          </cell>
          <cell r="U2875" t="e">
            <v>#N/A</v>
          </cell>
          <cell r="V2875" t="e">
            <v>#N/A</v>
          </cell>
          <cell r="W2875" t="e">
            <v>#N/A</v>
          </cell>
          <cell r="X2875" t="e">
            <v>#N/A</v>
          </cell>
          <cell r="Y2875">
            <v>183</v>
          </cell>
        </row>
        <row r="2876">
          <cell r="A2876">
            <v>2875</v>
          </cell>
          <cell r="B2876">
            <v>0</v>
          </cell>
          <cell r="C2876">
            <v>2012</v>
          </cell>
          <cell r="D2876">
            <v>42895</v>
          </cell>
          <cell r="E2876" t="b">
            <v>0</v>
          </cell>
          <cell r="F2876" t="str">
            <v>Approved</v>
          </cell>
          <cell r="G2876" t="str">
            <v>OHM Cycles</v>
          </cell>
          <cell r="H2876" t="str">
            <v>Standard</v>
          </cell>
          <cell r="I2876" t="str">
            <v>medium</v>
          </cell>
          <cell r="J2876" t="str">
            <v>medium</v>
          </cell>
          <cell r="K2876">
            <v>183.86</v>
          </cell>
          <cell r="L2876">
            <v>137.9</v>
          </cell>
          <cell r="M2876">
            <v>45.960000000000008</v>
          </cell>
          <cell r="N2876">
            <v>35707</v>
          </cell>
          <cell r="O2876" t="e">
            <v>#N/A</v>
          </cell>
          <cell r="P2876" t="e">
            <v>#N/A</v>
          </cell>
          <cell r="Q2876" t="e">
            <v>#N/A</v>
          </cell>
          <cell r="R2876" t="e">
            <v>#N/A</v>
          </cell>
          <cell r="S2876" t="e">
            <v>#N/A</v>
          </cell>
          <cell r="T2876" t="e">
            <v>#N/A</v>
          </cell>
          <cell r="U2876" t="e">
            <v>#N/A</v>
          </cell>
          <cell r="V2876" t="e">
            <v>#N/A</v>
          </cell>
          <cell r="W2876" t="e">
            <v>#N/A</v>
          </cell>
          <cell r="X2876" t="e">
            <v>#N/A</v>
          </cell>
          <cell r="Y2876">
            <v>204</v>
          </cell>
        </row>
        <row r="2877">
          <cell r="A2877">
            <v>2876</v>
          </cell>
          <cell r="B2877">
            <v>3</v>
          </cell>
          <cell r="C2877">
            <v>2454</v>
          </cell>
          <cell r="D2877">
            <v>42868</v>
          </cell>
          <cell r="E2877" t="b">
            <v>1</v>
          </cell>
          <cell r="F2877" t="str">
            <v>Approved</v>
          </cell>
          <cell r="G2877" t="str">
            <v>Trek Bicycles</v>
          </cell>
          <cell r="H2877" t="str">
            <v>Standard</v>
          </cell>
          <cell r="I2877" t="str">
            <v>medium</v>
          </cell>
          <cell r="J2877" t="str">
            <v>large</v>
          </cell>
          <cell r="K2877">
            <v>2091.4699999999998</v>
          </cell>
          <cell r="L2877">
            <v>388.92</v>
          </cell>
          <cell r="M2877">
            <v>1702.5499999999997</v>
          </cell>
          <cell r="N2877">
            <v>40649</v>
          </cell>
          <cell r="O2877" t="e">
            <v>#N/A</v>
          </cell>
          <cell r="P2877" t="e">
            <v>#N/A</v>
          </cell>
          <cell r="Q2877" t="e">
            <v>#N/A</v>
          </cell>
          <cell r="R2877" t="e">
            <v>#N/A</v>
          </cell>
          <cell r="S2877" t="e">
            <v>#N/A</v>
          </cell>
          <cell r="T2877" t="e">
            <v>#N/A</v>
          </cell>
          <cell r="U2877" t="e">
            <v>#N/A</v>
          </cell>
          <cell r="V2877" t="e">
            <v>#N/A</v>
          </cell>
          <cell r="W2877" t="e">
            <v>#N/A</v>
          </cell>
          <cell r="X2877" t="e">
            <v>#N/A</v>
          </cell>
          <cell r="Y2877">
            <v>231</v>
          </cell>
        </row>
        <row r="2878">
          <cell r="A2878">
            <v>2877</v>
          </cell>
          <cell r="B2878">
            <v>63</v>
          </cell>
          <cell r="C2878">
            <v>849</v>
          </cell>
          <cell r="D2878">
            <v>42971</v>
          </cell>
          <cell r="E2878" t="b">
            <v>0</v>
          </cell>
          <cell r="F2878" t="str">
            <v>Approved</v>
          </cell>
          <cell r="G2878" t="str">
            <v>Solex</v>
          </cell>
          <cell r="H2878" t="str">
            <v>Standard</v>
          </cell>
          <cell r="I2878" t="str">
            <v>medium</v>
          </cell>
          <cell r="J2878" t="str">
            <v>medium</v>
          </cell>
          <cell r="K2878">
            <v>1483.2</v>
          </cell>
          <cell r="L2878">
            <v>99.59</v>
          </cell>
          <cell r="M2878">
            <v>1383.6100000000001</v>
          </cell>
          <cell r="N2878">
            <v>36146</v>
          </cell>
          <cell r="O2878" t="e">
            <v>#N/A</v>
          </cell>
          <cell r="P2878" t="e">
            <v>#N/A</v>
          </cell>
          <cell r="Q2878" t="e">
            <v>#N/A</v>
          </cell>
          <cell r="R2878" t="e">
            <v>#N/A</v>
          </cell>
          <cell r="S2878" t="e">
            <v>#N/A</v>
          </cell>
          <cell r="T2878" t="e">
            <v>#N/A</v>
          </cell>
          <cell r="U2878" t="e">
            <v>#N/A</v>
          </cell>
          <cell r="V2878" t="e">
            <v>#N/A</v>
          </cell>
          <cell r="W2878" t="e">
            <v>#N/A</v>
          </cell>
          <cell r="X2878" t="e">
            <v>#N/A</v>
          </cell>
          <cell r="Y2878">
            <v>128</v>
          </cell>
        </row>
        <row r="2879">
          <cell r="A2879">
            <v>2878</v>
          </cell>
          <cell r="B2879">
            <v>23</v>
          </cell>
          <cell r="C2879">
            <v>799</v>
          </cell>
          <cell r="D2879">
            <v>42841</v>
          </cell>
          <cell r="E2879" t="b">
            <v>1</v>
          </cell>
          <cell r="F2879" t="str">
            <v>Approved</v>
          </cell>
          <cell r="G2879" t="str">
            <v>Norco Bicycles</v>
          </cell>
          <cell r="H2879" t="str">
            <v>Mountain</v>
          </cell>
          <cell r="I2879" t="str">
            <v>low</v>
          </cell>
          <cell r="J2879" t="str">
            <v>small</v>
          </cell>
          <cell r="K2879">
            <v>688.63</v>
          </cell>
          <cell r="L2879">
            <v>612.88</v>
          </cell>
          <cell r="M2879">
            <v>75.75</v>
          </cell>
          <cell r="N2879">
            <v>33455</v>
          </cell>
          <cell r="O2879" t="e">
            <v>#N/A</v>
          </cell>
          <cell r="P2879" t="e">
            <v>#N/A</v>
          </cell>
          <cell r="Q2879" t="e">
            <v>#N/A</v>
          </cell>
          <cell r="R2879" t="e">
            <v>#N/A</v>
          </cell>
          <cell r="S2879" t="e">
            <v>#N/A</v>
          </cell>
          <cell r="T2879" t="e">
            <v>#N/A</v>
          </cell>
          <cell r="U2879" t="e">
            <v>#N/A</v>
          </cell>
          <cell r="V2879" t="e">
            <v>#N/A</v>
          </cell>
          <cell r="W2879" t="e">
            <v>#N/A</v>
          </cell>
          <cell r="X2879" t="e">
            <v>#N/A</v>
          </cell>
          <cell r="Y2879">
            <v>258</v>
          </cell>
        </row>
        <row r="2880">
          <cell r="A2880">
            <v>2879</v>
          </cell>
          <cell r="B2880">
            <v>2</v>
          </cell>
          <cell r="C2880">
            <v>3071</v>
          </cell>
          <cell r="D2880">
            <v>42806</v>
          </cell>
          <cell r="E2880" t="b">
            <v>0</v>
          </cell>
          <cell r="F2880" t="str">
            <v>Approved</v>
          </cell>
          <cell r="G2880" t="str">
            <v>Solex</v>
          </cell>
          <cell r="H2880" t="str">
            <v>Standard</v>
          </cell>
          <cell r="I2880" t="str">
            <v>medium</v>
          </cell>
          <cell r="J2880" t="str">
            <v>medium</v>
          </cell>
          <cell r="K2880">
            <v>71.489999999999995</v>
          </cell>
          <cell r="L2880">
            <v>53.62</v>
          </cell>
          <cell r="M2880">
            <v>17.869999999999997</v>
          </cell>
          <cell r="N2880">
            <v>37659</v>
          </cell>
          <cell r="O2880" t="str">
            <v>Male</v>
          </cell>
          <cell r="P2880">
            <v>87</v>
          </cell>
          <cell r="Q2880">
            <v>32.254794520547946</v>
          </cell>
          <cell r="R2880" t="str">
            <v>Assistant Media Planner</v>
          </cell>
          <cell r="S2880" t="str">
            <v>Health</v>
          </cell>
          <cell r="T2880" t="str">
            <v>Affluent Customer</v>
          </cell>
          <cell r="U2880" t="str">
            <v>Yes</v>
          </cell>
          <cell r="V2880">
            <v>2261</v>
          </cell>
          <cell r="W2880" t="str">
            <v>NSW</v>
          </cell>
          <cell r="X2880">
            <v>9</v>
          </cell>
          <cell r="Y2880">
            <v>293</v>
          </cell>
        </row>
        <row r="2881">
          <cell r="A2881">
            <v>2880</v>
          </cell>
          <cell r="B2881">
            <v>76</v>
          </cell>
          <cell r="C2881">
            <v>2415</v>
          </cell>
          <cell r="D2881">
            <v>42984</v>
          </cell>
          <cell r="E2881" t="b">
            <v>1</v>
          </cell>
          <cell r="F2881" t="str">
            <v>Approved</v>
          </cell>
          <cell r="G2881" t="str">
            <v>WeareA2B</v>
          </cell>
          <cell r="H2881" t="str">
            <v>Standard</v>
          </cell>
          <cell r="I2881" t="str">
            <v>low</v>
          </cell>
          <cell r="J2881" t="str">
            <v>medium</v>
          </cell>
          <cell r="K2881">
            <v>642.30999999999995</v>
          </cell>
          <cell r="L2881">
            <v>513.85</v>
          </cell>
          <cell r="M2881">
            <v>128.45999999999992</v>
          </cell>
          <cell r="N2881">
            <v>41922</v>
          </cell>
          <cell r="O2881" t="e">
            <v>#N/A</v>
          </cell>
          <cell r="P2881" t="e">
            <v>#N/A</v>
          </cell>
          <cell r="Q2881" t="e">
            <v>#N/A</v>
          </cell>
          <cell r="R2881" t="e">
            <v>#N/A</v>
          </cell>
          <cell r="S2881" t="e">
            <v>#N/A</v>
          </cell>
          <cell r="T2881" t="e">
            <v>#N/A</v>
          </cell>
          <cell r="U2881" t="e">
            <v>#N/A</v>
          </cell>
          <cell r="V2881" t="e">
            <v>#N/A</v>
          </cell>
          <cell r="W2881" t="e">
            <v>#N/A</v>
          </cell>
          <cell r="X2881" t="e">
            <v>#N/A</v>
          </cell>
          <cell r="Y2881">
            <v>115</v>
          </cell>
        </row>
        <row r="2882">
          <cell r="A2882">
            <v>2881</v>
          </cell>
          <cell r="B2882">
            <v>7</v>
          </cell>
          <cell r="C2882">
            <v>1585</v>
          </cell>
          <cell r="D2882">
            <v>42934</v>
          </cell>
          <cell r="E2882" t="b">
            <v>0</v>
          </cell>
          <cell r="F2882" t="str">
            <v>Approved</v>
          </cell>
          <cell r="G2882" t="str">
            <v>Trek Bicycles</v>
          </cell>
          <cell r="H2882" t="str">
            <v>Road</v>
          </cell>
          <cell r="I2882" t="str">
            <v>low</v>
          </cell>
          <cell r="J2882" t="str">
            <v>medium</v>
          </cell>
          <cell r="K2882">
            <v>980.37</v>
          </cell>
          <cell r="L2882">
            <v>234.43</v>
          </cell>
          <cell r="M2882">
            <v>745.94</v>
          </cell>
          <cell r="N2882">
            <v>33549</v>
          </cell>
          <cell r="O2882" t="e">
            <v>#N/A</v>
          </cell>
          <cell r="P2882" t="e">
            <v>#N/A</v>
          </cell>
          <cell r="Q2882" t="e">
            <v>#N/A</v>
          </cell>
          <cell r="R2882" t="e">
            <v>#N/A</v>
          </cell>
          <cell r="S2882" t="e">
            <v>#N/A</v>
          </cell>
          <cell r="T2882" t="e">
            <v>#N/A</v>
          </cell>
          <cell r="U2882" t="e">
            <v>#N/A</v>
          </cell>
          <cell r="V2882" t="e">
            <v>#N/A</v>
          </cell>
          <cell r="W2882" t="e">
            <v>#N/A</v>
          </cell>
          <cell r="X2882" t="e">
            <v>#N/A</v>
          </cell>
          <cell r="Y2882">
            <v>165</v>
          </cell>
        </row>
        <row r="2883">
          <cell r="A2883">
            <v>2882</v>
          </cell>
          <cell r="B2883">
            <v>79</v>
          </cell>
          <cell r="C2883">
            <v>1711</v>
          </cell>
          <cell r="D2883">
            <v>42960</v>
          </cell>
          <cell r="E2883" t="b">
            <v>0</v>
          </cell>
          <cell r="F2883" t="str">
            <v>Approved</v>
          </cell>
          <cell r="G2883" t="str">
            <v>Solex</v>
          </cell>
          <cell r="H2883" t="str">
            <v>Touring</v>
          </cell>
          <cell r="I2883" t="str">
            <v>medium</v>
          </cell>
          <cell r="J2883" t="str">
            <v>large</v>
          </cell>
          <cell r="K2883">
            <v>2083.94</v>
          </cell>
          <cell r="L2883">
            <v>675.03</v>
          </cell>
          <cell r="M2883">
            <v>1408.91</v>
          </cell>
          <cell r="N2883">
            <v>38482</v>
          </cell>
          <cell r="O2883" t="e">
            <v>#N/A</v>
          </cell>
          <cell r="P2883" t="e">
            <v>#N/A</v>
          </cell>
          <cell r="Q2883" t="e">
            <v>#N/A</v>
          </cell>
          <cell r="R2883" t="e">
            <v>#N/A</v>
          </cell>
          <cell r="S2883" t="e">
            <v>#N/A</v>
          </cell>
          <cell r="T2883" t="e">
            <v>#N/A</v>
          </cell>
          <cell r="U2883" t="e">
            <v>#N/A</v>
          </cell>
          <cell r="V2883" t="e">
            <v>#N/A</v>
          </cell>
          <cell r="W2883" t="e">
            <v>#N/A</v>
          </cell>
          <cell r="X2883" t="e">
            <v>#N/A</v>
          </cell>
          <cell r="Y2883">
            <v>139</v>
          </cell>
        </row>
        <row r="2884">
          <cell r="A2884">
            <v>2883</v>
          </cell>
          <cell r="B2884">
            <v>32</v>
          </cell>
          <cell r="C2884">
            <v>1195</v>
          </cell>
          <cell r="D2884">
            <v>43070</v>
          </cell>
          <cell r="E2884" t="b">
            <v>0</v>
          </cell>
          <cell r="F2884" t="str">
            <v>Approved</v>
          </cell>
          <cell r="G2884" t="str">
            <v>Giant Bicycles</v>
          </cell>
          <cell r="H2884" t="str">
            <v>Standard</v>
          </cell>
          <cell r="I2884" t="str">
            <v>medium</v>
          </cell>
          <cell r="J2884" t="str">
            <v>medium</v>
          </cell>
          <cell r="K2884">
            <v>642.70000000000005</v>
          </cell>
          <cell r="L2884">
            <v>211.37</v>
          </cell>
          <cell r="M2884">
            <v>431.33000000000004</v>
          </cell>
          <cell r="N2884">
            <v>37337</v>
          </cell>
          <cell r="O2884" t="e">
            <v>#N/A</v>
          </cell>
          <cell r="P2884" t="e">
            <v>#N/A</v>
          </cell>
          <cell r="Q2884" t="e">
            <v>#N/A</v>
          </cell>
          <cell r="R2884" t="e">
            <v>#N/A</v>
          </cell>
          <cell r="S2884" t="e">
            <v>#N/A</v>
          </cell>
          <cell r="T2884" t="e">
            <v>#N/A</v>
          </cell>
          <cell r="U2884" t="e">
            <v>#N/A</v>
          </cell>
          <cell r="V2884" t="e">
            <v>#N/A</v>
          </cell>
          <cell r="W2884" t="e">
            <v>#N/A</v>
          </cell>
          <cell r="X2884" t="e">
            <v>#N/A</v>
          </cell>
          <cell r="Y2884">
            <v>29</v>
          </cell>
        </row>
        <row r="2885">
          <cell r="A2885">
            <v>2884</v>
          </cell>
          <cell r="B2885">
            <v>1</v>
          </cell>
          <cell r="C2885">
            <v>699</v>
          </cell>
          <cell r="D2885">
            <v>43044</v>
          </cell>
          <cell r="E2885" t="b">
            <v>1</v>
          </cell>
          <cell r="F2885" t="str">
            <v>Approved</v>
          </cell>
          <cell r="G2885" t="str">
            <v>Giant Bicycles</v>
          </cell>
          <cell r="H2885" t="str">
            <v>Standard</v>
          </cell>
          <cell r="I2885" t="str">
            <v>medium</v>
          </cell>
          <cell r="J2885" t="str">
            <v>medium</v>
          </cell>
          <cell r="K2885">
            <v>1403.5</v>
          </cell>
          <cell r="L2885">
            <v>954.82</v>
          </cell>
          <cell r="M2885">
            <v>448.67999999999995</v>
          </cell>
          <cell r="N2885">
            <v>41167</v>
          </cell>
          <cell r="O2885" t="e">
            <v>#N/A</v>
          </cell>
          <cell r="P2885" t="e">
            <v>#N/A</v>
          </cell>
          <cell r="Q2885" t="e">
            <v>#N/A</v>
          </cell>
          <cell r="R2885" t="e">
            <v>#N/A</v>
          </cell>
          <cell r="S2885" t="e">
            <v>#N/A</v>
          </cell>
          <cell r="T2885" t="e">
            <v>#N/A</v>
          </cell>
          <cell r="U2885" t="e">
            <v>#N/A</v>
          </cell>
          <cell r="V2885" t="e">
            <v>#N/A</v>
          </cell>
          <cell r="W2885" t="e">
            <v>#N/A</v>
          </cell>
          <cell r="X2885" t="e">
            <v>#N/A</v>
          </cell>
          <cell r="Y2885">
            <v>55</v>
          </cell>
        </row>
        <row r="2886">
          <cell r="A2886">
            <v>2885</v>
          </cell>
          <cell r="B2886">
            <v>60</v>
          </cell>
          <cell r="C2886">
            <v>802</v>
          </cell>
          <cell r="D2886">
            <v>42949</v>
          </cell>
          <cell r="E2886" t="b">
            <v>1</v>
          </cell>
          <cell r="F2886" t="str">
            <v>Approved</v>
          </cell>
          <cell r="G2886" t="str">
            <v>Giant Bicycles</v>
          </cell>
          <cell r="H2886" t="str">
            <v>Standard</v>
          </cell>
          <cell r="I2886" t="str">
            <v>high</v>
          </cell>
          <cell r="J2886" t="str">
            <v>small</v>
          </cell>
          <cell r="K2886">
            <v>1977.36</v>
          </cell>
          <cell r="L2886">
            <v>1759.85</v>
          </cell>
          <cell r="M2886">
            <v>217.51</v>
          </cell>
          <cell r="N2886">
            <v>40779</v>
          </cell>
          <cell r="O2886" t="e">
            <v>#N/A</v>
          </cell>
          <cell r="P2886" t="e">
            <v>#N/A</v>
          </cell>
          <cell r="Q2886" t="e">
            <v>#N/A</v>
          </cell>
          <cell r="R2886" t="e">
            <v>#N/A</v>
          </cell>
          <cell r="S2886" t="e">
            <v>#N/A</v>
          </cell>
          <cell r="T2886" t="e">
            <v>#N/A</v>
          </cell>
          <cell r="U2886" t="e">
            <v>#N/A</v>
          </cell>
          <cell r="V2886" t="e">
            <v>#N/A</v>
          </cell>
          <cell r="W2886" t="e">
            <v>#N/A</v>
          </cell>
          <cell r="X2886" t="e">
            <v>#N/A</v>
          </cell>
          <cell r="Y2886">
            <v>150</v>
          </cell>
        </row>
        <row r="2887">
          <cell r="A2887">
            <v>2886</v>
          </cell>
          <cell r="B2887">
            <v>19</v>
          </cell>
          <cell r="C2887">
            <v>3088</v>
          </cell>
          <cell r="D2887">
            <v>43096</v>
          </cell>
          <cell r="E2887" t="b">
            <v>1</v>
          </cell>
          <cell r="F2887" t="str">
            <v>Approved</v>
          </cell>
          <cell r="G2887" t="str">
            <v>OHM Cycles</v>
          </cell>
          <cell r="H2887" t="str">
            <v>Road</v>
          </cell>
          <cell r="I2887" t="str">
            <v>high</v>
          </cell>
          <cell r="J2887" t="str">
            <v>large</v>
          </cell>
          <cell r="K2887">
            <v>12.01</v>
          </cell>
          <cell r="L2887">
            <v>7.21</v>
          </cell>
          <cell r="M2887">
            <v>4.8</v>
          </cell>
          <cell r="N2887">
            <v>39880</v>
          </cell>
          <cell r="O2887" t="str">
            <v>Male</v>
          </cell>
          <cell r="P2887">
            <v>27</v>
          </cell>
          <cell r="Q2887">
            <v>47.895890410958906</v>
          </cell>
          <cell r="R2887">
            <v>0</v>
          </cell>
          <cell r="S2887" t="str">
            <v>Health</v>
          </cell>
          <cell r="T2887" t="str">
            <v>Mass Customer</v>
          </cell>
          <cell r="U2887" t="str">
            <v>No</v>
          </cell>
          <cell r="V2887">
            <v>2760</v>
          </cell>
          <cell r="W2887" t="str">
            <v>NSW</v>
          </cell>
          <cell r="X2887">
            <v>8</v>
          </cell>
          <cell r="Y2887">
            <v>3</v>
          </cell>
        </row>
        <row r="2888">
          <cell r="A2888">
            <v>2887</v>
          </cell>
          <cell r="B2888">
            <v>0</v>
          </cell>
          <cell r="C2888">
            <v>2770</v>
          </cell>
          <cell r="D2888">
            <v>42959</v>
          </cell>
          <cell r="E2888" t="b">
            <v>0</v>
          </cell>
          <cell r="F2888" t="str">
            <v>Approved</v>
          </cell>
          <cell r="G2888" t="str">
            <v>Norco Bicycles</v>
          </cell>
          <cell r="H2888" t="str">
            <v>Road</v>
          </cell>
          <cell r="I2888" t="str">
            <v>medium</v>
          </cell>
          <cell r="J2888" t="str">
            <v>medium</v>
          </cell>
          <cell r="K2888">
            <v>543.39</v>
          </cell>
          <cell r="L2888">
            <v>407.54</v>
          </cell>
          <cell r="M2888">
            <v>135.84999999999997</v>
          </cell>
          <cell r="N2888">
            <v>36361</v>
          </cell>
          <cell r="O2888" t="e">
            <v>#N/A</v>
          </cell>
          <cell r="P2888" t="e">
            <v>#N/A</v>
          </cell>
          <cell r="Q2888" t="e">
            <v>#N/A</v>
          </cell>
          <cell r="R2888" t="e">
            <v>#N/A</v>
          </cell>
          <cell r="S2888" t="e">
            <v>#N/A</v>
          </cell>
          <cell r="T2888" t="e">
            <v>#N/A</v>
          </cell>
          <cell r="U2888" t="e">
            <v>#N/A</v>
          </cell>
          <cell r="V2888" t="e">
            <v>#N/A</v>
          </cell>
          <cell r="W2888" t="e">
            <v>#N/A</v>
          </cell>
          <cell r="X2888" t="e">
            <v>#N/A</v>
          </cell>
          <cell r="Y2888">
            <v>140</v>
          </cell>
        </row>
        <row r="2889">
          <cell r="A2889">
            <v>2888</v>
          </cell>
          <cell r="B2889">
            <v>46</v>
          </cell>
          <cell r="C2889">
            <v>1980</v>
          </cell>
          <cell r="D2889">
            <v>42916</v>
          </cell>
          <cell r="E2889" t="b">
            <v>0</v>
          </cell>
          <cell r="F2889" t="str">
            <v>Approved</v>
          </cell>
          <cell r="G2889" t="str">
            <v>OHM Cycles</v>
          </cell>
          <cell r="H2889" t="str">
            <v>Standard</v>
          </cell>
          <cell r="I2889" t="str">
            <v>low</v>
          </cell>
          <cell r="J2889" t="str">
            <v>medium</v>
          </cell>
          <cell r="K2889">
            <v>1793.43</v>
          </cell>
          <cell r="L2889">
            <v>248.82</v>
          </cell>
          <cell r="M2889">
            <v>1544.6100000000001</v>
          </cell>
          <cell r="N2889">
            <v>35560</v>
          </cell>
          <cell r="O2889" t="e">
            <v>#N/A</v>
          </cell>
          <cell r="P2889" t="e">
            <v>#N/A</v>
          </cell>
          <cell r="Q2889" t="e">
            <v>#N/A</v>
          </cell>
          <cell r="R2889" t="e">
            <v>#N/A</v>
          </cell>
          <cell r="S2889" t="e">
            <v>#N/A</v>
          </cell>
          <cell r="T2889" t="e">
            <v>#N/A</v>
          </cell>
          <cell r="U2889" t="e">
            <v>#N/A</v>
          </cell>
          <cell r="V2889" t="e">
            <v>#N/A</v>
          </cell>
          <cell r="W2889" t="e">
            <v>#N/A</v>
          </cell>
          <cell r="X2889" t="e">
            <v>#N/A</v>
          </cell>
          <cell r="Y2889">
            <v>183</v>
          </cell>
        </row>
        <row r="2890">
          <cell r="A2890">
            <v>2889</v>
          </cell>
          <cell r="B2890">
            <v>5</v>
          </cell>
          <cell r="C2890">
            <v>1012</v>
          </cell>
          <cell r="D2890">
            <v>43090</v>
          </cell>
          <cell r="E2890" t="b">
            <v>0</v>
          </cell>
          <cell r="F2890" t="str">
            <v>Approved</v>
          </cell>
          <cell r="G2890" t="str">
            <v>Giant Bicycles</v>
          </cell>
          <cell r="H2890" t="str">
            <v>Standard</v>
          </cell>
          <cell r="I2890" t="str">
            <v>high</v>
          </cell>
          <cell r="J2890" t="str">
            <v>medium</v>
          </cell>
          <cell r="K2890">
            <v>1129.1300000000001</v>
          </cell>
          <cell r="L2890">
            <v>677.48</v>
          </cell>
          <cell r="M2890">
            <v>451.65000000000009</v>
          </cell>
          <cell r="N2890">
            <v>41701</v>
          </cell>
          <cell r="O2890" t="e">
            <v>#N/A</v>
          </cell>
          <cell r="P2890" t="e">
            <v>#N/A</v>
          </cell>
          <cell r="Q2890" t="e">
            <v>#N/A</v>
          </cell>
          <cell r="R2890" t="e">
            <v>#N/A</v>
          </cell>
          <cell r="S2890" t="e">
            <v>#N/A</v>
          </cell>
          <cell r="T2890" t="e">
            <v>#N/A</v>
          </cell>
          <cell r="U2890" t="e">
            <v>#N/A</v>
          </cell>
          <cell r="V2890" t="e">
            <v>#N/A</v>
          </cell>
          <cell r="W2890" t="e">
            <v>#N/A</v>
          </cell>
          <cell r="X2890" t="e">
            <v>#N/A</v>
          </cell>
          <cell r="Y2890">
            <v>9</v>
          </cell>
        </row>
        <row r="2891">
          <cell r="A2891">
            <v>2890</v>
          </cell>
          <cell r="B2891">
            <v>58</v>
          </cell>
          <cell r="C2891">
            <v>3225</v>
          </cell>
          <cell r="D2891">
            <v>42799</v>
          </cell>
          <cell r="E2891" t="b">
            <v>1</v>
          </cell>
          <cell r="F2891" t="str">
            <v>Approved</v>
          </cell>
          <cell r="G2891" t="str">
            <v>OHM Cycles</v>
          </cell>
          <cell r="H2891" t="str">
            <v>Standard</v>
          </cell>
          <cell r="I2891" t="str">
            <v>medium</v>
          </cell>
          <cell r="J2891" t="str">
            <v>medium</v>
          </cell>
          <cell r="K2891">
            <v>912.52</v>
          </cell>
          <cell r="L2891">
            <v>141.4</v>
          </cell>
          <cell r="M2891">
            <v>771.12</v>
          </cell>
          <cell r="N2891">
            <v>41047</v>
          </cell>
          <cell r="O2891" t="str">
            <v>Female</v>
          </cell>
          <cell r="P2891">
            <v>43</v>
          </cell>
          <cell r="Q2891">
            <v>41.778082191780825</v>
          </cell>
          <cell r="R2891" t="str">
            <v>Chief Design Engineer</v>
          </cell>
          <cell r="S2891" t="str">
            <v>Manufacturing</v>
          </cell>
          <cell r="T2891" t="str">
            <v>Affluent Customer</v>
          </cell>
          <cell r="U2891" t="str">
            <v>No</v>
          </cell>
          <cell r="V2891">
            <v>2154</v>
          </cell>
          <cell r="W2891" t="str">
            <v>NSW</v>
          </cell>
          <cell r="X2891">
            <v>11</v>
          </cell>
          <cell r="Y2891">
            <v>300</v>
          </cell>
        </row>
        <row r="2892">
          <cell r="A2892">
            <v>2891</v>
          </cell>
          <cell r="B2892">
            <v>48</v>
          </cell>
          <cell r="C2892">
            <v>2434</v>
          </cell>
          <cell r="D2892">
            <v>42924</v>
          </cell>
          <cell r="E2892" t="b">
            <v>0</v>
          </cell>
          <cell r="F2892" t="str">
            <v>Approved</v>
          </cell>
          <cell r="G2892" t="str">
            <v>WeareA2B</v>
          </cell>
          <cell r="H2892" t="str">
            <v>Standard</v>
          </cell>
          <cell r="I2892" t="str">
            <v>medium</v>
          </cell>
          <cell r="J2892" t="str">
            <v>medium</v>
          </cell>
          <cell r="K2892">
            <v>1762.96</v>
          </cell>
          <cell r="L2892">
            <v>950.52</v>
          </cell>
          <cell r="M2892">
            <v>812.44</v>
          </cell>
          <cell r="N2892">
            <v>41848</v>
          </cell>
          <cell r="O2892" t="e">
            <v>#N/A</v>
          </cell>
          <cell r="P2892" t="e">
            <v>#N/A</v>
          </cell>
          <cell r="Q2892" t="e">
            <v>#N/A</v>
          </cell>
          <cell r="R2892" t="e">
            <v>#N/A</v>
          </cell>
          <cell r="S2892" t="e">
            <v>#N/A</v>
          </cell>
          <cell r="T2892" t="e">
            <v>#N/A</v>
          </cell>
          <cell r="U2892" t="e">
            <v>#N/A</v>
          </cell>
          <cell r="V2892" t="e">
            <v>#N/A</v>
          </cell>
          <cell r="W2892" t="e">
            <v>#N/A</v>
          </cell>
          <cell r="X2892" t="e">
            <v>#N/A</v>
          </cell>
          <cell r="Y2892">
            <v>175</v>
          </cell>
        </row>
        <row r="2893">
          <cell r="A2893">
            <v>2892</v>
          </cell>
          <cell r="B2893">
            <v>2</v>
          </cell>
          <cell r="C2893">
            <v>2055</v>
          </cell>
          <cell r="D2893">
            <v>42847</v>
          </cell>
          <cell r="E2893" t="b">
            <v>1</v>
          </cell>
          <cell r="F2893" t="str">
            <v>Approved</v>
          </cell>
          <cell r="G2893" t="str">
            <v>Giant Bicycles</v>
          </cell>
          <cell r="H2893" t="str">
            <v>Road</v>
          </cell>
          <cell r="I2893" t="str">
            <v>low</v>
          </cell>
          <cell r="J2893" t="str">
            <v>small</v>
          </cell>
          <cell r="K2893">
            <v>590.26</v>
          </cell>
          <cell r="L2893">
            <v>525.33000000000004</v>
          </cell>
          <cell r="M2893">
            <v>64.92999999999995</v>
          </cell>
          <cell r="N2893">
            <v>40487</v>
          </cell>
          <cell r="O2893" t="e">
            <v>#N/A</v>
          </cell>
          <cell r="P2893" t="e">
            <v>#N/A</v>
          </cell>
          <cell r="Q2893" t="e">
            <v>#N/A</v>
          </cell>
          <cell r="R2893" t="e">
            <v>#N/A</v>
          </cell>
          <cell r="S2893" t="e">
            <v>#N/A</v>
          </cell>
          <cell r="T2893" t="e">
            <v>#N/A</v>
          </cell>
          <cell r="U2893" t="e">
            <v>#N/A</v>
          </cell>
          <cell r="V2893" t="e">
            <v>#N/A</v>
          </cell>
          <cell r="W2893" t="e">
            <v>#N/A</v>
          </cell>
          <cell r="X2893" t="e">
            <v>#N/A</v>
          </cell>
          <cell r="Y2893">
            <v>252</v>
          </cell>
        </row>
        <row r="2894">
          <cell r="A2894">
            <v>2893</v>
          </cell>
          <cell r="B2894">
            <v>6</v>
          </cell>
          <cell r="C2894">
            <v>3126</v>
          </cell>
          <cell r="D2894">
            <v>43026</v>
          </cell>
          <cell r="E2894" t="b">
            <v>0</v>
          </cell>
          <cell r="F2894" t="str">
            <v>Approved</v>
          </cell>
          <cell r="G2894" t="str">
            <v>Solex</v>
          </cell>
          <cell r="H2894" t="str">
            <v>Standard</v>
          </cell>
          <cell r="I2894" t="str">
            <v>high</v>
          </cell>
          <cell r="J2894" t="str">
            <v>medium</v>
          </cell>
          <cell r="K2894">
            <v>748.17</v>
          </cell>
          <cell r="L2894">
            <v>448.9</v>
          </cell>
          <cell r="M2894">
            <v>299.27</v>
          </cell>
          <cell r="N2894">
            <v>33552</v>
          </cell>
          <cell r="O2894" t="str">
            <v>Male</v>
          </cell>
          <cell r="P2894">
            <v>39</v>
          </cell>
          <cell r="Q2894">
            <v>35.449315068493149</v>
          </cell>
          <cell r="R2894" t="str">
            <v>Statistician IV</v>
          </cell>
          <cell r="S2894" t="str">
            <v>Health</v>
          </cell>
          <cell r="T2894" t="str">
            <v>High Net Worth</v>
          </cell>
          <cell r="U2894" t="str">
            <v>Yes</v>
          </cell>
          <cell r="V2894">
            <v>3048</v>
          </cell>
          <cell r="W2894" t="str">
            <v>VIC</v>
          </cell>
          <cell r="X2894">
            <v>5</v>
          </cell>
          <cell r="Y2894">
            <v>73</v>
          </cell>
        </row>
        <row r="2895">
          <cell r="A2895">
            <v>2894</v>
          </cell>
          <cell r="B2895">
            <v>36</v>
          </cell>
          <cell r="C2895">
            <v>1951</v>
          </cell>
          <cell r="D2895">
            <v>42892</v>
          </cell>
          <cell r="E2895" t="b">
            <v>0</v>
          </cell>
          <cell r="F2895" t="str">
            <v>Approved</v>
          </cell>
          <cell r="G2895" t="str">
            <v>Solex</v>
          </cell>
          <cell r="H2895" t="str">
            <v>Standard</v>
          </cell>
          <cell r="I2895" t="str">
            <v>low</v>
          </cell>
          <cell r="J2895" t="str">
            <v>medium</v>
          </cell>
          <cell r="K2895">
            <v>945.04</v>
          </cell>
          <cell r="L2895">
            <v>507.58</v>
          </cell>
          <cell r="M2895">
            <v>437.46</v>
          </cell>
          <cell r="N2895">
            <v>36361</v>
          </cell>
          <cell r="O2895" t="e">
            <v>#N/A</v>
          </cell>
          <cell r="P2895" t="e">
            <v>#N/A</v>
          </cell>
          <cell r="Q2895" t="e">
            <v>#N/A</v>
          </cell>
          <cell r="R2895" t="e">
            <v>#N/A</v>
          </cell>
          <cell r="S2895" t="e">
            <v>#N/A</v>
          </cell>
          <cell r="T2895" t="e">
            <v>#N/A</v>
          </cell>
          <cell r="U2895" t="e">
            <v>#N/A</v>
          </cell>
          <cell r="V2895" t="e">
            <v>#N/A</v>
          </cell>
          <cell r="W2895" t="e">
            <v>#N/A</v>
          </cell>
          <cell r="X2895" t="e">
            <v>#N/A</v>
          </cell>
          <cell r="Y2895">
            <v>207</v>
          </cell>
        </row>
        <row r="2896">
          <cell r="A2896">
            <v>2895</v>
          </cell>
          <cell r="B2896">
            <v>39</v>
          </cell>
          <cell r="C2896">
            <v>2062</v>
          </cell>
          <cell r="D2896">
            <v>42839</v>
          </cell>
          <cell r="E2896" t="b">
            <v>1</v>
          </cell>
          <cell r="F2896" t="str">
            <v>Approved</v>
          </cell>
          <cell r="G2896" t="str">
            <v>Giant Bicycles</v>
          </cell>
          <cell r="H2896" t="str">
            <v>Standard</v>
          </cell>
          <cell r="I2896" t="str">
            <v>medium</v>
          </cell>
          <cell r="J2896" t="str">
            <v>large</v>
          </cell>
          <cell r="K2896">
            <v>1812.75</v>
          </cell>
          <cell r="L2896">
            <v>582.48</v>
          </cell>
          <cell r="M2896">
            <v>1230.27</v>
          </cell>
          <cell r="N2896">
            <v>40336</v>
          </cell>
          <cell r="O2896" t="e">
            <v>#N/A</v>
          </cell>
          <cell r="P2896" t="e">
            <v>#N/A</v>
          </cell>
          <cell r="Q2896" t="e">
            <v>#N/A</v>
          </cell>
          <cell r="R2896" t="e">
            <v>#N/A</v>
          </cell>
          <cell r="S2896" t="e">
            <v>#N/A</v>
          </cell>
          <cell r="T2896" t="e">
            <v>#N/A</v>
          </cell>
          <cell r="U2896" t="e">
            <v>#N/A</v>
          </cell>
          <cell r="V2896" t="e">
            <v>#N/A</v>
          </cell>
          <cell r="W2896" t="e">
            <v>#N/A</v>
          </cell>
          <cell r="X2896" t="e">
            <v>#N/A</v>
          </cell>
          <cell r="Y2896">
            <v>260</v>
          </cell>
        </row>
        <row r="2897">
          <cell r="A2897">
            <v>2896</v>
          </cell>
          <cell r="B2897">
            <v>35</v>
          </cell>
          <cell r="C2897">
            <v>1771</v>
          </cell>
          <cell r="D2897">
            <v>42881</v>
          </cell>
          <cell r="E2897" t="b">
            <v>1</v>
          </cell>
          <cell r="F2897" t="str">
            <v>Approved</v>
          </cell>
          <cell r="G2897" t="str">
            <v>Trek Bicycles</v>
          </cell>
          <cell r="H2897" t="str">
            <v>Standard</v>
          </cell>
          <cell r="I2897" t="str">
            <v>low</v>
          </cell>
          <cell r="J2897" t="str">
            <v>medium</v>
          </cell>
          <cell r="K2897">
            <v>1057.51</v>
          </cell>
          <cell r="L2897">
            <v>154.4</v>
          </cell>
          <cell r="M2897">
            <v>903.11</v>
          </cell>
          <cell r="N2897">
            <v>36498</v>
          </cell>
          <cell r="O2897" t="e">
            <v>#N/A</v>
          </cell>
          <cell r="P2897" t="e">
            <v>#N/A</v>
          </cell>
          <cell r="Q2897" t="e">
            <v>#N/A</v>
          </cell>
          <cell r="R2897" t="e">
            <v>#N/A</v>
          </cell>
          <cell r="S2897" t="e">
            <v>#N/A</v>
          </cell>
          <cell r="T2897" t="e">
            <v>#N/A</v>
          </cell>
          <cell r="U2897" t="e">
            <v>#N/A</v>
          </cell>
          <cell r="V2897" t="e">
            <v>#N/A</v>
          </cell>
          <cell r="W2897" t="e">
            <v>#N/A</v>
          </cell>
          <cell r="X2897" t="e">
            <v>#N/A</v>
          </cell>
          <cell r="Y2897">
            <v>218</v>
          </cell>
        </row>
        <row r="2898">
          <cell r="A2898">
            <v>2897</v>
          </cell>
          <cell r="B2898">
            <v>23</v>
          </cell>
          <cell r="C2898">
            <v>3221</v>
          </cell>
          <cell r="D2898">
            <v>42883</v>
          </cell>
          <cell r="E2898" t="b">
            <v>0</v>
          </cell>
          <cell r="F2898" t="str">
            <v>Approved</v>
          </cell>
          <cell r="G2898" t="str">
            <v>Norco Bicycles</v>
          </cell>
          <cell r="H2898" t="str">
            <v>Standard</v>
          </cell>
          <cell r="I2898" t="str">
            <v>medium</v>
          </cell>
          <cell r="J2898" t="str">
            <v>medium</v>
          </cell>
          <cell r="K2898">
            <v>1198.46</v>
          </cell>
          <cell r="L2898">
            <v>381.1</v>
          </cell>
          <cell r="M2898">
            <v>817.36</v>
          </cell>
          <cell r="N2898">
            <v>38482</v>
          </cell>
          <cell r="O2898" t="str">
            <v>U</v>
          </cell>
          <cell r="P2898">
            <v>40</v>
          </cell>
          <cell r="Q2898">
            <v>62.526027397260272</v>
          </cell>
          <cell r="R2898" t="str">
            <v>Internal Auditor</v>
          </cell>
          <cell r="S2898" t="str">
            <v>Manufacturing</v>
          </cell>
          <cell r="T2898" t="str">
            <v>Affluent Customer</v>
          </cell>
          <cell r="U2898" t="str">
            <v>No</v>
          </cell>
          <cell r="V2898">
            <v>4055</v>
          </cell>
          <cell r="W2898" t="str">
            <v>QLD</v>
          </cell>
          <cell r="X2898">
            <v>8</v>
          </cell>
          <cell r="Y2898">
            <v>216</v>
          </cell>
        </row>
        <row r="2899">
          <cell r="A2899">
            <v>2898</v>
          </cell>
          <cell r="B2899">
            <v>79</v>
          </cell>
          <cell r="C2899">
            <v>2061</v>
          </cell>
          <cell r="D2899">
            <v>42910</v>
          </cell>
          <cell r="E2899" t="b">
            <v>1</v>
          </cell>
          <cell r="F2899" t="str">
            <v>Approved</v>
          </cell>
          <cell r="G2899" t="str">
            <v>Solex</v>
          </cell>
          <cell r="H2899" t="str">
            <v>Touring</v>
          </cell>
          <cell r="I2899" t="str">
            <v>medium</v>
          </cell>
          <cell r="J2899" t="str">
            <v>large</v>
          </cell>
          <cell r="K2899">
            <v>2083.94</v>
          </cell>
          <cell r="L2899">
            <v>675.03</v>
          </cell>
          <cell r="M2899">
            <v>1408.91</v>
          </cell>
          <cell r="N2899">
            <v>41533</v>
          </cell>
          <cell r="O2899" t="e">
            <v>#N/A</v>
          </cell>
          <cell r="P2899" t="e">
            <v>#N/A</v>
          </cell>
          <cell r="Q2899" t="e">
            <v>#N/A</v>
          </cell>
          <cell r="R2899" t="e">
            <v>#N/A</v>
          </cell>
          <cell r="S2899" t="e">
            <v>#N/A</v>
          </cell>
          <cell r="T2899" t="e">
            <v>#N/A</v>
          </cell>
          <cell r="U2899" t="e">
            <v>#N/A</v>
          </cell>
          <cell r="V2899" t="e">
            <v>#N/A</v>
          </cell>
          <cell r="W2899" t="e">
            <v>#N/A</v>
          </cell>
          <cell r="X2899" t="e">
            <v>#N/A</v>
          </cell>
          <cell r="Y2899">
            <v>189</v>
          </cell>
        </row>
        <row r="2900">
          <cell r="A2900">
            <v>2899</v>
          </cell>
          <cell r="B2900">
            <v>13</v>
          </cell>
          <cell r="C2900">
            <v>1944</v>
          </cell>
          <cell r="D2900">
            <v>43014</v>
          </cell>
          <cell r="E2900" t="b">
            <v>1</v>
          </cell>
          <cell r="F2900" t="str">
            <v>Approved</v>
          </cell>
          <cell r="G2900" t="str">
            <v>Solex</v>
          </cell>
          <cell r="H2900" t="str">
            <v>Standard</v>
          </cell>
          <cell r="I2900" t="str">
            <v>medium</v>
          </cell>
          <cell r="J2900" t="str">
            <v>medium</v>
          </cell>
          <cell r="K2900">
            <v>1577.53</v>
          </cell>
          <cell r="L2900">
            <v>826.51</v>
          </cell>
          <cell r="M2900">
            <v>751.02</v>
          </cell>
          <cell r="N2900">
            <v>39427</v>
          </cell>
          <cell r="O2900" t="e">
            <v>#N/A</v>
          </cell>
          <cell r="P2900" t="e">
            <v>#N/A</v>
          </cell>
          <cell r="Q2900" t="e">
            <v>#N/A</v>
          </cell>
          <cell r="R2900" t="e">
            <v>#N/A</v>
          </cell>
          <cell r="S2900" t="e">
            <v>#N/A</v>
          </cell>
          <cell r="T2900" t="e">
            <v>#N/A</v>
          </cell>
          <cell r="U2900" t="e">
            <v>#N/A</v>
          </cell>
          <cell r="V2900" t="e">
            <v>#N/A</v>
          </cell>
          <cell r="W2900" t="e">
            <v>#N/A</v>
          </cell>
          <cell r="X2900" t="e">
            <v>#N/A</v>
          </cell>
          <cell r="Y2900">
            <v>85</v>
          </cell>
        </row>
        <row r="2901">
          <cell r="A2901">
            <v>2900</v>
          </cell>
          <cell r="B2901">
            <v>65</v>
          </cell>
          <cell r="C2901">
            <v>1697</v>
          </cell>
          <cell r="D2901">
            <v>42808</v>
          </cell>
          <cell r="E2901" t="b">
            <v>0</v>
          </cell>
          <cell r="F2901" t="str">
            <v>Approved</v>
          </cell>
          <cell r="G2901" t="str">
            <v>WeareA2B</v>
          </cell>
          <cell r="H2901" t="str">
            <v>Standard</v>
          </cell>
          <cell r="I2901" t="str">
            <v>medium</v>
          </cell>
          <cell r="J2901" t="str">
            <v>medium</v>
          </cell>
          <cell r="K2901">
            <v>1807.45</v>
          </cell>
          <cell r="L2901">
            <v>778.69</v>
          </cell>
          <cell r="M2901">
            <v>1028.76</v>
          </cell>
          <cell r="N2901">
            <v>40487</v>
          </cell>
          <cell r="O2901" t="e">
            <v>#N/A</v>
          </cell>
          <cell r="P2901" t="e">
            <v>#N/A</v>
          </cell>
          <cell r="Q2901" t="e">
            <v>#N/A</v>
          </cell>
          <cell r="R2901" t="e">
            <v>#N/A</v>
          </cell>
          <cell r="S2901" t="e">
            <v>#N/A</v>
          </cell>
          <cell r="T2901" t="e">
            <v>#N/A</v>
          </cell>
          <cell r="U2901" t="e">
            <v>#N/A</v>
          </cell>
          <cell r="V2901" t="e">
            <v>#N/A</v>
          </cell>
          <cell r="W2901" t="e">
            <v>#N/A</v>
          </cell>
          <cell r="X2901" t="e">
            <v>#N/A</v>
          </cell>
          <cell r="Y2901">
            <v>291</v>
          </cell>
        </row>
        <row r="2902">
          <cell r="A2902">
            <v>2901</v>
          </cell>
          <cell r="B2902">
            <v>59</v>
          </cell>
          <cell r="C2902">
            <v>2242</v>
          </cell>
          <cell r="D2902">
            <v>42761</v>
          </cell>
          <cell r="E2902" t="b">
            <v>1</v>
          </cell>
          <cell r="F2902" t="str">
            <v>Approved</v>
          </cell>
          <cell r="G2902" t="str">
            <v>Solex</v>
          </cell>
          <cell r="H2902" t="str">
            <v>Standard</v>
          </cell>
          <cell r="I2902" t="str">
            <v>medium</v>
          </cell>
          <cell r="J2902" t="str">
            <v>large</v>
          </cell>
          <cell r="K2902">
            <v>1061.56</v>
          </cell>
          <cell r="L2902">
            <v>733.58</v>
          </cell>
          <cell r="M2902">
            <v>327.9799999999999</v>
          </cell>
          <cell r="N2902">
            <v>34170</v>
          </cell>
          <cell r="O2902" t="e">
            <v>#N/A</v>
          </cell>
          <cell r="P2902" t="e">
            <v>#N/A</v>
          </cell>
          <cell r="Q2902" t="e">
            <v>#N/A</v>
          </cell>
          <cell r="R2902" t="e">
            <v>#N/A</v>
          </cell>
          <cell r="S2902" t="e">
            <v>#N/A</v>
          </cell>
          <cell r="T2902" t="e">
            <v>#N/A</v>
          </cell>
          <cell r="U2902" t="e">
            <v>#N/A</v>
          </cell>
          <cell r="V2902" t="e">
            <v>#N/A</v>
          </cell>
          <cell r="W2902" t="e">
            <v>#N/A</v>
          </cell>
          <cell r="X2902" t="e">
            <v>#N/A</v>
          </cell>
          <cell r="Y2902">
            <v>338</v>
          </cell>
        </row>
        <row r="2903">
          <cell r="A2903">
            <v>2902</v>
          </cell>
          <cell r="B2903">
            <v>87</v>
          </cell>
          <cell r="C2903">
            <v>1597</v>
          </cell>
          <cell r="D2903">
            <v>42869</v>
          </cell>
          <cell r="E2903" t="b">
            <v>1</v>
          </cell>
          <cell r="F2903" t="str">
            <v>Approved</v>
          </cell>
          <cell r="G2903" t="str">
            <v>Giant Bicycles</v>
          </cell>
          <cell r="H2903" t="str">
            <v>Standard</v>
          </cell>
          <cell r="I2903" t="str">
            <v>high</v>
          </cell>
          <cell r="J2903" t="str">
            <v>medium</v>
          </cell>
          <cell r="K2903">
            <v>1179</v>
          </cell>
          <cell r="L2903">
            <v>707.4</v>
          </cell>
          <cell r="M2903">
            <v>471.6</v>
          </cell>
          <cell r="N2903">
            <v>35667</v>
          </cell>
          <cell r="O2903" t="e">
            <v>#N/A</v>
          </cell>
          <cell r="P2903" t="e">
            <v>#N/A</v>
          </cell>
          <cell r="Q2903" t="e">
            <v>#N/A</v>
          </cell>
          <cell r="R2903" t="e">
            <v>#N/A</v>
          </cell>
          <cell r="S2903" t="e">
            <v>#N/A</v>
          </cell>
          <cell r="T2903" t="e">
            <v>#N/A</v>
          </cell>
          <cell r="U2903" t="e">
            <v>#N/A</v>
          </cell>
          <cell r="V2903" t="e">
            <v>#N/A</v>
          </cell>
          <cell r="W2903" t="e">
            <v>#N/A</v>
          </cell>
          <cell r="X2903" t="e">
            <v>#N/A</v>
          </cell>
          <cell r="Y2903">
            <v>230</v>
          </cell>
        </row>
        <row r="2904">
          <cell r="A2904">
            <v>2903</v>
          </cell>
          <cell r="B2904">
            <v>84</v>
          </cell>
          <cell r="C2904">
            <v>629</v>
          </cell>
          <cell r="D2904">
            <v>42802</v>
          </cell>
          <cell r="E2904" t="b">
            <v>1</v>
          </cell>
          <cell r="F2904" t="str">
            <v>Approved</v>
          </cell>
          <cell r="G2904" t="str">
            <v>Giant Bicycles</v>
          </cell>
          <cell r="H2904" t="str">
            <v>Road</v>
          </cell>
          <cell r="I2904" t="str">
            <v>medium</v>
          </cell>
          <cell r="J2904" t="str">
            <v>medium</v>
          </cell>
          <cell r="K2904">
            <v>792.9</v>
          </cell>
          <cell r="L2904">
            <v>594.67999999999995</v>
          </cell>
          <cell r="M2904">
            <v>198.22000000000003</v>
          </cell>
          <cell r="N2904">
            <v>33879</v>
          </cell>
          <cell r="O2904" t="e">
            <v>#N/A</v>
          </cell>
          <cell r="P2904" t="e">
            <v>#N/A</v>
          </cell>
          <cell r="Q2904" t="e">
            <v>#N/A</v>
          </cell>
          <cell r="R2904" t="e">
            <v>#N/A</v>
          </cell>
          <cell r="S2904" t="e">
            <v>#N/A</v>
          </cell>
          <cell r="T2904" t="e">
            <v>#N/A</v>
          </cell>
          <cell r="U2904" t="e">
            <v>#N/A</v>
          </cell>
          <cell r="V2904" t="e">
            <v>#N/A</v>
          </cell>
          <cell r="W2904" t="e">
            <v>#N/A</v>
          </cell>
          <cell r="X2904" t="e">
            <v>#N/A</v>
          </cell>
          <cell r="Y2904">
            <v>297</v>
          </cell>
        </row>
        <row r="2905">
          <cell r="A2905">
            <v>2904</v>
          </cell>
          <cell r="B2905">
            <v>76</v>
          </cell>
          <cell r="C2905">
            <v>2061</v>
          </cell>
          <cell r="D2905">
            <v>42756</v>
          </cell>
          <cell r="E2905" t="b">
            <v>1</v>
          </cell>
          <cell r="F2905" t="str">
            <v>Approved</v>
          </cell>
          <cell r="G2905" t="str">
            <v>WeareA2B</v>
          </cell>
          <cell r="H2905" t="str">
            <v>Road</v>
          </cell>
          <cell r="I2905" t="str">
            <v>low</v>
          </cell>
          <cell r="J2905" t="str">
            <v>small</v>
          </cell>
          <cell r="K2905">
            <v>1172.78</v>
          </cell>
          <cell r="L2905">
            <v>1043.77</v>
          </cell>
          <cell r="M2905">
            <v>129.01</v>
          </cell>
          <cell r="N2905">
            <v>37539</v>
          </cell>
          <cell r="O2905" t="e">
            <v>#N/A</v>
          </cell>
          <cell r="P2905" t="e">
            <v>#N/A</v>
          </cell>
          <cell r="Q2905" t="e">
            <v>#N/A</v>
          </cell>
          <cell r="R2905" t="e">
            <v>#N/A</v>
          </cell>
          <cell r="S2905" t="e">
            <v>#N/A</v>
          </cell>
          <cell r="T2905" t="e">
            <v>#N/A</v>
          </cell>
          <cell r="U2905" t="e">
            <v>#N/A</v>
          </cell>
          <cell r="V2905" t="e">
            <v>#N/A</v>
          </cell>
          <cell r="W2905" t="e">
            <v>#N/A</v>
          </cell>
          <cell r="X2905" t="e">
            <v>#N/A</v>
          </cell>
          <cell r="Y2905">
            <v>343</v>
          </cell>
        </row>
        <row r="2906">
          <cell r="A2906">
            <v>2905</v>
          </cell>
          <cell r="B2906">
            <v>52</v>
          </cell>
          <cell r="C2906">
            <v>2062</v>
          </cell>
          <cell r="D2906">
            <v>43057</v>
          </cell>
          <cell r="E2906" t="b">
            <v>0</v>
          </cell>
          <cell r="F2906" t="str">
            <v>Approved</v>
          </cell>
          <cell r="G2906" t="str">
            <v>OHM Cycles</v>
          </cell>
          <cell r="H2906" t="str">
            <v>Road</v>
          </cell>
          <cell r="I2906" t="str">
            <v>medium</v>
          </cell>
          <cell r="J2906" t="str">
            <v>medium</v>
          </cell>
          <cell r="K2906">
            <v>1280.28</v>
          </cell>
          <cell r="L2906">
            <v>829.51</v>
          </cell>
          <cell r="M2906">
            <v>450.77</v>
          </cell>
          <cell r="N2906">
            <v>37220</v>
          </cell>
          <cell r="O2906" t="e">
            <v>#N/A</v>
          </cell>
          <cell r="P2906" t="e">
            <v>#N/A</v>
          </cell>
          <cell r="Q2906" t="e">
            <v>#N/A</v>
          </cell>
          <cell r="R2906" t="e">
            <v>#N/A</v>
          </cell>
          <cell r="S2906" t="e">
            <v>#N/A</v>
          </cell>
          <cell r="T2906" t="e">
            <v>#N/A</v>
          </cell>
          <cell r="U2906" t="e">
            <v>#N/A</v>
          </cell>
          <cell r="V2906" t="e">
            <v>#N/A</v>
          </cell>
          <cell r="W2906" t="e">
            <v>#N/A</v>
          </cell>
          <cell r="X2906" t="e">
            <v>#N/A</v>
          </cell>
          <cell r="Y2906">
            <v>42</v>
          </cell>
        </row>
        <row r="2907">
          <cell r="A2907">
            <v>2906</v>
          </cell>
          <cell r="B2907">
            <v>21</v>
          </cell>
          <cell r="C2907">
            <v>2746</v>
          </cell>
          <cell r="D2907">
            <v>43091</v>
          </cell>
          <cell r="E2907" t="b">
            <v>1</v>
          </cell>
          <cell r="F2907" t="str">
            <v>Approved</v>
          </cell>
          <cell r="G2907" t="str">
            <v>WeareA2B</v>
          </cell>
          <cell r="H2907" t="str">
            <v>Touring</v>
          </cell>
          <cell r="I2907" t="str">
            <v>medium</v>
          </cell>
          <cell r="J2907" t="str">
            <v>medium</v>
          </cell>
          <cell r="K2907">
            <v>1466.68</v>
          </cell>
          <cell r="L2907">
            <v>363.25</v>
          </cell>
          <cell r="M2907">
            <v>1103.43</v>
          </cell>
          <cell r="N2907">
            <v>38216</v>
          </cell>
          <cell r="O2907" t="e">
            <v>#N/A</v>
          </cell>
          <cell r="P2907" t="e">
            <v>#N/A</v>
          </cell>
          <cell r="Q2907" t="e">
            <v>#N/A</v>
          </cell>
          <cell r="R2907" t="e">
            <v>#N/A</v>
          </cell>
          <cell r="S2907" t="e">
            <v>#N/A</v>
          </cell>
          <cell r="T2907" t="e">
            <v>#N/A</v>
          </cell>
          <cell r="U2907" t="e">
            <v>#N/A</v>
          </cell>
          <cell r="V2907" t="e">
            <v>#N/A</v>
          </cell>
          <cell r="W2907" t="e">
            <v>#N/A</v>
          </cell>
          <cell r="X2907" t="e">
            <v>#N/A</v>
          </cell>
          <cell r="Y2907">
            <v>8</v>
          </cell>
        </row>
        <row r="2908">
          <cell r="A2908">
            <v>2907</v>
          </cell>
          <cell r="B2908">
            <v>21</v>
          </cell>
          <cell r="C2908">
            <v>1656</v>
          </cell>
          <cell r="D2908">
            <v>42941</v>
          </cell>
          <cell r="E2908" t="b">
            <v>0</v>
          </cell>
          <cell r="F2908" t="str">
            <v>Approved</v>
          </cell>
          <cell r="G2908" t="str">
            <v>Solex</v>
          </cell>
          <cell r="H2908" t="str">
            <v>Standard</v>
          </cell>
          <cell r="I2908" t="str">
            <v>medium</v>
          </cell>
          <cell r="J2908" t="str">
            <v>large</v>
          </cell>
          <cell r="K2908">
            <v>1071.23</v>
          </cell>
          <cell r="L2908">
            <v>380.74</v>
          </cell>
          <cell r="M2908">
            <v>690.49</v>
          </cell>
          <cell r="N2908">
            <v>42404</v>
          </cell>
          <cell r="O2908" t="e">
            <v>#N/A</v>
          </cell>
          <cell r="P2908" t="e">
            <v>#N/A</v>
          </cell>
          <cell r="Q2908" t="e">
            <v>#N/A</v>
          </cell>
          <cell r="R2908" t="e">
            <v>#N/A</v>
          </cell>
          <cell r="S2908" t="e">
            <v>#N/A</v>
          </cell>
          <cell r="T2908" t="e">
            <v>#N/A</v>
          </cell>
          <cell r="U2908" t="e">
            <v>#N/A</v>
          </cell>
          <cell r="V2908" t="e">
            <v>#N/A</v>
          </cell>
          <cell r="W2908" t="e">
            <v>#N/A</v>
          </cell>
          <cell r="X2908" t="e">
            <v>#N/A</v>
          </cell>
          <cell r="Y2908">
            <v>158</v>
          </cell>
        </row>
        <row r="2909">
          <cell r="A2909">
            <v>2908</v>
          </cell>
          <cell r="B2909">
            <v>86</v>
          </cell>
          <cell r="C2909">
            <v>1722</v>
          </cell>
          <cell r="D2909">
            <v>42788</v>
          </cell>
          <cell r="E2909" t="b">
            <v>1</v>
          </cell>
          <cell r="F2909" t="str">
            <v>Approved</v>
          </cell>
          <cell r="G2909" t="str">
            <v>OHM Cycles</v>
          </cell>
          <cell r="H2909" t="str">
            <v>Standard</v>
          </cell>
          <cell r="I2909" t="str">
            <v>medium</v>
          </cell>
          <cell r="J2909" t="str">
            <v>medium</v>
          </cell>
          <cell r="K2909">
            <v>235.63</v>
          </cell>
          <cell r="L2909">
            <v>125.07</v>
          </cell>
          <cell r="M2909">
            <v>110.56</v>
          </cell>
          <cell r="N2909">
            <v>38206</v>
          </cell>
          <cell r="O2909" t="e">
            <v>#N/A</v>
          </cell>
          <cell r="P2909" t="e">
            <v>#N/A</v>
          </cell>
          <cell r="Q2909" t="e">
            <v>#N/A</v>
          </cell>
          <cell r="R2909" t="e">
            <v>#N/A</v>
          </cell>
          <cell r="S2909" t="e">
            <v>#N/A</v>
          </cell>
          <cell r="T2909" t="e">
            <v>#N/A</v>
          </cell>
          <cell r="U2909" t="e">
            <v>#N/A</v>
          </cell>
          <cell r="V2909" t="e">
            <v>#N/A</v>
          </cell>
          <cell r="W2909" t="e">
            <v>#N/A</v>
          </cell>
          <cell r="X2909" t="e">
            <v>#N/A</v>
          </cell>
          <cell r="Y2909">
            <v>311</v>
          </cell>
        </row>
        <row r="2910">
          <cell r="A2910">
            <v>2909</v>
          </cell>
          <cell r="B2910">
            <v>38</v>
          </cell>
          <cell r="C2910">
            <v>1664</v>
          </cell>
          <cell r="D2910">
            <v>42760</v>
          </cell>
          <cell r="E2910" t="b">
            <v>1</v>
          </cell>
          <cell r="F2910" t="str">
            <v>Approved</v>
          </cell>
          <cell r="G2910" t="str">
            <v>Solex</v>
          </cell>
          <cell r="H2910" t="str">
            <v>Standard</v>
          </cell>
          <cell r="I2910" t="str">
            <v>medium</v>
          </cell>
          <cell r="J2910" t="str">
            <v>medium</v>
          </cell>
          <cell r="K2910">
            <v>1577.53</v>
          </cell>
          <cell r="L2910">
            <v>826.51</v>
          </cell>
          <cell r="M2910">
            <v>751.02</v>
          </cell>
          <cell r="N2910">
            <v>39526</v>
          </cell>
          <cell r="O2910" t="e">
            <v>#N/A</v>
          </cell>
          <cell r="P2910" t="e">
            <v>#N/A</v>
          </cell>
          <cell r="Q2910" t="e">
            <v>#N/A</v>
          </cell>
          <cell r="R2910" t="e">
            <v>#N/A</v>
          </cell>
          <cell r="S2910" t="e">
            <v>#N/A</v>
          </cell>
          <cell r="T2910" t="e">
            <v>#N/A</v>
          </cell>
          <cell r="U2910" t="e">
            <v>#N/A</v>
          </cell>
          <cell r="V2910" t="e">
            <v>#N/A</v>
          </cell>
          <cell r="W2910" t="e">
            <v>#N/A</v>
          </cell>
          <cell r="X2910" t="e">
            <v>#N/A</v>
          </cell>
          <cell r="Y2910">
            <v>339</v>
          </cell>
        </row>
        <row r="2911">
          <cell r="A2911">
            <v>2910</v>
          </cell>
          <cell r="B2911">
            <v>22</v>
          </cell>
          <cell r="C2911">
            <v>1122</v>
          </cell>
          <cell r="D2911">
            <v>42964</v>
          </cell>
          <cell r="E2911" t="b">
            <v>1</v>
          </cell>
          <cell r="F2911" t="str">
            <v>Approved</v>
          </cell>
          <cell r="G2911" t="str">
            <v>WeareA2B</v>
          </cell>
          <cell r="H2911" t="str">
            <v>Standard</v>
          </cell>
          <cell r="I2911" t="str">
            <v>medium</v>
          </cell>
          <cell r="J2911" t="str">
            <v>medium</v>
          </cell>
          <cell r="K2911">
            <v>60.34</v>
          </cell>
          <cell r="L2911">
            <v>45.26</v>
          </cell>
          <cell r="M2911">
            <v>15.080000000000005</v>
          </cell>
          <cell r="N2911">
            <v>34165</v>
          </cell>
          <cell r="O2911" t="e">
            <v>#N/A</v>
          </cell>
          <cell r="P2911" t="e">
            <v>#N/A</v>
          </cell>
          <cell r="Q2911" t="e">
            <v>#N/A</v>
          </cell>
          <cell r="R2911" t="e">
            <v>#N/A</v>
          </cell>
          <cell r="S2911" t="e">
            <v>#N/A</v>
          </cell>
          <cell r="T2911" t="e">
            <v>#N/A</v>
          </cell>
          <cell r="U2911" t="e">
            <v>#N/A</v>
          </cell>
          <cell r="V2911" t="e">
            <v>#N/A</v>
          </cell>
          <cell r="W2911" t="e">
            <v>#N/A</v>
          </cell>
          <cell r="X2911" t="e">
            <v>#N/A</v>
          </cell>
          <cell r="Y2911">
            <v>135</v>
          </cell>
        </row>
        <row r="2912">
          <cell r="A2912">
            <v>2911</v>
          </cell>
          <cell r="B2912">
            <v>81</v>
          </cell>
          <cell r="C2912">
            <v>850</v>
          </cell>
          <cell r="D2912">
            <v>42790</v>
          </cell>
          <cell r="E2912" t="b">
            <v>0</v>
          </cell>
          <cell r="F2912" t="str">
            <v>Approved</v>
          </cell>
          <cell r="G2912" t="str">
            <v>Norco Bicycles</v>
          </cell>
          <cell r="H2912" t="str">
            <v>Standard</v>
          </cell>
          <cell r="I2912" t="str">
            <v>medium</v>
          </cell>
          <cell r="J2912" t="str">
            <v>small</v>
          </cell>
          <cell r="K2912">
            <v>586.45000000000005</v>
          </cell>
          <cell r="L2912">
            <v>521.94000000000005</v>
          </cell>
          <cell r="M2912">
            <v>64.509999999999991</v>
          </cell>
          <cell r="N2912">
            <v>33429</v>
          </cell>
          <cell r="O2912" t="e">
            <v>#N/A</v>
          </cell>
          <cell r="P2912" t="e">
            <v>#N/A</v>
          </cell>
          <cell r="Q2912" t="e">
            <v>#N/A</v>
          </cell>
          <cell r="R2912" t="e">
            <v>#N/A</v>
          </cell>
          <cell r="S2912" t="e">
            <v>#N/A</v>
          </cell>
          <cell r="T2912" t="e">
            <v>#N/A</v>
          </cell>
          <cell r="U2912" t="e">
            <v>#N/A</v>
          </cell>
          <cell r="V2912" t="e">
            <v>#N/A</v>
          </cell>
          <cell r="W2912" t="e">
            <v>#N/A</v>
          </cell>
          <cell r="X2912" t="e">
            <v>#N/A</v>
          </cell>
          <cell r="Y2912">
            <v>309</v>
          </cell>
        </row>
        <row r="2913">
          <cell r="A2913">
            <v>2912</v>
          </cell>
          <cell r="B2913">
            <v>18</v>
          </cell>
          <cell r="C2913">
            <v>2347</v>
          </cell>
          <cell r="D2913">
            <v>43012</v>
          </cell>
          <cell r="E2913" t="b">
            <v>1</v>
          </cell>
          <cell r="F2913" t="str">
            <v>Approved</v>
          </cell>
          <cell r="G2913" t="str">
            <v>Norco Bicycles</v>
          </cell>
          <cell r="H2913" t="str">
            <v>Standard</v>
          </cell>
          <cell r="I2913" t="str">
            <v>high</v>
          </cell>
          <cell r="J2913" t="str">
            <v>medium</v>
          </cell>
          <cell r="K2913">
            <v>1148.6400000000001</v>
          </cell>
          <cell r="L2913">
            <v>689.18</v>
          </cell>
          <cell r="M2913">
            <v>459.46000000000015</v>
          </cell>
          <cell r="N2913">
            <v>42226</v>
          </cell>
          <cell r="O2913" t="e">
            <v>#N/A</v>
          </cell>
          <cell r="P2913" t="e">
            <v>#N/A</v>
          </cell>
          <cell r="Q2913" t="e">
            <v>#N/A</v>
          </cell>
          <cell r="R2913" t="e">
            <v>#N/A</v>
          </cell>
          <cell r="S2913" t="e">
            <v>#N/A</v>
          </cell>
          <cell r="T2913" t="e">
            <v>#N/A</v>
          </cell>
          <cell r="U2913" t="e">
            <v>#N/A</v>
          </cell>
          <cell r="V2913" t="e">
            <v>#N/A</v>
          </cell>
          <cell r="W2913" t="e">
            <v>#N/A</v>
          </cell>
          <cell r="X2913" t="e">
            <v>#N/A</v>
          </cell>
          <cell r="Y2913">
            <v>87</v>
          </cell>
        </row>
        <row r="2914">
          <cell r="A2914">
            <v>2913</v>
          </cell>
          <cell r="B2914">
            <v>5</v>
          </cell>
          <cell r="C2914">
            <v>1396</v>
          </cell>
          <cell r="D2914">
            <v>42831</v>
          </cell>
          <cell r="E2914" t="b">
            <v>1</v>
          </cell>
          <cell r="F2914" t="str">
            <v>Approved</v>
          </cell>
          <cell r="G2914" t="str">
            <v>Trek Bicycles</v>
          </cell>
          <cell r="H2914" t="str">
            <v>Mountain</v>
          </cell>
          <cell r="I2914" t="str">
            <v>low</v>
          </cell>
          <cell r="J2914" t="str">
            <v>medium</v>
          </cell>
          <cell r="K2914">
            <v>574.64</v>
          </cell>
          <cell r="L2914">
            <v>459.71</v>
          </cell>
          <cell r="M2914">
            <v>114.93</v>
          </cell>
          <cell r="N2914">
            <v>40784</v>
          </cell>
          <cell r="O2914" t="e">
            <v>#N/A</v>
          </cell>
          <cell r="P2914" t="e">
            <v>#N/A</v>
          </cell>
          <cell r="Q2914" t="e">
            <v>#N/A</v>
          </cell>
          <cell r="R2914" t="e">
            <v>#N/A</v>
          </cell>
          <cell r="S2914" t="e">
            <v>#N/A</v>
          </cell>
          <cell r="T2914" t="e">
            <v>#N/A</v>
          </cell>
          <cell r="U2914" t="e">
            <v>#N/A</v>
          </cell>
          <cell r="V2914" t="e">
            <v>#N/A</v>
          </cell>
          <cell r="W2914" t="e">
            <v>#N/A</v>
          </cell>
          <cell r="X2914" t="e">
            <v>#N/A</v>
          </cell>
          <cell r="Y2914">
            <v>268</v>
          </cell>
        </row>
        <row r="2915">
          <cell r="A2915">
            <v>2914</v>
          </cell>
          <cell r="B2915">
            <v>10</v>
          </cell>
          <cell r="C2915">
            <v>3391</v>
          </cell>
          <cell r="D2915">
            <v>42776</v>
          </cell>
          <cell r="E2915" t="b">
            <v>1</v>
          </cell>
          <cell r="F2915" t="str">
            <v>Approved</v>
          </cell>
          <cell r="G2915" t="str">
            <v>WeareA2B</v>
          </cell>
          <cell r="H2915" t="str">
            <v>Touring</v>
          </cell>
          <cell r="I2915" t="str">
            <v>medium</v>
          </cell>
          <cell r="J2915" t="str">
            <v>medium</v>
          </cell>
          <cell r="K2915">
            <v>1466.68</v>
          </cell>
          <cell r="L2915">
            <v>363.25</v>
          </cell>
          <cell r="M2915">
            <v>1103.43</v>
          </cell>
          <cell r="N2915">
            <v>41701</v>
          </cell>
          <cell r="O2915" t="str">
            <v>Male</v>
          </cell>
          <cell r="P2915">
            <v>41</v>
          </cell>
          <cell r="Q2915">
            <v>30.761643835616439</v>
          </cell>
          <cell r="R2915">
            <v>0</v>
          </cell>
          <cell r="S2915" t="str">
            <v>n/a</v>
          </cell>
          <cell r="T2915" t="str">
            <v>High Net Worth</v>
          </cell>
          <cell r="U2915" t="str">
            <v>No</v>
          </cell>
          <cell r="V2915">
            <v>3021</v>
          </cell>
          <cell r="W2915" t="str">
            <v>VIC</v>
          </cell>
          <cell r="X2915">
            <v>7</v>
          </cell>
          <cell r="Y2915">
            <v>323</v>
          </cell>
        </row>
        <row r="2916">
          <cell r="A2916">
            <v>2915</v>
          </cell>
          <cell r="B2916">
            <v>1</v>
          </cell>
          <cell r="C2916">
            <v>1546</v>
          </cell>
          <cell r="D2916">
            <v>42996</v>
          </cell>
          <cell r="E2916" t="b">
            <v>0</v>
          </cell>
          <cell r="F2916" t="str">
            <v>Approved</v>
          </cell>
          <cell r="G2916" t="str">
            <v>Giant Bicycles</v>
          </cell>
          <cell r="H2916" t="str">
            <v>Standard</v>
          </cell>
          <cell r="I2916" t="str">
            <v>medium</v>
          </cell>
          <cell r="J2916" t="str">
            <v>medium</v>
          </cell>
          <cell r="K2916">
            <v>1403.5</v>
          </cell>
          <cell r="L2916">
            <v>954.82</v>
          </cell>
          <cell r="M2916">
            <v>448.67999999999995</v>
          </cell>
          <cell r="N2916">
            <v>38573</v>
          </cell>
          <cell r="O2916" t="e">
            <v>#N/A</v>
          </cell>
          <cell r="P2916" t="e">
            <v>#N/A</v>
          </cell>
          <cell r="Q2916" t="e">
            <v>#N/A</v>
          </cell>
          <cell r="R2916" t="e">
            <v>#N/A</v>
          </cell>
          <cell r="S2916" t="e">
            <v>#N/A</v>
          </cell>
          <cell r="T2916" t="e">
            <v>#N/A</v>
          </cell>
          <cell r="U2916" t="e">
            <v>#N/A</v>
          </cell>
          <cell r="V2916" t="e">
            <v>#N/A</v>
          </cell>
          <cell r="W2916" t="e">
            <v>#N/A</v>
          </cell>
          <cell r="X2916" t="e">
            <v>#N/A</v>
          </cell>
          <cell r="Y2916">
            <v>103</v>
          </cell>
        </row>
        <row r="2917">
          <cell r="A2917">
            <v>2916</v>
          </cell>
          <cell r="B2917">
            <v>40</v>
          </cell>
          <cell r="C2917">
            <v>2465</v>
          </cell>
          <cell r="D2917">
            <v>42971</v>
          </cell>
          <cell r="E2917" t="b">
            <v>1</v>
          </cell>
          <cell r="F2917" t="str">
            <v>Approved</v>
          </cell>
          <cell r="G2917" t="str">
            <v>OHM Cycles</v>
          </cell>
          <cell r="H2917" t="str">
            <v>Standard</v>
          </cell>
          <cell r="I2917" t="str">
            <v>high</v>
          </cell>
          <cell r="J2917" t="str">
            <v>medium</v>
          </cell>
          <cell r="K2917">
            <v>1458.17</v>
          </cell>
          <cell r="L2917">
            <v>874.9</v>
          </cell>
          <cell r="M2917">
            <v>583.2700000000001</v>
          </cell>
          <cell r="N2917">
            <v>39526</v>
          </cell>
          <cell r="O2917" t="e">
            <v>#N/A</v>
          </cell>
          <cell r="P2917" t="e">
            <v>#N/A</v>
          </cell>
          <cell r="Q2917" t="e">
            <v>#N/A</v>
          </cell>
          <cell r="R2917" t="e">
            <v>#N/A</v>
          </cell>
          <cell r="S2917" t="e">
            <v>#N/A</v>
          </cell>
          <cell r="T2917" t="e">
            <v>#N/A</v>
          </cell>
          <cell r="U2917" t="e">
            <v>#N/A</v>
          </cell>
          <cell r="V2917" t="e">
            <v>#N/A</v>
          </cell>
          <cell r="W2917" t="e">
            <v>#N/A</v>
          </cell>
          <cell r="X2917" t="e">
            <v>#N/A</v>
          </cell>
          <cell r="Y2917">
            <v>128</v>
          </cell>
        </row>
        <row r="2918">
          <cell r="A2918">
            <v>2917</v>
          </cell>
          <cell r="B2918">
            <v>90</v>
          </cell>
          <cell r="C2918">
            <v>2072</v>
          </cell>
          <cell r="D2918">
            <v>43068</v>
          </cell>
          <cell r="E2918" t="b">
            <v>1</v>
          </cell>
          <cell r="F2918" t="str">
            <v>Approved</v>
          </cell>
          <cell r="G2918" t="str">
            <v>Norco Bicycles</v>
          </cell>
          <cell r="H2918" t="str">
            <v>Standard</v>
          </cell>
          <cell r="I2918" t="str">
            <v>low</v>
          </cell>
          <cell r="J2918" t="str">
            <v>medium</v>
          </cell>
          <cell r="K2918">
            <v>363.01</v>
          </cell>
          <cell r="L2918">
            <v>290.41000000000003</v>
          </cell>
          <cell r="M2918">
            <v>72.599999999999966</v>
          </cell>
          <cell r="N2918">
            <v>37539</v>
          </cell>
          <cell r="O2918" t="e">
            <v>#N/A</v>
          </cell>
          <cell r="P2918" t="e">
            <v>#N/A</v>
          </cell>
          <cell r="Q2918" t="e">
            <v>#N/A</v>
          </cell>
          <cell r="R2918" t="e">
            <v>#N/A</v>
          </cell>
          <cell r="S2918" t="e">
            <v>#N/A</v>
          </cell>
          <cell r="T2918" t="e">
            <v>#N/A</v>
          </cell>
          <cell r="U2918" t="e">
            <v>#N/A</v>
          </cell>
          <cell r="V2918" t="e">
            <v>#N/A</v>
          </cell>
          <cell r="W2918" t="e">
            <v>#N/A</v>
          </cell>
          <cell r="X2918" t="e">
            <v>#N/A</v>
          </cell>
          <cell r="Y2918">
            <v>31</v>
          </cell>
        </row>
        <row r="2919">
          <cell r="A2919">
            <v>2918</v>
          </cell>
          <cell r="B2919">
            <v>35</v>
          </cell>
          <cell r="C2919">
            <v>299</v>
          </cell>
          <cell r="D2919">
            <v>42918</v>
          </cell>
          <cell r="E2919" t="b">
            <v>0</v>
          </cell>
          <cell r="F2919" t="str">
            <v>Approved</v>
          </cell>
          <cell r="G2919" t="str">
            <v>Trek Bicycles</v>
          </cell>
          <cell r="H2919" t="str">
            <v>Standard</v>
          </cell>
          <cell r="I2919" t="str">
            <v>low</v>
          </cell>
          <cell r="J2919" t="str">
            <v>medium</v>
          </cell>
          <cell r="K2919">
            <v>1057.51</v>
          </cell>
          <cell r="L2919">
            <v>154.4</v>
          </cell>
          <cell r="M2919">
            <v>903.11</v>
          </cell>
          <cell r="N2919">
            <v>40336</v>
          </cell>
          <cell r="O2919" t="e">
            <v>#N/A</v>
          </cell>
          <cell r="P2919" t="e">
            <v>#N/A</v>
          </cell>
          <cell r="Q2919" t="e">
            <v>#N/A</v>
          </cell>
          <cell r="R2919" t="e">
            <v>#N/A</v>
          </cell>
          <cell r="S2919" t="e">
            <v>#N/A</v>
          </cell>
          <cell r="T2919" t="e">
            <v>#N/A</v>
          </cell>
          <cell r="U2919" t="e">
            <v>#N/A</v>
          </cell>
          <cell r="V2919" t="e">
            <v>#N/A</v>
          </cell>
          <cell r="W2919" t="e">
            <v>#N/A</v>
          </cell>
          <cell r="X2919" t="e">
            <v>#N/A</v>
          </cell>
          <cell r="Y2919">
            <v>181</v>
          </cell>
        </row>
        <row r="2920">
          <cell r="A2920">
            <v>2919</v>
          </cell>
          <cell r="B2920">
            <v>81</v>
          </cell>
          <cell r="C2920">
            <v>1912</v>
          </cell>
          <cell r="D2920">
            <v>42848</v>
          </cell>
          <cell r="E2920" t="b">
            <v>0</v>
          </cell>
          <cell r="F2920" t="str">
            <v>Approved</v>
          </cell>
          <cell r="G2920" t="str">
            <v>Solex</v>
          </cell>
          <cell r="H2920" t="str">
            <v>Standard</v>
          </cell>
          <cell r="I2920" t="str">
            <v>medium</v>
          </cell>
          <cell r="J2920" t="str">
            <v>medium</v>
          </cell>
          <cell r="K2920">
            <v>1151.96</v>
          </cell>
          <cell r="L2920">
            <v>649.49</v>
          </cell>
          <cell r="M2920">
            <v>502.47</v>
          </cell>
          <cell r="N2920">
            <v>36498</v>
          </cell>
          <cell r="O2920" t="e">
            <v>#N/A</v>
          </cell>
          <cell r="P2920" t="e">
            <v>#N/A</v>
          </cell>
          <cell r="Q2920" t="e">
            <v>#N/A</v>
          </cell>
          <cell r="R2920" t="e">
            <v>#N/A</v>
          </cell>
          <cell r="S2920" t="e">
            <v>#N/A</v>
          </cell>
          <cell r="T2920" t="e">
            <v>#N/A</v>
          </cell>
          <cell r="U2920" t="e">
            <v>#N/A</v>
          </cell>
          <cell r="V2920" t="e">
            <v>#N/A</v>
          </cell>
          <cell r="W2920" t="e">
            <v>#N/A</v>
          </cell>
          <cell r="X2920" t="e">
            <v>#N/A</v>
          </cell>
          <cell r="Y2920">
            <v>251</v>
          </cell>
        </row>
        <row r="2921">
          <cell r="A2921">
            <v>2920</v>
          </cell>
          <cell r="B2921">
            <v>34</v>
          </cell>
          <cell r="C2921">
            <v>2179</v>
          </cell>
          <cell r="D2921">
            <v>42742</v>
          </cell>
          <cell r="E2921" t="b">
            <v>0</v>
          </cell>
          <cell r="F2921" t="str">
            <v>Approved</v>
          </cell>
          <cell r="G2921" t="str">
            <v>Norco Bicycles</v>
          </cell>
          <cell r="H2921" t="str">
            <v>Road</v>
          </cell>
          <cell r="I2921" t="str">
            <v>high</v>
          </cell>
          <cell r="J2921" t="str">
            <v>large</v>
          </cell>
          <cell r="K2921">
            <v>774.53</v>
          </cell>
          <cell r="L2921">
            <v>464.72</v>
          </cell>
          <cell r="M2921">
            <v>309.80999999999995</v>
          </cell>
          <cell r="N2921">
            <v>37698</v>
          </cell>
          <cell r="O2921" t="e">
            <v>#N/A</v>
          </cell>
          <cell r="P2921" t="e">
            <v>#N/A</v>
          </cell>
          <cell r="Q2921" t="e">
            <v>#N/A</v>
          </cell>
          <cell r="R2921" t="e">
            <v>#N/A</v>
          </cell>
          <cell r="S2921" t="e">
            <v>#N/A</v>
          </cell>
          <cell r="T2921" t="e">
            <v>#N/A</v>
          </cell>
          <cell r="U2921" t="e">
            <v>#N/A</v>
          </cell>
          <cell r="V2921" t="e">
            <v>#N/A</v>
          </cell>
          <cell r="W2921" t="e">
            <v>#N/A</v>
          </cell>
          <cell r="X2921" t="e">
            <v>#N/A</v>
          </cell>
          <cell r="Y2921">
            <v>357</v>
          </cell>
        </row>
        <row r="2922">
          <cell r="A2922">
            <v>2921</v>
          </cell>
          <cell r="B2922">
            <v>1</v>
          </cell>
          <cell r="C2922">
            <v>1329</v>
          </cell>
          <cell r="D2922">
            <v>42780</v>
          </cell>
          <cell r="E2922" t="b">
            <v>0</v>
          </cell>
          <cell r="F2922" t="str">
            <v>Approved</v>
          </cell>
          <cell r="G2922" t="str">
            <v>Giant Bicycles</v>
          </cell>
          <cell r="H2922" t="str">
            <v>Standard</v>
          </cell>
          <cell r="I2922" t="str">
            <v>medium</v>
          </cell>
          <cell r="J2922" t="str">
            <v>medium</v>
          </cell>
          <cell r="K2922">
            <v>1403.5</v>
          </cell>
          <cell r="L2922">
            <v>954.82</v>
          </cell>
          <cell r="M2922">
            <v>448.67999999999995</v>
          </cell>
          <cell r="N2922">
            <v>42688</v>
          </cell>
          <cell r="O2922" t="e">
            <v>#N/A</v>
          </cell>
          <cell r="P2922" t="e">
            <v>#N/A</v>
          </cell>
          <cell r="Q2922" t="e">
            <v>#N/A</v>
          </cell>
          <cell r="R2922" t="e">
            <v>#N/A</v>
          </cell>
          <cell r="S2922" t="e">
            <v>#N/A</v>
          </cell>
          <cell r="T2922" t="e">
            <v>#N/A</v>
          </cell>
          <cell r="U2922" t="e">
            <v>#N/A</v>
          </cell>
          <cell r="V2922" t="e">
            <v>#N/A</v>
          </cell>
          <cell r="W2922" t="e">
            <v>#N/A</v>
          </cell>
          <cell r="X2922" t="e">
            <v>#N/A</v>
          </cell>
          <cell r="Y2922">
            <v>319</v>
          </cell>
        </row>
        <row r="2923">
          <cell r="A2923">
            <v>2922</v>
          </cell>
          <cell r="B2923">
            <v>67</v>
          </cell>
          <cell r="C2923">
            <v>414</v>
          </cell>
          <cell r="D2923">
            <v>42744</v>
          </cell>
          <cell r="E2923" t="b">
            <v>0</v>
          </cell>
          <cell r="F2923" t="str">
            <v>Approved</v>
          </cell>
          <cell r="G2923" t="str">
            <v>Solex</v>
          </cell>
          <cell r="H2923" t="str">
            <v>Standard</v>
          </cell>
          <cell r="I2923" t="str">
            <v>medium</v>
          </cell>
          <cell r="J2923" t="str">
            <v>large</v>
          </cell>
          <cell r="K2923">
            <v>1071.23</v>
          </cell>
          <cell r="L2923">
            <v>380.74</v>
          </cell>
          <cell r="M2923">
            <v>690.49</v>
          </cell>
          <cell r="N2923">
            <v>35160</v>
          </cell>
          <cell r="O2923" t="e">
            <v>#N/A</v>
          </cell>
          <cell r="P2923" t="e">
            <v>#N/A</v>
          </cell>
          <cell r="Q2923" t="e">
            <v>#N/A</v>
          </cell>
          <cell r="R2923" t="e">
            <v>#N/A</v>
          </cell>
          <cell r="S2923" t="e">
            <v>#N/A</v>
          </cell>
          <cell r="T2923" t="e">
            <v>#N/A</v>
          </cell>
          <cell r="U2923" t="e">
            <v>#N/A</v>
          </cell>
          <cell r="V2923" t="e">
            <v>#N/A</v>
          </cell>
          <cell r="W2923" t="e">
            <v>#N/A</v>
          </cell>
          <cell r="X2923" t="e">
            <v>#N/A</v>
          </cell>
          <cell r="Y2923">
            <v>355</v>
          </cell>
        </row>
        <row r="2924">
          <cell r="A2924">
            <v>2923</v>
          </cell>
          <cell r="B2924">
            <v>48</v>
          </cell>
          <cell r="C2924">
            <v>1606</v>
          </cell>
          <cell r="D2924">
            <v>43049</v>
          </cell>
          <cell r="E2924" t="b">
            <v>1</v>
          </cell>
          <cell r="F2924" t="str">
            <v>Approved</v>
          </cell>
          <cell r="G2924" t="str">
            <v>WeareA2B</v>
          </cell>
          <cell r="H2924" t="str">
            <v>Standard</v>
          </cell>
          <cell r="I2924" t="str">
            <v>medium</v>
          </cell>
          <cell r="J2924" t="str">
            <v>medium</v>
          </cell>
          <cell r="K2924">
            <v>1762.96</v>
          </cell>
          <cell r="L2924">
            <v>950.52</v>
          </cell>
          <cell r="M2924">
            <v>812.44</v>
          </cell>
          <cell r="N2924">
            <v>41009</v>
          </cell>
          <cell r="O2924" t="e">
            <v>#N/A</v>
          </cell>
          <cell r="P2924" t="e">
            <v>#N/A</v>
          </cell>
          <cell r="Q2924" t="e">
            <v>#N/A</v>
          </cell>
          <cell r="R2924" t="e">
            <v>#N/A</v>
          </cell>
          <cell r="S2924" t="e">
            <v>#N/A</v>
          </cell>
          <cell r="T2924" t="e">
            <v>#N/A</v>
          </cell>
          <cell r="U2924" t="e">
            <v>#N/A</v>
          </cell>
          <cell r="V2924" t="e">
            <v>#N/A</v>
          </cell>
          <cell r="W2924" t="e">
            <v>#N/A</v>
          </cell>
          <cell r="X2924" t="e">
            <v>#N/A</v>
          </cell>
          <cell r="Y2924">
            <v>50</v>
          </cell>
        </row>
        <row r="2925">
          <cell r="A2925">
            <v>2924</v>
          </cell>
          <cell r="B2925">
            <v>58</v>
          </cell>
          <cell r="C2925">
            <v>2189</v>
          </cell>
          <cell r="D2925">
            <v>42924</v>
          </cell>
          <cell r="E2925" t="b">
            <v>1</v>
          </cell>
          <cell r="F2925" t="str">
            <v>Approved</v>
          </cell>
          <cell r="G2925" t="str">
            <v>OHM Cycles</v>
          </cell>
          <cell r="H2925" t="str">
            <v>Road</v>
          </cell>
          <cell r="I2925" t="str">
            <v>medium</v>
          </cell>
          <cell r="J2925" t="str">
            <v>medium</v>
          </cell>
          <cell r="K2925">
            <v>1280.28</v>
          </cell>
          <cell r="L2925">
            <v>829.51</v>
          </cell>
          <cell r="M2925">
            <v>450.77</v>
          </cell>
          <cell r="N2925">
            <v>37220</v>
          </cell>
          <cell r="O2925" t="e">
            <v>#N/A</v>
          </cell>
          <cell r="P2925" t="e">
            <v>#N/A</v>
          </cell>
          <cell r="Q2925" t="e">
            <v>#N/A</v>
          </cell>
          <cell r="R2925" t="e">
            <v>#N/A</v>
          </cell>
          <cell r="S2925" t="e">
            <v>#N/A</v>
          </cell>
          <cell r="T2925" t="e">
            <v>#N/A</v>
          </cell>
          <cell r="U2925" t="e">
            <v>#N/A</v>
          </cell>
          <cell r="V2925" t="e">
            <v>#N/A</v>
          </cell>
          <cell r="W2925" t="e">
            <v>#N/A</v>
          </cell>
          <cell r="X2925" t="e">
            <v>#N/A</v>
          </cell>
          <cell r="Y2925">
            <v>175</v>
          </cell>
        </row>
        <row r="2926">
          <cell r="A2926">
            <v>2925</v>
          </cell>
          <cell r="B2926">
            <v>0</v>
          </cell>
          <cell r="C2926">
            <v>1480</v>
          </cell>
          <cell r="D2926">
            <v>43055</v>
          </cell>
          <cell r="E2926" t="b">
            <v>1</v>
          </cell>
          <cell r="F2926" t="str">
            <v>Approved</v>
          </cell>
          <cell r="G2926" t="str">
            <v>Solex</v>
          </cell>
          <cell r="H2926" t="str">
            <v>Standard</v>
          </cell>
          <cell r="I2926" t="str">
            <v>medium</v>
          </cell>
          <cell r="J2926" t="str">
            <v>medium</v>
          </cell>
          <cell r="K2926">
            <v>478.16</v>
          </cell>
          <cell r="L2926">
            <v>298.72000000000003</v>
          </cell>
          <cell r="M2926">
            <v>179.44</v>
          </cell>
          <cell r="N2926">
            <v>33879</v>
          </cell>
          <cell r="O2926" t="e">
            <v>#N/A</v>
          </cell>
          <cell r="P2926" t="e">
            <v>#N/A</v>
          </cell>
          <cell r="Q2926" t="e">
            <v>#N/A</v>
          </cell>
          <cell r="R2926" t="e">
            <v>#N/A</v>
          </cell>
          <cell r="S2926" t="e">
            <v>#N/A</v>
          </cell>
          <cell r="T2926" t="e">
            <v>#N/A</v>
          </cell>
          <cell r="U2926" t="e">
            <v>#N/A</v>
          </cell>
          <cell r="V2926" t="e">
            <v>#N/A</v>
          </cell>
          <cell r="W2926" t="e">
            <v>#N/A</v>
          </cell>
          <cell r="X2926" t="e">
            <v>#N/A</v>
          </cell>
          <cell r="Y2926">
            <v>44</v>
          </cell>
        </row>
        <row r="2927">
          <cell r="A2927">
            <v>2926</v>
          </cell>
          <cell r="B2927">
            <v>22</v>
          </cell>
          <cell r="C2927">
            <v>1783</v>
          </cell>
          <cell r="D2927">
            <v>43050</v>
          </cell>
          <cell r="E2927" t="b">
            <v>1</v>
          </cell>
          <cell r="F2927" t="str">
            <v>Approved</v>
          </cell>
          <cell r="G2927" t="str">
            <v>WeareA2B</v>
          </cell>
          <cell r="H2927" t="str">
            <v>Standard</v>
          </cell>
          <cell r="I2927" t="str">
            <v>medium</v>
          </cell>
          <cell r="J2927" t="str">
            <v>medium</v>
          </cell>
          <cell r="K2927">
            <v>60.34</v>
          </cell>
          <cell r="L2927">
            <v>45.26</v>
          </cell>
          <cell r="M2927">
            <v>15.080000000000005</v>
          </cell>
          <cell r="N2927">
            <v>42404</v>
          </cell>
          <cell r="O2927" t="e">
            <v>#N/A</v>
          </cell>
          <cell r="P2927" t="e">
            <v>#N/A</v>
          </cell>
          <cell r="Q2927" t="e">
            <v>#N/A</v>
          </cell>
          <cell r="R2927" t="e">
            <v>#N/A</v>
          </cell>
          <cell r="S2927" t="e">
            <v>#N/A</v>
          </cell>
          <cell r="T2927" t="e">
            <v>#N/A</v>
          </cell>
          <cell r="U2927" t="e">
            <v>#N/A</v>
          </cell>
          <cell r="V2927" t="e">
            <v>#N/A</v>
          </cell>
          <cell r="W2927" t="e">
            <v>#N/A</v>
          </cell>
          <cell r="X2927" t="e">
            <v>#N/A</v>
          </cell>
          <cell r="Y2927">
            <v>49</v>
          </cell>
        </row>
        <row r="2928">
          <cell r="A2928">
            <v>2927</v>
          </cell>
          <cell r="B2928">
            <v>35</v>
          </cell>
          <cell r="C2928">
            <v>3198</v>
          </cell>
          <cell r="D2928">
            <v>42998</v>
          </cell>
          <cell r="E2928" t="b">
            <v>1</v>
          </cell>
          <cell r="F2928" t="str">
            <v>Approved</v>
          </cell>
          <cell r="G2928" t="str">
            <v>Trek Bicycles</v>
          </cell>
          <cell r="H2928" t="str">
            <v>Standard</v>
          </cell>
          <cell r="I2928" t="str">
            <v>low</v>
          </cell>
          <cell r="J2928" t="str">
            <v>medium</v>
          </cell>
          <cell r="K2928">
            <v>1057.51</v>
          </cell>
          <cell r="L2928">
            <v>154.4</v>
          </cell>
          <cell r="M2928">
            <v>903.11</v>
          </cell>
          <cell r="N2928">
            <v>40618</v>
          </cell>
          <cell r="O2928" t="str">
            <v>Female</v>
          </cell>
          <cell r="P2928">
            <v>98</v>
          </cell>
          <cell r="Q2928">
            <v>24.646575342465752</v>
          </cell>
          <cell r="R2928" t="str">
            <v>Media Manager III</v>
          </cell>
          <cell r="S2928" t="str">
            <v>Health</v>
          </cell>
          <cell r="T2928" t="str">
            <v>High Net Worth</v>
          </cell>
          <cell r="U2928" t="str">
            <v>No</v>
          </cell>
          <cell r="V2928">
            <v>3796</v>
          </cell>
          <cell r="W2928" t="str">
            <v>VIC</v>
          </cell>
          <cell r="X2928">
            <v>8</v>
          </cell>
          <cell r="Y2928">
            <v>101</v>
          </cell>
        </row>
        <row r="2929">
          <cell r="A2929">
            <v>2928</v>
          </cell>
          <cell r="B2929">
            <v>41</v>
          </cell>
          <cell r="C2929">
            <v>2330</v>
          </cell>
          <cell r="D2929">
            <v>43031</v>
          </cell>
          <cell r="E2929" t="b">
            <v>0</v>
          </cell>
          <cell r="F2929" t="str">
            <v>Approved</v>
          </cell>
          <cell r="G2929" t="str">
            <v>Solex</v>
          </cell>
          <cell r="H2929" t="str">
            <v>Road</v>
          </cell>
          <cell r="I2929" t="str">
            <v>medium</v>
          </cell>
          <cell r="J2929" t="str">
            <v>medium</v>
          </cell>
          <cell r="K2929">
            <v>416.98</v>
          </cell>
          <cell r="L2929">
            <v>312.74</v>
          </cell>
          <cell r="M2929">
            <v>104.24000000000001</v>
          </cell>
          <cell r="N2929">
            <v>35560</v>
          </cell>
          <cell r="O2929" t="e">
            <v>#N/A</v>
          </cell>
          <cell r="P2929" t="e">
            <v>#N/A</v>
          </cell>
          <cell r="Q2929" t="e">
            <v>#N/A</v>
          </cell>
          <cell r="R2929" t="e">
            <v>#N/A</v>
          </cell>
          <cell r="S2929" t="e">
            <v>#N/A</v>
          </cell>
          <cell r="T2929" t="e">
            <v>#N/A</v>
          </cell>
          <cell r="U2929" t="e">
            <v>#N/A</v>
          </cell>
          <cell r="V2929" t="e">
            <v>#N/A</v>
          </cell>
          <cell r="W2929" t="e">
            <v>#N/A</v>
          </cell>
          <cell r="X2929" t="e">
            <v>#N/A</v>
          </cell>
          <cell r="Y2929">
            <v>68</v>
          </cell>
        </row>
        <row r="2930">
          <cell r="A2930">
            <v>2929</v>
          </cell>
          <cell r="B2930">
            <v>65</v>
          </cell>
          <cell r="C2930">
            <v>1615</v>
          </cell>
          <cell r="D2930">
            <v>42781</v>
          </cell>
          <cell r="E2930" t="b">
            <v>1</v>
          </cell>
          <cell r="F2930" t="str">
            <v>Approved</v>
          </cell>
          <cell r="G2930" t="str">
            <v>WeareA2B</v>
          </cell>
          <cell r="H2930" t="str">
            <v>Standard</v>
          </cell>
          <cell r="I2930" t="str">
            <v>medium</v>
          </cell>
          <cell r="J2930" t="str">
            <v>medium</v>
          </cell>
          <cell r="K2930">
            <v>1807.45</v>
          </cell>
          <cell r="L2930">
            <v>778.69</v>
          </cell>
          <cell r="M2930">
            <v>1028.76</v>
          </cell>
          <cell r="N2930">
            <v>42105</v>
          </cell>
          <cell r="O2930" t="e">
            <v>#N/A</v>
          </cell>
          <cell r="P2930" t="e">
            <v>#N/A</v>
          </cell>
          <cell r="Q2930" t="e">
            <v>#N/A</v>
          </cell>
          <cell r="R2930" t="e">
            <v>#N/A</v>
          </cell>
          <cell r="S2930" t="e">
            <v>#N/A</v>
          </cell>
          <cell r="T2930" t="e">
            <v>#N/A</v>
          </cell>
          <cell r="U2930" t="e">
            <v>#N/A</v>
          </cell>
          <cell r="V2930" t="e">
            <v>#N/A</v>
          </cell>
          <cell r="W2930" t="e">
            <v>#N/A</v>
          </cell>
          <cell r="X2930" t="e">
            <v>#N/A</v>
          </cell>
          <cell r="Y2930">
            <v>318</v>
          </cell>
        </row>
        <row r="2931">
          <cell r="A2931">
            <v>2930</v>
          </cell>
          <cell r="B2931">
            <v>92</v>
          </cell>
          <cell r="C2931">
            <v>2131</v>
          </cell>
          <cell r="D2931">
            <v>42998</v>
          </cell>
          <cell r="E2931" t="b">
            <v>0</v>
          </cell>
          <cell r="F2931" t="str">
            <v>Approved</v>
          </cell>
          <cell r="G2931" t="str">
            <v>WeareA2B</v>
          </cell>
          <cell r="H2931" t="str">
            <v>Standard</v>
          </cell>
          <cell r="I2931" t="str">
            <v>medium</v>
          </cell>
          <cell r="J2931" t="str">
            <v>small</v>
          </cell>
          <cell r="K2931">
            <v>1415.01</v>
          </cell>
          <cell r="L2931">
            <v>1259.3599999999999</v>
          </cell>
          <cell r="M2931">
            <v>155.65000000000009</v>
          </cell>
          <cell r="N2931">
            <v>37539</v>
          </cell>
          <cell r="O2931" t="e">
            <v>#N/A</v>
          </cell>
          <cell r="P2931" t="e">
            <v>#N/A</v>
          </cell>
          <cell r="Q2931" t="e">
            <v>#N/A</v>
          </cell>
          <cell r="R2931" t="e">
            <v>#N/A</v>
          </cell>
          <cell r="S2931" t="e">
            <v>#N/A</v>
          </cell>
          <cell r="T2931" t="e">
            <v>#N/A</v>
          </cell>
          <cell r="U2931" t="e">
            <v>#N/A</v>
          </cell>
          <cell r="V2931" t="e">
            <v>#N/A</v>
          </cell>
          <cell r="W2931" t="e">
            <v>#N/A</v>
          </cell>
          <cell r="X2931" t="e">
            <v>#N/A</v>
          </cell>
          <cell r="Y2931">
            <v>101</v>
          </cell>
        </row>
        <row r="2932">
          <cell r="A2932">
            <v>2931</v>
          </cell>
          <cell r="B2932">
            <v>17</v>
          </cell>
          <cell r="C2932">
            <v>1905</v>
          </cell>
          <cell r="D2932">
            <v>43089</v>
          </cell>
          <cell r="E2932" t="b">
            <v>0</v>
          </cell>
          <cell r="F2932" t="str">
            <v>Approved</v>
          </cell>
          <cell r="G2932" t="str">
            <v>Solex</v>
          </cell>
          <cell r="H2932" t="str">
            <v>Standard</v>
          </cell>
          <cell r="I2932" t="str">
            <v>high</v>
          </cell>
          <cell r="J2932" t="str">
            <v>medium</v>
          </cell>
          <cell r="K2932">
            <v>1024.6600000000001</v>
          </cell>
          <cell r="L2932">
            <v>614.79999999999995</v>
          </cell>
          <cell r="M2932">
            <v>409.86000000000013</v>
          </cell>
          <cell r="N2932">
            <v>35378</v>
          </cell>
          <cell r="O2932" t="e">
            <v>#N/A</v>
          </cell>
          <cell r="P2932" t="e">
            <v>#N/A</v>
          </cell>
          <cell r="Q2932" t="e">
            <v>#N/A</v>
          </cell>
          <cell r="R2932" t="e">
            <v>#N/A</v>
          </cell>
          <cell r="S2932" t="e">
            <v>#N/A</v>
          </cell>
          <cell r="T2932" t="e">
            <v>#N/A</v>
          </cell>
          <cell r="U2932" t="e">
            <v>#N/A</v>
          </cell>
          <cell r="V2932" t="e">
            <v>#N/A</v>
          </cell>
          <cell r="W2932" t="e">
            <v>#N/A</v>
          </cell>
          <cell r="X2932" t="e">
            <v>#N/A</v>
          </cell>
          <cell r="Y2932">
            <v>10</v>
          </cell>
        </row>
        <row r="2933">
          <cell r="A2933">
            <v>2932</v>
          </cell>
          <cell r="B2933">
            <v>37</v>
          </cell>
          <cell r="C2933">
            <v>21</v>
          </cell>
          <cell r="D2933">
            <v>42964</v>
          </cell>
          <cell r="E2933" t="b">
            <v>1</v>
          </cell>
          <cell r="F2933" t="str">
            <v>Approved</v>
          </cell>
          <cell r="G2933" t="str">
            <v>OHM Cycles</v>
          </cell>
          <cell r="H2933" t="str">
            <v>Standard</v>
          </cell>
          <cell r="I2933" t="str">
            <v>low</v>
          </cell>
          <cell r="J2933" t="str">
            <v>medium</v>
          </cell>
          <cell r="K2933">
            <v>1793.43</v>
          </cell>
          <cell r="L2933">
            <v>248.82</v>
          </cell>
          <cell r="M2933">
            <v>1544.6100000000001</v>
          </cell>
          <cell r="N2933">
            <v>36361</v>
          </cell>
          <cell r="O2933" t="e">
            <v>#N/A</v>
          </cell>
          <cell r="P2933" t="e">
            <v>#N/A</v>
          </cell>
          <cell r="Q2933" t="e">
            <v>#N/A</v>
          </cell>
          <cell r="R2933" t="e">
            <v>#N/A</v>
          </cell>
          <cell r="S2933" t="e">
            <v>#N/A</v>
          </cell>
          <cell r="T2933" t="e">
            <v>#N/A</v>
          </cell>
          <cell r="U2933" t="e">
            <v>#N/A</v>
          </cell>
          <cell r="V2933" t="e">
            <v>#N/A</v>
          </cell>
          <cell r="W2933" t="e">
            <v>#N/A</v>
          </cell>
          <cell r="X2933" t="e">
            <v>#N/A</v>
          </cell>
          <cell r="Y2933">
            <v>135</v>
          </cell>
        </row>
        <row r="2934">
          <cell r="A2934">
            <v>2933</v>
          </cell>
          <cell r="B2934">
            <v>26</v>
          </cell>
          <cell r="C2934">
            <v>238</v>
          </cell>
          <cell r="D2934">
            <v>42992</v>
          </cell>
          <cell r="E2934" t="b">
            <v>0</v>
          </cell>
          <cell r="F2934" t="str">
            <v>Approved</v>
          </cell>
          <cell r="G2934" t="str">
            <v>WeareA2B</v>
          </cell>
          <cell r="H2934" t="str">
            <v>Standard</v>
          </cell>
          <cell r="I2934" t="str">
            <v>medium</v>
          </cell>
          <cell r="J2934" t="str">
            <v>medium</v>
          </cell>
          <cell r="K2934">
            <v>1992.93</v>
          </cell>
          <cell r="L2934">
            <v>762.63</v>
          </cell>
          <cell r="M2934">
            <v>1230.3000000000002</v>
          </cell>
          <cell r="N2934">
            <v>36334</v>
          </cell>
          <cell r="O2934" t="e">
            <v>#N/A</v>
          </cell>
          <cell r="P2934" t="e">
            <v>#N/A</v>
          </cell>
          <cell r="Q2934" t="e">
            <v>#N/A</v>
          </cell>
          <cell r="R2934" t="e">
            <v>#N/A</v>
          </cell>
          <cell r="S2934" t="e">
            <v>#N/A</v>
          </cell>
          <cell r="T2934" t="e">
            <v>#N/A</v>
          </cell>
          <cell r="U2934" t="e">
            <v>#N/A</v>
          </cell>
          <cell r="V2934" t="e">
            <v>#N/A</v>
          </cell>
          <cell r="W2934" t="e">
            <v>#N/A</v>
          </cell>
          <cell r="X2934" t="e">
            <v>#N/A</v>
          </cell>
          <cell r="Y2934">
            <v>107</v>
          </cell>
        </row>
        <row r="2935">
          <cell r="A2935">
            <v>2934</v>
          </cell>
          <cell r="B2935">
            <v>57</v>
          </cell>
          <cell r="C2935">
            <v>673</v>
          </cell>
          <cell r="D2935">
            <v>43097</v>
          </cell>
          <cell r="E2935" t="b">
            <v>0</v>
          </cell>
          <cell r="F2935" t="str">
            <v>Approved</v>
          </cell>
          <cell r="G2935" t="str">
            <v>WeareA2B</v>
          </cell>
          <cell r="H2935" t="str">
            <v>Touring</v>
          </cell>
          <cell r="I2935" t="str">
            <v>medium</v>
          </cell>
          <cell r="J2935" t="str">
            <v>large</v>
          </cell>
          <cell r="K2935">
            <v>1890.39</v>
          </cell>
          <cell r="L2935">
            <v>260.14</v>
          </cell>
          <cell r="M2935">
            <v>1630.25</v>
          </cell>
          <cell r="N2935">
            <v>42295</v>
          </cell>
          <cell r="O2935" t="e">
            <v>#N/A</v>
          </cell>
          <cell r="P2935" t="e">
            <v>#N/A</v>
          </cell>
          <cell r="Q2935" t="e">
            <v>#N/A</v>
          </cell>
          <cell r="R2935" t="e">
            <v>#N/A</v>
          </cell>
          <cell r="S2935" t="e">
            <v>#N/A</v>
          </cell>
          <cell r="T2935" t="e">
            <v>#N/A</v>
          </cell>
          <cell r="U2935" t="e">
            <v>#N/A</v>
          </cell>
          <cell r="V2935" t="e">
            <v>#N/A</v>
          </cell>
          <cell r="W2935" t="e">
            <v>#N/A</v>
          </cell>
          <cell r="X2935" t="e">
            <v>#N/A</v>
          </cell>
          <cell r="Y2935">
            <v>2</v>
          </cell>
        </row>
        <row r="2936">
          <cell r="A2936">
            <v>2935</v>
          </cell>
          <cell r="B2936">
            <v>0</v>
          </cell>
          <cell r="C2936">
            <v>1910</v>
          </cell>
          <cell r="D2936">
            <v>42984</v>
          </cell>
          <cell r="E2936" t="b">
            <v>1</v>
          </cell>
          <cell r="F2936" t="str">
            <v>Approved</v>
          </cell>
          <cell r="G2936" t="str">
            <v>OHM Cycles</v>
          </cell>
          <cell r="H2936" t="str">
            <v>Standard</v>
          </cell>
          <cell r="I2936" t="str">
            <v>low</v>
          </cell>
          <cell r="J2936" t="str">
            <v>medium</v>
          </cell>
          <cell r="K2936">
            <v>71.16</v>
          </cell>
          <cell r="L2936">
            <v>56.93</v>
          </cell>
          <cell r="M2936">
            <v>14.229999999999997</v>
          </cell>
          <cell r="N2936">
            <v>42172</v>
          </cell>
          <cell r="O2936" t="e">
            <v>#N/A</v>
          </cell>
          <cell r="P2936" t="e">
            <v>#N/A</v>
          </cell>
          <cell r="Q2936" t="e">
            <v>#N/A</v>
          </cell>
          <cell r="R2936" t="e">
            <v>#N/A</v>
          </cell>
          <cell r="S2936" t="e">
            <v>#N/A</v>
          </cell>
          <cell r="T2936" t="e">
            <v>#N/A</v>
          </cell>
          <cell r="U2936" t="e">
            <v>#N/A</v>
          </cell>
          <cell r="V2936" t="e">
            <v>#N/A</v>
          </cell>
          <cell r="W2936" t="e">
            <v>#N/A</v>
          </cell>
          <cell r="X2936" t="e">
            <v>#N/A</v>
          </cell>
          <cell r="Y2936">
            <v>115</v>
          </cell>
        </row>
        <row r="2937">
          <cell r="A2937">
            <v>2936</v>
          </cell>
          <cell r="B2937">
            <v>88</v>
          </cell>
          <cell r="C2937">
            <v>1581</v>
          </cell>
          <cell r="D2937">
            <v>43063</v>
          </cell>
          <cell r="E2937" t="b">
            <v>1</v>
          </cell>
          <cell r="F2937" t="str">
            <v>Approved</v>
          </cell>
          <cell r="G2937" t="str">
            <v>Norco Bicycles</v>
          </cell>
          <cell r="H2937" t="str">
            <v>Standard</v>
          </cell>
          <cell r="I2937" t="str">
            <v>medium</v>
          </cell>
          <cell r="J2937" t="str">
            <v>medium</v>
          </cell>
          <cell r="K2937">
            <v>1198.46</v>
          </cell>
          <cell r="L2937">
            <v>381.1</v>
          </cell>
          <cell r="M2937">
            <v>817.36</v>
          </cell>
          <cell r="N2937">
            <v>36145</v>
          </cell>
          <cell r="O2937" t="e">
            <v>#N/A</v>
          </cell>
          <cell r="P2937" t="e">
            <v>#N/A</v>
          </cell>
          <cell r="Q2937" t="e">
            <v>#N/A</v>
          </cell>
          <cell r="R2937" t="e">
            <v>#N/A</v>
          </cell>
          <cell r="S2937" t="e">
            <v>#N/A</v>
          </cell>
          <cell r="T2937" t="e">
            <v>#N/A</v>
          </cell>
          <cell r="U2937" t="e">
            <v>#N/A</v>
          </cell>
          <cell r="V2937" t="e">
            <v>#N/A</v>
          </cell>
          <cell r="W2937" t="e">
            <v>#N/A</v>
          </cell>
          <cell r="X2937" t="e">
            <v>#N/A</v>
          </cell>
          <cell r="Y2937">
            <v>36</v>
          </cell>
        </row>
        <row r="2938">
          <cell r="A2938">
            <v>2937</v>
          </cell>
          <cell r="B2938">
            <v>54</v>
          </cell>
          <cell r="C2938">
            <v>1665</v>
          </cell>
          <cell r="D2938">
            <v>42939</v>
          </cell>
          <cell r="E2938" t="b">
            <v>1</v>
          </cell>
          <cell r="F2938" t="str">
            <v>Approved</v>
          </cell>
          <cell r="G2938" t="str">
            <v>WeareA2B</v>
          </cell>
          <cell r="H2938" t="str">
            <v>Standard</v>
          </cell>
          <cell r="I2938" t="str">
            <v>medium</v>
          </cell>
          <cell r="J2938" t="str">
            <v>medium</v>
          </cell>
          <cell r="K2938">
            <v>1292.8399999999999</v>
          </cell>
          <cell r="L2938">
            <v>13.44</v>
          </cell>
          <cell r="M2938">
            <v>1279.3999999999999</v>
          </cell>
          <cell r="N2938">
            <v>39915</v>
          </cell>
          <cell r="O2938" t="e">
            <v>#N/A</v>
          </cell>
          <cell r="P2938" t="e">
            <v>#N/A</v>
          </cell>
          <cell r="Q2938" t="e">
            <v>#N/A</v>
          </cell>
          <cell r="R2938" t="e">
            <v>#N/A</v>
          </cell>
          <cell r="S2938" t="e">
            <v>#N/A</v>
          </cell>
          <cell r="T2938" t="e">
            <v>#N/A</v>
          </cell>
          <cell r="U2938" t="e">
            <v>#N/A</v>
          </cell>
          <cell r="V2938" t="e">
            <v>#N/A</v>
          </cell>
          <cell r="W2938" t="e">
            <v>#N/A</v>
          </cell>
          <cell r="X2938" t="e">
            <v>#N/A</v>
          </cell>
          <cell r="Y2938">
            <v>160</v>
          </cell>
        </row>
        <row r="2939">
          <cell r="A2939">
            <v>2938</v>
          </cell>
          <cell r="B2939">
            <v>63</v>
          </cell>
          <cell r="C2939">
            <v>3315</v>
          </cell>
          <cell r="D2939">
            <v>43007</v>
          </cell>
          <cell r="E2939" t="b">
            <v>1</v>
          </cell>
          <cell r="F2939" t="str">
            <v>Approved</v>
          </cell>
          <cell r="G2939" t="str">
            <v>Solex</v>
          </cell>
          <cell r="H2939" t="str">
            <v>Standard</v>
          </cell>
          <cell r="I2939" t="str">
            <v>medium</v>
          </cell>
          <cell r="J2939" t="str">
            <v>medium</v>
          </cell>
          <cell r="K2939">
            <v>1483.2</v>
          </cell>
          <cell r="L2939">
            <v>99.59</v>
          </cell>
          <cell r="M2939">
            <v>1383.6100000000001</v>
          </cell>
          <cell r="N2939">
            <v>40487</v>
          </cell>
          <cell r="O2939" t="str">
            <v>Female</v>
          </cell>
          <cell r="P2939">
            <v>31</v>
          </cell>
          <cell r="Q2939">
            <v>27.547945205479451</v>
          </cell>
          <cell r="R2939" t="str">
            <v>Account Executive</v>
          </cell>
          <cell r="S2939" t="str">
            <v>Financial Services</v>
          </cell>
          <cell r="T2939" t="str">
            <v>Mass Customer</v>
          </cell>
          <cell r="U2939" t="str">
            <v>Yes</v>
          </cell>
          <cell r="V2939">
            <v>3862</v>
          </cell>
          <cell r="W2939" t="str">
            <v>VIC</v>
          </cell>
          <cell r="X2939">
            <v>7</v>
          </cell>
          <cell r="Y2939">
            <v>92</v>
          </cell>
        </row>
        <row r="2940">
          <cell r="A2940">
            <v>2939</v>
          </cell>
          <cell r="B2940">
            <v>59</v>
          </cell>
          <cell r="C2940">
            <v>2455</v>
          </cell>
          <cell r="D2940">
            <v>42957</v>
          </cell>
          <cell r="E2940" t="b">
            <v>0</v>
          </cell>
          <cell r="F2940" t="str">
            <v>Approved</v>
          </cell>
          <cell r="G2940" t="str">
            <v>Solex</v>
          </cell>
          <cell r="H2940" t="str">
            <v>Standard</v>
          </cell>
          <cell r="I2940" t="str">
            <v>medium</v>
          </cell>
          <cell r="J2940" t="str">
            <v>large</v>
          </cell>
          <cell r="K2940">
            <v>1061.56</v>
          </cell>
          <cell r="L2940">
            <v>733.58</v>
          </cell>
          <cell r="M2940">
            <v>327.9799999999999</v>
          </cell>
          <cell r="N2940">
            <v>34170</v>
          </cell>
          <cell r="O2940" t="e">
            <v>#N/A</v>
          </cell>
          <cell r="P2940" t="e">
            <v>#N/A</v>
          </cell>
          <cell r="Q2940" t="e">
            <v>#N/A</v>
          </cell>
          <cell r="R2940" t="e">
            <v>#N/A</v>
          </cell>
          <cell r="S2940" t="e">
            <v>#N/A</v>
          </cell>
          <cell r="T2940" t="e">
            <v>#N/A</v>
          </cell>
          <cell r="U2940" t="e">
            <v>#N/A</v>
          </cell>
          <cell r="V2940" t="e">
            <v>#N/A</v>
          </cell>
          <cell r="W2940" t="e">
            <v>#N/A</v>
          </cell>
          <cell r="X2940" t="e">
            <v>#N/A</v>
          </cell>
          <cell r="Y2940">
            <v>142</v>
          </cell>
        </row>
        <row r="2941">
          <cell r="A2941">
            <v>2940</v>
          </cell>
          <cell r="B2941">
            <v>0</v>
          </cell>
          <cell r="C2941">
            <v>395</v>
          </cell>
          <cell r="D2941">
            <v>42827</v>
          </cell>
          <cell r="E2941" t="b">
            <v>1</v>
          </cell>
          <cell r="F2941" t="str">
            <v>Approved</v>
          </cell>
          <cell r="G2941" t="str">
            <v>Trek Bicycles</v>
          </cell>
          <cell r="H2941" t="str">
            <v>Road</v>
          </cell>
          <cell r="I2941" t="str">
            <v>medium</v>
          </cell>
          <cell r="J2941" t="str">
            <v>medium</v>
          </cell>
          <cell r="K2941">
            <v>533.51</v>
          </cell>
          <cell r="L2941">
            <v>400.13</v>
          </cell>
          <cell r="M2941">
            <v>133.38</v>
          </cell>
          <cell r="N2941">
            <v>41009</v>
          </cell>
          <cell r="O2941" t="e">
            <v>#N/A</v>
          </cell>
          <cell r="P2941" t="e">
            <v>#N/A</v>
          </cell>
          <cell r="Q2941" t="e">
            <v>#N/A</v>
          </cell>
          <cell r="R2941" t="e">
            <v>#N/A</v>
          </cell>
          <cell r="S2941" t="e">
            <v>#N/A</v>
          </cell>
          <cell r="T2941" t="e">
            <v>#N/A</v>
          </cell>
          <cell r="U2941" t="e">
            <v>#N/A</v>
          </cell>
          <cell r="V2941" t="e">
            <v>#N/A</v>
          </cell>
          <cell r="W2941" t="e">
            <v>#N/A</v>
          </cell>
          <cell r="X2941" t="e">
            <v>#N/A</v>
          </cell>
          <cell r="Y2941">
            <v>272</v>
          </cell>
        </row>
        <row r="2942">
          <cell r="A2942">
            <v>2941</v>
          </cell>
          <cell r="B2942">
            <v>75</v>
          </cell>
          <cell r="C2942">
            <v>115</v>
          </cell>
          <cell r="D2942">
            <v>43085</v>
          </cell>
          <cell r="E2942" t="b">
            <v>1</v>
          </cell>
          <cell r="F2942" t="str">
            <v>Approved</v>
          </cell>
          <cell r="G2942" t="str">
            <v>Giant Bicycles</v>
          </cell>
          <cell r="H2942" t="str">
            <v>Touring</v>
          </cell>
          <cell r="I2942" t="str">
            <v>medium</v>
          </cell>
          <cell r="J2942" t="str">
            <v>large</v>
          </cell>
          <cell r="K2942">
            <v>1873.97</v>
          </cell>
          <cell r="L2942">
            <v>863.95</v>
          </cell>
          <cell r="M2942">
            <v>1010.02</v>
          </cell>
          <cell r="N2942">
            <v>38859</v>
          </cell>
          <cell r="O2942" t="e">
            <v>#N/A</v>
          </cell>
          <cell r="P2942" t="e">
            <v>#N/A</v>
          </cell>
          <cell r="Q2942" t="e">
            <v>#N/A</v>
          </cell>
          <cell r="R2942" t="e">
            <v>#N/A</v>
          </cell>
          <cell r="S2942" t="e">
            <v>#N/A</v>
          </cell>
          <cell r="T2942" t="e">
            <v>#N/A</v>
          </cell>
          <cell r="U2942" t="e">
            <v>#N/A</v>
          </cell>
          <cell r="V2942" t="e">
            <v>#N/A</v>
          </cell>
          <cell r="W2942" t="e">
            <v>#N/A</v>
          </cell>
          <cell r="X2942" t="e">
            <v>#N/A</v>
          </cell>
          <cell r="Y2942">
            <v>14</v>
          </cell>
        </row>
        <row r="2943">
          <cell r="A2943">
            <v>2942</v>
          </cell>
          <cell r="B2943">
            <v>51</v>
          </cell>
          <cell r="C2943">
            <v>2717</v>
          </cell>
          <cell r="D2943">
            <v>42920</v>
          </cell>
          <cell r="E2943" t="b">
            <v>1</v>
          </cell>
          <cell r="F2943" t="str">
            <v>Approved</v>
          </cell>
          <cell r="G2943" t="str">
            <v>OHM Cycles</v>
          </cell>
          <cell r="H2943" t="str">
            <v>Standard</v>
          </cell>
          <cell r="I2943" t="str">
            <v>high</v>
          </cell>
          <cell r="J2943" t="str">
            <v>medium</v>
          </cell>
          <cell r="K2943">
            <v>2005.66</v>
          </cell>
          <cell r="L2943">
            <v>1203.4000000000001</v>
          </cell>
          <cell r="M2943">
            <v>802.26</v>
          </cell>
          <cell r="N2943">
            <v>41009</v>
          </cell>
          <cell r="O2943" t="e">
            <v>#N/A</v>
          </cell>
          <cell r="P2943" t="e">
            <v>#N/A</v>
          </cell>
          <cell r="Q2943" t="e">
            <v>#N/A</v>
          </cell>
          <cell r="R2943" t="e">
            <v>#N/A</v>
          </cell>
          <cell r="S2943" t="e">
            <v>#N/A</v>
          </cell>
          <cell r="T2943" t="e">
            <v>#N/A</v>
          </cell>
          <cell r="U2943" t="e">
            <v>#N/A</v>
          </cell>
          <cell r="V2943" t="e">
            <v>#N/A</v>
          </cell>
          <cell r="W2943" t="e">
            <v>#N/A</v>
          </cell>
          <cell r="X2943" t="e">
            <v>#N/A</v>
          </cell>
          <cell r="Y2943">
            <v>179</v>
          </cell>
        </row>
        <row r="2944">
          <cell r="A2944">
            <v>2943</v>
          </cell>
          <cell r="B2944">
            <v>0</v>
          </cell>
          <cell r="C2944">
            <v>820</v>
          </cell>
          <cell r="D2944">
            <v>42741</v>
          </cell>
          <cell r="E2944" t="b">
            <v>0</v>
          </cell>
          <cell r="F2944" t="str">
            <v>Approved</v>
          </cell>
          <cell r="G2944" t="str">
            <v>OHM Cycles</v>
          </cell>
          <cell r="H2944" t="str">
            <v>Standard</v>
          </cell>
          <cell r="I2944" t="str">
            <v>low</v>
          </cell>
          <cell r="J2944" t="str">
            <v>medium</v>
          </cell>
          <cell r="K2944">
            <v>71.16</v>
          </cell>
          <cell r="L2944">
            <v>56.93</v>
          </cell>
          <cell r="M2944">
            <v>14.229999999999997</v>
          </cell>
          <cell r="N2944">
            <v>42172</v>
          </cell>
          <cell r="O2944" t="e">
            <v>#N/A</v>
          </cell>
          <cell r="P2944" t="e">
            <v>#N/A</v>
          </cell>
          <cell r="Q2944" t="e">
            <v>#N/A</v>
          </cell>
          <cell r="R2944" t="e">
            <v>#N/A</v>
          </cell>
          <cell r="S2944" t="e">
            <v>#N/A</v>
          </cell>
          <cell r="T2944" t="e">
            <v>#N/A</v>
          </cell>
          <cell r="U2944" t="e">
            <v>#N/A</v>
          </cell>
          <cell r="V2944" t="e">
            <v>#N/A</v>
          </cell>
          <cell r="W2944" t="e">
            <v>#N/A</v>
          </cell>
          <cell r="X2944" t="e">
            <v>#N/A</v>
          </cell>
          <cell r="Y2944">
            <v>358</v>
          </cell>
        </row>
        <row r="2945">
          <cell r="A2945">
            <v>2944</v>
          </cell>
          <cell r="B2945">
            <v>80</v>
          </cell>
          <cell r="C2945">
            <v>2849</v>
          </cell>
          <cell r="D2945">
            <v>42908</v>
          </cell>
          <cell r="E2945" t="b">
            <v>0</v>
          </cell>
          <cell r="F2945" t="str">
            <v>Approved</v>
          </cell>
          <cell r="G2945" t="str">
            <v>Trek Bicycles</v>
          </cell>
          <cell r="H2945" t="str">
            <v>Standard</v>
          </cell>
          <cell r="I2945" t="str">
            <v>medium</v>
          </cell>
          <cell r="J2945" t="str">
            <v>large</v>
          </cell>
          <cell r="K2945">
            <v>1469.44</v>
          </cell>
          <cell r="L2945">
            <v>596.54999999999995</v>
          </cell>
          <cell r="M2945">
            <v>872.8900000000001</v>
          </cell>
          <cell r="N2945">
            <v>38647</v>
          </cell>
          <cell r="O2945" t="e">
            <v>#N/A</v>
          </cell>
          <cell r="P2945" t="e">
            <v>#N/A</v>
          </cell>
          <cell r="Q2945" t="e">
            <v>#N/A</v>
          </cell>
          <cell r="R2945" t="e">
            <v>#N/A</v>
          </cell>
          <cell r="S2945" t="e">
            <v>#N/A</v>
          </cell>
          <cell r="T2945" t="e">
            <v>#N/A</v>
          </cell>
          <cell r="U2945" t="e">
            <v>#N/A</v>
          </cell>
          <cell r="V2945" t="e">
            <v>#N/A</v>
          </cell>
          <cell r="W2945" t="e">
            <v>#N/A</v>
          </cell>
          <cell r="X2945" t="e">
            <v>#N/A</v>
          </cell>
          <cell r="Y2945">
            <v>191</v>
          </cell>
        </row>
        <row r="2946">
          <cell r="A2946">
            <v>2945</v>
          </cell>
          <cell r="B2946">
            <v>0</v>
          </cell>
          <cell r="C2946">
            <v>3465</v>
          </cell>
          <cell r="D2946">
            <v>43027</v>
          </cell>
          <cell r="E2946" t="b">
            <v>0</v>
          </cell>
          <cell r="F2946" t="str">
            <v>Approved</v>
          </cell>
          <cell r="G2946" t="str">
            <v>OHM Cycles</v>
          </cell>
          <cell r="H2946" t="str">
            <v>Standard</v>
          </cell>
          <cell r="I2946" t="str">
            <v>high</v>
          </cell>
          <cell r="J2946" t="str">
            <v>medium</v>
          </cell>
          <cell r="K2946">
            <v>227.88</v>
          </cell>
          <cell r="L2946">
            <v>136.72999999999999</v>
          </cell>
          <cell r="M2946">
            <v>91.15</v>
          </cell>
          <cell r="N2946">
            <v>42560</v>
          </cell>
          <cell r="O2946" t="str">
            <v>Male</v>
          </cell>
          <cell r="P2946">
            <v>65</v>
          </cell>
          <cell r="Q2946">
            <v>44.158904109589038</v>
          </cell>
          <cell r="R2946" t="str">
            <v>Chemical Engineer</v>
          </cell>
          <cell r="S2946" t="str">
            <v>Financial Services</v>
          </cell>
          <cell r="T2946" t="str">
            <v>Mass Customer</v>
          </cell>
          <cell r="U2946" t="str">
            <v>Yes</v>
          </cell>
          <cell r="V2946">
            <v>2095</v>
          </cell>
          <cell r="W2946" t="str">
            <v>NSW</v>
          </cell>
          <cell r="X2946">
            <v>12</v>
          </cell>
          <cell r="Y2946">
            <v>72</v>
          </cell>
        </row>
        <row r="2947">
          <cell r="A2947">
            <v>2946</v>
          </cell>
          <cell r="B2947">
            <v>9</v>
          </cell>
          <cell r="C2947">
            <v>3375</v>
          </cell>
          <cell r="D2947">
            <v>42760</v>
          </cell>
          <cell r="E2947" t="b">
            <v>1</v>
          </cell>
          <cell r="F2947" t="str">
            <v>Approved</v>
          </cell>
          <cell r="G2947" t="str">
            <v>Norco Bicycles</v>
          </cell>
          <cell r="H2947" t="str">
            <v>Standard</v>
          </cell>
          <cell r="I2947" t="str">
            <v>medium</v>
          </cell>
          <cell r="J2947" t="str">
            <v>small</v>
          </cell>
          <cell r="K2947">
            <v>1216.1400000000001</v>
          </cell>
          <cell r="L2947">
            <v>1082.3599999999999</v>
          </cell>
          <cell r="M2947">
            <v>133.7800000000002</v>
          </cell>
          <cell r="N2947">
            <v>33455</v>
          </cell>
          <cell r="O2947" t="str">
            <v>Female</v>
          </cell>
          <cell r="P2947">
            <v>74</v>
          </cell>
          <cell r="Q2947">
            <v>29.016438356164382</v>
          </cell>
          <cell r="R2947" t="str">
            <v>Accounting Assistant I</v>
          </cell>
          <cell r="S2947" t="str">
            <v>Manufacturing</v>
          </cell>
          <cell r="T2947" t="str">
            <v>Mass Customer</v>
          </cell>
          <cell r="U2947" t="str">
            <v>Yes</v>
          </cell>
          <cell r="V2947">
            <v>2216</v>
          </cell>
          <cell r="W2947" t="str">
            <v>NSW</v>
          </cell>
          <cell r="X2947">
            <v>10</v>
          </cell>
          <cell r="Y2947">
            <v>339</v>
          </cell>
        </row>
        <row r="2948">
          <cell r="A2948">
            <v>2947</v>
          </cell>
          <cell r="B2948">
            <v>70</v>
          </cell>
          <cell r="C2948">
            <v>1136</v>
          </cell>
          <cell r="D2948">
            <v>42932</v>
          </cell>
          <cell r="E2948" t="b">
            <v>1</v>
          </cell>
          <cell r="F2948" t="str">
            <v>Approved</v>
          </cell>
          <cell r="G2948" t="str">
            <v>Norco Bicycles</v>
          </cell>
          <cell r="H2948" t="str">
            <v>Road</v>
          </cell>
          <cell r="I2948" t="str">
            <v>medium</v>
          </cell>
          <cell r="J2948" t="str">
            <v>medium</v>
          </cell>
          <cell r="K2948">
            <v>1036.5899999999999</v>
          </cell>
          <cell r="L2948">
            <v>206.35</v>
          </cell>
          <cell r="M2948">
            <v>830.2399999999999</v>
          </cell>
          <cell r="N2948">
            <v>33364</v>
          </cell>
          <cell r="O2948" t="e">
            <v>#N/A</v>
          </cell>
          <cell r="P2948" t="e">
            <v>#N/A</v>
          </cell>
          <cell r="Q2948" t="e">
            <v>#N/A</v>
          </cell>
          <cell r="R2948" t="e">
            <v>#N/A</v>
          </cell>
          <cell r="S2948" t="e">
            <v>#N/A</v>
          </cell>
          <cell r="T2948" t="e">
            <v>#N/A</v>
          </cell>
          <cell r="U2948" t="e">
            <v>#N/A</v>
          </cell>
          <cell r="V2948" t="e">
            <v>#N/A</v>
          </cell>
          <cell r="W2948" t="e">
            <v>#N/A</v>
          </cell>
          <cell r="X2948" t="e">
            <v>#N/A</v>
          </cell>
          <cell r="Y2948">
            <v>167</v>
          </cell>
        </row>
        <row r="2949">
          <cell r="A2949">
            <v>2948</v>
          </cell>
          <cell r="B2949">
            <v>0</v>
          </cell>
          <cell r="C2949">
            <v>3212</v>
          </cell>
          <cell r="D2949">
            <v>42992</v>
          </cell>
          <cell r="E2949" t="b">
            <v>0</v>
          </cell>
          <cell r="F2949" t="str">
            <v>Approved</v>
          </cell>
          <cell r="K2949">
            <v>1163.77</v>
          </cell>
          <cell r="M2949">
            <v>1163.77</v>
          </cell>
          <cell r="O2949" t="str">
            <v>Female</v>
          </cell>
          <cell r="P2949">
            <v>27</v>
          </cell>
          <cell r="Q2949">
            <v>41.202739726027396</v>
          </cell>
          <cell r="R2949" t="str">
            <v>Analog Circuit Design manager</v>
          </cell>
          <cell r="S2949" t="str">
            <v>Health</v>
          </cell>
          <cell r="T2949" t="str">
            <v>High Net Worth</v>
          </cell>
          <cell r="U2949" t="str">
            <v>Yes</v>
          </cell>
          <cell r="V2949">
            <v>2065</v>
          </cell>
          <cell r="W2949" t="str">
            <v>NSW</v>
          </cell>
          <cell r="X2949">
            <v>12</v>
          </cell>
          <cell r="Y2949">
            <v>107</v>
          </cell>
        </row>
        <row r="2950">
          <cell r="A2950">
            <v>2949</v>
          </cell>
          <cell r="B2950">
            <v>3</v>
          </cell>
          <cell r="C2950">
            <v>93</v>
          </cell>
          <cell r="D2950">
            <v>42973</v>
          </cell>
          <cell r="E2950" t="b">
            <v>1</v>
          </cell>
          <cell r="F2950" t="str">
            <v>Approved</v>
          </cell>
          <cell r="G2950" t="str">
            <v>Trek Bicycles</v>
          </cell>
          <cell r="H2950" t="str">
            <v>Standard</v>
          </cell>
          <cell r="I2950" t="str">
            <v>medium</v>
          </cell>
          <cell r="J2950" t="str">
            <v>large</v>
          </cell>
          <cell r="K2950">
            <v>2091.4699999999998</v>
          </cell>
          <cell r="L2950">
            <v>388.92</v>
          </cell>
          <cell r="M2950">
            <v>1702.5499999999997</v>
          </cell>
          <cell r="N2950">
            <v>34170</v>
          </cell>
          <cell r="O2950" t="e">
            <v>#N/A</v>
          </cell>
          <cell r="P2950" t="e">
            <v>#N/A</v>
          </cell>
          <cell r="Q2950" t="e">
            <v>#N/A</v>
          </cell>
          <cell r="R2950" t="e">
            <v>#N/A</v>
          </cell>
          <cell r="S2950" t="e">
            <v>#N/A</v>
          </cell>
          <cell r="T2950" t="e">
            <v>#N/A</v>
          </cell>
          <cell r="U2950" t="e">
            <v>#N/A</v>
          </cell>
          <cell r="V2950" t="e">
            <v>#N/A</v>
          </cell>
          <cell r="W2950" t="e">
            <v>#N/A</v>
          </cell>
          <cell r="X2950" t="e">
            <v>#N/A</v>
          </cell>
          <cell r="Y2950">
            <v>126</v>
          </cell>
        </row>
        <row r="2951">
          <cell r="A2951">
            <v>2950</v>
          </cell>
          <cell r="B2951">
            <v>30</v>
          </cell>
          <cell r="C2951">
            <v>447</v>
          </cell>
          <cell r="D2951">
            <v>43099</v>
          </cell>
          <cell r="E2951" t="b">
            <v>0</v>
          </cell>
          <cell r="F2951" t="str">
            <v>Approved</v>
          </cell>
          <cell r="G2951" t="str">
            <v>Solex</v>
          </cell>
          <cell r="H2951" t="str">
            <v>Standard</v>
          </cell>
          <cell r="I2951" t="str">
            <v>high</v>
          </cell>
          <cell r="J2951" t="str">
            <v>medium</v>
          </cell>
          <cell r="K2951">
            <v>748.17</v>
          </cell>
          <cell r="L2951">
            <v>448.9</v>
          </cell>
          <cell r="M2951">
            <v>299.27</v>
          </cell>
          <cell r="N2951">
            <v>34527</v>
          </cell>
          <cell r="O2951" t="e">
            <v>#N/A</v>
          </cell>
          <cell r="P2951" t="e">
            <v>#N/A</v>
          </cell>
          <cell r="Q2951" t="e">
            <v>#N/A</v>
          </cell>
          <cell r="R2951" t="e">
            <v>#N/A</v>
          </cell>
          <cell r="S2951" t="e">
            <v>#N/A</v>
          </cell>
          <cell r="T2951" t="e">
            <v>#N/A</v>
          </cell>
          <cell r="U2951" t="e">
            <v>#N/A</v>
          </cell>
          <cell r="V2951" t="e">
            <v>#N/A</v>
          </cell>
          <cell r="W2951" t="e">
            <v>#N/A</v>
          </cell>
          <cell r="X2951" t="e">
            <v>#N/A</v>
          </cell>
          <cell r="Y2951">
            <v>0</v>
          </cell>
        </row>
        <row r="2952">
          <cell r="A2952">
            <v>2951</v>
          </cell>
          <cell r="B2952">
            <v>30</v>
          </cell>
          <cell r="C2952">
            <v>986</v>
          </cell>
          <cell r="D2952">
            <v>43024</v>
          </cell>
          <cell r="E2952" t="b">
            <v>1</v>
          </cell>
          <cell r="F2952" t="str">
            <v>Approved</v>
          </cell>
          <cell r="G2952" t="str">
            <v>Solex</v>
          </cell>
          <cell r="H2952" t="str">
            <v>Standard</v>
          </cell>
          <cell r="I2952" t="str">
            <v>high</v>
          </cell>
          <cell r="J2952" t="str">
            <v>medium</v>
          </cell>
          <cell r="K2952">
            <v>748.17</v>
          </cell>
          <cell r="L2952">
            <v>448.9</v>
          </cell>
          <cell r="M2952">
            <v>299.27</v>
          </cell>
          <cell r="N2952">
            <v>33888</v>
          </cell>
          <cell r="O2952" t="e">
            <v>#N/A</v>
          </cell>
          <cell r="P2952" t="e">
            <v>#N/A</v>
          </cell>
          <cell r="Q2952" t="e">
            <v>#N/A</v>
          </cell>
          <cell r="R2952" t="e">
            <v>#N/A</v>
          </cell>
          <cell r="S2952" t="e">
            <v>#N/A</v>
          </cell>
          <cell r="T2952" t="e">
            <v>#N/A</v>
          </cell>
          <cell r="U2952" t="e">
            <v>#N/A</v>
          </cell>
          <cell r="V2952" t="e">
            <v>#N/A</v>
          </cell>
          <cell r="W2952" t="e">
            <v>#N/A</v>
          </cell>
          <cell r="X2952" t="e">
            <v>#N/A</v>
          </cell>
          <cell r="Y2952">
            <v>75</v>
          </cell>
        </row>
        <row r="2953">
          <cell r="A2953">
            <v>2952</v>
          </cell>
          <cell r="B2953">
            <v>80</v>
          </cell>
          <cell r="C2953">
            <v>1140</v>
          </cell>
          <cell r="D2953">
            <v>42971</v>
          </cell>
          <cell r="E2953" t="b">
            <v>1</v>
          </cell>
          <cell r="F2953" t="str">
            <v>Approved</v>
          </cell>
          <cell r="G2953" t="str">
            <v>OHM Cycles</v>
          </cell>
          <cell r="H2953" t="str">
            <v>Touring</v>
          </cell>
          <cell r="I2953" t="str">
            <v>low</v>
          </cell>
          <cell r="J2953" t="str">
            <v>medium</v>
          </cell>
          <cell r="K2953">
            <v>1073.07</v>
          </cell>
          <cell r="L2953">
            <v>933.84</v>
          </cell>
          <cell r="M2953">
            <v>139.2299999999999</v>
          </cell>
          <cell r="N2953">
            <v>42226</v>
          </cell>
          <cell r="O2953" t="e">
            <v>#N/A</v>
          </cell>
          <cell r="P2953" t="e">
            <v>#N/A</v>
          </cell>
          <cell r="Q2953" t="e">
            <v>#N/A</v>
          </cell>
          <cell r="R2953" t="e">
            <v>#N/A</v>
          </cell>
          <cell r="S2953" t="e">
            <v>#N/A</v>
          </cell>
          <cell r="T2953" t="e">
            <v>#N/A</v>
          </cell>
          <cell r="U2953" t="e">
            <v>#N/A</v>
          </cell>
          <cell r="V2953" t="e">
            <v>#N/A</v>
          </cell>
          <cell r="W2953" t="e">
            <v>#N/A</v>
          </cell>
          <cell r="X2953" t="e">
            <v>#N/A</v>
          </cell>
          <cell r="Y2953">
            <v>128</v>
          </cell>
        </row>
        <row r="2954">
          <cell r="A2954">
            <v>2953</v>
          </cell>
          <cell r="B2954">
            <v>0</v>
          </cell>
          <cell r="C2954">
            <v>1410</v>
          </cell>
          <cell r="D2954">
            <v>43039</v>
          </cell>
          <cell r="E2954" t="b">
            <v>1</v>
          </cell>
          <cell r="F2954" t="str">
            <v>Approved</v>
          </cell>
          <cell r="G2954" t="str">
            <v>Norco Bicycles</v>
          </cell>
          <cell r="H2954" t="str">
            <v>Road</v>
          </cell>
          <cell r="I2954" t="str">
            <v>medium</v>
          </cell>
          <cell r="J2954" t="str">
            <v>medium</v>
          </cell>
          <cell r="K2954">
            <v>543.39</v>
          </cell>
          <cell r="L2954">
            <v>407.54</v>
          </cell>
          <cell r="M2954">
            <v>135.84999999999997</v>
          </cell>
          <cell r="N2954">
            <v>42458</v>
          </cell>
          <cell r="O2954" t="e">
            <v>#N/A</v>
          </cell>
          <cell r="P2954" t="e">
            <v>#N/A</v>
          </cell>
          <cell r="Q2954" t="e">
            <v>#N/A</v>
          </cell>
          <cell r="R2954" t="e">
            <v>#N/A</v>
          </cell>
          <cell r="S2954" t="e">
            <v>#N/A</v>
          </cell>
          <cell r="T2954" t="e">
            <v>#N/A</v>
          </cell>
          <cell r="U2954" t="e">
            <v>#N/A</v>
          </cell>
          <cell r="V2954" t="e">
            <v>#N/A</v>
          </cell>
          <cell r="W2954" t="e">
            <v>#N/A</v>
          </cell>
          <cell r="X2954" t="e">
            <v>#N/A</v>
          </cell>
          <cell r="Y2954">
            <v>60</v>
          </cell>
        </row>
        <row r="2955">
          <cell r="A2955">
            <v>2954</v>
          </cell>
          <cell r="B2955">
            <v>5</v>
          </cell>
          <cell r="C2955">
            <v>795</v>
          </cell>
          <cell r="D2955">
            <v>42983</v>
          </cell>
          <cell r="E2955" t="b">
            <v>0</v>
          </cell>
          <cell r="F2955" t="str">
            <v>Approved</v>
          </cell>
          <cell r="G2955" t="str">
            <v>Giant Bicycles</v>
          </cell>
          <cell r="H2955" t="str">
            <v>Standard</v>
          </cell>
          <cell r="I2955" t="str">
            <v>high</v>
          </cell>
          <cell r="J2955" t="str">
            <v>medium</v>
          </cell>
          <cell r="K2955">
            <v>1129.1300000000001</v>
          </cell>
          <cell r="L2955">
            <v>677.48</v>
          </cell>
          <cell r="M2955">
            <v>451.65000000000009</v>
          </cell>
          <cell r="N2955">
            <v>38573</v>
          </cell>
          <cell r="O2955" t="e">
            <v>#N/A</v>
          </cell>
          <cell r="P2955" t="e">
            <v>#N/A</v>
          </cell>
          <cell r="Q2955" t="e">
            <v>#N/A</v>
          </cell>
          <cell r="R2955" t="e">
            <v>#N/A</v>
          </cell>
          <cell r="S2955" t="e">
            <v>#N/A</v>
          </cell>
          <cell r="T2955" t="e">
            <v>#N/A</v>
          </cell>
          <cell r="U2955" t="e">
            <v>#N/A</v>
          </cell>
          <cell r="V2955" t="e">
            <v>#N/A</v>
          </cell>
          <cell r="W2955" t="e">
            <v>#N/A</v>
          </cell>
          <cell r="X2955" t="e">
            <v>#N/A</v>
          </cell>
          <cell r="Y2955">
            <v>116</v>
          </cell>
        </row>
        <row r="2956">
          <cell r="A2956">
            <v>2955</v>
          </cell>
          <cell r="B2956">
            <v>97</v>
          </cell>
          <cell r="C2956">
            <v>3172</v>
          </cell>
          <cell r="D2956">
            <v>43031</v>
          </cell>
          <cell r="E2956" t="b">
            <v>1</v>
          </cell>
          <cell r="F2956" t="str">
            <v>Approved</v>
          </cell>
          <cell r="G2956" t="str">
            <v>Solex</v>
          </cell>
          <cell r="H2956" t="str">
            <v>Standard</v>
          </cell>
          <cell r="I2956" t="str">
            <v>medium</v>
          </cell>
          <cell r="J2956" t="str">
            <v>large</v>
          </cell>
          <cell r="K2956">
            <v>202.62</v>
          </cell>
          <cell r="L2956">
            <v>151.96</v>
          </cell>
          <cell r="M2956">
            <v>50.66</v>
          </cell>
          <cell r="N2956">
            <v>42458</v>
          </cell>
          <cell r="O2956" t="str">
            <v>Male</v>
          </cell>
          <cell r="P2956">
            <v>55</v>
          </cell>
          <cell r="Q2956">
            <v>60.295890410958904</v>
          </cell>
          <cell r="R2956">
            <v>0</v>
          </cell>
          <cell r="S2956" t="str">
            <v>Financial Services</v>
          </cell>
          <cell r="T2956" t="str">
            <v>Affluent Customer</v>
          </cell>
          <cell r="U2956" t="str">
            <v>Yes</v>
          </cell>
          <cell r="V2956">
            <v>4655</v>
          </cell>
          <cell r="W2956" t="str">
            <v>QLD</v>
          </cell>
          <cell r="X2956">
            <v>3</v>
          </cell>
          <cell r="Y2956">
            <v>68</v>
          </cell>
        </row>
        <row r="2957">
          <cell r="A2957">
            <v>2956</v>
          </cell>
          <cell r="B2957">
            <v>54</v>
          </cell>
          <cell r="C2957">
            <v>1506</v>
          </cell>
          <cell r="D2957">
            <v>42983</v>
          </cell>
          <cell r="E2957" t="b">
            <v>0</v>
          </cell>
          <cell r="F2957" t="str">
            <v>Approved</v>
          </cell>
          <cell r="G2957" t="str">
            <v>WeareA2B</v>
          </cell>
          <cell r="H2957" t="str">
            <v>Standard</v>
          </cell>
          <cell r="I2957" t="str">
            <v>medium</v>
          </cell>
          <cell r="J2957" t="str">
            <v>medium</v>
          </cell>
          <cell r="K2957">
            <v>1292.8399999999999</v>
          </cell>
          <cell r="L2957">
            <v>13.44</v>
          </cell>
          <cell r="M2957">
            <v>1279.3999999999999</v>
          </cell>
          <cell r="N2957">
            <v>39915</v>
          </cell>
          <cell r="O2957" t="e">
            <v>#N/A</v>
          </cell>
          <cell r="P2957" t="e">
            <v>#N/A</v>
          </cell>
          <cell r="Q2957" t="e">
            <v>#N/A</v>
          </cell>
          <cell r="R2957" t="e">
            <v>#N/A</v>
          </cell>
          <cell r="S2957" t="e">
            <v>#N/A</v>
          </cell>
          <cell r="T2957" t="e">
            <v>#N/A</v>
          </cell>
          <cell r="U2957" t="e">
            <v>#N/A</v>
          </cell>
          <cell r="V2957" t="e">
            <v>#N/A</v>
          </cell>
          <cell r="W2957" t="e">
            <v>#N/A</v>
          </cell>
          <cell r="X2957" t="e">
            <v>#N/A</v>
          </cell>
          <cell r="Y2957">
            <v>116</v>
          </cell>
        </row>
        <row r="2958">
          <cell r="A2958">
            <v>2957</v>
          </cell>
          <cell r="B2958">
            <v>0</v>
          </cell>
          <cell r="C2958">
            <v>1912</v>
          </cell>
          <cell r="D2958">
            <v>43061</v>
          </cell>
          <cell r="E2958" t="b">
            <v>0</v>
          </cell>
          <cell r="F2958" t="str">
            <v>Approved</v>
          </cell>
          <cell r="G2958" t="str">
            <v>OHM Cycles</v>
          </cell>
          <cell r="H2958" t="str">
            <v>Road</v>
          </cell>
          <cell r="I2958" t="str">
            <v>high</v>
          </cell>
          <cell r="J2958" t="str">
            <v>large</v>
          </cell>
          <cell r="K2958">
            <v>12.01</v>
          </cell>
          <cell r="L2958">
            <v>7.21</v>
          </cell>
          <cell r="M2958">
            <v>4.8</v>
          </cell>
          <cell r="N2958">
            <v>39880</v>
          </cell>
          <cell r="O2958" t="e">
            <v>#N/A</v>
          </cell>
          <cell r="P2958" t="e">
            <v>#N/A</v>
          </cell>
          <cell r="Q2958" t="e">
            <v>#N/A</v>
          </cell>
          <cell r="R2958" t="e">
            <v>#N/A</v>
          </cell>
          <cell r="S2958" t="e">
            <v>#N/A</v>
          </cell>
          <cell r="T2958" t="e">
            <v>#N/A</v>
          </cell>
          <cell r="U2958" t="e">
            <v>#N/A</v>
          </cell>
          <cell r="V2958" t="e">
            <v>#N/A</v>
          </cell>
          <cell r="W2958" t="e">
            <v>#N/A</v>
          </cell>
          <cell r="X2958" t="e">
            <v>#N/A</v>
          </cell>
          <cell r="Y2958">
            <v>38</v>
          </cell>
        </row>
        <row r="2959">
          <cell r="A2959">
            <v>2958</v>
          </cell>
          <cell r="B2959">
            <v>1</v>
          </cell>
          <cell r="C2959">
            <v>1764</v>
          </cell>
          <cell r="D2959">
            <v>42824</v>
          </cell>
          <cell r="E2959" t="b">
            <v>0</v>
          </cell>
          <cell r="F2959" t="str">
            <v>Approved</v>
          </cell>
          <cell r="G2959" t="str">
            <v>Giant Bicycles</v>
          </cell>
          <cell r="H2959" t="str">
            <v>Standard</v>
          </cell>
          <cell r="I2959" t="str">
            <v>medium</v>
          </cell>
          <cell r="J2959" t="str">
            <v>medium</v>
          </cell>
          <cell r="K2959">
            <v>1403.5</v>
          </cell>
          <cell r="L2959">
            <v>954.82</v>
          </cell>
          <cell r="M2959">
            <v>448.67999999999995</v>
          </cell>
          <cell r="N2959">
            <v>40649</v>
          </cell>
          <cell r="O2959" t="e">
            <v>#N/A</v>
          </cell>
          <cell r="P2959" t="e">
            <v>#N/A</v>
          </cell>
          <cell r="Q2959" t="e">
            <v>#N/A</v>
          </cell>
          <cell r="R2959" t="e">
            <v>#N/A</v>
          </cell>
          <cell r="S2959" t="e">
            <v>#N/A</v>
          </cell>
          <cell r="T2959" t="e">
            <v>#N/A</v>
          </cell>
          <cell r="U2959" t="e">
            <v>#N/A</v>
          </cell>
          <cell r="V2959" t="e">
            <v>#N/A</v>
          </cell>
          <cell r="W2959" t="e">
            <v>#N/A</v>
          </cell>
          <cell r="X2959" t="e">
            <v>#N/A</v>
          </cell>
          <cell r="Y2959">
            <v>275</v>
          </cell>
        </row>
        <row r="2960">
          <cell r="A2960">
            <v>2959</v>
          </cell>
          <cell r="B2960">
            <v>23</v>
          </cell>
          <cell r="C2960">
            <v>180</v>
          </cell>
          <cell r="D2960">
            <v>43088</v>
          </cell>
          <cell r="E2960" t="b">
            <v>1</v>
          </cell>
          <cell r="F2960" t="str">
            <v>Approved</v>
          </cell>
          <cell r="G2960" t="str">
            <v>Norco Bicycles</v>
          </cell>
          <cell r="H2960" t="str">
            <v>Mountain</v>
          </cell>
          <cell r="I2960" t="str">
            <v>low</v>
          </cell>
          <cell r="J2960" t="str">
            <v>small</v>
          </cell>
          <cell r="K2960">
            <v>688.63</v>
          </cell>
          <cell r="L2960">
            <v>612.88</v>
          </cell>
          <cell r="M2960">
            <v>75.75</v>
          </cell>
          <cell r="N2960">
            <v>34244</v>
          </cell>
          <cell r="O2960" t="e">
            <v>#N/A</v>
          </cell>
          <cell r="P2960" t="e">
            <v>#N/A</v>
          </cell>
          <cell r="Q2960" t="e">
            <v>#N/A</v>
          </cell>
          <cell r="R2960" t="e">
            <v>#N/A</v>
          </cell>
          <cell r="S2960" t="e">
            <v>#N/A</v>
          </cell>
          <cell r="T2960" t="e">
            <v>#N/A</v>
          </cell>
          <cell r="U2960" t="e">
            <v>#N/A</v>
          </cell>
          <cell r="V2960" t="e">
            <v>#N/A</v>
          </cell>
          <cell r="W2960" t="e">
            <v>#N/A</v>
          </cell>
          <cell r="X2960" t="e">
            <v>#N/A</v>
          </cell>
          <cell r="Y2960">
            <v>11</v>
          </cell>
        </row>
        <row r="2961">
          <cell r="A2961">
            <v>2960</v>
          </cell>
          <cell r="B2961">
            <v>95</v>
          </cell>
          <cell r="C2961">
            <v>864</v>
          </cell>
          <cell r="D2961">
            <v>42986</v>
          </cell>
          <cell r="E2961" t="b">
            <v>1</v>
          </cell>
          <cell r="F2961" t="str">
            <v>Approved</v>
          </cell>
          <cell r="G2961" t="str">
            <v>OHM Cycles</v>
          </cell>
          <cell r="H2961" t="str">
            <v>Touring</v>
          </cell>
          <cell r="I2961" t="str">
            <v>low</v>
          </cell>
          <cell r="J2961" t="str">
            <v>medium</v>
          </cell>
          <cell r="K2961">
            <v>1073.07</v>
          </cell>
          <cell r="L2961">
            <v>933.84</v>
          </cell>
          <cell r="M2961">
            <v>139.2299999999999</v>
          </cell>
          <cell r="N2961">
            <v>36145</v>
          </cell>
          <cell r="O2961" t="e">
            <v>#N/A</v>
          </cell>
          <cell r="P2961" t="e">
            <v>#N/A</v>
          </cell>
          <cell r="Q2961" t="e">
            <v>#N/A</v>
          </cell>
          <cell r="R2961" t="e">
            <v>#N/A</v>
          </cell>
          <cell r="S2961" t="e">
            <v>#N/A</v>
          </cell>
          <cell r="T2961" t="e">
            <v>#N/A</v>
          </cell>
          <cell r="U2961" t="e">
            <v>#N/A</v>
          </cell>
          <cell r="V2961" t="e">
            <v>#N/A</v>
          </cell>
          <cell r="W2961" t="e">
            <v>#N/A</v>
          </cell>
          <cell r="X2961" t="e">
            <v>#N/A</v>
          </cell>
          <cell r="Y2961">
            <v>113</v>
          </cell>
        </row>
        <row r="2962">
          <cell r="A2962">
            <v>2961</v>
          </cell>
          <cell r="B2962">
            <v>3</v>
          </cell>
          <cell r="C2962">
            <v>1308</v>
          </cell>
          <cell r="D2962">
            <v>42962</v>
          </cell>
          <cell r="E2962" t="b">
            <v>0</v>
          </cell>
          <cell r="F2962" t="str">
            <v>Approved</v>
          </cell>
          <cell r="G2962" t="str">
            <v>Trek Bicycles</v>
          </cell>
          <cell r="H2962" t="str">
            <v>Standard</v>
          </cell>
          <cell r="I2962" t="str">
            <v>medium</v>
          </cell>
          <cell r="J2962" t="str">
            <v>large</v>
          </cell>
          <cell r="K2962">
            <v>2091.4699999999998</v>
          </cell>
          <cell r="L2962">
            <v>388.92</v>
          </cell>
          <cell r="M2962">
            <v>1702.5499999999997</v>
          </cell>
          <cell r="N2962">
            <v>35667</v>
          </cell>
          <cell r="O2962" t="e">
            <v>#N/A</v>
          </cell>
          <cell r="P2962" t="e">
            <v>#N/A</v>
          </cell>
          <cell r="Q2962" t="e">
            <v>#N/A</v>
          </cell>
          <cell r="R2962" t="e">
            <v>#N/A</v>
          </cell>
          <cell r="S2962" t="e">
            <v>#N/A</v>
          </cell>
          <cell r="T2962" t="e">
            <v>#N/A</v>
          </cell>
          <cell r="U2962" t="e">
            <v>#N/A</v>
          </cell>
          <cell r="V2962" t="e">
            <v>#N/A</v>
          </cell>
          <cell r="W2962" t="e">
            <v>#N/A</v>
          </cell>
          <cell r="X2962" t="e">
            <v>#N/A</v>
          </cell>
          <cell r="Y2962">
            <v>137</v>
          </cell>
        </row>
        <row r="2963">
          <cell r="A2963">
            <v>2962</v>
          </cell>
          <cell r="B2963">
            <v>77</v>
          </cell>
          <cell r="C2963">
            <v>348</v>
          </cell>
          <cell r="D2963">
            <v>42750</v>
          </cell>
          <cell r="E2963" t="b">
            <v>1</v>
          </cell>
          <cell r="F2963" t="str">
            <v>Approved</v>
          </cell>
          <cell r="G2963" t="str">
            <v>Norco Bicycles</v>
          </cell>
          <cell r="H2963" t="str">
            <v>Road</v>
          </cell>
          <cell r="I2963" t="str">
            <v>medium</v>
          </cell>
          <cell r="J2963" t="str">
            <v>large</v>
          </cell>
          <cell r="K2963">
            <v>1240.31</v>
          </cell>
          <cell r="L2963">
            <v>795.1</v>
          </cell>
          <cell r="M2963">
            <v>445.20999999999992</v>
          </cell>
          <cell r="N2963">
            <v>33429</v>
          </cell>
          <cell r="O2963" t="e">
            <v>#N/A</v>
          </cell>
          <cell r="P2963" t="e">
            <v>#N/A</v>
          </cell>
          <cell r="Q2963" t="e">
            <v>#N/A</v>
          </cell>
          <cell r="R2963" t="e">
            <v>#N/A</v>
          </cell>
          <cell r="S2963" t="e">
            <v>#N/A</v>
          </cell>
          <cell r="T2963" t="e">
            <v>#N/A</v>
          </cell>
          <cell r="U2963" t="e">
            <v>#N/A</v>
          </cell>
          <cell r="V2963" t="e">
            <v>#N/A</v>
          </cell>
          <cell r="W2963" t="e">
            <v>#N/A</v>
          </cell>
          <cell r="X2963" t="e">
            <v>#N/A</v>
          </cell>
          <cell r="Y2963">
            <v>349</v>
          </cell>
        </row>
        <row r="2964">
          <cell r="A2964">
            <v>2963</v>
          </cell>
          <cell r="B2964">
            <v>66</v>
          </cell>
          <cell r="C2964">
            <v>74</v>
          </cell>
          <cell r="D2964">
            <v>43024</v>
          </cell>
          <cell r="E2964" t="b">
            <v>1</v>
          </cell>
          <cell r="F2964" t="str">
            <v>Approved</v>
          </cell>
          <cell r="G2964" t="str">
            <v>Giant Bicycles</v>
          </cell>
          <cell r="H2964" t="str">
            <v>Road</v>
          </cell>
          <cell r="I2964" t="str">
            <v>low</v>
          </cell>
          <cell r="J2964" t="str">
            <v>small</v>
          </cell>
          <cell r="K2964">
            <v>590.26</v>
          </cell>
          <cell r="L2964">
            <v>525.33000000000004</v>
          </cell>
          <cell r="M2964">
            <v>64.92999999999995</v>
          </cell>
          <cell r="N2964">
            <v>40410</v>
          </cell>
          <cell r="O2964" t="e">
            <v>#N/A</v>
          </cell>
          <cell r="P2964" t="e">
            <v>#N/A</v>
          </cell>
          <cell r="Q2964" t="e">
            <v>#N/A</v>
          </cell>
          <cell r="R2964" t="e">
            <v>#N/A</v>
          </cell>
          <cell r="S2964" t="e">
            <v>#N/A</v>
          </cell>
          <cell r="T2964" t="e">
            <v>#N/A</v>
          </cell>
          <cell r="U2964" t="e">
            <v>#N/A</v>
          </cell>
          <cell r="V2964" t="e">
            <v>#N/A</v>
          </cell>
          <cell r="W2964" t="e">
            <v>#N/A</v>
          </cell>
          <cell r="X2964" t="e">
            <v>#N/A</v>
          </cell>
          <cell r="Y2964">
            <v>75</v>
          </cell>
        </row>
        <row r="2965">
          <cell r="A2965">
            <v>2964</v>
          </cell>
          <cell r="B2965">
            <v>40</v>
          </cell>
          <cell r="C2965">
            <v>2471</v>
          </cell>
          <cell r="D2965">
            <v>43048</v>
          </cell>
          <cell r="E2965" t="b">
            <v>0</v>
          </cell>
          <cell r="F2965" t="str">
            <v>Approved</v>
          </cell>
          <cell r="G2965" t="str">
            <v>OHM Cycles</v>
          </cell>
          <cell r="H2965" t="str">
            <v>Standard</v>
          </cell>
          <cell r="I2965" t="str">
            <v>high</v>
          </cell>
          <cell r="J2965" t="str">
            <v>medium</v>
          </cell>
          <cell r="K2965">
            <v>1458.17</v>
          </cell>
          <cell r="L2965">
            <v>874.9</v>
          </cell>
          <cell r="M2965">
            <v>583.2700000000001</v>
          </cell>
          <cell r="N2965">
            <v>38991</v>
          </cell>
          <cell r="O2965" t="e">
            <v>#N/A</v>
          </cell>
          <cell r="P2965" t="e">
            <v>#N/A</v>
          </cell>
          <cell r="Q2965" t="e">
            <v>#N/A</v>
          </cell>
          <cell r="R2965" t="e">
            <v>#N/A</v>
          </cell>
          <cell r="S2965" t="e">
            <v>#N/A</v>
          </cell>
          <cell r="T2965" t="e">
            <v>#N/A</v>
          </cell>
          <cell r="U2965" t="e">
            <v>#N/A</v>
          </cell>
          <cell r="V2965" t="e">
            <v>#N/A</v>
          </cell>
          <cell r="W2965" t="e">
            <v>#N/A</v>
          </cell>
          <cell r="X2965" t="e">
            <v>#N/A</v>
          </cell>
          <cell r="Y2965">
            <v>51</v>
          </cell>
        </row>
        <row r="2966">
          <cell r="A2966">
            <v>2965</v>
          </cell>
          <cell r="B2966">
            <v>17</v>
          </cell>
          <cell r="C2966">
            <v>2311</v>
          </cell>
          <cell r="D2966">
            <v>43033</v>
          </cell>
          <cell r="E2966" t="b">
            <v>1</v>
          </cell>
          <cell r="F2966" t="str">
            <v>Approved</v>
          </cell>
          <cell r="G2966" t="str">
            <v>Solex</v>
          </cell>
          <cell r="H2966" t="str">
            <v>Standard</v>
          </cell>
          <cell r="I2966" t="str">
            <v>high</v>
          </cell>
          <cell r="J2966" t="str">
            <v>medium</v>
          </cell>
          <cell r="K2966">
            <v>1024.6600000000001</v>
          </cell>
          <cell r="L2966">
            <v>614.79999999999995</v>
          </cell>
          <cell r="M2966">
            <v>409.86000000000013</v>
          </cell>
          <cell r="N2966">
            <v>35378</v>
          </cell>
          <cell r="O2966" t="e">
            <v>#N/A</v>
          </cell>
          <cell r="P2966" t="e">
            <v>#N/A</v>
          </cell>
          <cell r="Q2966" t="e">
            <v>#N/A</v>
          </cell>
          <cell r="R2966" t="e">
            <v>#N/A</v>
          </cell>
          <cell r="S2966" t="e">
            <v>#N/A</v>
          </cell>
          <cell r="T2966" t="e">
            <v>#N/A</v>
          </cell>
          <cell r="U2966" t="e">
            <v>#N/A</v>
          </cell>
          <cell r="V2966" t="e">
            <v>#N/A</v>
          </cell>
          <cell r="W2966" t="e">
            <v>#N/A</v>
          </cell>
          <cell r="X2966" t="e">
            <v>#N/A</v>
          </cell>
          <cell r="Y2966">
            <v>66</v>
          </cell>
        </row>
        <row r="2967">
          <cell r="A2967">
            <v>2966</v>
          </cell>
          <cell r="B2967">
            <v>1</v>
          </cell>
          <cell r="C2967">
            <v>1372</v>
          </cell>
          <cell r="D2967">
            <v>43030</v>
          </cell>
          <cell r="E2967" t="b">
            <v>1</v>
          </cell>
          <cell r="F2967" t="str">
            <v>Approved</v>
          </cell>
          <cell r="G2967" t="str">
            <v>Giant Bicycles</v>
          </cell>
          <cell r="H2967" t="str">
            <v>Standard</v>
          </cell>
          <cell r="I2967" t="str">
            <v>medium</v>
          </cell>
          <cell r="J2967" t="str">
            <v>medium</v>
          </cell>
          <cell r="K2967">
            <v>1403.5</v>
          </cell>
          <cell r="L2967">
            <v>954.82</v>
          </cell>
          <cell r="M2967">
            <v>448.67999999999995</v>
          </cell>
          <cell r="N2967">
            <v>42688</v>
          </cell>
          <cell r="O2967" t="e">
            <v>#N/A</v>
          </cell>
          <cell r="P2967" t="e">
            <v>#N/A</v>
          </cell>
          <cell r="Q2967" t="e">
            <v>#N/A</v>
          </cell>
          <cell r="R2967" t="e">
            <v>#N/A</v>
          </cell>
          <cell r="S2967" t="e">
            <v>#N/A</v>
          </cell>
          <cell r="T2967" t="e">
            <v>#N/A</v>
          </cell>
          <cell r="U2967" t="e">
            <v>#N/A</v>
          </cell>
          <cell r="V2967" t="e">
            <v>#N/A</v>
          </cell>
          <cell r="W2967" t="e">
            <v>#N/A</v>
          </cell>
          <cell r="X2967" t="e">
            <v>#N/A</v>
          </cell>
          <cell r="Y2967">
            <v>69</v>
          </cell>
        </row>
        <row r="2968">
          <cell r="A2968">
            <v>2967</v>
          </cell>
          <cell r="B2968">
            <v>0</v>
          </cell>
          <cell r="C2968">
            <v>308</v>
          </cell>
          <cell r="D2968">
            <v>42873</v>
          </cell>
          <cell r="E2968" t="b">
            <v>1</v>
          </cell>
          <cell r="F2968" t="str">
            <v>Approved</v>
          </cell>
          <cell r="G2968" t="str">
            <v>OHM Cycles</v>
          </cell>
          <cell r="H2968" t="str">
            <v>Standard</v>
          </cell>
          <cell r="I2968" t="str">
            <v>medium</v>
          </cell>
          <cell r="J2968" t="str">
            <v>medium</v>
          </cell>
          <cell r="K2968">
            <v>235.63</v>
          </cell>
          <cell r="L2968">
            <v>125.07</v>
          </cell>
          <cell r="M2968">
            <v>110.56</v>
          </cell>
          <cell r="N2968">
            <v>38206</v>
          </cell>
          <cell r="O2968" t="e">
            <v>#N/A</v>
          </cell>
          <cell r="P2968" t="e">
            <v>#N/A</v>
          </cell>
          <cell r="Q2968" t="e">
            <v>#N/A</v>
          </cell>
          <cell r="R2968" t="e">
            <v>#N/A</v>
          </cell>
          <cell r="S2968" t="e">
            <v>#N/A</v>
          </cell>
          <cell r="T2968" t="e">
            <v>#N/A</v>
          </cell>
          <cell r="U2968" t="e">
            <v>#N/A</v>
          </cell>
          <cell r="V2968" t="e">
            <v>#N/A</v>
          </cell>
          <cell r="W2968" t="e">
            <v>#N/A</v>
          </cell>
          <cell r="X2968" t="e">
            <v>#N/A</v>
          </cell>
          <cell r="Y2968">
            <v>226</v>
          </cell>
        </row>
        <row r="2969">
          <cell r="A2969">
            <v>2968</v>
          </cell>
          <cell r="B2969">
            <v>70</v>
          </cell>
          <cell r="C2969">
            <v>509</v>
          </cell>
          <cell r="D2969">
            <v>43010</v>
          </cell>
          <cell r="E2969" t="b">
            <v>1</v>
          </cell>
          <cell r="F2969" t="str">
            <v>Approved</v>
          </cell>
          <cell r="G2969" t="str">
            <v>Trek Bicycles</v>
          </cell>
          <cell r="H2969" t="str">
            <v>Standard</v>
          </cell>
          <cell r="I2969" t="str">
            <v>high</v>
          </cell>
          <cell r="J2969" t="str">
            <v>medium</v>
          </cell>
          <cell r="K2969">
            <v>495.72</v>
          </cell>
          <cell r="L2969">
            <v>297.43</v>
          </cell>
          <cell r="M2969">
            <v>198.29000000000002</v>
          </cell>
          <cell r="N2969">
            <v>38193</v>
          </cell>
          <cell r="O2969" t="e">
            <v>#N/A</v>
          </cell>
          <cell r="P2969" t="e">
            <v>#N/A</v>
          </cell>
          <cell r="Q2969" t="e">
            <v>#N/A</v>
          </cell>
          <cell r="R2969" t="e">
            <v>#N/A</v>
          </cell>
          <cell r="S2969" t="e">
            <v>#N/A</v>
          </cell>
          <cell r="T2969" t="e">
            <v>#N/A</v>
          </cell>
          <cell r="U2969" t="e">
            <v>#N/A</v>
          </cell>
          <cell r="V2969" t="e">
            <v>#N/A</v>
          </cell>
          <cell r="W2969" t="e">
            <v>#N/A</v>
          </cell>
          <cell r="X2969" t="e">
            <v>#N/A</v>
          </cell>
          <cell r="Y2969">
            <v>89</v>
          </cell>
        </row>
        <row r="2970">
          <cell r="A2970">
            <v>2969</v>
          </cell>
          <cell r="B2970">
            <v>45</v>
          </cell>
          <cell r="C2970">
            <v>424</v>
          </cell>
          <cell r="D2970">
            <v>42774</v>
          </cell>
          <cell r="E2970" t="b">
            <v>1</v>
          </cell>
          <cell r="F2970" t="str">
            <v>Approved</v>
          </cell>
          <cell r="G2970" t="str">
            <v>Trek Bicycles</v>
          </cell>
          <cell r="H2970" t="str">
            <v>Road</v>
          </cell>
          <cell r="I2970" t="str">
            <v>low</v>
          </cell>
          <cell r="J2970" t="str">
            <v>medium</v>
          </cell>
          <cell r="K2970">
            <v>980.37</v>
          </cell>
          <cell r="L2970">
            <v>234.43</v>
          </cell>
          <cell r="M2970">
            <v>745.94</v>
          </cell>
          <cell r="N2970">
            <v>38258</v>
          </cell>
          <cell r="O2970" t="e">
            <v>#N/A</v>
          </cell>
          <cell r="P2970" t="e">
            <v>#N/A</v>
          </cell>
          <cell r="Q2970" t="e">
            <v>#N/A</v>
          </cell>
          <cell r="R2970" t="e">
            <v>#N/A</v>
          </cell>
          <cell r="S2970" t="e">
            <v>#N/A</v>
          </cell>
          <cell r="T2970" t="e">
            <v>#N/A</v>
          </cell>
          <cell r="U2970" t="e">
            <v>#N/A</v>
          </cell>
          <cell r="V2970" t="e">
            <v>#N/A</v>
          </cell>
          <cell r="W2970" t="e">
            <v>#N/A</v>
          </cell>
          <cell r="X2970" t="e">
            <v>#N/A</v>
          </cell>
          <cell r="Y2970">
            <v>325</v>
          </cell>
        </row>
        <row r="2971">
          <cell r="A2971">
            <v>2970</v>
          </cell>
          <cell r="B2971">
            <v>70</v>
          </cell>
          <cell r="C2971">
            <v>2226</v>
          </cell>
          <cell r="D2971">
            <v>42993</v>
          </cell>
          <cell r="E2971" t="b">
            <v>1</v>
          </cell>
          <cell r="F2971" t="str">
            <v>Approved</v>
          </cell>
          <cell r="G2971" t="str">
            <v>Trek Bicycles</v>
          </cell>
          <cell r="H2971" t="str">
            <v>Standard</v>
          </cell>
          <cell r="I2971" t="str">
            <v>high</v>
          </cell>
          <cell r="J2971" t="str">
            <v>medium</v>
          </cell>
          <cell r="K2971">
            <v>495.72</v>
          </cell>
          <cell r="L2971">
            <v>297.43</v>
          </cell>
          <cell r="M2971">
            <v>198.29000000000002</v>
          </cell>
          <cell r="N2971">
            <v>42105</v>
          </cell>
          <cell r="O2971" t="e">
            <v>#N/A</v>
          </cell>
          <cell r="P2971" t="e">
            <v>#N/A</v>
          </cell>
          <cell r="Q2971" t="e">
            <v>#N/A</v>
          </cell>
          <cell r="R2971" t="e">
            <v>#N/A</v>
          </cell>
          <cell r="S2971" t="e">
            <v>#N/A</v>
          </cell>
          <cell r="T2971" t="e">
            <v>#N/A</v>
          </cell>
          <cell r="U2971" t="e">
            <v>#N/A</v>
          </cell>
          <cell r="V2971" t="e">
            <v>#N/A</v>
          </cell>
          <cell r="W2971" t="e">
            <v>#N/A</v>
          </cell>
          <cell r="X2971" t="e">
            <v>#N/A</v>
          </cell>
          <cell r="Y2971">
            <v>106</v>
          </cell>
        </row>
        <row r="2972">
          <cell r="A2972">
            <v>2971</v>
          </cell>
          <cell r="B2972">
            <v>50</v>
          </cell>
          <cell r="C2972">
            <v>1125</v>
          </cell>
          <cell r="D2972">
            <v>42918</v>
          </cell>
          <cell r="E2972" t="b">
            <v>1</v>
          </cell>
          <cell r="F2972" t="str">
            <v>Approved</v>
          </cell>
          <cell r="G2972" t="str">
            <v>WeareA2B</v>
          </cell>
          <cell r="H2972" t="str">
            <v>Standard</v>
          </cell>
          <cell r="I2972" t="str">
            <v>medium</v>
          </cell>
          <cell r="J2972" t="str">
            <v>small</v>
          </cell>
          <cell r="K2972">
            <v>175.89</v>
          </cell>
          <cell r="L2972">
            <v>131.91999999999999</v>
          </cell>
          <cell r="M2972">
            <v>43.97</v>
          </cell>
          <cell r="N2972">
            <v>37668</v>
          </cell>
          <cell r="O2972" t="e">
            <v>#N/A</v>
          </cell>
          <cell r="P2972" t="e">
            <v>#N/A</v>
          </cell>
          <cell r="Q2972" t="e">
            <v>#N/A</v>
          </cell>
          <cell r="R2972" t="e">
            <v>#N/A</v>
          </cell>
          <cell r="S2972" t="e">
            <v>#N/A</v>
          </cell>
          <cell r="T2972" t="e">
            <v>#N/A</v>
          </cell>
          <cell r="U2972" t="e">
            <v>#N/A</v>
          </cell>
          <cell r="V2972" t="e">
            <v>#N/A</v>
          </cell>
          <cell r="W2972" t="e">
            <v>#N/A</v>
          </cell>
          <cell r="X2972" t="e">
            <v>#N/A</v>
          </cell>
          <cell r="Y2972">
            <v>181</v>
          </cell>
        </row>
        <row r="2973">
          <cell r="A2973">
            <v>2972</v>
          </cell>
          <cell r="B2973">
            <v>75</v>
          </cell>
          <cell r="C2973">
            <v>1933</v>
          </cell>
          <cell r="D2973">
            <v>42770</v>
          </cell>
          <cell r="E2973" t="b">
            <v>0</v>
          </cell>
          <cell r="F2973" t="str">
            <v>Approved</v>
          </cell>
          <cell r="G2973" t="str">
            <v>Giant Bicycles</v>
          </cell>
          <cell r="H2973" t="str">
            <v>Touring</v>
          </cell>
          <cell r="I2973" t="str">
            <v>medium</v>
          </cell>
          <cell r="J2973" t="str">
            <v>large</v>
          </cell>
          <cell r="K2973">
            <v>1873.97</v>
          </cell>
          <cell r="L2973">
            <v>863.95</v>
          </cell>
          <cell r="M2973">
            <v>1010.02</v>
          </cell>
          <cell r="N2973">
            <v>38859</v>
          </cell>
          <cell r="O2973" t="e">
            <v>#N/A</v>
          </cell>
          <cell r="P2973" t="e">
            <v>#N/A</v>
          </cell>
          <cell r="Q2973" t="e">
            <v>#N/A</v>
          </cell>
          <cell r="R2973" t="e">
            <v>#N/A</v>
          </cell>
          <cell r="S2973" t="e">
            <v>#N/A</v>
          </cell>
          <cell r="T2973" t="e">
            <v>#N/A</v>
          </cell>
          <cell r="U2973" t="e">
            <v>#N/A</v>
          </cell>
          <cell r="V2973" t="e">
            <v>#N/A</v>
          </cell>
          <cell r="W2973" t="e">
            <v>#N/A</v>
          </cell>
          <cell r="X2973" t="e">
            <v>#N/A</v>
          </cell>
          <cell r="Y2973">
            <v>329</v>
          </cell>
        </row>
        <row r="2974">
          <cell r="A2974">
            <v>2973</v>
          </cell>
          <cell r="B2974">
            <v>4</v>
          </cell>
          <cell r="C2974">
            <v>2174</v>
          </cell>
          <cell r="D2974">
            <v>42777</v>
          </cell>
          <cell r="E2974" t="b">
            <v>0</v>
          </cell>
          <cell r="F2974" t="str">
            <v>Approved</v>
          </cell>
          <cell r="G2974" t="str">
            <v>Solex</v>
          </cell>
          <cell r="H2974" t="str">
            <v>Standard</v>
          </cell>
          <cell r="I2974" t="str">
            <v>medium</v>
          </cell>
          <cell r="J2974" t="str">
            <v>medium</v>
          </cell>
          <cell r="K2974">
            <v>1483.2</v>
          </cell>
          <cell r="L2974">
            <v>99.59</v>
          </cell>
          <cell r="M2974">
            <v>1383.6100000000001</v>
          </cell>
          <cell r="N2974">
            <v>36146</v>
          </cell>
          <cell r="O2974" t="e">
            <v>#N/A</v>
          </cell>
          <cell r="P2974" t="e">
            <v>#N/A</v>
          </cell>
          <cell r="Q2974" t="e">
            <v>#N/A</v>
          </cell>
          <cell r="R2974" t="e">
            <v>#N/A</v>
          </cell>
          <cell r="S2974" t="e">
            <v>#N/A</v>
          </cell>
          <cell r="T2974" t="e">
            <v>#N/A</v>
          </cell>
          <cell r="U2974" t="e">
            <v>#N/A</v>
          </cell>
          <cell r="V2974" t="e">
            <v>#N/A</v>
          </cell>
          <cell r="W2974" t="e">
            <v>#N/A</v>
          </cell>
          <cell r="X2974" t="e">
            <v>#N/A</v>
          </cell>
          <cell r="Y2974">
            <v>322</v>
          </cell>
        </row>
        <row r="2975">
          <cell r="A2975">
            <v>2974</v>
          </cell>
          <cell r="B2975">
            <v>46</v>
          </cell>
          <cell r="C2975">
            <v>3232</v>
          </cell>
          <cell r="D2975">
            <v>43091</v>
          </cell>
          <cell r="E2975" t="b">
            <v>0</v>
          </cell>
          <cell r="F2975" t="str">
            <v>Approved</v>
          </cell>
          <cell r="G2975" t="str">
            <v>Solex</v>
          </cell>
          <cell r="H2975" t="str">
            <v>Standard</v>
          </cell>
          <cell r="I2975" t="str">
            <v>low</v>
          </cell>
          <cell r="J2975" t="str">
            <v>medium</v>
          </cell>
          <cell r="K2975">
            <v>1289.8499999999999</v>
          </cell>
          <cell r="L2975">
            <v>74.510000000000005</v>
          </cell>
          <cell r="M2975">
            <v>1215.3399999999999</v>
          </cell>
          <cell r="N2975">
            <v>39427</v>
          </cell>
          <cell r="O2975" t="str">
            <v>Male</v>
          </cell>
          <cell r="P2975">
            <v>7</v>
          </cell>
          <cell r="Q2975">
            <v>28.460273972602739</v>
          </cell>
          <cell r="R2975" t="str">
            <v>Payment Adjustment Coordinator</v>
          </cell>
          <cell r="S2975" t="str">
            <v>n/a</v>
          </cell>
          <cell r="T2975" t="str">
            <v>Affluent Customer</v>
          </cell>
          <cell r="U2975" t="str">
            <v>Yes</v>
          </cell>
          <cell r="V2975">
            <v>3070</v>
          </cell>
          <cell r="W2975" t="str">
            <v>VIC</v>
          </cell>
          <cell r="X2975">
            <v>10</v>
          </cell>
          <cell r="Y2975">
            <v>8</v>
          </cell>
        </row>
        <row r="2976">
          <cell r="A2976">
            <v>2975</v>
          </cell>
          <cell r="B2976">
            <v>8</v>
          </cell>
          <cell r="C2976">
            <v>1699</v>
          </cell>
          <cell r="D2976">
            <v>43018</v>
          </cell>
          <cell r="E2976" t="b">
            <v>1</v>
          </cell>
          <cell r="F2976" t="str">
            <v>Approved</v>
          </cell>
          <cell r="G2976" t="str">
            <v>Solex</v>
          </cell>
          <cell r="H2976" t="str">
            <v>Road</v>
          </cell>
          <cell r="I2976" t="str">
            <v>medium</v>
          </cell>
          <cell r="J2976" t="str">
            <v>small</v>
          </cell>
          <cell r="K2976">
            <v>1703.52</v>
          </cell>
          <cell r="L2976">
            <v>1516.13</v>
          </cell>
          <cell r="M2976">
            <v>187.38999999999987</v>
          </cell>
          <cell r="N2976">
            <v>39298</v>
          </cell>
          <cell r="O2976" t="e">
            <v>#N/A</v>
          </cell>
          <cell r="P2976" t="e">
            <v>#N/A</v>
          </cell>
          <cell r="Q2976" t="e">
            <v>#N/A</v>
          </cell>
          <cell r="R2976" t="e">
            <v>#N/A</v>
          </cell>
          <cell r="S2976" t="e">
            <v>#N/A</v>
          </cell>
          <cell r="T2976" t="e">
            <v>#N/A</v>
          </cell>
          <cell r="U2976" t="e">
            <v>#N/A</v>
          </cell>
          <cell r="V2976" t="e">
            <v>#N/A</v>
          </cell>
          <cell r="W2976" t="e">
            <v>#N/A</v>
          </cell>
          <cell r="X2976" t="e">
            <v>#N/A</v>
          </cell>
          <cell r="Y2976">
            <v>81</v>
          </cell>
        </row>
        <row r="2977">
          <cell r="A2977">
            <v>2976</v>
          </cell>
          <cell r="B2977">
            <v>62</v>
          </cell>
          <cell r="C2977">
            <v>2908</v>
          </cell>
          <cell r="D2977">
            <v>43037</v>
          </cell>
          <cell r="E2977" t="b">
            <v>0</v>
          </cell>
          <cell r="F2977" t="str">
            <v>Approved</v>
          </cell>
          <cell r="G2977" t="str">
            <v>Solex</v>
          </cell>
          <cell r="H2977" t="str">
            <v>Standard</v>
          </cell>
          <cell r="I2977" t="str">
            <v>medium</v>
          </cell>
          <cell r="J2977" t="str">
            <v>medium</v>
          </cell>
          <cell r="K2977">
            <v>478.16</v>
          </cell>
          <cell r="L2977">
            <v>298.72000000000003</v>
          </cell>
          <cell r="M2977">
            <v>179.44</v>
          </cell>
          <cell r="N2977">
            <v>42105</v>
          </cell>
          <cell r="O2977" t="e">
            <v>#N/A</v>
          </cell>
          <cell r="P2977" t="e">
            <v>#N/A</v>
          </cell>
          <cell r="Q2977" t="e">
            <v>#N/A</v>
          </cell>
          <cell r="R2977" t="e">
            <v>#N/A</v>
          </cell>
          <cell r="S2977" t="e">
            <v>#N/A</v>
          </cell>
          <cell r="T2977" t="e">
            <v>#N/A</v>
          </cell>
          <cell r="U2977" t="e">
            <v>#N/A</v>
          </cell>
          <cell r="V2977" t="e">
            <v>#N/A</v>
          </cell>
          <cell r="W2977" t="e">
            <v>#N/A</v>
          </cell>
          <cell r="X2977" t="e">
            <v>#N/A</v>
          </cell>
          <cell r="Y2977">
            <v>62</v>
          </cell>
        </row>
        <row r="2978">
          <cell r="A2978">
            <v>2977</v>
          </cell>
          <cell r="B2978">
            <v>4</v>
          </cell>
          <cell r="C2978">
            <v>1725</v>
          </cell>
          <cell r="D2978">
            <v>43039</v>
          </cell>
          <cell r="E2978" t="b">
            <v>1</v>
          </cell>
          <cell r="F2978" t="str">
            <v>Approved</v>
          </cell>
          <cell r="G2978" t="str">
            <v>Solex</v>
          </cell>
          <cell r="H2978" t="str">
            <v>Standard</v>
          </cell>
          <cell r="I2978" t="str">
            <v>medium</v>
          </cell>
          <cell r="J2978" t="str">
            <v>medium</v>
          </cell>
          <cell r="K2978">
            <v>1483.2</v>
          </cell>
          <cell r="L2978">
            <v>99.59</v>
          </cell>
          <cell r="M2978">
            <v>1383.6100000000001</v>
          </cell>
          <cell r="N2978">
            <v>34996</v>
          </cell>
          <cell r="O2978" t="e">
            <v>#N/A</v>
          </cell>
          <cell r="P2978" t="e">
            <v>#N/A</v>
          </cell>
          <cell r="Q2978" t="e">
            <v>#N/A</v>
          </cell>
          <cell r="R2978" t="e">
            <v>#N/A</v>
          </cell>
          <cell r="S2978" t="e">
            <v>#N/A</v>
          </cell>
          <cell r="T2978" t="e">
            <v>#N/A</v>
          </cell>
          <cell r="U2978" t="e">
            <v>#N/A</v>
          </cell>
          <cell r="V2978" t="e">
            <v>#N/A</v>
          </cell>
          <cell r="W2978" t="e">
            <v>#N/A</v>
          </cell>
          <cell r="X2978" t="e">
            <v>#N/A</v>
          </cell>
          <cell r="Y2978">
            <v>60</v>
          </cell>
        </row>
        <row r="2979">
          <cell r="A2979">
            <v>2978</v>
          </cell>
          <cell r="B2979">
            <v>75</v>
          </cell>
          <cell r="C2979">
            <v>182</v>
          </cell>
          <cell r="D2979">
            <v>42752</v>
          </cell>
          <cell r="E2979" t="b">
            <v>1</v>
          </cell>
          <cell r="F2979" t="str">
            <v>Approved</v>
          </cell>
          <cell r="G2979" t="str">
            <v>Giant Bicycles</v>
          </cell>
          <cell r="H2979" t="str">
            <v>Touring</v>
          </cell>
          <cell r="I2979" t="str">
            <v>medium</v>
          </cell>
          <cell r="J2979" t="str">
            <v>large</v>
          </cell>
          <cell r="K2979">
            <v>1873.97</v>
          </cell>
          <cell r="L2979">
            <v>863.95</v>
          </cell>
          <cell r="M2979">
            <v>1010.02</v>
          </cell>
          <cell r="N2979">
            <v>40553</v>
          </cell>
          <cell r="O2979" t="e">
            <v>#N/A</v>
          </cell>
          <cell r="P2979" t="e">
            <v>#N/A</v>
          </cell>
          <cell r="Q2979" t="e">
            <v>#N/A</v>
          </cell>
          <cell r="R2979" t="e">
            <v>#N/A</v>
          </cell>
          <cell r="S2979" t="e">
            <v>#N/A</v>
          </cell>
          <cell r="T2979" t="e">
            <v>#N/A</v>
          </cell>
          <cell r="U2979" t="e">
            <v>#N/A</v>
          </cell>
          <cell r="V2979" t="e">
            <v>#N/A</v>
          </cell>
          <cell r="W2979" t="e">
            <v>#N/A</v>
          </cell>
          <cell r="X2979" t="e">
            <v>#N/A</v>
          </cell>
          <cell r="Y2979">
            <v>347</v>
          </cell>
        </row>
        <row r="2980">
          <cell r="A2980">
            <v>2979</v>
          </cell>
          <cell r="B2980">
            <v>85</v>
          </cell>
          <cell r="C2980">
            <v>9</v>
          </cell>
          <cell r="D2980">
            <v>42800</v>
          </cell>
          <cell r="E2980" t="b">
            <v>0</v>
          </cell>
          <cell r="F2980" t="str">
            <v>Approved</v>
          </cell>
          <cell r="G2980" t="str">
            <v>WeareA2B</v>
          </cell>
          <cell r="H2980" t="str">
            <v>Standard</v>
          </cell>
          <cell r="I2980" t="str">
            <v>medium</v>
          </cell>
          <cell r="J2980" t="str">
            <v>medium</v>
          </cell>
          <cell r="K2980">
            <v>752.64</v>
          </cell>
          <cell r="L2980">
            <v>205.36</v>
          </cell>
          <cell r="M2980">
            <v>547.28</v>
          </cell>
          <cell r="N2980">
            <v>36367</v>
          </cell>
          <cell r="O2980" t="e">
            <v>#N/A</v>
          </cell>
          <cell r="P2980" t="e">
            <v>#N/A</v>
          </cell>
          <cell r="Q2980" t="e">
            <v>#N/A</v>
          </cell>
          <cell r="R2980" t="e">
            <v>#N/A</v>
          </cell>
          <cell r="S2980" t="e">
            <v>#N/A</v>
          </cell>
          <cell r="T2980" t="e">
            <v>#N/A</v>
          </cell>
          <cell r="U2980" t="e">
            <v>#N/A</v>
          </cell>
          <cell r="V2980" t="e">
            <v>#N/A</v>
          </cell>
          <cell r="W2980" t="e">
            <v>#N/A</v>
          </cell>
          <cell r="X2980" t="e">
            <v>#N/A</v>
          </cell>
          <cell r="Y2980">
            <v>299</v>
          </cell>
        </row>
        <row r="2981">
          <cell r="A2981">
            <v>2980</v>
          </cell>
          <cell r="B2981">
            <v>89</v>
          </cell>
          <cell r="C2981">
            <v>1461</v>
          </cell>
          <cell r="D2981">
            <v>43068</v>
          </cell>
          <cell r="E2981" t="b">
            <v>1</v>
          </cell>
          <cell r="F2981" t="str">
            <v>Approved</v>
          </cell>
          <cell r="G2981" t="str">
            <v>WeareA2B</v>
          </cell>
          <cell r="H2981" t="str">
            <v>Touring</v>
          </cell>
          <cell r="I2981" t="str">
            <v>medium</v>
          </cell>
          <cell r="J2981" t="str">
            <v>large</v>
          </cell>
          <cell r="K2981">
            <v>1362.99</v>
          </cell>
          <cell r="L2981">
            <v>57.74</v>
          </cell>
          <cell r="M2981">
            <v>1305.25</v>
          </cell>
          <cell r="N2981">
            <v>37626</v>
          </cell>
          <cell r="O2981" t="e">
            <v>#N/A</v>
          </cell>
          <cell r="P2981" t="e">
            <v>#N/A</v>
          </cell>
          <cell r="Q2981" t="e">
            <v>#N/A</v>
          </cell>
          <cell r="R2981" t="e">
            <v>#N/A</v>
          </cell>
          <cell r="S2981" t="e">
            <v>#N/A</v>
          </cell>
          <cell r="T2981" t="e">
            <v>#N/A</v>
          </cell>
          <cell r="U2981" t="e">
            <v>#N/A</v>
          </cell>
          <cell r="V2981" t="e">
            <v>#N/A</v>
          </cell>
          <cell r="W2981" t="e">
            <v>#N/A</v>
          </cell>
          <cell r="X2981" t="e">
            <v>#N/A</v>
          </cell>
          <cell r="Y2981">
            <v>31</v>
          </cell>
        </row>
        <row r="2982">
          <cell r="A2982">
            <v>2981</v>
          </cell>
          <cell r="B2982">
            <v>75</v>
          </cell>
          <cell r="C2982">
            <v>2375</v>
          </cell>
          <cell r="D2982">
            <v>43013</v>
          </cell>
          <cell r="E2982" t="b">
            <v>1</v>
          </cell>
          <cell r="F2982" t="str">
            <v>Approved</v>
          </cell>
          <cell r="G2982" t="str">
            <v>Giant Bicycles</v>
          </cell>
          <cell r="H2982" t="str">
            <v>Touring</v>
          </cell>
          <cell r="I2982" t="str">
            <v>medium</v>
          </cell>
          <cell r="J2982" t="str">
            <v>large</v>
          </cell>
          <cell r="K2982">
            <v>1873.97</v>
          </cell>
          <cell r="L2982">
            <v>863.95</v>
          </cell>
          <cell r="M2982">
            <v>1010.02</v>
          </cell>
          <cell r="N2982">
            <v>38859</v>
          </cell>
          <cell r="O2982" t="e">
            <v>#N/A</v>
          </cell>
          <cell r="P2982" t="e">
            <v>#N/A</v>
          </cell>
          <cell r="Q2982" t="e">
            <v>#N/A</v>
          </cell>
          <cell r="R2982" t="e">
            <v>#N/A</v>
          </cell>
          <cell r="S2982" t="e">
            <v>#N/A</v>
          </cell>
          <cell r="T2982" t="e">
            <v>#N/A</v>
          </cell>
          <cell r="U2982" t="e">
            <v>#N/A</v>
          </cell>
          <cell r="V2982" t="e">
            <v>#N/A</v>
          </cell>
          <cell r="W2982" t="e">
            <v>#N/A</v>
          </cell>
          <cell r="X2982" t="e">
            <v>#N/A</v>
          </cell>
          <cell r="Y2982">
            <v>86</v>
          </cell>
        </row>
        <row r="2983">
          <cell r="A2983">
            <v>2982</v>
          </cell>
          <cell r="B2983">
            <v>81</v>
          </cell>
          <cell r="C2983">
            <v>614</v>
          </cell>
          <cell r="D2983">
            <v>42902</v>
          </cell>
          <cell r="E2983" t="b">
            <v>0</v>
          </cell>
          <cell r="F2983" t="str">
            <v>Approved</v>
          </cell>
          <cell r="G2983" t="str">
            <v>Norco Bicycles</v>
          </cell>
          <cell r="H2983" t="str">
            <v>Standard</v>
          </cell>
          <cell r="I2983" t="str">
            <v>medium</v>
          </cell>
          <cell r="J2983" t="str">
            <v>small</v>
          </cell>
          <cell r="K2983">
            <v>586.45000000000005</v>
          </cell>
          <cell r="L2983">
            <v>521.94000000000005</v>
          </cell>
          <cell r="M2983">
            <v>64.509999999999991</v>
          </cell>
          <cell r="N2983">
            <v>41533</v>
          </cell>
          <cell r="O2983" t="e">
            <v>#N/A</v>
          </cell>
          <cell r="P2983" t="e">
            <v>#N/A</v>
          </cell>
          <cell r="Q2983" t="e">
            <v>#N/A</v>
          </cell>
          <cell r="R2983" t="e">
            <v>#N/A</v>
          </cell>
          <cell r="S2983" t="e">
            <v>#N/A</v>
          </cell>
          <cell r="T2983" t="e">
            <v>#N/A</v>
          </cell>
          <cell r="U2983" t="e">
            <v>#N/A</v>
          </cell>
          <cell r="V2983" t="e">
            <v>#N/A</v>
          </cell>
          <cell r="W2983" t="e">
            <v>#N/A</v>
          </cell>
          <cell r="X2983" t="e">
            <v>#N/A</v>
          </cell>
          <cell r="Y2983">
            <v>197</v>
          </cell>
        </row>
        <row r="2984">
          <cell r="A2984">
            <v>2983</v>
          </cell>
          <cell r="B2984">
            <v>10</v>
          </cell>
          <cell r="C2984">
            <v>849</v>
          </cell>
          <cell r="D2984">
            <v>43054</v>
          </cell>
          <cell r="E2984" t="b">
            <v>0</v>
          </cell>
          <cell r="F2984" t="str">
            <v>Approved</v>
          </cell>
          <cell r="G2984" t="str">
            <v>WeareA2B</v>
          </cell>
          <cell r="H2984" t="str">
            <v>Touring</v>
          </cell>
          <cell r="I2984" t="str">
            <v>medium</v>
          </cell>
          <cell r="J2984" t="str">
            <v>medium</v>
          </cell>
          <cell r="K2984">
            <v>1466.68</v>
          </cell>
          <cell r="L2984">
            <v>363.25</v>
          </cell>
          <cell r="M2984">
            <v>1103.43</v>
          </cell>
          <cell r="N2984">
            <v>41701</v>
          </cell>
          <cell r="O2984" t="e">
            <v>#N/A</v>
          </cell>
          <cell r="P2984" t="e">
            <v>#N/A</v>
          </cell>
          <cell r="Q2984" t="e">
            <v>#N/A</v>
          </cell>
          <cell r="R2984" t="e">
            <v>#N/A</v>
          </cell>
          <cell r="S2984" t="e">
            <v>#N/A</v>
          </cell>
          <cell r="T2984" t="e">
            <v>#N/A</v>
          </cell>
          <cell r="U2984" t="e">
            <v>#N/A</v>
          </cell>
          <cell r="V2984" t="e">
            <v>#N/A</v>
          </cell>
          <cell r="W2984" t="e">
            <v>#N/A</v>
          </cell>
          <cell r="X2984" t="e">
            <v>#N/A</v>
          </cell>
          <cell r="Y2984">
            <v>45</v>
          </cell>
        </row>
        <row r="2985">
          <cell r="A2985">
            <v>2984</v>
          </cell>
          <cell r="B2985">
            <v>0</v>
          </cell>
          <cell r="C2985">
            <v>3042</v>
          </cell>
          <cell r="D2985">
            <v>42786</v>
          </cell>
          <cell r="E2985" t="b">
            <v>0</v>
          </cell>
          <cell r="F2985" t="str">
            <v>Approved</v>
          </cell>
          <cell r="G2985" t="str">
            <v>Giant Bicycles</v>
          </cell>
          <cell r="H2985" t="str">
            <v>Standard</v>
          </cell>
          <cell r="I2985" t="str">
            <v>medium</v>
          </cell>
          <cell r="J2985" t="str">
            <v>medium</v>
          </cell>
          <cell r="K2985">
            <v>230.91</v>
          </cell>
          <cell r="L2985">
            <v>173.18</v>
          </cell>
          <cell r="M2985">
            <v>57.72999999999999</v>
          </cell>
          <cell r="N2985">
            <v>40618</v>
          </cell>
          <cell r="O2985" t="str">
            <v>Female</v>
          </cell>
          <cell r="P2985">
            <v>21</v>
          </cell>
          <cell r="Q2985">
            <v>51.043835616438358</v>
          </cell>
          <cell r="R2985" t="str">
            <v>Engineer II</v>
          </cell>
          <cell r="S2985" t="str">
            <v>Retail</v>
          </cell>
          <cell r="T2985" t="str">
            <v>Mass Customer</v>
          </cell>
          <cell r="U2985" t="str">
            <v>Yes</v>
          </cell>
          <cell r="V2985">
            <v>4455</v>
          </cell>
          <cell r="W2985" t="str">
            <v>QLD</v>
          </cell>
          <cell r="X2985">
            <v>2</v>
          </cell>
          <cell r="Y2985">
            <v>313</v>
          </cell>
        </row>
        <row r="2986">
          <cell r="A2986">
            <v>2985</v>
          </cell>
          <cell r="B2986">
            <v>21</v>
          </cell>
          <cell r="C2986">
            <v>3232</v>
          </cell>
          <cell r="D2986">
            <v>42764</v>
          </cell>
          <cell r="E2986" t="b">
            <v>1</v>
          </cell>
          <cell r="F2986" t="str">
            <v>Approved</v>
          </cell>
          <cell r="G2986" t="str">
            <v>Solex</v>
          </cell>
          <cell r="H2986" t="str">
            <v>Standard</v>
          </cell>
          <cell r="I2986" t="str">
            <v>medium</v>
          </cell>
          <cell r="J2986" t="str">
            <v>large</v>
          </cell>
          <cell r="K2986">
            <v>1071.23</v>
          </cell>
          <cell r="L2986">
            <v>380.74</v>
          </cell>
          <cell r="M2986">
            <v>690.49</v>
          </cell>
          <cell r="N2986">
            <v>42404</v>
          </cell>
          <cell r="O2986" t="str">
            <v>Male</v>
          </cell>
          <cell r="P2986">
            <v>7</v>
          </cell>
          <cell r="Q2986">
            <v>28.460273972602739</v>
          </cell>
          <cell r="R2986" t="str">
            <v>Payment Adjustment Coordinator</v>
          </cell>
          <cell r="S2986" t="str">
            <v>n/a</v>
          </cell>
          <cell r="T2986" t="str">
            <v>Affluent Customer</v>
          </cell>
          <cell r="U2986" t="str">
            <v>Yes</v>
          </cell>
          <cell r="V2986">
            <v>3070</v>
          </cell>
          <cell r="W2986" t="str">
            <v>VIC</v>
          </cell>
          <cell r="X2986">
            <v>10</v>
          </cell>
          <cell r="Y2986">
            <v>335</v>
          </cell>
        </row>
        <row r="2987">
          <cell r="A2987">
            <v>2986</v>
          </cell>
          <cell r="B2987">
            <v>17</v>
          </cell>
          <cell r="C2987">
            <v>2144</v>
          </cell>
          <cell r="D2987">
            <v>43032</v>
          </cell>
          <cell r="E2987" t="b">
            <v>1</v>
          </cell>
          <cell r="F2987" t="str">
            <v>Approved</v>
          </cell>
          <cell r="G2987" t="str">
            <v>Solex</v>
          </cell>
          <cell r="H2987" t="str">
            <v>Standard</v>
          </cell>
          <cell r="I2987" t="str">
            <v>high</v>
          </cell>
          <cell r="J2987" t="str">
            <v>medium</v>
          </cell>
          <cell r="K2987">
            <v>1024.6600000000001</v>
          </cell>
          <cell r="L2987">
            <v>614.79999999999995</v>
          </cell>
          <cell r="M2987">
            <v>409.86000000000013</v>
          </cell>
          <cell r="N2987">
            <v>41345</v>
          </cell>
          <cell r="O2987" t="e">
            <v>#N/A</v>
          </cell>
          <cell r="P2987" t="e">
            <v>#N/A</v>
          </cell>
          <cell r="Q2987" t="e">
            <v>#N/A</v>
          </cell>
          <cell r="R2987" t="e">
            <v>#N/A</v>
          </cell>
          <cell r="S2987" t="e">
            <v>#N/A</v>
          </cell>
          <cell r="T2987" t="e">
            <v>#N/A</v>
          </cell>
          <cell r="U2987" t="e">
            <v>#N/A</v>
          </cell>
          <cell r="V2987" t="e">
            <v>#N/A</v>
          </cell>
          <cell r="W2987" t="e">
            <v>#N/A</v>
          </cell>
          <cell r="X2987" t="e">
            <v>#N/A</v>
          </cell>
          <cell r="Y2987">
            <v>67</v>
          </cell>
        </row>
        <row r="2988">
          <cell r="A2988">
            <v>2987</v>
          </cell>
          <cell r="B2988">
            <v>0</v>
          </cell>
          <cell r="C2988">
            <v>1136</v>
          </cell>
          <cell r="D2988">
            <v>42748</v>
          </cell>
          <cell r="E2988" t="b">
            <v>1</v>
          </cell>
          <cell r="F2988" t="str">
            <v>Approved</v>
          </cell>
          <cell r="G2988" t="str">
            <v>WeareA2B</v>
          </cell>
          <cell r="H2988" t="str">
            <v>Standard</v>
          </cell>
          <cell r="I2988" t="str">
            <v>medium</v>
          </cell>
          <cell r="J2988" t="str">
            <v>small</v>
          </cell>
          <cell r="K2988">
            <v>175.89</v>
          </cell>
          <cell r="L2988">
            <v>131.91999999999999</v>
          </cell>
          <cell r="M2988">
            <v>43.97</v>
          </cell>
          <cell r="N2988">
            <v>37668</v>
          </cell>
          <cell r="O2988" t="e">
            <v>#N/A</v>
          </cell>
          <cell r="P2988" t="e">
            <v>#N/A</v>
          </cell>
          <cell r="Q2988" t="e">
            <v>#N/A</v>
          </cell>
          <cell r="R2988" t="e">
            <v>#N/A</v>
          </cell>
          <cell r="S2988" t="e">
            <v>#N/A</v>
          </cell>
          <cell r="T2988" t="e">
            <v>#N/A</v>
          </cell>
          <cell r="U2988" t="e">
            <v>#N/A</v>
          </cell>
          <cell r="V2988" t="e">
            <v>#N/A</v>
          </cell>
          <cell r="W2988" t="e">
            <v>#N/A</v>
          </cell>
          <cell r="X2988" t="e">
            <v>#N/A</v>
          </cell>
          <cell r="Y2988">
            <v>351</v>
          </cell>
        </row>
        <row r="2989">
          <cell r="A2989">
            <v>2988</v>
          </cell>
          <cell r="B2989">
            <v>42</v>
          </cell>
          <cell r="C2989">
            <v>2656</v>
          </cell>
          <cell r="D2989">
            <v>42829</v>
          </cell>
          <cell r="E2989" t="b">
            <v>1</v>
          </cell>
          <cell r="F2989" t="str">
            <v>Approved</v>
          </cell>
          <cell r="G2989" t="str">
            <v>OHM Cycles</v>
          </cell>
          <cell r="H2989" t="str">
            <v>Road</v>
          </cell>
          <cell r="I2989" t="str">
            <v>medium</v>
          </cell>
          <cell r="J2989" t="str">
            <v>small</v>
          </cell>
          <cell r="K2989">
            <v>1810</v>
          </cell>
          <cell r="L2989">
            <v>1610.9</v>
          </cell>
          <cell r="M2989">
            <v>199.09999999999991</v>
          </cell>
          <cell r="N2989">
            <v>41848</v>
          </cell>
          <cell r="O2989" t="e">
            <v>#N/A</v>
          </cell>
          <cell r="P2989" t="e">
            <v>#N/A</v>
          </cell>
          <cell r="Q2989" t="e">
            <v>#N/A</v>
          </cell>
          <cell r="R2989" t="e">
            <v>#N/A</v>
          </cell>
          <cell r="S2989" t="e">
            <v>#N/A</v>
          </cell>
          <cell r="T2989" t="e">
            <v>#N/A</v>
          </cell>
          <cell r="U2989" t="e">
            <v>#N/A</v>
          </cell>
          <cell r="V2989" t="e">
            <v>#N/A</v>
          </cell>
          <cell r="W2989" t="e">
            <v>#N/A</v>
          </cell>
          <cell r="X2989" t="e">
            <v>#N/A</v>
          </cell>
          <cell r="Y2989">
            <v>270</v>
          </cell>
        </row>
        <row r="2990">
          <cell r="A2990">
            <v>2989</v>
          </cell>
          <cell r="B2990">
            <v>93</v>
          </cell>
          <cell r="C2990">
            <v>1840</v>
          </cell>
          <cell r="D2990">
            <v>42928</v>
          </cell>
          <cell r="E2990" t="b">
            <v>0</v>
          </cell>
          <cell r="F2990" t="str">
            <v>Approved</v>
          </cell>
          <cell r="G2990" t="str">
            <v>OHM Cycles</v>
          </cell>
          <cell r="H2990" t="str">
            <v>Standard</v>
          </cell>
          <cell r="I2990" t="str">
            <v>high</v>
          </cell>
          <cell r="J2990" t="str">
            <v>medium</v>
          </cell>
          <cell r="K2990">
            <v>1458.17</v>
          </cell>
          <cell r="L2990">
            <v>874.9</v>
          </cell>
          <cell r="M2990">
            <v>583.2700000000001</v>
          </cell>
          <cell r="N2990">
            <v>34071</v>
          </cell>
          <cell r="O2990" t="e">
            <v>#N/A</v>
          </cell>
          <cell r="P2990" t="e">
            <v>#N/A</v>
          </cell>
          <cell r="Q2990" t="e">
            <v>#N/A</v>
          </cell>
          <cell r="R2990" t="e">
            <v>#N/A</v>
          </cell>
          <cell r="S2990" t="e">
            <v>#N/A</v>
          </cell>
          <cell r="T2990" t="e">
            <v>#N/A</v>
          </cell>
          <cell r="U2990" t="e">
            <v>#N/A</v>
          </cell>
          <cell r="V2990" t="e">
            <v>#N/A</v>
          </cell>
          <cell r="W2990" t="e">
            <v>#N/A</v>
          </cell>
          <cell r="X2990" t="e">
            <v>#N/A</v>
          </cell>
          <cell r="Y2990">
            <v>171</v>
          </cell>
        </row>
        <row r="2991">
          <cell r="A2991">
            <v>2990</v>
          </cell>
          <cell r="B2991">
            <v>43</v>
          </cell>
          <cell r="C2991">
            <v>2984</v>
          </cell>
          <cell r="D2991">
            <v>42824</v>
          </cell>
          <cell r="E2991" t="b">
            <v>1</v>
          </cell>
          <cell r="F2991" t="str">
            <v>Approved</v>
          </cell>
          <cell r="G2991" t="str">
            <v>Solex</v>
          </cell>
          <cell r="H2991" t="str">
            <v>Standard</v>
          </cell>
          <cell r="I2991" t="str">
            <v>medium</v>
          </cell>
          <cell r="J2991" t="str">
            <v>medium</v>
          </cell>
          <cell r="K2991">
            <v>1151.96</v>
          </cell>
          <cell r="L2991">
            <v>649.49</v>
          </cell>
          <cell r="M2991">
            <v>502.47</v>
          </cell>
          <cell r="N2991">
            <v>37668</v>
          </cell>
          <cell r="O2991" t="e">
            <v>#N/A</v>
          </cell>
          <cell r="P2991" t="e">
            <v>#N/A</v>
          </cell>
          <cell r="Q2991" t="e">
            <v>#N/A</v>
          </cell>
          <cell r="R2991" t="e">
            <v>#N/A</v>
          </cell>
          <cell r="S2991" t="e">
            <v>#N/A</v>
          </cell>
          <cell r="T2991" t="e">
            <v>#N/A</v>
          </cell>
          <cell r="U2991" t="e">
            <v>#N/A</v>
          </cell>
          <cell r="V2991" t="e">
            <v>#N/A</v>
          </cell>
          <cell r="W2991" t="e">
            <v>#N/A</v>
          </cell>
          <cell r="X2991" t="e">
            <v>#N/A</v>
          </cell>
          <cell r="Y2991">
            <v>275</v>
          </cell>
        </row>
        <row r="2992">
          <cell r="A2992">
            <v>2991</v>
          </cell>
          <cell r="B2992">
            <v>0</v>
          </cell>
          <cell r="C2992">
            <v>812</v>
          </cell>
          <cell r="D2992">
            <v>42835</v>
          </cell>
          <cell r="E2992" t="b">
            <v>1</v>
          </cell>
          <cell r="F2992" t="str">
            <v>Approved</v>
          </cell>
          <cell r="K2992">
            <v>1294.6600000000001</v>
          </cell>
          <cell r="M2992">
            <v>1294.6600000000001</v>
          </cell>
          <cell r="O2992" t="e">
            <v>#N/A</v>
          </cell>
          <cell r="P2992" t="e">
            <v>#N/A</v>
          </cell>
          <cell r="Q2992" t="e">
            <v>#N/A</v>
          </cell>
          <cell r="R2992" t="e">
            <v>#N/A</v>
          </cell>
          <cell r="S2992" t="e">
            <v>#N/A</v>
          </cell>
          <cell r="T2992" t="e">
            <v>#N/A</v>
          </cell>
          <cell r="U2992" t="e">
            <v>#N/A</v>
          </cell>
          <cell r="V2992" t="e">
            <v>#N/A</v>
          </cell>
          <cell r="W2992" t="e">
            <v>#N/A</v>
          </cell>
          <cell r="X2992" t="e">
            <v>#N/A</v>
          </cell>
          <cell r="Y2992">
            <v>264</v>
          </cell>
        </row>
        <row r="2993">
          <cell r="A2993">
            <v>2992</v>
          </cell>
          <cell r="B2993">
            <v>34</v>
          </cell>
          <cell r="C2993">
            <v>3054</v>
          </cell>
          <cell r="D2993">
            <v>42846</v>
          </cell>
          <cell r="E2993" t="b">
            <v>0</v>
          </cell>
          <cell r="F2993" t="str">
            <v>Approved</v>
          </cell>
          <cell r="G2993" t="str">
            <v>Norco Bicycles</v>
          </cell>
          <cell r="H2993" t="str">
            <v>Road</v>
          </cell>
          <cell r="I2993" t="str">
            <v>high</v>
          </cell>
          <cell r="J2993" t="str">
            <v>large</v>
          </cell>
          <cell r="K2993">
            <v>774.53</v>
          </cell>
          <cell r="L2993">
            <v>464.72</v>
          </cell>
          <cell r="M2993">
            <v>309.80999999999995</v>
          </cell>
          <cell r="N2993">
            <v>37698</v>
          </cell>
          <cell r="O2993" t="str">
            <v>Female</v>
          </cell>
          <cell r="P2993">
            <v>96</v>
          </cell>
          <cell r="Q2993">
            <v>56.720547945205482</v>
          </cell>
          <cell r="R2993" t="str">
            <v>Operator</v>
          </cell>
          <cell r="S2993" t="str">
            <v>Retail</v>
          </cell>
          <cell r="T2993" t="str">
            <v>High Net Worth</v>
          </cell>
          <cell r="U2993" t="str">
            <v>No</v>
          </cell>
          <cell r="V2993">
            <v>4275</v>
          </cell>
          <cell r="W2993" t="str">
            <v>QLD</v>
          </cell>
          <cell r="X2993">
            <v>3</v>
          </cell>
          <cell r="Y2993">
            <v>253</v>
          </cell>
        </row>
        <row r="2994">
          <cell r="A2994">
            <v>2993</v>
          </cell>
          <cell r="B2994">
            <v>9</v>
          </cell>
          <cell r="C2994">
            <v>552</v>
          </cell>
          <cell r="D2994">
            <v>42811</v>
          </cell>
          <cell r="E2994" t="b">
            <v>0</v>
          </cell>
          <cell r="F2994" t="str">
            <v>Approved</v>
          </cell>
          <cell r="G2994" t="str">
            <v>Norco Bicycles</v>
          </cell>
          <cell r="H2994" t="str">
            <v>Standard</v>
          </cell>
          <cell r="I2994" t="str">
            <v>medium</v>
          </cell>
          <cell r="J2994" t="str">
            <v>small</v>
          </cell>
          <cell r="K2994">
            <v>1216.1400000000001</v>
          </cell>
          <cell r="L2994">
            <v>1082.3599999999999</v>
          </cell>
          <cell r="M2994">
            <v>133.7800000000002</v>
          </cell>
          <cell r="N2994">
            <v>35052</v>
          </cell>
          <cell r="O2994" t="e">
            <v>#N/A</v>
          </cell>
          <cell r="P2994" t="e">
            <v>#N/A</v>
          </cell>
          <cell r="Q2994" t="e">
            <v>#N/A</v>
          </cell>
          <cell r="R2994" t="e">
            <v>#N/A</v>
          </cell>
          <cell r="S2994" t="e">
            <v>#N/A</v>
          </cell>
          <cell r="T2994" t="e">
            <v>#N/A</v>
          </cell>
          <cell r="U2994" t="e">
            <v>#N/A</v>
          </cell>
          <cell r="V2994" t="e">
            <v>#N/A</v>
          </cell>
          <cell r="W2994" t="e">
            <v>#N/A</v>
          </cell>
          <cell r="X2994" t="e">
            <v>#N/A</v>
          </cell>
          <cell r="Y2994">
            <v>288</v>
          </cell>
        </row>
        <row r="2995">
          <cell r="A2995">
            <v>2994</v>
          </cell>
          <cell r="B2995">
            <v>41</v>
          </cell>
          <cell r="C2995">
            <v>2072</v>
          </cell>
          <cell r="D2995">
            <v>43078</v>
          </cell>
          <cell r="E2995" t="b">
            <v>1</v>
          </cell>
          <cell r="F2995" t="str">
            <v>Approved</v>
          </cell>
          <cell r="G2995" t="str">
            <v>Solex</v>
          </cell>
          <cell r="H2995" t="str">
            <v>Road</v>
          </cell>
          <cell r="I2995" t="str">
            <v>medium</v>
          </cell>
          <cell r="J2995" t="str">
            <v>medium</v>
          </cell>
          <cell r="K2995">
            <v>416.98</v>
          </cell>
          <cell r="L2995">
            <v>312.74</v>
          </cell>
          <cell r="M2995">
            <v>104.24000000000001</v>
          </cell>
          <cell r="N2995">
            <v>39427</v>
          </cell>
          <cell r="O2995" t="e">
            <v>#N/A</v>
          </cell>
          <cell r="P2995" t="e">
            <v>#N/A</v>
          </cell>
          <cell r="Q2995" t="e">
            <v>#N/A</v>
          </cell>
          <cell r="R2995" t="e">
            <v>#N/A</v>
          </cell>
          <cell r="S2995" t="e">
            <v>#N/A</v>
          </cell>
          <cell r="T2995" t="e">
            <v>#N/A</v>
          </cell>
          <cell r="U2995" t="e">
            <v>#N/A</v>
          </cell>
          <cell r="V2995" t="e">
            <v>#N/A</v>
          </cell>
          <cell r="W2995" t="e">
            <v>#N/A</v>
          </cell>
          <cell r="X2995" t="e">
            <v>#N/A</v>
          </cell>
          <cell r="Y2995">
            <v>21</v>
          </cell>
        </row>
        <row r="2996">
          <cell r="A2996">
            <v>2995</v>
          </cell>
          <cell r="B2996">
            <v>21</v>
          </cell>
          <cell r="C2996">
            <v>1723</v>
          </cell>
          <cell r="D2996">
            <v>42839</v>
          </cell>
          <cell r="E2996" t="b">
            <v>0</v>
          </cell>
          <cell r="F2996" t="str">
            <v>Approved</v>
          </cell>
          <cell r="G2996" t="str">
            <v>Solex</v>
          </cell>
          <cell r="H2996" t="str">
            <v>Standard</v>
          </cell>
          <cell r="I2996" t="str">
            <v>medium</v>
          </cell>
          <cell r="J2996" t="str">
            <v>large</v>
          </cell>
          <cell r="K2996">
            <v>1071.23</v>
          </cell>
          <cell r="L2996">
            <v>380.74</v>
          </cell>
          <cell r="M2996">
            <v>690.49</v>
          </cell>
          <cell r="N2996">
            <v>34244</v>
          </cell>
          <cell r="O2996" t="e">
            <v>#N/A</v>
          </cell>
          <cell r="P2996" t="e">
            <v>#N/A</v>
          </cell>
          <cell r="Q2996" t="e">
            <v>#N/A</v>
          </cell>
          <cell r="R2996" t="e">
            <v>#N/A</v>
          </cell>
          <cell r="S2996" t="e">
            <v>#N/A</v>
          </cell>
          <cell r="T2996" t="e">
            <v>#N/A</v>
          </cell>
          <cell r="U2996" t="e">
            <v>#N/A</v>
          </cell>
          <cell r="V2996" t="e">
            <v>#N/A</v>
          </cell>
          <cell r="W2996" t="e">
            <v>#N/A</v>
          </cell>
          <cell r="X2996" t="e">
            <v>#N/A</v>
          </cell>
          <cell r="Y2996">
            <v>260</v>
          </cell>
        </row>
        <row r="2997">
          <cell r="A2997">
            <v>2996</v>
          </cell>
          <cell r="B2997">
            <v>32</v>
          </cell>
          <cell r="C2997">
            <v>951</v>
          </cell>
          <cell r="D2997">
            <v>43093</v>
          </cell>
          <cell r="E2997" t="b">
            <v>1</v>
          </cell>
          <cell r="F2997" t="str">
            <v>Approved</v>
          </cell>
          <cell r="G2997" t="str">
            <v>Giant Bicycles</v>
          </cell>
          <cell r="H2997" t="str">
            <v>Standard</v>
          </cell>
          <cell r="I2997" t="str">
            <v>medium</v>
          </cell>
          <cell r="J2997" t="str">
            <v>medium</v>
          </cell>
          <cell r="K2997">
            <v>642.70000000000005</v>
          </cell>
          <cell r="L2997">
            <v>211.37</v>
          </cell>
          <cell r="M2997">
            <v>431.33000000000004</v>
          </cell>
          <cell r="N2997">
            <v>37337</v>
          </cell>
          <cell r="O2997" t="e">
            <v>#N/A</v>
          </cell>
          <cell r="P2997" t="e">
            <v>#N/A</v>
          </cell>
          <cell r="Q2997" t="e">
            <v>#N/A</v>
          </cell>
          <cell r="R2997" t="e">
            <v>#N/A</v>
          </cell>
          <cell r="S2997" t="e">
            <v>#N/A</v>
          </cell>
          <cell r="T2997" t="e">
            <v>#N/A</v>
          </cell>
          <cell r="U2997" t="e">
            <v>#N/A</v>
          </cell>
          <cell r="V2997" t="e">
            <v>#N/A</v>
          </cell>
          <cell r="W2997" t="e">
            <v>#N/A</v>
          </cell>
          <cell r="X2997" t="e">
            <v>#N/A</v>
          </cell>
          <cell r="Y2997">
            <v>6</v>
          </cell>
        </row>
        <row r="2998">
          <cell r="A2998">
            <v>2997</v>
          </cell>
          <cell r="B2998">
            <v>97</v>
          </cell>
          <cell r="C2998">
            <v>1822</v>
          </cell>
          <cell r="D2998">
            <v>42980</v>
          </cell>
          <cell r="E2998" t="b">
            <v>0</v>
          </cell>
          <cell r="F2998" t="str">
            <v>Approved</v>
          </cell>
          <cell r="G2998" t="str">
            <v>Solex</v>
          </cell>
          <cell r="H2998" t="str">
            <v>Standard</v>
          </cell>
          <cell r="I2998" t="str">
            <v>medium</v>
          </cell>
          <cell r="J2998" t="str">
            <v>large</v>
          </cell>
          <cell r="K2998">
            <v>202.62</v>
          </cell>
          <cell r="L2998">
            <v>151.96</v>
          </cell>
          <cell r="M2998">
            <v>50.66</v>
          </cell>
          <cell r="N2998">
            <v>42458</v>
          </cell>
          <cell r="O2998" t="e">
            <v>#N/A</v>
          </cell>
          <cell r="P2998" t="e">
            <v>#N/A</v>
          </cell>
          <cell r="Q2998" t="e">
            <v>#N/A</v>
          </cell>
          <cell r="R2998" t="e">
            <v>#N/A</v>
          </cell>
          <cell r="S2998" t="e">
            <v>#N/A</v>
          </cell>
          <cell r="T2998" t="e">
            <v>#N/A</v>
          </cell>
          <cell r="U2998" t="e">
            <v>#N/A</v>
          </cell>
          <cell r="V2998" t="e">
            <v>#N/A</v>
          </cell>
          <cell r="W2998" t="e">
            <v>#N/A</v>
          </cell>
          <cell r="X2998" t="e">
            <v>#N/A</v>
          </cell>
          <cell r="Y2998">
            <v>119</v>
          </cell>
        </row>
        <row r="2999">
          <cell r="A2999">
            <v>2998</v>
          </cell>
          <cell r="B2999">
            <v>56</v>
          </cell>
          <cell r="C2999">
            <v>3406</v>
          </cell>
          <cell r="D2999">
            <v>42897</v>
          </cell>
          <cell r="E2999" t="b">
            <v>0</v>
          </cell>
          <cell r="F2999" t="str">
            <v>Approved</v>
          </cell>
          <cell r="G2999" t="str">
            <v>OHM Cycles</v>
          </cell>
          <cell r="H2999" t="str">
            <v>Standard</v>
          </cell>
          <cell r="I2999" t="str">
            <v>medium</v>
          </cell>
          <cell r="J2999" t="str">
            <v>medium</v>
          </cell>
          <cell r="K2999">
            <v>183.86</v>
          </cell>
          <cell r="L2999">
            <v>137.9</v>
          </cell>
          <cell r="M2999">
            <v>45.960000000000008</v>
          </cell>
          <cell r="N2999">
            <v>41047</v>
          </cell>
          <cell r="O2999" t="str">
            <v>Male</v>
          </cell>
          <cell r="P2999">
            <v>53</v>
          </cell>
          <cell r="Q2999">
            <v>42.923287671232877</v>
          </cell>
          <cell r="R2999" t="str">
            <v>Business Systems Development Analyst</v>
          </cell>
          <cell r="S2999" t="str">
            <v>Financial Services</v>
          </cell>
          <cell r="T2999" t="str">
            <v>Mass Customer</v>
          </cell>
          <cell r="U2999" t="str">
            <v>Yes</v>
          </cell>
          <cell r="V2999">
            <v>2096</v>
          </cell>
          <cell r="W2999" t="str">
            <v>NSW</v>
          </cell>
          <cell r="X2999">
            <v>9</v>
          </cell>
          <cell r="Y2999">
            <v>202</v>
          </cell>
        </row>
        <row r="3000">
          <cell r="A3000">
            <v>2999</v>
          </cell>
          <cell r="B3000">
            <v>38</v>
          </cell>
          <cell r="C3000">
            <v>725</v>
          </cell>
          <cell r="D3000">
            <v>43006</v>
          </cell>
          <cell r="E3000" t="b">
            <v>1</v>
          </cell>
          <cell r="F3000" t="str">
            <v>Approved</v>
          </cell>
          <cell r="G3000" t="str">
            <v>Trek Bicycles</v>
          </cell>
          <cell r="H3000" t="str">
            <v>Standard</v>
          </cell>
          <cell r="I3000" t="str">
            <v>medium</v>
          </cell>
          <cell r="J3000" t="str">
            <v>large</v>
          </cell>
          <cell r="K3000">
            <v>2091.4699999999998</v>
          </cell>
          <cell r="L3000">
            <v>388.92</v>
          </cell>
          <cell r="M3000">
            <v>1702.5499999999997</v>
          </cell>
          <cell r="N3000">
            <v>38573</v>
          </cell>
          <cell r="O3000" t="e">
            <v>#N/A</v>
          </cell>
          <cell r="P3000" t="e">
            <v>#N/A</v>
          </cell>
          <cell r="Q3000" t="e">
            <v>#N/A</v>
          </cell>
          <cell r="R3000" t="e">
            <v>#N/A</v>
          </cell>
          <cell r="S3000" t="e">
            <v>#N/A</v>
          </cell>
          <cell r="T3000" t="e">
            <v>#N/A</v>
          </cell>
          <cell r="U3000" t="e">
            <v>#N/A</v>
          </cell>
          <cell r="V3000" t="e">
            <v>#N/A</v>
          </cell>
          <cell r="W3000" t="e">
            <v>#N/A</v>
          </cell>
          <cell r="X3000" t="e">
            <v>#N/A</v>
          </cell>
          <cell r="Y3000">
            <v>93</v>
          </cell>
        </row>
        <row r="3001">
          <cell r="A3001">
            <v>3000</v>
          </cell>
          <cell r="B3001">
            <v>79</v>
          </cell>
          <cell r="C3001">
            <v>1169</v>
          </cell>
          <cell r="D3001">
            <v>42765</v>
          </cell>
          <cell r="E3001" t="b">
            <v>0</v>
          </cell>
          <cell r="F3001" t="str">
            <v>Approved</v>
          </cell>
          <cell r="G3001" t="str">
            <v>Norco Bicycles</v>
          </cell>
          <cell r="H3001" t="str">
            <v>Standard</v>
          </cell>
          <cell r="I3001" t="str">
            <v>medium</v>
          </cell>
          <cell r="J3001" t="str">
            <v>medium</v>
          </cell>
          <cell r="K3001">
            <v>1555.58</v>
          </cell>
          <cell r="L3001">
            <v>818.01</v>
          </cell>
          <cell r="M3001">
            <v>737.56999999999994</v>
          </cell>
          <cell r="N3001">
            <v>38339</v>
          </cell>
          <cell r="O3001" t="e">
            <v>#N/A</v>
          </cell>
          <cell r="P3001" t="e">
            <v>#N/A</v>
          </cell>
          <cell r="Q3001" t="e">
            <v>#N/A</v>
          </cell>
          <cell r="R3001" t="e">
            <v>#N/A</v>
          </cell>
          <cell r="S3001" t="e">
            <v>#N/A</v>
          </cell>
          <cell r="T3001" t="e">
            <v>#N/A</v>
          </cell>
          <cell r="U3001" t="e">
            <v>#N/A</v>
          </cell>
          <cell r="V3001" t="e">
            <v>#N/A</v>
          </cell>
          <cell r="W3001" t="e">
            <v>#N/A</v>
          </cell>
          <cell r="X3001" t="e">
            <v>#N/A</v>
          </cell>
          <cell r="Y3001">
            <v>334</v>
          </cell>
        </row>
        <row r="3002">
          <cell r="A3002">
            <v>3001</v>
          </cell>
          <cell r="B3002">
            <v>16</v>
          </cell>
          <cell r="C3002">
            <v>683</v>
          </cell>
          <cell r="D3002">
            <v>42813</v>
          </cell>
          <cell r="E3002" t="b">
            <v>1</v>
          </cell>
          <cell r="F3002" t="str">
            <v>Approved</v>
          </cell>
          <cell r="G3002" t="str">
            <v>Norco Bicycles</v>
          </cell>
          <cell r="H3002" t="str">
            <v>Standard</v>
          </cell>
          <cell r="I3002" t="str">
            <v>high</v>
          </cell>
          <cell r="J3002" t="str">
            <v>small</v>
          </cell>
          <cell r="K3002">
            <v>1661.92</v>
          </cell>
          <cell r="L3002">
            <v>1479.11</v>
          </cell>
          <cell r="M3002">
            <v>182.81000000000017</v>
          </cell>
          <cell r="N3002">
            <v>41345</v>
          </cell>
          <cell r="O3002" t="e">
            <v>#N/A</v>
          </cell>
          <cell r="P3002" t="e">
            <v>#N/A</v>
          </cell>
          <cell r="Q3002" t="e">
            <v>#N/A</v>
          </cell>
          <cell r="R3002" t="e">
            <v>#N/A</v>
          </cell>
          <cell r="S3002" t="e">
            <v>#N/A</v>
          </cell>
          <cell r="T3002" t="e">
            <v>#N/A</v>
          </cell>
          <cell r="U3002" t="e">
            <v>#N/A</v>
          </cell>
          <cell r="V3002" t="e">
            <v>#N/A</v>
          </cell>
          <cell r="W3002" t="e">
            <v>#N/A</v>
          </cell>
          <cell r="X3002" t="e">
            <v>#N/A</v>
          </cell>
          <cell r="Y3002">
            <v>286</v>
          </cell>
        </row>
        <row r="3003">
          <cell r="A3003">
            <v>3002</v>
          </cell>
          <cell r="B3003">
            <v>25</v>
          </cell>
          <cell r="C3003">
            <v>3268</v>
          </cell>
          <cell r="D3003">
            <v>42788</v>
          </cell>
          <cell r="E3003" t="b">
            <v>0</v>
          </cell>
          <cell r="F3003" t="str">
            <v>Approved</v>
          </cell>
          <cell r="G3003" t="str">
            <v>Giant Bicycles</v>
          </cell>
          <cell r="H3003" t="str">
            <v>Road</v>
          </cell>
          <cell r="I3003" t="str">
            <v>medium</v>
          </cell>
          <cell r="J3003" t="str">
            <v>medium</v>
          </cell>
          <cell r="K3003">
            <v>1538.99</v>
          </cell>
          <cell r="L3003">
            <v>829.65</v>
          </cell>
          <cell r="M3003">
            <v>709.34</v>
          </cell>
          <cell r="N3003">
            <v>40553</v>
          </cell>
          <cell r="O3003" t="str">
            <v>Male</v>
          </cell>
          <cell r="P3003">
            <v>96</v>
          </cell>
          <cell r="Q3003">
            <v>35.827397260273976</v>
          </cell>
          <cell r="R3003" t="str">
            <v>General Manager</v>
          </cell>
          <cell r="S3003" t="str">
            <v>Property</v>
          </cell>
          <cell r="T3003" t="str">
            <v>High Net Worth</v>
          </cell>
          <cell r="U3003" t="str">
            <v>Yes</v>
          </cell>
          <cell r="V3003">
            <v>3175</v>
          </cell>
          <cell r="W3003" t="str">
            <v>VIC</v>
          </cell>
          <cell r="X3003">
            <v>5</v>
          </cell>
          <cell r="Y3003">
            <v>311</v>
          </cell>
        </row>
        <row r="3004">
          <cell r="A3004">
            <v>3003</v>
          </cell>
          <cell r="B3004">
            <v>87</v>
          </cell>
          <cell r="C3004">
            <v>200</v>
          </cell>
          <cell r="D3004">
            <v>42781</v>
          </cell>
          <cell r="E3004" t="b">
            <v>1</v>
          </cell>
          <cell r="F3004" t="str">
            <v>Approved</v>
          </cell>
          <cell r="G3004" t="str">
            <v>Giant Bicycles</v>
          </cell>
          <cell r="H3004" t="str">
            <v>Standard</v>
          </cell>
          <cell r="I3004" t="str">
            <v>high</v>
          </cell>
          <cell r="J3004" t="str">
            <v>medium</v>
          </cell>
          <cell r="K3004">
            <v>1179</v>
          </cell>
          <cell r="L3004">
            <v>707.4</v>
          </cell>
          <cell r="M3004">
            <v>471.6</v>
          </cell>
          <cell r="N3004">
            <v>38482</v>
          </cell>
          <cell r="O3004" t="e">
            <v>#N/A</v>
          </cell>
          <cell r="P3004" t="e">
            <v>#N/A</v>
          </cell>
          <cell r="Q3004" t="e">
            <v>#N/A</v>
          </cell>
          <cell r="R3004" t="e">
            <v>#N/A</v>
          </cell>
          <cell r="S3004" t="e">
            <v>#N/A</v>
          </cell>
          <cell r="T3004" t="e">
            <v>#N/A</v>
          </cell>
          <cell r="U3004" t="e">
            <v>#N/A</v>
          </cell>
          <cell r="V3004" t="e">
            <v>#N/A</v>
          </cell>
          <cell r="W3004" t="e">
            <v>#N/A</v>
          </cell>
          <cell r="X3004" t="e">
            <v>#N/A</v>
          </cell>
          <cell r="Y3004">
            <v>318</v>
          </cell>
        </row>
        <row r="3005">
          <cell r="A3005">
            <v>3004</v>
          </cell>
          <cell r="B3005">
            <v>69</v>
          </cell>
          <cell r="C3005">
            <v>502</v>
          </cell>
          <cell r="D3005">
            <v>42800</v>
          </cell>
          <cell r="E3005" t="b">
            <v>1</v>
          </cell>
          <cell r="F3005" t="str">
            <v>Approved</v>
          </cell>
          <cell r="G3005" t="str">
            <v>Giant Bicycles</v>
          </cell>
          <cell r="H3005" t="str">
            <v>Road</v>
          </cell>
          <cell r="I3005" t="str">
            <v>medium</v>
          </cell>
          <cell r="J3005" t="str">
            <v>medium</v>
          </cell>
          <cell r="K3005">
            <v>792.9</v>
          </cell>
          <cell r="L3005">
            <v>594.67999999999995</v>
          </cell>
          <cell r="M3005">
            <v>198.22000000000003</v>
          </cell>
          <cell r="N3005">
            <v>33879</v>
          </cell>
          <cell r="O3005" t="e">
            <v>#N/A</v>
          </cell>
          <cell r="P3005" t="e">
            <v>#N/A</v>
          </cell>
          <cell r="Q3005" t="e">
            <v>#N/A</v>
          </cell>
          <cell r="R3005" t="e">
            <v>#N/A</v>
          </cell>
          <cell r="S3005" t="e">
            <v>#N/A</v>
          </cell>
          <cell r="T3005" t="e">
            <v>#N/A</v>
          </cell>
          <cell r="U3005" t="e">
            <v>#N/A</v>
          </cell>
          <cell r="V3005" t="e">
            <v>#N/A</v>
          </cell>
          <cell r="W3005" t="e">
            <v>#N/A</v>
          </cell>
          <cell r="X3005" t="e">
            <v>#N/A</v>
          </cell>
          <cell r="Y3005">
            <v>299</v>
          </cell>
        </row>
        <row r="3006">
          <cell r="A3006">
            <v>3005</v>
          </cell>
          <cell r="B3006">
            <v>1</v>
          </cell>
          <cell r="C3006">
            <v>205</v>
          </cell>
          <cell r="D3006">
            <v>42796</v>
          </cell>
          <cell r="E3006" t="b">
            <v>0</v>
          </cell>
          <cell r="F3006" t="str">
            <v>Approved</v>
          </cell>
          <cell r="G3006" t="str">
            <v>Giant Bicycles</v>
          </cell>
          <cell r="H3006" t="str">
            <v>Standard</v>
          </cell>
          <cell r="I3006" t="str">
            <v>medium</v>
          </cell>
          <cell r="J3006" t="str">
            <v>medium</v>
          </cell>
          <cell r="K3006">
            <v>1403.5</v>
          </cell>
          <cell r="L3006">
            <v>954.82</v>
          </cell>
          <cell r="M3006">
            <v>448.67999999999995</v>
          </cell>
          <cell r="N3006">
            <v>42688</v>
          </cell>
          <cell r="O3006" t="e">
            <v>#N/A</v>
          </cell>
          <cell r="P3006" t="e">
            <v>#N/A</v>
          </cell>
          <cell r="Q3006" t="e">
            <v>#N/A</v>
          </cell>
          <cell r="R3006" t="e">
            <v>#N/A</v>
          </cell>
          <cell r="S3006" t="e">
            <v>#N/A</v>
          </cell>
          <cell r="T3006" t="e">
            <v>#N/A</v>
          </cell>
          <cell r="U3006" t="e">
            <v>#N/A</v>
          </cell>
          <cell r="V3006" t="e">
            <v>#N/A</v>
          </cell>
          <cell r="W3006" t="e">
            <v>#N/A</v>
          </cell>
          <cell r="X3006" t="e">
            <v>#N/A</v>
          </cell>
          <cell r="Y3006">
            <v>303</v>
          </cell>
        </row>
        <row r="3007">
          <cell r="A3007">
            <v>3006</v>
          </cell>
          <cell r="B3007">
            <v>40</v>
          </cell>
          <cell r="C3007">
            <v>1113</v>
          </cell>
          <cell r="D3007">
            <v>42806</v>
          </cell>
          <cell r="E3007" t="b">
            <v>1</v>
          </cell>
          <cell r="F3007" t="str">
            <v>Approved</v>
          </cell>
          <cell r="G3007" t="str">
            <v>OHM Cycles</v>
          </cell>
          <cell r="H3007" t="str">
            <v>Standard</v>
          </cell>
          <cell r="I3007" t="str">
            <v>high</v>
          </cell>
          <cell r="J3007" t="str">
            <v>medium</v>
          </cell>
          <cell r="K3007">
            <v>1458.17</v>
          </cell>
          <cell r="L3007">
            <v>874.9</v>
          </cell>
          <cell r="M3007">
            <v>583.2700000000001</v>
          </cell>
          <cell r="N3007">
            <v>38750</v>
          </cell>
          <cell r="O3007" t="e">
            <v>#N/A</v>
          </cell>
          <cell r="P3007" t="e">
            <v>#N/A</v>
          </cell>
          <cell r="Q3007" t="e">
            <v>#N/A</v>
          </cell>
          <cell r="R3007" t="e">
            <v>#N/A</v>
          </cell>
          <cell r="S3007" t="e">
            <v>#N/A</v>
          </cell>
          <cell r="T3007" t="e">
            <v>#N/A</v>
          </cell>
          <cell r="U3007" t="e">
            <v>#N/A</v>
          </cell>
          <cell r="V3007" t="e">
            <v>#N/A</v>
          </cell>
          <cell r="W3007" t="e">
            <v>#N/A</v>
          </cell>
          <cell r="X3007" t="e">
            <v>#N/A</v>
          </cell>
          <cell r="Y3007">
            <v>293</v>
          </cell>
        </row>
        <row r="3008">
          <cell r="A3008">
            <v>3007</v>
          </cell>
          <cell r="B3008">
            <v>45</v>
          </cell>
          <cell r="C3008">
            <v>2523</v>
          </cell>
          <cell r="D3008">
            <v>43053</v>
          </cell>
          <cell r="E3008" t="b">
            <v>1</v>
          </cell>
          <cell r="F3008" t="str">
            <v>Approved</v>
          </cell>
          <cell r="G3008" t="str">
            <v>Solex</v>
          </cell>
          <cell r="H3008" t="str">
            <v>Standard</v>
          </cell>
          <cell r="I3008" t="str">
            <v>medium</v>
          </cell>
          <cell r="J3008" t="str">
            <v>medium</v>
          </cell>
          <cell r="K3008">
            <v>441.49</v>
          </cell>
          <cell r="L3008">
            <v>84.99</v>
          </cell>
          <cell r="M3008">
            <v>356.5</v>
          </cell>
          <cell r="N3008">
            <v>35470</v>
          </cell>
          <cell r="O3008" t="e">
            <v>#N/A</v>
          </cell>
          <cell r="P3008" t="e">
            <v>#N/A</v>
          </cell>
          <cell r="Q3008" t="e">
            <v>#N/A</v>
          </cell>
          <cell r="R3008" t="e">
            <v>#N/A</v>
          </cell>
          <cell r="S3008" t="e">
            <v>#N/A</v>
          </cell>
          <cell r="T3008" t="e">
            <v>#N/A</v>
          </cell>
          <cell r="U3008" t="e">
            <v>#N/A</v>
          </cell>
          <cell r="V3008" t="e">
            <v>#N/A</v>
          </cell>
          <cell r="W3008" t="e">
            <v>#N/A</v>
          </cell>
          <cell r="X3008" t="e">
            <v>#N/A</v>
          </cell>
          <cell r="Y3008">
            <v>46</v>
          </cell>
        </row>
        <row r="3009">
          <cell r="A3009">
            <v>3008</v>
          </cell>
          <cell r="B3009">
            <v>18</v>
          </cell>
          <cell r="C3009">
            <v>2725</v>
          </cell>
          <cell r="D3009">
            <v>42748</v>
          </cell>
          <cell r="E3009" t="b">
            <v>0</v>
          </cell>
          <cell r="F3009" t="str">
            <v>Approved</v>
          </cell>
          <cell r="G3009" t="str">
            <v>Solex</v>
          </cell>
          <cell r="H3009" t="str">
            <v>Standard</v>
          </cell>
          <cell r="I3009" t="str">
            <v>medium</v>
          </cell>
          <cell r="J3009" t="str">
            <v>medium</v>
          </cell>
          <cell r="K3009">
            <v>575.27</v>
          </cell>
          <cell r="L3009">
            <v>431.45</v>
          </cell>
          <cell r="M3009">
            <v>143.82</v>
          </cell>
          <cell r="N3009">
            <v>41345</v>
          </cell>
          <cell r="O3009" t="e">
            <v>#N/A</v>
          </cell>
          <cell r="P3009" t="e">
            <v>#N/A</v>
          </cell>
          <cell r="Q3009" t="e">
            <v>#N/A</v>
          </cell>
          <cell r="R3009" t="e">
            <v>#N/A</v>
          </cell>
          <cell r="S3009" t="e">
            <v>#N/A</v>
          </cell>
          <cell r="T3009" t="e">
            <v>#N/A</v>
          </cell>
          <cell r="U3009" t="e">
            <v>#N/A</v>
          </cell>
          <cell r="V3009" t="e">
            <v>#N/A</v>
          </cell>
          <cell r="W3009" t="e">
            <v>#N/A</v>
          </cell>
          <cell r="X3009" t="e">
            <v>#N/A</v>
          </cell>
          <cell r="Y3009">
            <v>351</v>
          </cell>
        </row>
        <row r="3010">
          <cell r="A3010">
            <v>3009</v>
          </cell>
          <cell r="B3010">
            <v>33</v>
          </cell>
          <cell r="C3010">
            <v>1627</v>
          </cell>
          <cell r="D3010">
            <v>43057</v>
          </cell>
          <cell r="E3010" t="b">
            <v>1</v>
          </cell>
          <cell r="F3010" t="str">
            <v>Approved</v>
          </cell>
          <cell r="G3010" t="str">
            <v>Giant Bicycles</v>
          </cell>
          <cell r="H3010" t="str">
            <v>Standard</v>
          </cell>
          <cell r="I3010" t="str">
            <v>medium</v>
          </cell>
          <cell r="J3010" t="str">
            <v>small</v>
          </cell>
          <cell r="K3010">
            <v>1311.44</v>
          </cell>
          <cell r="L3010">
            <v>1167.18</v>
          </cell>
          <cell r="M3010">
            <v>144.26</v>
          </cell>
          <cell r="N3010">
            <v>33888</v>
          </cell>
          <cell r="O3010" t="e">
            <v>#N/A</v>
          </cell>
          <cell r="P3010" t="e">
            <v>#N/A</v>
          </cell>
          <cell r="Q3010" t="e">
            <v>#N/A</v>
          </cell>
          <cell r="R3010" t="e">
            <v>#N/A</v>
          </cell>
          <cell r="S3010" t="e">
            <v>#N/A</v>
          </cell>
          <cell r="T3010" t="e">
            <v>#N/A</v>
          </cell>
          <cell r="U3010" t="e">
            <v>#N/A</v>
          </cell>
          <cell r="V3010" t="e">
            <v>#N/A</v>
          </cell>
          <cell r="W3010" t="e">
            <v>#N/A</v>
          </cell>
          <cell r="X3010" t="e">
            <v>#N/A</v>
          </cell>
          <cell r="Y3010">
            <v>42</v>
          </cell>
        </row>
        <row r="3011">
          <cell r="A3011">
            <v>3010</v>
          </cell>
          <cell r="B3011">
            <v>33</v>
          </cell>
          <cell r="C3011">
            <v>1422</v>
          </cell>
          <cell r="D3011">
            <v>42885</v>
          </cell>
          <cell r="E3011" t="b">
            <v>1</v>
          </cell>
          <cell r="F3011" t="str">
            <v>Approved</v>
          </cell>
          <cell r="G3011" t="str">
            <v>Giant Bicycles</v>
          </cell>
          <cell r="H3011" t="str">
            <v>Standard</v>
          </cell>
          <cell r="I3011" t="str">
            <v>medium</v>
          </cell>
          <cell r="J3011" t="str">
            <v>small</v>
          </cell>
          <cell r="K3011">
            <v>1311.44</v>
          </cell>
          <cell r="L3011">
            <v>1167.18</v>
          </cell>
          <cell r="M3011">
            <v>144.26</v>
          </cell>
          <cell r="N3011">
            <v>34527</v>
          </cell>
          <cell r="O3011" t="e">
            <v>#N/A</v>
          </cell>
          <cell r="P3011" t="e">
            <v>#N/A</v>
          </cell>
          <cell r="Q3011" t="e">
            <v>#N/A</v>
          </cell>
          <cell r="R3011" t="e">
            <v>#N/A</v>
          </cell>
          <cell r="S3011" t="e">
            <v>#N/A</v>
          </cell>
          <cell r="T3011" t="e">
            <v>#N/A</v>
          </cell>
          <cell r="U3011" t="e">
            <v>#N/A</v>
          </cell>
          <cell r="V3011" t="e">
            <v>#N/A</v>
          </cell>
          <cell r="W3011" t="e">
            <v>#N/A</v>
          </cell>
          <cell r="X3011" t="e">
            <v>#N/A</v>
          </cell>
          <cell r="Y3011">
            <v>214</v>
          </cell>
        </row>
        <row r="3012">
          <cell r="A3012">
            <v>3011</v>
          </cell>
          <cell r="B3012">
            <v>35</v>
          </cell>
          <cell r="C3012">
            <v>112</v>
          </cell>
          <cell r="D3012">
            <v>42905</v>
          </cell>
          <cell r="E3012" t="b">
            <v>0</v>
          </cell>
          <cell r="F3012" t="str">
            <v>Approved</v>
          </cell>
          <cell r="G3012" t="str">
            <v>Giant Bicycles</v>
          </cell>
          <cell r="H3012" t="str">
            <v>Standard</v>
          </cell>
          <cell r="I3012" t="str">
            <v>medium</v>
          </cell>
          <cell r="J3012" t="str">
            <v>medium</v>
          </cell>
          <cell r="K3012">
            <v>1403.5</v>
          </cell>
          <cell r="L3012">
            <v>954.82</v>
          </cell>
          <cell r="M3012">
            <v>448.67999999999995</v>
          </cell>
          <cell r="N3012">
            <v>35667</v>
          </cell>
          <cell r="O3012" t="e">
            <v>#N/A</v>
          </cell>
          <cell r="P3012" t="e">
            <v>#N/A</v>
          </cell>
          <cell r="Q3012" t="e">
            <v>#N/A</v>
          </cell>
          <cell r="R3012" t="e">
            <v>#N/A</v>
          </cell>
          <cell r="S3012" t="e">
            <v>#N/A</v>
          </cell>
          <cell r="T3012" t="e">
            <v>#N/A</v>
          </cell>
          <cell r="U3012" t="e">
            <v>#N/A</v>
          </cell>
          <cell r="V3012" t="e">
            <v>#N/A</v>
          </cell>
          <cell r="W3012" t="e">
            <v>#N/A</v>
          </cell>
          <cell r="X3012" t="e">
            <v>#N/A</v>
          </cell>
          <cell r="Y3012">
            <v>194</v>
          </cell>
        </row>
        <row r="3013">
          <cell r="A3013">
            <v>3012</v>
          </cell>
          <cell r="B3013">
            <v>67</v>
          </cell>
          <cell r="C3013">
            <v>2645</v>
          </cell>
          <cell r="D3013">
            <v>42806</v>
          </cell>
          <cell r="E3013" t="b">
            <v>1</v>
          </cell>
          <cell r="F3013" t="str">
            <v>Approved</v>
          </cell>
          <cell r="G3013" t="str">
            <v>Solex</v>
          </cell>
          <cell r="H3013" t="str">
            <v>Standard</v>
          </cell>
          <cell r="I3013" t="str">
            <v>medium</v>
          </cell>
          <cell r="J3013" t="str">
            <v>large</v>
          </cell>
          <cell r="K3013">
            <v>1071.23</v>
          </cell>
          <cell r="L3013">
            <v>380.74</v>
          </cell>
          <cell r="M3013">
            <v>690.49</v>
          </cell>
          <cell r="N3013">
            <v>34244</v>
          </cell>
          <cell r="O3013" t="e">
            <v>#N/A</v>
          </cell>
          <cell r="P3013" t="e">
            <v>#N/A</v>
          </cell>
          <cell r="Q3013" t="e">
            <v>#N/A</v>
          </cell>
          <cell r="R3013" t="e">
            <v>#N/A</v>
          </cell>
          <cell r="S3013" t="e">
            <v>#N/A</v>
          </cell>
          <cell r="T3013" t="e">
            <v>#N/A</v>
          </cell>
          <cell r="U3013" t="e">
            <v>#N/A</v>
          </cell>
          <cell r="V3013" t="e">
            <v>#N/A</v>
          </cell>
          <cell r="W3013" t="e">
            <v>#N/A</v>
          </cell>
          <cell r="X3013" t="e">
            <v>#N/A</v>
          </cell>
          <cell r="Y3013">
            <v>293</v>
          </cell>
        </row>
        <row r="3014">
          <cell r="A3014">
            <v>3013</v>
          </cell>
          <cell r="B3014">
            <v>82</v>
          </cell>
          <cell r="C3014">
            <v>192</v>
          </cell>
          <cell r="D3014">
            <v>42743</v>
          </cell>
          <cell r="E3014" t="b">
            <v>0</v>
          </cell>
          <cell r="F3014" t="str">
            <v>Approved</v>
          </cell>
          <cell r="G3014" t="str">
            <v>Norco Bicycles</v>
          </cell>
          <cell r="H3014" t="str">
            <v>Standard</v>
          </cell>
          <cell r="I3014" t="str">
            <v>high</v>
          </cell>
          <cell r="J3014" t="str">
            <v>medium</v>
          </cell>
          <cell r="K3014">
            <v>1148.6400000000001</v>
          </cell>
          <cell r="L3014">
            <v>689.18</v>
          </cell>
          <cell r="M3014">
            <v>459.46000000000015</v>
          </cell>
          <cell r="N3014">
            <v>35667</v>
          </cell>
          <cell r="O3014" t="e">
            <v>#N/A</v>
          </cell>
          <cell r="P3014" t="e">
            <v>#N/A</v>
          </cell>
          <cell r="Q3014" t="e">
            <v>#N/A</v>
          </cell>
          <cell r="R3014" t="e">
            <v>#N/A</v>
          </cell>
          <cell r="S3014" t="e">
            <v>#N/A</v>
          </cell>
          <cell r="T3014" t="e">
            <v>#N/A</v>
          </cell>
          <cell r="U3014" t="e">
            <v>#N/A</v>
          </cell>
          <cell r="V3014" t="e">
            <v>#N/A</v>
          </cell>
          <cell r="W3014" t="e">
            <v>#N/A</v>
          </cell>
          <cell r="X3014" t="e">
            <v>#N/A</v>
          </cell>
          <cell r="Y3014">
            <v>356</v>
          </cell>
        </row>
        <row r="3015">
          <cell r="A3015">
            <v>3014</v>
          </cell>
          <cell r="B3015">
            <v>0</v>
          </cell>
          <cell r="C3015">
            <v>3148</v>
          </cell>
          <cell r="D3015">
            <v>43044</v>
          </cell>
          <cell r="E3015" t="b">
            <v>1</v>
          </cell>
          <cell r="F3015" t="str">
            <v>Approved</v>
          </cell>
          <cell r="G3015" t="str">
            <v>Giant Bicycles</v>
          </cell>
          <cell r="H3015" t="str">
            <v>Standard</v>
          </cell>
          <cell r="I3015" t="str">
            <v>medium</v>
          </cell>
          <cell r="J3015" t="str">
            <v>medium</v>
          </cell>
          <cell r="K3015">
            <v>230.91</v>
          </cell>
          <cell r="L3015">
            <v>173.18</v>
          </cell>
          <cell r="M3015">
            <v>57.72999999999999</v>
          </cell>
          <cell r="N3015">
            <v>40336</v>
          </cell>
          <cell r="O3015" t="str">
            <v>Female</v>
          </cell>
          <cell r="P3015">
            <v>31</v>
          </cell>
          <cell r="Q3015">
            <v>47.476712328767121</v>
          </cell>
          <cell r="R3015" t="str">
            <v>Human Resources Assistant IV</v>
          </cell>
          <cell r="S3015" t="str">
            <v>Retail</v>
          </cell>
          <cell r="T3015" t="str">
            <v>Affluent Customer</v>
          </cell>
          <cell r="U3015" t="str">
            <v>Yes</v>
          </cell>
          <cell r="V3015">
            <v>2519</v>
          </cell>
          <cell r="W3015" t="str">
            <v>NSW</v>
          </cell>
          <cell r="X3015">
            <v>9</v>
          </cell>
          <cell r="Y3015">
            <v>55</v>
          </cell>
        </row>
        <row r="3016">
          <cell r="A3016">
            <v>3015</v>
          </cell>
          <cell r="B3016">
            <v>92</v>
          </cell>
          <cell r="C3016">
            <v>1690</v>
          </cell>
          <cell r="D3016">
            <v>42969</v>
          </cell>
          <cell r="E3016" t="b">
            <v>1</v>
          </cell>
          <cell r="F3016" t="str">
            <v>Approved</v>
          </cell>
          <cell r="G3016" t="str">
            <v>WeareA2B</v>
          </cell>
          <cell r="H3016" t="str">
            <v>Standard</v>
          </cell>
          <cell r="I3016" t="str">
            <v>medium</v>
          </cell>
          <cell r="J3016" t="str">
            <v>small</v>
          </cell>
          <cell r="K3016">
            <v>1415.01</v>
          </cell>
          <cell r="L3016">
            <v>1259.3599999999999</v>
          </cell>
          <cell r="M3016">
            <v>155.65000000000009</v>
          </cell>
          <cell r="N3016">
            <v>41434</v>
          </cell>
          <cell r="O3016" t="e">
            <v>#N/A</v>
          </cell>
          <cell r="P3016" t="e">
            <v>#N/A</v>
          </cell>
          <cell r="Q3016" t="e">
            <v>#N/A</v>
          </cell>
          <cell r="R3016" t="e">
            <v>#N/A</v>
          </cell>
          <cell r="S3016" t="e">
            <v>#N/A</v>
          </cell>
          <cell r="T3016" t="e">
            <v>#N/A</v>
          </cell>
          <cell r="U3016" t="e">
            <v>#N/A</v>
          </cell>
          <cell r="V3016" t="e">
            <v>#N/A</v>
          </cell>
          <cell r="W3016" t="e">
            <v>#N/A</v>
          </cell>
          <cell r="X3016" t="e">
            <v>#N/A</v>
          </cell>
          <cell r="Y3016">
            <v>130</v>
          </cell>
        </row>
        <row r="3017">
          <cell r="A3017">
            <v>3016</v>
          </cell>
          <cell r="B3017">
            <v>31</v>
          </cell>
          <cell r="C3017">
            <v>2251</v>
          </cell>
          <cell r="D3017">
            <v>42912</v>
          </cell>
          <cell r="E3017" t="b">
            <v>0</v>
          </cell>
          <cell r="F3017" t="str">
            <v>Approved</v>
          </cell>
          <cell r="G3017" t="str">
            <v>WeareA2B</v>
          </cell>
          <cell r="H3017" t="str">
            <v>Standard</v>
          </cell>
          <cell r="I3017" t="str">
            <v>medium</v>
          </cell>
          <cell r="J3017" t="str">
            <v>medium</v>
          </cell>
          <cell r="K3017">
            <v>752.64</v>
          </cell>
          <cell r="L3017">
            <v>205.36</v>
          </cell>
          <cell r="M3017">
            <v>547.28</v>
          </cell>
          <cell r="N3017">
            <v>42218</v>
          </cell>
          <cell r="O3017" t="e">
            <v>#N/A</v>
          </cell>
          <cell r="P3017" t="e">
            <v>#N/A</v>
          </cell>
          <cell r="Q3017" t="e">
            <v>#N/A</v>
          </cell>
          <cell r="R3017" t="e">
            <v>#N/A</v>
          </cell>
          <cell r="S3017" t="e">
            <v>#N/A</v>
          </cell>
          <cell r="T3017" t="e">
            <v>#N/A</v>
          </cell>
          <cell r="U3017" t="e">
            <v>#N/A</v>
          </cell>
          <cell r="V3017" t="e">
            <v>#N/A</v>
          </cell>
          <cell r="W3017" t="e">
            <v>#N/A</v>
          </cell>
          <cell r="X3017" t="e">
            <v>#N/A</v>
          </cell>
          <cell r="Y3017">
            <v>187</v>
          </cell>
        </row>
        <row r="3018">
          <cell r="A3018">
            <v>3017</v>
          </cell>
          <cell r="B3018">
            <v>75</v>
          </cell>
          <cell r="C3018">
            <v>2601</v>
          </cell>
          <cell r="D3018">
            <v>42835</v>
          </cell>
          <cell r="E3018" t="b">
            <v>1</v>
          </cell>
          <cell r="F3018" t="str">
            <v>Approved</v>
          </cell>
          <cell r="G3018" t="str">
            <v>Giant Bicycles</v>
          </cell>
          <cell r="H3018" t="str">
            <v>Touring</v>
          </cell>
          <cell r="I3018" t="str">
            <v>medium</v>
          </cell>
          <cell r="J3018" t="str">
            <v>large</v>
          </cell>
          <cell r="K3018">
            <v>1873.97</v>
          </cell>
          <cell r="L3018">
            <v>863.95</v>
          </cell>
          <cell r="M3018">
            <v>1010.02</v>
          </cell>
          <cell r="N3018">
            <v>38859</v>
          </cell>
          <cell r="O3018" t="e">
            <v>#N/A</v>
          </cell>
          <cell r="P3018" t="e">
            <v>#N/A</v>
          </cell>
          <cell r="Q3018" t="e">
            <v>#N/A</v>
          </cell>
          <cell r="R3018" t="e">
            <v>#N/A</v>
          </cell>
          <cell r="S3018" t="e">
            <v>#N/A</v>
          </cell>
          <cell r="T3018" t="e">
            <v>#N/A</v>
          </cell>
          <cell r="U3018" t="e">
            <v>#N/A</v>
          </cell>
          <cell r="V3018" t="e">
            <v>#N/A</v>
          </cell>
          <cell r="W3018" t="e">
            <v>#N/A</v>
          </cell>
          <cell r="X3018" t="e">
            <v>#N/A</v>
          </cell>
          <cell r="Y3018">
            <v>264</v>
          </cell>
        </row>
        <row r="3019">
          <cell r="A3019">
            <v>3018</v>
          </cell>
          <cell r="B3019">
            <v>78</v>
          </cell>
          <cell r="C3019">
            <v>3198</v>
          </cell>
          <cell r="D3019">
            <v>42970</v>
          </cell>
          <cell r="E3019" t="b">
            <v>1</v>
          </cell>
          <cell r="F3019" t="str">
            <v>Approved</v>
          </cell>
          <cell r="G3019" t="str">
            <v>Giant Bicycles</v>
          </cell>
          <cell r="H3019" t="str">
            <v>Standard</v>
          </cell>
          <cell r="I3019" t="str">
            <v>medium</v>
          </cell>
          <cell r="J3019" t="str">
            <v>large</v>
          </cell>
          <cell r="K3019">
            <v>1765.3</v>
          </cell>
          <cell r="L3019">
            <v>709.48</v>
          </cell>
          <cell r="M3019">
            <v>1055.82</v>
          </cell>
          <cell r="N3019">
            <v>42458</v>
          </cell>
          <cell r="O3019" t="str">
            <v>Female</v>
          </cell>
          <cell r="P3019">
            <v>98</v>
          </cell>
          <cell r="Q3019">
            <v>24.646575342465752</v>
          </cell>
          <cell r="R3019" t="str">
            <v>Media Manager III</v>
          </cell>
          <cell r="S3019" t="str">
            <v>Health</v>
          </cell>
          <cell r="T3019" t="str">
            <v>High Net Worth</v>
          </cell>
          <cell r="U3019" t="str">
            <v>No</v>
          </cell>
          <cell r="V3019">
            <v>3796</v>
          </cell>
          <cell r="W3019" t="str">
            <v>VIC</v>
          </cell>
          <cell r="X3019">
            <v>8</v>
          </cell>
          <cell r="Y3019">
            <v>129</v>
          </cell>
        </row>
        <row r="3020">
          <cell r="A3020">
            <v>3019</v>
          </cell>
          <cell r="B3020">
            <v>43</v>
          </cell>
          <cell r="C3020">
            <v>2681</v>
          </cell>
          <cell r="D3020">
            <v>42991</v>
          </cell>
          <cell r="E3020" t="b">
            <v>0</v>
          </cell>
          <cell r="F3020" t="str">
            <v>Approved</v>
          </cell>
          <cell r="G3020" t="str">
            <v>Solex</v>
          </cell>
          <cell r="H3020" t="str">
            <v>Standard</v>
          </cell>
          <cell r="I3020" t="str">
            <v>medium</v>
          </cell>
          <cell r="J3020" t="str">
            <v>medium</v>
          </cell>
          <cell r="K3020">
            <v>1151.96</v>
          </cell>
          <cell r="L3020">
            <v>649.49</v>
          </cell>
          <cell r="M3020">
            <v>502.47</v>
          </cell>
          <cell r="N3020">
            <v>38991</v>
          </cell>
          <cell r="O3020" t="e">
            <v>#N/A</v>
          </cell>
          <cell r="P3020" t="e">
            <v>#N/A</v>
          </cell>
          <cell r="Q3020" t="e">
            <v>#N/A</v>
          </cell>
          <cell r="R3020" t="e">
            <v>#N/A</v>
          </cell>
          <cell r="S3020" t="e">
            <v>#N/A</v>
          </cell>
          <cell r="T3020" t="e">
            <v>#N/A</v>
          </cell>
          <cell r="U3020" t="e">
            <v>#N/A</v>
          </cell>
          <cell r="V3020" t="e">
            <v>#N/A</v>
          </cell>
          <cell r="W3020" t="e">
            <v>#N/A</v>
          </cell>
          <cell r="X3020" t="e">
            <v>#N/A</v>
          </cell>
          <cell r="Y3020">
            <v>108</v>
          </cell>
        </row>
        <row r="3021">
          <cell r="A3021">
            <v>3020</v>
          </cell>
          <cell r="B3021">
            <v>0</v>
          </cell>
          <cell r="C3021">
            <v>1525</v>
          </cell>
          <cell r="D3021">
            <v>43075</v>
          </cell>
          <cell r="E3021" t="b">
            <v>0</v>
          </cell>
          <cell r="F3021" t="str">
            <v>Approved</v>
          </cell>
          <cell r="G3021" t="str">
            <v>OHM Cycles</v>
          </cell>
          <cell r="H3021" t="str">
            <v>Standard</v>
          </cell>
          <cell r="I3021" t="str">
            <v>medium</v>
          </cell>
          <cell r="J3021" t="str">
            <v>medium</v>
          </cell>
          <cell r="K3021">
            <v>235.63</v>
          </cell>
          <cell r="L3021">
            <v>125.07</v>
          </cell>
          <cell r="M3021">
            <v>110.56</v>
          </cell>
          <cell r="N3021">
            <v>38206</v>
          </cell>
          <cell r="O3021" t="e">
            <v>#N/A</v>
          </cell>
          <cell r="P3021" t="e">
            <v>#N/A</v>
          </cell>
          <cell r="Q3021" t="e">
            <v>#N/A</v>
          </cell>
          <cell r="R3021" t="e">
            <v>#N/A</v>
          </cell>
          <cell r="S3021" t="e">
            <v>#N/A</v>
          </cell>
          <cell r="T3021" t="e">
            <v>#N/A</v>
          </cell>
          <cell r="U3021" t="e">
            <v>#N/A</v>
          </cell>
          <cell r="V3021" t="e">
            <v>#N/A</v>
          </cell>
          <cell r="W3021" t="e">
            <v>#N/A</v>
          </cell>
          <cell r="X3021" t="e">
            <v>#N/A</v>
          </cell>
          <cell r="Y3021">
            <v>24</v>
          </cell>
        </row>
        <row r="3022">
          <cell r="A3022">
            <v>3021</v>
          </cell>
          <cell r="B3022">
            <v>32</v>
          </cell>
          <cell r="C3022">
            <v>360</v>
          </cell>
          <cell r="D3022">
            <v>43091</v>
          </cell>
          <cell r="E3022" t="b">
            <v>0</v>
          </cell>
          <cell r="F3022" t="str">
            <v>Approved</v>
          </cell>
          <cell r="G3022" t="str">
            <v>Giant Bicycles</v>
          </cell>
          <cell r="H3022" t="str">
            <v>Standard</v>
          </cell>
          <cell r="I3022" t="str">
            <v>medium</v>
          </cell>
          <cell r="J3022" t="str">
            <v>medium</v>
          </cell>
          <cell r="K3022">
            <v>642.70000000000005</v>
          </cell>
          <cell r="L3022">
            <v>211.37</v>
          </cell>
          <cell r="M3022">
            <v>431.33000000000004</v>
          </cell>
          <cell r="N3022">
            <v>36361</v>
          </cell>
          <cell r="O3022" t="e">
            <v>#N/A</v>
          </cell>
          <cell r="P3022" t="e">
            <v>#N/A</v>
          </cell>
          <cell r="Q3022" t="e">
            <v>#N/A</v>
          </cell>
          <cell r="R3022" t="e">
            <v>#N/A</v>
          </cell>
          <cell r="S3022" t="e">
            <v>#N/A</v>
          </cell>
          <cell r="T3022" t="e">
            <v>#N/A</v>
          </cell>
          <cell r="U3022" t="e">
            <v>#N/A</v>
          </cell>
          <cell r="V3022" t="e">
            <v>#N/A</v>
          </cell>
          <cell r="W3022" t="e">
            <v>#N/A</v>
          </cell>
          <cell r="X3022" t="e">
            <v>#N/A</v>
          </cell>
          <cell r="Y3022">
            <v>8</v>
          </cell>
        </row>
        <row r="3023">
          <cell r="A3023">
            <v>3022</v>
          </cell>
          <cell r="B3023">
            <v>88</v>
          </cell>
          <cell r="C3023">
            <v>1773</v>
          </cell>
          <cell r="D3023">
            <v>42835</v>
          </cell>
          <cell r="E3023" t="b">
            <v>1</v>
          </cell>
          <cell r="F3023" t="str">
            <v>Approved</v>
          </cell>
          <cell r="G3023" t="str">
            <v>Norco Bicycles</v>
          </cell>
          <cell r="H3023" t="str">
            <v>Standard</v>
          </cell>
          <cell r="I3023" t="str">
            <v>medium</v>
          </cell>
          <cell r="J3023" t="str">
            <v>medium</v>
          </cell>
          <cell r="K3023">
            <v>1198.46</v>
          </cell>
          <cell r="L3023">
            <v>381.1</v>
          </cell>
          <cell r="M3023">
            <v>817.36</v>
          </cell>
          <cell r="N3023">
            <v>36833</v>
          </cell>
          <cell r="O3023" t="e">
            <v>#N/A</v>
          </cell>
          <cell r="P3023" t="e">
            <v>#N/A</v>
          </cell>
          <cell r="Q3023" t="e">
            <v>#N/A</v>
          </cell>
          <cell r="R3023" t="e">
            <v>#N/A</v>
          </cell>
          <cell r="S3023" t="e">
            <v>#N/A</v>
          </cell>
          <cell r="T3023" t="e">
            <v>#N/A</v>
          </cell>
          <cell r="U3023" t="e">
            <v>#N/A</v>
          </cell>
          <cell r="V3023" t="e">
            <v>#N/A</v>
          </cell>
          <cell r="W3023" t="e">
            <v>#N/A</v>
          </cell>
          <cell r="X3023" t="e">
            <v>#N/A</v>
          </cell>
          <cell r="Y3023">
            <v>264</v>
          </cell>
        </row>
        <row r="3024">
          <cell r="A3024">
            <v>3023</v>
          </cell>
          <cell r="B3024">
            <v>79</v>
          </cell>
          <cell r="C3024">
            <v>647</v>
          </cell>
          <cell r="D3024">
            <v>42755</v>
          </cell>
          <cell r="E3024" t="b">
            <v>0</v>
          </cell>
          <cell r="F3024" t="str">
            <v>Approved</v>
          </cell>
          <cell r="G3024" t="str">
            <v>Norco Bicycles</v>
          </cell>
          <cell r="H3024" t="str">
            <v>Standard</v>
          </cell>
          <cell r="I3024" t="str">
            <v>medium</v>
          </cell>
          <cell r="J3024" t="str">
            <v>medium</v>
          </cell>
          <cell r="K3024">
            <v>1555.58</v>
          </cell>
          <cell r="L3024">
            <v>818.01</v>
          </cell>
          <cell r="M3024">
            <v>737.56999999999994</v>
          </cell>
          <cell r="N3024">
            <v>38693</v>
          </cell>
          <cell r="O3024" t="e">
            <v>#N/A</v>
          </cell>
          <cell r="P3024" t="e">
            <v>#N/A</v>
          </cell>
          <cell r="Q3024" t="e">
            <v>#N/A</v>
          </cell>
          <cell r="R3024" t="e">
            <v>#N/A</v>
          </cell>
          <cell r="S3024" t="e">
            <v>#N/A</v>
          </cell>
          <cell r="T3024" t="e">
            <v>#N/A</v>
          </cell>
          <cell r="U3024" t="e">
            <v>#N/A</v>
          </cell>
          <cell r="V3024" t="e">
            <v>#N/A</v>
          </cell>
          <cell r="W3024" t="e">
            <v>#N/A</v>
          </cell>
          <cell r="X3024" t="e">
            <v>#N/A</v>
          </cell>
          <cell r="Y3024">
            <v>344</v>
          </cell>
        </row>
        <row r="3025">
          <cell r="A3025">
            <v>3024</v>
          </cell>
          <cell r="B3025">
            <v>59</v>
          </cell>
          <cell r="C3025">
            <v>3036</v>
          </cell>
          <cell r="D3025">
            <v>42788</v>
          </cell>
          <cell r="E3025" t="b">
            <v>0</v>
          </cell>
          <cell r="F3025" t="str">
            <v>Approved</v>
          </cell>
          <cell r="G3025" t="str">
            <v>Solex</v>
          </cell>
          <cell r="H3025" t="str">
            <v>Standard</v>
          </cell>
          <cell r="I3025" t="str">
            <v>medium</v>
          </cell>
          <cell r="J3025" t="str">
            <v>large</v>
          </cell>
          <cell r="K3025">
            <v>1061.56</v>
          </cell>
          <cell r="L3025">
            <v>733.58</v>
          </cell>
          <cell r="M3025">
            <v>327.9799999999999</v>
          </cell>
          <cell r="N3025">
            <v>42172</v>
          </cell>
          <cell r="O3025" t="str">
            <v>Female</v>
          </cell>
          <cell r="P3025">
            <v>30</v>
          </cell>
          <cell r="Q3025">
            <v>44.953424657534249</v>
          </cell>
          <cell r="R3025" t="str">
            <v>Business Systems Development Analyst</v>
          </cell>
          <cell r="S3025" t="str">
            <v>Health</v>
          </cell>
          <cell r="T3025" t="str">
            <v>High Net Worth</v>
          </cell>
          <cell r="U3025" t="str">
            <v>No</v>
          </cell>
          <cell r="V3025">
            <v>2168</v>
          </cell>
          <cell r="W3025" t="str">
            <v>NSW</v>
          </cell>
          <cell r="X3025">
            <v>8</v>
          </cell>
          <cell r="Y3025">
            <v>311</v>
          </cell>
        </row>
        <row r="3026">
          <cell r="A3026">
            <v>3025</v>
          </cell>
          <cell r="B3026">
            <v>97</v>
          </cell>
          <cell r="C3026">
            <v>245</v>
          </cell>
          <cell r="D3026">
            <v>43087</v>
          </cell>
          <cell r="E3026" t="b">
            <v>1</v>
          </cell>
          <cell r="F3026" t="str">
            <v>Approved</v>
          </cell>
          <cell r="G3026" t="str">
            <v>Solex</v>
          </cell>
          <cell r="H3026" t="str">
            <v>Standard</v>
          </cell>
          <cell r="I3026" t="str">
            <v>medium</v>
          </cell>
          <cell r="J3026" t="str">
            <v>large</v>
          </cell>
          <cell r="K3026">
            <v>202.62</v>
          </cell>
          <cell r="L3026">
            <v>151.96</v>
          </cell>
          <cell r="M3026">
            <v>50.66</v>
          </cell>
          <cell r="N3026">
            <v>42458</v>
          </cell>
          <cell r="O3026" t="e">
            <v>#N/A</v>
          </cell>
          <cell r="P3026" t="e">
            <v>#N/A</v>
          </cell>
          <cell r="Q3026" t="e">
            <v>#N/A</v>
          </cell>
          <cell r="R3026" t="e">
            <v>#N/A</v>
          </cell>
          <cell r="S3026" t="e">
            <v>#N/A</v>
          </cell>
          <cell r="T3026" t="e">
            <v>#N/A</v>
          </cell>
          <cell r="U3026" t="e">
            <v>#N/A</v>
          </cell>
          <cell r="V3026" t="e">
            <v>#N/A</v>
          </cell>
          <cell r="W3026" t="e">
            <v>#N/A</v>
          </cell>
          <cell r="X3026" t="e">
            <v>#N/A</v>
          </cell>
          <cell r="Y3026">
            <v>12</v>
          </cell>
        </row>
        <row r="3027">
          <cell r="A3027">
            <v>3026</v>
          </cell>
          <cell r="B3027">
            <v>16</v>
          </cell>
          <cell r="C3027">
            <v>2574</v>
          </cell>
          <cell r="D3027">
            <v>42750</v>
          </cell>
          <cell r="F3027" t="str">
            <v>Approved</v>
          </cell>
          <cell r="G3027" t="str">
            <v>Norco Bicycles</v>
          </cell>
          <cell r="H3027" t="str">
            <v>Standard</v>
          </cell>
          <cell r="I3027" t="str">
            <v>high</v>
          </cell>
          <cell r="J3027" t="str">
            <v>small</v>
          </cell>
          <cell r="K3027">
            <v>1661.92</v>
          </cell>
          <cell r="L3027">
            <v>1479.11</v>
          </cell>
          <cell r="M3027">
            <v>182.81000000000017</v>
          </cell>
          <cell r="N3027">
            <v>34586</v>
          </cell>
          <cell r="O3027" t="e">
            <v>#N/A</v>
          </cell>
          <cell r="P3027" t="e">
            <v>#N/A</v>
          </cell>
          <cell r="Q3027" t="e">
            <v>#N/A</v>
          </cell>
          <cell r="R3027" t="e">
            <v>#N/A</v>
          </cell>
          <cell r="S3027" t="e">
            <v>#N/A</v>
          </cell>
          <cell r="T3027" t="e">
            <v>#N/A</v>
          </cell>
          <cell r="U3027" t="e">
            <v>#N/A</v>
          </cell>
          <cell r="V3027" t="e">
            <v>#N/A</v>
          </cell>
          <cell r="W3027" t="e">
            <v>#N/A</v>
          </cell>
          <cell r="X3027" t="e">
            <v>#N/A</v>
          </cell>
          <cell r="Y3027">
            <v>349</v>
          </cell>
        </row>
        <row r="3028">
          <cell r="A3028">
            <v>3027</v>
          </cell>
          <cell r="B3028">
            <v>17</v>
          </cell>
          <cell r="C3028">
            <v>202</v>
          </cell>
          <cell r="D3028">
            <v>43067</v>
          </cell>
          <cell r="E3028" t="b">
            <v>0</v>
          </cell>
          <cell r="F3028" t="str">
            <v>Approved</v>
          </cell>
          <cell r="G3028" t="str">
            <v>Solex</v>
          </cell>
          <cell r="H3028" t="str">
            <v>Standard</v>
          </cell>
          <cell r="I3028" t="str">
            <v>high</v>
          </cell>
          <cell r="J3028" t="str">
            <v>medium</v>
          </cell>
          <cell r="K3028">
            <v>1024.6600000000001</v>
          </cell>
          <cell r="L3028">
            <v>614.79999999999995</v>
          </cell>
          <cell r="M3028">
            <v>409.86000000000013</v>
          </cell>
          <cell r="N3028">
            <v>42404</v>
          </cell>
          <cell r="O3028" t="e">
            <v>#N/A</v>
          </cell>
          <cell r="P3028" t="e">
            <v>#N/A</v>
          </cell>
          <cell r="Q3028" t="e">
            <v>#N/A</v>
          </cell>
          <cell r="R3028" t="e">
            <v>#N/A</v>
          </cell>
          <cell r="S3028" t="e">
            <v>#N/A</v>
          </cell>
          <cell r="T3028" t="e">
            <v>#N/A</v>
          </cell>
          <cell r="U3028" t="e">
            <v>#N/A</v>
          </cell>
          <cell r="V3028" t="e">
            <v>#N/A</v>
          </cell>
          <cell r="W3028" t="e">
            <v>#N/A</v>
          </cell>
          <cell r="X3028" t="e">
            <v>#N/A</v>
          </cell>
          <cell r="Y3028">
            <v>32</v>
          </cell>
        </row>
        <row r="3029">
          <cell r="A3029">
            <v>3028</v>
          </cell>
          <cell r="B3029">
            <v>91</v>
          </cell>
          <cell r="C3029">
            <v>342</v>
          </cell>
          <cell r="D3029">
            <v>42920</v>
          </cell>
          <cell r="E3029" t="b">
            <v>0</v>
          </cell>
          <cell r="F3029" t="str">
            <v>Approved</v>
          </cell>
          <cell r="G3029" t="str">
            <v>WeareA2B</v>
          </cell>
          <cell r="H3029" t="str">
            <v>Standard</v>
          </cell>
          <cell r="I3029" t="str">
            <v>low</v>
          </cell>
          <cell r="J3029" t="str">
            <v>medium</v>
          </cell>
          <cell r="K3029">
            <v>642.30999999999995</v>
          </cell>
          <cell r="L3029">
            <v>513.85</v>
          </cell>
          <cell r="M3029">
            <v>128.45999999999992</v>
          </cell>
          <cell r="N3029">
            <v>41922</v>
          </cell>
          <cell r="O3029" t="e">
            <v>#N/A</v>
          </cell>
          <cell r="P3029" t="e">
            <v>#N/A</v>
          </cell>
          <cell r="Q3029" t="e">
            <v>#N/A</v>
          </cell>
          <cell r="R3029" t="e">
            <v>#N/A</v>
          </cell>
          <cell r="S3029" t="e">
            <v>#N/A</v>
          </cell>
          <cell r="T3029" t="e">
            <v>#N/A</v>
          </cell>
          <cell r="U3029" t="e">
            <v>#N/A</v>
          </cell>
          <cell r="V3029" t="e">
            <v>#N/A</v>
          </cell>
          <cell r="W3029" t="e">
            <v>#N/A</v>
          </cell>
          <cell r="X3029" t="e">
            <v>#N/A</v>
          </cell>
          <cell r="Y3029">
            <v>179</v>
          </cell>
        </row>
        <row r="3030">
          <cell r="A3030">
            <v>3029</v>
          </cell>
          <cell r="B3030">
            <v>2</v>
          </cell>
          <cell r="C3030">
            <v>73</v>
          </cell>
          <cell r="D3030">
            <v>42931</v>
          </cell>
          <cell r="E3030" t="b">
            <v>0</v>
          </cell>
          <cell r="F3030" t="str">
            <v>Approved</v>
          </cell>
          <cell r="G3030" t="str">
            <v>Solex</v>
          </cell>
          <cell r="H3030" t="str">
            <v>Standard</v>
          </cell>
          <cell r="I3030" t="str">
            <v>medium</v>
          </cell>
          <cell r="J3030" t="str">
            <v>medium</v>
          </cell>
          <cell r="K3030">
            <v>71.489999999999995</v>
          </cell>
          <cell r="L3030">
            <v>53.62</v>
          </cell>
          <cell r="M3030">
            <v>17.869999999999997</v>
          </cell>
          <cell r="N3030">
            <v>38573</v>
          </cell>
          <cell r="O3030" t="e">
            <v>#N/A</v>
          </cell>
          <cell r="P3030" t="e">
            <v>#N/A</v>
          </cell>
          <cell r="Q3030" t="e">
            <v>#N/A</v>
          </cell>
          <cell r="R3030" t="e">
            <v>#N/A</v>
          </cell>
          <cell r="S3030" t="e">
            <v>#N/A</v>
          </cell>
          <cell r="T3030" t="e">
            <v>#N/A</v>
          </cell>
          <cell r="U3030" t="e">
            <v>#N/A</v>
          </cell>
          <cell r="V3030" t="e">
            <v>#N/A</v>
          </cell>
          <cell r="W3030" t="e">
            <v>#N/A</v>
          </cell>
          <cell r="X3030" t="e">
            <v>#N/A</v>
          </cell>
          <cell r="Y3030">
            <v>168</v>
          </cell>
        </row>
        <row r="3031">
          <cell r="A3031">
            <v>3030</v>
          </cell>
          <cell r="B3031">
            <v>73</v>
          </cell>
          <cell r="C3031">
            <v>3413</v>
          </cell>
          <cell r="D3031">
            <v>42878</v>
          </cell>
          <cell r="E3031" t="b">
            <v>1</v>
          </cell>
          <cell r="F3031" t="str">
            <v>Approved</v>
          </cell>
          <cell r="G3031" t="str">
            <v>Solex</v>
          </cell>
          <cell r="H3031" t="str">
            <v>Standard</v>
          </cell>
          <cell r="I3031" t="str">
            <v>medium</v>
          </cell>
          <cell r="J3031" t="str">
            <v>medium</v>
          </cell>
          <cell r="K3031">
            <v>1945.43</v>
          </cell>
          <cell r="L3031">
            <v>333.18</v>
          </cell>
          <cell r="M3031">
            <v>1612.25</v>
          </cell>
          <cell r="N3031">
            <v>37499</v>
          </cell>
          <cell r="O3031" t="str">
            <v>Female</v>
          </cell>
          <cell r="P3031">
            <v>46</v>
          </cell>
          <cell r="Q3031">
            <v>24.443835616438356</v>
          </cell>
          <cell r="R3031" t="str">
            <v>VP Accounting</v>
          </cell>
          <cell r="S3031" t="str">
            <v>n/a</v>
          </cell>
          <cell r="T3031" t="str">
            <v>Mass Customer</v>
          </cell>
          <cell r="U3031" t="str">
            <v>Yes</v>
          </cell>
          <cell r="V3031">
            <v>2160</v>
          </cell>
          <cell r="W3031" t="str">
            <v>NSW</v>
          </cell>
          <cell r="X3031">
            <v>10</v>
          </cell>
          <cell r="Y3031">
            <v>221</v>
          </cell>
        </row>
        <row r="3032">
          <cell r="A3032">
            <v>3031</v>
          </cell>
          <cell r="B3032">
            <v>0</v>
          </cell>
          <cell r="C3032">
            <v>548</v>
          </cell>
          <cell r="D3032">
            <v>42992</v>
          </cell>
          <cell r="E3032" t="b">
            <v>0</v>
          </cell>
          <cell r="F3032" t="str">
            <v>Approved</v>
          </cell>
          <cell r="G3032" t="str">
            <v>Giant Bicycles</v>
          </cell>
          <cell r="H3032" t="str">
            <v>Standard</v>
          </cell>
          <cell r="I3032" t="str">
            <v>medium</v>
          </cell>
          <cell r="J3032" t="str">
            <v>medium</v>
          </cell>
          <cell r="K3032">
            <v>230.91</v>
          </cell>
          <cell r="L3032">
            <v>173.18</v>
          </cell>
          <cell r="M3032">
            <v>57.72999999999999</v>
          </cell>
          <cell r="N3032">
            <v>35052</v>
          </cell>
          <cell r="O3032" t="e">
            <v>#N/A</v>
          </cell>
          <cell r="P3032" t="e">
            <v>#N/A</v>
          </cell>
          <cell r="Q3032" t="e">
            <v>#N/A</v>
          </cell>
          <cell r="R3032" t="e">
            <v>#N/A</v>
          </cell>
          <cell r="S3032" t="e">
            <v>#N/A</v>
          </cell>
          <cell r="T3032" t="e">
            <v>#N/A</v>
          </cell>
          <cell r="U3032" t="e">
            <v>#N/A</v>
          </cell>
          <cell r="V3032" t="e">
            <v>#N/A</v>
          </cell>
          <cell r="W3032" t="e">
            <v>#N/A</v>
          </cell>
          <cell r="X3032" t="e">
            <v>#N/A</v>
          </cell>
          <cell r="Y3032">
            <v>107</v>
          </cell>
        </row>
        <row r="3033">
          <cell r="A3033">
            <v>3032</v>
          </cell>
          <cell r="B3033">
            <v>50</v>
          </cell>
          <cell r="C3033">
            <v>118</v>
          </cell>
          <cell r="D3033">
            <v>43029</v>
          </cell>
          <cell r="E3033" t="b">
            <v>0</v>
          </cell>
          <cell r="F3033" t="str">
            <v>Approved</v>
          </cell>
          <cell r="G3033" t="str">
            <v>Giant Bicycles</v>
          </cell>
          <cell r="H3033" t="str">
            <v>Standard</v>
          </cell>
          <cell r="I3033" t="str">
            <v>medium</v>
          </cell>
          <cell r="J3033" t="str">
            <v>medium</v>
          </cell>
          <cell r="K3033">
            <v>642.70000000000005</v>
          </cell>
          <cell r="L3033">
            <v>211.37</v>
          </cell>
          <cell r="M3033">
            <v>431.33000000000004</v>
          </cell>
          <cell r="N3033">
            <v>37337</v>
          </cell>
          <cell r="O3033" t="e">
            <v>#N/A</v>
          </cell>
          <cell r="P3033" t="e">
            <v>#N/A</v>
          </cell>
          <cell r="Q3033" t="e">
            <v>#N/A</v>
          </cell>
          <cell r="R3033" t="e">
            <v>#N/A</v>
          </cell>
          <cell r="S3033" t="e">
            <v>#N/A</v>
          </cell>
          <cell r="T3033" t="e">
            <v>#N/A</v>
          </cell>
          <cell r="U3033" t="e">
            <v>#N/A</v>
          </cell>
          <cell r="V3033" t="e">
            <v>#N/A</v>
          </cell>
          <cell r="W3033" t="e">
            <v>#N/A</v>
          </cell>
          <cell r="X3033" t="e">
            <v>#N/A</v>
          </cell>
          <cell r="Y3033">
            <v>70</v>
          </cell>
        </row>
        <row r="3034">
          <cell r="A3034">
            <v>3033</v>
          </cell>
          <cell r="B3034">
            <v>64</v>
          </cell>
          <cell r="C3034">
            <v>1120</v>
          </cell>
          <cell r="D3034">
            <v>42781</v>
          </cell>
          <cell r="F3034" t="str">
            <v>Approved</v>
          </cell>
          <cell r="G3034" t="str">
            <v>Trek Bicycles</v>
          </cell>
          <cell r="H3034" t="str">
            <v>Standard</v>
          </cell>
          <cell r="I3034" t="str">
            <v>medium</v>
          </cell>
          <cell r="J3034" t="str">
            <v>large</v>
          </cell>
          <cell r="K3034">
            <v>1469.44</v>
          </cell>
          <cell r="L3034">
            <v>596.54999999999995</v>
          </cell>
          <cell r="M3034">
            <v>872.8900000000001</v>
          </cell>
          <cell r="N3034">
            <v>41047</v>
          </cell>
          <cell r="O3034" t="e">
            <v>#N/A</v>
          </cell>
          <cell r="P3034" t="e">
            <v>#N/A</v>
          </cell>
          <cell r="Q3034" t="e">
            <v>#N/A</v>
          </cell>
          <cell r="R3034" t="e">
            <v>#N/A</v>
          </cell>
          <cell r="S3034" t="e">
            <v>#N/A</v>
          </cell>
          <cell r="T3034" t="e">
            <v>#N/A</v>
          </cell>
          <cell r="U3034" t="e">
            <v>#N/A</v>
          </cell>
          <cell r="V3034" t="e">
            <v>#N/A</v>
          </cell>
          <cell r="W3034" t="e">
            <v>#N/A</v>
          </cell>
          <cell r="X3034" t="e">
            <v>#N/A</v>
          </cell>
          <cell r="Y3034">
            <v>318</v>
          </cell>
        </row>
        <row r="3035">
          <cell r="A3035">
            <v>3034</v>
          </cell>
          <cell r="B3035">
            <v>97</v>
          </cell>
          <cell r="C3035">
            <v>356</v>
          </cell>
          <cell r="D3035">
            <v>42822</v>
          </cell>
          <cell r="E3035" t="b">
            <v>1</v>
          </cell>
          <cell r="F3035" t="str">
            <v>Approved</v>
          </cell>
          <cell r="G3035" t="str">
            <v>OHM Cycles</v>
          </cell>
          <cell r="H3035" t="str">
            <v>Road</v>
          </cell>
          <cell r="I3035" t="str">
            <v>medium</v>
          </cell>
          <cell r="J3035" t="str">
            <v>medium</v>
          </cell>
          <cell r="K3035">
            <v>742.54</v>
          </cell>
          <cell r="L3035">
            <v>667.4</v>
          </cell>
          <cell r="M3035">
            <v>75.139999999999986</v>
          </cell>
          <cell r="N3035">
            <v>33549</v>
          </cell>
          <cell r="O3035" t="e">
            <v>#N/A</v>
          </cell>
          <cell r="P3035" t="e">
            <v>#N/A</v>
          </cell>
          <cell r="Q3035" t="e">
            <v>#N/A</v>
          </cell>
          <cell r="R3035" t="e">
            <v>#N/A</v>
          </cell>
          <cell r="S3035" t="e">
            <v>#N/A</v>
          </cell>
          <cell r="T3035" t="e">
            <v>#N/A</v>
          </cell>
          <cell r="U3035" t="e">
            <v>#N/A</v>
          </cell>
          <cell r="V3035" t="e">
            <v>#N/A</v>
          </cell>
          <cell r="W3035" t="e">
            <v>#N/A</v>
          </cell>
          <cell r="X3035" t="e">
            <v>#N/A</v>
          </cell>
          <cell r="Y3035">
            <v>277</v>
          </cell>
        </row>
        <row r="3036">
          <cell r="A3036">
            <v>3035</v>
          </cell>
          <cell r="B3036">
            <v>9</v>
          </cell>
          <cell r="C3036">
            <v>2498</v>
          </cell>
          <cell r="D3036">
            <v>42932</v>
          </cell>
          <cell r="E3036" t="b">
            <v>1</v>
          </cell>
          <cell r="F3036" t="str">
            <v>Approved</v>
          </cell>
          <cell r="G3036" t="str">
            <v>Norco Bicycles</v>
          </cell>
          <cell r="H3036" t="str">
            <v>Standard</v>
          </cell>
          <cell r="I3036" t="str">
            <v>medium</v>
          </cell>
          <cell r="J3036" t="str">
            <v>small</v>
          </cell>
          <cell r="K3036">
            <v>1216.1400000000001</v>
          </cell>
          <cell r="L3036">
            <v>1082.3599999999999</v>
          </cell>
          <cell r="M3036">
            <v>133.7800000000002</v>
          </cell>
          <cell r="N3036">
            <v>33455</v>
          </cell>
          <cell r="O3036" t="e">
            <v>#N/A</v>
          </cell>
          <cell r="P3036" t="e">
            <v>#N/A</v>
          </cell>
          <cell r="Q3036" t="e">
            <v>#N/A</v>
          </cell>
          <cell r="R3036" t="e">
            <v>#N/A</v>
          </cell>
          <cell r="S3036" t="e">
            <v>#N/A</v>
          </cell>
          <cell r="T3036" t="e">
            <v>#N/A</v>
          </cell>
          <cell r="U3036" t="e">
            <v>#N/A</v>
          </cell>
          <cell r="V3036" t="e">
            <v>#N/A</v>
          </cell>
          <cell r="W3036" t="e">
            <v>#N/A</v>
          </cell>
          <cell r="X3036" t="e">
            <v>#N/A</v>
          </cell>
          <cell r="Y3036">
            <v>167</v>
          </cell>
        </row>
        <row r="3037">
          <cell r="A3037">
            <v>3036</v>
          </cell>
          <cell r="B3037">
            <v>27</v>
          </cell>
          <cell r="C3037">
            <v>2730</v>
          </cell>
          <cell r="D3037">
            <v>43060</v>
          </cell>
          <cell r="E3037" t="b">
            <v>0</v>
          </cell>
          <cell r="F3037" t="str">
            <v>Approved</v>
          </cell>
          <cell r="G3037" t="str">
            <v>Trek Bicycles</v>
          </cell>
          <cell r="H3037" t="str">
            <v>Standard</v>
          </cell>
          <cell r="I3037" t="str">
            <v>medium</v>
          </cell>
          <cell r="J3037" t="str">
            <v>medium</v>
          </cell>
          <cell r="K3037">
            <v>499.53</v>
          </cell>
          <cell r="L3037">
            <v>388.72</v>
          </cell>
          <cell r="M3037">
            <v>110.80999999999995</v>
          </cell>
          <cell r="N3037">
            <v>36334</v>
          </cell>
          <cell r="O3037" t="e">
            <v>#N/A</v>
          </cell>
          <cell r="P3037" t="e">
            <v>#N/A</v>
          </cell>
          <cell r="Q3037" t="e">
            <v>#N/A</v>
          </cell>
          <cell r="R3037" t="e">
            <v>#N/A</v>
          </cell>
          <cell r="S3037" t="e">
            <v>#N/A</v>
          </cell>
          <cell r="T3037" t="e">
            <v>#N/A</v>
          </cell>
          <cell r="U3037" t="e">
            <v>#N/A</v>
          </cell>
          <cell r="V3037" t="e">
            <v>#N/A</v>
          </cell>
          <cell r="W3037" t="e">
            <v>#N/A</v>
          </cell>
          <cell r="X3037" t="e">
            <v>#N/A</v>
          </cell>
          <cell r="Y3037">
            <v>39</v>
          </cell>
        </row>
        <row r="3038">
          <cell r="A3038">
            <v>3037</v>
          </cell>
          <cell r="B3038">
            <v>38</v>
          </cell>
          <cell r="C3038">
            <v>2617</v>
          </cell>
          <cell r="D3038">
            <v>42757</v>
          </cell>
          <cell r="E3038" t="b">
            <v>1</v>
          </cell>
          <cell r="F3038" t="str">
            <v>Approved</v>
          </cell>
          <cell r="G3038" t="str">
            <v>Trek Bicycles</v>
          </cell>
          <cell r="H3038" t="str">
            <v>Standard</v>
          </cell>
          <cell r="I3038" t="str">
            <v>medium</v>
          </cell>
          <cell r="J3038" t="str">
            <v>large</v>
          </cell>
          <cell r="K3038">
            <v>2091.4699999999998</v>
          </cell>
          <cell r="L3038">
            <v>388.92</v>
          </cell>
          <cell r="M3038">
            <v>1702.5499999999997</v>
          </cell>
          <cell r="N3038">
            <v>41167</v>
          </cell>
          <cell r="O3038" t="e">
            <v>#N/A</v>
          </cell>
          <cell r="P3038" t="e">
            <v>#N/A</v>
          </cell>
          <cell r="Q3038" t="e">
            <v>#N/A</v>
          </cell>
          <cell r="R3038" t="e">
            <v>#N/A</v>
          </cell>
          <cell r="S3038" t="e">
            <v>#N/A</v>
          </cell>
          <cell r="T3038" t="e">
            <v>#N/A</v>
          </cell>
          <cell r="U3038" t="e">
            <v>#N/A</v>
          </cell>
          <cell r="V3038" t="e">
            <v>#N/A</v>
          </cell>
          <cell r="W3038" t="e">
            <v>#N/A</v>
          </cell>
          <cell r="X3038" t="e">
            <v>#N/A</v>
          </cell>
          <cell r="Y3038">
            <v>342</v>
          </cell>
        </row>
        <row r="3039">
          <cell r="A3039">
            <v>3038</v>
          </cell>
          <cell r="B3039">
            <v>45</v>
          </cell>
          <cell r="C3039">
            <v>2391</v>
          </cell>
          <cell r="D3039">
            <v>42809</v>
          </cell>
          <cell r="E3039" t="b">
            <v>0</v>
          </cell>
          <cell r="F3039" t="str">
            <v>Approved</v>
          </cell>
          <cell r="G3039" t="str">
            <v>Solex</v>
          </cell>
          <cell r="H3039" t="str">
            <v>Standard</v>
          </cell>
          <cell r="I3039" t="str">
            <v>medium</v>
          </cell>
          <cell r="J3039" t="str">
            <v>medium</v>
          </cell>
          <cell r="K3039">
            <v>441.49</v>
          </cell>
          <cell r="L3039">
            <v>84.99</v>
          </cell>
          <cell r="M3039">
            <v>356.5</v>
          </cell>
          <cell r="N3039">
            <v>34071</v>
          </cell>
          <cell r="O3039" t="e">
            <v>#N/A</v>
          </cell>
          <cell r="P3039" t="e">
            <v>#N/A</v>
          </cell>
          <cell r="Q3039" t="e">
            <v>#N/A</v>
          </cell>
          <cell r="R3039" t="e">
            <v>#N/A</v>
          </cell>
          <cell r="S3039" t="e">
            <v>#N/A</v>
          </cell>
          <cell r="T3039" t="e">
            <v>#N/A</v>
          </cell>
          <cell r="U3039" t="e">
            <v>#N/A</v>
          </cell>
          <cell r="V3039" t="e">
            <v>#N/A</v>
          </cell>
          <cell r="W3039" t="e">
            <v>#N/A</v>
          </cell>
          <cell r="X3039" t="e">
            <v>#N/A</v>
          </cell>
          <cell r="Y3039">
            <v>290</v>
          </cell>
        </row>
        <row r="3040">
          <cell r="A3040">
            <v>3039</v>
          </cell>
          <cell r="B3040">
            <v>89</v>
          </cell>
          <cell r="C3040">
            <v>697</v>
          </cell>
          <cell r="D3040">
            <v>43088</v>
          </cell>
          <cell r="E3040" t="b">
            <v>1</v>
          </cell>
          <cell r="F3040" t="str">
            <v>Approved</v>
          </cell>
          <cell r="G3040" t="str">
            <v>WeareA2B</v>
          </cell>
          <cell r="H3040" t="str">
            <v>Touring</v>
          </cell>
          <cell r="I3040" t="str">
            <v>medium</v>
          </cell>
          <cell r="J3040" t="str">
            <v>large</v>
          </cell>
          <cell r="K3040">
            <v>1362.99</v>
          </cell>
          <cell r="L3040">
            <v>57.74</v>
          </cell>
          <cell r="M3040">
            <v>1305.25</v>
          </cell>
          <cell r="N3040">
            <v>34079</v>
          </cell>
          <cell r="O3040" t="e">
            <v>#N/A</v>
          </cell>
          <cell r="P3040" t="e">
            <v>#N/A</v>
          </cell>
          <cell r="Q3040" t="e">
            <v>#N/A</v>
          </cell>
          <cell r="R3040" t="e">
            <v>#N/A</v>
          </cell>
          <cell r="S3040" t="e">
            <v>#N/A</v>
          </cell>
          <cell r="T3040" t="e">
            <v>#N/A</v>
          </cell>
          <cell r="U3040" t="e">
            <v>#N/A</v>
          </cell>
          <cell r="V3040" t="e">
            <v>#N/A</v>
          </cell>
          <cell r="W3040" t="e">
            <v>#N/A</v>
          </cell>
          <cell r="X3040" t="e">
            <v>#N/A</v>
          </cell>
          <cell r="Y3040">
            <v>11</v>
          </cell>
        </row>
        <row r="3041">
          <cell r="A3041">
            <v>3040</v>
          </cell>
          <cell r="B3041">
            <v>92</v>
          </cell>
          <cell r="C3041">
            <v>551</v>
          </cell>
          <cell r="D3041">
            <v>42886</v>
          </cell>
          <cell r="E3041" t="b">
            <v>1</v>
          </cell>
          <cell r="F3041" t="str">
            <v>Approved</v>
          </cell>
          <cell r="G3041" t="str">
            <v>WeareA2B</v>
          </cell>
          <cell r="H3041" t="str">
            <v>Touring</v>
          </cell>
          <cell r="I3041" t="str">
            <v>medium</v>
          </cell>
          <cell r="J3041" t="str">
            <v>large</v>
          </cell>
          <cell r="K3041">
            <v>1890.39</v>
          </cell>
          <cell r="L3041">
            <v>260.14</v>
          </cell>
          <cell r="M3041">
            <v>1630.25</v>
          </cell>
          <cell r="N3041">
            <v>33259</v>
          </cell>
          <cell r="O3041" t="e">
            <v>#N/A</v>
          </cell>
          <cell r="P3041" t="e">
            <v>#N/A</v>
          </cell>
          <cell r="Q3041" t="e">
            <v>#N/A</v>
          </cell>
          <cell r="R3041" t="e">
            <v>#N/A</v>
          </cell>
          <cell r="S3041" t="e">
            <v>#N/A</v>
          </cell>
          <cell r="T3041" t="e">
            <v>#N/A</v>
          </cell>
          <cell r="U3041" t="e">
            <v>#N/A</v>
          </cell>
          <cell r="V3041" t="e">
            <v>#N/A</v>
          </cell>
          <cell r="W3041" t="e">
            <v>#N/A</v>
          </cell>
          <cell r="X3041" t="e">
            <v>#N/A</v>
          </cell>
          <cell r="Y3041">
            <v>213</v>
          </cell>
        </row>
        <row r="3042">
          <cell r="A3042">
            <v>3041</v>
          </cell>
          <cell r="B3042">
            <v>6</v>
          </cell>
          <cell r="C3042">
            <v>3334</v>
          </cell>
          <cell r="D3042">
            <v>42781</v>
          </cell>
          <cell r="E3042" t="b">
            <v>1</v>
          </cell>
          <cell r="F3042" t="str">
            <v>Approved</v>
          </cell>
          <cell r="G3042" t="str">
            <v>OHM Cycles</v>
          </cell>
          <cell r="H3042" t="str">
            <v>Standard</v>
          </cell>
          <cell r="I3042" t="str">
            <v>high</v>
          </cell>
          <cell r="J3042" t="str">
            <v>medium</v>
          </cell>
          <cell r="K3042">
            <v>227.88</v>
          </cell>
          <cell r="L3042">
            <v>136.72999999999999</v>
          </cell>
          <cell r="M3042">
            <v>91.15</v>
          </cell>
          <cell r="N3042">
            <v>40649</v>
          </cell>
          <cell r="O3042" t="str">
            <v>Male</v>
          </cell>
          <cell r="P3042">
            <v>47</v>
          </cell>
          <cell r="Q3042">
            <v>56.865753424657534</v>
          </cell>
          <cell r="R3042" t="str">
            <v>VP Product Management</v>
          </cell>
          <cell r="S3042" t="str">
            <v>Property</v>
          </cell>
          <cell r="T3042" t="str">
            <v>Mass Customer</v>
          </cell>
          <cell r="U3042" t="str">
            <v>Yes</v>
          </cell>
          <cell r="V3042">
            <v>2000</v>
          </cell>
          <cell r="W3042" t="str">
            <v>NSW</v>
          </cell>
          <cell r="X3042">
            <v>12</v>
          </cell>
          <cell r="Y3042">
            <v>318</v>
          </cell>
        </row>
        <row r="3043">
          <cell r="A3043">
            <v>3042</v>
          </cell>
          <cell r="B3043">
            <v>24</v>
          </cell>
          <cell r="C3043">
            <v>3102</v>
          </cell>
          <cell r="D3043">
            <v>42830</v>
          </cell>
          <cell r="E3043" t="b">
            <v>1</v>
          </cell>
          <cell r="F3043" t="str">
            <v>Approved</v>
          </cell>
          <cell r="G3043" t="str">
            <v>Solex</v>
          </cell>
          <cell r="H3043" t="str">
            <v>Road</v>
          </cell>
          <cell r="I3043" t="str">
            <v>medium</v>
          </cell>
          <cell r="J3043" t="str">
            <v>large</v>
          </cell>
          <cell r="K3043">
            <v>1777.8</v>
          </cell>
          <cell r="L3043">
            <v>820.78</v>
          </cell>
          <cell r="M3043">
            <v>957.02</v>
          </cell>
          <cell r="N3043">
            <v>41047</v>
          </cell>
          <cell r="O3043" t="str">
            <v>Female</v>
          </cell>
          <cell r="P3043">
            <v>5</v>
          </cell>
          <cell r="Q3043">
            <v>31.813698630136987</v>
          </cell>
          <cell r="R3043" t="str">
            <v>Assistant Manager</v>
          </cell>
          <cell r="S3043" t="str">
            <v>Manufacturing</v>
          </cell>
          <cell r="T3043" t="str">
            <v>High Net Worth</v>
          </cell>
          <cell r="U3043" t="str">
            <v>No</v>
          </cell>
          <cell r="V3043">
            <v>2323</v>
          </cell>
          <cell r="W3043" t="str">
            <v>NSW</v>
          </cell>
          <cell r="X3043">
            <v>6</v>
          </cell>
          <cell r="Y3043">
            <v>269</v>
          </cell>
        </row>
        <row r="3044">
          <cell r="A3044">
            <v>3043</v>
          </cell>
          <cell r="B3044">
            <v>40</v>
          </cell>
          <cell r="C3044">
            <v>787</v>
          </cell>
          <cell r="D3044">
            <v>42955</v>
          </cell>
          <cell r="E3044" t="b">
            <v>1</v>
          </cell>
          <cell r="F3044" t="str">
            <v>Approved</v>
          </cell>
          <cell r="G3044" t="str">
            <v>OHM Cycles</v>
          </cell>
          <cell r="H3044" t="str">
            <v>Standard</v>
          </cell>
          <cell r="I3044" t="str">
            <v>high</v>
          </cell>
          <cell r="J3044" t="str">
            <v>medium</v>
          </cell>
          <cell r="K3044">
            <v>1458.17</v>
          </cell>
          <cell r="L3044">
            <v>874.9</v>
          </cell>
          <cell r="M3044">
            <v>583.2700000000001</v>
          </cell>
          <cell r="N3044">
            <v>39427</v>
          </cell>
          <cell r="O3044" t="e">
            <v>#N/A</v>
          </cell>
          <cell r="P3044" t="e">
            <v>#N/A</v>
          </cell>
          <cell r="Q3044" t="e">
            <v>#N/A</v>
          </cell>
          <cell r="R3044" t="e">
            <v>#N/A</v>
          </cell>
          <cell r="S3044" t="e">
            <v>#N/A</v>
          </cell>
          <cell r="T3044" t="e">
            <v>#N/A</v>
          </cell>
          <cell r="U3044" t="e">
            <v>#N/A</v>
          </cell>
          <cell r="V3044" t="e">
            <v>#N/A</v>
          </cell>
          <cell r="W3044" t="e">
            <v>#N/A</v>
          </cell>
          <cell r="X3044" t="e">
            <v>#N/A</v>
          </cell>
          <cell r="Y3044">
            <v>144</v>
          </cell>
        </row>
        <row r="3045">
          <cell r="A3045">
            <v>3044</v>
          </cell>
          <cell r="B3045">
            <v>65</v>
          </cell>
          <cell r="C3045">
            <v>707</v>
          </cell>
          <cell r="D3045">
            <v>43055</v>
          </cell>
          <cell r="E3045" t="b">
            <v>1</v>
          </cell>
          <cell r="F3045" t="str">
            <v>Approved</v>
          </cell>
          <cell r="G3045" t="str">
            <v>WeareA2B</v>
          </cell>
          <cell r="H3045" t="str">
            <v>Standard</v>
          </cell>
          <cell r="I3045" t="str">
            <v>medium</v>
          </cell>
          <cell r="J3045" t="str">
            <v>medium</v>
          </cell>
          <cell r="K3045">
            <v>1807.45</v>
          </cell>
          <cell r="L3045">
            <v>778.69</v>
          </cell>
          <cell r="M3045">
            <v>1028.76</v>
          </cell>
          <cell r="N3045">
            <v>42710</v>
          </cell>
          <cell r="O3045" t="e">
            <v>#N/A</v>
          </cell>
          <cell r="P3045" t="e">
            <v>#N/A</v>
          </cell>
          <cell r="Q3045" t="e">
            <v>#N/A</v>
          </cell>
          <cell r="R3045" t="e">
            <v>#N/A</v>
          </cell>
          <cell r="S3045" t="e">
            <v>#N/A</v>
          </cell>
          <cell r="T3045" t="e">
            <v>#N/A</v>
          </cell>
          <cell r="U3045" t="e">
            <v>#N/A</v>
          </cell>
          <cell r="V3045" t="e">
            <v>#N/A</v>
          </cell>
          <cell r="W3045" t="e">
            <v>#N/A</v>
          </cell>
          <cell r="X3045" t="e">
            <v>#N/A</v>
          </cell>
          <cell r="Y3045">
            <v>44</v>
          </cell>
        </row>
        <row r="3046">
          <cell r="A3046">
            <v>3045</v>
          </cell>
          <cell r="B3046">
            <v>79</v>
          </cell>
          <cell r="C3046">
            <v>2495</v>
          </cell>
          <cell r="D3046">
            <v>42983</v>
          </cell>
          <cell r="E3046" t="b">
            <v>0</v>
          </cell>
          <cell r="F3046" t="str">
            <v>Approved</v>
          </cell>
          <cell r="G3046" t="str">
            <v>Norco Bicycles</v>
          </cell>
          <cell r="H3046" t="str">
            <v>Standard</v>
          </cell>
          <cell r="I3046" t="str">
            <v>medium</v>
          </cell>
          <cell r="J3046" t="str">
            <v>medium</v>
          </cell>
          <cell r="K3046">
            <v>1555.58</v>
          </cell>
          <cell r="L3046">
            <v>818.01</v>
          </cell>
          <cell r="M3046">
            <v>737.56999999999994</v>
          </cell>
          <cell r="N3046">
            <v>37873</v>
          </cell>
          <cell r="O3046" t="e">
            <v>#N/A</v>
          </cell>
          <cell r="P3046" t="e">
            <v>#N/A</v>
          </cell>
          <cell r="Q3046" t="e">
            <v>#N/A</v>
          </cell>
          <cell r="R3046" t="e">
            <v>#N/A</v>
          </cell>
          <cell r="S3046" t="e">
            <v>#N/A</v>
          </cell>
          <cell r="T3046" t="e">
            <v>#N/A</v>
          </cell>
          <cell r="U3046" t="e">
            <v>#N/A</v>
          </cell>
          <cell r="V3046" t="e">
            <v>#N/A</v>
          </cell>
          <cell r="W3046" t="e">
            <v>#N/A</v>
          </cell>
          <cell r="X3046" t="e">
            <v>#N/A</v>
          </cell>
          <cell r="Y3046">
            <v>116</v>
          </cell>
        </row>
        <row r="3047">
          <cell r="A3047">
            <v>3046</v>
          </cell>
          <cell r="B3047">
            <v>48</v>
          </cell>
          <cell r="C3047">
            <v>1302</v>
          </cell>
          <cell r="D3047">
            <v>43070</v>
          </cell>
          <cell r="E3047" t="b">
            <v>0</v>
          </cell>
          <cell r="F3047" t="str">
            <v>Approved</v>
          </cell>
          <cell r="G3047" t="str">
            <v>WeareA2B</v>
          </cell>
          <cell r="H3047" t="str">
            <v>Standard</v>
          </cell>
          <cell r="I3047" t="str">
            <v>medium</v>
          </cell>
          <cell r="J3047" t="str">
            <v>medium</v>
          </cell>
          <cell r="K3047">
            <v>1762.96</v>
          </cell>
          <cell r="L3047">
            <v>950.52</v>
          </cell>
          <cell r="M3047">
            <v>812.44</v>
          </cell>
          <cell r="N3047">
            <v>41009</v>
          </cell>
          <cell r="O3047" t="e">
            <v>#N/A</v>
          </cell>
          <cell r="P3047" t="e">
            <v>#N/A</v>
          </cell>
          <cell r="Q3047" t="e">
            <v>#N/A</v>
          </cell>
          <cell r="R3047" t="e">
            <v>#N/A</v>
          </cell>
          <cell r="S3047" t="e">
            <v>#N/A</v>
          </cell>
          <cell r="T3047" t="e">
            <v>#N/A</v>
          </cell>
          <cell r="U3047" t="e">
            <v>#N/A</v>
          </cell>
          <cell r="V3047" t="e">
            <v>#N/A</v>
          </cell>
          <cell r="W3047" t="e">
            <v>#N/A</v>
          </cell>
          <cell r="X3047" t="e">
            <v>#N/A</v>
          </cell>
          <cell r="Y3047">
            <v>29</v>
          </cell>
        </row>
        <row r="3048">
          <cell r="A3048">
            <v>3047</v>
          </cell>
          <cell r="B3048">
            <v>55</v>
          </cell>
          <cell r="C3048">
            <v>659</v>
          </cell>
          <cell r="D3048">
            <v>42953</v>
          </cell>
          <cell r="E3048" t="b">
            <v>0</v>
          </cell>
          <cell r="F3048" t="str">
            <v>Approved</v>
          </cell>
          <cell r="G3048" t="str">
            <v>Trek Bicycles</v>
          </cell>
          <cell r="H3048" t="str">
            <v>Road</v>
          </cell>
          <cell r="I3048" t="str">
            <v>medium</v>
          </cell>
          <cell r="J3048" t="str">
            <v>large</v>
          </cell>
          <cell r="K3048">
            <v>1894.19</v>
          </cell>
          <cell r="L3048">
            <v>598.76</v>
          </cell>
          <cell r="M3048">
            <v>1295.43</v>
          </cell>
          <cell r="N3048">
            <v>40779</v>
          </cell>
          <cell r="O3048" t="e">
            <v>#N/A</v>
          </cell>
          <cell r="P3048" t="e">
            <v>#N/A</v>
          </cell>
          <cell r="Q3048" t="e">
            <v>#N/A</v>
          </cell>
          <cell r="R3048" t="e">
            <v>#N/A</v>
          </cell>
          <cell r="S3048" t="e">
            <v>#N/A</v>
          </cell>
          <cell r="T3048" t="e">
            <v>#N/A</v>
          </cell>
          <cell r="U3048" t="e">
            <v>#N/A</v>
          </cell>
          <cell r="V3048" t="e">
            <v>#N/A</v>
          </cell>
          <cell r="W3048" t="e">
            <v>#N/A</v>
          </cell>
          <cell r="X3048" t="e">
            <v>#N/A</v>
          </cell>
          <cell r="Y3048">
            <v>146</v>
          </cell>
        </row>
        <row r="3049">
          <cell r="A3049">
            <v>3048</v>
          </cell>
          <cell r="B3049">
            <v>4</v>
          </cell>
          <cell r="C3049">
            <v>678</v>
          </cell>
          <cell r="D3049">
            <v>42816</v>
          </cell>
          <cell r="E3049" t="b">
            <v>0</v>
          </cell>
          <cell r="F3049" t="str">
            <v>Approved</v>
          </cell>
          <cell r="G3049" t="str">
            <v>Solex</v>
          </cell>
          <cell r="H3049" t="str">
            <v>Standard</v>
          </cell>
          <cell r="I3049" t="str">
            <v>medium</v>
          </cell>
          <cell r="J3049" t="str">
            <v>medium</v>
          </cell>
          <cell r="K3049">
            <v>1483.2</v>
          </cell>
          <cell r="L3049">
            <v>99.59</v>
          </cell>
          <cell r="M3049">
            <v>1383.6100000000001</v>
          </cell>
          <cell r="N3049">
            <v>36146</v>
          </cell>
          <cell r="O3049" t="e">
            <v>#N/A</v>
          </cell>
          <cell r="P3049" t="e">
            <v>#N/A</v>
          </cell>
          <cell r="Q3049" t="e">
            <v>#N/A</v>
          </cell>
          <cell r="R3049" t="e">
            <v>#N/A</v>
          </cell>
          <cell r="S3049" t="e">
            <v>#N/A</v>
          </cell>
          <cell r="T3049" t="e">
            <v>#N/A</v>
          </cell>
          <cell r="U3049" t="e">
            <v>#N/A</v>
          </cell>
          <cell r="V3049" t="e">
            <v>#N/A</v>
          </cell>
          <cell r="W3049" t="e">
            <v>#N/A</v>
          </cell>
          <cell r="X3049" t="e">
            <v>#N/A</v>
          </cell>
          <cell r="Y3049">
            <v>283</v>
          </cell>
        </row>
        <row r="3050">
          <cell r="A3050">
            <v>3049</v>
          </cell>
          <cell r="B3050">
            <v>5</v>
          </cell>
          <cell r="C3050">
            <v>2886</v>
          </cell>
          <cell r="D3050">
            <v>43005</v>
          </cell>
          <cell r="E3050" t="b">
            <v>1</v>
          </cell>
          <cell r="F3050" t="str">
            <v>Approved</v>
          </cell>
          <cell r="G3050" t="str">
            <v>Trek Bicycles</v>
          </cell>
          <cell r="H3050" t="str">
            <v>Mountain</v>
          </cell>
          <cell r="I3050" t="str">
            <v>low</v>
          </cell>
          <cell r="J3050" t="str">
            <v>medium</v>
          </cell>
          <cell r="K3050">
            <v>574.64</v>
          </cell>
          <cell r="L3050">
            <v>459.71</v>
          </cell>
          <cell r="M3050">
            <v>114.93</v>
          </cell>
          <cell r="N3050">
            <v>40784</v>
          </cell>
          <cell r="O3050" t="e">
            <v>#N/A</v>
          </cell>
          <cell r="P3050" t="e">
            <v>#N/A</v>
          </cell>
          <cell r="Q3050" t="e">
            <v>#N/A</v>
          </cell>
          <cell r="R3050" t="e">
            <v>#N/A</v>
          </cell>
          <cell r="S3050" t="e">
            <v>#N/A</v>
          </cell>
          <cell r="T3050" t="e">
            <v>#N/A</v>
          </cell>
          <cell r="U3050" t="e">
            <v>#N/A</v>
          </cell>
          <cell r="V3050" t="e">
            <v>#N/A</v>
          </cell>
          <cell r="W3050" t="e">
            <v>#N/A</v>
          </cell>
          <cell r="X3050" t="e">
            <v>#N/A</v>
          </cell>
          <cell r="Y3050">
            <v>94</v>
          </cell>
        </row>
        <row r="3051">
          <cell r="A3051">
            <v>3050</v>
          </cell>
          <cell r="B3051">
            <v>44</v>
          </cell>
          <cell r="C3051">
            <v>3146</v>
          </cell>
          <cell r="D3051">
            <v>42798</v>
          </cell>
          <cell r="E3051" t="b">
            <v>1</v>
          </cell>
          <cell r="F3051" t="str">
            <v>Approved</v>
          </cell>
          <cell r="G3051" t="str">
            <v>WeareA2B</v>
          </cell>
          <cell r="H3051" t="str">
            <v>Standard</v>
          </cell>
          <cell r="I3051" t="str">
            <v>medium</v>
          </cell>
          <cell r="J3051" t="str">
            <v>medium</v>
          </cell>
          <cell r="K3051">
            <v>1769.64</v>
          </cell>
          <cell r="L3051">
            <v>108.76</v>
          </cell>
          <cell r="M3051">
            <v>1660.88</v>
          </cell>
          <cell r="N3051">
            <v>38750</v>
          </cell>
          <cell r="O3051" t="str">
            <v>Female</v>
          </cell>
          <cell r="P3051">
            <v>21</v>
          </cell>
          <cell r="Q3051">
            <v>44.169863013698631</v>
          </cell>
          <cell r="R3051" t="str">
            <v>Project Manager</v>
          </cell>
          <cell r="S3051" t="str">
            <v>Financial Services</v>
          </cell>
          <cell r="T3051" t="str">
            <v>High Net Worth</v>
          </cell>
          <cell r="U3051" t="str">
            <v>Yes</v>
          </cell>
          <cell r="V3051">
            <v>2428</v>
          </cell>
          <cell r="W3051" t="str">
            <v>NSW</v>
          </cell>
          <cell r="X3051">
            <v>5</v>
          </cell>
          <cell r="Y3051">
            <v>301</v>
          </cell>
        </row>
        <row r="3052">
          <cell r="A3052">
            <v>3051</v>
          </cell>
          <cell r="B3052">
            <v>71</v>
          </cell>
          <cell r="C3052">
            <v>280</v>
          </cell>
          <cell r="D3052">
            <v>43007</v>
          </cell>
          <cell r="E3052" t="b">
            <v>1</v>
          </cell>
          <cell r="F3052" t="str">
            <v>Approved</v>
          </cell>
          <cell r="G3052" t="str">
            <v>Solex</v>
          </cell>
          <cell r="H3052" t="str">
            <v>Standard</v>
          </cell>
          <cell r="I3052" t="str">
            <v>high</v>
          </cell>
          <cell r="J3052" t="str">
            <v>large</v>
          </cell>
          <cell r="K3052">
            <v>1842.92</v>
          </cell>
          <cell r="L3052">
            <v>1105.75</v>
          </cell>
          <cell r="M3052">
            <v>737.17000000000007</v>
          </cell>
          <cell r="N3052">
            <v>37873</v>
          </cell>
          <cell r="O3052" t="e">
            <v>#N/A</v>
          </cell>
          <cell r="P3052" t="e">
            <v>#N/A</v>
          </cell>
          <cell r="Q3052" t="e">
            <v>#N/A</v>
          </cell>
          <cell r="R3052" t="e">
            <v>#N/A</v>
          </cell>
          <cell r="S3052" t="e">
            <v>#N/A</v>
          </cell>
          <cell r="T3052" t="e">
            <v>#N/A</v>
          </cell>
          <cell r="U3052" t="e">
            <v>#N/A</v>
          </cell>
          <cell r="V3052" t="e">
            <v>#N/A</v>
          </cell>
          <cell r="W3052" t="e">
            <v>#N/A</v>
          </cell>
          <cell r="X3052" t="e">
            <v>#N/A</v>
          </cell>
          <cell r="Y3052">
            <v>92</v>
          </cell>
        </row>
        <row r="3053">
          <cell r="A3053">
            <v>3052</v>
          </cell>
          <cell r="B3053">
            <v>17</v>
          </cell>
          <cell r="C3053">
            <v>59</v>
          </cell>
          <cell r="D3053">
            <v>42835</v>
          </cell>
          <cell r="E3053" t="b">
            <v>1</v>
          </cell>
          <cell r="F3053" t="str">
            <v>Approved</v>
          </cell>
          <cell r="G3053" t="str">
            <v>WeareA2B</v>
          </cell>
          <cell r="H3053" t="str">
            <v>Touring</v>
          </cell>
          <cell r="I3053" t="str">
            <v>medium</v>
          </cell>
          <cell r="J3053" t="str">
            <v>large</v>
          </cell>
          <cell r="K3053">
            <v>1362.99</v>
          </cell>
          <cell r="L3053">
            <v>57.74</v>
          </cell>
          <cell r="M3053">
            <v>1305.25</v>
          </cell>
          <cell r="N3053">
            <v>34079</v>
          </cell>
          <cell r="O3053" t="e">
            <v>#N/A</v>
          </cell>
          <cell r="P3053" t="e">
            <v>#N/A</v>
          </cell>
          <cell r="Q3053" t="e">
            <v>#N/A</v>
          </cell>
          <cell r="R3053" t="e">
            <v>#N/A</v>
          </cell>
          <cell r="S3053" t="e">
            <v>#N/A</v>
          </cell>
          <cell r="T3053" t="e">
            <v>#N/A</v>
          </cell>
          <cell r="U3053" t="e">
            <v>#N/A</v>
          </cell>
          <cell r="V3053" t="e">
            <v>#N/A</v>
          </cell>
          <cell r="W3053" t="e">
            <v>#N/A</v>
          </cell>
          <cell r="X3053" t="e">
            <v>#N/A</v>
          </cell>
          <cell r="Y3053">
            <v>264</v>
          </cell>
        </row>
        <row r="3054">
          <cell r="A3054">
            <v>3053</v>
          </cell>
          <cell r="B3054">
            <v>92</v>
          </cell>
          <cell r="C3054">
            <v>1896</v>
          </cell>
          <cell r="D3054">
            <v>42874</v>
          </cell>
          <cell r="E3054" t="b">
            <v>0</v>
          </cell>
          <cell r="F3054" t="str">
            <v>Approved</v>
          </cell>
          <cell r="G3054" t="str">
            <v>WeareA2B</v>
          </cell>
          <cell r="H3054" t="str">
            <v>Touring</v>
          </cell>
          <cell r="I3054" t="str">
            <v>medium</v>
          </cell>
          <cell r="J3054" t="str">
            <v>large</v>
          </cell>
          <cell r="K3054">
            <v>1890.39</v>
          </cell>
          <cell r="L3054">
            <v>260.14</v>
          </cell>
          <cell r="M3054">
            <v>1630.25</v>
          </cell>
          <cell r="N3054">
            <v>34586</v>
          </cell>
          <cell r="O3054" t="e">
            <v>#N/A</v>
          </cell>
          <cell r="P3054" t="e">
            <v>#N/A</v>
          </cell>
          <cell r="Q3054" t="e">
            <v>#N/A</v>
          </cell>
          <cell r="R3054" t="e">
            <v>#N/A</v>
          </cell>
          <cell r="S3054" t="e">
            <v>#N/A</v>
          </cell>
          <cell r="T3054" t="e">
            <v>#N/A</v>
          </cell>
          <cell r="U3054" t="e">
            <v>#N/A</v>
          </cell>
          <cell r="V3054" t="e">
            <v>#N/A</v>
          </cell>
          <cell r="W3054" t="e">
            <v>#N/A</v>
          </cell>
          <cell r="X3054" t="e">
            <v>#N/A</v>
          </cell>
          <cell r="Y3054">
            <v>225</v>
          </cell>
        </row>
        <row r="3055">
          <cell r="A3055">
            <v>3054</v>
          </cell>
          <cell r="B3055">
            <v>63</v>
          </cell>
          <cell r="C3055">
            <v>2228</v>
          </cell>
          <cell r="D3055">
            <v>42931</v>
          </cell>
          <cell r="E3055" t="b">
            <v>1</v>
          </cell>
          <cell r="F3055" t="str">
            <v>Approved</v>
          </cell>
          <cell r="G3055" t="str">
            <v>WeareA2B</v>
          </cell>
          <cell r="H3055" t="str">
            <v>Standard</v>
          </cell>
          <cell r="I3055" t="str">
            <v>medium</v>
          </cell>
          <cell r="J3055" t="str">
            <v>medium</v>
          </cell>
          <cell r="K3055">
            <v>1992.93</v>
          </cell>
          <cell r="L3055">
            <v>762.63</v>
          </cell>
          <cell r="M3055">
            <v>1230.3000000000002</v>
          </cell>
          <cell r="N3055">
            <v>34115</v>
          </cell>
          <cell r="O3055" t="e">
            <v>#N/A</v>
          </cell>
          <cell r="P3055" t="e">
            <v>#N/A</v>
          </cell>
          <cell r="Q3055" t="e">
            <v>#N/A</v>
          </cell>
          <cell r="R3055" t="e">
            <v>#N/A</v>
          </cell>
          <cell r="S3055" t="e">
            <v>#N/A</v>
          </cell>
          <cell r="T3055" t="e">
            <v>#N/A</v>
          </cell>
          <cell r="U3055" t="e">
            <v>#N/A</v>
          </cell>
          <cell r="V3055" t="e">
            <v>#N/A</v>
          </cell>
          <cell r="W3055" t="e">
            <v>#N/A</v>
          </cell>
          <cell r="X3055" t="e">
            <v>#N/A</v>
          </cell>
          <cell r="Y3055">
            <v>168</v>
          </cell>
        </row>
        <row r="3056">
          <cell r="A3056">
            <v>3055</v>
          </cell>
          <cell r="B3056">
            <v>86</v>
          </cell>
          <cell r="C3056">
            <v>775</v>
          </cell>
          <cell r="D3056">
            <v>42765</v>
          </cell>
          <cell r="E3056" t="b">
            <v>0</v>
          </cell>
          <cell r="F3056" t="str">
            <v>Approved</v>
          </cell>
          <cell r="G3056" t="str">
            <v>OHM Cycles</v>
          </cell>
          <cell r="H3056" t="str">
            <v>Standard</v>
          </cell>
          <cell r="I3056" t="str">
            <v>medium</v>
          </cell>
          <cell r="J3056" t="str">
            <v>medium</v>
          </cell>
          <cell r="K3056">
            <v>235.63</v>
          </cell>
          <cell r="L3056">
            <v>125.07</v>
          </cell>
          <cell r="M3056">
            <v>110.56</v>
          </cell>
          <cell r="N3056">
            <v>38206</v>
          </cell>
          <cell r="O3056" t="e">
            <v>#N/A</v>
          </cell>
          <cell r="P3056" t="e">
            <v>#N/A</v>
          </cell>
          <cell r="Q3056" t="e">
            <v>#N/A</v>
          </cell>
          <cell r="R3056" t="e">
            <v>#N/A</v>
          </cell>
          <cell r="S3056" t="e">
            <v>#N/A</v>
          </cell>
          <cell r="T3056" t="e">
            <v>#N/A</v>
          </cell>
          <cell r="U3056" t="e">
            <v>#N/A</v>
          </cell>
          <cell r="V3056" t="e">
            <v>#N/A</v>
          </cell>
          <cell r="W3056" t="e">
            <v>#N/A</v>
          </cell>
          <cell r="X3056" t="e">
            <v>#N/A</v>
          </cell>
          <cell r="Y3056">
            <v>334</v>
          </cell>
        </row>
        <row r="3057">
          <cell r="A3057">
            <v>3056</v>
          </cell>
          <cell r="B3057">
            <v>39</v>
          </cell>
          <cell r="C3057">
            <v>1660</v>
          </cell>
          <cell r="D3057">
            <v>42917</v>
          </cell>
          <cell r="E3057" t="b">
            <v>1</v>
          </cell>
          <cell r="F3057" t="str">
            <v>Approved</v>
          </cell>
          <cell r="G3057" t="str">
            <v>Giant Bicycles</v>
          </cell>
          <cell r="H3057" t="str">
            <v>Standard</v>
          </cell>
          <cell r="I3057" t="str">
            <v>medium</v>
          </cell>
          <cell r="J3057" t="str">
            <v>large</v>
          </cell>
          <cell r="K3057">
            <v>1812.75</v>
          </cell>
          <cell r="L3057">
            <v>582.48</v>
          </cell>
          <cell r="M3057">
            <v>1230.27</v>
          </cell>
          <cell r="N3057">
            <v>40336</v>
          </cell>
          <cell r="O3057" t="e">
            <v>#N/A</v>
          </cell>
          <cell r="P3057" t="e">
            <v>#N/A</v>
          </cell>
          <cell r="Q3057" t="e">
            <v>#N/A</v>
          </cell>
          <cell r="R3057" t="e">
            <v>#N/A</v>
          </cell>
          <cell r="S3057" t="e">
            <v>#N/A</v>
          </cell>
          <cell r="T3057" t="e">
            <v>#N/A</v>
          </cell>
          <cell r="U3057" t="e">
            <v>#N/A</v>
          </cell>
          <cell r="V3057" t="e">
            <v>#N/A</v>
          </cell>
          <cell r="W3057" t="e">
            <v>#N/A</v>
          </cell>
          <cell r="X3057" t="e">
            <v>#N/A</v>
          </cell>
          <cell r="Y3057">
            <v>182</v>
          </cell>
        </row>
        <row r="3058">
          <cell r="A3058">
            <v>3057</v>
          </cell>
          <cell r="B3058">
            <v>92</v>
          </cell>
          <cell r="C3058">
            <v>122</v>
          </cell>
          <cell r="D3058">
            <v>42977</v>
          </cell>
          <cell r="E3058" t="b">
            <v>0</v>
          </cell>
          <cell r="F3058" t="str">
            <v>Approved</v>
          </cell>
          <cell r="G3058" t="str">
            <v>WeareA2B</v>
          </cell>
          <cell r="H3058" t="str">
            <v>Standard</v>
          </cell>
          <cell r="I3058" t="str">
            <v>medium</v>
          </cell>
          <cell r="J3058" t="str">
            <v>small</v>
          </cell>
          <cell r="K3058">
            <v>1415.01</v>
          </cell>
          <cell r="L3058">
            <v>1259.3599999999999</v>
          </cell>
          <cell r="M3058">
            <v>155.65000000000009</v>
          </cell>
          <cell r="N3058">
            <v>34556</v>
          </cell>
          <cell r="O3058" t="e">
            <v>#N/A</v>
          </cell>
          <cell r="P3058" t="e">
            <v>#N/A</v>
          </cell>
          <cell r="Q3058" t="e">
            <v>#N/A</v>
          </cell>
          <cell r="R3058" t="e">
            <v>#N/A</v>
          </cell>
          <cell r="S3058" t="e">
            <v>#N/A</v>
          </cell>
          <cell r="T3058" t="e">
            <v>#N/A</v>
          </cell>
          <cell r="U3058" t="e">
            <v>#N/A</v>
          </cell>
          <cell r="V3058" t="e">
            <v>#N/A</v>
          </cell>
          <cell r="W3058" t="e">
            <v>#N/A</v>
          </cell>
          <cell r="X3058" t="e">
            <v>#N/A</v>
          </cell>
          <cell r="Y3058">
            <v>122</v>
          </cell>
        </row>
        <row r="3059">
          <cell r="A3059">
            <v>3058</v>
          </cell>
          <cell r="B3059">
            <v>26</v>
          </cell>
          <cell r="C3059">
            <v>2301</v>
          </cell>
          <cell r="D3059">
            <v>43094</v>
          </cell>
          <cell r="E3059" t="b">
            <v>1</v>
          </cell>
          <cell r="F3059" t="str">
            <v>Approved</v>
          </cell>
          <cell r="G3059" t="str">
            <v>WeareA2B</v>
          </cell>
          <cell r="H3059" t="str">
            <v>Standard</v>
          </cell>
          <cell r="I3059" t="str">
            <v>medium</v>
          </cell>
          <cell r="J3059" t="str">
            <v>medium</v>
          </cell>
          <cell r="K3059">
            <v>1992.93</v>
          </cell>
          <cell r="L3059">
            <v>762.63</v>
          </cell>
          <cell r="M3059">
            <v>1230.3000000000002</v>
          </cell>
          <cell r="N3059">
            <v>34115</v>
          </cell>
          <cell r="O3059" t="e">
            <v>#N/A</v>
          </cell>
          <cell r="P3059" t="e">
            <v>#N/A</v>
          </cell>
          <cell r="Q3059" t="e">
            <v>#N/A</v>
          </cell>
          <cell r="R3059" t="e">
            <v>#N/A</v>
          </cell>
          <cell r="S3059" t="e">
            <v>#N/A</v>
          </cell>
          <cell r="T3059" t="e">
            <v>#N/A</v>
          </cell>
          <cell r="U3059" t="e">
            <v>#N/A</v>
          </cell>
          <cell r="V3059" t="e">
            <v>#N/A</v>
          </cell>
          <cell r="W3059" t="e">
            <v>#N/A</v>
          </cell>
          <cell r="X3059" t="e">
            <v>#N/A</v>
          </cell>
          <cell r="Y3059">
            <v>5</v>
          </cell>
        </row>
        <row r="3060">
          <cell r="A3060">
            <v>3059</v>
          </cell>
          <cell r="B3060">
            <v>32</v>
          </cell>
          <cell r="C3060">
            <v>3337</v>
          </cell>
          <cell r="D3060">
            <v>43066</v>
          </cell>
          <cell r="E3060" t="b">
            <v>1</v>
          </cell>
          <cell r="F3060" t="str">
            <v>Approved</v>
          </cell>
          <cell r="G3060" t="str">
            <v>Giant Bicycles</v>
          </cell>
          <cell r="H3060" t="str">
            <v>Standard</v>
          </cell>
          <cell r="I3060" t="str">
            <v>medium</v>
          </cell>
          <cell r="J3060" t="str">
            <v>medium</v>
          </cell>
          <cell r="K3060">
            <v>642.70000000000005</v>
          </cell>
          <cell r="L3060">
            <v>211.37</v>
          </cell>
          <cell r="M3060">
            <v>431.33000000000004</v>
          </cell>
          <cell r="N3060">
            <v>40336</v>
          </cell>
          <cell r="O3060" t="str">
            <v>Female</v>
          </cell>
          <cell r="P3060">
            <v>48</v>
          </cell>
          <cell r="Q3060">
            <v>45.421917808219177</v>
          </cell>
          <cell r="R3060">
            <v>0</v>
          </cell>
          <cell r="S3060" t="str">
            <v>Manufacturing</v>
          </cell>
          <cell r="T3060" t="str">
            <v>Mass Customer</v>
          </cell>
          <cell r="U3060" t="str">
            <v>Yes</v>
          </cell>
          <cell r="V3060">
            <v>4209</v>
          </cell>
          <cell r="W3060" t="str">
            <v>QLD</v>
          </cell>
          <cell r="X3060">
            <v>4</v>
          </cell>
          <cell r="Y3060">
            <v>33</v>
          </cell>
        </row>
        <row r="3061">
          <cell r="A3061">
            <v>3060</v>
          </cell>
          <cell r="B3061">
            <v>3</v>
          </cell>
          <cell r="C3061">
            <v>935</v>
          </cell>
          <cell r="D3061">
            <v>42839</v>
          </cell>
          <cell r="E3061" t="b">
            <v>0</v>
          </cell>
          <cell r="F3061" t="str">
            <v>Approved</v>
          </cell>
          <cell r="G3061" t="str">
            <v>Trek Bicycles</v>
          </cell>
          <cell r="H3061" t="str">
            <v>Standard</v>
          </cell>
          <cell r="I3061" t="str">
            <v>medium</v>
          </cell>
          <cell r="J3061" t="str">
            <v>large</v>
          </cell>
          <cell r="K3061">
            <v>2091.4699999999998</v>
          </cell>
          <cell r="L3061">
            <v>388.92</v>
          </cell>
          <cell r="M3061">
            <v>1702.5499999999997</v>
          </cell>
          <cell r="N3061">
            <v>42172</v>
          </cell>
          <cell r="O3061" t="e">
            <v>#N/A</v>
          </cell>
          <cell r="P3061" t="e">
            <v>#N/A</v>
          </cell>
          <cell r="Q3061" t="e">
            <v>#N/A</v>
          </cell>
          <cell r="R3061" t="e">
            <v>#N/A</v>
          </cell>
          <cell r="S3061" t="e">
            <v>#N/A</v>
          </cell>
          <cell r="T3061" t="e">
            <v>#N/A</v>
          </cell>
          <cell r="U3061" t="e">
            <v>#N/A</v>
          </cell>
          <cell r="V3061" t="e">
            <v>#N/A</v>
          </cell>
          <cell r="W3061" t="e">
            <v>#N/A</v>
          </cell>
          <cell r="X3061" t="e">
            <v>#N/A</v>
          </cell>
          <cell r="Y3061">
            <v>260</v>
          </cell>
        </row>
        <row r="3062">
          <cell r="A3062">
            <v>3061</v>
          </cell>
          <cell r="B3062">
            <v>19</v>
          </cell>
          <cell r="C3062">
            <v>903</v>
          </cell>
          <cell r="D3062">
            <v>43025</v>
          </cell>
          <cell r="E3062" t="b">
            <v>0</v>
          </cell>
          <cell r="F3062" t="str">
            <v>Approved</v>
          </cell>
          <cell r="G3062" t="str">
            <v>OHM Cycles</v>
          </cell>
          <cell r="H3062" t="str">
            <v>Road</v>
          </cell>
          <cell r="I3062" t="str">
            <v>high</v>
          </cell>
          <cell r="J3062" t="str">
            <v>large</v>
          </cell>
          <cell r="K3062">
            <v>12.01</v>
          </cell>
          <cell r="L3062">
            <v>7.21</v>
          </cell>
          <cell r="M3062">
            <v>4.8</v>
          </cell>
          <cell r="N3062">
            <v>39880</v>
          </cell>
          <cell r="O3062" t="e">
            <v>#N/A</v>
          </cell>
          <cell r="P3062" t="e">
            <v>#N/A</v>
          </cell>
          <cell r="Q3062" t="e">
            <v>#N/A</v>
          </cell>
          <cell r="R3062" t="e">
            <v>#N/A</v>
          </cell>
          <cell r="S3062" t="e">
            <v>#N/A</v>
          </cell>
          <cell r="T3062" t="e">
            <v>#N/A</v>
          </cell>
          <cell r="U3062" t="e">
            <v>#N/A</v>
          </cell>
          <cell r="V3062" t="e">
            <v>#N/A</v>
          </cell>
          <cell r="W3062" t="e">
            <v>#N/A</v>
          </cell>
          <cell r="X3062" t="e">
            <v>#N/A</v>
          </cell>
          <cell r="Y3062">
            <v>74</v>
          </cell>
        </row>
        <row r="3063">
          <cell r="A3063">
            <v>3062</v>
          </cell>
          <cell r="B3063">
            <v>15</v>
          </cell>
          <cell r="C3063">
            <v>2067</v>
          </cell>
          <cell r="D3063">
            <v>42859</v>
          </cell>
          <cell r="E3063" t="b">
            <v>1</v>
          </cell>
          <cell r="F3063" t="str">
            <v>Approved</v>
          </cell>
          <cell r="G3063" t="str">
            <v>Norco Bicycles</v>
          </cell>
          <cell r="H3063" t="str">
            <v>Standard</v>
          </cell>
          <cell r="I3063" t="str">
            <v>low</v>
          </cell>
          <cell r="J3063" t="str">
            <v>medium</v>
          </cell>
          <cell r="K3063">
            <v>958.74</v>
          </cell>
          <cell r="L3063">
            <v>748.9</v>
          </cell>
          <cell r="M3063">
            <v>209.84000000000003</v>
          </cell>
          <cell r="N3063">
            <v>38693</v>
          </cell>
          <cell r="O3063" t="e">
            <v>#N/A</v>
          </cell>
          <cell r="P3063" t="e">
            <v>#N/A</v>
          </cell>
          <cell r="Q3063" t="e">
            <v>#N/A</v>
          </cell>
          <cell r="R3063" t="e">
            <v>#N/A</v>
          </cell>
          <cell r="S3063" t="e">
            <v>#N/A</v>
          </cell>
          <cell r="T3063" t="e">
            <v>#N/A</v>
          </cell>
          <cell r="U3063" t="e">
            <v>#N/A</v>
          </cell>
          <cell r="V3063" t="e">
            <v>#N/A</v>
          </cell>
          <cell r="W3063" t="e">
            <v>#N/A</v>
          </cell>
          <cell r="X3063" t="e">
            <v>#N/A</v>
          </cell>
          <cell r="Y3063">
            <v>240</v>
          </cell>
        </row>
        <row r="3064">
          <cell r="A3064">
            <v>3063</v>
          </cell>
          <cell r="B3064">
            <v>73</v>
          </cell>
          <cell r="C3064">
            <v>3012</v>
          </cell>
          <cell r="D3064">
            <v>42776</v>
          </cell>
          <cell r="E3064" t="b">
            <v>1</v>
          </cell>
          <cell r="F3064" t="str">
            <v>Approved</v>
          </cell>
          <cell r="G3064" t="str">
            <v>Solex</v>
          </cell>
          <cell r="H3064" t="str">
            <v>Standard</v>
          </cell>
          <cell r="I3064" t="str">
            <v>medium</v>
          </cell>
          <cell r="J3064" t="str">
            <v>medium</v>
          </cell>
          <cell r="K3064">
            <v>1945.43</v>
          </cell>
          <cell r="L3064">
            <v>333.18</v>
          </cell>
          <cell r="M3064">
            <v>1612.25</v>
          </cell>
          <cell r="N3064">
            <v>40553</v>
          </cell>
          <cell r="O3064" t="e">
            <v>#N/A</v>
          </cell>
          <cell r="P3064" t="e">
            <v>#N/A</v>
          </cell>
          <cell r="Q3064" t="e">
            <v>#N/A</v>
          </cell>
          <cell r="R3064" t="e">
            <v>#N/A</v>
          </cell>
          <cell r="S3064" t="e">
            <v>#N/A</v>
          </cell>
          <cell r="T3064" t="e">
            <v>#N/A</v>
          </cell>
          <cell r="U3064" t="e">
            <v>#N/A</v>
          </cell>
          <cell r="V3064" t="e">
            <v>#N/A</v>
          </cell>
          <cell r="W3064" t="e">
            <v>#N/A</v>
          </cell>
          <cell r="X3064" t="e">
            <v>#N/A</v>
          </cell>
          <cell r="Y3064">
            <v>323</v>
          </cell>
        </row>
        <row r="3065">
          <cell r="A3065">
            <v>3064</v>
          </cell>
          <cell r="B3065">
            <v>36</v>
          </cell>
          <cell r="C3065">
            <v>308</v>
          </cell>
          <cell r="D3065">
            <v>42910</v>
          </cell>
          <cell r="E3065" t="b">
            <v>0</v>
          </cell>
          <cell r="F3065" t="str">
            <v>Approved</v>
          </cell>
          <cell r="G3065" t="str">
            <v>Solex</v>
          </cell>
          <cell r="H3065" t="str">
            <v>Standard</v>
          </cell>
          <cell r="I3065" t="str">
            <v>low</v>
          </cell>
          <cell r="J3065" t="str">
            <v>medium</v>
          </cell>
          <cell r="K3065">
            <v>1289.8499999999999</v>
          </cell>
          <cell r="L3065">
            <v>74.510000000000005</v>
          </cell>
          <cell r="M3065">
            <v>1215.3399999999999</v>
          </cell>
          <cell r="N3065">
            <v>39427</v>
          </cell>
          <cell r="O3065" t="e">
            <v>#N/A</v>
          </cell>
          <cell r="P3065" t="e">
            <v>#N/A</v>
          </cell>
          <cell r="Q3065" t="e">
            <v>#N/A</v>
          </cell>
          <cell r="R3065" t="e">
            <v>#N/A</v>
          </cell>
          <cell r="S3065" t="e">
            <v>#N/A</v>
          </cell>
          <cell r="T3065" t="e">
            <v>#N/A</v>
          </cell>
          <cell r="U3065" t="e">
            <v>#N/A</v>
          </cell>
          <cell r="V3065" t="e">
            <v>#N/A</v>
          </cell>
          <cell r="W3065" t="e">
            <v>#N/A</v>
          </cell>
          <cell r="X3065" t="e">
            <v>#N/A</v>
          </cell>
          <cell r="Y3065">
            <v>189</v>
          </cell>
        </row>
        <row r="3066">
          <cell r="A3066">
            <v>3065</v>
          </cell>
          <cell r="B3066">
            <v>76</v>
          </cell>
          <cell r="C3066">
            <v>221</v>
          </cell>
          <cell r="D3066">
            <v>43081</v>
          </cell>
          <cell r="E3066" t="b">
            <v>0</v>
          </cell>
          <cell r="F3066" t="str">
            <v>Approved</v>
          </cell>
          <cell r="G3066" t="str">
            <v>WeareA2B</v>
          </cell>
          <cell r="H3066" t="str">
            <v>Standard</v>
          </cell>
          <cell r="I3066" t="str">
            <v>low</v>
          </cell>
          <cell r="J3066" t="str">
            <v>medium</v>
          </cell>
          <cell r="K3066">
            <v>642.30999999999995</v>
          </cell>
          <cell r="L3066">
            <v>513.85</v>
          </cell>
          <cell r="M3066">
            <v>128.45999999999992</v>
          </cell>
          <cell r="N3066">
            <v>41922</v>
          </cell>
          <cell r="O3066" t="e">
            <v>#N/A</v>
          </cell>
          <cell r="P3066" t="e">
            <v>#N/A</v>
          </cell>
          <cell r="Q3066" t="e">
            <v>#N/A</v>
          </cell>
          <cell r="R3066" t="e">
            <v>#N/A</v>
          </cell>
          <cell r="S3066" t="e">
            <v>#N/A</v>
          </cell>
          <cell r="T3066" t="e">
            <v>#N/A</v>
          </cell>
          <cell r="U3066" t="e">
            <v>#N/A</v>
          </cell>
          <cell r="V3066" t="e">
            <v>#N/A</v>
          </cell>
          <cell r="W3066" t="e">
            <v>#N/A</v>
          </cell>
          <cell r="X3066" t="e">
            <v>#N/A</v>
          </cell>
          <cell r="Y3066">
            <v>18</v>
          </cell>
        </row>
        <row r="3067">
          <cell r="A3067">
            <v>3066</v>
          </cell>
          <cell r="B3067">
            <v>72</v>
          </cell>
          <cell r="C3067">
            <v>188</v>
          </cell>
          <cell r="D3067">
            <v>42940</v>
          </cell>
          <cell r="E3067" t="b">
            <v>0</v>
          </cell>
          <cell r="F3067" t="str">
            <v>Approved</v>
          </cell>
          <cell r="G3067" t="str">
            <v>OHM Cycles</v>
          </cell>
          <cell r="H3067" t="str">
            <v>Standard</v>
          </cell>
          <cell r="I3067" t="str">
            <v>medium</v>
          </cell>
          <cell r="J3067" t="str">
            <v>medium</v>
          </cell>
          <cell r="K3067">
            <v>912.52</v>
          </cell>
          <cell r="L3067">
            <v>141.4</v>
          </cell>
          <cell r="M3067">
            <v>771.12</v>
          </cell>
          <cell r="N3067">
            <v>36146</v>
          </cell>
          <cell r="O3067" t="e">
            <v>#N/A</v>
          </cell>
          <cell r="P3067" t="e">
            <v>#N/A</v>
          </cell>
          <cell r="Q3067" t="e">
            <v>#N/A</v>
          </cell>
          <cell r="R3067" t="e">
            <v>#N/A</v>
          </cell>
          <cell r="S3067" t="e">
            <v>#N/A</v>
          </cell>
          <cell r="T3067" t="e">
            <v>#N/A</v>
          </cell>
          <cell r="U3067" t="e">
            <v>#N/A</v>
          </cell>
          <cell r="V3067" t="e">
            <v>#N/A</v>
          </cell>
          <cell r="W3067" t="e">
            <v>#N/A</v>
          </cell>
          <cell r="X3067" t="e">
            <v>#N/A</v>
          </cell>
          <cell r="Y3067">
            <v>159</v>
          </cell>
        </row>
        <row r="3068">
          <cell r="A3068">
            <v>3067</v>
          </cell>
          <cell r="B3068">
            <v>32</v>
          </cell>
          <cell r="C3068">
            <v>385</v>
          </cell>
          <cell r="D3068">
            <v>42761</v>
          </cell>
          <cell r="E3068" t="b">
            <v>0</v>
          </cell>
          <cell r="F3068" t="str">
            <v>Approved</v>
          </cell>
          <cell r="G3068" t="str">
            <v>Giant Bicycles</v>
          </cell>
          <cell r="H3068" t="str">
            <v>Standard</v>
          </cell>
          <cell r="I3068" t="str">
            <v>high</v>
          </cell>
          <cell r="J3068" t="str">
            <v>medium</v>
          </cell>
          <cell r="K3068">
            <v>1179</v>
          </cell>
          <cell r="L3068">
            <v>707.4</v>
          </cell>
          <cell r="M3068">
            <v>471.6</v>
          </cell>
          <cell r="N3068">
            <v>38693</v>
          </cell>
          <cell r="O3068" t="e">
            <v>#N/A</v>
          </cell>
          <cell r="P3068" t="e">
            <v>#N/A</v>
          </cell>
          <cell r="Q3068" t="e">
            <v>#N/A</v>
          </cell>
          <cell r="R3068" t="e">
            <v>#N/A</v>
          </cell>
          <cell r="S3068" t="e">
            <v>#N/A</v>
          </cell>
          <cell r="T3068" t="e">
            <v>#N/A</v>
          </cell>
          <cell r="U3068" t="e">
            <v>#N/A</v>
          </cell>
          <cell r="V3068" t="e">
            <v>#N/A</v>
          </cell>
          <cell r="W3068" t="e">
            <v>#N/A</v>
          </cell>
          <cell r="X3068" t="e">
            <v>#N/A</v>
          </cell>
          <cell r="Y3068">
            <v>338</v>
          </cell>
        </row>
        <row r="3069">
          <cell r="A3069">
            <v>3068</v>
          </cell>
          <cell r="B3069">
            <v>12</v>
          </cell>
          <cell r="C3069">
            <v>1148</v>
          </cell>
          <cell r="D3069">
            <v>42749</v>
          </cell>
          <cell r="E3069" t="b">
            <v>1</v>
          </cell>
          <cell r="F3069" t="str">
            <v>Approved</v>
          </cell>
          <cell r="G3069" t="str">
            <v>Giant Bicycles</v>
          </cell>
          <cell r="H3069" t="str">
            <v>Standard</v>
          </cell>
          <cell r="I3069" t="str">
            <v>medium</v>
          </cell>
          <cell r="J3069" t="str">
            <v>large</v>
          </cell>
          <cell r="K3069">
            <v>1765.3</v>
          </cell>
          <cell r="L3069">
            <v>709.48</v>
          </cell>
          <cell r="M3069">
            <v>1055.82</v>
          </cell>
          <cell r="N3069">
            <v>38193</v>
          </cell>
          <cell r="O3069" t="e">
            <v>#N/A</v>
          </cell>
          <cell r="P3069" t="e">
            <v>#N/A</v>
          </cell>
          <cell r="Q3069" t="e">
            <v>#N/A</v>
          </cell>
          <cell r="R3069" t="e">
            <v>#N/A</v>
          </cell>
          <cell r="S3069" t="e">
            <v>#N/A</v>
          </cell>
          <cell r="T3069" t="e">
            <v>#N/A</v>
          </cell>
          <cell r="U3069" t="e">
            <v>#N/A</v>
          </cell>
          <cell r="V3069" t="e">
            <v>#N/A</v>
          </cell>
          <cell r="W3069" t="e">
            <v>#N/A</v>
          </cell>
          <cell r="X3069" t="e">
            <v>#N/A</v>
          </cell>
          <cell r="Y3069">
            <v>350</v>
          </cell>
        </row>
        <row r="3070">
          <cell r="A3070">
            <v>3069</v>
          </cell>
          <cell r="B3070">
            <v>10</v>
          </cell>
          <cell r="C3070">
            <v>562</v>
          </cell>
          <cell r="D3070">
            <v>42864</v>
          </cell>
          <cell r="E3070" t="b">
            <v>1</v>
          </cell>
          <cell r="F3070" t="str">
            <v>Approved</v>
          </cell>
          <cell r="G3070" t="str">
            <v>WeareA2B</v>
          </cell>
          <cell r="H3070" t="str">
            <v>Touring</v>
          </cell>
          <cell r="I3070" t="str">
            <v>medium</v>
          </cell>
          <cell r="J3070" t="str">
            <v>medium</v>
          </cell>
          <cell r="K3070">
            <v>1466.68</v>
          </cell>
          <cell r="L3070">
            <v>363.25</v>
          </cell>
          <cell r="M3070">
            <v>1103.43</v>
          </cell>
          <cell r="N3070">
            <v>41701</v>
          </cell>
          <cell r="O3070" t="e">
            <v>#N/A</v>
          </cell>
          <cell r="P3070" t="e">
            <v>#N/A</v>
          </cell>
          <cell r="Q3070" t="e">
            <v>#N/A</v>
          </cell>
          <cell r="R3070" t="e">
            <v>#N/A</v>
          </cell>
          <cell r="S3070" t="e">
            <v>#N/A</v>
          </cell>
          <cell r="T3070" t="e">
            <v>#N/A</v>
          </cell>
          <cell r="U3070" t="e">
            <v>#N/A</v>
          </cell>
          <cell r="V3070" t="e">
            <v>#N/A</v>
          </cell>
          <cell r="W3070" t="e">
            <v>#N/A</v>
          </cell>
          <cell r="X3070" t="e">
            <v>#N/A</v>
          </cell>
          <cell r="Y3070">
            <v>235</v>
          </cell>
        </row>
        <row r="3071">
          <cell r="A3071">
            <v>3070</v>
          </cell>
          <cell r="B3071">
            <v>16</v>
          </cell>
          <cell r="C3071">
            <v>417</v>
          </cell>
          <cell r="D3071">
            <v>42924</v>
          </cell>
          <cell r="E3071" t="b">
            <v>1</v>
          </cell>
          <cell r="F3071" t="str">
            <v>Approved</v>
          </cell>
          <cell r="G3071" t="str">
            <v>Norco Bicycles</v>
          </cell>
          <cell r="H3071" t="str">
            <v>Standard</v>
          </cell>
          <cell r="I3071" t="str">
            <v>high</v>
          </cell>
          <cell r="J3071" t="str">
            <v>small</v>
          </cell>
          <cell r="K3071">
            <v>1661.92</v>
          </cell>
          <cell r="L3071">
            <v>1479.11</v>
          </cell>
          <cell r="M3071">
            <v>182.81000000000017</v>
          </cell>
          <cell r="N3071">
            <v>34586</v>
          </cell>
          <cell r="O3071" t="e">
            <v>#N/A</v>
          </cell>
          <cell r="P3071" t="e">
            <v>#N/A</v>
          </cell>
          <cell r="Q3071" t="e">
            <v>#N/A</v>
          </cell>
          <cell r="R3071" t="e">
            <v>#N/A</v>
          </cell>
          <cell r="S3071" t="e">
            <v>#N/A</v>
          </cell>
          <cell r="T3071" t="e">
            <v>#N/A</v>
          </cell>
          <cell r="U3071" t="e">
            <v>#N/A</v>
          </cell>
          <cell r="V3071" t="e">
            <v>#N/A</v>
          </cell>
          <cell r="W3071" t="e">
            <v>#N/A</v>
          </cell>
          <cell r="X3071" t="e">
            <v>#N/A</v>
          </cell>
          <cell r="Y3071">
            <v>175</v>
          </cell>
        </row>
        <row r="3072">
          <cell r="A3072">
            <v>3071</v>
          </cell>
          <cell r="B3072">
            <v>31</v>
          </cell>
          <cell r="C3072">
            <v>1913</v>
          </cell>
          <cell r="D3072">
            <v>42884</v>
          </cell>
          <cell r="E3072" t="b">
            <v>0</v>
          </cell>
          <cell r="F3072" t="str">
            <v>Approved</v>
          </cell>
          <cell r="G3072" t="str">
            <v>Giant Bicycles</v>
          </cell>
          <cell r="H3072" t="str">
            <v>Standard</v>
          </cell>
          <cell r="I3072" t="str">
            <v>medium</v>
          </cell>
          <cell r="J3072" t="str">
            <v>medium</v>
          </cell>
          <cell r="K3072">
            <v>230.91</v>
          </cell>
          <cell r="L3072">
            <v>173.18</v>
          </cell>
          <cell r="M3072">
            <v>57.72999999999999</v>
          </cell>
          <cell r="N3072">
            <v>33888</v>
          </cell>
          <cell r="O3072" t="e">
            <v>#N/A</v>
          </cell>
          <cell r="P3072" t="e">
            <v>#N/A</v>
          </cell>
          <cell r="Q3072" t="e">
            <v>#N/A</v>
          </cell>
          <cell r="R3072" t="e">
            <v>#N/A</v>
          </cell>
          <cell r="S3072" t="e">
            <v>#N/A</v>
          </cell>
          <cell r="T3072" t="e">
            <v>#N/A</v>
          </cell>
          <cell r="U3072" t="e">
            <v>#N/A</v>
          </cell>
          <cell r="V3072" t="e">
            <v>#N/A</v>
          </cell>
          <cell r="W3072" t="e">
            <v>#N/A</v>
          </cell>
          <cell r="X3072" t="e">
            <v>#N/A</v>
          </cell>
          <cell r="Y3072">
            <v>215</v>
          </cell>
        </row>
        <row r="3073">
          <cell r="A3073">
            <v>3072</v>
          </cell>
          <cell r="B3073">
            <v>56</v>
          </cell>
          <cell r="C3073">
            <v>1207</v>
          </cell>
          <cell r="D3073">
            <v>42742</v>
          </cell>
          <cell r="E3073" t="b">
            <v>0</v>
          </cell>
          <cell r="F3073" t="str">
            <v>Approved</v>
          </cell>
          <cell r="G3073" t="str">
            <v>OHM Cycles</v>
          </cell>
          <cell r="H3073" t="str">
            <v>Standard</v>
          </cell>
          <cell r="I3073" t="str">
            <v>medium</v>
          </cell>
          <cell r="J3073" t="str">
            <v>medium</v>
          </cell>
          <cell r="K3073">
            <v>183.86</v>
          </cell>
          <cell r="L3073">
            <v>137.9</v>
          </cell>
          <cell r="M3073">
            <v>45.960000000000008</v>
          </cell>
          <cell r="N3073">
            <v>35707</v>
          </cell>
          <cell r="O3073" t="e">
            <v>#N/A</v>
          </cell>
          <cell r="P3073" t="e">
            <v>#N/A</v>
          </cell>
          <cell r="Q3073" t="e">
            <v>#N/A</v>
          </cell>
          <cell r="R3073" t="e">
            <v>#N/A</v>
          </cell>
          <cell r="S3073" t="e">
            <v>#N/A</v>
          </cell>
          <cell r="T3073" t="e">
            <v>#N/A</v>
          </cell>
          <cell r="U3073" t="e">
            <v>#N/A</v>
          </cell>
          <cell r="V3073" t="e">
            <v>#N/A</v>
          </cell>
          <cell r="W3073" t="e">
            <v>#N/A</v>
          </cell>
          <cell r="X3073" t="e">
            <v>#N/A</v>
          </cell>
          <cell r="Y3073">
            <v>357</v>
          </cell>
        </row>
        <row r="3074">
          <cell r="A3074">
            <v>3073</v>
          </cell>
          <cell r="B3074">
            <v>38</v>
          </cell>
          <cell r="C3074">
            <v>1280</v>
          </cell>
          <cell r="D3074">
            <v>42902</v>
          </cell>
          <cell r="E3074" t="b">
            <v>1</v>
          </cell>
          <cell r="F3074" t="str">
            <v>Approved</v>
          </cell>
          <cell r="G3074" t="str">
            <v>Trek Bicycles</v>
          </cell>
          <cell r="H3074" t="str">
            <v>Standard</v>
          </cell>
          <cell r="I3074" t="str">
            <v>medium</v>
          </cell>
          <cell r="J3074" t="str">
            <v>large</v>
          </cell>
          <cell r="K3074">
            <v>2091.4699999999998</v>
          </cell>
          <cell r="L3074">
            <v>388.92</v>
          </cell>
          <cell r="M3074">
            <v>1702.5499999999997</v>
          </cell>
          <cell r="N3074">
            <v>38573</v>
          </cell>
          <cell r="O3074" t="e">
            <v>#N/A</v>
          </cell>
          <cell r="P3074" t="e">
            <v>#N/A</v>
          </cell>
          <cell r="Q3074" t="e">
            <v>#N/A</v>
          </cell>
          <cell r="R3074" t="e">
            <v>#N/A</v>
          </cell>
          <cell r="S3074" t="e">
            <v>#N/A</v>
          </cell>
          <cell r="T3074" t="e">
            <v>#N/A</v>
          </cell>
          <cell r="U3074" t="e">
            <v>#N/A</v>
          </cell>
          <cell r="V3074" t="e">
            <v>#N/A</v>
          </cell>
          <cell r="W3074" t="e">
            <v>#N/A</v>
          </cell>
          <cell r="X3074" t="e">
            <v>#N/A</v>
          </cell>
          <cell r="Y3074">
            <v>197</v>
          </cell>
        </row>
        <row r="3075">
          <cell r="A3075">
            <v>3074</v>
          </cell>
          <cell r="B3075">
            <v>99</v>
          </cell>
          <cell r="C3075">
            <v>2073</v>
          </cell>
          <cell r="D3075">
            <v>42792</v>
          </cell>
          <cell r="E3075" t="b">
            <v>1</v>
          </cell>
          <cell r="F3075" t="str">
            <v>Approved</v>
          </cell>
          <cell r="G3075" t="str">
            <v>Trek Bicycles</v>
          </cell>
          <cell r="H3075" t="str">
            <v>Road</v>
          </cell>
          <cell r="I3075" t="str">
            <v>low</v>
          </cell>
          <cell r="J3075" t="str">
            <v>small</v>
          </cell>
          <cell r="K3075">
            <v>1720.7</v>
          </cell>
          <cell r="L3075">
            <v>1531.42</v>
          </cell>
          <cell r="M3075">
            <v>189.27999999999997</v>
          </cell>
          <cell r="N3075">
            <v>41009</v>
          </cell>
          <cell r="O3075" t="e">
            <v>#N/A</v>
          </cell>
          <cell r="P3075" t="e">
            <v>#N/A</v>
          </cell>
          <cell r="Q3075" t="e">
            <v>#N/A</v>
          </cell>
          <cell r="R3075" t="e">
            <v>#N/A</v>
          </cell>
          <cell r="S3075" t="e">
            <v>#N/A</v>
          </cell>
          <cell r="T3075" t="e">
            <v>#N/A</v>
          </cell>
          <cell r="U3075" t="e">
            <v>#N/A</v>
          </cell>
          <cell r="V3075" t="e">
            <v>#N/A</v>
          </cell>
          <cell r="W3075" t="e">
            <v>#N/A</v>
          </cell>
          <cell r="X3075" t="e">
            <v>#N/A</v>
          </cell>
          <cell r="Y3075">
            <v>307</v>
          </cell>
        </row>
        <row r="3076">
          <cell r="A3076">
            <v>3075</v>
          </cell>
          <cell r="B3076">
            <v>87</v>
          </cell>
          <cell r="C3076">
            <v>856</v>
          </cell>
          <cell r="D3076">
            <v>43087</v>
          </cell>
          <cell r="E3076" t="b">
            <v>1</v>
          </cell>
          <cell r="F3076" t="str">
            <v>Approved</v>
          </cell>
          <cell r="G3076" t="str">
            <v>Giant Bicycles</v>
          </cell>
          <cell r="H3076" t="str">
            <v>Standard</v>
          </cell>
          <cell r="I3076" t="str">
            <v>high</v>
          </cell>
          <cell r="J3076" t="str">
            <v>medium</v>
          </cell>
          <cell r="K3076">
            <v>1179</v>
          </cell>
          <cell r="L3076">
            <v>707.4</v>
          </cell>
          <cell r="M3076">
            <v>471.6</v>
          </cell>
          <cell r="N3076">
            <v>35667</v>
          </cell>
          <cell r="O3076" t="e">
            <v>#N/A</v>
          </cell>
          <cell r="P3076" t="e">
            <v>#N/A</v>
          </cell>
          <cell r="Q3076" t="e">
            <v>#N/A</v>
          </cell>
          <cell r="R3076" t="e">
            <v>#N/A</v>
          </cell>
          <cell r="S3076" t="e">
            <v>#N/A</v>
          </cell>
          <cell r="T3076" t="e">
            <v>#N/A</v>
          </cell>
          <cell r="U3076" t="e">
            <v>#N/A</v>
          </cell>
          <cell r="V3076" t="e">
            <v>#N/A</v>
          </cell>
          <cell r="W3076" t="e">
            <v>#N/A</v>
          </cell>
          <cell r="X3076" t="e">
            <v>#N/A</v>
          </cell>
          <cell r="Y3076">
            <v>12</v>
          </cell>
        </row>
        <row r="3077">
          <cell r="A3077">
            <v>3076</v>
          </cell>
          <cell r="B3077">
            <v>29</v>
          </cell>
          <cell r="C3077">
            <v>1001</v>
          </cell>
          <cell r="D3077">
            <v>43057</v>
          </cell>
          <cell r="E3077" t="b">
            <v>1</v>
          </cell>
          <cell r="F3077" t="str">
            <v>Approved</v>
          </cell>
          <cell r="G3077" t="str">
            <v>Norco Bicycles</v>
          </cell>
          <cell r="H3077" t="str">
            <v>Road</v>
          </cell>
          <cell r="I3077" t="str">
            <v>medium</v>
          </cell>
          <cell r="J3077" t="str">
            <v>medium</v>
          </cell>
          <cell r="K3077">
            <v>543.39</v>
          </cell>
          <cell r="L3077">
            <v>407.54</v>
          </cell>
          <cell r="M3077">
            <v>135.84999999999997</v>
          </cell>
          <cell r="N3077">
            <v>42696</v>
          </cell>
          <cell r="O3077" t="e">
            <v>#N/A</v>
          </cell>
          <cell r="P3077" t="e">
            <v>#N/A</v>
          </cell>
          <cell r="Q3077" t="e">
            <v>#N/A</v>
          </cell>
          <cell r="R3077" t="e">
            <v>#N/A</v>
          </cell>
          <cell r="S3077" t="e">
            <v>#N/A</v>
          </cell>
          <cell r="T3077" t="e">
            <v>#N/A</v>
          </cell>
          <cell r="U3077" t="e">
            <v>#N/A</v>
          </cell>
          <cell r="V3077" t="e">
            <v>#N/A</v>
          </cell>
          <cell r="W3077" t="e">
            <v>#N/A</v>
          </cell>
          <cell r="X3077" t="e">
            <v>#N/A</v>
          </cell>
          <cell r="Y3077">
            <v>42</v>
          </cell>
        </row>
        <row r="3078">
          <cell r="A3078">
            <v>3077</v>
          </cell>
          <cell r="B3078">
            <v>33</v>
          </cell>
          <cell r="C3078">
            <v>1253</v>
          </cell>
          <cell r="D3078">
            <v>42996</v>
          </cell>
          <cell r="E3078" t="b">
            <v>0</v>
          </cell>
          <cell r="F3078" t="str">
            <v>Approved</v>
          </cell>
          <cell r="G3078" t="str">
            <v>Giant Bicycles</v>
          </cell>
          <cell r="H3078" t="str">
            <v>Standard</v>
          </cell>
          <cell r="I3078" t="str">
            <v>medium</v>
          </cell>
          <cell r="J3078" t="str">
            <v>small</v>
          </cell>
          <cell r="K3078">
            <v>1311.44</v>
          </cell>
          <cell r="L3078">
            <v>1167.18</v>
          </cell>
          <cell r="M3078">
            <v>144.26</v>
          </cell>
          <cell r="N3078">
            <v>33888</v>
          </cell>
          <cell r="O3078" t="e">
            <v>#N/A</v>
          </cell>
          <cell r="P3078" t="e">
            <v>#N/A</v>
          </cell>
          <cell r="Q3078" t="e">
            <v>#N/A</v>
          </cell>
          <cell r="R3078" t="e">
            <v>#N/A</v>
          </cell>
          <cell r="S3078" t="e">
            <v>#N/A</v>
          </cell>
          <cell r="T3078" t="e">
            <v>#N/A</v>
          </cell>
          <cell r="U3078" t="e">
            <v>#N/A</v>
          </cell>
          <cell r="V3078" t="e">
            <v>#N/A</v>
          </cell>
          <cell r="W3078" t="e">
            <v>#N/A</v>
          </cell>
          <cell r="X3078" t="e">
            <v>#N/A</v>
          </cell>
          <cell r="Y3078">
            <v>103</v>
          </cell>
        </row>
        <row r="3079">
          <cell r="A3079">
            <v>3078</v>
          </cell>
          <cell r="B3079">
            <v>40</v>
          </cell>
          <cell r="C3079">
            <v>660</v>
          </cell>
          <cell r="D3079">
            <v>42868</v>
          </cell>
          <cell r="E3079" t="b">
            <v>0</v>
          </cell>
          <cell r="F3079" t="str">
            <v>Approved</v>
          </cell>
          <cell r="G3079" t="str">
            <v>Trek Bicycles</v>
          </cell>
          <cell r="H3079" t="str">
            <v>Road</v>
          </cell>
          <cell r="I3079" t="str">
            <v>medium</v>
          </cell>
          <cell r="J3079" t="str">
            <v>large</v>
          </cell>
          <cell r="K3079">
            <v>1894.19</v>
          </cell>
          <cell r="L3079">
            <v>598.76</v>
          </cell>
          <cell r="M3079">
            <v>1295.43</v>
          </cell>
          <cell r="N3079">
            <v>37823</v>
          </cell>
          <cell r="O3079" t="e">
            <v>#N/A</v>
          </cell>
          <cell r="P3079" t="e">
            <v>#N/A</v>
          </cell>
          <cell r="Q3079" t="e">
            <v>#N/A</v>
          </cell>
          <cell r="R3079" t="e">
            <v>#N/A</v>
          </cell>
          <cell r="S3079" t="e">
            <v>#N/A</v>
          </cell>
          <cell r="T3079" t="e">
            <v>#N/A</v>
          </cell>
          <cell r="U3079" t="e">
            <v>#N/A</v>
          </cell>
          <cell r="V3079" t="e">
            <v>#N/A</v>
          </cell>
          <cell r="W3079" t="e">
            <v>#N/A</v>
          </cell>
          <cell r="X3079" t="e">
            <v>#N/A</v>
          </cell>
          <cell r="Y3079">
            <v>231</v>
          </cell>
        </row>
        <row r="3080">
          <cell r="A3080">
            <v>3079</v>
          </cell>
          <cell r="B3080">
            <v>11</v>
          </cell>
          <cell r="C3080">
            <v>1095</v>
          </cell>
          <cell r="D3080">
            <v>42927</v>
          </cell>
          <cell r="E3080" t="b">
            <v>0</v>
          </cell>
          <cell r="F3080" t="str">
            <v>Approved</v>
          </cell>
          <cell r="G3080" t="str">
            <v>Giant Bicycles</v>
          </cell>
          <cell r="H3080" t="str">
            <v>Standard</v>
          </cell>
          <cell r="I3080" t="str">
            <v>high</v>
          </cell>
          <cell r="J3080" t="str">
            <v>medium</v>
          </cell>
          <cell r="K3080">
            <v>1274.93</v>
          </cell>
          <cell r="L3080">
            <v>764.96</v>
          </cell>
          <cell r="M3080">
            <v>509.97</v>
          </cell>
          <cell r="N3080">
            <v>35160</v>
          </cell>
          <cell r="O3080" t="e">
            <v>#N/A</v>
          </cell>
          <cell r="P3080" t="e">
            <v>#N/A</v>
          </cell>
          <cell r="Q3080" t="e">
            <v>#N/A</v>
          </cell>
          <cell r="R3080" t="e">
            <v>#N/A</v>
          </cell>
          <cell r="S3080" t="e">
            <v>#N/A</v>
          </cell>
          <cell r="T3080" t="e">
            <v>#N/A</v>
          </cell>
          <cell r="U3080" t="e">
            <v>#N/A</v>
          </cell>
          <cell r="V3080" t="e">
            <v>#N/A</v>
          </cell>
          <cell r="W3080" t="e">
            <v>#N/A</v>
          </cell>
          <cell r="X3080" t="e">
            <v>#N/A</v>
          </cell>
          <cell r="Y3080">
            <v>172</v>
          </cell>
        </row>
        <row r="3081">
          <cell r="A3081">
            <v>3080</v>
          </cell>
          <cell r="B3081">
            <v>46</v>
          </cell>
          <cell r="C3081">
            <v>2914</v>
          </cell>
          <cell r="D3081">
            <v>42894</v>
          </cell>
          <cell r="E3081" t="b">
            <v>0</v>
          </cell>
          <cell r="F3081" t="str">
            <v>Approved</v>
          </cell>
          <cell r="G3081" t="str">
            <v>Solex</v>
          </cell>
          <cell r="H3081" t="str">
            <v>Standard</v>
          </cell>
          <cell r="I3081" t="str">
            <v>low</v>
          </cell>
          <cell r="J3081" t="str">
            <v>medium</v>
          </cell>
          <cell r="K3081">
            <v>1289.8499999999999</v>
          </cell>
          <cell r="L3081">
            <v>74.510000000000005</v>
          </cell>
          <cell r="M3081">
            <v>1215.3399999999999</v>
          </cell>
          <cell r="N3081">
            <v>41064</v>
          </cell>
          <cell r="O3081" t="e">
            <v>#N/A</v>
          </cell>
          <cell r="P3081" t="e">
            <v>#N/A</v>
          </cell>
          <cell r="Q3081" t="e">
            <v>#N/A</v>
          </cell>
          <cell r="R3081" t="e">
            <v>#N/A</v>
          </cell>
          <cell r="S3081" t="e">
            <v>#N/A</v>
          </cell>
          <cell r="T3081" t="e">
            <v>#N/A</v>
          </cell>
          <cell r="U3081" t="e">
            <v>#N/A</v>
          </cell>
          <cell r="V3081" t="e">
            <v>#N/A</v>
          </cell>
          <cell r="W3081" t="e">
            <v>#N/A</v>
          </cell>
          <cell r="X3081" t="e">
            <v>#N/A</v>
          </cell>
          <cell r="Y3081">
            <v>205</v>
          </cell>
        </row>
        <row r="3082">
          <cell r="A3082">
            <v>3081</v>
          </cell>
          <cell r="B3082">
            <v>36</v>
          </cell>
          <cell r="C3082">
            <v>3330</v>
          </cell>
          <cell r="D3082">
            <v>43033</v>
          </cell>
          <cell r="E3082" t="b">
            <v>1</v>
          </cell>
          <cell r="F3082" t="str">
            <v>Approved</v>
          </cell>
          <cell r="G3082" t="str">
            <v>Solex</v>
          </cell>
          <cell r="H3082" t="str">
            <v>Standard</v>
          </cell>
          <cell r="I3082" t="str">
            <v>low</v>
          </cell>
          <cell r="J3082" t="str">
            <v>medium</v>
          </cell>
          <cell r="K3082">
            <v>945.04</v>
          </cell>
          <cell r="L3082">
            <v>507.58</v>
          </cell>
          <cell r="M3082">
            <v>437.46</v>
          </cell>
          <cell r="N3082">
            <v>40618</v>
          </cell>
          <cell r="O3082" t="str">
            <v>Female</v>
          </cell>
          <cell r="P3082">
            <v>18</v>
          </cell>
          <cell r="Q3082">
            <v>66.413698630136992</v>
          </cell>
          <cell r="R3082">
            <v>0</v>
          </cell>
          <cell r="S3082" t="str">
            <v>n/a</v>
          </cell>
          <cell r="T3082" t="str">
            <v>High Net Worth</v>
          </cell>
          <cell r="U3082" t="str">
            <v>No</v>
          </cell>
          <cell r="V3082">
            <v>2030</v>
          </cell>
          <cell r="W3082" t="str">
            <v>NSW</v>
          </cell>
          <cell r="X3082">
            <v>12</v>
          </cell>
          <cell r="Y3082">
            <v>66</v>
          </cell>
        </row>
        <row r="3083">
          <cell r="A3083">
            <v>3082</v>
          </cell>
          <cell r="B3083">
            <v>27</v>
          </cell>
          <cell r="C3083">
            <v>1092</v>
          </cell>
          <cell r="D3083">
            <v>42751</v>
          </cell>
          <cell r="E3083" t="b">
            <v>1</v>
          </cell>
          <cell r="F3083" t="str">
            <v>Approved</v>
          </cell>
          <cell r="G3083" t="str">
            <v>Trek Bicycles</v>
          </cell>
          <cell r="H3083" t="str">
            <v>Standard</v>
          </cell>
          <cell r="I3083" t="str">
            <v>medium</v>
          </cell>
          <cell r="J3083" t="str">
            <v>medium</v>
          </cell>
          <cell r="K3083">
            <v>499.53</v>
          </cell>
          <cell r="L3083">
            <v>388.72</v>
          </cell>
          <cell r="M3083">
            <v>110.80999999999995</v>
          </cell>
          <cell r="N3083">
            <v>36334</v>
          </cell>
          <cell r="O3083" t="e">
            <v>#N/A</v>
          </cell>
          <cell r="P3083" t="e">
            <v>#N/A</v>
          </cell>
          <cell r="Q3083" t="e">
            <v>#N/A</v>
          </cell>
          <cell r="R3083" t="e">
            <v>#N/A</v>
          </cell>
          <cell r="S3083" t="e">
            <v>#N/A</v>
          </cell>
          <cell r="T3083" t="e">
            <v>#N/A</v>
          </cell>
          <cell r="U3083" t="e">
            <v>#N/A</v>
          </cell>
          <cell r="V3083" t="e">
            <v>#N/A</v>
          </cell>
          <cell r="W3083" t="e">
            <v>#N/A</v>
          </cell>
          <cell r="X3083" t="e">
            <v>#N/A</v>
          </cell>
          <cell r="Y3083">
            <v>348</v>
          </cell>
        </row>
        <row r="3084">
          <cell r="A3084">
            <v>3083</v>
          </cell>
          <cell r="B3084">
            <v>45</v>
          </cell>
          <cell r="C3084">
            <v>99</v>
          </cell>
          <cell r="D3084">
            <v>42901</v>
          </cell>
          <cell r="E3084" t="b">
            <v>0</v>
          </cell>
          <cell r="F3084" t="str">
            <v>Approved</v>
          </cell>
          <cell r="G3084" t="str">
            <v>Solex</v>
          </cell>
          <cell r="H3084" t="str">
            <v>Standard</v>
          </cell>
          <cell r="I3084" t="str">
            <v>medium</v>
          </cell>
          <cell r="J3084" t="str">
            <v>medium</v>
          </cell>
          <cell r="K3084">
            <v>441.49</v>
          </cell>
          <cell r="L3084">
            <v>84.99</v>
          </cell>
          <cell r="M3084">
            <v>356.5</v>
          </cell>
          <cell r="N3084">
            <v>34071</v>
          </cell>
          <cell r="O3084" t="e">
            <v>#N/A</v>
          </cell>
          <cell r="P3084" t="e">
            <v>#N/A</v>
          </cell>
          <cell r="Q3084" t="e">
            <v>#N/A</v>
          </cell>
          <cell r="R3084" t="e">
            <v>#N/A</v>
          </cell>
          <cell r="S3084" t="e">
            <v>#N/A</v>
          </cell>
          <cell r="T3084" t="e">
            <v>#N/A</v>
          </cell>
          <cell r="U3084" t="e">
            <v>#N/A</v>
          </cell>
          <cell r="V3084" t="e">
            <v>#N/A</v>
          </cell>
          <cell r="W3084" t="e">
            <v>#N/A</v>
          </cell>
          <cell r="X3084" t="e">
            <v>#N/A</v>
          </cell>
          <cell r="Y3084">
            <v>198</v>
          </cell>
        </row>
        <row r="3085">
          <cell r="A3085">
            <v>3084</v>
          </cell>
          <cell r="B3085">
            <v>53</v>
          </cell>
          <cell r="C3085">
            <v>2481</v>
          </cell>
          <cell r="D3085">
            <v>42888</v>
          </cell>
          <cell r="E3085" t="b">
            <v>1</v>
          </cell>
          <cell r="F3085" t="str">
            <v>Approved</v>
          </cell>
          <cell r="G3085" t="str">
            <v>OHM Cycles</v>
          </cell>
          <cell r="H3085" t="str">
            <v>Standard</v>
          </cell>
          <cell r="I3085" t="str">
            <v>medium</v>
          </cell>
          <cell r="J3085" t="str">
            <v>medium</v>
          </cell>
          <cell r="K3085">
            <v>795.34</v>
          </cell>
          <cell r="L3085">
            <v>101.58</v>
          </cell>
          <cell r="M3085">
            <v>693.76</v>
          </cell>
          <cell r="N3085">
            <v>40779</v>
          </cell>
          <cell r="O3085" t="e">
            <v>#N/A</v>
          </cell>
          <cell r="P3085" t="e">
            <v>#N/A</v>
          </cell>
          <cell r="Q3085" t="e">
            <v>#N/A</v>
          </cell>
          <cell r="R3085" t="e">
            <v>#N/A</v>
          </cell>
          <cell r="S3085" t="e">
            <v>#N/A</v>
          </cell>
          <cell r="T3085" t="e">
            <v>#N/A</v>
          </cell>
          <cell r="U3085" t="e">
            <v>#N/A</v>
          </cell>
          <cell r="V3085" t="e">
            <v>#N/A</v>
          </cell>
          <cell r="W3085" t="e">
            <v>#N/A</v>
          </cell>
          <cell r="X3085" t="e">
            <v>#N/A</v>
          </cell>
          <cell r="Y3085">
            <v>211</v>
          </cell>
        </row>
        <row r="3086">
          <cell r="A3086">
            <v>3085</v>
          </cell>
          <cell r="B3086">
            <v>0</v>
          </cell>
          <cell r="C3086">
            <v>3042</v>
          </cell>
          <cell r="D3086">
            <v>42805</v>
          </cell>
          <cell r="E3086" t="b">
            <v>0</v>
          </cell>
          <cell r="F3086" t="str">
            <v>Approved</v>
          </cell>
          <cell r="G3086" t="str">
            <v>Trek Bicycles</v>
          </cell>
          <cell r="H3086" t="str">
            <v>Road</v>
          </cell>
          <cell r="I3086" t="str">
            <v>medium</v>
          </cell>
          <cell r="J3086" t="str">
            <v>medium</v>
          </cell>
          <cell r="K3086">
            <v>533.51</v>
          </cell>
          <cell r="L3086">
            <v>400.13</v>
          </cell>
          <cell r="M3086">
            <v>133.38</v>
          </cell>
          <cell r="N3086">
            <v>37668</v>
          </cell>
          <cell r="O3086" t="e">
            <v>#N/A</v>
          </cell>
          <cell r="P3086" t="e">
            <v>#N/A</v>
          </cell>
          <cell r="Q3086" t="e">
            <v>#N/A</v>
          </cell>
          <cell r="R3086" t="e">
            <v>#N/A</v>
          </cell>
          <cell r="S3086" t="e">
            <v>#N/A</v>
          </cell>
          <cell r="T3086" t="e">
            <v>#N/A</v>
          </cell>
          <cell r="U3086" t="e">
            <v>#N/A</v>
          </cell>
          <cell r="V3086" t="e">
            <v>#N/A</v>
          </cell>
          <cell r="W3086" t="e">
            <v>#N/A</v>
          </cell>
          <cell r="X3086" t="e">
            <v>#N/A</v>
          </cell>
          <cell r="Y3086">
            <v>294</v>
          </cell>
        </row>
        <row r="3087">
          <cell r="A3087">
            <v>3086</v>
          </cell>
          <cell r="B3087">
            <v>1</v>
          </cell>
          <cell r="C3087">
            <v>2425</v>
          </cell>
          <cell r="D3087">
            <v>43021</v>
          </cell>
          <cell r="E3087" t="b">
            <v>0</v>
          </cell>
          <cell r="F3087" t="str">
            <v>Approved</v>
          </cell>
          <cell r="G3087" t="str">
            <v>Giant Bicycles</v>
          </cell>
          <cell r="H3087" t="str">
            <v>Standard</v>
          </cell>
          <cell r="I3087" t="str">
            <v>medium</v>
          </cell>
          <cell r="J3087" t="str">
            <v>medium</v>
          </cell>
          <cell r="K3087">
            <v>1403.5</v>
          </cell>
          <cell r="L3087">
            <v>954.82</v>
          </cell>
          <cell r="M3087">
            <v>448.67999999999995</v>
          </cell>
          <cell r="N3087">
            <v>42688</v>
          </cell>
          <cell r="O3087" t="e">
            <v>#N/A</v>
          </cell>
          <cell r="P3087" t="e">
            <v>#N/A</v>
          </cell>
          <cell r="Q3087" t="e">
            <v>#N/A</v>
          </cell>
          <cell r="R3087" t="e">
            <v>#N/A</v>
          </cell>
          <cell r="S3087" t="e">
            <v>#N/A</v>
          </cell>
          <cell r="T3087" t="e">
            <v>#N/A</v>
          </cell>
          <cell r="U3087" t="e">
            <v>#N/A</v>
          </cell>
          <cell r="V3087" t="e">
            <v>#N/A</v>
          </cell>
          <cell r="W3087" t="e">
            <v>#N/A</v>
          </cell>
          <cell r="X3087" t="e">
            <v>#N/A</v>
          </cell>
          <cell r="Y3087">
            <v>78</v>
          </cell>
        </row>
        <row r="3088">
          <cell r="A3088">
            <v>3087</v>
          </cell>
          <cell r="B3088">
            <v>53</v>
          </cell>
          <cell r="C3088">
            <v>1313</v>
          </cell>
          <cell r="D3088">
            <v>43001</v>
          </cell>
          <cell r="E3088" t="b">
            <v>0</v>
          </cell>
          <cell r="F3088" t="str">
            <v>Approved</v>
          </cell>
          <cell r="G3088" t="str">
            <v>OHM Cycles</v>
          </cell>
          <cell r="H3088" t="str">
            <v>Standard</v>
          </cell>
          <cell r="I3088" t="str">
            <v>medium</v>
          </cell>
          <cell r="J3088" t="str">
            <v>medium</v>
          </cell>
          <cell r="K3088">
            <v>795.34</v>
          </cell>
          <cell r="L3088">
            <v>101.58</v>
          </cell>
          <cell r="M3088">
            <v>693.76</v>
          </cell>
          <cell r="N3088">
            <v>35470</v>
          </cell>
          <cell r="O3088" t="e">
            <v>#N/A</v>
          </cell>
          <cell r="P3088" t="e">
            <v>#N/A</v>
          </cell>
          <cell r="Q3088" t="e">
            <v>#N/A</v>
          </cell>
          <cell r="R3088" t="e">
            <v>#N/A</v>
          </cell>
          <cell r="S3088" t="e">
            <v>#N/A</v>
          </cell>
          <cell r="T3088" t="e">
            <v>#N/A</v>
          </cell>
          <cell r="U3088" t="e">
            <v>#N/A</v>
          </cell>
          <cell r="V3088" t="e">
            <v>#N/A</v>
          </cell>
          <cell r="W3088" t="e">
            <v>#N/A</v>
          </cell>
          <cell r="X3088" t="e">
            <v>#N/A</v>
          </cell>
          <cell r="Y3088">
            <v>98</v>
          </cell>
        </row>
        <row r="3089">
          <cell r="A3089">
            <v>3088</v>
          </cell>
          <cell r="B3089">
            <v>87</v>
          </cell>
          <cell r="C3089">
            <v>835</v>
          </cell>
          <cell r="D3089">
            <v>42885</v>
          </cell>
          <cell r="E3089" t="b">
            <v>0</v>
          </cell>
          <cell r="F3089" t="str">
            <v>Approved</v>
          </cell>
          <cell r="G3089" t="str">
            <v>Giant Bicycles</v>
          </cell>
          <cell r="H3089" t="str">
            <v>Standard</v>
          </cell>
          <cell r="I3089" t="str">
            <v>high</v>
          </cell>
          <cell r="J3089" t="str">
            <v>medium</v>
          </cell>
          <cell r="K3089">
            <v>1179</v>
          </cell>
          <cell r="L3089">
            <v>707.4</v>
          </cell>
          <cell r="M3089">
            <v>471.6</v>
          </cell>
          <cell r="N3089">
            <v>34079</v>
          </cell>
          <cell r="O3089" t="e">
            <v>#N/A</v>
          </cell>
          <cell r="P3089" t="e">
            <v>#N/A</v>
          </cell>
          <cell r="Q3089" t="e">
            <v>#N/A</v>
          </cell>
          <cell r="R3089" t="e">
            <v>#N/A</v>
          </cell>
          <cell r="S3089" t="e">
            <v>#N/A</v>
          </cell>
          <cell r="T3089" t="e">
            <v>#N/A</v>
          </cell>
          <cell r="U3089" t="e">
            <v>#N/A</v>
          </cell>
          <cell r="V3089" t="e">
            <v>#N/A</v>
          </cell>
          <cell r="W3089" t="e">
            <v>#N/A</v>
          </cell>
          <cell r="X3089" t="e">
            <v>#N/A</v>
          </cell>
          <cell r="Y3089">
            <v>214</v>
          </cell>
        </row>
        <row r="3090">
          <cell r="A3090">
            <v>3089</v>
          </cell>
          <cell r="B3090">
            <v>96</v>
          </cell>
          <cell r="C3090">
            <v>3339</v>
          </cell>
          <cell r="D3090">
            <v>43036</v>
          </cell>
          <cell r="E3090" t="b">
            <v>1</v>
          </cell>
          <cell r="F3090" t="str">
            <v>Approved</v>
          </cell>
          <cell r="G3090" t="str">
            <v>WeareA2B</v>
          </cell>
          <cell r="H3090" t="str">
            <v>Road</v>
          </cell>
          <cell r="I3090" t="str">
            <v>low</v>
          </cell>
          <cell r="J3090" t="str">
            <v>small</v>
          </cell>
          <cell r="K3090">
            <v>1172.78</v>
          </cell>
          <cell r="L3090">
            <v>1043.77</v>
          </cell>
          <cell r="M3090">
            <v>129.01</v>
          </cell>
          <cell r="N3090">
            <v>37539</v>
          </cell>
          <cell r="O3090" t="str">
            <v>Male</v>
          </cell>
          <cell r="P3090">
            <v>61</v>
          </cell>
          <cell r="Q3090">
            <v>35.890410958904113</v>
          </cell>
          <cell r="R3090" t="str">
            <v>Programmer Analyst III</v>
          </cell>
          <cell r="S3090" t="str">
            <v>Manufacturing</v>
          </cell>
          <cell r="T3090" t="str">
            <v>Mass Customer</v>
          </cell>
          <cell r="U3090" t="str">
            <v>Yes</v>
          </cell>
          <cell r="V3090">
            <v>3610</v>
          </cell>
          <cell r="W3090" t="str">
            <v>VIC</v>
          </cell>
          <cell r="X3090">
            <v>3</v>
          </cell>
          <cell r="Y3090">
            <v>63</v>
          </cell>
        </row>
        <row r="3091">
          <cell r="A3091">
            <v>3090</v>
          </cell>
          <cell r="B3091">
            <v>2</v>
          </cell>
          <cell r="C3091">
            <v>1419</v>
          </cell>
          <cell r="D3091">
            <v>42820</v>
          </cell>
          <cell r="E3091" t="b">
            <v>1</v>
          </cell>
          <cell r="F3091" t="str">
            <v>Approved</v>
          </cell>
          <cell r="G3091" t="str">
            <v>Solex</v>
          </cell>
          <cell r="H3091" t="str">
            <v>Standard</v>
          </cell>
          <cell r="I3091" t="str">
            <v>medium</v>
          </cell>
          <cell r="J3091" t="str">
            <v>medium</v>
          </cell>
          <cell r="K3091">
            <v>71.489999999999995</v>
          </cell>
          <cell r="L3091">
            <v>53.62</v>
          </cell>
          <cell r="M3091">
            <v>17.869999999999997</v>
          </cell>
          <cell r="N3091">
            <v>40784</v>
          </cell>
          <cell r="O3091" t="e">
            <v>#N/A</v>
          </cell>
          <cell r="P3091" t="e">
            <v>#N/A</v>
          </cell>
          <cell r="Q3091" t="e">
            <v>#N/A</v>
          </cell>
          <cell r="R3091" t="e">
            <v>#N/A</v>
          </cell>
          <cell r="S3091" t="e">
            <v>#N/A</v>
          </cell>
          <cell r="T3091" t="e">
            <v>#N/A</v>
          </cell>
          <cell r="U3091" t="e">
            <v>#N/A</v>
          </cell>
          <cell r="V3091" t="e">
            <v>#N/A</v>
          </cell>
          <cell r="W3091" t="e">
            <v>#N/A</v>
          </cell>
          <cell r="X3091" t="e">
            <v>#N/A</v>
          </cell>
          <cell r="Y3091">
            <v>279</v>
          </cell>
        </row>
        <row r="3092">
          <cell r="A3092">
            <v>3091</v>
          </cell>
          <cell r="B3092">
            <v>10</v>
          </cell>
          <cell r="C3092">
            <v>2854</v>
          </cell>
          <cell r="D3092">
            <v>43016</v>
          </cell>
          <cell r="E3092" t="b">
            <v>1</v>
          </cell>
          <cell r="F3092" t="str">
            <v>Approved</v>
          </cell>
          <cell r="G3092" t="str">
            <v>Solex</v>
          </cell>
          <cell r="H3092" t="str">
            <v>Standard</v>
          </cell>
          <cell r="I3092" t="str">
            <v>medium</v>
          </cell>
          <cell r="J3092" t="str">
            <v>medium</v>
          </cell>
          <cell r="K3092">
            <v>1945.43</v>
          </cell>
          <cell r="L3092">
            <v>333.18</v>
          </cell>
          <cell r="M3092">
            <v>1612.25</v>
          </cell>
          <cell r="N3092">
            <v>37668</v>
          </cell>
          <cell r="O3092" t="e">
            <v>#N/A</v>
          </cell>
          <cell r="P3092" t="e">
            <v>#N/A</v>
          </cell>
          <cell r="Q3092" t="e">
            <v>#N/A</v>
          </cell>
          <cell r="R3092" t="e">
            <v>#N/A</v>
          </cell>
          <cell r="S3092" t="e">
            <v>#N/A</v>
          </cell>
          <cell r="T3092" t="e">
            <v>#N/A</v>
          </cell>
          <cell r="U3092" t="e">
            <v>#N/A</v>
          </cell>
          <cell r="V3092" t="e">
            <v>#N/A</v>
          </cell>
          <cell r="W3092" t="e">
            <v>#N/A</v>
          </cell>
          <cell r="X3092" t="e">
            <v>#N/A</v>
          </cell>
          <cell r="Y3092">
            <v>83</v>
          </cell>
        </row>
        <row r="3093">
          <cell r="A3093">
            <v>3092</v>
          </cell>
          <cell r="B3093">
            <v>83</v>
          </cell>
          <cell r="C3093">
            <v>2190</v>
          </cell>
          <cell r="D3093">
            <v>42849</v>
          </cell>
          <cell r="E3093" t="b">
            <v>0</v>
          </cell>
          <cell r="F3093" t="str">
            <v>Approved</v>
          </cell>
          <cell r="G3093" t="str">
            <v>Solex</v>
          </cell>
          <cell r="H3093" t="str">
            <v>Touring</v>
          </cell>
          <cell r="I3093" t="str">
            <v>medium</v>
          </cell>
          <cell r="J3093" t="str">
            <v>large</v>
          </cell>
          <cell r="K3093">
            <v>2083.94</v>
          </cell>
          <cell r="L3093">
            <v>675.03</v>
          </cell>
          <cell r="M3093">
            <v>1408.91</v>
          </cell>
          <cell r="N3093">
            <v>41533</v>
          </cell>
          <cell r="O3093" t="e">
            <v>#N/A</v>
          </cell>
          <cell r="P3093" t="e">
            <v>#N/A</v>
          </cell>
          <cell r="Q3093" t="e">
            <v>#N/A</v>
          </cell>
          <cell r="R3093" t="e">
            <v>#N/A</v>
          </cell>
          <cell r="S3093" t="e">
            <v>#N/A</v>
          </cell>
          <cell r="T3093" t="e">
            <v>#N/A</v>
          </cell>
          <cell r="U3093" t="e">
            <v>#N/A</v>
          </cell>
          <cell r="V3093" t="e">
            <v>#N/A</v>
          </cell>
          <cell r="W3093" t="e">
            <v>#N/A</v>
          </cell>
          <cell r="X3093" t="e">
            <v>#N/A</v>
          </cell>
          <cell r="Y3093">
            <v>250</v>
          </cell>
        </row>
        <row r="3094">
          <cell r="A3094">
            <v>3093</v>
          </cell>
          <cell r="B3094">
            <v>77</v>
          </cell>
          <cell r="C3094">
            <v>1547</v>
          </cell>
          <cell r="D3094">
            <v>43017</v>
          </cell>
          <cell r="E3094" t="b">
            <v>1</v>
          </cell>
          <cell r="F3094" t="str">
            <v>Approved</v>
          </cell>
          <cell r="G3094" t="str">
            <v>Norco Bicycles</v>
          </cell>
          <cell r="H3094" t="str">
            <v>Road</v>
          </cell>
          <cell r="I3094" t="str">
            <v>medium</v>
          </cell>
          <cell r="J3094" t="str">
            <v>large</v>
          </cell>
          <cell r="K3094">
            <v>1240.31</v>
          </cell>
          <cell r="L3094">
            <v>795.1</v>
          </cell>
          <cell r="M3094">
            <v>445.20999999999992</v>
          </cell>
          <cell r="N3094">
            <v>41533</v>
          </cell>
          <cell r="O3094" t="e">
            <v>#N/A</v>
          </cell>
          <cell r="P3094" t="e">
            <v>#N/A</v>
          </cell>
          <cell r="Q3094" t="e">
            <v>#N/A</v>
          </cell>
          <cell r="R3094" t="e">
            <v>#N/A</v>
          </cell>
          <cell r="S3094" t="e">
            <v>#N/A</v>
          </cell>
          <cell r="T3094" t="e">
            <v>#N/A</v>
          </cell>
          <cell r="U3094" t="e">
            <v>#N/A</v>
          </cell>
          <cell r="V3094" t="e">
            <v>#N/A</v>
          </cell>
          <cell r="W3094" t="e">
            <v>#N/A</v>
          </cell>
          <cell r="X3094" t="e">
            <v>#N/A</v>
          </cell>
          <cell r="Y3094">
            <v>82</v>
          </cell>
        </row>
        <row r="3095">
          <cell r="A3095">
            <v>3094</v>
          </cell>
          <cell r="B3095">
            <v>46</v>
          </cell>
          <cell r="C3095">
            <v>1863</v>
          </cell>
          <cell r="D3095">
            <v>42759</v>
          </cell>
          <cell r="E3095" t="b">
            <v>1</v>
          </cell>
          <cell r="F3095" t="str">
            <v>Approved</v>
          </cell>
          <cell r="G3095" t="str">
            <v>OHM Cycles</v>
          </cell>
          <cell r="H3095" t="str">
            <v>Standard</v>
          </cell>
          <cell r="I3095" t="str">
            <v>low</v>
          </cell>
          <cell r="J3095" t="str">
            <v>medium</v>
          </cell>
          <cell r="K3095">
            <v>1793.43</v>
          </cell>
          <cell r="L3095">
            <v>248.82</v>
          </cell>
          <cell r="M3095">
            <v>1544.6100000000001</v>
          </cell>
          <cell r="N3095">
            <v>36361</v>
          </cell>
          <cell r="O3095" t="e">
            <v>#N/A</v>
          </cell>
          <cell r="P3095" t="e">
            <v>#N/A</v>
          </cell>
          <cell r="Q3095" t="e">
            <v>#N/A</v>
          </cell>
          <cell r="R3095" t="e">
            <v>#N/A</v>
          </cell>
          <cell r="S3095" t="e">
            <v>#N/A</v>
          </cell>
          <cell r="T3095" t="e">
            <v>#N/A</v>
          </cell>
          <cell r="U3095" t="e">
            <v>#N/A</v>
          </cell>
          <cell r="V3095" t="e">
            <v>#N/A</v>
          </cell>
          <cell r="W3095" t="e">
            <v>#N/A</v>
          </cell>
          <cell r="X3095" t="e">
            <v>#N/A</v>
          </cell>
          <cell r="Y3095">
            <v>340</v>
          </cell>
        </row>
        <row r="3096">
          <cell r="A3096">
            <v>3095</v>
          </cell>
          <cell r="B3096">
            <v>30</v>
          </cell>
          <cell r="C3096">
            <v>815</v>
          </cell>
          <cell r="D3096">
            <v>43072</v>
          </cell>
          <cell r="E3096" t="b">
            <v>0</v>
          </cell>
          <cell r="F3096" t="str">
            <v>Approved</v>
          </cell>
          <cell r="G3096" t="str">
            <v>Solex</v>
          </cell>
          <cell r="H3096" t="str">
            <v>Standard</v>
          </cell>
          <cell r="I3096" t="str">
            <v>high</v>
          </cell>
          <cell r="J3096" t="str">
            <v>medium</v>
          </cell>
          <cell r="K3096">
            <v>748.17</v>
          </cell>
          <cell r="L3096">
            <v>448.9</v>
          </cell>
          <cell r="M3096">
            <v>299.27</v>
          </cell>
          <cell r="N3096">
            <v>36361</v>
          </cell>
          <cell r="O3096" t="e">
            <v>#N/A</v>
          </cell>
          <cell r="P3096" t="e">
            <v>#N/A</v>
          </cell>
          <cell r="Q3096" t="e">
            <v>#N/A</v>
          </cell>
          <cell r="R3096" t="e">
            <v>#N/A</v>
          </cell>
          <cell r="S3096" t="e">
            <v>#N/A</v>
          </cell>
          <cell r="T3096" t="e">
            <v>#N/A</v>
          </cell>
          <cell r="U3096" t="e">
            <v>#N/A</v>
          </cell>
          <cell r="V3096" t="e">
            <v>#N/A</v>
          </cell>
          <cell r="W3096" t="e">
            <v>#N/A</v>
          </cell>
          <cell r="X3096" t="e">
            <v>#N/A</v>
          </cell>
          <cell r="Y3096">
            <v>27</v>
          </cell>
        </row>
        <row r="3097">
          <cell r="A3097">
            <v>3096</v>
          </cell>
          <cell r="B3097">
            <v>0</v>
          </cell>
          <cell r="C3097">
            <v>3252</v>
          </cell>
          <cell r="D3097">
            <v>42877</v>
          </cell>
          <cell r="E3097" t="b">
            <v>1</v>
          </cell>
          <cell r="F3097" t="str">
            <v>Approved</v>
          </cell>
          <cell r="G3097" t="str">
            <v>Norco Bicycles</v>
          </cell>
          <cell r="H3097" t="str">
            <v>Road</v>
          </cell>
          <cell r="I3097" t="str">
            <v>medium</v>
          </cell>
          <cell r="J3097" t="str">
            <v>medium</v>
          </cell>
          <cell r="K3097">
            <v>544.04999999999995</v>
          </cell>
          <cell r="L3097">
            <v>376.84</v>
          </cell>
          <cell r="M3097">
            <v>167.20999999999998</v>
          </cell>
          <cell r="N3097">
            <v>38859</v>
          </cell>
          <cell r="O3097" t="str">
            <v>Female</v>
          </cell>
          <cell r="P3097">
            <v>42</v>
          </cell>
          <cell r="Q3097">
            <v>34.786301369863011</v>
          </cell>
          <cell r="R3097" t="str">
            <v>GIS Technical Architect</v>
          </cell>
          <cell r="S3097" t="str">
            <v>Financial Services</v>
          </cell>
          <cell r="T3097" t="str">
            <v>High Net Worth</v>
          </cell>
          <cell r="U3097" t="str">
            <v>Yes</v>
          </cell>
          <cell r="V3097">
            <v>2089</v>
          </cell>
          <cell r="W3097" t="str">
            <v>NSW</v>
          </cell>
          <cell r="X3097">
            <v>12</v>
          </cell>
          <cell r="Y3097">
            <v>222</v>
          </cell>
        </row>
        <row r="3098">
          <cell r="A3098">
            <v>3097</v>
          </cell>
          <cell r="B3098">
            <v>70</v>
          </cell>
          <cell r="C3098">
            <v>336</v>
          </cell>
          <cell r="D3098">
            <v>42979</v>
          </cell>
          <cell r="E3098" t="b">
            <v>0</v>
          </cell>
          <cell r="F3098" t="str">
            <v>Approved</v>
          </cell>
          <cell r="G3098" t="str">
            <v>Norco Bicycles</v>
          </cell>
          <cell r="H3098" t="str">
            <v>Road</v>
          </cell>
          <cell r="I3098" t="str">
            <v>medium</v>
          </cell>
          <cell r="J3098" t="str">
            <v>medium</v>
          </cell>
          <cell r="K3098">
            <v>1036.5899999999999</v>
          </cell>
          <cell r="L3098">
            <v>206.35</v>
          </cell>
          <cell r="M3098">
            <v>830.2399999999999</v>
          </cell>
          <cell r="N3098">
            <v>33364</v>
          </cell>
          <cell r="O3098" t="e">
            <v>#N/A</v>
          </cell>
          <cell r="P3098" t="e">
            <v>#N/A</v>
          </cell>
          <cell r="Q3098" t="e">
            <v>#N/A</v>
          </cell>
          <cell r="R3098" t="e">
            <v>#N/A</v>
          </cell>
          <cell r="S3098" t="e">
            <v>#N/A</v>
          </cell>
          <cell r="T3098" t="e">
            <v>#N/A</v>
          </cell>
          <cell r="U3098" t="e">
            <v>#N/A</v>
          </cell>
          <cell r="V3098" t="e">
            <v>#N/A</v>
          </cell>
          <cell r="W3098" t="e">
            <v>#N/A</v>
          </cell>
          <cell r="X3098" t="e">
            <v>#N/A</v>
          </cell>
          <cell r="Y3098">
            <v>120</v>
          </cell>
        </row>
        <row r="3099">
          <cell r="A3099">
            <v>3098</v>
          </cell>
          <cell r="B3099">
            <v>67</v>
          </cell>
          <cell r="C3099">
            <v>2083</v>
          </cell>
          <cell r="D3099">
            <v>43071</v>
          </cell>
          <cell r="E3099" t="b">
            <v>0</v>
          </cell>
          <cell r="F3099" t="str">
            <v>Approved</v>
          </cell>
          <cell r="G3099" t="str">
            <v>Norco Bicycles</v>
          </cell>
          <cell r="H3099" t="str">
            <v>Road</v>
          </cell>
          <cell r="I3099" t="str">
            <v>medium</v>
          </cell>
          <cell r="J3099" t="str">
            <v>medium</v>
          </cell>
          <cell r="K3099">
            <v>544.04999999999995</v>
          </cell>
          <cell r="L3099">
            <v>376.84</v>
          </cell>
          <cell r="M3099">
            <v>167.20999999999998</v>
          </cell>
          <cell r="N3099">
            <v>38647</v>
          </cell>
          <cell r="O3099" t="e">
            <v>#N/A</v>
          </cell>
          <cell r="P3099" t="e">
            <v>#N/A</v>
          </cell>
          <cell r="Q3099" t="e">
            <v>#N/A</v>
          </cell>
          <cell r="R3099" t="e">
            <v>#N/A</v>
          </cell>
          <cell r="S3099" t="e">
            <v>#N/A</v>
          </cell>
          <cell r="T3099" t="e">
            <v>#N/A</v>
          </cell>
          <cell r="U3099" t="e">
            <v>#N/A</v>
          </cell>
          <cell r="V3099" t="e">
            <v>#N/A</v>
          </cell>
          <cell r="W3099" t="e">
            <v>#N/A</v>
          </cell>
          <cell r="X3099" t="e">
            <v>#N/A</v>
          </cell>
          <cell r="Y3099">
            <v>28</v>
          </cell>
        </row>
        <row r="3100">
          <cell r="A3100">
            <v>3099</v>
          </cell>
          <cell r="B3100">
            <v>0</v>
          </cell>
          <cell r="C3100">
            <v>3313</v>
          </cell>
          <cell r="D3100">
            <v>42873</v>
          </cell>
          <cell r="E3100" t="b">
            <v>1</v>
          </cell>
          <cell r="F3100" t="str">
            <v>Approved</v>
          </cell>
          <cell r="G3100" t="str">
            <v>OHM Cycles</v>
          </cell>
          <cell r="H3100" t="str">
            <v>Standard</v>
          </cell>
          <cell r="I3100" t="str">
            <v>high</v>
          </cell>
          <cell r="J3100" t="str">
            <v>medium</v>
          </cell>
          <cell r="K3100">
            <v>227.88</v>
          </cell>
          <cell r="L3100">
            <v>136.72999999999999</v>
          </cell>
          <cell r="M3100">
            <v>91.15</v>
          </cell>
          <cell r="N3100">
            <v>42560</v>
          </cell>
          <cell r="O3100" t="str">
            <v>Female</v>
          </cell>
          <cell r="P3100">
            <v>50</v>
          </cell>
          <cell r="Q3100">
            <v>27.032876712328768</v>
          </cell>
          <cell r="R3100">
            <v>0</v>
          </cell>
          <cell r="S3100" t="str">
            <v>IT</v>
          </cell>
          <cell r="T3100" t="str">
            <v>High Net Worth</v>
          </cell>
          <cell r="U3100" t="str">
            <v>No</v>
          </cell>
          <cell r="V3100">
            <v>2768</v>
          </cell>
          <cell r="W3100" t="str">
            <v>NSW</v>
          </cell>
          <cell r="X3100">
            <v>10</v>
          </cell>
          <cell r="Y3100">
            <v>226</v>
          </cell>
        </row>
        <row r="3101">
          <cell r="A3101">
            <v>3100</v>
          </cell>
          <cell r="B3101">
            <v>97</v>
          </cell>
          <cell r="C3101">
            <v>2701</v>
          </cell>
          <cell r="D3101">
            <v>42817</v>
          </cell>
          <cell r="E3101" t="b">
            <v>1</v>
          </cell>
          <cell r="F3101" t="str">
            <v>Approved</v>
          </cell>
          <cell r="G3101" t="str">
            <v>Solex</v>
          </cell>
          <cell r="H3101" t="str">
            <v>Standard</v>
          </cell>
          <cell r="I3101" t="str">
            <v>medium</v>
          </cell>
          <cell r="J3101" t="str">
            <v>large</v>
          </cell>
          <cell r="K3101">
            <v>202.62</v>
          </cell>
          <cell r="L3101">
            <v>151.96</v>
          </cell>
          <cell r="M3101">
            <v>50.66</v>
          </cell>
          <cell r="N3101">
            <v>34556</v>
          </cell>
          <cell r="O3101" t="e">
            <v>#N/A</v>
          </cell>
          <cell r="P3101" t="e">
            <v>#N/A</v>
          </cell>
          <cell r="Q3101" t="e">
            <v>#N/A</v>
          </cell>
          <cell r="R3101" t="e">
            <v>#N/A</v>
          </cell>
          <cell r="S3101" t="e">
            <v>#N/A</v>
          </cell>
          <cell r="T3101" t="e">
            <v>#N/A</v>
          </cell>
          <cell r="U3101" t="e">
            <v>#N/A</v>
          </cell>
          <cell r="V3101" t="e">
            <v>#N/A</v>
          </cell>
          <cell r="W3101" t="e">
            <v>#N/A</v>
          </cell>
          <cell r="X3101" t="e">
            <v>#N/A</v>
          </cell>
          <cell r="Y3101">
            <v>282</v>
          </cell>
        </row>
        <row r="3102">
          <cell r="A3102">
            <v>3101</v>
          </cell>
          <cell r="B3102">
            <v>83</v>
          </cell>
          <cell r="C3102">
            <v>201</v>
          </cell>
          <cell r="D3102">
            <v>42815</v>
          </cell>
          <cell r="E3102" t="b">
            <v>1</v>
          </cell>
          <cell r="F3102" t="str">
            <v>Approved</v>
          </cell>
          <cell r="G3102" t="str">
            <v>Solex</v>
          </cell>
          <cell r="H3102" t="str">
            <v>Touring</v>
          </cell>
          <cell r="I3102" t="str">
            <v>medium</v>
          </cell>
          <cell r="J3102" t="str">
            <v>large</v>
          </cell>
          <cell r="K3102">
            <v>2083.94</v>
          </cell>
          <cell r="L3102">
            <v>675.03</v>
          </cell>
          <cell r="M3102">
            <v>1408.91</v>
          </cell>
          <cell r="N3102">
            <v>35667</v>
          </cell>
          <cell r="O3102" t="e">
            <v>#N/A</v>
          </cell>
          <cell r="P3102" t="e">
            <v>#N/A</v>
          </cell>
          <cell r="Q3102" t="e">
            <v>#N/A</v>
          </cell>
          <cell r="R3102" t="e">
            <v>#N/A</v>
          </cell>
          <cell r="S3102" t="e">
            <v>#N/A</v>
          </cell>
          <cell r="T3102" t="e">
            <v>#N/A</v>
          </cell>
          <cell r="U3102" t="e">
            <v>#N/A</v>
          </cell>
          <cell r="V3102" t="e">
            <v>#N/A</v>
          </cell>
          <cell r="W3102" t="e">
            <v>#N/A</v>
          </cell>
          <cell r="X3102" t="e">
            <v>#N/A</v>
          </cell>
          <cell r="Y3102">
            <v>284</v>
          </cell>
        </row>
        <row r="3103">
          <cell r="A3103">
            <v>3102</v>
          </cell>
          <cell r="B3103">
            <v>10</v>
          </cell>
          <cell r="C3103">
            <v>3003</v>
          </cell>
          <cell r="D3103">
            <v>42971</v>
          </cell>
          <cell r="E3103" t="b">
            <v>1</v>
          </cell>
          <cell r="F3103" t="str">
            <v>Approved</v>
          </cell>
          <cell r="G3103" t="str">
            <v>WeareA2B</v>
          </cell>
          <cell r="H3103" t="str">
            <v>Touring</v>
          </cell>
          <cell r="I3103" t="str">
            <v>medium</v>
          </cell>
          <cell r="J3103" t="str">
            <v>medium</v>
          </cell>
          <cell r="K3103">
            <v>1466.68</v>
          </cell>
          <cell r="L3103">
            <v>363.25</v>
          </cell>
          <cell r="M3103">
            <v>1103.43</v>
          </cell>
          <cell r="N3103">
            <v>41345</v>
          </cell>
          <cell r="O3103" t="e">
            <v>#N/A</v>
          </cell>
          <cell r="P3103" t="e">
            <v>#N/A</v>
          </cell>
          <cell r="Q3103" t="e">
            <v>#N/A</v>
          </cell>
          <cell r="R3103" t="e">
            <v>#N/A</v>
          </cell>
          <cell r="S3103" t="e">
            <v>#N/A</v>
          </cell>
          <cell r="T3103" t="e">
            <v>#N/A</v>
          </cell>
          <cell r="U3103" t="e">
            <v>#N/A</v>
          </cell>
          <cell r="V3103" t="e">
            <v>#N/A</v>
          </cell>
          <cell r="W3103" t="e">
            <v>#N/A</v>
          </cell>
          <cell r="X3103" t="e">
            <v>#N/A</v>
          </cell>
          <cell r="Y3103">
            <v>128</v>
          </cell>
        </row>
        <row r="3104">
          <cell r="A3104">
            <v>3103</v>
          </cell>
          <cell r="B3104">
            <v>5</v>
          </cell>
          <cell r="C3104">
            <v>3114</v>
          </cell>
          <cell r="D3104">
            <v>42882</v>
          </cell>
          <cell r="E3104" t="b">
            <v>0</v>
          </cell>
          <cell r="F3104" t="str">
            <v>Approved</v>
          </cell>
          <cell r="G3104" t="str">
            <v>Trek Bicycles</v>
          </cell>
          <cell r="H3104" t="str">
            <v>Mountain</v>
          </cell>
          <cell r="I3104" t="str">
            <v>low</v>
          </cell>
          <cell r="J3104" t="str">
            <v>medium</v>
          </cell>
          <cell r="K3104">
            <v>574.64</v>
          </cell>
          <cell r="L3104">
            <v>459.71</v>
          </cell>
          <cell r="M3104">
            <v>114.93</v>
          </cell>
          <cell r="N3104">
            <v>38216</v>
          </cell>
          <cell r="O3104" t="str">
            <v>Male</v>
          </cell>
          <cell r="P3104">
            <v>40</v>
          </cell>
          <cell r="Q3104">
            <v>47.56986301369863</v>
          </cell>
          <cell r="R3104" t="str">
            <v>Teacher</v>
          </cell>
          <cell r="S3104" t="str">
            <v>Property</v>
          </cell>
          <cell r="T3104" t="str">
            <v>Mass Customer</v>
          </cell>
          <cell r="U3104" t="str">
            <v>Yes</v>
          </cell>
          <cell r="V3104">
            <v>2620</v>
          </cell>
          <cell r="W3104" t="str">
            <v>NSW</v>
          </cell>
          <cell r="X3104">
            <v>5</v>
          </cell>
          <cell r="Y3104">
            <v>217</v>
          </cell>
        </row>
        <row r="3105">
          <cell r="A3105">
            <v>3104</v>
          </cell>
          <cell r="B3105">
            <v>0</v>
          </cell>
          <cell r="C3105">
            <v>1833</v>
          </cell>
          <cell r="D3105">
            <v>43089</v>
          </cell>
          <cell r="E3105" t="b">
            <v>1</v>
          </cell>
          <cell r="F3105" t="str">
            <v>Approved</v>
          </cell>
          <cell r="G3105" t="str">
            <v>Norco Bicycles</v>
          </cell>
          <cell r="H3105" t="str">
            <v>Standard</v>
          </cell>
          <cell r="I3105" t="str">
            <v>low</v>
          </cell>
          <cell r="J3105" t="str">
            <v>medium</v>
          </cell>
          <cell r="K3105">
            <v>363.01</v>
          </cell>
          <cell r="L3105">
            <v>290.41000000000003</v>
          </cell>
          <cell r="M3105">
            <v>72.599999999999966</v>
          </cell>
          <cell r="N3105">
            <v>42458</v>
          </cell>
          <cell r="O3105" t="e">
            <v>#N/A</v>
          </cell>
          <cell r="P3105" t="e">
            <v>#N/A</v>
          </cell>
          <cell r="Q3105" t="e">
            <v>#N/A</v>
          </cell>
          <cell r="R3105" t="e">
            <v>#N/A</v>
          </cell>
          <cell r="S3105" t="e">
            <v>#N/A</v>
          </cell>
          <cell r="T3105" t="e">
            <v>#N/A</v>
          </cell>
          <cell r="U3105" t="e">
            <v>#N/A</v>
          </cell>
          <cell r="V3105" t="e">
            <v>#N/A</v>
          </cell>
          <cell r="W3105" t="e">
            <v>#N/A</v>
          </cell>
          <cell r="X3105" t="e">
            <v>#N/A</v>
          </cell>
          <cell r="Y3105">
            <v>10</v>
          </cell>
        </row>
        <row r="3106">
          <cell r="A3106">
            <v>3105</v>
          </cell>
          <cell r="B3106">
            <v>7</v>
          </cell>
          <cell r="C3106">
            <v>3105</v>
          </cell>
          <cell r="D3106">
            <v>42926</v>
          </cell>
          <cell r="E3106" t="b">
            <v>0</v>
          </cell>
          <cell r="F3106" t="str">
            <v>Approved</v>
          </cell>
          <cell r="G3106" t="str">
            <v>Trek Bicycles</v>
          </cell>
          <cell r="H3106" t="str">
            <v>Road</v>
          </cell>
          <cell r="I3106" t="str">
            <v>low</v>
          </cell>
          <cell r="J3106" t="str">
            <v>medium</v>
          </cell>
          <cell r="K3106">
            <v>980.37</v>
          </cell>
          <cell r="L3106">
            <v>234.43</v>
          </cell>
          <cell r="M3106">
            <v>745.94</v>
          </cell>
          <cell r="N3106">
            <v>38258</v>
          </cell>
          <cell r="O3106" t="str">
            <v>Female</v>
          </cell>
          <cell r="P3106">
            <v>13</v>
          </cell>
          <cell r="Q3106">
            <v>56.468493150684928</v>
          </cell>
          <cell r="R3106" t="str">
            <v>Teacher</v>
          </cell>
          <cell r="S3106" t="str">
            <v>Property</v>
          </cell>
          <cell r="T3106" t="str">
            <v>Mass Customer</v>
          </cell>
          <cell r="U3106" t="str">
            <v>Yes</v>
          </cell>
          <cell r="V3106" t="e">
            <v>#N/A</v>
          </cell>
          <cell r="W3106" t="e">
            <v>#N/A</v>
          </cell>
          <cell r="X3106" t="e">
            <v>#N/A</v>
          </cell>
          <cell r="Y3106">
            <v>173</v>
          </cell>
        </row>
        <row r="3107">
          <cell r="A3107">
            <v>3106</v>
          </cell>
          <cell r="B3107">
            <v>62</v>
          </cell>
          <cell r="C3107">
            <v>2816</v>
          </cell>
          <cell r="D3107">
            <v>43016</v>
          </cell>
          <cell r="E3107" t="b">
            <v>1</v>
          </cell>
          <cell r="F3107" t="str">
            <v>Approved</v>
          </cell>
          <cell r="G3107" t="str">
            <v>Solex</v>
          </cell>
          <cell r="H3107" t="str">
            <v>Standard</v>
          </cell>
          <cell r="I3107" t="str">
            <v>medium</v>
          </cell>
          <cell r="J3107" t="str">
            <v>medium</v>
          </cell>
          <cell r="K3107">
            <v>478.16</v>
          </cell>
          <cell r="L3107">
            <v>298.72000000000003</v>
          </cell>
          <cell r="M3107">
            <v>179.44</v>
          </cell>
          <cell r="N3107">
            <v>34143</v>
          </cell>
          <cell r="O3107" t="e">
            <v>#N/A</v>
          </cell>
          <cell r="P3107" t="e">
            <v>#N/A</v>
          </cell>
          <cell r="Q3107" t="e">
            <v>#N/A</v>
          </cell>
          <cell r="R3107" t="e">
            <v>#N/A</v>
          </cell>
          <cell r="S3107" t="e">
            <v>#N/A</v>
          </cell>
          <cell r="T3107" t="e">
            <v>#N/A</v>
          </cell>
          <cell r="U3107" t="e">
            <v>#N/A</v>
          </cell>
          <cell r="V3107" t="e">
            <v>#N/A</v>
          </cell>
          <cell r="W3107" t="e">
            <v>#N/A</v>
          </cell>
          <cell r="X3107" t="e">
            <v>#N/A</v>
          </cell>
          <cell r="Y3107">
            <v>83</v>
          </cell>
        </row>
        <row r="3108">
          <cell r="A3108">
            <v>3107</v>
          </cell>
          <cell r="B3108">
            <v>54</v>
          </cell>
          <cell r="C3108">
            <v>1613</v>
          </cell>
          <cell r="D3108">
            <v>43058</v>
          </cell>
          <cell r="E3108" t="b">
            <v>0</v>
          </cell>
          <cell r="F3108" t="str">
            <v>Approved</v>
          </cell>
          <cell r="G3108" t="str">
            <v>WeareA2B</v>
          </cell>
          <cell r="H3108" t="str">
            <v>Standard</v>
          </cell>
          <cell r="I3108" t="str">
            <v>medium</v>
          </cell>
          <cell r="J3108" t="str">
            <v>medium</v>
          </cell>
          <cell r="K3108">
            <v>1292.8399999999999</v>
          </cell>
          <cell r="L3108">
            <v>13.44</v>
          </cell>
          <cell r="M3108">
            <v>1279.3999999999999</v>
          </cell>
          <cell r="N3108">
            <v>39915</v>
          </cell>
          <cell r="O3108" t="e">
            <v>#N/A</v>
          </cell>
          <cell r="P3108" t="e">
            <v>#N/A</v>
          </cell>
          <cell r="Q3108" t="e">
            <v>#N/A</v>
          </cell>
          <cell r="R3108" t="e">
            <v>#N/A</v>
          </cell>
          <cell r="S3108" t="e">
            <v>#N/A</v>
          </cell>
          <cell r="T3108" t="e">
            <v>#N/A</v>
          </cell>
          <cell r="U3108" t="e">
            <v>#N/A</v>
          </cell>
          <cell r="V3108" t="e">
            <v>#N/A</v>
          </cell>
          <cell r="W3108" t="e">
            <v>#N/A</v>
          </cell>
          <cell r="X3108" t="e">
            <v>#N/A</v>
          </cell>
          <cell r="Y3108">
            <v>41</v>
          </cell>
        </row>
        <row r="3109">
          <cell r="A3109">
            <v>3108</v>
          </cell>
          <cell r="B3109">
            <v>88</v>
          </cell>
          <cell r="C3109">
            <v>2796</v>
          </cell>
          <cell r="D3109">
            <v>43017</v>
          </cell>
          <cell r="E3109" t="b">
            <v>0</v>
          </cell>
          <cell r="F3109" t="str">
            <v>Approved</v>
          </cell>
          <cell r="G3109" t="str">
            <v>Norco Bicycles</v>
          </cell>
          <cell r="H3109" t="str">
            <v>Standard</v>
          </cell>
          <cell r="I3109" t="str">
            <v>medium</v>
          </cell>
          <cell r="J3109" t="str">
            <v>medium</v>
          </cell>
          <cell r="K3109">
            <v>1198.46</v>
          </cell>
          <cell r="L3109">
            <v>381.1</v>
          </cell>
          <cell r="M3109">
            <v>817.36</v>
          </cell>
          <cell r="N3109">
            <v>36145</v>
          </cell>
          <cell r="O3109" t="e">
            <v>#N/A</v>
          </cell>
          <cell r="P3109" t="e">
            <v>#N/A</v>
          </cell>
          <cell r="Q3109" t="e">
            <v>#N/A</v>
          </cell>
          <cell r="R3109" t="e">
            <v>#N/A</v>
          </cell>
          <cell r="S3109" t="e">
            <v>#N/A</v>
          </cell>
          <cell r="T3109" t="e">
            <v>#N/A</v>
          </cell>
          <cell r="U3109" t="e">
            <v>#N/A</v>
          </cell>
          <cell r="V3109" t="e">
            <v>#N/A</v>
          </cell>
          <cell r="W3109" t="e">
            <v>#N/A</v>
          </cell>
          <cell r="X3109" t="e">
            <v>#N/A</v>
          </cell>
          <cell r="Y3109">
            <v>82</v>
          </cell>
        </row>
        <row r="3110">
          <cell r="A3110">
            <v>3109</v>
          </cell>
          <cell r="B3110">
            <v>49</v>
          </cell>
          <cell r="C3110">
            <v>926</v>
          </cell>
          <cell r="D3110">
            <v>42966</v>
          </cell>
          <cell r="E3110" t="b">
            <v>1</v>
          </cell>
          <cell r="F3110" t="str">
            <v>Approved</v>
          </cell>
          <cell r="G3110" t="str">
            <v>Trek Bicycles</v>
          </cell>
          <cell r="H3110" t="str">
            <v>Road</v>
          </cell>
          <cell r="I3110" t="str">
            <v>medium</v>
          </cell>
          <cell r="J3110" t="str">
            <v>medium</v>
          </cell>
          <cell r="K3110">
            <v>533.51</v>
          </cell>
          <cell r="L3110">
            <v>400.13</v>
          </cell>
          <cell r="M3110">
            <v>133.38</v>
          </cell>
          <cell r="N3110">
            <v>41064</v>
          </cell>
          <cell r="O3110" t="e">
            <v>#N/A</v>
          </cell>
          <cell r="P3110" t="e">
            <v>#N/A</v>
          </cell>
          <cell r="Q3110" t="e">
            <v>#N/A</v>
          </cell>
          <cell r="R3110" t="e">
            <v>#N/A</v>
          </cell>
          <cell r="S3110" t="e">
            <v>#N/A</v>
          </cell>
          <cell r="T3110" t="e">
            <v>#N/A</v>
          </cell>
          <cell r="U3110" t="e">
            <v>#N/A</v>
          </cell>
          <cell r="V3110" t="e">
            <v>#N/A</v>
          </cell>
          <cell r="W3110" t="e">
            <v>#N/A</v>
          </cell>
          <cell r="X3110" t="e">
            <v>#N/A</v>
          </cell>
          <cell r="Y3110">
            <v>133</v>
          </cell>
        </row>
        <row r="3111">
          <cell r="A3111">
            <v>3110</v>
          </cell>
          <cell r="B3111">
            <v>48</v>
          </cell>
          <cell r="C3111">
            <v>182</v>
          </cell>
          <cell r="D3111">
            <v>43086</v>
          </cell>
          <cell r="E3111" t="b">
            <v>0</v>
          </cell>
          <cell r="F3111" t="str">
            <v>Approved</v>
          </cell>
          <cell r="G3111" t="str">
            <v>WeareA2B</v>
          </cell>
          <cell r="H3111" t="str">
            <v>Standard</v>
          </cell>
          <cell r="I3111" t="str">
            <v>medium</v>
          </cell>
          <cell r="J3111" t="str">
            <v>medium</v>
          </cell>
          <cell r="K3111">
            <v>1762.96</v>
          </cell>
          <cell r="L3111">
            <v>950.52</v>
          </cell>
          <cell r="M3111">
            <v>812.44</v>
          </cell>
          <cell r="N3111">
            <v>37823</v>
          </cell>
          <cell r="O3111" t="e">
            <v>#N/A</v>
          </cell>
          <cell r="P3111" t="e">
            <v>#N/A</v>
          </cell>
          <cell r="Q3111" t="e">
            <v>#N/A</v>
          </cell>
          <cell r="R3111" t="e">
            <v>#N/A</v>
          </cell>
          <cell r="S3111" t="e">
            <v>#N/A</v>
          </cell>
          <cell r="T3111" t="e">
            <v>#N/A</v>
          </cell>
          <cell r="U3111" t="e">
            <v>#N/A</v>
          </cell>
          <cell r="V3111" t="e">
            <v>#N/A</v>
          </cell>
          <cell r="W3111" t="e">
            <v>#N/A</v>
          </cell>
          <cell r="X3111" t="e">
            <v>#N/A</v>
          </cell>
          <cell r="Y3111">
            <v>13</v>
          </cell>
        </row>
        <row r="3112">
          <cell r="A3112">
            <v>3111</v>
          </cell>
          <cell r="B3112">
            <v>38</v>
          </cell>
          <cell r="C3112">
            <v>610</v>
          </cell>
          <cell r="D3112">
            <v>42871</v>
          </cell>
          <cell r="E3112" t="b">
            <v>1</v>
          </cell>
          <cell r="F3112" t="str">
            <v>Approved</v>
          </cell>
          <cell r="G3112" t="str">
            <v>Solex</v>
          </cell>
          <cell r="H3112" t="str">
            <v>Standard</v>
          </cell>
          <cell r="I3112" t="str">
            <v>medium</v>
          </cell>
          <cell r="J3112" t="str">
            <v>medium</v>
          </cell>
          <cell r="K3112">
            <v>1577.53</v>
          </cell>
          <cell r="L3112">
            <v>826.51</v>
          </cell>
          <cell r="M3112">
            <v>751.02</v>
          </cell>
          <cell r="N3112">
            <v>39526</v>
          </cell>
          <cell r="O3112" t="e">
            <v>#N/A</v>
          </cell>
          <cell r="P3112" t="e">
            <v>#N/A</v>
          </cell>
          <cell r="Q3112" t="e">
            <v>#N/A</v>
          </cell>
          <cell r="R3112" t="e">
            <v>#N/A</v>
          </cell>
          <cell r="S3112" t="e">
            <v>#N/A</v>
          </cell>
          <cell r="T3112" t="e">
            <v>#N/A</v>
          </cell>
          <cell r="U3112" t="e">
            <v>#N/A</v>
          </cell>
          <cell r="V3112" t="e">
            <v>#N/A</v>
          </cell>
          <cell r="W3112" t="e">
            <v>#N/A</v>
          </cell>
          <cell r="X3112" t="e">
            <v>#N/A</v>
          </cell>
          <cell r="Y3112">
            <v>228</v>
          </cell>
        </row>
        <row r="3113">
          <cell r="A3113">
            <v>3112</v>
          </cell>
          <cell r="B3113">
            <v>82</v>
          </cell>
          <cell r="C3113">
            <v>656</v>
          </cell>
          <cell r="D3113">
            <v>42860</v>
          </cell>
          <cell r="E3113" t="b">
            <v>1</v>
          </cell>
          <cell r="F3113" t="str">
            <v>Approved</v>
          </cell>
          <cell r="G3113" t="str">
            <v>Giant Bicycles</v>
          </cell>
          <cell r="H3113" t="str">
            <v>Road</v>
          </cell>
          <cell r="I3113" t="str">
            <v>medium</v>
          </cell>
          <cell r="J3113" t="str">
            <v>medium</v>
          </cell>
          <cell r="K3113">
            <v>1538.99</v>
          </cell>
          <cell r="L3113">
            <v>829.65</v>
          </cell>
          <cell r="M3113">
            <v>709.34</v>
          </cell>
          <cell r="N3113">
            <v>42404</v>
          </cell>
          <cell r="O3113" t="e">
            <v>#N/A</v>
          </cell>
          <cell r="P3113" t="e">
            <v>#N/A</v>
          </cell>
          <cell r="Q3113" t="e">
            <v>#N/A</v>
          </cell>
          <cell r="R3113" t="e">
            <v>#N/A</v>
          </cell>
          <cell r="S3113" t="e">
            <v>#N/A</v>
          </cell>
          <cell r="T3113" t="e">
            <v>#N/A</v>
          </cell>
          <cell r="U3113" t="e">
            <v>#N/A</v>
          </cell>
          <cell r="V3113" t="e">
            <v>#N/A</v>
          </cell>
          <cell r="W3113" t="e">
            <v>#N/A</v>
          </cell>
          <cell r="X3113" t="e">
            <v>#N/A</v>
          </cell>
          <cell r="Y3113">
            <v>239</v>
          </cell>
        </row>
        <row r="3114">
          <cell r="A3114">
            <v>3113</v>
          </cell>
          <cell r="B3114">
            <v>27</v>
          </cell>
          <cell r="C3114">
            <v>1493</v>
          </cell>
          <cell r="D3114">
            <v>42853</v>
          </cell>
          <cell r="E3114" t="b">
            <v>0</v>
          </cell>
          <cell r="F3114" t="str">
            <v>Approved</v>
          </cell>
          <cell r="G3114" t="str">
            <v>Trek Bicycles</v>
          </cell>
          <cell r="H3114" t="str">
            <v>Standard</v>
          </cell>
          <cell r="I3114" t="str">
            <v>low</v>
          </cell>
          <cell r="J3114" t="str">
            <v>medium</v>
          </cell>
          <cell r="K3114">
            <v>1057.51</v>
          </cell>
          <cell r="L3114">
            <v>154.4</v>
          </cell>
          <cell r="M3114">
            <v>903.11</v>
          </cell>
          <cell r="N3114">
            <v>34527</v>
          </cell>
          <cell r="O3114" t="e">
            <v>#N/A</v>
          </cell>
          <cell r="P3114" t="e">
            <v>#N/A</v>
          </cell>
          <cell r="Q3114" t="e">
            <v>#N/A</v>
          </cell>
          <cell r="R3114" t="e">
            <v>#N/A</v>
          </cell>
          <cell r="S3114" t="e">
            <v>#N/A</v>
          </cell>
          <cell r="T3114" t="e">
            <v>#N/A</v>
          </cell>
          <cell r="U3114" t="e">
            <v>#N/A</v>
          </cell>
          <cell r="V3114" t="e">
            <v>#N/A</v>
          </cell>
          <cell r="W3114" t="e">
            <v>#N/A</v>
          </cell>
          <cell r="X3114" t="e">
            <v>#N/A</v>
          </cell>
          <cell r="Y3114">
            <v>246</v>
          </cell>
        </row>
        <row r="3115">
          <cell r="A3115">
            <v>3114</v>
          </cell>
          <cell r="B3115">
            <v>6</v>
          </cell>
          <cell r="C3115">
            <v>2899</v>
          </cell>
          <cell r="D3115">
            <v>42883</v>
          </cell>
          <cell r="E3115" t="b">
            <v>1</v>
          </cell>
          <cell r="F3115" t="str">
            <v>Approved</v>
          </cell>
          <cell r="G3115" t="str">
            <v>Solex</v>
          </cell>
          <cell r="H3115" t="str">
            <v>Standard</v>
          </cell>
          <cell r="I3115" t="str">
            <v>high</v>
          </cell>
          <cell r="J3115" t="str">
            <v>medium</v>
          </cell>
          <cell r="K3115">
            <v>748.17</v>
          </cell>
          <cell r="L3115">
            <v>448.9</v>
          </cell>
          <cell r="M3115">
            <v>299.27</v>
          </cell>
          <cell r="N3115">
            <v>33552</v>
          </cell>
          <cell r="O3115" t="e">
            <v>#N/A</v>
          </cell>
          <cell r="P3115" t="e">
            <v>#N/A</v>
          </cell>
          <cell r="Q3115" t="e">
            <v>#N/A</v>
          </cell>
          <cell r="R3115" t="e">
            <v>#N/A</v>
          </cell>
          <cell r="S3115" t="e">
            <v>#N/A</v>
          </cell>
          <cell r="T3115" t="e">
            <v>#N/A</v>
          </cell>
          <cell r="U3115" t="e">
            <v>#N/A</v>
          </cell>
          <cell r="V3115" t="e">
            <v>#N/A</v>
          </cell>
          <cell r="W3115" t="e">
            <v>#N/A</v>
          </cell>
          <cell r="X3115" t="e">
            <v>#N/A</v>
          </cell>
          <cell r="Y3115">
            <v>216</v>
          </cell>
        </row>
        <row r="3116">
          <cell r="A3116">
            <v>3115</v>
          </cell>
          <cell r="B3116">
            <v>82</v>
          </cell>
          <cell r="C3116">
            <v>2729</v>
          </cell>
          <cell r="D3116">
            <v>43016</v>
          </cell>
          <cell r="E3116" t="b">
            <v>0</v>
          </cell>
          <cell r="F3116" t="str">
            <v>Approved</v>
          </cell>
          <cell r="G3116" t="str">
            <v>Norco Bicycles</v>
          </cell>
          <cell r="H3116" t="str">
            <v>Standard</v>
          </cell>
          <cell r="I3116" t="str">
            <v>high</v>
          </cell>
          <cell r="J3116" t="str">
            <v>medium</v>
          </cell>
          <cell r="K3116">
            <v>1148.6400000000001</v>
          </cell>
          <cell r="L3116">
            <v>689.18</v>
          </cell>
          <cell r="M3116">
            <v>459.46000000000015</v>
          </cell>
          <cell r="N3116">
            <v>38859</v>
          </cell>
          <cell r="O3116" t="e">
            <v>#N/A</v>
          </cell>
          <cell r="P3116" t="e">
            <v>#N/A</v>
          </cell>
          <cell r="Q3116" t="e">
            <v>#N/A</v>
          </cell>
          <cell r="R3116" t="e">
            <v>#N/A</v>
          </cell>
          <cell r="S3116" t="e">
            <v>#N/A</v>
          </cell>
          <cell r="T3116" t="e">
            <v>#N/A</v>
          </cell>
          <cell r="U3116" t="e">
            <v>#N/A</v>
          </cell>
          <cell r="V3116" t="e">
            <v>#N/A</v>
          </cell>
          <cell r="W3116" t="e">
            <v>#N/A</v>
          </cell>
          <cell r="X3116" t="e">
            <v>#N/A</v>
          </cell>
          <cell r="Y3116">
            <v>83</v>
          </cell>
        </row>
        <row r="3117">
          <cell r="A3117">
            <v>3116</v>
          </cell>
          <cell r="B3117">
            <v>14</v>
          </cell>
          <cell r="C3117">
            <v>1092</v>
          </cell>
          <cell r="D3117">
            <v>42897</v>
          </cell>
          <cell r="E3117" t="b">
            <v>0</v>
          </cell>
          <cell r="F3117" t="str">
            <v>Approved</v>
          </cell>
          <cell r="G3117" t="str">
            <v>Trek Bicycles</v>
          </cell>
          <cell r="H3117" t="str">
            <v>Standard</v>
          </cell>
          <cell r="I3117" t="str">
            <v>medium</v>
          </cell>
          <cell r="J3117" t="str">
            <v>small</v>
          </cell>
          <cell r="K3117">
            <v>1386.84</v>
          </cell>
          <cell r="L3117">
            <v>1234.29</v>
          </cell>
          <cell r="M3117">
            <v>152.54999999999995</v>
          </cell>
          <cell r="N3117">
            <v>37838</v>
          </cell>
          <cell r="O3117" t="e">
            <v>#N/A</v>
          </cell>
          <cell r="P3117" t="e">
            <v>#N/A</v>
          </cell>
          <cell r="Q3117" t="e">
            <v>#N/A</v>
          </cell>
          <cell r="R3117" t="e">
            <v>#N/A</v>
          </cell>
          <cell r="S3117" t="e">
            <v>#N/A</v>
          </cell>
          <cell r="T3117" t="e">
            <v>#N/A</v>
          </cell>
          <cell r="U3117" t="e">
            <v>#N/A</v>
          </cell>
          <cell r="V3117" t="e">
            <v>#N/A</v>
          </cell>
          <cell r="W3117" t="e">
            <v>#N/A</v>
          </cell>
          <cell r="X3117" t="e">
            <v>#N/A</v>
          </cell>
          <cell r="Y3117">
            <v>202</v>
          </cell>
        </row>
        <row r="3118">
          <cell r="A3118">
            <v>3117</v>
          </cell>
          <cell r="B3118">
            <v>0</v>
          </cell>
          <cell r="C3118">
            <v>2494</v>
          </cell>
          <cell r="D3118">
            <v>42784</v>
          </cell>
          <cell r="E3118" t="b">
            <v>1</v>
          </cell>
          <cell r="F3118" t="str">
            <v>Approved</v>
          </cell>
          <cell r="G3118" t="str">
            <v>Norco Bicycles</v>
          </cell>
          <cell r="H3118" t="str">
            <v>Road</v>
          </cell>
          <cell r="I3118" t="str">
            <v>medium</v>
          </cell>
          <cell r="J3118" t="str">
            <v>medium</v>
          </cell>
          <cell r="K3118">
            <v>544.04999999999995</v>
          </cell>
          <cell r="L3118">
            <v>376.84</v>
          </cell>
          <cell r="M3118">
            <v>167.20999999999998</v>
          </cell>
          <cell r="N3118">
            <v>38647</v>
          </cell>
          <cell r="O3118" t="e">
            <v>#N/A</v>
          </cell>
          <cell r="P3118" t="e">
            <v>#N/A</v>
          </cell>
          <cell r="Q3118" t="e">
            <v>#N/A</v>
          </cell>
          <cell r="R3118" t="e">
            <v>#N/A</v>
          </cell>
          <cell r="S3118" t="e">
            <v>#N/A</v>
          </cell>
          <cell r="T3118" t="e">
            <v>#N/A</v>
          </cell>
          <cell r="U3118" t="e">
            <v>#N/A</v>
          </cell>
          <cell r="V3118" t="e">
            <v>#N/A</v>
          </cell>
          <cell r="W3118" t="e">
            <v>#N/A</v>
          </cell>
          <cell r="X3118" t="e">
            <v>#N/A</v>
          </cell>
          <cell r="Y3118">
            <v>315</v>
          </cell>
        </row>
        <row r="3119">
          <cell r="A3119">
            <v>3118</v>
          </cell>
          <cell r="B3119">
            <v>7</v>
          </cell>
          <cell r="C3119">
            <v>3176</v>
          </cell>
          <cell r="D3119">
            <v>42746</v>
          </cell>
          <cell r="E3119" t="b">
            <v>0</v>
          </cell>
          <cell r="F3119" t="str">
            <v>Approved</v>
          </cell>
          <cell r="G3119" t="str">
            <v>Trek Bicycles</v>
          </cell>
          <cell r="H3119" t="str">
            <v>Road</v>
          </cell>
          <cell r="I3119" t="str">
            <v>low</v>
          </cell>
          <cell r="J3119" t="str">
            <v>medium</v>
          </cell>
          <cell r="K3119">
            <v>980.37</v>
          </cell>
          <cell r="L3119">
            <v>234.43</v>
          </cell>
          <cell r="M3119">
            <v>745.94</v>
          </cell>
          <cell r="N3119">
            <v>38258</v>
          </cell>
          <cell r="O3119" t="str">
            <v>Male</v>
          </cell>
          <cell r="P3119">
            <v>93</v>
          </cell>
          <cell r="Q3119">
            <v>44.320547945205476</v>
          </cell>
          <cell r="R3119" t="str">
            <v>Physical Therapy Assistant</v>
          </cell>
          <cell r="S3119" t="str">
            <v>Health</v>
          </cell>
          <cell r="T3119" t="str">
            <v>Mass Customer</v>
          </cell>
          <cell r="U3119" t="str">
            <v>No</v>
          </cell>
          <cell r="V3119">
            <v>3756</v>
          </cell>
          <cell r="W3119" t="str">
            <v>VIC</v>
          </cell>
          <cell r="X3119">
            <v>4</v>
          </cell>
          <cell r="Y3119">
            <v>353</v>
          </cell>
        </row>
        <row r="3120">
          <cell r="A3120">
            <v>3119</v>
          </cell>
          <cell r="B3120">
            <v>91</v>
          </cell>
          <cell r="C3120">
            <v>669</v>
          </cell>
          <cell r="D3120">
            <v>43024</v>
          </cell>
          <cell r="E3120" t="b">
            <v>0</v>
          </cell>
          <cell r="F3120" t="str">
            <v>Approved</v>
          </cell>
          <cell r="G3120" t="str">
            <v>Solex</v>
          </cell>
          <cell r="H3120" t="str">
            <v>Standard</v>
          </cell>
          <cell r="I3120" t="str">
            <v>medium</v>
          </cell>
          <cell r="J3120" t="str">
            <v>medium</v>
          </cell>
          <cell r="K3120">
            <v>100.35</v>
          </cell>
          <cell r="L3120">
            <v>75.260000000000005</v>
          </cell>
          <cell r="M3120">
            <v>25.089999999999989</v>
          </cell>
          <cell r="N3120">
            <v>36367</v>
          </cell>
          <cell r="O3120" t="e">
            <v>#N/A</v>
          </cell>
          <cell r="P3120" t="e">
            <v>#N/A</v>
          </cell>
          <cell r="Q3120" t="e">
            <v>#N/A</v>
          </cell>
          <cell r="R3120" t="e">
            <v>#N/A</v>
          </cell>
          <cell r="S3120" t="e">
            <v>#N/A</v>
          </cell>
          <cell r="T3120" t="e">
            <v>#N/A</v>
          </cell>
          <cell r="U3120" t="e">
            <v>#N/A</v>
          </cell>
          <cell r="V3120" t="e">
            <v>#N/A</v>
          </cell>
          <cell r="W3120" t="e">
            <v>#N/A</v>
          </cell>
          <cell r="X3120" t="e">
            <v>#N/A</v>
          </cell>
          <cell r="Y3120">
            <v>75</v>
          </cell>
        </row>
        <row r="3121">
          <cell r="A3121">
            <v>3120</v>
          </cell>
          <cell r="B3121">
            <v>17</v>
          </cell>
          <cell r="C3121">
            <v>528</v>
          </cell>
          <cell r="D3121">
            <v>42837</v>
          </cell>
          <cell r="E3121" t="b">
            <v>1</v>
          </cell>
          <cell r="F3121" t="str">
            <v>Approved</v>
          </cell>
          <cell r="G3121" t="str">
            <v>Solex</v>
          </cell>
          <cell r="H3121" t="str">
            <v>Standard</v>
          </cell>
          <cell r="I3121" t="str">
            <v>high</v>
          </cell>
          <cell r="J3121" t="str">
            <v>medium</v>
          </cell>
          <cell r="K3121">
            <v>1024.6600000000001</v>
          </cell>
          <cell r="L3121">
            <v>614.79999999999995</v>
          </cell>
          <cell r="M3121">
            <v>409.86000000000013</v>
          </cell>
          <cell r="N3121">
            <v>35378</v>
          </cell>
          <cell r="O3121" t="e">
            <v>#N/A</v>
          </cell>
          <cell r="P3121" t="e">
            <v>#N/A</v>
          </cell>
          <cell r="Q3121" t="e">
            <v>#N/A</v>
          </cell>
          <cell r="R3121" t="e">
            <v>#N/A</v>
          </cell>
          <cell r="S3121" t="e">
            <v>#N/A</v>
          </cell>
          <cell r="T3121" t="e">
            <v>#N/A</v>
          </cell>
          <cell r="U3121" t="e">
            <v>#N/A</v>
          </cell>
          <cell r="V3121" t="e">
            <v>#N/A</v>
          </cell>
          <cell r="W3121" t="e">
            <v>#N/A</v>
          </cell>
          <cell r="X3121" t="e">
            <v>#N/A</v>
          </cell>
          <cell r="Y3121">
            <v>262</v>
          </cell>
        </row>
        <row r="3122">
          <cell r="A3122">
            <v>3121</v>
          </cell>
          <cell r="B3122">
            <v>45</v>
          </cell>
          <cell r="C3122">
            <v>827</v>
          </cell>
          <cell r="D3122">
            <v>42860</v>
          </cell>
          <cell r="E3122" t="b">
            <v>1</v>
          </cell>
          <cell r="F3122" t="str">
            <v>Approved</v>
          </cell>
          <cell r="G3122" t="str">
            <v>Solex</v>
          </cell>
          <cell r="H3122" t="str">
            <v>Standard</v>
          </cell>
          <cell r="I3122" t="str">
            <v>medium</v>
          </cell>
          <cell r="J3122" t="str">
            <v>medium</v>
          </cell>
          <cell r="K3122">
            <v>441.49</v>
          </cell>
          <cell r="L3122">
            <v>84.99</v>
          </cell>
          <cell r="M3122">
            <v>356.5</v>
          </cell>
          <cell r="N3122">
            <v>34071</v>
          </cell>
          <cell r="O3122" t="e">
            <v>#N/A</v>
          </cell>
          <cell r="P3122" t="e">
            <v>#N/A</v>
          </cell>
          <cell r="Q3122" t="e">
            <v>#N/A</v>
          </cell>
          <cell r="R3122" t="e">
            <v>#N/A</v>
          </cell>
          <cell r="S3122" t="e">
            <v>#N/A</v>
          </cell>
          <cell r="T3122" t="e">
            <v>#N/A</v>
          </cell>
          <cell r="U3122" t="e">
            <v>#N/A</v>
          </cell>
          <cell r="V3122" t="e">
            <v>#N/A</v>
          </cell>
          <cell r="W3122" t="e">
            <v>#N/A</v>
          </cell>
          <cell r="X3122" t="e">
            <v>#N/A</v>
          </cell>
          <cell r="Y3122">
            <v>239</v>
          </cell>
        </row>
        <row r="3123">
          <cell r="A3123">
            <v>3122</v>
          </cell>
          <cell r="B3123">
            <v>27</v>
          </cell>
          <cell r="C3123">
            <v>925</v>
          </cell>
          <cell r="D3123">
            <v>43083</v>
          </cell>
          <cell r="E3123" t="b">
            <v>1</v>
          </cell>
          <cell r="F3123" t="str">
            <v>Approved</v>
          </cell>
          <cell r="G3123" t="str">
            <v>Trek Bicycles</v>
          </cell>
          <cell r="H3123" t="str">
            <v>Standard</v>
          </cell>
          <cell r="I3123" t="str">
            <v>medium</v>
          </cell>
          <cell r="J3123" t="str">
            <v>medium</v>
          </cell>
          <cell r="K3123">
            <v>499.53</v>
          </cell>
          <cell r="L3123">
            <v>388.72</v>
          </cell>
          <cell r="M3123">
            <v>110.80999999999995</v>
          </cell>
          <cell r="N3123">
            <v>36334</v>
          </cell>
          <cell r="O3123" t="e">
            <v>#N/A</v>
          </cell>
          <cell r="P3123" t="e">
            <v>#N/A</v>
          </cell>
          <cell r="Q3123" t="e">
            <v>#N/A</v>
          </cell>
          <cell r="R3123" t="e">
            <v>#N/A</v>
          </cell>
          <cell r="S3123" t="e">
            <v>#N/A</v>
          </cell>
          <cell r="T3123" t="e">
            <v>#N/A</v>
          </cell>
          <cell r="U3123" t="e">
            <v>#N/A</v>
          </cell>
          <cell r="V3123" t="e">
            <v>#N/A</v>
          </cell>
          <cell r="W3123" t="e">
            <v>#N/A</v>
          </cell>
          <cell r="X3123" t="e">
            <v>#N/A</v>
          </cell>
          <cell r="Y3123">
            <v>16</v>
          </cell>
        </row>
        <row r="3124">
          <cell r="A3124">
            <v>3123</v>
          </cell>
          <cell r="B3124">
            <v>8</v>
          </cell>
          <cell r="C3124">
            <v>3289</v>
          </cell>
          <cell r="D3124">
            <v>42825</v>
          </cell>
          <cell r="E3124" t="b">
            <v>0</v>
          </cell>
          <cell r="F3124" t="str">
            <v>Approved</v>
          </cell>
          <cell r="G3124" t="str">
            <v>Solex</v>
          </cell>
          <cell r="H3124" t="str">
            <v>Road</v>
          </cell>
          <cell r="I3124" t="str">
            <v>medium</v>
          </cell>
          <cell r="J3124" t="str">
            <v>small</v>
          </cell>
          <cell r="K3124">
            <v>1703.52</v>
          </cell>
          <cell r="L3124">
            <v>1516.13</v>
          </cell>
          <cell r="M3124">
            <v>187.38999999999987</v>
          </cell>
          <cell r="N3124">
            <v>34079</v>
          </cell>
          <cell r="O3124" t="str">
            <v>Male</v>
          </cell>
          <cell r="P3124">
            <v>22</v>
          </cell>
          <cell r="Q3124">
            <v>44.235616438356168</v>
          </cell>
          <cell r="R3124" t="str">
            <v>Assistant Manager</v>
          </cell>
          <cell r="S3124" t="str">
            <v>IT</v>
          </cell>
          <cell r="T3124" t="str">
            <v>High Net Worth</v>
          </cell>
          <cell r="U3124" t="str">
            <v>No</v>
          </cell>
          <cell r="V3124">
            <v>2075</v>
          </cell>
          <cell r="W3124" t="str">
            <v>NSW</v>
          </cell>
          <cell r="X3124">
            <v>12</v>
          </cell>
          <cell r="Y3124">
            <v>274</v>
          </cell>
        </row>
        <row r="3125">
          <cell r="A3125">
            <v>3124</v>
          </cell>
          <cell r="B3125">
            <v>49</v>
          </cell>
          <cell r="C3125">
            <v>1647</v>
          </cell>
          <cell r="D3125">
            <v>42793</v>
          </cell>
          <cell r="E3125" t="b">
            <v>1</v>
          </cell>
          <cell r="F3125" t="str">
            <v>Approved</v>
          </cell>
          <cell r="G3125" t="str">
            <v>Solex</v>
          </cell>
          <cell r="H3125" t="str">
            <v>Standard</v>
          </cell>
          <cell r="I3125" t="str">
            <v>medium</v>
          </cell>
          <cell r="J3125" t="str">
            <v>large</v>
          </cell>
          <cell r="K3125">
            <v>1061.56</v>
          </cell>
          <cell r="L3125">
            <v>733.58</v>
          </cell>
          <cell r="M3125">
            <v>327.9799999999999</v>
          </cell>
          <cell r="N3125">
            <v>40779</v>
          </cell>
          <cell r="O3125" t="e">
            <v>#N/A</v>
          </cell>
          <cell r="P3125" t="e">
            <v>#N/A</v>
          </cell>
          <cell r="Q3125" t="e">
            <v>#N/A</v>
          </cell>
          <cell r="R3125" t="e">
            <v>#N/A</v>
          </cell>
          <cell r="S3125" t="e">
            <v>#N/A</v>
          </cell>
          <cell r="T3125" t="e">
            <v>#N/A</v>
          </cell>
          <cell r="U3125" t="e">
            <v>#N/A</v>
          </cell>
          <cell r="V3125" t="e">
            <v>#N/A</v>
          </cell>
          <cell r="W3125" t="e">
            <v>#N/A</v>
          </cell>
          <cell r="X3125" t="e">
            <v>#N/A</v>
          </cell>
          <cell r="Y3125">
            <v>306</v>
          </cell>
        </row>
        <row r="3126">
          <cell r="A3126">
            <v>3125</v>
          </cell>
          <cell r="B3126">
            <v>51</v>
          </cell>
          <cell r="C3126">
            <v>3384</v>
          </cell>
          <cell r="D3126">
            <v>42801</v>
          </cell>
          <cell r="E3126" t="b">
            <v>0</v>
          </cell>
          <cell r="F3126" t="str">
            <v>Approved</v>
          </cell>
          <cell r="G3126" t="str">
            <v>OHM Cycles</v>
          </cell>
          <cell r="H3126" t="str">
            <v>Standard</v>
          </cell>
          <cell r="I3126" t="str">
            <v>high</v>
          </cell>
          <cell r="J3126" t="str">
            <v>medium</v>
          </cell>
          <cell r="K3126">
            <v>2005.66</v>
          </cell>
          <cell r="L3126">
            <v>1203.4000000000001</v>
          </cell>
          <cell r="M3126">
            <v>802.26</v>
          </cell>
          <cell r="N3126">
            <v>41009</v>
          </cell>
          <cell r="O3126" t="str">
            <v>Female</v>
          </cell>
          <cell r="P3126">
            <v>23</v>
          </cell>
          <cell r="Q3126">
            <v>26.057534246575344</v>
          </cell>
          <cell r="R3126">
            <v>0</v>
          </cell>
          <cell r="S3126" t="str">
            <v>Financial Services</v>
          </cell>
          <cell r="T3126" t="str">
            <v>Affluent Customer</v>
          </cell>
          <cell r="U3126" t="str">
            <v>Yes</v>
          </cell>
          <cell r="V3126">
            <v>4061</v>
          </cell>
          <cell r="W3126" t="str">
            <v>QLD</v>
          </cell>
          <cell r="X3126">
            <v>8</v>
          </cell>
          <cell r="Y3126">
            <v>298</v>
          </cell>
        </row>
        <row r="3127">
          <cell r="A3127">
            <v>3126</v>
          </cell>
          <cell r="B3127">
            <v>42</v>
          </cell>
          <cell r="C3127">
            <v>456</v>
          </cell>
          <cell r="D3127">
            <v>42861</v>
          </cell>
          <cell r="E3127" t="b">
            <v>0</v>
          </cell>
          <cell r="F3127" t="str">
            <v>Approved</v>
          </cell>
          <cell r="G3127" t="str">
            <v>OHM Cycles</v>
          </cell>
          <cell r="H3127" t="str">
            <v>Road</v>
          </cell>
          <cell r="I3127" t="str">
            <v>medium</v>
          </cell>
          <cell r="J3127" t="str">
            <v>small</v>
          </cell>
          <cell r="K3127">
            <v>1810</v>
          </cell>
          <cell r="L3127">
            <v>1610.9</v>
          </cell>
          <cell r="M3127">
            <v>199.09999999999991</v>
          </cell>
          <cell r="N3127">
            <v>40672</v>
          </cell>
          <cell r="O3127" t="e">
            <v>#N/A</v>
          </cell>
          <cell r="P3127" t="e">
            <v>#N/A</v>
          </cell>
          <cell r="Q3127" t="e">
            <v>#N/A</v>
          </cell>
          <cell r="R3127" t="e">
            <v>#N/A</v>
          </cell>
          <cell r="S3127" t="e">
            <v>#N/A</v>
          </cell>
          <cell r="T3127" t="e">
            <v>#N/A</v>
          </cell>
          <cell r="U3127" t="e">
            <v>#N/A</v>
          </cell>
          <cell r="V3127" t="e">
            <v>#N/A</v>
          </cell>
          <cell r="W3127" t="e">
            <v>#N/A</v>
          </cell>
          <cell r="X3127" t="e">
            <v>#N/A</v>
          </cell>
          <cell r="Y3127">
            <v>238</v>
          </cell>
        </row>
        <row r="3128">
          <cell r="A3128">
            <v>3127</v>
          </cell>
          <cell r="B3128">
            <v>15</v>
          </cell>
          <cell r="C3128">
            <v>339</v>
          </cell>
          <cell r="D3128">
            <v>42835</v>
          </cell>
          <cell r="E3128" t="b">
            <v>1</v>
          </cell>
          <cell r="F3128" t="str">
            <v>Approved</v>
          </cell>
          <cell r="G3128" t="str">
            <v>Norco Bicycles</v>
          </cell>
          <cell r="H3128" t="str">
            <v>Standard</v>
          </cell>
          <cell r="I3128" t="str">
            <v>low</v>
          </cell>
          <cell r="J3128" t="str">
            <v>medium</v>
          </cell>
          <cell r="K3128">
            <v>958.74</v>
          </cell>
          <cell r="L3128">
            <v>748.9</v>
          </cell>
          <cell r="M3128">
            <v>209.84000000000003</v>
          </cell>
          <cell r="N3128">
            <v>41345</v>
          </cell>
          <cell r="O3128" t="e">
            <v>#N/A</v>
          </cell>
          <cell r="P3128" t="e">
            <v>#N/A</v>
          </cell>
          <cell r="Q3128" t="e">
            <v>#N/A</v>
          </cell>
          <cell r="R3128" t="e">
            <v>#N/A</v>
          </cell>
          <cell r="S3128" t="e">
            <v>#N/A</v>
          </cell>
          <cell r="T3128" t="e">
            <v>#N/A</v>
          </cell>
          <cell r="U3128" t="e">
            <v>#N/A</v>
          </cell>
          <cell r="V3128" t="e">
            <v>#N/A</v>
          </cell>
          <cell r="W3128" t="e">
            <v>#N/A</v>
          </cell>
          <cell r="X3128" t="e">
            <v>#N/A</v>
          </cell>
          <cell r="Y3128">
            <v>264</v>
          </cell>
        </row>
        <row r="3129">
          <cell r="A3129">
            <v>3128</v>
          </cell>
          <cell r="B3129">
            <v>44</v>
          </cell>
          <cell r="C3129">
            <v>1599</v>
          </cell>
          <cell r="D3129">
            <v>43045</v>
          </cell>
          <cell r="E3129" t="b">
            <v>0</v>
          </cell>
          <cell r="F3129" t="str">
            <v>Approved</v>
          </cell>
          <cell r="G3129" t="str">
            <v>WeareA2B</v>
          </cell>
          <cell r="H3129" t="str">
            <v>Standard</v>
          </cell>
          <cell r="I3129" t="str">
            <v>medium</v>
          </cell>
          <cell r="J3129" t="str">
            <v>medium</v>
          </cell>
          <cell r="K3129">
            <v>1769.64</v>
          </cell>
          <cell r="L3129">
            <v>108.76</v>
          </cell>
          <cell r="M3129">
            <v>1660.88</v>
          </cell>
          <cell r="N3129">
            <v>40672</v>
          </cell>
          <cell r="O3129" t="e">
            <v>#N/A</v>
          </cell>
          <cell r="P3129" t="e">
            <v>#N/A</v>
          </cell>
          <cell r="Q3129" t="e">
            <v>#N/A</v>
          </cell>
          <cell r="R3129" t="e">
            <v>#N/A</v>
          </cell>
          <cell r="S3129" t="e">
            <v>#N/A</v>
          </cell>
          <cell r="T3129" t="e">
            <v>#N/A</v>
          </cell>
          <cell r="U3129" t="e">
            <v>#N/A</v>
          </cell>
          <cell r="V3129" t="e">
            <v>#N/A</v>
          </cell>
          <cell r="W3129" t="e">
            <v>#N/A</v>
          </cell>
          <cell r="X3129" t="e">
            <v>#N/A</v>
          </cell>
          <cell r="Y3129">
            <v>54</v>
          </cell>
        </row>
        <row r="3130">
          <cell r="A3130">
            <v>3129</v>
          </cell>
          <cell r="B3130">
            <v>95</v>
          </cell>
          <cell r="C3130">
            <v>2654</v>
          </cell>
          <cell r="D3130">
            <v>42935</v>
          </cell>
          <cell r="E3130" t="b">
            <v>1</v>
          </cell>
          <cell r="F3130" t="str">
            <v>Approved</v>
          </cell>
          <cell r="G3130" t="str">
            <v>Giant Bicycles</v>
          </cell>
          <cell r="H3130" t="str">
            <v>Standard</v>
          </cell>
          <cell r="I3130" t="str">
            <v>medium</v>
          </cell>
          <cell r="J3130" t="str">
            <v>large</v>
          </cell>
          <cell r="K3130">
            <v>569.55999999999995</v>
          </cell>
          <cell r="L3130">
            <v>528.42999999999995</v>
          </cell>
          <cell r="M3130">
            <v>41.129999999999995</v>
          </cell>
          <cell r="N3130">
            <v>37874</v>
          </cell>
          <cell r="O3130" t="e">
            <v>#N/A</v>
          </cell>
          <cell r="P3130" t="e">
            <v>#N/A</v>
          </cell>
          <cell r="Q3130" t="e">
            <v>#N/A</v>
          </cell>
          <cell r="R3130" t="e">
            <v>#N/A</v>
          </cell>
          <cell r="S3130" t="e">
            <v>#N/A</v>
          </cell>
          <cell r="T3130" t="e">
            <v>#N/A</v>
          </cell>
          <cell r="U3130" t="e">
            <v>#N/A</v>
          </cell>
          <cell r="V3130" t="e">
            <v>#N/A</v>
          </cell>
          <cell r="W3130" t="e">
            <v>#N/A</v>
          </cell>
          <cell r="X3130" t="e">
            <v>#N/A</v>
          </cell>
          <cell r="Y3130">
            <v>164</v>
          </cell>
        </row>
        <row r="3131">
          <cell r="A3131">
            <v>3130</v>
          </cell>
          <cell r="B3131">
            <v>30</v>
          </cell>
          <cell r="C3131">
            <v>3404</v>
          </cell>
          <cell r="D3131">
            <v>43021</v>
          </cell>
          <cell r="E3131" t="b">
            <v>1</v>
          </cell>
          <cell r="F3131" t="str">
            <v>Approved</v>
          </cell>
          <cell r="G3131" t="str">
            <v>Solex</v>
          </cell>
          <cell r="H3131" t="str">
            <v>Standard</v>
          </cell>
          <cell r="I3131" t="str">
            <v>high</v>
          </cell>
          <cell r="J3131" t="str">
            <v>medium</v>
          </cell>
          <cell r="K3131">
            <v>748.17</v>
          </cell>
          <cell r="L3131">
            <v>448.9</v>
          </cell>
          <cell r="M3131">
            <v>299.27</v>
          </cell>
          <cell r="N3131">
            <v>33552</v>
          </cell>
          <cell r="O3131" t="str">
            <v>Female</v>
          </cell>
          <cell r="P3131">
            <v>89</v>
          </cell>
          <cell r="Q3131">
            <v>48.665753424657531</v>
          </cell>
          <cell r="R3131" t="str">
            <v>GIS Technical Architect</v>
          </cell>
          <cell r="S3131" t="str">
            <v>Financial Services</v>
          </cell>
          <cell r="T3131" t="str">
            <v>Mass Customer</v>
          </cell>
          <cell r="U3131" t="str">
            <v>Yes</v>
          </cell>
          <cell r="V3131">
            <v>2100</v>
          </cell>
          <cell r="W3131" t="str">
            <v>NSW</v>
          </cell>
          <cell r="X3131">
            <v>11</v>
          </cell>
          <cell r="Y3131">
            <v>78</v>
          </cell>
        </row>
        <row r="3132">
          <cell r="A3132">
            <v>3131</v>
          </cell>
          <cell r="B3132">
            <v>28</v>
          </cell>
          <cell r="C3132">
            <v>628</v>
          </cell>
          <cell r="D3132">
            <v>42800</v>
          </cell>
          <cell r="E3132" t="b">
            <v>1</v>
          </cell>
          <cell r="F3132" t="str">
            <v>Approved</v>
          </cell>
          <cell r="G3132" t="str">
            <v>Norco Bicycles</v>
          </cell>
          <cell r="H3132" t="str">
            <v>Standard</v>
          </cell>
          <cell r="I3132" t="str">
            <v>medium</v>
          </cell>
          <cell r="J3132" t="str">
            <v>small</v>
          </cell>
          <cell r="K3132">
            <v>1216.1400000000001</v>
          </cell>
          <cell r="L3132">
            <v>1082.3599999999999</v>
          </cell>
          <cell r="M3132">
            <v>133.7800000000002</v>
          </cell>
          <cell r="N3132">
            <v>33455</v>
          </cell>
          <cell r="O3132" t="e">
            <v>#N/A</v>
          </cell>
          <cell r="P3132" t="e">
            <v>#N/A</v>
          </cell>
          <cell r="Q3132" t="e">
            <v>#N/A</v>
          </cell>
          <cell r="R3132" t="e">
            <v>#N/A</v>
          </cell>
          <cell r="S3132" t="e">
            <v>#N/A</v>
          </cell>
          <cell r="T3132" t="e">
            <v>#N/A</v>
          </cell>
          <cell r="U3132" t="e">
            <v>#N/A</v>
          </cell>
          <cell r="V3132" t="e">
            <v>#N/A</v>
          </cell>
          <cell r="W3132" t="e">
            <v>#N/A</v>
          </cell>
          <cell r="X3132" t="e">
            <v>#N/A</v>
          </cell>
          <cell r="Y3132">
            <v>299</v>
          </cell>
        </row>
        <row r="3133">
          <cell r="A3133">
            <v>3132</v>
          </cell>
          <cell r="B3133">
            <v>52</v>
          </cell>
          <cell r="C3133">
            <v>634</v>
          </cell>
          <cell r="D3133">
            <v>43082</v>
          </cell>
          <cell r="E3133" t="b">
            <v>1</v>
          </cell>
          <cell r="F3133" t="str">
            <v>Approved</v>
          </cell>
          <cell r="G3133" t="str">
            <v>OHM Cycles</v>
          </cell>
          <cell r="H3133" t="str">
            <v>Road</v>
          </cell>
          <cell r="I3133" t="str">
            <v>medium</v>
          </cell>
          <cell r="J3133" t="str">
            <v>medium</v>
          </cell>
          <cell r="K3133">
            <v>1280.28</v>
          </cell>
          <cell r="L3133">
            <v>829.51</v>
          </cell>
          <cell r="M3133">
            <v>450.77</v>
          </cell>
          <cell r="N3133">
            <v>37220</v>
          </cell>
          <cell r="O3133" t="e">
            <v>#N/A</v>
          </cell>
          <cell r="P3133" t="e">
            <v>#N/A</v>
          </cell>
          <cell r="Q3133" t="e">
            <v>#N/A</v>
          </cell>
          <cell r="R3133" t="e">
            <v>#N/A</v>
          </cell>
          <cell r="S3133" t="e">
            <v>#N/A</v>
          </cell>
          <cell r="T3133" t="e">
            <v>#N/A</v>
          </cell>
          <cell r="U3133" t="e">
            <v>#N/A</v>
          </cell>
          <cell r="V3133" t="e">
            <v>#N/A</v>
          </cell>
          <cell r="W3133" t="e">
            <v>#N/A</v>
          </cell>
          <cell r="X3133" t="e">
            <v>#N/A</v>
          </cell>
          <cell r="Y3133">
            <v>17</v>
          </cell>
        </row>
        <row r="3134">
          <cell r="A3134">
            <v>3133</v>
          </cell>
          <cell r="B3134">
            <v>95</v>
          </cell>
          <cell r="C3134">
            <v>1481</v>
          </cell>
          <cell r="D3134">
            <v>42759</v>
          </cell>
          <cell r="E3134" t="b">
            <v>1</v>
          </cell>
          <cell r="F3134" t="str">
            <v>Approved</v>
          </cell>
          <cell r="G3134" t="str">
            <v>Giant Bicycles</v>
          </cell>
          <cell r="H3134" t="str">
            <v>Standard</v>
          </cell>
          <cell r="I3134" t="str">
            <v>medium</v>
          </cell>
          <cell r="J3134" t="str">
            <v>large</v>
          </cell>
          <cell r="K3134">
            <v>569.55999999999995</v>
          </cell>
          <cell r="L3134">
            <v>528.42999999999995</v>
          </cell>
          <cell r="M3134">
            <v>41.129999999999995</v>
          </cell>
          <cell r="N3134">
            <v>37874</v>
          </cell>
          <cell r="O3134" t="e">
            <v>#N/A</v>
          </cell>
          <cell r="P3134" t="e">
            <v>#N/A</v>
          </cell>
          <cell r="Q3134" t="e">
            <v>#N/A</v>
          </cell>
          <cell r="R3134" t="e">
            <v>#N/A</v>
          </cell>
          <cell r="S3134" t="e">
            <v>#N/A</v>
          </cell>
          <cell r="T3134" t="e">
            <v>#N/A</v>
          </cell>
          <cell r="U3134" t="e">
            <v>#N/A</v>
          </cell>
          <cell r="V3134" t="e">
            <v>#N/A</v>
          </cell>
          <cell r="W3134" t="e">
            <v>#N/A</v>
          </cell>
          <cell r="X3134" t="e">
            <v>#N/A</v>
          </cell>
          <cell r="Y3134">
            <v>340</v>
          </cell>
        </row>
        <row r="3135">
          <cell r="A3135">
            <v>3134</v>
          </cell>
          <cell r="B3135">
            <v>48</v>
          </cell>
          <cell r="C3135">
            <v>2975</v>
          </cell>
          <cell r="D3135">
            <v>42930</v>
          </cell>
          <cell r="E3135" t="b">
            <v>1</v>
          </cell>
          <cell r="F3135" t="str">
            <v>Approved</v>
          </cell>
          <cell r="G3135" t="str">
            <v>WeareA2B</v>
          </cell>
          <cell r="H3135" t="str">
            <v>Standard</v>
          </cell>
          <cell r="I3135" t="str">
            <v>medium</v>
          </cell>
          <cell r="J3135" t="str">
            <v>medium</v>
          </cell>
          <cell r="K3135">
            <v>1762.96</v>
          </cell>
          <cell r="L3135">
            <v>950.52</v>
          </cell>
          <cell r="M3135">
            <v>812.44</v>
          </cell>
          <cell r="N3135">
            <v>41848</v>
          </cell>
          <cell r="O3135" t="e">
            <v>#N/A</v>
          </cell>
          <cell r="P3135" t="e">
            <v>#N/A</v>
          </cell>
          <cell r="Q3135" t="e">
            <v>#N/A</v>
          </cell>
          <cell r="R3135" t="e">
            <v>#N/A</v>
          </cell>
          <cell r="S3135" t="e">
            <v>#N/A</v>
          </cell>
          <cell r="T3135" t="e">
            <v>#N/A</v>
          </cell>
          <cell r="U3135" t="e">
            <v>#N/A</v>
          </cell>
          <cell r="V3135" t="e">
            <v>#N/A</v>
          </cell>
          <cell r="W3135" t="e">
            <v>#N/A</v>
          </cell>
          <cell r="X3135" t="e">
            <v>#N/A</v>
          </cell>
          <cell r="Y3135">
            <v>169</v>
          </cell>
        </row>
        <row r="3136">
          <cell r="A3136">
            <v>3135</v>
          </cell>
          <cell r="B3136">
            <v>69</v>
          </cell>
          <cell r="C3136">
            <v>157</v>
          </cell>
          <cell r="D3136">
            <v>42841</v>
          </cell>
          <cell r="F3136" t="str">
            <v>Approved</v>
          </cell>
          <cell r="G3136" t="str">
            <v>Giant Bicycles</v>
          </cell>
          <cell r="H3136" t="str">
            <v>Road</v>
          </cell>
          <cell r="I3136" t="str">
            <v>medium</v>
          </cell>
          <cell r="J3136" t="str">
            <v>medium</v>
          </cell>
          <cell r="K3136">
            <v>792.9</v>
          </cell>
          <cell r="L3136">
            <v>594.67999999999995</v>
          </cell>
          <cell r="M3136">
            <v>198.22000000000003</v>
          </cell>
          <cell r="N3136">
            <v>33879</v>
          </cell>
          <cell r="O3136" t="e">
            <v>#N/A</v>
          </cell>
          <cell r="P3136" t="e">
            <v>#N/A</v>
          </cell>
          <cell r="Q3136" t="e">
            <v>#N/A</v>
          </cell>
          <cell r="R3136" t="e">
            <v>#N/A</v>
          </cell>
          <cell r="S3136" t="e">
            <v>#N/A</v>
          </cell>
          <cell r="T3136" t="e">
            <v>#N/A</v>
          </cell>
          <cell r="U3136" t="e">
            <v>#N/A</v>
          </cell>
          <cell r="V3136" t="e">
            <v>#N/A</v>
          </cell>
          <cell r="W3136" t="e">
            <v>#N/A</v>
          </cell>
          <cell r="X3136" t="e">
            <v>#N/A</v>
          </cell>
          <cell r="Y3136">
            <v>258</v>
          </cell>
        </row>
        <row r="3137">
          <cell r="A3137">
            <v>3136</v>
          </cell>
          <cell r="B3137">
            <v>6</v>
          </cell>
          <cell r="C3137">
            <v>2850</v>
          </cell>
          <cell r="D3137">
            <v>42902</v>
          </cell>
          <cell r="E3137" t="b">
            <v>0</v>
          </cell>
          <cell r="F3137" t="str">
            <v>Approved</v>
          </cell>
          <cell r="G3137" t="str">
            <v>OHM Cycles</v>
          </cell>
          <cell r="H3137" t="str">
            <v>Standard</v>
          </cell>
          <cell r="I3137" t="str">
            <v>high</v>
          </cell>
          <cell r="J3137" t="str">
            <v>medium</v>
          </cell>
          <cell r="K3137">
            <v>227.88</v>
          </cell>
          <cell r="L3137">
            <v>136.72999999999999</v>
          </cell>
          <cell r="M3137">
            <v>91.15</v>
          </cell>
          <cell r="N3137">
            <v>37659</v>
          </cell>
          <cell r="O3137" t="e">
            <v>#N/A</v>
          </cell>
          <cell r="P3137" t="e">
            <v>#N/A</v>
          </cell>
          <cell r="Q3137" t="e">
            <v>#N/A</v>
          </cell>
          <cell r="R3137" t="e">
            <v>#N/A</v>
          </cell>
          <cell r="S3137" t="e">
            <v>#N/A</v>
          </cell>
          <cell r="T3137" t="e">
            <v>#N/A</v>
          </cell>
          <cell r="U3137" t="e">
            <v>#N/A</v>
          </cell>
          <cell r="V3137" t="e">
            <v>#N/A</v>
          </cell>
          <cell r="W3137" t="e">
            <v>#N/A</v>
          </cell>
          <cell r="X3137" t="e">
            <v>#N/A</v>
          </cell>
          <cell r="Y3137">
            <v>197</v>
          </cell>
        </row>
        <row r="3138">
          <cell r="A3138">
            <v>3137</v>
          </cell>
          <cell r="B3138">
            <v>56</v>
          </cell>
          <cell r="C3138">
            <v>1913</v>
          </cell>
          <cell r="D3138">
            <v>42756</v>
          </cell>
          <cell r="E3138" t="b">
            <v>1</v>
          </cell>
          <cell r="F3138" t="str">
            <v>Approved</v>
          </cell>
          <cell r="G3138" t="str">
            <v>OHM Cycles</v>
          </cell>
          <cell r="H3138" t="str">
            <v>Standard</v>
          </cell>
          <cell r="I3138" t="str">
            <v>medium</v>
          </cell>
          <cell r="J3138" t="str">
            <v>medium</v>
          </cell>
          <cell r="K3138">
            <v>183.86</v>
          </cell>
          <cell r="L3138">
            <v>137.9</v>
          </cell>
          <cell r="M3138">
            <v>45.960000000000008</v>
          </cell>
          <cell r="N3138">
            <v>42295</v>
          </cell>
          <cell r="O3138" t="e">
            <v>#N/A</v>
          </cell>
          <cell r="P3138" t="e">
            <v>#N/A</v>
          </cell>
          <cell r="Q3138" t="e">
            <v>#N/A</v>
          </cell>
          <cell r="R3138" t="e">
            <v>#N/A</v>
          </cell>
          <cell r="S3138" t="e">
            <v>#N/A</v>
          </cell>
          <cell r="T3138" t="e">
            <v>#N/A</v>
          </cell>
          <cell r="U3138" t="e">
            <v>#N/A</v>
          </cell>
          <cell r="V3138" t="e">
            <v>#N/A</v>
          </cell>
          <cell r="W3138" t="e">
            <v>#N/A</v>
          </cell>
          <cell r="X3138" t="e">
            <v>#N/A</v>
          </cell>
          <cell r="Y3138">
            <v>343</v>
          </cell>
        </row>
        <row r="3139">
          <cell r="A3139">
            <v>3138</v>
          </cell>
          <cell r="B3139">
            <v>64</v>
          </cell>
          <cell r="C3139">
            <v>728</v>
          </cell>
          <cell r="D3139">
            <v>43017</v>
          </cell>
          <cell r="E3139" t="b">
            <v>0</v>
          </cell>
          <cell r="F3139" t="str">
            <v>Approved</v>
          </cell>
          <cell r="G3139" t="str">
            <v>Trek Bicycles</v>
          </cell>
          <cell r="H3139" t="str">
            <v>Standard</v>
          </cell>
          <cell r="I3139" t="str">
            <v>medium</v>
          </cell>
          <cell r="J3139" t="str">
            <v>large</v>
          </cell>
          <cell r="K3139">
            <v>1469.44</v>
          </cell>
          <cell r="L3139">
            <v>596.54999999999995</v>
          </cell>
          <cell r="M3139">
            <v>872.8900000000001</v>
          </cell>
          <cell r="N3139">
            <v>41047</v>
          </cell>
          <cell r="O3139" t="e">
            <v>#N/A</v>
          </cell>
          <cell r="P3139" t="e">
            <v>#N/A</v>
          </cell>
          <cell r="Q3139" t="e">
            <v>#N/A</v>
          </cell>
          <cell r="R3139" t="e">
            <v>#N/A</v>
          </cell>
          <cell r="S3139" t="e">
            <v>#N/A</v>
          </cell>
          <cell r="T3139" t="e">
            <v>#N/A</v>
          </cell>
          <cell r="U3139" t="e">
            <v>#N/A</v>
          </cell>
          <cell r="V3139" t="e">
            <v>#N/A</v>
          </cell>
          <cell r="W3139" t="e">
            <v>#N/A</v>
          </cell>
          <cell r="X3139" t="e">
            <v>#N/A</v>
          </cell>
          <cell r="Y3139">
            <v>82</v>
          </cell>
        </row>
        <row r="3140">
          <cell r="A3140">
            <v>3139</v>
          </cell>
          <cell r="B3140">
            <v>90</v>
          </cell>
          <cell r="C3140">
            <v>2661</v>
          </cell>
          <cell r="D3140">
            <v>42793</v>
          </cell>
          <cell r="E3140" t="b">
            <v>1</v>
          </cell>
          <cell r="F3140" t="str">
            <v>Approved</v>
          </cell>
          <cell r="G3140" t="str">
            <v>Solex</v>
          </cell>
          <cell r="H3140" t="str">
            <v>Standard</v>
          </cell>
          <cell r="I3140" t="str">
            <v>low</v>
          </cell>
          <cell r="J3140" t="str">
            <v>medium</v>
          </cell>
          <cell r="K3140">
            <v>945.04</v>
          </cell>
          <cell r="L3140">
            <v>507.58</v>
          </cell>
          <cell r="M3140">
            <v>437.46</v>
          </cell>
          <cell r="N3140">
            <v>40336</v>
          </cell>
          <cell r="O3140" t="e">
            <v>#N/A</v>
          </cell>
          <cell r="P3140" t="e">
            <v>#N/A</v>
          </cell>
          <cell r="Q3140" t="e">
            <v>#N/A</v>
          </cell>
          <cell r="R3140" t="e">
            <v>#N/A</v>
          </cell>
          <cell r="S3140" t="e">
            <v>#N/A</v>
          </cell>
          <cell r="T3140" t="e">
            <v>#N/A</v>
          </cell>
          <cell r="U3140" t="e">
            <v>#N/A</v>
          </cell>
          <cell r="V3140" t="e">
            <v>#N/A</v>
          </cell>
          <cell r="W3140" t="e">
            <v>#N/A</v>
          </cell>
          <cell r="X3140" t="e">
            <v>#N/A</v>
          </cell>
          <cell r="Y3140">
            <v>306</v>
          </cell>
        </row>
        <row r="3141">
          <cell r="A3141">
            <v>3140</v>
          </cell>
          <cell r="B3141">
            <v>13</v>
          </cell>
          <cell r="C3141">
            <v>3364</v>
          </cell>
          <cell r="D3141">
            <v>42923</v>
          </cell>
          <cell r="E3141" t="b">
            <v>0</v>
          </cell>
          <cell r="F3141" t="str">
            <v>Approved</v>
          </cell>
          <cell r="G3141" t="str">
            <v>Solex</v>
          </cell>
          <cell r="H3141" t="str">
            <v>Standard</v>
          </cell>
          <cell r="I3141" t="str">
            <v>medium</v>
          </cell>
          <cell r="J3141" t="str">
            <v>medium</v>
          </cell>
          <cell r="K3141">
            <v>1163.8900000000001</v>
          </cell>
          <cell r="L3141">
            <v>589.27</v>
          </cell>
          <cell r="M3141">
            <v>574.62000000000012</v>
          </cell>
          <cell r="N3141">
            <v>41345</v>
          </cell>
          <cell r="O3141" t="str">
            <v>U</v>
          </cell>
          <cell r="P3141">
            <v>29</v>
          </cell>
          <cell r="Q3141">
            <v>28.602739726027398</v>
          </cell>
          <cell r="R3141" t="str">
            <v>Engineer IV</v>
          </cell>
          <cell r="S3141" t="str">
            <v>Manufacturing</v>
          </cell>
          <cell r="T3141" t="str">
            <v>High Net Worth</v>
          </cell>
          <cell r="U3141" t="str">
            <v>Yes</v>
          </cell>
          <cell r="V3141">
            <v>2300</v>
          </cell>
          <cell r="W3141" t="str">
            <v>NSW</v>
          </cell>
          <cell r="X3141">
            <v>6</v>
          </cell>
          <cell r="Y3141">
            <v>176</v>
          </cell>
        </row>
        <row r="3142">
          <cell r="A3142">
            <v>3141</v>
          </cell>
          <cell r="B3142">
            <v>10</v>
          </cell>
          <cell r="C3142">
            <v>47</v>
          </cell>
          <cell r="D3142">
            <v>42942</v>
          </cell>
          <cell r="E3142" t="b">
            <v>1</v>
          </cell>
          <cell r="F3142" t="str">
            <v>Approved</v>
          </cell>
          <cell r="G3142" t="str">
            <v>WeareA2B</v>
          </cell>
          <cell r="H3142" t="str">
            <v>Touring</v>
          </cell>
          <cell r="I3142" t="str">
            <v>medium</v>
          </cell>
          <cell r="J3142" t="str">
            <v>medium</v>
          </cell>
          <cell r="K3142">
            <v>1466.68</v>
          </cell>
          <cell r="L3142">
            <v>363.25</v>
          </cell>
          <cell r="M3142">
            <v>1103.43</v>
          </cell>
          <cell r="N3142">
            <v>41701</v>
          </cell>
          <cell r="O3142" t="e">
            <v>#N/A</v>
          </cell>
          <cell r="P3142" t="e">
            <v>#N/A</v>
          </cell>
          <cell r="Q3142" t="e">
            <v>#N/A</v>
          </cell>
          <cell r="R3142" t="e">
            <v>#N/A</v>
          </cell>
          <cell r="S3142" t="e">
            <v>#N/A</v>
          </cell>
          <cell r="T3142" t="e">
            <v>#N/A</v>
          </cell>
          <cell r="U3142" t="e">
            <v>#N/A</v>
          </cell>
          <cell r="V3142" t="e">
            <v>#N/A</v>
          </cell>
          <cell r="W3142" t="e">
            <v>#N/A</v>
          </cell>
          <cell r="X3142" t="e">
            <v>#N/A</v>
          </cell>
          <cell r="Y3142">
            <v>157</v>
          </cell>
        </row>
        <row r="3143">
          <cell r="A3143">
            <v>3142</v>
          </cell>
          <cell r="B3143">
            <v>10</v>
          </cell>
          <cell r="C3143">
            <v>1599</v>
          </cell>
          <cell r="D3143">
            <v>42964</v>
          </cell>
          <cell r="E3143" t="b">
            <v>1</v>
          </cell>
          <cell r="F3143" t="str">
            <v>Approved</v>
          </cell>
          <cell r="G3143" t="str">
            <v>WeareA2B</v>
          </cell>
          <cell r="H3143" t="str">
            <v>Touring</v>
          </cell>
          <cell r="I3143" t="str">
            <v>medium</v>
          </cell>
          <cell r="J3143" t="str">
            <v>medium</v>
          </cell>
          <cell r="K3143">
            <v>1466.68</v>
          </cell>
          <cell r="L3143">
            <v>363.25</v>
          </cell>
          <cell r="M3143">
            <v>1103.43</v>
          </cell>
          <cell r="N3143">
            <v>41701</v>
          </cell>
          <cell r="O3143" t="e">
            <v>#N/A</v>
          </cell>
          <cell r="P3143" t="e">
            <v>#N/A</v>
          </cell>
          <cell r="Q3143" t="e">
            <v>#N/A</v>
          </cell>
          <cell r="R3143" t="e">
            <v>#N/A</v>
          </cell>
          <cell r="S3143" t="e">
            <v>#N/A</v>
          </cell>
          <cell r="T3143" t="e">
            <v>#N/A</v>
          </cell>
          <cell r="U3143" t="e">
            <v>#N/A</v>
          </cell>
          <cell r="V3143" t="e">
            <v>#N/A</v>
          </cell>
          <cell r="W3143" t="e">
            <v>#N/A</v>
          </cell>
          <cell r="X3143" t="e">
            <v>#N/A</v>
          </cell>
          <cell r="Y3143">
            <v>135</v>
          </cell>
        </row>
        <row r="3144">
          <cell r="A3144">
            <v>3143</v>
          </cell>
          <cell r="B3144">
            <v>19</v>
          </cell>
          <cell r="C3144">
            <v>479</v>
          </cell>
          <cell r="D3144">
            <v>42957</v>
          </cell>
          <cell r="E3144" t="b">
            <v>0</v>
          </cell>
          <cell r="F3144" t="str">
            <v>Approved</v>
          </cell>
          <cell r="G3144" t="str">
            <v>OHM Cycles</v>
          </cell>
          <cell r="H3144" t="str">
            <v>Road</v>
          </cell>
          <cell r="I3144" t="str">
            <v>high</v>
          </cell>
          <cell r="J3144" t="str">
            <v>large</v>
          </cell>
          <cell r="K3144">
            <v>12.01</v>
          </cell>
          <cell r="L3144">
            <v>7.21</v>
          </cell>
          <cell r="M3144">
            <v>4.8</v>
          </cell>
          <cell r="N3144">
            <v>36334</v>
          </cell>
          <cell r="O3144" t="e">
            <v>#N/A</v>
          </cell>
          <cell r="P3144" t="e">
            <v>#N/A</v>
          </cell>
          <cell r="Q3144" t="e">
            <v>#N/A</v>
          </cell>
          <cell r="R3144" t="e">
            <v>#N/A</v>
          </cell>
          <cell r="S3144" t="e">
            <v>#N/A</v>
          </cell>
          <cell r="T3144" t="e">
            <v>#N/A</v>
          </cell>
          <cell r="U3144" t="e">
            <v>#N/A</v>
          </cell>
          <cell r="V3144" t="e">
            <v>#N/A</v>
          </cell>
          <cell r="W3144" t="e">
            <v>#N/A</v>
          </cell>
          <cell r="X3144" t="e">
            <v>#N/A</v>
          </cell>
          <cell r="Y3144">
            <v>142</v>
          </cell>
        </row>
        <row r="3145">
          <cell r="A3145">
            <v>3144</v>
          </cell>
          <cell r="B3145">
            <v>63</v>
          </cell>
          <cell r="C3145">
            <v>558</v>
          </cell>
          <cell r="D3145">
            <v>42765</v>
          </cell>
          <cell r="E3145" t="b">
            <v>1</v>
          </cell>
          <cell r="F3145" t="str">
            <v>Approved</v>
          </cell>
          <cell r="G3145" t="str">
            <v>Solex</v>
          </cell>
          <cell r="H3145" t="str">
            <v>Standard</v>
          </cell>
          <cell r="I3145" t="str">
            <v>medium</v>
          </cell>
          <cell r="J3145" t="str">
            <v>medium</v>
          </cell>
          <cell r="K3145">
            <v>1483.2</v>
          </cell>
          <cell r="L3145">
            <v>99.59</v>
          </cell>
          <cell r="M3145">
            <v>1383.6100000000001</v>
          </cell>
          <cell r="N3145">
            <v>36146</v>
          </cell>
          <cell r="O3145" t="e">
            <v>#N/A</v>
          </cell>
          <cell r="P3145" t="e">
            <v>#N/A</v>
          </cell>
          <cell r="Q3145" t="e">
            <v>#N/A</v>
          </cell>
          <cell r="R3145" t="e">
            <v>#N/A</v>
          </cell>
          <cell r="S3145" t="e">
            <v>#N/A</v>
          </cell>
          <cell r="T3145" t="e">
            <v>#N/A</v>
          </cell>
          <cell r="U3145" t="e">
            <v>#N/A</v>
          </cell>
          <cell r="V3145" t="e">
            <v>#N/A</v>
          </cell>
          <cell r="W3145" t="e">
            <v>#N/A</v>
          </cell>
          <cell r="X3145" t="e">
            <v>#N/A</v>
          </cell>
          <cell r="Y3145">
            <v>334</v>
          </cell>
        </row>
        <row r="3146">
          <cell r="A3146">
            <v>3145</v>
          </cell>
          <cell r="B3146">
            <v>57</v>
          </cell>
          <cell r="C3146">
            <v>1754</v>
          </cell>
          <cell r="D3146">
            <v>42945</v>
          </cell>
          <cell r="E3146" t="b">
            <v>1</v>
          </cell>
          <cell r="F3146" t="str">
            <v>Approved</v>
          </cell>
          <cell r="G3146" t="str">
            <v>WeareA2B</v>
          </cell>
          <cell r="H3146" t="str">
            <v>Touring</v>
          </cell>
          <cell r="I3146" t="str">
            <v>medium</v>
          </cell>
          <cell r="J3146" t="str">
            <v>large</v>
          </cell>
          <cell r="K3146">
            <v>1890.39</v>
          </cell>
          <cell r="L3146">
            <v>260.14</v>
          </cell>
          <cell r="M3146">
            <v>1630.25</v>
          </cell>
          <cell r="N3146">
            <v>40779</v>
          </cell>
          <cell r="O3146" t="e">
            <v>#N/A</v>
          </cell>
          <cell r="P3146" t="e">
            <v>#N/A</v>
          </cell>
          <cell r="Q3146" t="e">
            <v>#N/A</v>
          </cell>
          <cell r="R3146" t="e">
            <v>#N/A</v>
          </cell>
          <cell r="S3146" t="e">
            <v>#N/A</v>
          </cell>
          <cell r="T3146" t="e">
            <v>#N/A</v>
          </cell>
          <cell r="U3146" t="e">
            <v>#N/A</v>
          </cell>
          <cell r="V3146" t="e">
            <v>#N/A</v>
          </cell>
          <cell r="W3146" t="e">
            <v>#N/A</v>
          </cell>
          <cell r="X3146" t="e">
            <v>#N/A</v>
          </cell>
          <cell r="Y3146">
            <v>154</v>
          </cell>
        </row>
        <row r="3147">
          <cell r="A3147">
            <v>3146</v>
          </cell>
          <cell r="B3147">
            <v>47</v>
          </cell>
          <cell r="C3147">
            <v>3165</v>
          </cell>
          <cell r="D3147">
            <v>42911</v>
          </cell>
          <cell r="E3147" t="b">
            <v>0</v>
          </cell>
          <cell r="F3147" t="str">
            <v>Approved</v>
          </cell>
          <cell r="G3147" t="str">
            <v>Trek Bicycles</v>
          </cell>
          <cell r="H3147" t="str">
            <v>Road</v>
          </cell>
          <cell r="I3147" t="str">
            <v>low</v>
          </cell>
          <cell r="J3147" t="str">
            <v>small</v>
          </cell>
          <cell r="K3147">
            <v>1720.7</v>
          </cell>
          <cell r="L3147">
            <v>1531.42</v>
          </cell>
          <cell r="M3147">
            <v>189.27999999999997</v>
          </cell>
          <cell r="N3147">
            <v>37220</v>
          </cell>
          <cell r="O3147" t="str">
            <v>Male</v>
          </cell>
          <cell r="P3147">
            <v>96</v>
          </cell>
          <cell r="Q3147">
            <v>46.871232876712327</v>
          </cell>
          <cell r="R3147" t="str">
            <v>Business Systems Development Analyst</v>
          </cell>
          <cell r="S3147" t="str">
            <v>Manufacturing</v>
          </cell>
          <cell r="T3147" t="str">
            <v>Mass Customer</v>
          </cell>
          <cell r="U3147" t="str">
            <v>Yes</v>
          </cell>
          <cell r="V3147">
            <v>2745</v>
          </cell>
          <cell r="W3147" t="str">
            <v>NSW</v>
          </cell>
          <cell r="X3147">
            <v>9</v>
          </cell>
          <cell r="Y3147">
            <v>188</v>
          </cell>
        </row>
        <row r="3148">
          <cell r="A3148">
            <v>3147</v>
          </cell>
          <cell r="B3148">
            <v>39</v>
          </cell>
          <cell r="C3148">
            <v>3089</v>
          </cell>
          <cell r="D3148">
            <v>42938</v>
          </cell>
          <cell r="E3148" t="b">
            <v>1</v>
          </cell>
          <cell r="F3148" t="str">
            <v>Approved</v>
          </cell>
          <cell r="G3148" t="str">
            <v>Giant Bicycles</v>
          </cell>
          <cell r="H3148" t="str">
            <v>Standard</v>
          </cell>
          <cell r="I3148" t="str">
            <v>medium</v>
          </cell>
          <cell r="J3148" t="str">
            <v>large</v>
          </cell>
          <cell r="K3148">
            <v>1812.75</v>
          </cell>
          <cell r="L3148">
            <v>582.48</v>
          </cell>
          <cell r="M3148">
            <v>1230.27</v>
          </cell>
          <cell r="N3148">
            <v>39526</v>
          </cell>
          <cell r="O3148" t="e">
            <v>#N/A</v>
          </cell>
          <cell r="P3148" t="e">
            <v>#N/A</v>
          </cell>
          <cell r="Q3148" t="e">
            <v>#N/A</v>
          </cell>
          <cell r="R3148" t="e">
            <v>#N/A</v>
          </cell>
          <cell r="S3148" t="e">
            <v>#N/A</v>
          </cell>
          <cell r="T3148" t="e">
            <v>#N/A</v>
          </cell>
          <cell r="U3148" t="e">
            <v>#N/A</v>
          </cell>
          <cell r="V3148" t="e">
            <v>#N/A</v>
          </cell>
          <cell r="W3148" t="e">
            <v>#N/A</v>
          </cell>
          <cell r="X3148" t="e">
            <v>#N/A</v>
          </cell>
          <cell r="Y3148">
            <v>161</v>
          </cell>
        </row>
        <row r="3149">
          <cell r="A3149">
            <v>3148</v>
          </cell>
          <cell r="B3149">
            <v>66</v>
          </cell>
          <cell r="C3149">
            <v>1227</v>
          </cell>
          <cell r="D3149">
            <v>43026</v>
          </cell>
          <cell r="E3149" t="b">
            <v>0</v>
          </cell>
          <cell r="F3149" t="str">
            <v>Approved</v>
          </cell>
          <cell r="G3149" t="str">
            <v>Giant Bicycles</v>
          </cell>
          <cell r="H3149" t="str">
            <v>Road</v>
          </cell>
          <cell r="I3149" t="str">
            <v>low</v>
          </cell>
          <cell r="J3149" t="str">
            <v>small</v>
          </cell>
          <cell r="K3149">
            <v>590.26</v>
          </cell>
          <cell r="L3149">
            <v>525.33000000000004</v>
          </cell>
          <cell r="M3149">
            <v>64.92999999999995</v>
          </cell>
          <cell r="N3149">
            <v>42710</v>
          </cell>
          <cell r="O3149" t="e">
            <v>#N/A</v>
          </cell>
          <cell r="P3149" t="e">
            <v>#N/A</v>
          </cell>
          <cell r="Q3149" t="e">
            <v>#N/A</v>
          </cell>
          <cell r="R3149" t="e">
            <v>#N/A</v>
          </cell>
          <cell r="S3149" t="e">
            <v>#N/A</v>
          </cell>
          <cell r="T3149" t="e">
            <v>#N/A</v>
          </cell>
          <cell r="U3149" t="e">
            <v>#N/A</v>
          </cell>
          <cell r="V3149" t="e">
            <v>#N/A</v>
          </cell>
          <cell r="W3149" t="e">
            <v>#N/A</v>
          </cell>
          <cell r="X3149" t="e">
            <v>#N/A</v>
          </cell>
          <cell r="Y3149">
            <v>73</v>
          </cell>
        </row>
        <row r="3150">
          <cell r="A3150">
            <v>3149</v>
          </cell>
          <cell r="B3150">
            <v>85</v>
          </cell>
          <cell r="C3150">
            <v>303</v>
          </cell>
          <cell r="D3150">
            <v>43056</v>
          </cell>
          <cell r="E3150" t="b">
            <v>1</v>
          </cell>
          <cell r="F3150" t="str">
            <v>Approved</v>
          </cell>
          <cell r="G3150" t="str">
            <v>WeareA2B</v>
          </cell>
          <cell r="H3150" t="str">
            <v>Standard</v>
          </cell>
          <cell r="I3150" t="str">
            <v>medium</v>
          </cell>
          <cell r="J3150" t="str">
            <v>medium</v>
          </cell>
          <cell r="K3150">
            <v>752.64</v>
          </cell>
          <cell r="L3150">
            <v>205.36</v>
          </cell>
          <cell r="M3150">
            <v>547.28</v>
          </cell>
          <cell r="N3150">
            <v>36367</v>
          </cell>
          <cell r="O3150" t="e">
            <v>#N/A</v>
          </cell>
          <cell r="P3150" t="e">
            <v>#N/A</v>
          </cell>
          <cell r="Q3150" t="e">
            <v>#N/A</v>
          </cell>
          <cell r="R3150" t="e">
            <v>#N/A</v>
          </cell>
          <cell r="S3150" t="e">
            <v>#N/A</v>
          </cell>
          <cell r="T3150" t="e">
            <v>#N/A</v>
          </cell>
          <cell r="U3150" t="e">
            <v>#N/A</v>
          </cell>
          <cell r="V3150" t="e">
            <v>#N/A</v>
          </cell>
          <cell r="W3150" t="e">
            <v>#N/A</v>
          </cell>
          <cell r="X3150" t="e">
            <v>#N/A</v>
          </cell>
          <cell r="Y3150">
            <v>43</v>
          </cell>
        </row>
        <row r="3151">
          <cell r="A3151">
            <v>3150</v>
          </cell>
          <cell r="B3151">
            <v>68</v>
          </cell>
          <cell r="C3151">
            <v>1473</v>
          </cell>
          <cell r="D3151">
            <v>42869</v>
          </cell>
          <cell r="E3151" t="b">
            <v>1</v>
          </cell>
          <cell r="F3151" t="str">
            <v>Approved</v>
          </cell>
          <cell r="G3151" t="str">
            <v>OHM Cycles</v>
          </cell>
          <cell r="H3151" t="str">
            <v>Standard</v>
          </cell>
          <cell r="I3151" t="str">
            <v>medium</v>
          </cell>
          <cell r="J3151" t="str">
            <v>medium</v>
          </cell>
          <cell r="K3151">
            <v>1636.9</v>
          </cell>
          <cell r="L3151">
            <v>44.71</v>
          </cell>
          <cell r="M3151">
            <v>1592.19</v>
          </cell>
          <cell r="N3151">
            <v>40410</v>
          </cell>
          <cell r="O3151" t="e">
            <v>#N/A</v>
          </cell>
          <cell r="P3151" t="e">
            <v>#N/A</v>
          </cell>
          <cell r="Q3151" t="e">
            <v>#N/A</v>
          </cell>
          <cell r="R3151" t="e">
            <v>#N/A</v>
          </cell>
          <cell r="S3151" t="e">
            <v>#N/A</v>
          </cell>
          <cell r="T3151" t="e">
            <v>#N/A</v>
          </cell>
          <cell r="U3151" t="e">
            <v>#N/A</v>
          </cell>
          <cell r="V3151" t="e">
            <v>#N/A</v>
          </cell>
          <cell r="W3151" t="e">
            <v>#N/A</v>
          </cell>
          <cell r="X3151" t="e">
            <v>#N/A</v>
          </cell>
          <cell r="Y3151">
            <v>230</v>
          </cell>
        </row>
        <row r="3152">
          <cell r="A3152">
            <v>3151</v>
          </cell>
          <cell r="B3152">
            <v>72</v>
          </cell>
          <cell r="C3152">
            <v>1006</v>
          </cell>
          <cell r="D3152">
            <v>42905</v>
          </cell>
          <cell r="E3152" t="b">
            <v>0</v>
          </cell>
          <cell r="F3152" t="str">
            <v>Approved</v>
          </cell>
          <cell r="G3152" t="str">
            <v>Norco Bicycles</v>
          </cell>
          <cell r="H3152" t="str">
            <v>Standard</v>
          </cell>
          <cell r="I3152" t="str">
            <v>medium</v>
          </cell>
          <cell r="J3152" t="str">
            <v>medium</v>
          </cell>
          <cell r="K3152">
            <v>360.4</v>
          </cell>
          <cell r="L3152">
            <v>270.3</v>
          </cell>
          <cell r="M3152">
            <v>90.099999999999966</v>
          </cell>
          <cell r="N3152">
            <v>38193</v>
          </cell>
          <cell r="O3152" t="e">
            <v>#N/A</v>
          </cell>
          <cell r="P3152" t="e">
            <v>#N/A</v>
          </cell>
          <cell r="Q3152" t="e">
            <v>#N/A</v>
          </cell>
          <cell r="R3152" t="e">
            <v>#N/A</v>
          </cell>
          <cell r="S3152" t="e">
            <v>#N/A</v>
          </cell>
          <cell r="T3152" t="e">
            <v>#N/A</v>
          </cell>
          <cell r="U3152" t="e">
            <v>#N/A</v>
          </cell>
          <cell r="V3152" t="e">
            <v>#N/A</v>
          </cell>
          <cell r="W3152" t="e">
            <v>#N/A</v>
          </cell>
          <cell r="X3152" t="e">
            <v>#N/A</v>
          </cell>
          <cell r="Y3152">
            <v>194</v>
          </cell>
        </row>
        <row r="3153">
          <cell r="A3153">
            <v>3152</v>
          </cell>
          <cell r="B3153">
            <v>11</v>
          </cell>
          <cell r="C3153">
            <v>639</v>
          </cell>
          <cell r="D3153">
            <v>42787</v>
          </cell>
          <cell r="E3153" t="b">
            <v>0</v>
          </cell>
          <cell r="F3153" t="str">
            <v>Approved</v>
          </cell>
          <cell r="G3153" t="str">
            <v>Giant Bicycles</v>
          </cell>
          <cell r="H3153" t="str">
            <v>Standard</v>
          </cell>
          <cell r="I3153" t="str">
            <v>high</v>
          </cell>
          <cell r="J3153" t="str">
            <v>medium</v>
          </cell>
          <cell r="K3153">
            <v>1274.93</v>
          </cell>
          <cell r="L3153">
            <v>764.96</v>
          </cell>
          <cell r="M3153">
            <v>509.97</v>
          </cell>
          <cell r="N3153">
            <v>39298</v>
          </cell>
          <cell r="O3153" t="e">
            <v>#N/A</v>
          </cell>
          <cell r="P3153" t="e">
            <v>#N/A</v>
          </cell>
          <cell r="Q3153" t="e">
            <v>#N/A</v>
          </cell>
          <cell r="R3153" t="e">
            <v>#N/A</v>
          </cell>
          <cell r="S3153" t="e">
            <v>#N/A</v>
          </cell>
          <cell r="T3153" t="e">
            <v>#N/A</v>
          </cell>
          <cell r="U3153" t="e">
            <v>#N/A</v>
          </cell>
          <cell r="V3153" t="e">
            <v>#N/A</v>
          </cell>
          <cell r="W3153" t="e">
            <v>#N/A</v>
          </cell>
          <cell r="X3153" t="e">
            <v>#N/A</v>
          </cell>
          <cell r="Y3153">
            <v>312</v>
          </cell>
        </row>
        <row r="3154">
          <cell r="A3154">
            <v>3153</v>
          </cell>
          <cell r="B3154">
            <v>46</v>
          </cell>
          <cell r="C3154">
            <v>392</v>
          </cell>
          <cell r="D3154">
            <v>42930</v>
          </cell>
          <cell r="E3154" t="b">
            <v>0</v>
          </cell>
          <cell r="F3154" t="str">
            <v>Approved</v>
          </cell>
          <cell r="G3154" t="str">
            <v>Solex</v>
          </cell>
          <cell r="H3154" t="str">
            <v>Standard</v>
          </cell>
          <cell r="I3154" t="str">
            <v>low</v>
          </cell>
          <cell r="J3154" t="str">
            <v>medium</v>
          </cell>
          <cell r="K3154">
            <v>1289.8499999999999</v>
          </cell>
          <cell r="L3154">
            <v>74.510000000000005</v>
          </cell>
          <cell r="M3154">
            <v>1215.3399999999999</v>
          </cell>
          <cell r="N3154">
            <v>39427</v>
          </cell>
          <cell r="O3154" t="e">
            <v>#N/A</v>
          </cell>
          <cell r="P3154" t="e">
            <v>#N/A</v>
          </cell>
          <cell r="Q3154" t="e">
            <v>#N/A</v>
          </cell>
          <cell r="R3154" t="e">
            <v>#N/A</v>
          </cell>
          <cell r="S3154" t="e">
            <v>#N/A</v>
          </cell>
          <cell r="T3154" t="e">
            <v>#N/A</v>
          </cell>
          <cell r="U3154" t="e">
            <v>#N/A</v>
          </cell>
          <cell r="V3154" t="e">
            <v>#N/A</v>
          </cell>
          <cell r="W3154" t="e">
            <v>#N/A</v>
          </cell>
          <cell r="X3154" t="e">
            <v>#N/A</v>
          </cell>
          <cell r="Y3154">
            <v>169</v>
          </cell>
        </row>
        <row r="3155">
          <cell r="A3155">
            <v>3154</v>
          </cell>
          <cell r="B3155">
            <v>80</v>
          </cell>
          <cell r="C3155">
            <v>723</v>
          </cell>
          <cell r="D3155">
            <v>42745</v>
          </cell>
          <cell r="E3155" t="b">
            <v>1</v>
          </cell>
          <cell r="F3155" t="str">
            <v>Approved</v>
          </cell>
          <cell r="G3155" t="str">
            <v>OHM Cycles</v>
          </cell>
          <cell r="H3155" t="str">
            <v>Touring</v>
          </cell>
          <cell r="I3155" t="str">
            <v>low</v>
          </cell>
          <cell r="J3155" t="str">
            <v>medium</v>
          </cell>
          <cell r="K3155">
            <v>1073.07</v>
          </cell>
          <cell r="L3155">
            <v>933.84</v>
          </cell>
          <cell r="M3155">
            <v>139.2299999999999</v>
          </cell>
          <cell r="N3155">
            <v>33429</v>
          </cell>
          <cell r="O3155" t="e">
            <v>#N/A</v>
          </cell>
          <cell r="P3155" t="e">
            <v>#N/A</v>
          </cell>
          <cell r="Q3155" t="e">
            <v>#N/A</v>
          </cell>
          <cell r="R3155" t="e">
            <v>#N/A</v>
          </cell>
          <cell r="S3155" t="e">
            <v>#N/A</v>
          </cell>
          <cell r="T3155" t="e">
            <v>#N/A</v>
          </cell>
          <cell r="U3155" t="e">
            <v>#N/A</v>
          </cell>
          <cell r="V3155" t="e">
            <v>#N/A</v>
          </cell>
          <cell r="W3155" t="e">
            <v>#N/A</v>
          </cell>
          <cell r="X3155" t="e">
            <v>#N/A</v>
          </cell>
          <cell r="Y3155">
            <v>354</v>
          </cell>
        </row>
        <row r="3156">
          <cell r="A3156">
            <v>3155</v>
          </cell>
          <cell r="B3156">
            <v>32</v>
          </cell>
          <cell r="C3156">
            <v>3487</v>
          </cell>
          <cell r="D3156">
            <v>42872</v>
          </cell>
          <cell r="E3156" t="b">
            <v>0</v>
          </cell>
          <cell r="F3156" t="str">
            <v>Approved</v>
          </cell>
          <cell r="G3156" t="str">
            <v>Giant Bicycles</v>
          </cell>
          <cell r="H3156" t="str">
            <v>Standard</v>
          </cell>
          <cell r="I3156" t="str">
            <v>high</v>
          </cell>
          <cell r="J3156" t="str">
            <v>medium</v>
          </cell>
          <cell r="K3156">
            <v>1179</v>
          </cell>
          <cell r="L3156">
            <v>707.4</v>
          </cell>
          <cell r="M3156">
            <v>471.6</v>
          </cell>
          <cell r="N3156">
            <v>35667</v>
          </cell>
          <cell r="O3156" t="str">
            <v>Male</v>
          </cell>
          <cell r="P3156">
            <v>63</v>
          </cell>
          <cell r="Q3156">
            <v>44.290410958904111</v>
          </cell>
          <cell r="R3156" t="str">
            <v>Analyst Programmer</v>
          </cell>
          <cell r="S3156" t="str">
            <v>Manufacturing</v>
          </cell>
          <cell r="T3156" t="str">
            <v>Mass Customer</v>
          </cell>
          <cell r="U3156" t="str">
            <v>No</v>
          </cell>
          <cell r="V3156">
            <v>3146</v>
          </cell>
          <cell r="W3156" t="str">
            <v>VIC</v>
          </cell>
          <cell r="X3156">
            <v>9</v>
          </cell>
          <cell r="Y3156">
            <v>227</v>
          </cell>
        </row>
        <row r="3157">
          <cell r="A3157">
            <v>3156</v>
          </cell>
          <cell r="B3157">
            <v>7</v>
          </cell>
          <cell r="C3157">
            <v>2410</v>
          </cell>
          <cell r="D3157">
            <v>43037</v>
          </cell>
          <cell r="E3157" t="b">
            <v>0</v>
          </cell>
          <cell r="F3157" t="str">
            <v>Approved</v>
          </cell>
          <cell r="G3157" t="str">
            <v>Trek Bicycles</v>
          </cell>
          <cell r="H3157" t="str">
            <v>Road</v>
          </cell>
          <cell r="I3157" t="str">
            <v>low</v>
          </cell>
          <cell r="J3157" t="str">
            <v>medium</v>
          </cell>
          <cell r="K3157">
            <v>980.37</v>
          </cell>
          <cell r="L3157">
            <v>234.43</v>
          </cell>
          <cell r="M3157">
            <v>745.94</v>
          </cell>
          <cell r="N3157">
            <v>33549</v>
          </cell>
          <cell r="O3157" t="e">
            <v>#N/A</v>
          </cell>
          <cell r="P3157" t="e">
            <v>#N/A</v>
          </cell>
          <cell r="Q3157" t="e">
            <v>#N/A</v>
          </cell>
          <cell r="R3157" t="e">
            <v>#N/A</v>
          </cell>
          <cell r="S3157" t="e">
            <v>#N/A</v>
          </cell>
          <cell r="T3157" t="e">
            <v>#N/A</v>
          </cell>
          <cell r="U3157" t="e">
            <v>#N/A</v>
          </cell>
          <cell r="V3157" t="e">
            <v>#N/A</v>
          </cell>
          <cell r="W3157" t="e">
            <v>#N/A</v>
          </cell>
          <cell r="X3157" t="e">
            <v>#N/A</v>
          </cell>
          <cell r="Y3157">
            <v>62</v>
          </cell>
        </row>
        <row r="3158">
          <cell r="A3158">
            <v>3157</v>
          </cell>
          <cell r="B3158">
            <v>35</v>
          </cell>
          <cell r="C3158">
            <v>3390</v>
          </cell>
          <cell r="D3158">
            <v>43074</v>
          </cell>
          <cell r="E3158" t="b">
            <v>0</v>
          </cell>
          <cell r="F3158" t="str">
            <v>Approved</v>
          </cell>
          <cell r="G3158" t="str">
            <v>Giant Bicycles</v>
          </cell>
          <cell r="H3158" t="str">
            <v>Standard</v>
          </cell>
          <cell r="I3158" t="str">
            <v>medium</v>
          </cell>
          <cell r="J3158" t="str">
            <v>medium</v>
          </cell>
          <cell r="K3158">
            <v>1403.5</v>
          </cell>
          <cell r="L3158">
            <v>954.82</v>
          </cell>
          <cell r="M3158">
            <v>448.67999999999995</v>
          </cell>
          <cell r="N3158">
            <v>42688</v>
          </cell>
          <cell r="O3158" t="str">
            <v>Male</v>
          </cell>
          <cell r="P3158">
            <v>93</v>
          </cell>
          <cell r="Q3158">
            <v>53.178082191780824</v>
          </cell>
          <cell r="R3158">
            <v>0</v>
          </cell>
          <cell r="S3158" t="str">
            <v>n/a</v>
          </cell>
          <cell r="T3158" t="str">
            <v>Affluent Customer</v>
          </cell>
          <cell r="U3158" t="str">
            <v>No</v>
          </cell>
          <cell r="V3158">
            <v>3196</v>
          </cell>
          <cell r="W3158" t="str">
            <v>VIC</v>
          </cell>
          <cell r="X3158">
            <v>8</v>
          </cell>
          <cell r="Y3158">
            <v>25</v>
          </cell>
        </row>
        <row r="3159">
          <cell r="A3159">
            <v>3158</v>
          </cell>
          <cell r="B3159">
            <v>89</v>
          </cell>
          <cell r="C3159">
            <v>2891</v>
          </cell>
          <cell r="D3159">
            <v>42809</v>
          </cell>
          <cell r="E3159" t="b">
            <v>0</v>
          </cell>
          <cell r="F3159" t="str">
            <v>Approved</v>
          </cell>
          <cell r="G3159" t="str">
            <v>Giant Bicycles</v>
          </cell>
          <cell r="H3159" t="str">
            <v>Standard</v>
          </cell>
          <cell r="I3159" t="str">
            <v>medium</v>
          </cell>
          <cell r="J3159" t="str">
            <v>large</v>
          </cell>
          <cell r="K3159">
            <v>1812.75</v>
          </cell>
          <cell r="L3159">
            <v>582.48</v>
          </cell>
          <cell r="M3159">
            <v>1230.27</v>
          </cell>
          <cell r="N3159">
            <v>40336</v>
          </cell>
          <cell r="O3159" t="e">
            <v>#N/A</v>
          </cell>
          <cell r="P3159" t="e">
            <v>#N/A</v>
          </cell>
          <cell r="Q3159" t="e">
            <v>#N/A</v>
          </cell>
          <cell r="R3159" t="e">
            <v>#N/A</v>
          </cell>
          <cell r="S3159" t="e">
            <v>#N/A</v>
          </cell>
          <cell r="T3159" t="e">
            <v>#N/A</v>
          </cell>
          <cell r="U3159" t="e">
            <v>#N/A</v>
          </cell>
          <cell r="V3159" t="e">
            <v>#N/A</v>
          </cell>
          <cell r="W3159" t="e">
            <v>#N/A</v>
          </cell>
          <cell r="X3159" t="e">
            <v>#N/A</v>
          </cell>
          <cell r="Y3159">
            <v>290</v>
          </cell>
        </row>
        <row r="3160">
          <cell r="A3160">
            <v>3159</v>
          </cell>
          <cell r="B3160">
            <v>36</v>
          </cell>
          <cell r="C3160">
            <v>1736</v>
          </cell>
          <cell r="D3160">
            <v>43007</v>
          </cell>
          <cell r="E3160" t="b">
            <v>1</v>
          </cell>
          <cell r="F3160" t="str">
            <v>Approved</v>
          </cell>
          <cell r="G3160" t="str">
            <v>Solex</v>
          </cell>
          <cell r="H3160" t="str">
            <v>Standard</v>
          </cell>
          <cell r="I3160" t="str">
            <v>low</v>
          </cell>
          <cell r="J3160" t="str">
            <v>medium</v>
          </cell>
          <cell r="K3160">
            <v>945.04</v>
          </cell>
          <cell r="L3160">
            <v>507.58</v>
          </cell>
          <cell r="M3160">
            <v>437.46</v>
          </cell>
          <cell r="N3160">
            <v>35052</v>
          </cell>
          <cell r="O3160" t="e">
            <v>#N/A</v>
          </cell>
          <cell r="P3160" t="e">
            <v>#N/A</v>
          </cell>
          <cell r="Q3160" t="e">
            <v>#N/A</v>
          </cell>
          <cell r="R3160" t="e">
            <v>#N/A</v>
          </cell>
          <cell r="S3160" t="e">
            <v>#N/A</v>
          </cell>
          <cell r="T3160" t="e">
            <v>#N/A</v>
          </cell>
          <cell r="U3160" t="e">
            <v>#N/A</v>
          </cell>
          <cell r="V3160" t="e">
            <v>#N/A</v>
          </cell>
          <cell r="W3160" t="e">
            <v>#N/A</v>
          </cell>
          <cell r="X3160" t="e">
            <v>#N/A</v>
          </cell>
          <cell r="Y3160">
            <v>92</v>
          </cell>
        </row>
        <row r="3161">
          <cell r="A3161">
            <v>3160</v>
          </cell>
          <cell r="B3161">
            <v>81</v>
          </cell>
          <cell r="C3161">
            <v>1660</v>
          </cell>
          <cell r="D3161">
            <v>42949</v>
          </cell>
          <cell r="E3161" t="b">
            <v>1</v>
          </cell>
          <cell r="F3161" t="str">
            <v>Approved</v>
          </cell>
          <cell r="G3161" t="str">
            <v>Norco Bicycles</v>
          </cell>
          <cell r="H3161" t="str">
            <v>Standard</v>
          </cell>
          <cell r="I3161" t="str">
            <v>medium</v>
          </cell>
          <cell r="J3161" t="str">
            <v>small</v>
          </cell>
          <cell r="K3161">
            <v>586.45000000000005</v>
          </cell>
          <cell r="L3161">
            <v>521.94000000000005</v>
          </cell>
          <cell r="M3161">
            <v>64.509999999999991</v>
          </cell>
          <cell r="N3161">
            <v>33429</v>
          </cell>
          <cell r="O3161" t="e">
            <v>#N/A</v>
          </cell>
          <cell r="P3161" t="e">
            <v>#N/A</v>
          </cell>
          <cell r="Q3161" t="e">
            <v>#N/A</v>
          </cell>
          <cell r="R3161" t="e">
            <v>#N/A</v>
          </cell>
          <cell r="S3161" t="e">
            <v>#N/A</v>
          </cell>
          <cell r="T3161" t="e">
            <v>#N/A</v>
          </cell>
          <cell r="U3161" t="e">
            <v>#N/A</v>
          </cell>
          <cell r="V3161" t="e">
            <v>#N/A</v>
          </cell>
          <cell r="W3161" t="e">
            <v>#N/A</v>
          </cell>
          <cell r="X3161" t="e">
            <v>#N/A</v>
          </cell>
          <cell r="Y3161">
            <v>150</v>
          </cell>
        </row>
        <row r="3162">
          <cell r="A3162">
            <v>3161</v>
          </cell>
          <cell r="B3162">
            <v>9</v>
          </cell>
          <cell r="C3162">
            <v>1120</v>
          </cell>
          <cell r="D3162">
            <v>42809</v>
          </cell>
          <cell r="E3162" t="b">
            <v>1</v>
          </cell>
          <cell r="F3162" t="str">
            <v>Approved</v>
          </cell>
          <cell r="G3162" t="str">
            <v>OHM Cycles</v>
          </cell>
          <cell r="H3162" t="str">
            <v>Road</v>
          </cell>
          <cell r="I3162" t="str">
            <v>medium</v>
          </cell>
          <cell r="J3162" t="str">
            <v>medium</v>
          </cell>
          <cell r="K3162">
            <v>742.54</v>
          </cell>
          <cell r="L3162">
            <v>667.4</v>
          </cell>
          <cell r="M3162">
            <v>75.139999999999986</v>
          </cell>
          <cell r="N3162">
            <v>33549</v>
          </cell>
          <cell r="O3162" t="e">
            <v>#N/A</v>
          </cell>
          <cell r="P3162" t="e">
            <v>#N/A</v>
          </cell>
          <cell r="Q3162" t="e">
            <v>#N/A</v>
          </cell>
          <cell r="R3162" t="e">
            <v>#N/A</v>
          </cell>
          <cell r="S3162" t="e">
            <v>#N/A</v>
          </cell>
          <cell r="T3162" t="e">
            <v>#N/A</v>
          </cell>
          <cell r="U3162" t="e">
            <v>#N/A</v>
          </cell>
          <cell r="V3162" t="e">
            <v>#N/A</v>
          </cell>
          <cell r="W3162" t="e">
            <v>#N/A</v>
          </cell>
          <cell r="X3162" t="e">
            <v>#N/A</v>
          </cell>
          <cell r="Y3162">
            <v>290</v>
          </cell>
        </row>
        <row r="3163">
          <cell r="A3163">
            <v>3162</v>
          </cell>
          <cell r="B3163">
            <v>91</v>
          </cell>
          <cell r="C3163">
            <v>915</v>
          </cell>
          <cell r="D3163">
            <v>43071</v>
          </cell>
          <cell r="E3163" t="b">
            <v>1</v>
          </cell>
          <cell r="F3163" t="str">
            <v>Approved</v>
          </cell>
          <cell r="G3163" t="str">
            <v>Solex</v>
          </cell>
          <cell r="H3163" t="str">
            <v>Standard</v>
          </cell>
          <cell r="I3163" t="str">
            <v>medium</v>
          </cell>
          <cell r="J3163" t="str">
            <v>medium</v>
          </cell>
          <cell r="K3163">
            <v>100.35</v>
          </cell>
          <cell r="L3163">
            <v>75.260000000000005</v>
          </cell>
          <cell r="M3163">
            <v>25.089999999999989</v>
          </cell>
          <cell r="N3163">
            <v>36367</v>
          </cell>
          <cell r="O3163" t="e">
            <v>#N/A</v>
          </cell>
          <cell r="P3163" t="e">
            <v>#N/A</v>
          </cell>
          <cell r="Q3163" t="e">
            <v>#N/A</v>
          </cell>
          <cell r="R3163" t="e">
            <v>#N/A</v>
          </cell>
          <cell r="S3163" t="e">
            <v>#N/A</v>
          </cell>
          <cell r="T3163" t="e">
            <v>#N/A</v>
          </cell>
          <cell r="U3163" t="e">
            <v>#N/A</v>
          </cell>
          <cell r="V3163" t="e">
            <v>#N/A</v>
          </cell>
          <cell r="W3163" t="e">
            <v>#N/A</v>
          </cell>
          <cell r="X3163" t="e">
            <v>#N/A</v>
          </cell>
          <cell r="Y3163">
            <v>28</v>
          </cell>
        </row>
        <row r="3164">
          <cell r="A3164">
            <v>3163</v>
          </cell>
          <cell r="B3164">
            <v>69</v>
          </cell>
          <cell r="C3164">
            <v>3484</v>
          </cell>
          <cell r="D3164">
            <v>42981</v>
          </cell>
          <cell r="E3164" t="b">
            <v>0</v>
          </cell>
          <cell r="F3164" t="str">
            <v>Approved</v>
          </cell>
          <cell r="G3164" t="str">
            <v>Norco Bicycles</v>
          </cell>
          <cell r="H3164" t="str">
            <v>Road</v>
          </cell>
          <cell r="I3164" t="str">
            <v>medium</v>
          </cell>
          <cell r="J3164" t="str">
            <v>large</v>
          </cell>
          <cell r="K3164">
            <v>1240.31</v>
          </cell>
          <cell r="L3164">
            <v>795.1</v>
          </cell>
          <cell r="M3164">
            <v>445.20999999999992</v>
          </cell>
          <cell r="N3164">
            <v>38002</v>
          </cell>
          <cell r="O3164" t="str">
            <v>Female</v>
          </cell>
          <cell r="P3164">
            <v>11</v>
          </cell>
          <cell r="Q3164">
            <v>45.43287671232877</v>
          </cell>
          <cell r="R3164" t="str">
            <v>Information Systems Manager</v>
          </cell>
          <cell r="S3164" t="str">
            <v>Health</v>
          </cell>
          <cell r="T3164" t="str">
            <v>High Net Worth</v>
          </cell>
          <cell r="U3164" t="str">
            <v>Yes</v>
          </cell>
          <cell r="V3164">
            <v>4519</v>
          </cell>
          <cell r="W3164" t="str">
            <v>QLD</v>
          </cell>
          <cell r="X3164">
            <v>6</v>
          </cell>
          <cell r="Y3164">
            <v>118</v>
          </cell>
        </row>
        <row r="3165">
          <cell r="A3165">
            <v>3164</v>
          </cell>
          <cell r="B3165">
            <v>2</v>
          </cell>
          <cell r="C3165">
            <v>1853</v>
          </cell>
          <cell r="D3165">
            <v>43016</v>
          </cell>
          <cell r="E3165" t="b">
            <v>1</v>
          </cell>
          <cell r="F3165" t="str">
            <v>Approved</v>
          </cell>
          <cell r="G3165" t="str">
            <v>Solex</v>
          </cell>
          <cell r="H3165" t="str">
            <v>Standard</v>
          </cell>
          <cell r="I3165" t="str">
            <v>medium</v>
          </cell>
          <cell r="J3165" t="str">
            <v>medium</v>
          </cell>
          <cell r="K3165">
            <v>71.489999999999995</v>
          </cell>
          <cell r="L3165">
            <v>53.62</v>
          </cell>
          <cell r="M3165">
            <v>17.869999999999997</v>
          </cell>
          <cell r="N3165">
            <v>40784</v>
          </cell>
          <cell r="O3165" t="e">
            <v>#N/A</v>
          </cell>
          <cell r="P3165" t="e">
            <v>#N/A</v>
          </cell>
          <cell r="Q3165" t="e">
            <v>#N/A</v>
          </cell>
          <cell r="R3165" t="e">
            <v>#N/A</v>
          </cell>
          <cell r="S3165" t="e">
            <v>#N/A</v>
          </cell>
          <cell r="T3165" t="e">
            <v>#N/A</v>
          </cell>
          <cell r="U3165" t="e">
            <v>#N/A</v>
          </cell>
          <cell r="V3165" t="e">
            <v>#N/A</v>
          </cell>
          <cell r="W3165" t="e">
            <v>#N/A</v>
          </cell>
          <cell r="X3165" t="e">
            <v>#N/A</v>
          </cell>
          <cell r="Y3165">
            <v>83</v>
          </cell>
        </row>
        <row r="3166">
          <cell r="A3166">
            <v>3165</v>
          </cell>
          <cell r="B3166">
            <v>77</v>
          </cell>
          <cell r="C3166">
            <v>51</v>
          </cell>
          <cell r="D3166">
            <v>42969</v>
          </cell>
          <cell r="E3166" t="b">
            <v>0</v>
          </cell>
          <cell r="F3166" t="str">
            <v>Approved</v>
          </cell>
          <cell r="G3166" t="str">
            <v>Norco Bicycles</v>
          </cell>
          <cell r="H3166" t="str">
            <v>Road</v>
          </cell>
          <cell r="I3166" t="str">
            <v>medium</v>
          </cell>
          <cell r="J3166" t="str">
            <v>large</v>
          </cell>
          <cell r="K3166">
            <v>1240.31</v>
          </cell>
          <cell r="L3166">
            <v>795.1</v>
          </cell>
          <cell r="M3166">
            <v>445.20999999999992</v>
          </cell>
          <cell r="N3166">
            <v>40553</v>
          </cell>
          <cell r="O3166" t="e">
            <v>#N/A</v>
          </cell>
          <cell r="P3166" t="e">
            <v>#N/A</v>
          </cell>
          <cell r="Q3166" t="e">
            <v>#N/A</v>
          </cell>
          <cell r="R3166" t="e">
            <v>#N/A</v>
          </cell>
          <cell r="S3166" t="e">
            <v>#N/A</v>
          </cell>
          <cell r="T3166" t="e">
            <v>#N/A</v>
          </cell>
          <cell r="U3166" t="e">
            <v>#N/A</v>
          </cell>
          <cell r="V3166" t="e">
            <v>#N/A</v>
          </cell>
          <cell r="W3166" t="e">
            <v>#N/A</v>
          </cell>
          <cell r="X3166" t="e">
            <v>#N/A</v>
          </cell>
          <cell r="Y3166">
            <v>130</v>
          </cell>
        </row>
        <row r="3167">
          <cell r="A3167">
            <v>3166</v>
          </cell>
          <cell r="B3167">
            <v>80</v>
          </cell>
          <cell r="C3167">
            <v>3258</v>
          </cell>
          <cell r="D3167">
            <v>42872</v>
          </cell>
          <cell r="E3167" t="b">
            <v>1</v>
          </cell>
          <cell r="F3167" t="str">
            <v>Approved</v>
          </cell>
          <cell r="G3167" t="str">
            <v>OHM Cycles</v>
          </cell>
          <cell r="H3167" t="str">
            <v>Touring</v>
          </cell>
          <cell r="I3167" t="str">
            <v>low</v>
          </cell>
          <cell r="J3167" t="str">
            <v>medium</v>
          </cell>
          <cell r="K3167">
            <v>1073.07</v>
          </cell>
          <cell r="L3167">
            <v>933.84</v>
          </cell>
          <cell r="M3167">
            <v>139.2299999999999</v>
          </cell>
          <cell r="N3167">
            <v>33429</v>
          </cell>
          <cell r="O3167" t="str">
            <v>Male</v>
          </cell>
          <cell r="P3167">
            <v>74</v>
          </cell>
          <cell r="Q3167">
            <v>43.304109589041097</v>
          </cell>
          <cell r="R3167" t="str">
            <v>Sales Representative</v>
          </cell>
          <cell r="S3167" t="str">
            <v>n/a</v>
          </cell>
          <cell r="T3167" t="str">
            <v>Mass Customer</v>
          </cell>
          <cell r="U3167" t="str">
            <v>Yes</v>
          </cell>
          <cell r="V3167">
            <v>2093</v>
          </cell>
          <cell r="W3167" t="str">
            <v>NSW</v>
          </cell>
          <cell r="X3167">
            <v>9</v>
          </cell>
          <cell r="Y3167">
            <v>227</v>
          </cell>
        </row>
        <row r="3168">
          <cell r="A3168">
            <v>3167</v>
          </cell>
          <cell r="B3168">
            <v>3</v>
          </cell>
          <cell r="C3168">
            <v>986</v>
          </cell>
          <cell r="D3168">
            <v>42978</v>
          </cell>
          <cell r="E3168" t="b">
            <v>0</v>
          </cell>
          <cell r="F3168" t="str">
            <v>Approved</v>
          </cell>
          <cell r="G3168" t="str">
            <v>Trek Bicycles</v>
          </cell>
          <cell r="H3168" t="str">
            <v>Standard</v>
          </cell>
          <cell r="I3168" t="str">
            <v>medium</v>
          </cell>
          <cell r="J3168" t="str">
            <v>large</v>
          </cell>
          <cell r="K3168">
            <v>2091.4699999999998</v>
          </cell>
          <cell r="L3168">
            <v>388.92</v>
          </cell>
          <cell r="M3168">
            <v>1702.5499999999997</v>
          </cell>
          <cell r="N3168">
            <v>41167</v>
          </cell>
          <cell r="O3168" t="e">
            <v>#N/A</v>
          </cell>
          <cell r="P3168" t="e">
            <v>#N/A</v>
          </cell>
          <cell r="Q3168" t="e">
            <v>#N/A</v>
          </cell>
          <cell r="R3168" t="e">
            <v>#N/A</v>
          </cell>
          <cell r="S3168" t="e">
            <v>#N/A</v>
          </cell>
          <cell r="T3168" t="e">
            <v>#N/A</v>
          </cell>
          <cell r="U3168" t="e">
            <v>#N/A</v>
          </cell>
          <cell r="V3168" t="e">
            <v>#N/A</v>
          </cell>
          <cell r="W3168" t="e">
            <v>#N/A</v>
          </cell>
          <cell r="X3168" t="e">
            <v>#N/A</v>
          </cell>
          <cell r="Y3168">
            <v>121</v>
          </cell>
        </row>
        <row r="3169">
          <cell r="A3169">
            <v>3168</v>
          </cell>
          <cell r="B3169">
            <v>100</v>
          </cell>
          <cell r="C3169">
            <v>2917</v>
          </cell>
          <cell r="D3169">
            <v>42947</v>
          </cell>
          <cell r="E3169" t="b">
            <v>1</v>
          </cell>
          <cell r="F3169" t="str">
            <v>Approved</v>
          </cell>
          <cell r="G3169" t="str">
            <v>Norco Bicycles</v>
          </cell>
          <cell r="H3169" t="str">
            <v>Road</v>
          </cell>
          <cell r="I3169" t="str">
            <v>medium</v>
          </cell>
          <cell r="J3169" t="str">
            <v>medium</v>
          </cell>
          <cell r="K3169">
            <v>1036.5899999999999</v>
          </cell>
          <cell r="L3169">
            <v>206.35</v>
          </cell>
          <cell r="M3169">
            <v>830.2399999999999</v>
          </cell>
          <cell r="N3169">
            <v>33364</v>
          </cell>
          <cell r="O3169" t="e">
            <v>#N/A</v>
          </cell>
          <cell r="P3169" t="e">
            <v>#N/A</v>
          </cell>
          <cell r="Q3169" t="e">
            <v>#N/A</v>
          </cell>
          <cell r="R3169" t="e">
            <v>#N/A</v>
          </cell>
          <cell r="S3169" t="e">
            <v>#N/A</v>
          </cell>
          <cell r="T3169" t="e">
            <v>#N/A</v>
          </cell>
          <cell r="U3169" t="e">
            <v>#N/A</v>
          </cell>
          <cell r="V3169" t="e">
            <v>#N/A</v>
          </cell>
          <cell r="W3169" t="e">
            <v>#N/A</v>
          </cell>
          <cell r="X3169" t="e">
            <v>#N/A</v>
          </cell>
          <cell r="Y3169">
            <v>152</v>
          </cell>
        </row>
        <row r="3170">
          <cell r="A3170">
            <v>3169</v>
          </cell>
          <cell r="B3170">
            <v>25</v>
          </cell>
          <cell r="C3170">
            <v>2392</v>
          </cell>
          <cell r="D3170">
            <v>43073</v>
          </cell>
          <cell r="E3170" t="b">
            <v>1</v>
          </cell>
          <cell r="F3170" t="str">
            <v>Approved</v>
          </cell>
          <cell r="G3170" t="str">
            <v>Giant Bicycles</v>
          </cell>
          <cell r="H3170" t="str">
            <v>Road</v>
          </cell>
          <cell r="I3170" t="str">
            <v>medium</v>
          </cell>
          <cell r="J3170" t="str">
            <v>medium</v>
          </cell>
          <cell r="K3170">
            <v>1538.99</v>
          </cell>
          <cell r="L3170">
            <v>829.65</v>
          </cell>
          <cell r="M3170">
            <v>709.34</v>
          </cell>
          <cell r="N3170">
            <v>42404</v>
          </cell>
          <cell r="O3170" t="e">
            <v>#N/A</v>
          </cell>
          <cell r="P3170" t="e">
            <v>#N/A</v>
          </cell>
          <cell r="Q3170" t="e">
            <v>#N/A</v>
          </cell>
          <cell r="R3170" t="e">
            <v>#N/A</v>
          </cell>
          <cell r="S3170" t="e">
            <v>#N/A</v>
          </cell>
          <cell r="T3170" t="e">
            <v>#N/A</v>
          </cell>
          <cell r="U3170" t="e">
            <v>#N/A</v>
          </cell>
          <cell r="V3170" t="e">
            <v>#N/A</v>
          </cell>
          <cell r="W3170" t="e">
            <v>#N/A</v>
          </cell>
          <cell r="X3170" t="e">
            <v>#N/A</v>
          </cell>
          <cell r="Y3170">
            <v>26</v>
          </cell>
        </row>
        <row r="3171">
          <cell r="A3171">
            <v>3170</v>
          </cell>
          <cell r="B3171">
            <v>0</v>
          </cell>
          <cell r="C3171">
            <v>263</v>
          </cell>
          <cell r="D3171">
            <v>43044</v>
          </cell>
          <cell r="E3171" t="b">
            <v>0</v>
          </cell>
          <cell r="F3171" t="str">
            <v>Approved</v>
          </cell>
          <cell r="G3171" t="str">
            <v>Norco Bicycles</v>
          </cell>
          <cell r="H3171" t="str">
            <v>Standard</v>
          </cell>
          <cell r="I3171" t="str">
            <v>low</v>
          </cell>
          <cell r="J3171" t="str">
            <v>medium</v>
          </cell>
          <cell r="K3171">
            <v>363.01</v>
          </cell>
          <cell r="L3171">
            <v>290.41000000000003</v>
          </cell>
          <cell r="M3171">
            <v>72.599999999999966</v>
          </cell>
          <cell r="N3171">
            <v>38482</v>
          </cell>
          <cell r="O3171" t="e">
            <v>#N/A</v>
          </cell>
          <cell r="P3171" t="e">
            <v>#N/A</v>
          </cell>
          <cell r="Q3171" t="e">
            <v>#N/A</v>
          </cell>
          <cell r="R3171" t="e">
            <v>#N/A</v>
          </cell>
          <cell r="S3171" t="e">
            <v>#N/A</v>
          </cell>
          <cell r="T3171" t="e">
            <v>#N/A</v>
          </cell>
          <cell r="U3171" t="e">
            <v>#N/A</v>
          </cell>
          <cell r="V3171" t="e">
            <v>#N/A</v>
          </cell>
          <cell r="W3171" t="e">
            <v>#N/A</v>
          </cell>
          <cell r="X3171" t="e">
            <v>#N/A</v>
          </cell>
          <cell r="Y3171">
            <v>55</v>
          </cell>
        </row>
        <row r="3172">
          <cell r="A3172">
            <v>3171</v>
          </cell>
          <cell r="B3172">
            <v>14</v>
          </cell>
          <cell r="C3172">
            <v>2956</v>
          </cell>
          <cell r="D3172">
            <v>42975</v>
          </cell>
          <cell r="E3172" t="b">
            <v>1</v>
          </cell>
          <cell r="F3172" t="str">
            <v>Approved</v>
          </cell>
          <cell r="G3172" t="str">
            <v>Trek Bicycles</v>
          </cell>
          <cell r="H3172" t="str">
            <v>Standard</v>
          </cell>
          <cell r="I3172" t="str">
            <v>medium</v>
          </cell>
          <cell r="J3172" t="str">
            <v>small</v>
          </cell>
          <cell r="K3172">
            <v>1386.84</v>
          </cell>
          <cell r="L3172">
            <v>1234.29</v>
          </cell>
          <cell r="M3172">
            <v>152.54999999999995</v>
          </cell>
          <cell r="N3172">
            <v>39880</v>
          </cell>
          <cell r="O3172" t="e">
            <v>#N/A</v>
          </cell>
          <cell r="P3172" t="e">
            <v>#N/A</v>
          </cell>
          <cell r="Q3172" t="e">
            <v>#N/A</v>
          </cell>
          <cell r="R3172" t="e">
            <v>#N/A</v>
          </cell>
          <cell r="S3172" t="e">
            <v>#N/A</v>
          </cell>
          <cell r="T3172" t="e">
            <v>#N/A</v>
          </cell>
          <cell r="U3172" t="e">
            <v>#N/A</v>
          </cell>
          <cell r="V3172" t="e">
            <v>#N/A</v>
          </cell>
          <cell r="W3172" t="e">
            <v>#N/A</v>
          </cell>
          <cell r="X3172" t="e">
            <v>#N/A</v>
          </cell>
          <cell r="Y3172">
            <v>124</v>
          </cell>
        </row>
        <row r="3173">
          <cell r="A3173">
            <v>3172</v>
          </cell>
          <cell r="B3173">
            <v>94</v>
          </cell>
          <cell r="C3173">
            <v>2488</v>
          </cell>
          <cell r="D3173">
            <v>42916</v>
          </cell>
          <cell r="E3173" t="b">
            <v>0</v>
          </cell>
          <cell r="F3173" t="str">
            <v>Approved</v>
          </cell>
          <cell r="G3173" t="str">
            <v>Giant Bicycles</v>
          </cell>
          <cell r="H3173" t="str">
            <v>Standard</v>
          </cell>
          <cell r="I3173" t="str">
            <v>medium</v>
          </cell>
          <cell r="J3173" t="str">
            <v>large</v>
          </cell>
          <cell r="K3173">
            <v>1635.3</v>
          </cell>
          <cell r="L3173">
            <v>993.66</v>
          </cell>
          <cell r="M3173">
            <v>641.64</v>
          </cell>
          <cell r="N3173">
            <v>42458</v>
          </cell>
          <cell r="O3173" t="e">
            <v>#N/A</v>
          </cell>
          <cell r="P3173" t="e">
            <v>#N/A</v>
          </cell>
          <cell r="Q3173" t="e">
            <v>#N/A</v>
          </cell>
          <cell r="R3173" t="e">
            <v>#N/A</v>
          </cell>
          <cell r="S3173" t="e">
            <v>#N/A</v>
          </cell>
          <cell r="T3173" t="e">
            <v>#N/A</v>
          </cell>
          <cell r="U3173" t="e">
            <v>#N/A</v>
          </cell>
          <cell r="V3173" t="e">
            <v>#N/A</v>
          </cell>
          <cell r="W3173" t="e">
            <v>#N/A</v>
          </cell>
          <cell r="X3173" t="e">
            <v>#N/A</v>
          </cell>
          <cell r="Y3173">
            <v>183</v>
          </cell>
        </row>
        <row r="3174">
          <cell r="A3174">
            <v>3173</v>
          </cell>
          <cell r="B3174">
            <v>13</v>
          </cell>
          <cell r="C3174">
            <v>1798</v>
          </cell>
          <cell r="D3174">
            <v>43035</v>
          </cell>
          <cell r="E3174" t="b">
            <v>0</v>
          </cell>
          <cell r="F3174" t="str">
            <v>Approved</v>
          </cell>
          <cell r="G3174" t="str">
            <v>Solex</v>
          </cell>
          <cell r="H3174" t="str">
            <v>Standard</v>
          </cell>
          <cell r="I3174" t="str">
            <v>medium</v>
          </cell>
          <cell r="J3174" t="str">
            <v>medium</v>
          </cell>
          <cell r="K3174">
            <v>1577.53</v>
          </cell>
          <cell r="L3174">
            <v>826.51</v>
          </cell>
          <cell r="M3174">
            <v>751.02</v>
          </cell>
          <cell r="N3174">
            <v>39427</v>
          </cell>
          <cell r="O3174" t="e">
            <v>#N/A</v>
          </cell>
          <cell r="P3174" t="e">
            <v>#N/A</v>
          </cell>
          <cell r="Q3174" t="e">
            <v>#N/A</v>
          </cell>
          <cell r="R3174" t="e">
            <v>#N/A</v>
          </cell>
          <cell r="S3174" t="e">
            <v>#N/A</v>
          </cell>
          <cell r="T3174" t="e">
            <v>#N/A</v>
          </cell>
          <cell r="U3174" t="e">
            <v>#N/A</v>
          </cell>
          <cell r="V3174" t="e">
            <v>#N/A</v>
          </cell>
          <cell r="W3174" t="e">
            <v>#N/A</v>
          </cell>
          <cell r="X3174" t="e">
            <v>#N/A</v>
          </cell>
          <cell r="Y3174">
            <v>64</v>
          </cell>
        </row>
        <row r="3175">
          <cell r="A3175">
            <v>3174</v>
          </cell>
          <cell r="B3175">
            <v>2</v>
          </cell>
          <cell r="C3175">
            <v>2873</v>
          </cell>
          <cell r="D3175">
            <v>42792</v>
          </cell>
          <cell r="E3175" t="b">
            <v>1</v>
          </cell>
          <cell r="F3175" t="str">
            <v>Approved</v>
          </cell>
          <cell r="G3175" t="str">
            <v>Solex</v>
          </cell>
          <cell r="H3175" t="str">
            <v>Standard</v>
          </cell>
          <cell r="I3175" t="str">
            <v>medium</v>
          </cell>
          <cell r="J3175" t="str">
            <v>medium</v>
          </cell>
          <cell r="K3175">
            <v>71.489999999999995</v>
          </cell>
          <cell r="L3175">
            <v>53.62</v>
          </cell>
          <cell r="M3175">
            <v>17.869999999999997</v>
          </cell>
          <cell r="N3175">
            <v>41245</v>
          </cell>
          <cell r="O3175" t="e">
            <v>#N/A</v>
          </cell>
          <cell r="P3175" t="e">
            <v>#N/A</v>
          </cell>
          <cell r="Q3175" t="e">
            <v>#N/A</v>
          </cell>
          <cell r="R3175" t="e">
            <v>#N/A</v>
          </cell>
          <cell r="S3175" t="e">
            <v>#N/A</v>
          </cell>
          <cell r="T3175" t="e">
            <v>#N/A</v>
          </cell>
          <cell r="U3175" t="e">
            <v>#N/A</v>
          </cell>
          <cell r="V3175" t="e">
            <v>#N/A</v>
          </cell>
          <cell r="W3175" t="e">
            <v>#N/A</v>
          </cell>
          <cell r="X3175" t="e">
            <v>#N/A</v>
          </cell>
          <cell r="Y3175">
            <v>307</v>
          </cell>
        </row>
        <row r="3176">
          <cell r="A3176">
            <v>3175</v>
          </cell>
          <cell r="B3176">
            <v>3</v>
          </cell>
          <cell r="C3176">
            <v>1240</v>
          </cell>
          <cell r="D3176">
            <v>43094</v>
          </cell>
          <cell r="E3176" t="b">
            <v>0</v>
          </cell>
          <cell r="F3176" t="str">
            <v>Approved</v>
          </cell>
          <cell r="G3176" t="str">
            <v>Trek Bicycles</v>
          </cell>
          <cell r="H3176" t="str">
            <v>Standard</v>
          </cell>
          <cell r="I3176" t="str">
            <v>medium</v>
          </cell>
          <cell r="J3176" t="str">
            <v>large</v>
          </cell>
          <cell r="K3176">
            <v>2091.4699999999998</v>
          </cell>
          <cell r="L3176">
            <v>388.92</v>
          </cell>
          <cell r="M3176">
            <v>1702.5499999999997</v>
          </cell>
          <cell r="N3176">
            <v>38573</v>
          </cell>
          <cell r="O3176" t="e">
            <v>#N/A</v>
          </cell>
          <cell r="P3176" t="e">
            <v>#N/A</v>
          </cell>
          <cell r="Q3176" t="e">
            <v>#N/A</v>
          </cell>
          <cell r="R3176" t="e">
            <v>#N/A</v>
          </cell>
          <cell r="S3176" t="e">
            <v>#N/A</v>
          </cell>
          <cell r="T3176" t="e">
            <v>#N/A</v>
          </cell>
          <cell r="U3176" t="e">
            <v>#N/A</v>
          </cell>
          <cell r="V3176" t="e">
            <v>#N/A</v>
          </cell>
          <cell r="W3176" t="e">
            <v>#N/A</v>
          </cell>
          <cell r="X3176" t="e">
            <v>#N/A</v>
          </cell>
          <cell r="Y3176">
            <v>5</v>
          </cell>
        </row>
        <row r="3177">
          <cell r="A3177">
            <v>3176</v>
          </cell>
          <cell r="B3177">
            <v>39</v>
          </cell>
          <cell r="C3177">
            <v>952</v>
          </cell>
          <cell r="D3177">
            <v>42760</v>
          </cell>
          <cell r="E3177" t="b">
            <v>0</v>
          </cell>
          <cell r="F3177" t="str">
            <v>Approved</v>
          </cell>
          <cell r="G3177" t="str">
            <v>Giant Bicycles</v>
          </cell>
          <cell r="H3177" t="str">
            <v>Standard</v>
          </cell>
          <cell r="I3177" t="str">
            <v>medium</v>
          </cell>
          <cell r="J3177" t="str">
            <v>large</v>
          </cell>
          <cell r="K3177">
            <v>1812.75</v>
          </cell>
          <cell r="L3177">
            <v>582.48</v>
          </cell>
          <cell r="M3177">
            <v>1230.27</v>
          </cell>
          <cell r="N3177">
            <v>39526</v>
          </cell>
          <cell r="O3177" t="e">
            <v>#N/A</v>
          </cell>
          <cell r="P3177" t="e">
            <v>#N/A</v>
          </cell>
          <cell r="Q3177" t="e">
            <v>#N/A</v>
          </cell>
          <cell r="R3177" t="e">
            <v>#N/A</v>
          </cell>
          <cell r="S3177" t="e">
            <v>#N/A</v>
          </cell>
          <cell r="T3177" t="e">
            <v>#N/A</v>
          </cell>
          <cell r="U3177" t="e">
            <v>#N/A</v>
          </cell>
          <cell r="V3177" t="e">
            <v>#N/A</v>
          </cell>
          <cell r="W3177" t="e">
            <v>#N/A</v>
          </cell>
          <cell r="X3177" t="e">
            <v>#N/A</v>
          </cell>
          <cell r="Y3177">
            <v>339</v>
          </cell>
        </row>
        <row r="3178">
          <cell r="A3178">
            <v>3177</v>
          </cell>
          <cell r="B3178">
            <v>3</v>
          </cell>
          <cell r="C3178">
            <v>2221</v>
          </cell>
          <cell r="D3178">
            <v>43005</v>
          </cell>
          <cell r="E3178" t="b">
            <v>1</v>
          </cell>
          <cell r="F3178" t="str">
            <v>Approved</v>
          </cell>
          <cell r="G3178" t="str">
            <v>Trek Bicycles</v>
          </cell>
          <cell r="H3178" t="str">
            <v>Standard</v>
          </cell>
          <cell r="I3178" t="str">
            <v>medium</v>
          </cell>
          <cell r="J3178" t="str">
            <v>large</v>
          </cell>
          <cell r="K3178">
            <v>2091.4699999999998</v>
          </cell>
          <cell r="L3178">
            <v>388.92</v>
          </cell>
          <cell r="M3178">
            <v>1702.5499999999997</v>
          </cell>
          <cell r="N3178">
            <v>40779</v>
          </cell>
          <cell r="O3178" t="e">
            <v>#N/A</v>
          </cell>
          <cell r="P3178" t="e">
            <v>#N/A</v>
          </cell>
          <cell r="Q3178" t="e">
            <v>#N/A</v>
          </cell>
          <cell r="R3178" t="e">
            <v>#N/A</v>
          </cell>
          <cell r="S3178" t="e">
            <v>#N/A</v>
          </cell>
          <cell r="T3178" t="e">
            <v>#N/A</v>
          </cell>
          <cell r="U3178" t="e">
            <v>#N/A</v>
          </cell>
          <cell r="V3178" t="e">
            <v>#N/A</v>
          </cell>
          <cell r="W3178" t="e">
            <v>#N/A</v>
          </cell>
          <cell r="X3178" t="e">
            <v>#N/A</v>
          </cell>
          <cell r="Y3178">
            <v>94</v>
          </cell>
        </row>
        <row r="3179">
          <cell r="A3179">
            <v>3178</v>
          </cell>
          <cell r="B3179">
            <v>97</v>
          </cell>
          <cell r="C3179">
            <v>1863</v>
          </cell>
          <cell r="D3179">
            <v>42764</v>
          </cell>
          <cell r="E3179" t="b">
            <v>0</v>
          </cell>
          <cell r="F3179" t="str">
            <v>Approved</v>
          </cell>
          <cell r="G3179" t="str">
            <v>OHM Cycles</v>
          </cell>
          <cell r="H3179" t="str">
            <v>Road</v>
          </cell>
          <cell r="I3179" t="str">
            <v>medium</v>
          </cell>
          <cell r="J3179" t="str">
            <v>medium</v>
          </cell>
          <cell r="K3179">
            <v>742.54</v>
          </cell>
          <cell r="L3179">
            <v>667.4</v>
          </cell>
          <cell r="M3179">
            <v>75.139999999999986</v>
          </cell>
          <cell r="N3179">
            <v>33549</v>
          </cell>
          <cell r="O3179" t="e">
            <v>#N/A</v>
          </cell>
          <cell r="P3179" t="e">
            <v>#N/A</v>
          </cell>
          <cell r="Q3179" t="e">
            <v>#N/A</v>
          </cell>
          <cell r="R3179" t="e">
            <v>#N/A</v>
          </cell>
          <cell r="S3179" t="e">
            <v>#N/A</v>
          </cell>
          <cell r="T3179" t="e">
            <v>#N/A</v>
          </cell>
          <cell r="U3179" t="e">
            <v>#N/A</v>
          </cell>
          <cell r="V3179" t="e">
            <v>#N/A</v>
          </cell>
          <cell r="W3179" t="e">
            <v>#N/A</v>
          </cell>
          <cell r="X3179" t="e">
            <v>#N/A</v>
          </cell>
          <cell r="Y3179">
            <v>335</v>
          </cell>
        </row>
        <row r="3180">
          <cell r="A3180">
            <v>3179</v>
          </cell>
          <cell r="B3180">
            <v>61</v>
          </cell>
          <cell r="C3180">
            <v>3278</v>
          </cell>
          <cell r="D3180">
            <v>42788</v>
          </cell>
          <cell r="E3180" t="b">
            <v>1</v>
          </cell>
          <cell r="F3180" t="str">
            <v>Approved</v>
          </cell>
          <cell r="G3180" t="str">
            <v>OHM Cycles</v>
          </cell>
          <cell r="H3180" t="str">
            <v>Standard</v>
          </cell>
          <cell r="I3180" t="str">
            <v>low</v>
          </cell>
          <cell r="J3180" t="str">
            <v>medium</v>
          </cell>
          <cell r="K3180">
            <v>71.16</v>
          </cell>
          <cell r="L3180">
            <v>56.93</v>
          </cell>
          <cell r="M3180">
            <v>14.229999999999997</v>
          </cell>
          <cell r="N3180">
            <v>42172</v>
          </cell>
          <cell r="O3180" t="str">
            <v>Male</v>
          </cell>
          <cell r="P3180">
            <v>55</v>
          </cell>
          <cell r="Q3180">
            <v>39.769863013698632</v>
          </cell>
          <cell r="R3180" t="str">
            <v>VP Product Management</v>
          </cell>
          <cell r="S3180" t="str">
            <v>n/a</v>
          </cell>
          <cell r="T3180" t="str">
            <v>Affluent Customer</v>
          </cell>
          <cell r="U3180" t="str">
            <v>No</v>
          </cell>
          <cell r="V3180">
            <v>4105</v>
          </cell>
          <cell r="W3180" t="str">
            <v>QLD</v>
          </cell>
          <cell r="X3180">
            <v>8</v>
          </cell>
          <cell r="Y3180">
            <v>311</v>
          </cell>
        </row>
        <row r="3181">
          <cell r="A3181">
            <v>3180</v>
          </cell>
          <cell r="B3181">
            <v>38</v>
          </cell>
          <cell r="C3181">
            <v>1368</v>
          </cell>
          <cell r="D3181">
            <v>42982</v>
          </cell>
          <cell r="E3181" t="b">
            <v>0</v>
          </cell>
          <cell r="F3181" t="str">
            <v>Approved</v>
          </cell>
          <cell r="G3181" t="str">
            <v>Solex</v>
          </cell>
          <cell r="H3181" t="str">
            <v>Standard</v>
          </cell>
          <cell r="I3181" t="str">
            <v>medium</v>
          </cell>
          <cell r="J3181" t="str">
            <v>medium</v>
          </cell>
          <cell r="K3181">
            <v>1577.53</v>
          </cell>
          <cell r="L3181">
            <v>826.51</v>
          </cell>
          <cell r="M3181">
            <v>751.02</v>
          </cell>
          <cell r="N3181">
            <v>40618</v>
          </cell>
          <cell r="O3181" t="e">
            <v>#N/A</v>
          </cell>
          <cell r="P3181" t="e">
            <v>#N/A</v>
          </cell>
          <cell r="Q3181" t="e">
            <v>#N/A</v>
          </cell>
          <cell r="R3181" t="e">
            <v>#N/A</v>
          </cell>
          <cell r="S3181" t="e">
            <v>#N/A</v>
          </cell>
          <cell r="T3181" t="e">
            <v>#N/A</v>
          </cell>
          <cell r="U3181" t="e">
            <v>#N/A</v>
          </cell>
          <cell r="V3181" t="e">
            <v>#N/A</v>
          </cell>
          <cell r="W3181" t="e">
            <v>#N/A</v>
          </cell>
          <cell r="X3181" t="e">
            <v>#N/A</v>
          </cell>
          <cell r="Y3181">
            <v>117</v>
          </cell>
        </row>
        <row r="3182">
          <cell r="A3182">
            <v>3181</v>
          </cell>
          <cell r="B3182">
            <v>51</v>
          </cell>
          <cell r="C3182">
            <v>2601</v>
          </cell>
          <cell r="D3182">
            <v>42753</v>
          </cell>
          <cell r="E3182" t="b">
            <v>1</v>
          </cell>
          <cell r="F3182" t="str">
            <v>Approved</v>
          </cell>
          <cell r="G3182" t="str">
            <v>OHM Cycles</v>
          </cell>
          <cell r="H3182" t="str">
            <v>Standard</v>
          </cell>
          <cell r="I3182" t="str">
            <v>high</v>
          </cell>
          <cell r="J3182" t="str">
            <v>medium</v>
          </cell>
          <cell r="K3182">
            <v>2005.66</v>
          </cell>
          <cell r="L3182">
            <v>1203.4000000000001</v>
          </cell>
          <cell r="M3182">
            <v>802.26</v>
          </cell>
          <cell r="N3182">
            <v>41009</v>
          </cell>
          <cell r="O3182" t="e">
            <v>#N/A</v>
          </cell>
          <cell r="P3182" t="e">
            <v>#N/A</v>
          </cell>
          <cell r="Q3182" t="e">
            <v>#N/A</v>
          </cell>
          <cell r="R3182" t="e">
            <v>#N/A</v>
          </cell>
          <cell r="S3182" t="e">
            <v>#N/A</v>
          </cell>
          <cell r="T3182" t="e">
            <v>#N/A</v>
          </cell>
          <cell r="U3182" t="e">
            <v>#N/A</v>
          </cell>
          <cell r="V3182" t="e">
            <v>#N/A</v>
          </cell>
          <cell r="W3182" t="e">
            <v>#N/A</v>
          </cell>
          <cell r="X3182" t="e">
            <v>#N/A</v>
          </cell>
          <cell r="Y3182">
            <v>346</v>
          </cell>
        </row>
        <row r="3183">
          <cell r="A3183">
            <v>3182</v>
          </cell>
          <cell r="B3183">
            <v>68</v>
          </cell>
          <cell r="C3183">
            <v>2151</v>
          </cell>
          <cell r="D3183">
            <v>42953</v>
          </cell>
          <cell r="E3183" t="b">
            <v>0</v>
          </cell>
          <cell r="F3183" t="str">
            <v>Approved</v>
          </cell>
          <cell r="G3183" t="str">
            <v>OHM Cycles</v>
          </cell>
          <cell r="H3183" t="str">
            <v>Standard</v>
          </cell>
          <cell r="I3183" t="str">
            <v>medium</v>
          </cell>
          <cell r="J3183" t="str">
            <v>medium</v>
          </cell>
          <cell r="K3183">
            <v>1636.9</v>
          </cell>
          <cell r="L3183">
            <v>44.71</v>
          </cell>
          <cell r="M3183">
            <v>1592.19</v>
          </cell>
          <cell r="N3183">
            <v>40410</v>
          </cell>
          <cell r="O3183" t="e">
            <v>#N/A</v>
          </cell>
          <cell r="P3183" t="e">
            <v>#N/A</v>
          </cell>
          <cell r="Q3183" t="e">
            <v>#N/A</v>
          </cell>
          <cell r="R3183" t="e">
            <v>#N/A</v>
          </cell>
          <cell r="S3183" t="e">
            <v>#N/A</v>
          </cell>
          <cell r="T3183" t="e">
            <v>#N/A</v>
          </cell>
          <cell r="U3183" t="e">
            <v>#N/A</v>
          </cell>
          <cell r="V3183" t="e">
            <v>#N/A</v>
          </cell>
          <cell r="W3183" t="e">
            <v>#N/A</v>
          </cell>
          <cell r="X3183" t="e">
            <v>#N/A</v>
          </cell>
          <cell r="Y3183">
            <v>146</v>
          </cell>
        </row>
        <row r="3184">
          <cell r="A3184">
            <v>3183</v>
          </cell>
          <cell r="B3184">
            <v>15</v>
          </cell>
          <cell r="C3184">
            <v>1867</v>
          </cell>
          <cell r="D3184">
            <v>43077</v>
          </cell>
          <cell r="E3184" t="b">
            <v>1</v>
          </cell>
          <cell r="F3184" t="str">
            <v>Approved</v>
          </cell>
          <cell r="G3184" t="str">
            <v>Norco Bicycles</v>
          </cell>
          <cell r="H3184" t="str">
            <v>Standard</v>
          </cell>
          <cell r="I3184" t="str">
            <v>low</v>
          </cell>
          <cell r="J3184" t="str">
            <v>medium</v>
          </cell>
          <cell r="K3184">
            <v>958.74</v>
          </cell>
          <cell r="L3184">
            <v>748.9</v>
          </cell>
          <cell r="M3184">
            <v>209.84000000000003</v>
          </cell>
          <cell r="N3184">
            <v>38693</v>
          </cell>
          <cell r="O3184" t="e">
            <v>#N/A</v>
          </cell>
          <cell r="P3184" t="e">
            <v>#N/A</v>
          </cell>
          <cell r="Q3184" t="e">
            <v>#N/A</v>
          </cell>
          <cell r="R3184" t="e">
            <v>#N/A</v>
          </cell>
          <cell r="S3184" t="e">
            <v>#N/A</v>
          </cell>
          <cell r="T3184" t="e">
            <v>#N/A</v>
          </cell>
          <cell r="U3184" t="e">
            <v>#N/A</v>
          </cell>
          <cell r="V3184" t="e">
            <v>#N/A</v>
          </cell>
          <cell r="W3184" t="e">
            <v>#N/A</v>
          </cell>
          <cell r="X3184" t="e">
            <v>#N/A</v>
          </cell>
          <cell r="Y3184">
            <v>22</v>
          </cell>
        </row>
        <row r="3185">
          <cell r="A3185">
            <v>3184</v>
          </cell>
          <cell r="B3185">
            <v>38</v>
          </cell>
          <cell r="C3185">
            <v>1410</v>
          </cell>
          <cell r="D3185">
            <v>43038</v>
          </cell>
          <cell r="E3185" t="b">
            <v>0</v>
          </cell>
          <cell r="F3185" t="str">
            <v>Approved</v>
          </cell>
          <cell r="G3185" t="str">
            <v>Trek Bicycles</v>
          </cell>
          <cell r="H3185" t="str">
            <v>Standard</v>
          </cell>
          <cell r="I3185" t="str">
            <v>medium</v>
          </cell>
          <cell r="J3185" t="str">
            <v>large</v>
          </cell>
          <cell r="K3185">
            <v>2091.4699999999998</v>
          </cell>
          <cell r="L3185">
            <v>388.92</v>
          </cell>
          <cell r="M3185">
            <v>1702.5499999999997</v>
          </cell>
          <cell r="N3185">
            <v>40672</v>
          </cell>
          <cell r="O3185" t="e">
            <v>#N/A</v>
          </cell>
          <cell r="P3185" t="e">
            <v>#N/A</v>
          </cell>
          <cell r="Q3185" t="e">
            <v>#N/A</v>
          </cell>
          <cell r="R3185" t="e">
            <v>#N/A</v>
          </cell>
          <cell r="S3185" t="e">
            <v>#N/A</v>
          </cell>
          <cell r="T3185" t="e">
            <v>#N/A</v>
          </cell>
          <cell r="U3185" t="e">
            <v>#N/A</v>
          </cell>
          <cell r="V3185" t="e">
            <v>#N/A</v>
          </cell>
          <cell r="W3185" t="e">
            <v>#N/A</v>
          </cell>
          <cell r="X3185" t="e">
            <v>#N/A</v>
          </cell>
          <cell r="Y3185">
            <v>61</v>
          </cell>
        </row>
        <row r="3186">
          <cell r="A3186">
            <v>3185</v>
          </cell>
          <cell r="B3186">
            <v>35</v>
          </cell>
          <cell r="C3186">
            <v>1798</v>
          </cell>
          <cell r="D3186">
            <v>42845</v>
          </cell>
          <cell r="E3186" t="b">
            <v>0</v>
          </cell>
          <cell r="F3186" t="str">
            <v>Approved</v>
          </cell>
          <cell r="G3186" t="str">
            <v>Giant Bicycles</v>
          </cell>
          <cell r="H3186" t="str">
            <v>Standard</v>
          </cell>
          <cell r="I3186" t="str">
            <v>medium</v>
          </cell>
          <cell r="J3186" t="str">
            <v>medium</v>
          </cell>
          <cell r="K3186">
            <v>1403.5</v>
          </cell>
          <cell r="L3186">
            <v>954.82</v>
          </cell>
          <cell r="M3186">
            <v>448.67999999999995</v>
          </cell>
          <cell r="N3186">
            <v>40784</v>
          </cell>
          <cell r="O3186" t="e">
            <v>#N/A</v>
          </cell>
          <cell r="P3186" t="e">
            <v>#N/A</v>
          </cell>
          <cell r="Q3186" t="e">
            <v>#N/A</v>
          </cell>
          <cell r="R3186" t="e">
            <v>#N/A</v>
          </cell>
          <cell r="S3186" t="e">
            <v>#N/A</v>
          </cell>
          <cell r="T3186" t="e">
            <v>#N/A</v>
          </cell>
          <cell r="U3186" t="e">
            <v>#N/A</v>
          </cell>
          <cell r="V3186" t="e">
            <v>#N/A</v>
          </cell>
          <cell r="W3186" t="e">
            <v>#N/A</v>
          </cell>
          <cell r="X3186" t="e">
            <v>#N/A</v>
          </cell>
          <cell r="Y3186">
            <v>254</v>
          </cell>
        </row>
        <row r="3187">
          <cell r="A3187">
            <v>3186</v>
          </cell>
          <cell r="B3187">
            <v>80</v>
          </cell>
          <cell r="C3187">
            <v>3118</v>
          </cell>
          <cell r="D3187">
            <v>43056</v>
          </cell>
          <cell r="E3187" t="b">
            <v>1</v>
          </cell>
          <cell r="F3187" t="str">
            <v>Approved</v>
          </cell>
          <cell r="G3187" t="str">
            <v>Trek Bicycles</v>
          </cell>
          <cell r="H3187" t="str">
            <v>Standard</v>
          </cell>
          <cell r="I3187" t="str">
            <v>medium</v>
          </cell>
          <cell r="J3187" t="str">
            <v>large</v>
          </cell>
          <cell r="K3187">
            <v>1469.44</v>
          </cell>
          <cell r="L3187">
            <v>596.54999999999995</v>
          </cell>
          <cell r="M3187">
            <v>872.8900000000001</v>
          </cell>
          <cell r="N3187">
            <v>41047</v>
          </cell>
          <cell r="O3187" t="e">
            <v>#N/A</v>
          </cell>
          <cell r="P3187" t="e">
            <v>#N/A</v>
          </cell>
          <cell r="Q3187" t="e">
            <v>#N/A</v>
          </cell>
          <cell r="R3187" t="e">
            <v>#N/A</v>
          </cell>
          <cell r="S3187" t="e">
            <v>#N/A</v>
          </cell>
          <cell r="T3187" t="e">
            <v>#N/A</v>
          </cell>
          <cell r="U3187" t="e">
            <v>#N/A</v>
          </cell>
          <cell r="V3187" t="e">
            <v>#N/A</v>
          </cell>
          <cell r="W3187" t="e">
            <v>#N/A</v>
          </cell>
          <cell r="X3187" t="e">
            <v>#N/A</v>
          </cell>
          <cell r="Y3187">
            <v>43</v>
          </cell>
        </row>
        <row r="3188">
          <cell r="A3188">
            <v>3187</v>
          </cell>
          <cell r="B3188">
            <v>37</v>
          </cell>
          <cell r="C3188">
            <v>3299</v>
          </cell>
          <cell r="D3188">
            <v>43069</v>
          </cell>
          <cell r="E3188" t="b">
            <v>0</v>
          </cell>
          <cell r="F3188" t="str">
            <v>Approved</v>
          </cell>
          <cell r="G3188" t="str">
            <v>OHM Cycles</v>
          </cell>
          <cell r="H3188" t="str">
            <v>Standard</v>
          </cell>
          <cell r="I3188" t="str">
            <v>low</v>
          </cell>
          <cell r="J3188" t="str">
            <v>medium</v>
          </cell>
          <cell r="K3188">
            <v>1793.43</v>
          </cell>
          <cell r="L3188">
            <v>248.82</v>
          </cell>
          <cell r="M3188">
            <v>1544.6100000000001</v>
          </cell>
          <cell r="N3188">
            <v>35560</v>
          </cell>
          <cell r="O3188" t="str">
            <v>Male</v>
          </cell>
          <cell r="P3188">
            <v>47</v>
          </cell>
          <cell r="Q3188">
            <v>41.969863013698628</v>
          </cell>
          <cell r="R3188" t="str">
            <v>Systems Administrator II</v>
          </cell>
          <cell r="S3188" t="str">
            <v>IT</v>
          </cell>
          <cell r="T3188" t="str">
            <v>Affluent Customer</v>
          </cell>
          <cell r="U3188" t="str">
            <v>Yes</v>
          </cell>
          <cell r="V3188">
            <v>3153</v>
          </cell>
          <cell r="W3188" t="str">
            <v>VIC</v>
          </cell>
          <cell r="X3188">
            <v>6</v>
          </cell>
          <cell r="Y3188">
            <v>30</v>
          </cell>
        </row>
        <row r="3189">
          <cell r="A3189">
            <v>3188</v>
          </cell>
          <cell r="B3189">
            <v>34</v>
          </cell>
          <cell r="C3189">
            <v>1550</v>
          </cell>
          <cell r="D3189">
            <v>42820</v>
          </cell>
          <cell r="E3189" t="b">
            <v>1</v>
          </cell>
          <cell r="F3189" t="str">
            <v>Approved</v>
          </cell>
          <cell r="G3189" t="str">
            <v>Norco Bicycles</v>
          </cell>
          <cell r="H3189" t="str">
            <v>Road</v>
          </cell>
          <cell r="I3189" t="str">
            <v>high</v>
          </cell>
          <cell r="J3189" t="str">
            <v>large</v>
          </cell>
          <cell r="K3189">
            <v>774.53</v>
          </cell>
          <cell r="L3189">
            <v>464.72</v>
          </cell>
          <cell r="M3189">
            <v>309.80999999999995</v>
          </cell>
          <cell r="N3189">
            <v>34527</v>
          </cell>
          <cell r="O3189" t="e">
            <v>#N/A</v>
          </cell>
          <cell r="P3189" t="e">
            <v>#N/A</v>
          </cell>
          <cell r="Q3189" t="e">
            <v>#N/A</v>
          </cell>
          <cell r="R3189" t="e">
            <v>#N/A</v>
          </cell>
          <cell r="S3189" t="e">
            <v>#N/A</v>
          </cell>
          <cell r="T3189" t="e">
            <v>#N/A</v>
          </cell>
          <cell r="U3189" t="e">
            <v>#N/A</v>
          </cell>
          <cell r="V3189" t="e">
            <v>#N/A</v>
          </cell>
          <cell r="W3189" t="e">
            <v>#N/A</v>
          </cell>
          <cell r="X3189" t="e">
            <v>#N/A</v>
          </cell>
          <cell r="Y3189">
            <v>279</v>
          </cell>
        </row>
        <row r="3190">
          <cell r="A3190">
            <v>3189</v>
          </cell>
          <cell r="B3190">
            <v>69</v>
          </cell>
          <cell r="C3190">
            <v>263</v>
          </cell>
          <cell r="D3190">
            <v>42834</v>
          </cell>
          <cell r="E3190" t="b">
            <v>0</v>
          </cell>
          <cell r="F3190" t="str">
            <v>Approved</v>
          </cell>
          <cell r="G3190" t="str">
            <v>Norco Bicycles</v>
          </cell>
          <cell r="H3190" t="str">
            <v>Road</v>
          </cell>
          <cell r="I3190" t="str">
            <v>medium</v>
          </cell>
          <cell r="J3190" t="str">
            <v>large</v>
          </cell>
          <cell r="K3190">
            <v>1240.31</v>
          </cell>
          <cell r="L3190">
            <v>795.1</v>
          </cell>
          <cell r="M3190">
            <v>445.20999999999992</v>
          </cell>
          <cell r="N3190">
            <v>40553</v>
          </cell>
          <cell r="O3190" t="e">
            <v>#N/A</v>
          </cell>
          <cell r="P3190" t="e">
            <v>#N/A</v>
          </cell>
          <cell r="Q3190" t="e">
            <v>#N/A</v>
          </cell>
          <cell r="R3190" t="e">
            <v>#N/A</v>
          </cell>
          <cell r="S3190" t="e">
            <v>#N/A</v>
          </cell>
          <cell r="T3190" t="e">
            <v>#N/A</v>
          </cell>
          <cell r="U3190" t="e">
            <v>#N/A</v>
          </cell>
          <cell r="V3190" t="e">
            <v>#N/A</v>
          </cell>
          <cell r="W3190" t="e">
            <v>#N/A</v>
          </cell>
          <cell r="X3190" t="e">
            <v>#N/A</v>
          </cell>
          <cell r="Y3190">
            <v>265</v>
          </cell>
        </row>
        <row r="3191">
          <cell r="A3191">
            <v>3190</v>
          </cell>
          <cell r="B3191">
            <v>84</v>
          </cell>
          <cell r="C3191">
            <v>489</v>
          </cell>
          <cell r="D3191">
            <v>42930</v>
          </cell>
          <cell r="E3191" t="b">
            <v>0</v>
          </cell>
          <cell r="F3191" t="str">
            <v>Approved</v>
          </cell>
          <cell r="G3191" t="str">
            <v>Trek Bicycles</v>
          </cell>
          <cell r="H3191" t="str">
            <v>Road</v>
          </cell>
          <cell r="I3191" t="str">
            <v>medium</v>
          </cell>
          <cell r="J3191" t="str">
            <v>medium</v>
          </cell>
          <cell r="K3191">
            <v>290.62</v>
          </cell>
          <cell r="L3191">
            <v>215.14</v>
          </cell>
          <cell r="M3191">
            <v>75.480000000000018</v>
          </cell>
          <cell r="N3191">
            <v>38339</v>
          </cell>
          <cell r="O3191" t="e">
            <v>#N/A</v>
          </cell>
          <cell r="P3191" t="e">
            <v>#N/A</v>
          </cell>
          <cell r="Q3191" t="e">
            <v>#N/A</v>
          </cell>
          <cell r="R3191" t="e">
            <v>#N/A</v>
          </cell>
          <cell r="S3191" t="e">
            <v>#N/A</v>
          </cell>
          <cell r="T3191" t="e">
            <v>#N/A</v>
          </cell>
          <cell r="U3191" t="e">
            <v>#N/A</v>
          </cell>
          <cell r="V3191" t="e">
            <v>#N/A</v>
          </cell>
          <cell r="W3191" t="e">
            <v>#N/A</v>
          </cell>
          <cell r="X3191" t="e">
            <v>#N/A</v>
          </cell>
          <cell r="Y3191">
            <v>169</v>
          </cell>
        </row>
        <row r="3192">
          <cell r="A3192">
            <v>3191</v>
          </cell>
          <cell r="B3192">
            <v>48</v>
          </cell>
          <cell r="C3192">
            <v>117</v>
          </cell>
          <cell r="D3192">
            <v>42905</v>
          </cell>
          <cell r="E3192" t="b">
            <v>1</v>
          </cell>
          <cell r="F3192" t="str">
            <v>Approved</v>
          </cell>
          <cell r="G3192" t="str">
            <v>WeareA2B</v>
          </cell>
          <cell r="H3192" t="str">
            <v>Standard</v>
          </cell>
          <cell r="I3192" t="str">
            <v>medium</v>
          </cell>
          <cell r="J3192" t="str">
            <v>medium</v>
          </cell>
          <cell r="K3192">
            <v>1762.96</v>
          </cell>
          <cell r="L3192">
            <v>950.52</v>
          </cell>
          <cell r="M3192">
            <v>812.44</v>
          </cell>
          <cell r="N3192">
            <v>42688</v>
          </cell>
          <cell r="O3192" t="e">
            <v>#N/A</v>
          </cell>
          <cell r="P3192" t="e">
            <v>#N/A</v>
          </cell>
          <cell r="Q3192" t="e">
            <v>#N/A</v>
          </cell>
          <cell r="R3192" t="e">
            <v>#N/A</v>
          </cell>
          <cell r="S3192" t="e">
            <v>#N/A</v>
          </cell>
          <cell r="T3192" t="e">
            <v>#N/A</v>
          </cell>
          <cell r="U3192" t="e">
            <v>#N/A</v>
          </cell>
          <cell r="V3192" t="e">
            <v>#N/A</v>
          </cell>
          <cell r="W3192" t="e">
            <v>#N/A</v>
          </cell>
          <cell r="X3192" t="e">
            <v>#N/A</v>
          </cell>
          <cell r="Y3192">
            <v>194</v>
          </cell>
        </row>
        <row r="3193">
          <cell r="A3193">
            <v>3192</v>
          </cell>
          <cell r="B3193">
            <v>91</v>
          </cell>
          <cell r="C3193">
            <v>1832</v>
          </cell>
          <cell r="D3193">
            <v>42774</v>
          </cell>
          <cell r="E3193" t="b">
            <v>0</v>
          </cell>
          <cell r="F3193" t="str">
            <v>Approved</v>
          </cell>
          <cell r="G3193" t="str">
            <v>Solex</v>
          </cell>
          <cell r="H3193" t="str">
            <v>Standard</v>
          </cell>
          <cell r="I3193" t="str">
            <v>medium</v>
          </cell>
          <cell r="J3193" t="str">
            <v>medium</v>
          </cell>
          <cell r="K3193">
            <v>100.35</v>
          </cell>
          <cell r="L3193">
            <v>75.260000000000005</v>
          </cell>
          <cell r="M3193">
            <v>25.089999999999989</v>
          </cell>
          <cell r="N3193">
            <v>37626</v>
          </cell>
          <cell r="O3193" t="e">
            <v>#N/A</v>
          </cell>
          <cell r="P3193" t="e">
            <v>#N/A</v>
          </cell>
          <cell r="Q3193" t="e">
            <v>#N/A</v>
          </cell>
          <cell r="R3193" t="e">
            <v>#N/A</v>
          </cell>
          <cell r="S3193" t="e">
            <v>#N/A</v>
          </cell>
          <cell r="T3193" t="e">
            <v>#N/A</v>
          </cell>
          <cell r="U3193" t="e">
            <v>#N/A</v>
          </cell>
          <cell r="V3193" t="e">
            <v>#N/A</v>
          </cell>
          <cell r="W3193" t="e">
            <v>#N/A</v>
          </cell>
          <cell r="X3193" t="e">
            <v>#N/A</v>
          </cell>
          <cell r="Y3193">
            <v>325</v>
          </cell>
        </row>
        <row r="3194">
          <cell r="A3194">
            <v>3193</v>
          </cell>
          <cell r="B3194">
            <v>37</v>
          </cell>
          <cell r="C3194">
            <v>347</v>
          </cell>
          <cell r="D3194">
            <v>42949</v>
          </cell>
          <cell r="E3194" t="b">
            <v>0</v>
          </cell>
          <cell r="F3194" t="str">
            <v>Approved</v>
          </cell>
          <cell r="G3194" t="str">
            <v>OHM Cycles</v>
          </cell>
          <cell r="H3194" t="str">
            <v>Standard</v>
          </cell>
          <cell r="I3194" t="str">
            <v>low</v>
          </cell>
          <cell r="J3194" t="str">
            <v>medium</v>
          </cell>
          <cell r="K3194">
            <v>1793.43</v>
          </cell>
          <cell r="L3194">
            <v>248.82</v>
          </cell>
          <cell r="M3194">
            <v>1544.6100000000001</v>
          </cell>
          <cell r="N3194">
            <v>36146</v>
          </cell>
          <cell r="O3194" t="e">
            <v>#N/A</v>
          </cell>
          <cell r="P3194" t="e">
            <v>#N/A</v>
          </cell>
          <cell r="Q3194" t="e">
            <v>#N/A</v>
          </cell>
          <cell r="R3194" t="e">
            <v>#N/A</v>
          </cell>
          <cell r="S3194" t="e">
            <v>#N/A</v>
          </cell>
          <cell r="T3194" t="e">
            <v>#N/A</v>
          </cell>
          <cell r="U3194" t="e">
            <v>#N/A</v>
          </cell>
          <cell r="V3194" t="e">
            <v>#N/A</v>
          </cell>
          <cell r="W3194" t="e">
            <v>#N/A</v>
          </cell>
          <cell r="X3194" t="e">
            <v>#N/A</v>
          </cell>
          <cell r="Y3194">
            <v>150</v>
          </cell>
        </row>
        <row r="3195">
          <cell r="A3195">
            <v>3194</v>
          </cell>
          <cell r="B3195">
            <v>69</v>
          </cell>
          <cell r="C3195">
            <v>1559</v>
          </cell>
          <cell r="D3195">
            <v>43043</v>
          </cell>
          <cell r="E3195" t="b">
            <v>1</v>
          </cell>
          <cell r="F3195" t="str">
            <v>Approved</v>
          </cell>
          <cell r="G3195" t="str">
            <v>Norco Bicycles</v>
          </cell>
          <cell r="H3195" t="str">
            <v>Road</v>
          </cell>
          <cell r="I3195" t="str">
            <v>medium</v>
          </cell>
          <cell r="J3195" t="str">
            <v>large</v>
          </cell>
          <cell r="K3195">
            <v>1240.31</v>
          </cell>
          <cell r="L3195">
            <v>795.1</v>
          </cell>
          <cell r="M3195">
            <v>445.20999999999992</v>
          </cell>
          <cell r="N3195">
            <v>38339</v>
          </cell>
          <cell r="O3195" t="e">
            <v>#N/A</v>
          </cell>
          <cell r="P3195" t="e">
            <v>#N/A</v>
          </cell>
          <cell r="Q3195" t="e">
            <v>#N/A</v>
          </cell>
          <cell r="R3195" t="e">
            <v>#N/A</v>
          </cell>
          <cell r="S3195" t="e">
            <v>#N/A</v>
          </cell>
          <cell r="T3195" t="e">
            <v>#N/A</v>
          </cell>
          <cell r="U3195" t="e">
            <v>#N/A</v>
          </cell>
          <cell r="V3195" t="e">
            <v>#N/A</v>
          </cell>
          <cell r="W3195" t="e">
            <v>#N/A</v>
          </cell>
          <cell r="X3195" t="e">
            <v>#N/A</v>
          </cell>
          <cell r="Y3195">
            <v>56</v>
          </cell>
        </row>
        <row r="3196">
          <cell r="A3196">
            <v>3195</v>
          </cell>
          <cell r="B3196">
            <v>0</v>
          </cell>
          <cell r="C3196">
            <v>1902</v>
          </cell>
          <cell r="D3196">
            <v>43078</v>
          </cell>
          <cell r="E3196" t="b">
            <v>0</v>
          </cell>
          <cell r="F3196" t="str">
            <v>Approved</v>
          </cell>
          <cell r="K3196">
            <v>638.29</v>
          </cell>
          <cell r="M3196">
            <v>638.29</v>
          </cell>
          <cell r="O3196" t="e">
            <v>#N/A</v>
          </cell>
          <cell r="P3196" t="e">
            <v>#N/A</v>
          </cell>
          <cell r="Q3196" t="e">
            <v>#N/A</v>
          </cell>
          <cell r="R3196" t="e">
            <v>#N/A</v>
          </cell>
          <cell r="S3196" t="e">
            <v>#N/A</v>
          </cell>
          <cell r="T3196" t="e">
            <v>#N/A</v>
          </cell>
          <cell r="U3196" t="e">
            <v>#N/A</v>
          </cell>
          <cell r="V3196" t="e">
            <v>#N/A</v>
          </cell>
          <cell r="W3196" t="e">
            <v>#N/A</v>
          </cell>
          <cell r="X3196" t="e">
            <v>#N/A</v>
          </cell>
          <cell r="Y3196">
            <v>21</v>
          </cell>
        </row>
        <row r="3197">
          <cell r="A3197">
            <v>3196</v>
          </cell>
          <cell r="B3197">
            <v>0</v>
          </cell>
          <cell r="C3197">
            <v>1470</v>
          </cell>
          <cell r="D3197">
            <v>43066</v>
          </cell>
          <cell r="E3197" t="b">
            <v>0</v>
          </cell>
          <cell r="F3197" t="str">
            <v>Approved</v>
          </cell>
          <cell r="G3197" t="str">
            <v>Norco Bicycles</v>
          </cell>
          <cell r="H3197" t="str">
            <v>Standard</v>
          </cell>
          <cell r="I3197" t="str">
            <v>low</v>
          </cell>
          <cell r="J3197" t="str">
            <v>medium</v>
          </cell>
          <cell r="K3197">
            <v>363.01</v>
          </cell>
          <cell r="L3197">
            <v>290.41000000000003</v>
          </cell>
          <cell r="M3197">
            <v>72.599999999999966</v>
          </cell>
          <cell r="N3197">
            <v>42458</v>
          </cell>
          <cell r="O3197" t="e">
            <v>#N/A</v>
          </cell>
          <cell r="P3197" t="e">
            <v>#N/A</v>
          </cell>
          <cell r="Q3197" t="e">
            <v>#N/A</v>
          </cell>
          <cell r="R3197" t="e">
            <v>#N/A</v>
          </cell>
          <cell r="S3197" t="e">
            <v>#N/A</v>
          </cell>
          <cell r="T3197" t="e">
            <v>#N/A</v>
          </cell>
          <cell r="U3197" t="e">
            <v>#N/A</v>
          </cell>
          <cell r="V3197" t="e">
            <v>#N/A</v>
          </cell>
          <cell r="W3197" t="e">
            <v>#N/A</v>
          </cell>
          <cell r="X3197" t="e">
            <v>#N/A</v>
          </cell>
          <cell r="Y3197">
            <v>33</v>
          </cell>
        </row>
        <row r="3198">
          <cell r="A3198">
            <v>3197</v>
          </cell>
          <cell r="B3198">
            <v>96</v>
          </cell>
          <cell r="C3198">
            <v>113</v>
          </cell>
          <cell r="D3198">
            <v>42739</v>
          </cell>
          <cell r="E3198" t="b">
            <v>0</v>
          </cell>
          <cell r="F3198" t="str">
            <v>Cancelled</v>
          </cell>
          <cell r="G3198" t="str">
            <v>WeareA2B</v>
          </cell>
          <cell r="H3198" t="str">
            <v>Road</v>
          </cell>
          <cell r="I3198" t="str">
            <v>low</v>
          </cell>
          <cell r="J3198" t="str">
            <v>small</v>
          </cell>
          <cell r="K3198">
            <v>1172.78</v>
          </cell>
          <cell r="L3198">
            <v>1043.77</v>
          </cell>
          <cell r="M3198">
            <v>129.01</v>
          </cell>
          <cell r="N3198">
            <v>37539</v>
          </cell>
          <cell r="O3198" t="e">
            <v>#N/A</v>
          </cell>
          <cell r="P3198" t="e">
            <v>#N/A</v>
          </cell>
          <cell r="Q3198" t="e">
            <v>#N/A</v>
          </cell>
          <cell r="R3198" t="e">
            <v>#N/A</v>
          </cell>
          <cell r="S3198" t="e">
            <v>#N/A</v>
          </cell>
          <cell r="T3198" t="e">
            <v>#N/A</v>
          </cell>
          <cell r="U3198" t="e">
            <v>#N/A</v>
          </cell>
          <cell r="V3198" t="e">
            <v>#N/A</v>
          </cell>
          <cell r="W3198" t="e">
            <v>#N/A</v>
          </cell>
          <cell r="X3198" t="e">
            <v>#N/A</v>
          </cell>
          <cell r="Y3198">
            <v>360</v>
          </cell>
        </row>
        <row r="3199">
          <cell r="A3199">
            <v>3198</v>
          </cell>
          <cell r="B3199">
            <v>44</v>
          </cell>
          <cell r="C3199">
            <v>3242</v>
          </cell>
          <cell r="D3199">
            <v>43015</v>
          </cell>
          <cell r="E3199" t="b">
            <v>0</v>
          </cell>
          <cell r="F3199" t="str">
            <v>Approved</v>
          </cell>
          <cell r="G3199" t="str">
            <v>WeareA2B</v>
          </cell>
          <cell r="H3199" t="str">
            <v>Standard</v>
          </cell>
          <cell r="I3199" t="str">
            <v>medium</v>
          </cell>
          <cell r="J3199" t="str">
            <v>medium</v>
          </cell>
          <cell r="K3199">
            <v>1769.64</v>
          </cell>
          <cell r="L3199">
            <v>108.76</v>
          </cell>
          <cell r="M3199">
            <v>1660.88</v>
          </cell>
          <cell r="N3199">
            <v>39526</v>
          </cell>
          <cell r="O3199" t="str">
            <v>Male</v>
          </cell>
          <cell r="P3199">
            <v>24</v>
          </cell>
          <cell r="Q3199">
            <v>64.079452054794515</v>
          </cell>
          <cell r="R3199" t="str">
            <v>General Manager</v>
          </cell>
          <cell r="S3199" t="str">
            <v>Manufacturing</v>
          </cell>
          <cell r="T3199" t="str">
            <v>Mass Customer</v>
          </cell>
          <cell r="U3199" t="str">
            <v>Yes</v>
          </cell>
          <cell r="V3199">
            <v>3168</v>
          </cell>
          <cell r="W3199" t="str">
            <v>VIC</v>
          </cell>
          <cell r="X3199">
            <v>8</v>
          </cell>
          <cell r="Y3199">
            <v>84</v>
          </cell>
        </row>
        <row r="3200">
          <cell r="A3200">
            <v>3199</v>
          </cell>
          <cell r="B3200">
            <v>92</v>
          </cell>
          <cell r="C3200">
            <v>304</v>
          </cell>
          <cell r="D3200">
            <v>43019</v>
          </cell>
          <cell r="E3200" t="b">
            <v>0</v>
          </cell>
          <cell r="F3200" t="str">
            <v>Approved</v>
          </cell>
          <cell r="G3200" t="str">
            <v>WeareA2B</v>
          </cell>
          <cell r="H3200" t="str">
            <v>Standard</v>
          </cell>
          <cell r="I3200" t="str">
            <v>medium</v>
          </cell>
          <cell r="J3200" t="str">
            <v>small</v>
          </cell>
          <cell r="K3200">
            <v>1415.01</v>
          </cell>
          <cell r="L3200">
            <v>1259.3599999999999</v>
          </cell>
          <cell r="M3200">
            <v>155.65000000000009</v>
          </cell>
          <cell r="N3200">
            <v>37539</v>
          </cell>
          <cell r="O3200" t="e">
            <v>#N/A</v>
          </cell>
          <cell r="P3200" t="e">
            <v>#N/A</v>
          </cell>
          <cell r="Q3200" t="e">
            <v>#N/A</v>
          </cell>
          <cell r="R3200" t="e">
            <v>#N/A</v>
          </cell>
          <cell r="S3200" t="e">
            <v>#N/A</v>
          </cell>
          <cell r="T3200" t="e">
            <v>#N/A</v>
          </cell>
          <cell r="U3200" t="e">
            <v>#N/A</v>
          </cell>
          <cell r="V3200" t="e">
            <v>#N/A</v>
          </cell>
          <cell r="W3200" t="e">
            <v>#N/A</v>
          </cell>
          <cell r="X3200" t="e">
            <v>#N/A</v>
          </cell>
          <cell r="Y3200">
            <v>80</v>
          </cell>
        </row>
        <row r="3201">
          <cell r="A3201">
            <v>3200</v>
          </cell>
          <cell r="B3201">
            <v>0</v>
          </cell>
          <cell r="C3201">
            <v>247</v>
          </cell>
          <cell r="D3201">
            <v>42756</v>
          </cell>
          <cell r="E3201" t="b">
            <v>1</v>
          </cell>
          <cell r="F3201" t="str">
            <v>Approved</v>
          </cell>
          <cell r="G3201" t="str">
            <v>WeareA2B</v>
          </cell>
          <cell r="H3201" t="str">
            <v>Standard</v>
          </cell>
          <cell r="I3201" t="str">
            <v>medium</v>
          </cell>
          <cell r="J3201" t="str">
            <v>small</v>
          </cell>
          <cell r="K3201">
            <v>175.89</v>
          </cell>
          <cell r="L3201">
            <v>131.91999999999999</v>
          </cell>
          <cell r="M3201">
            <v>43.97</v>
          </cell>
          <cell r="N3201">
            <v>37668</v>
          </cell>
          <cell r="O3201" t="e">
            <v>#N/A</v>
          </cell>
          <cell r="P3201" t="e">
            <v>#N/A</v>
          </cell>
          <cell r="Q3201" t="e">
            <v>#N/A</v>
          </cell>
          <cell r="R3201" t="e">
            <v>#N/A</v>
          </cell>
          <cell r="S3201" t="e">
            <v>#N/A</v>
          </cell>
          <cell r="T3201" t="e">
            <v>#N/A</v>
          </cell>
          <cell r="U3201" t="e">
            <v>#N/A</v>
          </cell>
          <cell r="V3201" t="e">
            <v>#N/A</v>
          </cell>
          <cell r="W3201" t="e">
            <v>#N/A</v>
          </cell>
          <cell r="X3201" t="e">
            <v>#N/A</v>
          </cell>
          <cell r="Y3201">
            <v>343</v>
          </cell>
        </row>
        <row r="3202">
          <cell r="A3202">
            <v>3201</v>
          </cell>
          <cell r="B3202">
            <v>1</v>
          </cell>
          <cell r="C3202">
            <v>1182</v>
          </cell>
          <cell r="D3202">
            <v>42972</v>
          </cell>
          <cell r="F3202" t="str">
            <v>Approved</v>
          </cell>
          <cell r="G3202" t="str">
            <v>Giant Bicycles</v>
          </cell>
          <cell r="H3202" t="str">
            <v>Standard</v>
          </cell>
          <cell r="I3202" t="str">
            <v>medium</v>
          </cell>
          <cell r="J3202" t="str">
            <v>medium</v>
          </cell>
          <cell r="K3202">
            <v>1403.5</v>
          </cell>
          <cell r="L3202">
            <v>954.82</v>
          </cell>
          <cell r="M3202">
            <v>448.67999999999995</v>
          </cell>
          <cell r="N3202">
            <v>33549</v>
          </cell>
          <cell r="O3202" t="e">
            <v>#N/A</v>
          </cell>
          <cell r="P3202" t="e">
            <v>#N/A</v>
          </cell>
          <cell r="Q3202" t="e">
            <v>#N/A</v>
          </cell>
          <cell r="R3202" t="e">
            <v>#N/A</v>
          </cell>
          <cell r="S3202" t="e">
            <v>#N/A</v>
          </cell>
          <cell r="T3202" t="e">
            <v>#N/A</v>
          </cell>
          <cell r="U3202" t="e">
            <v>#N/A</v>
          </cell>
          <cell r="V3202" t="e">
            <v>#N/A</v>
          </cell>
          <cell r="W3202" t="e">
            <v>#N/A</v>
          </cell>
          <cell r="X3202" t="e">
            <v>#N/A</v>
          </cell>
          <cell r="Y3202">
            <v>127</v>
          </cell>
        </row>
        <row r="3203">
          <cell r="A3203">
            <v>3202</v>
          </cell>
          <cell r="B3203">
            <v>2</v>
          </cell>
          <cell r="C3203">
            <v>2755</v>
          </cell>
          <cell r="D3203">
            <v>42981</v>
          </cell>
          <cell r="E3203" t="b">
            <v>0</v>
          </cell>
          <cell r="F3203" t="str">
            <v>Approved</v>
          </cell>
          <cell r="G3203" t="str">
            <v>Solex</v>
          </cell>
          <cell r="H3203" t="str">
            <v>Standard</v>
          </cell>
          <cell r="I3203" t="str">
            <v>medium</v>
          </cell>
          <cell r="J3203" t="str">
            <v>medium</v>
          </cell>
          <cell r="K3203">
            <v>71.489999999999995</v>
          </cell>
          <cell r="L3203">
            <v>53.62</v>
          </cell>
          <cell r="M3203">
            <v>17.869999999999997</v>
          </cell>
          <cell r="N3203">
            <v>40784</v>
          </cell>
          <cell r="O3203" t="e">
            <v>#N/A</v>
          </cell>
          <cell r="P3203" t="e">
            <v>#N/A</v>
          </cell>
          <cell r="Q3203" t="e">
            <v>#N/A</v>
          </cell>
          <cell r="R3203" t="e">
            <v>#N/A</v>
          </cell>
          <cell r="S3203" t="e">
            <v>#N/A</v>
          </cell>
          <cell r="T3203" t="e">
            <v>#N/A</v>
          </cell>
          <cell r="U3203" t="e">
            <v>#N/A</v>
          </cell>
          <cell r="V3203" t="e">
            <v>#N/A</v>
          </cell>
          <cell r="W3203" t="e">
            <v>#N/A</v>
          </cell>
          <cell r="X3203" t="e">
            <v>#N/A</v>
          </cell>
          <cell r="Y3203">
            <v>118</v>
          </cell>
        </row>
        <row r="3204">
          <cell r="A3204">
            <v>3203</v>
          </cell>
          <cell r="B3204">
            <v>95</v>
          </cell>
          <cell r="C3204">
            <v>2132</v>
          </cell>
          <cell r="D3204">
            <v>42931</v>
          </cell>
          <cell r="E3204" t="b">
            <v>1</v>
          </cell>
          <cell r="F3204" t="str">
            <v>Approved</v>
          </cell>
          <cell r="G3204" t="str">
            <v>OHM Cycles</v>
          </cell>
          <cell r="H3204" t="str">
            <v>Touring</v>
          </cell>
          <cell r="I3204" t="str">
            <v>low</v>
          </cell>
          <cell r="J3204" t="str">
            <v>medium</v>
          </cell>
          <cell r="K3204">
            <v>1073.07</v>
          </cell>
          <cell r="L3204">
            <v>933.84</v>
          </cell>
          <cell r="M3204">
            <v>139.2299999999999</v>
          </cell>
          <cell r="N3204">
            <v>38482</v>
          </cell>
          <cell r="O3204" t="e">
            <v>#N/A</v>
          </cell>
          <cell r="P3204" t="e">
            <v>#N/A</v>
          </cell>
          <cell r="Q3204" t="e">
            <v>#N/A</v>
          </cell>
          <cell r="R3204" t="e">
            <v>#N/A</v>
          </cell>
          <cell r="S3204" t="e">
            <v>#N/A</v>
          </cell>
          <cell r="T3204" t="e">
            <v>#N/A</v>
          </cell>
          <cell r="U3204" t="e">
            <v>#N/A</v>
          </cell>
          <cell r="V3204" t="e">
            <v>#N/A</v>
          </cell>
          <cell r="W3204" t="e">
            <v>#N/A</v>
          </cell>
          <cell r="X3204" t="e">
            <v>#N/A</v>
          </cell>
          <cell r="Y3204">
            <v>168</v>
          </cell>
        </row>
        <row r="3205">
          <cell r="A3205">
            <v>3204</v>
          </cell>
          <cell r="B3205">
            <v>31</v>
          </cell>
          <cell r="C3205">
            <v>1091</v>
          </cell>
          <cell r="D3205">
            <v>42896</v>
          </cell>
          <cell r="E3205" t="b">
            <v>1</v>
          </cell>
          <cell r="F3205" t="str">
            <v>Approved</v>
          </cell>
          <cell r="G3205" t="str">
            <v>Giant Bicycles</v>
          </cell>
          <cell r="H3205" t="str">
            <v>Standard</v>
          </cell>
          <cell r="I3205" t="str">
            <v>medium</v>
          </cell>
          <cell r="J3205" t="str">
            <v>medium</v>
          </cell>
          <cell r="K3205">
            <v>230.91</v>
          </cell>
          <cell r="L3205">
            <v>173.18</v>
          </cell>
          <cell r="M3205">
            <v>57.72999999999999</v>
          </cell>
          <cell r="N3205">
            <v>39031</v>
          </cell>
          <cell r="O3205" t="e">
            <v>#N/A</v>
          </cell>
          <cell r="P3205" t="e">
            <v>#N/A</v>
          </cell>
          <cell r="Q3205" t="e">
            <v>#N/A</v>
          </cell>
          <cell r="R3205" t="e">
            <v>#N/A</v>
          </cell>
          <cell r="S3205" t="e">
            <v>#N/A</v>
          </cell>
          <cell r="T3205" t="e">
            <v>#N/A</v>
          </cell>
          <cell r="U3205" t="e">
            <v>#N/A</v>
          </cell>
          <cell r="V3205" t="e">
            <v>#N/A</v>
          </cell>
          <cell r="W3205" t="e">
            <v>#N/A</v>
          </cell>
          <cell r="X3205" t="e">
            <v>#N/A</v>
          </cell>
          <cell r="Y3205">
            <v>203</v>
          </cell>
        </row>
        <row r="3206">
          <cell r="A3206">
            <v>3205</v>
          </cell>
          <cell r="B3206">
            <v>40</v>
          </cell>
          <cell r="C3206">
            <v>2845</v>
          </cell>
          <cell r="D3206">
            <v>43021</v>
          </cell>
          <cell r="E3206" t="b">
            <v>1</v>
          </cell>
          <cell r="F3206" t="str">
            <v>Approved</v>
          </cell>
          <cell r="G3206" t="str">
            <v>OHM Cycles</v>
          </cell>
          <cell r="H3206" t="str">
            <v>Standard</v>
          </cell>
          <cell r="I3206" t="str">
            <v>high</v>
          </cell>
          <cell r="J3206" t="str">
            <v>medium</v>
          </cell>
          <cell r="K3206">
            <v>1458.17</v>
          </cell>
          <cell r="L3206">
            <v>874.9</v>
          </cell>
          <cell r="M3206">
            <v>583.2700000000001</v>
          </cell>
          <cell r="N3206">
            <v>38750</v>
          </cell>
          <cell r="O3206" t="e">
            <v>#N/A</v>
          </cell>
          <cell r="P3206" t="e">
            <v>#N/A</v>
          </cell>
          <cell r="Q3206" t="e">
            <v>#N/A</v>
          </cell>
          <cell r="R3206" t="e">
            <v>#N/A</v>
          </cell>
          <cell r="S3206" t="e">
            <v>#N/A</v>
          </cell>
          <cell r="T3206" t="e">
            <v>#N/A</v>
          </cell>
          <cell r="U3206" t="e">
            <v>#N/A</v>
          </cell>
          <cell r="V3206" t="e">
            <v>#N/A</v>
          </cell>
          <cell r="W3206" t="e">
            <v>#N/A</v>
          </cell>
          <cell r="X3206" t="e">
            <v>#N/A</v>
          </cell>
          <cell r="Y3206">
            <v>78</v>
          </cell>
        </row>
        <row r="3207">
          <cell r="A3207">
            <v>3206</v>
          </cell>
          <cell r="B3207">
            <v>16</v>
          </cell>
          <cell r="C3207">
            <v>1779</v>
          </cell>
          <cell r="D3207">
            <v>42862</v>
          </cell>
          <cell r="E3207" t="b">
            <v>0</v>
          </cell>
          <cell r="F3207" t="str">
            <v>Approved</v>
          </cell>
          <cell r="G3207" t="str">
            <v>Norco Bicycles</v>
          </cell>
          <cell r="H3207" t="str">
            <v>Standard</v>
          </cell>
          <cell r="I3207" t="str">
            <v>high</v>
          </cell>
          <cell r="J3207" t="str">
            <v>small</v>
          </cell>
          <cell r="K3207">
            <v>1661.92</v>
          </cell>
          <cell r="L3207">
            <v>1479.11</v>
          </cell>
          <cell r="M3207">
            <v>182.81000000000017</v>
          </cell>
          <cell r="N3207">
            <v>33888</v>
          </cell>
          <cell r="O3207" t="e">
            <v>#N/A</v>
          </cell>
          <cell r="P3207" t="e">
            <v>#N/A</v>
          </cell>
          <cell r="Q3207" t="e">
            <v>#N/A</v>
          </cell>
          <cell r="R3207" t="e">
            <v>#N/A</v>
          </cell>
          <cell r="S3207" t="e">
            <v>#N/A</v>
          </cell>
          <cell r="T3207" t="e">
            <v>#N/A</v>
          </cell>
          <cell r="U3207" t="e">
            <v>#N/A</v>
          </cell>
          <cell r="V3207" t="e">
            <v>#N/A</v>
          </cell>
          <cell r="W3207" t="e">
            <v>#N/A</v>
          </cell>
          <cell r="X3207" t="e">
            <v>#N/A</v>
          </cell>
          <cell r="Y3207">
            <v>237</v>
          </cell>
        </row>
        <row r="3208">
          <cell r="A3208">
            <v>3207</v>
          </cell>
          <cell r="B3208">
            <v>23</v>
          </cell>
          <cell r="C3208">
            <v>430</v>
          </cell>
          <cell r="D3208">
            <v>42975</v>
          </cell>
          <cell r="E3208" t="b">
            <v>0</v>
          </cell>
          <cell r="F3208" t="str">
            <v>Approved</v>
          </cell>
          <cell r="G3208" t="str">
            <v>Norco Bicycles</v>
          </cell>
          <cell r="H3208" t="str">
            <v>Standard</v>
          </cell>
          <cell r="I3208" t="str">
            <v>medium</v>
          </cell>
          <cell r="J3208" t="str">
            <v>medium</v>
          </cell>
          <cell r="K3208">
            <v>1198.46</v>
          </cell>
          <cell r="L3208">
            <v>381.1</v>
          </cell>
          <cell r="M3208">
            <v>817.36</v>
          </cell>
          <cell r="N3208">
            <v>37626</v>
          </cell>
          <cell r="O3208" t="e">
            <v>#N/A</v>
          </cell>
          <cell r="P3208" t="e">
            <v>#N/A</v>
          </cell>
          <cell r="Q3208" t="e">
            <v>#N/A</v>
          </cell>
          <cell r="R3208" t="e">
            <v>#N/A</v>
          </cell>
          <cell r="S3208" t="e">
            <v>#N/A</v>
          </cell>
          <cell r="T3208" t="e">
            <v>#N/A</v>
          </cell>
          <cell r="U3208" t="e">
            <v>#N/A</v>
          </cell>
          <cell r="V3208" t="e">
            <v>#N/A</v>
          </cell>
          <cell r="W3208" t="e">
            <v>#N/A</v>
          </cell>
          <cell r="X3208" t="e">
            <v>#N/A</v>
          </cell>
          <cell r="Y3208">
            <v>124</v>
          </cell>
        </row>
        <row r="3209">
          <cell r="A3209">
            <v>3208</v>
          </cell>
          <cell r="B3209">
            <v>69</v>
          </cell>
          <cell r="C3209">
            <v>3423</v>
          </cell>
          <cell r="D3209">
            <v>42836</v>
          </cell>
          <cell r="E3209" t="b">
            <v>0</v>
          </cell>
          <cell r="F3209" t="str">
            <v>Approved</v>
          </cell>
          <cell r="G3209" t="str">
            <v>Giant Bicycles</v>
          </cell>
          <cell r="H3209" t="str">
            <v>Road</v>
          </cell>
          <cell r="I3209" t="str">
            <v>medium</v>
          </cell>
          <cell r="J3209" t="str">
            <v>medium</v>
          </cell>
          <cell r="K3209">
            <v>792.9</v>
          </cell>
          <cell r="L3209">
            <v>594.67999999999995</v>
          </cell>
          <cell r="M3209">
            <v>198.22000000000003</v>
          </cell>
          <cell r="N3209">
            <v>33879</v>
          </cell>
          <cell r="O3209" t="str">
            <v>Female</v>
          </cell>
          <cell r="P3209">
            <v>39</v>
          </cell>
          <cell r="Q3209">
            <v>22.243835616438357</v>
          </cell>
          <cell r="R3209" t="str">
            <v>Registered Nurse</v>
          </cell>
          <cell r="S3209" t="str">
            <v>Manufacturing</v>
          </cell>
          <cell r="T3209" t="str">
            <v>Mass Customer</v>
          </cell>
          <cell r="U3209" t="str">
            <v>No</v>
          </cell>
          <cell r="V3209">
            <v>3094</v>
          </cell>
          <cell r="W3209" t="str">
            <v>VIC</v>
          </cell>
          <cell r="X3209">
            <v>9</v>
          </cell>
          <cell r="Y3209">
            <v>263</v>
          </cell>
        </row>
        <row r="3210">
          <cell r="A3210">
            <v>3209</v>
          </cell>
          <cell r="B3210">
            <v>90</v>
          </cell>
          <cell r="C3210">
            <v>60</v>
          </cell>
          <cell r="D3210">
            <v>42882</v>
          </cell>
          <cell r="E3210" t="b">
            <v>0</v>
          </cell>
          <cell r="F3210" t="str">
            <v>Approved</v>
          </cell>
          <cell r="G3210" t="str">
            <v>Norco Bicycles</v>
          </cell>
          <cell r="H3210" t="str">
            <v>Standard</v>
          </cell>
          <cell r="I3210" t="str">
            <v>low</v>
          </cell>
          <cell r="J3210" t="str">
            <v>medium</v>
          </cell>
          <cell r="K3210">
            <v>363.01</v>
          </cell>
          <cell r="L3210">
            <v>290.41000000000003</v>
          </cell>
          <cell r="M3210">
            <v>72.599999999999966</v>
          </cell>
          <cell r="N3210">
            <v>38482</v>
          </cell>
          <cell r="O3210" t="e">
            <v>#N/A</v>
          </cell>
          <cell r="P3210" t="e">
            <v>#N/A</v>
          </cell>
          <cell r="Q3210" t="e">
            <v>#N/A</v>
          </cell>
          <cell r="R3210" t="e">
            <v>#N/A</v>
          </cell>
          <cell r="S3210" t="e">
            <v>#N/A</v>
          </cell>
          <cell r="T3210" t="e">
            <v>#N/A</v>
          </cell>
          <cell r="U3210" t="e">
            <v>#N/A</v>
          </cell>
          <cell r="V3210" t="e">
            <v>#N/A</v>
          </cell>
          <cell r="W3210" t="e">
            <v>#N/A</v>
          </cell>
          <cell r="X3210" t="e">
            <v>#N/A</v>
          </cell>
          <cell r="Y3210">
            <v>217</v>
          </cell>
        </row>
        <row r="3211">
          <cell r="A3211">
            <v>3210</v>
          </cell>
          <cell r="B3211">
            <v>12</v>
          </cell>
          <cell r="C3211">
            <v>1237</v>
          </cell>
          <cell r="D3211">
            <v>42925</v>
          </cell>
          <cell r="E3211" t="b">
            <v>0</v>
          </cell>
          <cell r="F3211" t="str">
            <v>Approved</v>
          </cell>
          <cell r="G3211" t="str">
            <v>Giant Bicycles</v>
          </cell>
          <cell r="H3211" t="str">
            <v>Standard</v>
          </cell>
          <cell r="I3211" t="str">
            <v>medium</v>
          </cell>
          <cell r="J3211" t="str">
            <v>large</v>
          </cell>
          <cell r="K3211">
            <v>1765.3</v>
          </cell>
          <cell r="L3211">
            <v>709.48</v>
          </cell>
          <cell r="M3211">
            <v>1055.82</v>
          </cell>
          <cell r="N3211">
            <v>38193</v>
          </cell>
          <cell r="O3211" t="e">
            <v>#N/A</v>
          </cell>
          <cell r="P3211" t="e">
            <v>#N/A</v>
          </cell>
          <cell r="Q3211" t="e">
            <v>#N/A</v>
          </cell>
          <cell r="R3211" t="e">
            <v>#N/A</v>
          </cell>
          <cell r="S3211" t="e">
            <v>#N/A</v>
          </cell>
          <cell r="T3211" t="e">
            <v>#N/A</v>
          </cell>
          <cell r="U3211" t="e">
            <v>#N/A</v>
          </cell>
          <cell r="V3211" t="e">
            <v>#N/A</v>
          </cell>
          <cell r="W3211" t="e">
            <v>#N/A</v>
          </cell>
          <cell r="X3211" t="e">
            <v>#N/A</v>
          </cell>
          <cell r="Y3211">
            <v>174</v>
          </cell>
        </row>
        <row r="3212">
          <cell r="A3212">
            <v>3211</v>
          </cell>
          <cell r="B3212">
            <v>47</v>
          </cell>
          <cell r="C3212">
            <v>991</v>
          </cell>
          <cell r="D3212">
            <v>42952</v>
          </cell>
          <cell r="E3212" t="b">
            <v>0</v>
          </cell>
          <cell r="F3212" t="str">
            <v>Approved</v>
          </cell>
          <cell r="G3212" t="str">
            <v>Trek Bicycles</v>
          </cell>
          <cell r="H3212" t="str">
            <v>Road</v>
          </cell>
          <cell r="I3212" t="str">
            <v>low</v>
          </cell>
          <cell r="J3212" t="str">
            <v>small</v>
          </cell>
          <cell r="K3212">
            <v>1720.7</v>
          </cell>
          <cell r="L3212">
            <v>1531.42</v>
          </cell>
          <cell r="M3212">
            <v>189.27999999999997</v>
          </cell>
          <cell r="N3212">
            <v>38991</v>
          </cell>
          <cell r="O3212" t="e">
            <v>#N/A</v>
          </cell>
          <cell r="P3212" t="e">
            <v>#N/A</v>
          </cell>
          <cell r="Q3212" t="e">
            <v>#N/A</v>
          </cell>
          <cell r="R3212" t="e">
            <v>#N/A</v>
          </cell>
          <cell r="S3212" t="e">
            <v>#N/A</v>
          </cell>
          <cell r="T3212" t="e">
            <v>#N/A</v>
          </cell>
          <cell r="U3212" t="e">
            <v>#N/A</v>
          </cell>
          <cell r="V3212" t="e">
            <v>#N/A</v>
          </cell>
          <cell r="W3212" t="e">
            <v>#N/A</v>
          </cell>
          <cell r="X3212" t="e">
            <v>#N/A</v>
          </cell>
          <cell r="Y3212">
            <v>147</v>
          </cell>
        </row>
        <row r="3213">
          <cell r="A3213">
            <v>3212</v>
          </cell>
          <cell r="B3213">
            <v>61</v>
          </cell>
          <cell r="C3213">
            <v>1469</v>
          </cell>
          <cell r="D3213">
            <v>42932</v>
          </cell>
          <cell r="E3213" t="b">
            <v>0</v>
          </cell>
          <cell r="F3213" t="str">
            <v>Approved</v>
          </cell>
          <cell r="G3213" t="str">
            <v>OHM Cycles</v>
          </cell>
          <cell r="H3213" t="str">
            <v>Standard</v>
          </cell>
          <cell r="I3213" t="str">
            <v>low</v>
          </cell>
          <cell r="J3213" t="str">
            <v>medium</v>
          </cell>
          <cell r="K3213">
            <v>71.16</v>
          </cell>
          <cell r="L3213">
            <v>56.93</v>
          </cell>
          <cell r="M3213">
            <v>14.229999999999997</v>
          </cell>
          <cell r="N3213">
            <v>40410</v>
          </cell>
          <cell r="O3213" t="e">
            <v>#N/A</v>
          </cell>
          <cell r="P3213" t="e">
            <v>#N/A</v>
          </cell>
          <cell r="Q3213" t="e">
            <v>#N/A</v>
          </cell>
          <cell r="R3213" t="e">
            <v>#N/A</v>
          </cell>
          <cell r="S3213" t="e">
            <v>#N/A</v>
          </cell>
          <cell r="T3213" t="e">
            <v>#N/A</v>
          </cell>
          <cell r="U3213" t="e">
            <v>#N/A</v>
          </cell>
          <cell r="V3213" t="e">
            <v>#N/A</v>
          </cell>
          <cell r="W3213" t="e">
            <v>#N/A</v>
          </cell>
          <cell r="X3213" t="e">
            <v>#N/A</v>
          </cell>
          <cell r="Y3213">
            <v>167</v>
          </cell>
        </row>
        <row r="3214">
          <cell r="A3214">
            <v>3213</v>
          </cell>
          <cell r="B3214">
            <v>50</v>
          </cell>
          <cell r="C3214">
            <v>2102</v>
          </cell>
          <cell r="D3214">
            <v>43071</v>
          </cell>
          <cell r="E3214" t="b">
            <v>1</v>
          </cell>
          <cell r="F3214" t="str">
            <v>Approved</v>
          </cell>
          <cell r="G3214" t="str">
            <v>WeareA2B</v>
          </cell>
          <cell r="H3214" t="str">
            <v>Standard</v>
          </cell>
          <cell r="I3214" t="str">
            <v>medium</v>
          </cell>
          <cell r="J3214" t="str">
            <v>small</v>
          </cell>
          <cell r="K3214">
            <v>175.89</v>
          </cell>
          <cell r="L3214">
            <v>131.91999999999999</v>
          </cell>
          <cell r="M3214">
            <v>43.97</v>
          </cell>
          <cell r="N3214">
            <v>37668</v>
          </cell>
          <cell r="O3214" t="e">
            <v>#N/A</v>
          </cell>
          <cell r="P3214" t="e">
            <v>#N/A</v>
          </cell>
          <cell r="Q3214" t="e">
            <v>#N/A</v>
          </cell>
          <cell r="R3214" t="e">
            <v>#N/A</v>
          </cell>
          <cell r="S3214" t="e">
            <v>#N/A</v>
          </cell>
          <cell r="T3214" t="e">
            <v>#N/A</v>
          </cell>
          <cell r="U3214" t="e">
            <v>#N/A</v>
          </cell>
          <cell r="V3214" t="e">
            <v>#N/A</v>
          </cell>
          <cell r="W3214" t="e">
            <v>#N/A</v>
          </cell>
          <cell r="X3214" t="e">
            <v>#N/A</v>
          </cell>
          <cell r="Y3214">
            <v>28</v>
          </cell>
        </row>
        <row r="3215">
          <cell r="A3215">
            <v>3214</v>
          </cell>
          <cell r="B3215">
            <v>41</v>
          </cell>
          <cell r="C3215">
            <v>30</v>
          </cell>
          <cell r="D3215">
            <v>42827</v>
          </cell>
          <cell r="E3215" t="b">
            <v>1</v>
          </cell>
          <cell r="F3215" t="str">
            <v>Approved</v>
          </cell>
          <cell r="G3215" t="str">
            <v>Solex</v>
          </cell>
          <cell r="H3215" t="str">
            <v>Road</v>
          </cell>
          <cell r="I3215" t="str">
            <v>medium</v>
          </cell>
          <cell r="J3215" t="str">
            <v>medium</v>
          </cell>
          <cell r="K3215">
            <v>416.98</v>
          </cell>
          <cell r="L3215">
            <v>312.74</v>
          </cell>
          <cell r="M3215">
            <v>104.24000000000001</v>
          </cell>
          <cell r="N3215">
            <v>41064</v>
          </cell>
          <cell r="O3215" t="e">
            <v>#N/A</v>
          </cell>
          <cell r="P3215" t="e">
            <v>#N/A</v>
          </cell>
          <cell r="Q3215" t="e">
            <v>#N/A</v>
          </cell>
          <cell r="R3215" t="e">
            <v>#N/A</v>
          </cell>
          <cell r="S3215" t="e">
            <v>#N/A</v>
          </cell>
          <cell r="T3215" t="e">
            <v>#N/A</v>
          </cell>
          <cell r="U3215" t="e">
            <v>#N/A</v>
          </cell>
          <cell r="V3215" t="e">
            <v>#N/A</v>
          </cell>
          <cell r="W3215" t="e">
            <v>#N/A</v>
          </cell>
          <cell r="X3215" t="e">
            <v>#N/A</v>
          </cell>
          <cell r="Y3215">
            <v>272</v>
          </cell>
        </row>
        <row r="3216">
          <cell r="A3216">
            <v>3215</v>
          </cell>
          <cell r="B3216">
            <v>98</v>
          </cell>
          <cell r="C3216">
            <v>1954</v>
          </cell>
          <cell r="D3216">
            <v>42999</v>
          </cell>
          <cell r="E3216" t="b">
            <v>1</v>
          </cell>
          <cell r="F3216" t="str">
            <v>Approved</v>
          </cell>
          <cell r="G3216" t="str">
            <v>Trek Bicycles</v>
          </cell>
          <cell r="H3216" t="str">
            <v>Standard</v>
          </cell>
          <cell r="I3216" t="str">
            <v>high</v>
          </cell>
          <cell r="J3216" t="str">
            <v>medium</v>
          </cell>
          <cell r="K3216">
            <v>358.39</v>
          </cell>
          <cell r="L3216">
            <v>215.03</v>
          </cell>
          <cell r="M3216">
            <v>143.35999999999999</v>
          </cell>
          <cell r="N3216">
            <v>38002</v>
          </cell>
          <cell r="O3216" t="e">
            <v>#N/A</v>
          </cell>
          <cell r="P3216" t="e">
            <v>#N/A</v>
          </cell>
          <cell r="Q3216" t="e">
            <v>#N/A</v>
          </cell>
          <cell r="R3216" t="e">
            <v>#N/A</v>
          </cell>
          <cell r="S3216" t="e">
            <v>#N/A</v>
          </cell>
          <cell r="T3216" t="e">
            <v>#N/A</v>
          </cell>
          <cell r="U3216" t="e">
            <v>#N/A</v>
          </cell>
          <cell r="V3216" t="e">
            <v>#N/A</v>
          </cell>
          <cell r="W3216" t="e">
            <v>#N/A</v>
          </cell>
          <cell r="X3216" t="e">
            <v>#N/A</v>
          </cell>
          <cell r="Y3216">
            <v>100</v>
          </cell>
        </row>
        <row r="3217">
          <cell r="A3217">
            <v>3216</v>
          </cell>
          <cell r="B3217">
            <v>33</v>
          </cell>
          <cell r="C3217">
            <v>2539</v>
          </cell>
          <cell r="D3217">
            <v>43023</v>
          </cell>
          <cell r="E3217" t="b">
            <v>1</v>
          </cell>
          <cell r="F3217" t="str">
            <v>Approved</v>
          </cell>
          <cell r="G3217" t="str">
            <v>Giant Bicycles</v>
          </cell>
          <cell r="H3217" t="str">
            <v>Standard</v>
          </cell>
          <cell r="I3217" t="str">
            <v>medium</v>
          </cell>
          <cell r="J3217" t="str">
            <v>small</v>
          </cell>
          <cell r="K3217">
            <v>1311.44</v>
          </cell>
          <cell r="L3217">
            <v>1167.18</v>
          </cell>
          <cell r="M3217">
            <v>144.26</v>
          </cell>
          <cell r="N3217">
            <v>33888</v>
          </cell>
          <cell r="O3217" t="e">
            <v>#N/A</v>
          </cell>
          <cell r="P3217" t="e">
            <v>#N/A</v>
          </cell>
          <cell r="Q3217" t="e">
            <v>#N/A</v>
          </cell>
          <cell r="R3217" t="e">
            <v>#N/A</v>
          </cell>
          <cell r="S3217" t="e">
            <v>#N/A</v>
          </cell>
          <cell r="T3217" t="e">
            <v>#N/A</v>
          </cell>
          <cell r="U3217" t="e">
            <v>#N/A</v>
          </cell>
          <cell r="V3217" t="e">
            <v>#N/A</v>
          </cell>
          <cell r="W3217" t="e">
            <v>#N/A</v>
          </cell>
          <cell r="X3217" t="e">
            <v>#N/A</v>
          </cell>
          <cell r="Y3217">
            <v>76</v>
          </cell>
        </row>
        <row r="3218">
          <cell r="A3218">
            <v>3217</v>
          </cell>
          <cell r="B3218">
            <v>70</v>
          </cell>
          <cell r="C3218">
            <v>3184</v>
          </cell>
          <cell r="D3218">
            <v>42997</v>
          </cell>
          <cell r="E3218" t="b">
            <v>1</v>
          </cell>
          <cell r="F3218" t="str">
            <v>Approved</v>
          </cell>
          <cell r="G3218" t="str">
            <v>Trek Bicycles</v>
          </cell>
          <cell r="H3218" t="str">
            <v>Standard</v>
          </cell>
          <cell r="I3218" t="str">
            <v>high</v>
          </cell>
          <cell r="J3218" t="str">
            <v>medium</v>
          </cell>
          <cell r="K3218">
            <v>495.72</v>
          </cell>
          <cell r="L3218">
            <v>297.43</v>
          </cell>
          <cell r="M3218">
            <v>198.29000000000002</v>
          </cell>
          <cell r="N3218">
            <v>38193</v>
          </cell>
          <cell r="O3218" t="e">
            <v>#N/A</v>
          </cell>
          <cell r="P3218" t="e">
            <v>#N/A</v>
          </cell>
          <cell r="Q3218" t="e">
            <v>#N/A</v>
          </cell>
          <cell r="R3218" t="e">
            <v>#N/A</v>
          </cell>
          <cell r="S3218" t="e">
            <v>#N/A</v>
          </cell>
          <cell r="T3218" t="e">
            <v>#N/A</v>
          </cell>
          <cell r="U3218" t="e">
            <v>#N/A</v>
          </cell>
          <cell r="V3218" t="e">
            <v>#N/A</v>
          </cell>
          <cell r="W3218" t="e">
            <v>#N/A</v>
          </cell>
          <cell r="X3218" t="e">
            <v>#N/A</v>
          </cell>
          <cell r="Y3218">
            <v>102</v>
          </cell>
        </row>
        <row r="3219">
          <cell r="A3219">
            <v>3218</v>
          </cell>
          <cell r="B3219">
            <v>26</v>
          </cell>
          <cell r="C3219">
            <v>127</v>
          </cell>
          <cell r="D3219">
            <v>42797</v>
          </cell>
          <cell r="E3219" t="b">
            <v>0</v>
          </cell>
          <cell r="F3219" t="str">
            <v>Approved</v>
          </cell>
          <cell r="G3219" t="str">
            <v>WeareA2B</v>
          </cell>
          <cell r="H3219" t="str">
            <v>Standard</v>
          </cell>
          <cell r="I3219" t="str">
            <v>medium</v>
          </cell>
          <cell r="J3219" t="str">
            <v>medium</v>
          </cell>
          <cell r="K3219">
            <v>1992.93</v>
          </cell>
          <cell r="L3219">
            <v>762.63</v>
          </cell>
          <cell r="M3219">
            <v>1230.3000000000002</v>
          </cell>
          <cell r="N3219">
            <v>34115</v>
          </cell>
          <cell r="O3219" t="e">
            <v>#N/A</v>
          </cell>
          <cell r="P3219" t="e">
            <v>#N/A</v>
          </cell>
          <cell r="Q3219" t="e">
            <v>#N/A</v>
          </cell>
          <cell r="R3219" t="e">
            <v>#N/A</v>
          </cell>
          <cell r="S3219" t="e">
            <v>#N/A</v>
          </cell>
          <cell r="T3219" t="e">
            <v>#N/A</v>
          </cell>
          <cell r="U3219" t="e">
            <v>#N/A</v>
          </cell>
          <cell r="V3219" t="e">
            <v>#N/A</v>
          </cell>
          <cell r="W3219" t="e">
            <v>#N/A</v>
          </cell>
          <cell r="X3219" t="e">
            <v>#N/A</v>
          </cell>
          <cell r="Y3219">
            <v>302</v>
          </cell>
        </row>
        <row r="3220">
          <cell r="A3220">
            <v>3219</v>
          </cell>
          <cell r="B3220">
            <v>19</v>
          </cell>
          <cell r="C3220">
            <v>477</v>
          </cell>
          <cell r="D3220">
            <v>42950</v>
          </cell>
          <cell r="E3220" t="b">
            <v>1</v>
          </cell>
          <cell r="F3220" t="str">
            <v>Approved</v>
          </cell>
          <cell r="G3220" t="str">
            <v>Trek Bicycles</v>
          </cell>
          <cell r="H3220" t="str">
            <v>Mountain</v>
          </cell>
          <cell r="I3220" t="str">
            <v>low</v>
          </cell>
          <cell r="J3220" t="str">
            <v>medium</v>
          </cell>
          <cell r="K3220">
            <v>574.64</v>
          </cell>
          <cell r="L3220">
            <v>459.71</v>
          </cell>
          <cell r="M3220">
            <v>114.93</v>
          </cell>
          <cell r="N3220">
            <v>34079</v>
          </cell>
          <cell r="O3220" t="e">
            <v>#N/A</v>
          </cell>
          <cell r="P3220" t="e">
            <v>#N/A</v>
          </cell>
          <cell r="Q3220" t="e">
            <v>#N/A</v>
          </cell>
          <cell r="R3220" t="e">
            <v>#N/A</v>
          </cell>
          <cell r="S3220" t="e">
            <v>#N/A</v>
          </cell>
          <cell r="T3220" t="e">
            <v>#N/A</v>
          </cell>
          <cell r="U3220" t="e">
            <v>#N/A</v>
          </cell>
          <cell r="V3220" t="e">
            <v>#N/A</v>
          </cell>
          <cell r="W3220" t="e">
            <v>#N/A</v>
          </cell>
          <cell r="X3220" t="e">
            <v>#N/A</v>
          </cell>
          <cell r="Y3220">
            <v>149</v>
          </cell>
        </row>
        <row r="3221">
          <cell r="A3221">
            <v>3220</v>
          </cell>
          <cell r="B3221">
            <v>61</v>
          </cell>
          <cell r="C3221">
            <v>389</v>
          </cell>
          <cell r="D3221">
            <v>42986</v>
          </cell>
          <cell r="E3221" t="b">
            <v>1</v>
          </cell>
          <cell r="F3221" t="str">
            <v>Approved</v>
          </cell>
          <cell r="G3221" t="str">
            <v>OHM Cycles</v>
          </cell>
          <cell r="H3221" t="str">
            <v>Standard</v>
          </cell>
          <cell r="I3221" t="str">
            <v>low</v>
          </cell>
          <cell r="J3221" t="str">
            <v>medium</v>
          </cell>
          <cell r="K3221">
            <v>71.16</v>
          </cell>
          <cell r="L3221">
            <v>56.93</v>
          </cell>
          <cell r="M3221">
            <v>14.229999999999997</v>
          </cell>
          <cell r="N3221">
            <v>33879</v>
          </cell>
          <cell r="O3221" t="e">
            <v>#N/A</v>
          </cell>
          <cell r="P3221" t="e">
            <v>#N/A</v>
          </cell>
          <cell r="Q3221" t="e">
            <v>#N/A</v>
          </cell>
          <cell r="R3221" t="e">
            <v>#N/A</v>
          </cell>
          <cell r="S3221" t="e">
            <v>#N/A</v>
          </cell>
          <cell r="T3221" t="e">
            <v>#N/A</v>
          </cell>
          <cell r="U3221" t="e">
            <v>#N/A</v>
          </cell>
          <cell r="V3221" t="e">
            <v>#N/A</v>
          </cell>
          <cell r="W3221" t="e">
            <v>#N/A</v>
          </cell>
          <cell r="X3221" t="e">
            <v>#N/A</v>
          </cell>
          <cell r="Y3221">
            <v>113</v>
          </cell>
        </row>
        <row r="3222">
          <cell r="A3222">
            <v>3221</v>
          </cell>
          <cell r="B3222">
            <v>0</v>
          </cell>
          <cell r="C3222">
            <v>2058</v>
          </cell>
          <cell r="D3222">
            <v>42813</v>
          </cell>
          <cell r="E3222" t="b">
            <v>0</v>
          </cell>
          <cell r="F3222" t="str">
            <v>Approved</v>
          </cell>
          <cell r="G3222" t="str">
            <v>Norco Bicycles</v>
          </cell>
          <cell r="H3222" t="str">
            <v>Standard</v>
          </cell>
          <cell r="I3222" t="str">
            <v>low</v>
          </cell>
          <cell r="J3222" t="str">
            <v>medium</v>
          </cell>
          <cell r="K3222">
            <v>363.01</v>
          </cell>
          <cell r="L3222">
            <v>290.41000000000003</v>
          </cell>
          <cell r="M3222">
            <v>72.599999999999966</v>
          </cell>
          <cell r="N3222">
            <v>38482</v>
          </cell>
          <cell r="O3222" t="e">
            <v>#N/A</v>
          </cell>
          <cell r="P3222" t="e">
            <v>#N/A</v>
          </cell>
          <cell r="Q3222" t="e">
            <v>#N/A</v>
          </cell>
          <cell r="R3222" t="e">
            <v>#N/A</v>
          </cell>
          <cell r="S3222" t="e">
            <v>#N/A</v>
          </cell>
          <cell r="T3222" t="e">
            <v>#N/A</v>
          </cell>
          <cell r="U3222" t="e">
            <v>#N/A</v>
          </cell>
          <cell r="V3222" t="e">
            <v>#N/A</v>
          </cell>
          <cell r="W3222" t="e">
            <v>#N/A</v>
          </cell>
          <cell r="X3222" t="e">
            <v>#N/A</v>
          </cell>
          <cell r="Y3222">
            <v>286</v>
          </cell>
        </row>
        <row r="3223">
          <cell r="A3223">
            <v>3222</v>
          </cell>
          <cell r="B3223">
            <v>40</v>
          </cell>
          <cell r="C3223">
            <v>1095</v>
          </cell>
          <cell r="D3223">
            <v>42881</v>
          </cell>
          <cell r="E3223" t="b">
            <v>0</v>
          </cell>
          <cell r="F3223" t="str">
            <v>Approved</v>
          </cell>
          <cell r="G3223" t="str">
            <v>OHM Cycles</v>
          </cell>
          <cell r="H3223" t="str">
            <v>Standard</v>
          </cell>
          <cell r="I3223" t="str">
            <v>high</v>
          </cell>
          <cell r="J3223" t="str">
            <v>medium</v>
          </cell>
          <cell r="K3223">
            <v>1458.17</v>
          </cell>
          <cell r="L3223">
            <v>874.9</v>
          </cell>
          <cell r="M3223">
            <v>583.2700000000001</v>
          </cell>
          <cell r="N3223">
            <v>33455</v>
          </cell>
          <cell r="O3223" t="e">
            <v>#N/A</v>
          </cell>
          <cell r="P3223" t="e">
            <v>#N/A</v>
          </cell>
          <cell r="Q3223" t="e">
            <v>#N/A</v>
          </cell>
          <cell r="R3223" t="e">
            <v>#N/A</v>
          </cell>
          <cell r="S3223" t="e">
            <v>#N/A</v>
          </cell>
          <cell r="T3223" t="e">
            <v>#N/A</v>
          </cell>
          <cell r="U3223" t="e">
            <v>#N/A</v>
          </cell>
          <cell r="V3223" t="e">
            <v>#N/A</v>
          </cell>
          <cell r="W3223" t="e">
            <v>#N/A</v>
          </cell>
          <cell r="X3223" t="e">
            <v>#N/A</v>
          </cell>
          <cell r="Y3223">
            <v>218</v>
          </cell>
        </row>
        <row r="3224">
          <cell r="A3224">
            <v>3223</v>
          </cell>
          <cell r="B3224">
            <v>13</v>
          </cell>
          <cell r="C3224">
            <v>2610</v>
          </cell>
          <cell r="D3224">
            <v>42952</v>
          </cell>
          <cell r="E3224" t="b">
            <v>1</v>
          </cell>
          <cell r="F3224" t="str">
            <v>Approved</v>
          </cell>
          <cell r="G3224" t="str">
            <v>Solex</v>
          </cell>
          <cell r="H3224" t="str">
            <v>Standard</v>
          </cell>
          <cell r="I3224" t="str">
            <v>medium</v>
          </cell>
          <cell r="J3224" t="str">
            <v>medium</v>
          </cell>
          <cell r="K3224">
            <v>1163.8900000000001</v>
          </cell>
          <cell r="L3224">
            <v>589.27</v>
          </cell>
          <cell r="M3224">
            <v>574.62000000000012</v>
          </cell>
          <cell r="N3224">
            <v>42560</v>
          </cell>
          <cell r="O3224" t="e">
            <v>#N/A</v>
          </cell>
          <cell r="P3224" t="e">
            <v>#N/A</v>
          </cell>
          <cell r="Q3224" t="e">
            <v>#N/A</v>
          </cell>
          <cell r="R3224" t="e">
            <v>#N/A</v>
          </cell>
          <cell r="S3224" t="e">
            <v>#N/A</v>
          </cell>
          <cell r="T3224" t="e">
            <v>#N/A</v>
          </cell>
          <cell r="U3224" t="e">
            <v>#N/A</v>
          </cell>
          <cell r="V3224" t="e">
            <v>#N/A</v>
          </cell>
          <cell r="W3224" t="e">
            <v>#N/A</v>
          </cell>
          <cell r="X3224" t="e">
            <v>#N/A</v>
          </cell>
          <cell r="Y3224">
            <v>147</v>
          </cell>
        </row>
        <row r="3225">
          <cell r="A3225">
            <v>3224</v>
          </cell>
          <cell r="B3225">
            <v>92</v>
          </cell>
          <cell r="C3225">
            <v>2049</v>
          </cell>
          <cell r="D3225">
            <v>43034</v>
          </cell>
          <cell r="E3225" t="b">
            <v>0</v>
          </cell>
          <cell r="F3225" t="str">
            <v>Cancelled</v>
          </cell>
          <cell r="G3225" t="str">
            <v>WeareA2B</v>
          </cell>
          <cell r="H3225" t="str">
            <v>Touring</v>
          </cell>
          <cell r="I3225" t="str">
            <v>medium</v>
          </cell>
          <cell r="J3225" t="str">
            <v>large</v>
          </cell>
          <cell r="K3225">
            <v>1890.39</v>
          </cell>
          <cell r="L3225">
            <v>260.14</v>
          </cell>
          <cell r="M3225">
            <v>1630.25</v>
          </cell>
          <cell r="N3225">
            <v>33259</v>
          </cell>
          <cell r="O3225" t="e">
            <v>#N/A</v>
          </cell>
          <cell r="P3225" t="e">
            <v>#N/A</v>
          </cell>
          <cell r="Q3225" t="e">
            <v>#N/A</v>
          </cell>
          <cell r="R3225" t="e">
            <v>#N/A</v>
          </cell>
          <cell r="S3225" t="e">
            <v>#N/A</v>
          </cell>
          <cell r="T3225" t="e">
            <v>#N/A</v>
          </cell>
          <cell r="U3225" t="e">
            <v>#N/A</v>
          </cell>
          <cell r="V3225" t="e">
            <v>#N/A</v>
          </cell>
          <cell r="W3225" t="e">
            <v>#N/A</v>
          </cell>
          <cell r="X3225" t="e">
            <v>#N/A</v>
          </cell>
          <cell r="Y3225">
            <v>65</v>
          </cell>
        </row>
        <row r="3226">
          <cell r="A3226">
            <v>3225</v>
          </cell>
          <cell r="B3226">
            <v>31</v>
          </cell>
          <cell r="C3226">
            <v>3476</v>
          </cell>
          <cell r="D3226">
            <v>43041</v>
          </cell>
          <cell r="E3226" t="b">
            <v>1</v>
          </cell>
          <cell r="F3226" t="str">
            <v>Approved</v>
          </cell>
          <cell r="G3226" t="str">
            <v>Giant Bicycles</v>
          </cell>
          <cell r="H3226" t="str">
            <v>Standard</v>
          </cell>
          <cell r="I3226" t="str">
            <v>medium</v>
          </cell>
          <cell r="J3226" t="str">
            <v>medium</v>
          </cell>
          <cell r="K3226">
            <v>230.91</v>
          </cell>
          <cell r="L3226">
            <v>173.18</v>
          </cell>
          <cell r="M3226">
            <v>57.72999999999999</v>
          </cell>
          <cell r="N3226">
            <v>39031</v>
          </cell>
          <cell r="O3226" t="str">
            <v>Female</v>
          </cell>
          <cell r="P3226">
            <v>90</v>
          </cell>
          <cell r="Q3226">
            <v>32.553424657534244</v>
          </cell>
          <cell r="R3226">
            <v>0</v>
          </cell>
          <cell r="S3226" t="str">
            <v>Retail</v>
          </cell>
          <cell r="T3226" t="str">
            <v>Affluent Customer</v>
          </cell>
          <cell r="U3226" t="str">
            <v>No</v>
          </cell>
          <cell r="V3226">
            <v>2101</v>
          </cell>
          <cell r="W3226" t="str">
            <v>NSW</v>
          </cell>
          <cell r="X3226">
            <v>11</v>
          </cell>
          <cell r="Y3226">
            <v>58</v>
          </cell>
        </row>
        <row r="3227">
          <cell r="A3227">
            <v>3226</v>
          </cell>
          <cell r="B3227">
            <v>50</v>
          </cell>
          <cell r="C3227">
            <v>3177</v>
          </cell>
          <cell r="D3227">
            <v>42888</v>
          </cell>
          <cell r="E3227" t="b">
            <v>0</v>
          </cell>
          <cell r="F3227" t="str">
            <v>Approved</v>
          </cell>
          <cell r="G3227" t="str">
            <v>WeareA2B</v>
          </cell>
          <cell r="H3227" t="str">
            <v>Standard</v>
          </cell>
          <cell r="I3227" t="str">
            <v>medium</v>
          </cell>
          <cell r="J3227" t="str">
            <v>small</v>
          </cell>
          <cell r="K3227">
            <v>175.89</v>
          </cell>
          <cell r="L3227">
            <v>131.91999999999999</v>
          </cell>
          <cell r="M3227">
            <v>43.97</v>
          </cell>
          <cell r="N3227">
            <v>37668</v>
          </cell>
          <cell r="O3227" t="e">
            <v>#N/A</v>
          </cell>
          <cell r="P3227" t="e">
            <v>#N/A</v>
          </cell>
          <cell r="Q3227" t="e">
            <v>#N/A</v>
          </cell>
          <cell r="R3227" t="e">
            <v>#N/A</v>
          </cell>
          <cell r="S3227" t="e">
            <v>#N/A</v>
          </cell>
          <cell r="T3227" t="e">
            <v>#N/A</v>
          </cell>
          <cell r="U3227" t="e">
            <v>#N/A</v>
          </cell>
          <cell r="V3227" t="e">
            <v>#N/A</v>
          </cell>
          <cell r="W3227" t="e">
            <v>#N/A</v>
          </cell>
          <cell r="X3227" t="e">
            <v>#N/A</v>
          </cell>
          <cell r="Y3227">
            <v>211</v>
          </cell>
        </row>
        <row r="3228">
          <cell r="A3228">
            <v>3227</v>
          </cell>
          <cell r="B3228">
            <v>12</v>
          </cell>
          <cell r="C3228">
            <v>333</v>
          </cell>
          <cell r="D3228">
            <v>42904</v>
          </cell>
          <cell r="E3228" t="b">
            <v>0</v>
          </cell>
          <cell r="F3228" t="str">
            <v>Approved</v>
          </cell>
          <cell r="G3228" t="str">
            <v>WeareA2B</v>
          </cell>
          <cell r="H3228" t="str">
            <v>Standard</v>
          </cell>
          <cell r="I3228" t="str">
            <v>medium</v>
          </cell>
          <cell r="J3228" t="str">
            <v>medium</v>
          </cell>
          <cell r="K3228">
            <v>1231.1500000000001</v>
          </cell>
          <cell r="L3228">
            <v>161.6</v>
          </cell>
          <cell r="M3228">
            <v>1069.5500000000002</v>
          </cell>
          <cell r="N3228">
            <v>42560</v>
          </cell>
          <cell r="O3228" t="e">
            <v>#N/A</v>
          </cell>
          <cell r="P3228" t="e">
            <v>#N/A</v>
          </cell>
          <cell r="Q3228" t="e">
            <v>#N/A</v>
          </cell>
          <cell r="R3228" t="e">
            <v>#N/A</v>
          </cell>
          <cell r="S3228" t="e">
            <v>#N/A</v>
          </cell>
          <cell r="T3228" t="e">
            <v>#N/A</v>
          </cell>
          <cell r="U3228" t="e">
            <v>#N/A</v>
          </cell>
          <cell r="V3228" t="e">
            <v>#N/A</v>
          </cell>
          <cell r="W3228" t="e">
            <v>#N/A</v>
          </cell>
          <cell r="X3228" t="e">
            <v>#N/A</v>
          </cell>
          <cell r="Y3228">
            <v>195</v>
          </cell>
        </row>
        <row r="3229">
          <cell r="A3229">
            <v>3228</v>
          </cell>
          <cell r="B3229">
            <v>95</v>
          </cell>
          <cell r="C3229">
            <v>1503</v>
          </cell>
          <cell r="D3229">
            <v>42764</v>
          </cell>
          <cell r="E3229" t="b">
            <v>0</v>
          </cell>
          <cell r="F3229" t="str">
            <v>Approved</v>
          </cell>
          <cell r="G3229" t="str">
            <v>Giant Bicycles</v>
          </cell>
          <cell r="H3229" t="str">
            <v>Standard</v>
          </cell>
          <cell r="I3229" t="str">
            <v>medium</v>
          </cell>
          <cell r="J3229" t="str">
            <v>large</v>
          </cell>
          <cell r="K3229">
            <v>569.55999999999995</v>
          </cell>
          <cell r="L3229">
            <v>528.42999999999995</v>
          </cell>
          <cell r="M3229">
            <v>41.129999999999995</v>
          </cell>
          <cell r="N3229">
            <v>39031</v>
          </cell>
          <cell r="O3229" t="e">
            <v>#N/A</v>
          </cell>
          <cell r="P3229" t="e">
            <v>#N/A</v>
          </cell>
          <cell r="Q3229" t="e">
            <v>#N/A</v>
          </cell>
          <cell r="R3229" t="e">
            <v>#N/A</v>
          </cell>
          <cell r="S3229" t="e">
            <v>#N/A</v>
          </cell>
          <cell r="T3229" t="e">
            <v>#N/A</v>
          </cell>
          <cell r="U3229" t="e">
            <v>#N/A</v>
          </cell>
          <cell r="V3229" t="e">
            <v>#N/A</v>
          </cell>
          <cell r="W3229" t="e">
            <v>#N/A</v>
          </cell>
          <cell r="X3229" t="e">
            <v>#N/A</v>
          </cell>
          <cell r="Y3229">
            <v>335</v>
          </cell>
        </row>
        <row r="3230">
          <cell r="A3230">
            <v>3229</v>
          </cell>
          <cell r="B3230">
            <v>2</v>
          </cell>
          <cell r="C3230">
            <v>2130</v>
          </cell>
          <cell r="D3230">
            <v>42858</v>
          </cell>
          <cell r="E3230" t="b">
            <v>0</v>
          </cell>
          <cell r="F3230" t="str">
            <v>Approved</v>
          </cell>
          <cell r="G3230" t="str">
            <v>Giant Bicycles</v>
          </cell>
          <cell r="H3230" t="str">
            <v>Road</v>
          </cell>
          <cell r="I3230" t="str">
            <v>low</v>
          </cell>
          <cell r="J3230" t="str">
            <v>small</v>
          </cell>
          <cell r="K3230">
            <v>590.26</v>
          </cell>
          <cell r="L3230">
            <v>525.33000000000004</v>
          </cell>
          <cell r="M3230">
            <v>64.92999999999995</v>
          </cell>
          <cell r="N3230">
            <v>42105</v>
          </cell>
          <cell r="O3230" t="e">
            <v>#N/A</v>
          </cell>
          <cell r="P3230" t="e">
            <v>#N/A</v>
          </cell>
          <cell r="Q3230" t="e">
            <v>#N/A</v>
          </cell>
          <cell r="R3230" t="e">
            <v>#N/A</v>
          </cell>
          <cell r="S3230" t="e">
            <v>#N/A</v>
          </cell>
          <cell r="T3230" t="e">
            <v>#N/A</v>
          </cell>
          <cell r="U3230" t="e">
            <v>#N/A</v>
          </cell>
          <cell r="V3230" t="e">
            <v>#N/A</v>
          </cell>
          <cell r="W3230" t="e">
            <v>#N/A</v>
          </cell>
          <cell r="X3230" t="e">
            <v>#N/A</v>
          </cell>
          <cell r="Y3230">
            <v>241</v>
          </cell>
        </row>
        <row r="3231">
          <cell r="A3231">
            <v>3230</v>
          </cell>
          <cell r="B3231">
            <v>56</v>
          </cell>
          <cell r="C3231">
            <v>2815</v>
          </cell>
          <cell r="D3231">
            <v>42888</v>
          </cell>
          <cell r="E3231" t="b">
            <v>0</v>
          </cell>
          <cell r="F3231" t="str">
            <v>Approved</v>
          </cell>
          <cell r="G3231" t="str">
            <v>OHM Cycles</v>
          </cell>
          <cell r="H3231" t="str">
            <v>Standard</v>
          </cell>
          <cell r="I3231" t="str">
            <v>medium</v>
          </cell>
          <cell r="J3231" t="str">
            <v>medium</v>
          </cell>
          <cell r="K3231">
            <v>183.86</v>
          </cell>
          <cell r="L3231">
            <v>137.9</v>
          </cell>
          <cell r="M3231">
            <v>45.960000000000008</v>
          </cell>
          <cell r="N3231">
            <v>35707</v>
          </cell>
          <cell r="O3231" t="e">
            <v>#N/A</v>
          </cell>
          <cell r="P3231" t="e">
            <v>#N/A</v>
          </cell>
          <cell r="Q3231" t="e">
            <v>#N/A</v>
          </cell>
          <cell r="R3231" t="e">
            <v>#N/A</v>
          </cell>
          <cell r="S3231" t="e">
            <v>#N/A</v>
          </cell>
          <cell r="T3231" t="e">
            <v>#N/A</v>
          </cell>
          <cell r="U3231" t="e">
            <v>#N/A</v>
          </cell>
          <cell r="V3231" t="e">
            <v>#N/A</v>
          </cell>
          <cell r="W3231" t="e">
            <v>#N/A</v>
          </cell>
          <cell r="X3231" t="e">
            <v>#N/A</v>
          </cell>
          <cell r="Y3231">
            <v>211</v>
          </cell>
        </row>
        <row r="3232">
          <cell r="A3232">
            <v>3231</v>
          </cell>
          <cell r="B3232">
            <v>53</v>
          </cell>
          <cell r="C3232">
            <v>2263</v>
          </cell>
          <cell r="D3232">
            <v>43039</v>
          </cell>
          <cell r="E3232" t="b">
            <v>0</v>
          </cell>
          <cell r="F3232" t="str">
            <v>Approved</v>
          </cell>
          <cell r="G3232" t="str">
            <v>OHM Cycles</v>
          </cell>
          <cell r="H3232" t="str">
            <v>Standard</v>
          </cell>
          <cell r="I3232" t="str">
            <v>medium</v>
          </cell>
          <cell r="J3232" t="str">
            <v>medium</v>
          </cell>
          <cell r="K3232">
            <v>795.34</v>
          </cell>
          <cell r="L3232">
            <v>101.58</v>
          </cell>
          <cell r="M3232">
            <v>693.76</v>
          </cell>
          <cell r="N3232">
            <v>42172</v>
          </cell>
          <cell r="O3232" t="e">
            <v>#N/A</v>
          </cell>
          <cell r="P3232" t="e">
            <v>#N/A</v>
          </cell>
          <cell r="Q3232" t="e">
            <v>#N/A</v>
          </cell>
          <cell r="R3232" t="e">
            <v>#N/A</v>
          </cell>
          <cell r="S3232" t="e">
            <v>#N/A</v>
          </cell>
          <cell r="T3232" t="e">
            <v>#N/A</v>
          </cell>
          <cell r="U3232" t="e">
            <v>#N/A</v>
          </cell>
          <cell r="V3232" t="e">
            <v>#N/A</v>
          </cell>
          <cell r="W3232" t="e">
            <v>#N/A</v>
          </cell>
          <cell r="X3232" t="e">
            <v>#N/A</v>
          </cell>
          <cell r="Y3232">
            <v>60</v>
          </cell>
        </row>
        <row r="3233">
          <cell r="A3233">
            <v>3232</v>
          </cell>
          <cell r="B3233">
            <v>63</v>
          </cell>
          <cell r="C3233">
            <v>2941</v>
          </cell>
          <cell r="D3233">
            <v>42840</v>
          </cell>
          <cell r="E3233" t="b">
            <v>1</v>
          </cell>
          <cell r="F3233" t="str">
            <v>Approved</v>
          </cell>
          <cell r="G3233" t="str">
            <v>Solex</v>
          </cell>
          <cell r="H3233" t="str">
            <v>Standard</v>
          </cell>
          <cell r="I3233" t="str">
            <v>medium</v>
          </cell>
          <cell r="J3233" t="str">
            <v>medium</v>
          </cell>
          <cell r="K3233">
            <v>1483.2</v>
          </cell>
          <cell r="L3233">
            <v>99.59</v>
          </cell>
          <cell r="M3233">
            <v>1383.6100000000001</v>
          </cell>
          <cell r="N3233">
            <v>36146</v>
          </cell>
          <cell r="O3233" t="e">
            <v>#N/A</v>
          </cell>
          <cell r="P3233" t="e">
            <v>#N/A</v>
          </cell>
          <cell r="Q3233" t="e">
            <v>#N/A</v>
          </cell>
          <cell r="R3233" t="e">
            <v>#N/A</v>
          </cell>
          <cell r="S3233" t="e">
            <v>#N/A</v>
          </cell>
          <cell r="T3233" t="e">
            <v>#N/A</v>
          </cell>
          <cell r="U3233" t="e">
            <v>#N/A</v>
          </cell>
          <cell r="V3233" t="e">
            <v>#N/A</v>
          </cell>
          <cell r="W3233" t="e">
            <v>#N/A</v>
          </cell>
          <cell r="X3233" t="e">
            <v>#N/A</v>
          </cell>
          <cell r="Y3233">
            <v>259</v>
          </cell>
        </row>
        <row r="3234">
          <cell r="A3234">
            <v>3233</v>
          </cell>
          <cell r="B3234">
            <v>50</v>
          </cell>
          <cell r="C3234">
            <v>1663</v>
          </cell>
          <cell r="D3234">
            <v>42774</v>
          </cell>
          <cell r="E3234" t="b">
            <v>0</v>
          </cell>
          <cell r="F3234" t="str">
            <v>Approved</v>
          </cell>
          <cell r="G3234" t="str">
            <v>Giant Bicycles</v>
          </cell>
          <cell r="H3234" t="str">
            <v>Standard</v>
          </cell>
          <cell r="I3234" t="str">
            <v>medium</v>
          </cell>
          <cell r="J3234" t="str">
            <v>medium</v>
          </cell>
          <cell r="K3234">
            <v>642.70000000000005</v>
          </cell>
          <cell r="L3234">
            <v>211.37</v>
          </cell>
          <cell r="M3234">
            <v>431.33000000000004</v>
          </cell>
          <cell r="N3234">
            <v>40618</v>
          </cell>
          <cell r="O3234" t="e">
            <v>#N/A</v>
          </cell>
          <cell r="P3234" t="e">
            <v>#N/A</v>
          </cell>
          <cell r="Q3234" t="e">
            <v>#N/A</v>
          </cell>
          <cell r="R3234" t="e">
            <v>#N/A</v>
          </cell>
          <cell r="S3234" t="e">
            <v>#N/A</v>
          </cell>
          <cell r="T3234" t="e">
            <v>#N/A</v>
          </cell>
          <cell r="U3234" t="e">
            <v>#N/A</v>
          </cell>
          <cell r="V3234" t="e">
            <v>#N/A</v>
          </cell>
          <cell r="W3234" t="e">
            <v>#N/A</v>
          </cell>
          <cell r="X3234" t="e">
            <v>#N/A</v>
          </cell>
          <cell r="Y3234">
            <v>325</v>
          </cell>
        </row>
        <row r="3235">
          <cell r="A3235">
            <v>3234</v>
          </cell>
          <cell r="B3235">
            <v>12</v>
          </cell>
          <cell r="C3235">
            <v>1552</v>
          </cell>
          <cell r="D3235">
            <v>42960</v>
          </cell>
          <cell r="E3235" t="b">
            <v>0</v>
          </cell>
          <cell r="F3235" t="str">
            <v>Approved</v>
          </cell>
          <cell r="G3235" t="str">
            <v>WeareA2B</v>
          </cell>
          <cell r="H3235" t="str">
            <v>Standard</v>
          </cell>
          <cell r="I3235" t="str">
            <v>medium</v>
          </cell>
          <cell r="J3235" t="str">
            <v>medium</v>
          </cell>
          <cell r="K3235">
            <v>1231.1500000000001</v>
          </cell>
          <cell r="L3235">
            <v>161.6</v>
          </cell>
          <cell r="M3235">
            <v>1069.5500000000002</v>
          </cell>
          <cell r="N3235">
            <v>38693</v>
          </cell>
          <cell r="O3235" t="e">
            <v>#N/A</v>
          </cell>
          <cell r="P3235" t="e">
            <v>#N/A</v>
          </cell>
          <cell r="Q3235" t="e">
            <v>#N/A</v>
          </cell>
          <cell r="R3235" t="e">
            <v>#N/A</v>
          </cell>
          <cell r="S3235" t="e">
            <v>#N/A</v>
          </cell>
          <cell r="T3235" t="e">
            <v>#N/A</v>
          </cell>
          <cell r="U3235" t="e">
            <v>#N/A</v>
          </cell>
          <cell r="V3235" t="e">
            <v>#N/A</v>
          </cell>
          <cell r="W3235" t="e">
            <v>#N/A</v>
          </cell>
          <cell r="X3235" t="e">
            <v>#N/A</v>
          </cell>
          <cell r="Y3235">
            <v>139</v>
          </cell>
        </row>
        <row r="3236">
          <cell r="A3236">
            <v>3235</v>
          </cell>
          <cell r="B3236">
            <v>43</v>
          </cell>
          <cell r="C3236">
            <v>1318</v>
          </cell>
          <cell r="D3236">
            <v>43092</v>
          </cell>
          <cell r="E3236" t="b">
            <v>0</v>
          </cell>
          <cell r="F3236" t="str">
            <v>Approved</v>
          </cell>
          <cell r="G3236" t="str">
            <v>Solex</v>
          </cell>
          <cell r="H3236" t="str">
            <v>Standard</v>
          </cell>
          <cell r="I3236" t="str">
            <v>medium</v>
          </cell>
          <cell r="J3236" t="str">
            <v>medium</v>
          </cell>
          <cell r="K3236">
            <v>1151.96</v>
          </cell>
          <cell r="L3236">
            <v>649.49</v>
          </cell>
          <cell r="M3236">
            <v>502.47</v>
          </cell>
          <cell r="N3236">
            <v>34071</v>
          </cell>
          <cell r="O3236" t="e">
            <v>#N/A</v>
          </cell>
          <cell r="P3236" t="e">
            <v>#N/A</v>
          </cell>
          <cell r="Q3236" t="e">
            <v>#N/A</v>
          </cell>
          <cell r="R3236" t="e">
            <v>#N/A</v>
          </cell>
          <cell r="S3236" t="e">
            <v>#N/A</v>
          </cell>
          <cell r="T3236" t="e">
            <v>#N/A</v>
          </cell>
          <cell r="U3236" t="e">
            <v>#N/A</v>
          </cell>
          <cell r="V3236" t="e">
            <v>#N/A</v>
          </cell>
          <cell r="W3236" t="e">
            <v>#N/A</v>
          </cell>
          <cell r="X3236" t="e">
            <v>#N/A</v>
          </cell>
          <cell r="Y3236">
            <v>7</v>
          </cell>
        </row>
        <row r="3237">
          <cell r="A3237">
            <v>3236</v>
          </cell>
          <cell r="B3237">
            <v>62</v>
          </cell>
          <cell r="C3237">
            <v>310</v>
          </cell>
          <cell r="D3237">
            <v>43091</v>
          </cell>
          <cell r="E3237" t="b">
            <v>0</v>
          </cell>
          <cell r="F3237" t="str">
            <v>Approved</v>
          </cell>
          <cell r="G3237" t="str">
            <v>Solex</v>
          </cell>
          <cell r="H3237" t="str">
            <v>Standard</v>
          </cell>
          <cell r="I3237" t="str">
            <v>medium</v>
          </cell>
          <cell r="J3237" t="str">
            <v>medium</v>
          </cell>
          <cell r="K3237">
            <v>478.16</v>
          </cell>
          <cell r="L3237">
            <v>298.72000000000003</v>
          </cell>
          <cell r="M3237">
            <v>179.44</v>
          </cell>
          <cell r="N3237">
            <v>42105</v>
          </cell>
          <cell r="O3237" t="e">
            <v>#N/A</v>
          </cell>
          <cell r="P3237" t="e">
            <v>#N/A</v>
          </cell>
          <cell r="Q3237" t="e">
            <v>#N/A</v>
          </cell>
          <cell r="R3237" t="e">
            <v>#N/A</v>
          </cell>
          <cell r="S3237" t="e">
            <v>#N/A</v>
          </cell>
          <cell r="T3237" t="e">
            <v>#N/A</v>
          </cell>
          <cell r="U3237" t="e">
            <v>#N/A</v>
          </cell>
          <cell r="V3237" t="e">
            <v>#N/A</v>
          </cell>
          <cell r="W3237" t="e">
            <v>#N/A</v>
          </cell>
          <cell r="X3237" t="e">
            <v>#N/A</v>
          </cell>
          <cell r="Y3237">
            <v>8</v>
          </cell>
        </row>
        <row r="3238">
          <cell r="A3238">
            <v>3237</v>
          </cell>
          <cell r="B3238">
            <v>69</v>
          </cell>
          <cell r="C3238">
            <v>1895</v>
          </cell>
          <cell r="D3238">
            <v>42977</v>
          </cell>
          <cell r="E3238" t="b">
            <v>0</v>
          </cell>
          <cell r="F3238" t="str">
            <v>Approved</v>
          </cell>
          <cell r="G3238" t="str">
            <v>Giant Bicycles</v>
          </cell>
          <cell r="H3238" t="str">
            <v>Road</v>
          </cell>
          <cell r="I3238" t="str">
            <v>medium</v>
          </cell>
          <cell r="J3238" t="str">
            <v>medium</v>
          </cell>
          <cell r="K3238">
            <v>792.9</v>
          </cell>
          <cell r="L3238">
            <v>594.67999999999995</v>
          </cell>
          <cell r="M3238">
            <v>198.22000000000003</v>
          </cell>
          <cell r="N3238">
            <v>33879</v>
          </cell>
          <cell r="O3238" t="e">
            <v>#N/A</v>
          </cell>
          <cell r="P3238" t="e">
            <v>#N/A</v>
          </cell>
          <cell r="Q3238" t="e">
            <v>#N/A</v>
          </cell>
          <cell r="R3238" t="e">
            <v>#N/A</v>
          </cell>
          <cell r="S3238" t="e">
            <v>#N/A</v>
          </cell>
          <cell r="T3238" t="e">
            <v>#N/A</v>
          </cell>
          <cell r="U3238" t="e">
            <v>#N/A</v>
          </cell>
          <cell r="V3238" t="e">
            <v>#N/A</v>
          </cell>
          <cell r="W3238" t="e">
            <v>#N/A</v>
          </cell>
          <cell r="X3238" t="e">
            <v>#N/A</v>
          </cell>
          <cell r="Y3238">
            <v>122</v>
          </cell>
        </row>
        <row r="3239">
          <cell r="A3239">
            <v>3238</v>
          </cell>
          <cell r="B3239">
            <v>67</v>
          </cell>
          <cell r="C3239">
            <v>1351</v>
          </cell>
          <cell r="D3239">
            <v>42817</v>
          </cell>
          <cell r="E3239" t="b">
            <v>1</v>
          </cell>
          <cell r="F3239" t="str">
            <v>Approved</v>
          </cell>
          <cell r="G3239" t="str">
            <v>Solex</v>
          </cell>
          <cell r="H3239" t="str">
            <v>Standard</v>
          </cell>
          <cell r="I3239" t="str">
            <v>medium</v>
          </cell>
          <cell r="J3239" t="str">
            <v>large</v>
          </cell>
          <cell r="K3239">
            <v>1071.23</v>
          </cell>
          <cell r="L3239">
            <v>380.74</v>
          </cell>
          <cell r="M3239">
            <v>690.49</v>
          </cell>
          <cell r="N3239">
            <v>35160</v>
          </cell>
          <cell r="O3239" t="e">
            <v>#N/A</v>
          </cell>
          <cell r="P3239" t="e">
            <v>#N/A</v>
          </cell>
          <cell r="Q3239" t="e">
            <v>#N/A</v>
          </cell>
          <cell r="R3239" t="e">
            <v>#N/A</v>
          </cell>
          <cell r="S3239" t="e">
            <v>#N/A</v>
          </cell>
          <cell r="T3239" t="e">
            <v>#N/A</v>
          </cell>
          <cell r="U3239" t="e">
            <v>#N/A</v>
          </cell>
          <cell r="V3239" t="e">
            <v>#N/A</v>
          </cell>
          <cell r="W3239" t="e">
            <v>#N/A</v>
          </cell>
          <cell r="X3239" t="e">
            <v>#N/A</v>
          </cell>
          <cell r="Y3239">
            <v>282</v>
          </cell>
        </row>
        <row r="3240">
          <cell r="A3240">
            <v>3239</v>
          </cell>
          <cell r="B3240">
            <v>44</v>
          </cell>
          <cell r="C3240">
            <v>209</v>
          </cell>
          <cell r="D3240">
            <v>42929</v>
          </cell>
          <cell r="E3240" t="b">
            <v>0</v>
          </cell>
          <cell r="F3240" t="str">
            <v>Approved</v>
          </cell>
          <cell r="G3240" t="str">
            <v>WeareA2B</v>
          </cell>
          <cell r="H3240" t="str">
            <v>Standard</v>
          </cell>
          <cell r="I3240" t="str">
            <v>medium</v>
          </cell>
          <cell r="J3240" t="str">
            <v>medium</v>
          </cell>
          <cell r="K3240">
            <v>1769.64</v>
          </cell>
          <cell r="L3240">
            <v>108.76</v>
          </cell>
          <cell r="M3240">
            <v>1660.88</v>
          </cell>
          <cell r="N3240">
            <v>36498</v>
          </cell>
          <cell r="O3240" t="e">
            <v>#N/A</v>
          </cell>
          <cell r="P3240" t="e">
            <v>#N/A</v>
          </cell>
          <cell r="Q3240" t="e">
            <v>#N/A</v>
          </cell>
          <cell r="R3240" t="e">
            <v>#N/A</v>
          </cell>
          <cell r="S3240" t="e">
            <v>#N/A</v>
          </cell>
          <cell r="T3240" t="e">
            <v>#N/A</v>
          </cell>
          <cell r="U3240" t="e">
            <v>#N/A</v>
          </cell>
          <cell r="V3240" t="e">
            <v>#N/A</v>
          </cell>
          <cell r="W3240" t="e">
            <v>#N/A</v>
          </cell>
          <cell r="X3240" t="e">
            <v>#N/A</v>
          </cell>
          <cell r="Y3240">
            <v>170</v>
          </cell>
        </row>
        <row r="3241">
          <cell r="A3241">
            <v>3240</v>
          </cell>
          <cell r="B3241">
            <v>95</v>
          </cell>
          <cell r="C3241">
            <v>3347</v>
          </cell>
          <cell r="D3241">
            <v>42964</v>
          </cell>
          <cell r="E3241" t="b">
            <v>1</v>
          </cell>
          <cell r="F3241" t="str">
            <v>Approved</v>
          </cell>
          <cell r="G3241" t="str">
            <v>OHM Cycles</v>
          </cell>
          <cell r="H3241" t="str">
            <v>Touring</v>
          </cell>
          <cell r="I3241" t="str">
            <v>low</v>
          </cell>
          <cell r="J3241" t="str">
            <v>medium</v>
          </cell>
          <cell r="K3241">
            <v>1073.07</v>
          </cell>
          <cell r="L3241">
            <v>933.84</v>
          </cell>
          <cell r="M3241">
            <v>139.2299999999999</v>
          </cell>
          <cell r="N3241">
            <v>42226</v>
          </cell>
          <cell r="O3241" t="str">
            <v>Female</v>
          </cell>
          <cell r="P3241">
            <v>93</v>
          </cell>
          <cell r="Q3241">
            <v>36.386301369863013</v>
          </cell>
          <cell r="R3241" t="str">
            <v>Computer Systems Analyst II</v>
          </cell>
          <cell r="S3241" t="str">
            <v>Financial Services</v>
          </cell>
          <cell r="T3241" t="str">
            <v>High Net Worth</v>
          </cell>
          <cell r="U3241" t="str">
            <v>No</v>
          </cell>
          <cell r="V3241">
            <v>3071</v>
          </cell>
          <cell r="W3241" t="str">
            <v>VIC</v>
          </cell>
          <cell r="X3241">
            <v>10</v>
          </cell>
          <cell r="Y3241">
            <v>135</v>
          </cell>
        </row>
        <row r="3242">
          <cell r="A3242">
            <v>3241</v>
          </cell>
          <cell r="B3242">
            <v>66</v>
          </cell>
          <cell r="C3242">
            <v>3087</v>
          </cell>
          <cell r="D3242">
            <v>42878</v>
          </cell>
          <cell r="E3242" t="b">
            <v>0</v>
          </cell>
          <cell r="F3242" t="str">
            <v>Approved</v>
          </cell>
          <cell r="G3242" t="str">
            <v>Giant Bicycles</v>
          </cell>
          <cell r="H3242" t="str">
            <v>Road</v>
          </cell>
          <cell r="I3242" t="str">
            <v>low</v>
          </cell>
          <cell r="J3242" t="str">
            <v>small</v>
          </cell>
          <cell r="K3242">
            <v>590.26</v>
          </cell>
          <cell r="L3242">
            <v>525.33000000000004</v>
          </cell>
          <cell r="M3242">
            <v>64.92999999999995</v>
          </cell>
          <cell r="N3242">
            <v>40487</v>
          </cell>
          <cell r="O3242" t="e">
            <v>#N/A</v>
          </cell>
          <cell r="P3242" t="e">
            <v>#N/A</v>
          </cell>
          <cell r="Q3242" t="e">
            <v>#N/A</v>
          </cell>
          <cell r="R3242" t="e">
            <v>#N/A</v>
          </cell>
          <cell r="S3242" t="e">
            <v>#N/A</v>
          </cell>
          <cell r="T3242" t="e">
            <v>#N/A</v>
          </cell>
          <cell r="U3242" t="e">
            <v>#N/A</v>
          </cell>
          <cell r="V3242" t="e">
            <v>#N/A</v>
          </cell>
          <cell r="W3242" t="e">
            <v>#N/A</v>
          </cell>
          <cell r="X3242" t="e">
            <v>#N/A</v>
          </cell>
          <cell r="Y3242">
            <v>221</v>
          </cell>
        </row>
        <row r="3243">
          <cell r="A3243">
            <v>3242</v>
          </cell>
          <cell r="B3243">
            <v>20</v>
          </cell>
          <cell r="C3243">
            <v>1607</v>
          </cell>
          <cell r="D3243">
            <v>43022</v>
          </cell>
          <cell r="E3243" t="b">
            <v>0</v>
          </cell>
          <cell r="F3243" t="str">
            <v>Approved</v>
          </cell>
          <cell r="G3243" t="str">
            <v>Trek Bicycles</v>
          </cell>
          <cell r="H3243" t="str">
            <v>Standard</v>
          </cell>
          <cell r="I3243" t="str">
            <v>medium</v>
          </cell>
          <cell r="J3243" t="str">
            <v>small</v>
          </cell>
          <cell r="K3243">
            <v>1775.81</v>
          </cell>
          <cell r="L3243">
            <v>1580.47</v>
          </cell>
          <cell r="M3243">
            <v>195.33999999999992</v>
          </cell>
          <cell r="N3243">
            <v>33455</v>
          </cell>
          <cell r="O3243" t="e">
            <v>#N/A</v>
          </cell>
          <cell r="P3243" t="e">
            <v>#N/A</v>
          </cell>
          <cell r="Q3243" t="e">
            <v>#N/A</v>
          </cell>
          <cell r="R3243" t="e">
            <v>#N/A</v>
          </cell>
          <cell r="S3243" t="e">
            <v>#N/A</v>
          </cell>
          <cell r="T3243" t="e">
            <v>#N/A</v>
          </cell>
          <cell r="U3243" t="e">
            <v>#N/A</v>
          </cell>
          <cell r="V3243" t="e">
            <v>#N/A</v>
          </cell>
          <cell r="W3243" t="e">
            <v>#N/A</v>
          </cell>
          <cell r="X3243" t="e">
            <v>#N/A</v>
          </cell>
          <cell r="Y3243">
            <v>77</v>
          </cell>
        </row>
        <row r="3244">
          <cell r="A3244">
            <v>3243</v>
          </cell>
          <cell r="B3244">
            <v>35</v>
          </cell>
          <cell r="C3244">
            <v>2777</v>
          </cell>
          <cell r="D3244">
            <v>42996</v>
          </cell>
          <cell r="E3244" t="b">
            <v>0</v>
          </cell>
          <cell r="F3244" t="str">
            <v>Approved</v>
          </cell>
          <cell r="G3244" t="str">
            <v>Trek Bicycles</v>
          </cell>
          <cell r="H3244" t="str">
            <v>Standard</v>
          </cell>
          <cell r="I3244" t="str">
            <v>low</v>
          </cell>
          <cell r="J3244" t="str">
            <v>medium</v>
          </cell>
          <cell r="K3244">
            <v>1057.51</v>
          </cell>
          <cell r="L3244">
            <v>154.4</v>
          </cell>
          <cell r="M3244">
            <v>903.11</v>
          </cell>
          <cell r="N3244">
            <v>40618</v>
          </cell>
          <cell r="O3244" t="e">
            <v>#N/A</v>
          </cell>
          <cell r="P3244" t="e">
            <v>#N/A</v>
          </cell>
          <cell r="Q3244" t="e">
            <v>#N/A</v>
          </cell>
          <cell r="R3244" t="e">
            <v>#N/A</v>
          </cell>
          <cell r="S3244" t="e">
            <v>#N/A</v>
          </cell>
          <cell r="T3244" t="e">
            <v>#N/A</v>
          </cell>
          <cell r="U3244" t="e">
            <v>#N/A</v>
          </cell>
          <cell r="V3244" t="e">
            <v>#N/A</v>
          </cell>
          <cell r="W3244" t="e">
            <v>#N/A</v>
          </cell>
          <cell r="X3244" t="e">
            <v>#N/A</v>
          </cell>
          <cell r="Y3244">
            <v>103</v>
          </cell>
        </row>
        <row r="3245">
          <cell r="A3245">
            <v>3244</v>
          </cell>
          <cell r="B3245">
            <v>91</v>
          </cell>
          <cell r="C3245">
            <v>1814</v>
          </cell>
          <cell r="D3245">
            <v>42968</v>
          </cell>
          <cell r="E3245" t="b">
            <v>1</v>
          </cell>
          <cell r="F3245" t="str">
            <v>Approved</v>
          </cell>
          <cell r="G3245" t="str">
            <v>Solex</v>
          </cell>
          <cell r="H3245" t="str">
            <v>Standard</v>
          </cell>
          <cell r="I3245" t="str">
            <v>medium</v>
          </cell>
          <cell r="J3245" t="str">
            <v>medium</v>
          </cell>
          <cell r="K3245">
            <v>100.35</v>
          </cell>
          <cell r="L3245">
            <v>75.260000000000005</v>
          </cell>
          <cell r="M3245">
            <v>25.089999999999989</v>
          </cell>
          <cell r="N3245">
            <v>36367</v>
          </cell>
          <cell r="O3245" t="e">
            <v>#N/A</v>
          </cell>
          <cell r="P3245" t="e">
            <v>#N/A</v>
          </cell>
          <cell r="Q3245" t="e">
            <v>#N/A</v>
          </cell>
          <cell r="R3245" t="e">
            <v>#N/A</v>
          </cell>
          <cell r="S3245" t="e">
            <v>#N/A</v>
          </cell>
          <cell r="T3245" t="e">
            <v>#N/A</v>
          </cell>
          <cell r="U3245" t="e">
            <v>#N/A</v>
          </cell>
          <cell r="V3245" t="e">
            <v>#N/A</v>
          </cell>
          <cell r="W3245" t="e">
            <v>#N/A</v>
          </cell>
          <cell r="X3245" t="e">
            <v>#N/A</v>
          </cell>
          <cell r="Y3245">
            <v>131</v>
          </cell>
        </row>
        <row r="3246">
          <cell r="A3246">
            <v>3245</v>
          </cell>
          <cell r="B3246">
            <v>20</v>
          </cell>
          <cell r="C3246">
            <v>1457</v>
          </cell>
          <cell r="D3246">
            <v>42928</v>
          </cell>
          <cell r="E3246" t="b">
            <v>0</v>
          </cell>
          <cell r="F3246" t="str">
            <v>Approved</v>
          </cell>
          <cell r="G3246" t="str">
            <v>Trek Bicycles</v>
          </cell>
          <cell r="H3246" t="str">
            <v>Standard</v>
          </cell>
          <cell r="I3246" t="str">
            <v>medium</v>
          </cell>
          <cell r="J3246" t="str">
            <v>small</v>
          </cell>
          <cell r="K3246">
            <v>1775.81</v>
          </cell>
          <cell r="L3246">
            <v>1580.47</v>
          </cell>
          <cell r="M3246">
            <v>195.33999999999992</v>
          </cell>
          <cell r="N3246">
            <v>34244</v>
          </cell>
          <cell r="O3246" t="e">
            <v>#N/A</v>
          </cell>
          <cell r="P3246" t="e">
            <v>#N/A</v>
          </cell>
          <cell r="Q3246" t="e">
            <v>#N/A</v>
          </cell>
          <cell r="R3246" t="e">
            <v>#N/A</v>
          </cell>
          <cell r="S3246" t="e">
            <v>#N/A</v>
          </cell>
          <cell r="T3246" t="e">
            <v>#N/A</v>
          </cell>
          <cell r="U3246" t="e">
            <v>#N/A</v>
          </cell>
          <cell r="V3246" t="e">
            <v>#N/A</v>
          </cell>
          <cell r="W3246" t="e">
            <v>#N/A</v>
          </cell>
          <cell r="X3246" t="e">
            <v>#N/A</v>
          </cell>
          <cell r="Y3246">
            <v>171</v>
          </cell>
        </row>
        <row r="3247">
          <cell r="A3247">
            <v>3246</v>
          </cell>
          <cell r="B3247">
            <v>69</v>
          </cell>
          <cell r="C3247">
            <v>407</v>
          </cell>
          <cell r="D3247">
            <v>43023</v>
          </cell>
          <cell r="E3247" t="b">
            <v>0</v>
          </cell>
          <cell r="F3247" t="str">
            <v>Approved</v>
          </cell>
          <cell r="G3247" t="str">
            <v>Norco Bicycles</v>
          </cell>
          <cell r="H3247" t="str">
            <v>Road</v>
          </cell>
          <cell r="I3247" t="str">
            <v>medium</v>
          </cell>
          <cell r="J3247" t="str">
            <v>large</v>
          </cell>
          <cell r="K3247">
            <v>1240.31</v>
          </cell>
          <cell r="L3247">
            <v>795.1</v>
          </cell>
          <cell r="M3247">
            <v>445.20999999999992</v>
          </cell>
          <cell r="N3247">
            <v>35455</v>
          </cell>
          <cell r="O3247" t="e">
            <v>#N/A</v>
          </cell>
          <cell r="P3247" t="e">
            <v>#N/A</v>
          </cell>
          <cell r="Q3247" t="e">
            <v>#N/A</v>
          </cell>
          <cell r="R3247" t="e">
            <v>#N/A</v>
          </cell>
          <cell r="S3247" t="e">
            <v>#N/A</v>
          </cell>
          <cell r="T3247" t="e">
            <v>#N/A</v>
          </cell>
          <cell r="U3247" t="e">
            <v>#N/A</v>
          </cell>
          <cell r="V3247" t="e">
            <v>#N/A</v>
          </cell>
          <cell r="W3247" t="e">
            <v>#N/A</v>
          </cell>
          <cell r="X3247" t="e">
            <v>#N/A</v>
          </cell>
          <cell r="Y3247">
            <v>76</v>
          </cell>
        </row>
        <row r="3248">
          <cell r="A3248">
            <v>3247</v>
          </cell>
          <cell r="B3248">
            <v>89</v>
          </cell>
          <cell r="C3248">
            <v>1417</v>
          </cell>
          <cell r="D3248">
            <v>42830</v>
          </cell>
          <cell r="E3248" t="b">
            <v>1</v>
          </cell>
          <cell r="F3248" t="str">
            <v>Approved</v>
          </cell>
          <cell r="G3248" t="str">
            <v>Giant Bicycles</v>
          </cell>
          <cell r="H3248" t="str">
            <v>Standard</v>
          </cell>
          <cell r="I3248" t="str">
            <v>medium</v>
          </cell>
          <cell r="J3248" t="str">
            <v>large</v>
          </cell>
          <cell r="K3248">
            <v>1812.75</v>
          </cell>
          <cell r="L3248">
            <v>582.48</v>
          </cell>
          <cell r="M3248">
            <v>1230.27</v>
          </cell>
          <cell r="N3248">
            <v>40672</v>
          </cell>
          <cell r="O3248" t="e">
            <v>#N/A</v>
          </cell>
          <cell r="P3248" t="e">
            <v>#N/A</v>
          </cell>
          <cell r="Q3248" t="e">
            <v>#N/A</v>
          </cell>
          <cell r="R3248" t="e">
            <v>#N/A</v>
          </cell>
          <cell r="S3248" t="e">
            <v>#N/A</v>
          </cell>
          <cell r="T3248" t="e">
            <v>#N/A</v>
          </cell>
          <cell r="U3248" t="e">
            <v>#N/A</v>
          </cell>
          <cell r="V3248" t="e">
            <v>#N/A</v>
          </cell>
          <cell r="W3248" t="e">
            <v>#N/A</v>
          </cell>
          <cell r="X3248" t="e">
            <v>#N/A</v>
          </cell>
          <cell r="Y3248">
            <v>269</v>
          </cell>
        </row>
        <row r="3249">
          <cell r="A3249">
            <v>3248</v>
          </cell>
          <cell r="B3249">
            <v>17</v>
          </cell>
          <cell r="C3249">
            <v>3146</v>
          </cell>
          <cell r="D3249">
            <v>42908</v>
          </cell>
          <cell r="E3249" t="b">
            <v>0</v>
          </cell>
          <cell r="F3249" t="str">
            <v>Approved</v>
          </cell>
          <cell r="G3249" t="str">
            <v>Solex</v>
          </cell>
          <cell r="H3249" t="str">
            <v>Standard</v>
          </cell>
          <cell r="I3249" t="str">
            <v>high</v>
          </cell>
          <cell r="J3249" t="str">
            <v>medium</v>
          </cell>
          <cell r="K3249">
            <v>1024.6600000000001</v>
          </cell>
          <cell r="L3249">
            <v>614.79999999999995</v>
          </cell>
          <cell r="M3249">
            <v>409.86000000000013</v>
          </cell>
          <cell r="N3249">
            <v>40487</v>
          </cell>
          <cell r="O3249" t="e">
            <v>#N/A</v>
          </cell>
          <cell r="P3249" t="e">
            <v>#N/A</v>
          </cell>
          <cell r="Q3249" t="e">
            <v>#N/A</v>
          </cell>
          <cell r="R3249" t="e">
            <v>#N/A</v>
          </cell>
          <cell r="S3249" t="e">
            <v>#N/A</v>
          </cell>
          <cell r="T3249" t="e">
            <v>#N/A</v>
          </cell>
          <cell r="U3249" t="e">
            <v>#N/A</v>
          </cell>
          <cell r="V3249" t="e">
            <v>#N/A</v>
          </cell>
          <cell r="W3249" t="e">
            <v>#N/A</v>
          </cell>
          <cell r="X3249" t="e">
            <v>#N/A</v>
          </cell>
          <cell r="Y3249">
            <v>191</v>
          </cell>
        </row>
        <row r="3250">
          <cell r="A3250">
            <v>3249</v>
          </cell>
          <cell r="B3250">
            <v>25</v>
          </cell>
          <cell r="C3250">
            <v>695</v>
          </cell>
          <cell r="D3250">
            <v>42960</v>
          </cell>
          <cell r="E3250" t="b">
            <v>1</v>
          </cell>
          <cell r="F3250" t="str">
            <v>Approved</v>
          </cell>
          <cell r="G3250" t="str">
            <v>OHM Cycles</v>
          </cell>
          <cell r="H3250" t="str">
            <v>Standard</v>
          </cell>
          <cell r="I3250" t="str">
            <v>high</v>
          </cell>
          <cell r="J3250" t="str">
            <v>medium</v>
          </cell>
          <cell r="K3250">
            <v>2005.66</v>
          </cell>
          <cell r="L3250">
            <v>1203.4000000000001</v>
          </cell>
          <cell r="M3250">
            <v>802.26</v>
          </cell>
          <cell r="N3250">
            <v>41009</v>
          </cell>
          <cell r="O3250" t="e">
            <v>#N/A</v>
          </cell>
          <cell r="P3250" t="e">
            <v>#N/A</v>
          </cell>
          <cell r="Q3250" t="e">
            <v>#N/A</v>
          </cell>
          <cell r="R3250" t="e">
            <v>#N/A</v>
          </cell>
          <cell r="S3250" t="e">
            <v>#N/A</v>
          </cell>
          <cell r="T3250" t="e">
            <v>#N/A</v>
          </cell>
          <cell r="U3250" t="e">
            <v>#N/A</v>
          </cell>
          <cell r="V3250" t="e">
            <v>#N/A</v>
          </cell>
          <cell r="W3250" t="e">
            <v>#N/A</v>
          </cell>
          <cell r="X3250" t="e">
            <v>#N/A</v>
          </cell>
          <cell r="Y3250">
            <v>139</v>
          </cell>
        </row>
        <row r="3251">
          <cell r="A3251">
            <v>3250</v>
          </cell>
          <cell r="B3251">
            <v>11</v>
          </cell>
          <cell r="C3251">
            <v>2952</v>
          </cell>
          <cell r="D3251">
            <v>42922</v>
          </cell>
          <cell r="E3251" t="b">
            <v>0</v>
          </cell>
          <cell r="F3251" t="str">
            <v>Approved</v>
          </cell>
          <cell r="G3251" t="str">
            <v>Trek Bicycles</v>
          </cell>
          <cell r="H3251" t="str">
            <v>Standard</v>
          </cell>
          <cell r="I3251" t="str">
            <v>medium</v>
          </cell>
          <cell r="J3251" t="str">
            <v>small</v>
          </cell>
          <cell r="K3251">
            <v>1775.81</v>
          </cell>
          <cell r="L3251">
            <v>1580.47</v>
          </cell>
          <cell r="M3251">
            <v>195.33999999999992</v>
          </cell>
          <cell r="N3251">
            <v>34115</v>
          </cell>
          <cell r="O3251" t="e">
            <v>#N/A</v>
          </cell>
          <cell r="P3251" t="e">
            <v>#N/A</v>
          </cell>
          <cell r="Q3251" t="e">
            <v>#N/A</v>
          </cell>
          <cell r="R3251" t="e">
            <v>#N/A</v>
          </cell>
          <cell r="S3251" t="e">
            <v>#N/A</v>
          </cell>
          <cell r="T3251" t="e">
            <v>#N/A</v>
          </cell>
          <cell r="U3251" t="e">
            <v>#N/A</v>
          </cell>
          <cell r="V3251" t="e">
            <v>#N/A</v>
          </cell>
          <cell r="W3251" t="e">
            <v>#N/A</v>
          </cell>
          <cell r="X3251" t="e">
            <v>#N/A</v>
          </cell>
          <cell r="Y3251">
            <v>177</v>
          </cell>
        </row>
        <row r="3252">
          <cell r="A3252">
            <v>3251</v>
          </cell>
          <cell r="B3252">
            <v>68</v>
          </cell>
          <cell r="C3252">
            <v>3159</v>
          </cell>
          <cell r="D3252">
            <v>43074</v>
          </cell>
          <cell r="E3252" t="b">
            <v>1</v>
          </cell>
          <cell r="F3252" t="str">
            <v>Approved</v>
          </cell>
          <cell r="G3252" t="str">
            <v>OHM Cycles</v>
          </cell>
          <cell r="H3252" t="str">
            <v>Standard</v>
          </cell>
          <cell r="I3252" t="str">
            <v>medium</v>
          </cell>
          <cell r="J3252" t="str">
            <v>medium</v>
          </cell>
          <cell r="K3252">
            <v>1636.9</v>
          </cell>
          <cell r="L3252">
            <v>44.71</v>
          </cell>
          <cell r="M3252">
            <v>1592.19</v>
          </cell>
          <cell r="N3252">
            <v>40410</v>
          </cell>
          <cell r="O3252" t="e">
            <v>#N/A</v>
          </cell>
          <cell r="P3252" t="e">
            <v>#N/A</v>
          </cell>
          <cell r="Q3252" t="e">
            <v>#N/A</v>
          </cell>
          <cell r="R3252" t="e">
            <v>#N/A</v>
          </cell>
          <cell r="S3252" t="e">
            <v>#N/A</v>
          </cell>
          <cell r="T3252" t="e">
            <v>#N/A</v>
          </cell>
          <cell r="U3252" t="e">
            <v>#N/A</v>
          </cell>
          <cell r="V3252" t="e">
            <v>#N/A</v>
          </cell>
          <cell r="W3252" t="e">
            <v>#N/A</v>
          </cell>
          <cell r="X3252" t="e">
            <v>#N/A</v>
          </cell>
          <cell r="Y3252">
            <v>25</v>
          </cell>
        </row>
        <row r="3253">
          <cell r="A3253">
            <v>3252</v>
          </cell>
          <cell r="B3253">
            <v>96</v>
          </cell>
          <cell r="C3253">
            <v>3343</v>
          </cell>
          <cell r="D3253">
            <v>42898</v>
          </cell>
          <cell r="E3253" t="b">
            <v>1</v>
          </cell>
          <cell r="F3253" t="str">
            <v>Approved</v>
          </cell>
          <cell r="G3253" t="str">
            <v>WeareA2B</v>
          </cell>
          <cell r="H3253" t="str">
            <v>Road</v>
          </cell>
          <cell r="I3253" t="str">
            <v>low</v>
          </cell>
          <cell r="J3253" t="str">
            <v>small</v>
          </cell>
          <cell r="K3253">
            <v>1172.78</v>
          </cell>
          <cell r="L3253">
            <v>1043.77</v>
          </cell>
          <cell r="M3253">
            <v>129.01</v>
          </cell>
          <cell r="N3253">
            <v>37539</v>
          </cell>
          <cell r="O3253" t="str">
            <v>Female</v>
          </cell>
          <cell r="P3253">
            <v>66</v>
          </cell>
          <cell r="Q3253">
            <v>122.3013698630137</v>
          </cell>
          <cell r="R3253" t="str">
            <v>Recruiter</v>
          </cell>
          <cell r="S3253" t="str">
            <v>Entertainment</v>
          </cell>
          <cell r="T3253" t="str">
            <v>Mass Customer</v>
          </cell>
          <cell r="U3253" t="str">
            <v>No</v>
          </cell>
          <cell r="V3253">
            <v>3228</v>
          </cell>
          <cell r="W3253" t="str">
            <v>VIC</v>
          </cell>
          <cell r="X3253">
            <v>8</v>
          </cell>
          <cell r="Y3253">
            <v>201</v>
          </cell>
        </row>
        <row r="3254">
          <cell r="A3254">
            <v>3253</v>
          </cell>
          <cell r="B3254">
            <v>53</v>
          </cell>
          <cell r="C3254">
            <v>169</v>
          </cell>
          <cell r="D3254">
            <v>42756</v>
          </cell>
          <cell r="E3254" t="b">
            <v>1</v>
          </cell>
          <cell r="F3254" t="str">
            <v>Approved</v>
          </cell>
          <cell r="G3254" t="str">
            <v>Giant Bicycles</v>
          </cell>
          <cell r="H3254" t="str">
            <v>Standard</v>
          </cell>
          <cell r="I3254" t="str">
            <v>high</v>
          </cell>
          <cell r="J3254" t="str">
            <v>medium</v>
          </cell>
          <cell r="K3254">
            <v>1274.93</v>
          </cell>
          <cell r="L3254">
            <v>764.96</v>
          </cell>
          <cell r="M3254">
            <v>509.97</v>
          </cell>
          <cell r="N3254">
            <v>34586</v>
          </cell>
          <cell r="O3254" t="e">
            <v>#N/A</v>
          </cell>
          <cell r="P3254" t="e">
            <v>#N/A</v>
          </cell>
          <cell r="Q3254" t="e">
            <v>#N/A</v>
          </cell>
          <cell r="R3254" t="e">
            <v>#N/A</v>
          </cell>
          <cell r="S3254" t="e">
            <v>#N/A</v>
          </cell>
          <cell r="T3254" t="e">
            <v>#N/A</v>
          </cell>
          <cell r="U3254" t="e">
            <v>#N/A</v>
          </cell>
          <cell r="V3254" t="e">
            <v>#N/A</v>
          </cell>
          <cell r="W3254" t="e">
            <v>#N/A</v>
          </cell>
          <cell r="X3254" t="e">
            <v>#N/A</v>
          </cell>
          <cell r="Y3254">
            <v>343</v>
          </cell>
        </row>
        <row r="3255">
          <cell r="A3255">
            <v>3254</v>
          </cell>
          <cell r="B3255">
            <v>75</v>
          </cell>
          <cell r="C3255">
            <v>1000</v>
          </cell>
          <cell r="D3255">
            <v>43099</v>
          </cell>
          <cell r="E3255" t="b">
            <v>0</v>
          </cell>
          <cell r="F3255" t="str">
            <v>Approved</v>
          </cell>
          <cell r="G3255" t="str">
            <v>Giant Bicycles</v>
          </cell>
          <cell r="H3255" t="str">
            <v>Touring</v>
          </cell>
          <cell r="I3255" t="str">
            <v>medium</v>
          </cell>
          <cell r="J3255" t="str">
            <v>large</v>
          </cell>
          <cell r="K3255">
            <v>1873.97</v>
          </cell>
          <cell r="L3255">
            <v>863.95</v>
          </cell>
          <cell r="M3255">
            <v>1010.02</v>
          </cell>
          <cell r="N3255">
            <v>38859</v>
          </cell>
          <cell r="O3255" t="e">
            <v>#N/A</v>
          </cell>
          <cell r="P3255" t="e">
            <v>#N/A</v>
          </cell>
          <cell r="Q3255" t="e">
            <v>#N/A</v>
          </cell>
          <cell r="R3255" t="e">
            <v>#N/A</v>
          </cell>
          <cell r="S3255" t="e">
            <v>#N/A</v>
          </cell>
          <cell r="T3255" t="e">
            <v>#N/A</v>
          </cell>
          <cell r="U3255" t="e">
            <v>#N/A</v>
          </cell>
          <cell r="V3255" t="e">
            <v>#N/A</v>
          </cell>
          <cell r="W3255" t="e">
            <v>#N/A</v>
          </cell>
          <cell r="X3255" t="e">
            <v>#N/A</v>
          </cell>
          <cell r="Y3255">
            <v>0</v>
          </cell>
        </row>
        <row r="3256">
          <cell r="A3256">
            <v>3255</v>
          </cell>
          <cell r="B3256">
            <v>64</v>
          </cell>
          <cell r="C3256">
            <v>1449</v>
          </cell>
          <cell r="D3256">
            <v>42857</v>
          </cell>
          <cell r="E3256" t="b">
            <v>0</v>
          </cell>
          <cell r="F3256" t="str">
            <v>Approved</v>
          </cell>
          <cell r="G3256" t="str">
            <v>Giant Bicycles</v>
          </cell>
          <cell r="H3256" t="str">
            <v>Standard</v>
          </cell>
          <cell r="I3256" t="str">
            <v>high</v>
          </cell>
          <cell r="J3256" t="str">
            <v>small</v>
          </cell>
          <cell r="K3256">
            <v>1977.36</v>
          </cell>
          <cell r="L3256">
            <v>1759.85</v>
          </cell>
          <cell r="M3256">
            <v>217.51</v>
          </cell>
          <cell r="N3256">
            <v>40779</v>
          </cell>
          <cell r="O3256" t="e">
            <v>#N/A</v>
          </cell>
          <cell r="P3256" t="e">
            <v>#N/A</v>
          </cell>
          <cell r="Q3256" t="e">
            <v>#N/A</v>
          </cell>
          <cell r="R3256" t="e">
            <v>#N/A</v>
          </cell>
          <cell r="S3256" t="e">
            <v>#N/A</v>
          </cell>
          <cell r="T3256" t="e">
            <v>#N/A</v>
          </cell>
          <cell r="U3256" t="e">
            <v>#N/A</v>
          </cell>
          <cell r="V3256" t="e">
            <v>#N/A</v>
          </cell>
          <cell r="W3256" t="e">
            <v>#N/A</v>
          </cell>
          <cell r="X3256" t="e">
            <v>#N/A</v>
          </cell>
          <cell r="Y3256">
            <v>242</v>
          </cell>
        </row>
        <row r="3257">
          <cell r="A3257">
            <v>3256</v>
          </cell>
          <cell r="B3257">
            <v>6</v>
          </cell>
          <cell r="C3257">
            <v>1239</v>
          </cell>
          <cell r="D3257">
            <v>42737</v>
          </cell>
          <cell r="E3257" t="b">
            <v>1</v>
          </cell>
          <cell r="F3257" t="str">
            <v>Approved</v>
          </cell>
          <cell r="G3257" t="str">
            <v>OHM Cycles</v>
          </cell>
          <cell r="H3257" t="str">
            <v>Standard</v>
          </cell>
          <cell r="I3257" t="str">
            <v>high</v>
          </cell>
          <cell r="J3257" t="str">
            <v>medium</v>
          </cell>
          <cell r="K3257">
            <v>227.88</v>
          </cell>
          <cell r="L3257">
            <v>136.72999999999999</v>
          </cell>
          <cell r="M3257">
            <v>91.15</v>
          </cell>
          <cell r="N3257">
            <v>41701</v>
          </cell>
          <cell r="O3257" t="e">
            <v>#N/A</v>
          </cell>
          <cell r="P3257" t="e">
            <v>#N/A</v>
          </cell>
          <cell r="Q3257" t="e">
            <v>#N/A</v>
          </cell>
          <cell r="R3257" t="e">
            <v>#N/A</v>
          </cell>
          <cell r="S3257" t="e">
            <v>#N/A</v>
          </cell>
          <cell r="T3257" t="e">
            <v>#N/A</v>
          </cell>
          <cell r="U3257" t="e">
            <v>#N/A</v>
          </cell>
          <cell r="V3257" t="e">
            <v>#N/A</v>
          </cell>
          <cell r="W3257" t="e">
            <v>#N/A</v>
          </cell>
          <cell r="X3257" t="e">
            <v>#N/A</v>
          </cell>
          <cell r="Y3257">
            <v>362</v>
          </cell>
        </row>
        <row r="3258">
          <cell r="A3258">
            <v>3257</v>
          </cell>
          <cell r="B3258">
            <v>76</v>
          </cell>
          <cell r="C3258">
            <v>3142</v>
          </cell>
          <cell r="D3258">
            <v>43087</v>
          </cell>
          <cell r="E3258" t="b">
            <v>1</v>
          </cell>
          <cell r="F3258" t="str">
            <v>Approved</v>
          </cell>
          <cell r="G3258" t="str">
            <v>WeareA2B</v>
          </cell>
          <cell r="H3258" t="str">
            <v>Standard</v>
          </cell>
          <cell r="I3258" t="str">
            <v>low</v>
          </cell>
          <cell r="J3258" t="str">
            <v>medium</v>
          </cell>
          <cell r="K3258">
            <v>642.30999999999995</v>
          </cell>
          <cell r="L3258">
            <v>513.85</v>
          </cell>
          <cell r="M3258">
            <v>128.45999999999992</v>
          </cell>
          <cell r="N3258">
            <v>41922</v>
          </cell>
          <cell r="O3258" t="e">
            <v>#N/A</v>
          </cell>
          <cell r="P3258" t="e">
            <v>#N/A</v>
          </cell>
          <cell r="Q3258" t="e">
            <v>#N/A</v>
          </cell>
          <cell r="R3258" t="e">
            <v>#N/A</v>
          </cell>
          <cell r="S3258" t="e">
            <v>#N/A</v>
          </cell>
          <cell r="T3258" t="e">
            <v>#N/A</v>
          </cell>
          <cell r="U3258" t="e">
            <v>#N/A</v>
          </cell>
          <cell r="V3258" t="e">
            <v>#N/A</v>
          </cell>
          <cell r="W3258" t="e">
            <v>#N/A</v>
          </cell>
          <cell r="X3258" t="e">
            <v>#N/A</v>
          </cell>
          <cell r="Y3258">
            <v>12</v>
          </cell>
        </row>
        <row r="3259">
          <cell r="A3259">
            <v>3258</v>
          </cell>
          <cell r="B3259">
            <v>64</v>
          </cell>
          <cell r="C3259">
            <v>1052</v>
          </cell>
          <cell r="D3259">
            <v>42962</v>
          </cell>
          <cell r="E3259" t="b">
            <v>0</v>
          </cell>
          <cell r="F3259" t="str">
            <v>Approved</v>
          </cell>
          <cell r="G3259" t="str">
            <v>Giant Bicycles</v>
          </cell>
          <cell r="H3259" t="str">
            <v>Standard</v>
          </cell>
          <cell r="I3259" t="str">
            <v>high</v>
          </cell>
          <cell r="J3259" t="str">
            <v>small</v>
          </cell>
          <cell r="K3259">
            <v>1977.36</v>
          </cell>
          <cell r="L3259">
            <v>1759.85</v>
          </cell>
          <cell r="M3259">
            <v>217.51</v>
          </cell>
          <cell r="N3259">
            <v>40779</v>
          </cell>
          <cell r="O3259" t="e">
            <v>#N/A</v>
          </cell>
          <cell r="P3259" t="e">
            <v>#N/A</v>
          </cell>
          <cell r="Q3259" t="e">
            <v>#N/A</v>
          </cell>
          <cell r="R3259" t="e">
            <v>#N/A</v>
          </cell>
          <cell r="S3259" t="e">
            <v>#N/A</v>
          </cell>
          <cell r="T3259" t="e">
            <v>#N/A</v>
          </cell>
          <cell r="U3259" t="e">
            <v>#N/A</v>
          </cell>
          <cell r="V3259" t="e">
            <v>#N/A</v>
          </cell>
          <cell r="W3259" t="e">
            <v>#N/A</v>
          </cell>
          <cell r="X3259" t="e">
            <v>#N/A</v>
          </cell>
          <cell r="Y3259">
            <v>137</v>
          </cell>
        </row>
        <row r="3260">
          <cell r="A3260">
            <v>3259</v>
          </cell>
          <cell r="B3260">
            <v>88</v>
          </cell>
          <cell r="C3260">
            <v>3375</v>
          </cell>
          <cell r="D3260">
            <v>42740</v>
          </cell>
          <cell r="E3260" t="b">
            <v>1</v>
          </cell>
          <cell r="F3260" t="str">
            <v>Approved</v>
          </cell>
          <cell r="G3260" t="str">
            <v>Norco Bicycles</v>
          </cell>
          <cell r="H3260" t="str">
            <v>Standard</v>
          </cell>
          <cell r="I3260" t="str">
            <v>high</v>
          </cell>
          <cell r="J3260" t="str">
            <v>small</v>
          </cell>
          <cell r="K3260">
            <v>1661.92</v>
          </cell>
          <cell r="L3260">
            <v>1479.11</v>
          </cell>
          <cell r="M3260">
            <v>182.81000000000017</v>
          </cell>
          <cell r="N3260">
            <v>35378</v>
          </cell>
          <cell r="O3260" t="str">
            <v>Female</v>
          </cell>
          <cell r="P3260">
            <v>74</v>
          </cell>
          <cell r="Q3260">
            <v>29.016438356164382</v>
          </cell>
          <cell r="R3260" t="str">
            <v>Accounting Assistant I</v>
          </cell>
          <cell r="S3260" t="str">
            <v>Manufacturing</v>
          </cell>
          <cell r="T3260" t="str">
            <v>Mass Customer</v>
          </cell>
          <cell r="U3260" t="str">
            <v>Yes</v>
          </cell>
          <cell r="V3260">
            <v>2216</v>
          </cell>
          <cell r="W3260" t="str">
            <v>NSW</v>
          </cell>
          <cell r="X3260">
            <v>10</v>
          </cell>
          <cell r="Y3260">
            <v>359</v>
          </cell>
        </row>
        <row r="3261">
          <cell r="A3261">
            <v>3260</v>
          </cell>
          <cell r="B3261">
            <v>0</v>
          </cell>
          <cell r="C3261">
            <v>3168</v>
          </cell>
          <cell r="D3261">
            <v>42790</v>
          </cell>
          <cell r="E3261" t="b">
            <v>1</v>
          </cell>
          <cell r="F3261" t="str">
            <v>Approved</v>
          </cell>
          <cell r="K3261">
            <v>1202.3399999999999</v>
          </cell>
          <cell r="M3261">
            <v>1202.3399999999999</v>
          </cell>
          <cell r="O3261" t="e">
            <v>#N/A</v>
          </cell>
          <cell r="P3261" t="e">
            <v>#N/A</v>
          </cell>
          <cell r="Q3261" t="e">
            <v>#N/A</v>
          </cell>
          <cell r="R3261" t="e">
            <v>#N/A</v>
          </cell>
          <cell r="S3261" t="e">
            <v>#N/A</v>
          </cell>
          <cell r="T3261" t="e">
            <v>#N/A</v>
          </cell>
          <cell r="U3261" t="e">
            <v>#N/A</v>
          </cell>
          <cell r="V3261" t="e">
            <v>#N/A</v>
          </cell>
          <cell r="W3261" t="e">
            <v>#N/A</v>
          </cell>
          <cell r="X3261" t="e">
            <v>#N/A</v>
          </cell>
          <cell r="Y3261">
            <v>309</v>
          </cell>
        </row>
        <row r="3262">
          <cell r="A3262">
            <v>3261</v>
          </cell>
          <cell r="B3262">
            <v>46</v>
          </cell>
          <cell r="C3262">
            <v>3170</v>
          </cell>
          <cell r="D3262">
            <v>42977</v>
          </cell>
          <cell r="E3262" t="b">
            <v>0</v>
          </cell>
          <cell r="F3262" t="str">
            <v>Approved</v>
          </cell>
          <cell r="G3262" t="str">
            <v>Solex</v>
          </cell>
          <cell r="H3262" t="str">
            <v>Standard</v>
          </cell>
          <cell r="I3262" t="str">
            <v>low</v>
          </cell>
          <cell r="J3262" t="str">
            <v>medium</v>
          </cell>
          <cell r="K3262">
            <v>1289.8499999999999</v>
          </cell>
          <cell r="L3262">
            <v>74.510000000000005</v>
          </cell>
          <cell r="M3262">
            <v>1215.3399999999999</v>
          </cell>
          <cell r="N3262">
            <v>39427</v>
          </cell>
          <cell r="O3262" t="e">
            <v>#N/A</v>
          </cell>
          <cell r="P3262" t="e">
            <v>#N/A</v>
          </cell>
          <cell r="Q3262" t="e">
            <v>#N/A</v>
          </cell>
          <cell r="R3262" t="e">
            <v>#N/A</v>
          </cell>
          <cell r="S3262" t="e">
            <v>#N/A</v>
          </cell>
          <cell r="T3262" t="e">
            <v>#N/A</v>
          </cell>
          <cell r="U3262" t="e">
            <v>#N/A</v>
          </cell>
          <cell r="V3262" t="e">
            <v>#N/A</v>
          </cell>
          <cell r="W3262" t="e">
            <v>#N/A</v>
          </cell>
          <cell r="X3262" t="e">
            <v>#N/A</v>
          </cell>
          <cell r="Y3262">
            <v>122</v>
          </cell>
        </row>
        <row r="3263">
          <cell r="A3263">
            <v>3262</v>
          </cell>
          <cell r="B3263">
            <v>84</v>
          </cell>
          <cell r="C3263">
            <v>1946</v>
          </cell>
          <cell r="D3263">
            <v>42808</v>
          </cell>
          <cell r="E3263" t="b">
            <v>1</v>
          </cell>
          <cell r="F3263" t="str">
            <v>Approved</v>
          </cell>
          <cell r="G3263" t="str">
            <v>Trek Bicycles</v>
          </cell>
          <cell r="H3263" t="str">
            <v>Road</v>
          </cell>
          <cell r="I3263" t="str">
            <v>medium</v>
          </cell>
          <cell r="J3263" t="str">
            <v>medium</v>
          </cell>
          <cell r="K3263">
            <v>290.62</v>
          </cell>
          <cell r="L3263">
            <v>215.14</v>
          </cell>
          <cell r="M3263">
            <v>75.480000000000018</v>
          </cell>
          <cell r="N3263">
            <v>38339</v>
          </cell>
          <cell r="O3263" t="e">
            <v>#N/A</v>
          </cell>
          <cell r="P3263" t="e">
            <v>#N/A</v>
          </cell>
          <cell r="Q3263" t="e">
            <v>#N/A</v>
          </cell>
          <cell r="R3263" t="e">
            <v>#N/A</v>
          </cell>
          <cell r="S3263" t="e">
            <v>#N/A</v>
          </cell>
          <cell r="T3263" t="e">
            <v>#N/A</v>
          </cell>
          <cell r="U3263" t="e">
            <v>#N/A</v>
          </cell>
          <cell r="V3263" t="e">
            <v>#N/A</v>
          </cell>
          <cell r="W3263" t="e">
            <v>#N/A</v>
          </cell>
          <cell r="X3263" t="e">
            <v>#N/A</v>
          </cell>
          <cell r="Y3263">
            <v>291</v>
          </cell>
        </row>
        <row r="3264">
          <cell r="A3264">
            <v>3263</v>
          </cell>
          <cell r="B3264">
            <v>66</v>
          </cell>
          <cell r="C3264">
            <v>649</v>
          </cell>
          <cell r="D3264">
            <v>43044</v>
          </cell>
          <cell r="E3264" t="b">
            <v>0</v>
          </cell>
          <cell r="F3264" t="str">
            <v>Approved</v>
          </cell>
          <cell r="G3264" t="str">
            <v>Giant Bicycles</v>
          </cell>
          <cell r="H3264" t="str">
            <v>Road</v>
          </cell>
          <cell r="I3264" t="str">
            <v>low</v>
          </cell>
          <cell r="J3264" t="str">
            <v>small</v>
          </cell>
          <cell r="K3264">
            <v>590.26</v>
          </cell>
          <cell r="L3264">
            <v>525.33000000000004</v>
          </cell>
          <cell r="M3264">
            <v>64.92999999999995</v>
          </cell>
          <cell r="N3264">
            <v>42710</v>
          </cell>
          <cell r="O3264" t="e">
            <v>#N/A</v>
          </cell>
          <cell r="P3264" t="e">
            <v>#N/A</v>
          </cell>
          <cell r="Q3264" t="e">
            <v>#N/A</v>
          </cell>
          <cell r="R3264" t="e">
            <v>#N/A</v>
          </cell>
          <cell r="S3264" t="e">
            <v>#N/A</v>
          </cell>
          <cell r="T3264" t="e">
            <v>#N/A</v>
          </cell>
          <cell r="U3264" t="e">
            <v>#N/A</v>
          </cell>
          <cell r="V3264" t="e">
            <v>#N/A</v>
          </cell>
          <cell r="W3264" t="e">
            <v>#N/A</v>
          </cell>
          <cell r="X3264" t="e">
            <v>#N/A</v>
          </cell>
          <cell r="Y3264">
            <v>55</v>
          </cell>
        </row>
        <row r="3265">
          <cell r="A3265">
            <v>3264</v>
          </cell>
          <cell r="B3265">
            <v>50</v>
          </cell>
          <cell r="C3265">
            <v>2500</v>
          </cell>
          <cell r="D3265">
            <v>43076</v>
          </cell>
          <cell r="E3265" t="b">
            <v>1</v>
          </cell>
          <cell r="F3265" t="str">
            <v>Approved</v>
          </cell>
          <cell r="G3265" t="str">
            <v>Giant Bicycles</v>
          </cell>
          <cell r="H3265" t="str">
            <v>Standard</v>
          </cell>
          <cell r="I3265" t="str">
            <v>medium</v>
          </cell>
          <cell r="J3265" t="str">
            <v>medium</v>
          </cell>
          <cell r="K3265">
            <v>642.70000000000005</v>
          </cell>
          <cell r="L3265">
            <v>211.37</v>
          </cell>
          <cell r="M3265">
            <v>431.33000000000004</v>
          </cell>
          <cell r="N3265">
            <v>40336</v>
          </cell>
          <cell r="O3265" t="e">
            <v>#N/A</v>
          </cell>
          <cell r="P3265" t="e">
            <v>#N/A</v>
          </cell>
          <cell r="Q3265" t="e">
            <v>#N/A</v>
          </cell>
          <cell r="R3265" t="e">
            <v>#N/A</v>
          </cell>
          <cell r="S3265" t="e">
            <v>#N/A</v>
          </cell>
          <cell r="T3265" t="e">
            <v>#N/A</v>
          </cell>
          <cell r="U3265" t="e">
            <v>#N/A</v>
          </cell>
          <cell r="V3265" t="e">
            <v>#N/A</v>
          </cell>
          <cell r="W3265" t="e">
            <v>#N/A</v>
          </cell>
          <cell r="X3265" t="e">
            <v>#N/A</v>
          </cell>
          <cell r="Y3265">
            <v>23</v>
          </cell>
        </row>
        <row r="3266">
          <cell r="A3266">
            <v>3265</v>
          </cell>
          <cell r="B3266">
            <v>93</v>
          </cell>
          <cell r="C3266">
            <v>3249</v>
          </cell>
          <cell r="D3266">
            <v>43009</v>
          </cell>
          <cell r="E3266" t="b">
            <v>1</v>
          </cell>
          <cell r="F3266" t="str">
            <v>Approved</v>
          </cell>
          <cell r="G3266" t="str">
            <v>WeareA2B</v>
          </cell>
          <cell r="H3266" t="str">
            <v>Standard</v>
          </cell>
          <cell r="I3266" t="str">
            <v>medium</v>
          </cell>
          <cell r="J3266" t="str">
            <v>medium</v>
          </cell>
          <cell r="K3266">
            <v>1065.03</v>
          </cell>
          <cell r="L3266">
            <v>230.09</v>
          </cell>
          <cell r="M3266">
            <v>834.93999999999994</v>
          </cell>
          <cell r="N3266">
            <v>33549</v>
          </cell>
          <cell r="O3266" t="e">
            <v>#N/A</v>
          </cell>
          <cell r="P3266" t="e">
            <v>#N/A</v>
          </cell>
          <cell r="Q3266" t="e">
            <v>#N/A</v>
          </cell>
          <cell r="R3266" t="e">
            <v>#N/A</v>
          </cell>
          <cell r="S3266" t="e">
            <v>#N/A</v>
          </cell>
          <cell r="T3266" t="e">
            <v>#N/A</v>
          </cell>
          <cell r="U3266" t="e">
            <v>#N/A</v>
          </cell>
          <cell r="V3266" t="e">
            <v>#N/A</v>
          </cell>
          <cell r="W3266" t="e">
            <v>#N/A</v>
          </cell>
          <cell r="X3266" t="e">
            <v>#N/A</v>
          </cell>
          <cell r="Y3266">
            <v>90</v>
          </cell>
        </row>
        <row r="3267">
          <cell r="A3267">
            <v>3266</v>
          </cell>
          <cell r="B3267">
            <v>48</v>
          </cell>
          <cell r="C3267">
            <v>1396</v>
          </cell>
          <cell r="D3267">
            <v>42872</v>
          </cell>
          <cell r="E3267" t="b">
            <v>1</v>
          </cell>
          <cell r="F3267" t="str">
            <v>Approved</v>
          </cell>
          <cell r="G3267" t="str">
            <v>WeareA2B</v>
          </cell>
          <cell r="H3267" t="str">
            <v>Standard</v>
          </cell>
          <cell r="I3267" t="str">
            <v>medium</v>
          </cell>
          <cell r="J3267" t="str">
            <v>medium</v>
          </cell>
          <cell r="K3267">
            <v>1762.96</v>
          </cell>
          <cell r="L3267">
            <v>950.52</v>
          </cell>
          <cell r="M3267">
            <v>812.44</v>
          </cell>
          <cell r="N3267">
            <v>41848</v>
          </cell>
          <cell r="O3267" t="e">
            <v>#N/A</v>
          </cell>
          <cell r="P3267" t="e">
            <v>#N/A</v>
          </cell>
          <cell r="Q3267" t="e">
            <v>#N/A</v>
          </cell>
          <cell r="R3267" t="e">
            <v>#N/A</v>
          </cell>
          <cell r="S3267" t="e">
            <v>#N/A</v>
          </cell>
          <cell r="T3267" t="e">
            <v>#N/A</v>
          </cell>
          <cell r="U3267" t="e">
            <v>#N/A</v>
          </cell>
          <cell r="V3267" t="e">
            <v>#N/A</v>
          </cell>
          <cell r="W3267" t="e">
            <v>#N/A</v>
          </cell>
          <cell r="X3267" t="e">
            <v>#N/A</v>
          </cell>
          <cell r="Y3267">
            <v>227</v>
          </cell>
        </row>
        <row r="3268">
          <cell r="A3268">
            <v>3267</v>
          </cell>
          <cell r="B3268">
            <v>80</v>
          </cell>
          <cell r="C3268">
            <v>1740</v>
          </cell>
          <cell r="D3268">
            <v>43093</v>
          </cell>
          <cell r="E3268" t="b">
            <v>0</v>
          </cell>
          <cell r="F3268" t="str">
            <v>Approved</v>
          </cell>
          <cell r="G3268" t="str">
            <v>OHM Cycles</v>
          </cell>
          <cell r="H3268" t="str">
            <v>Touring</v>
          </cell>
          <cell r="I3268" t="str">
            <v>low</v>
          </cell>
          <cell r="J3268" t="str">
            <v>medium</v>
          </cell>
          <cell r="K3268">
            <v>1073.07</v>
          </cell>
          <cell r="L3268">
            <v>933.84</v>
          </cell>
          <cell r="M3268">
            <v>139.2299999999999</v>
          </cell>
          <cell r="N3268">
            <v>33429</v>
          </cell>
          <cell r="O3268" t="e">
            <v>#N/A</v>
          </cell>
          <cell r="P3268" t="e">
            <v>#N/A</v>
          </cell>
          <cell r="Q3268" t="e">
            <v>#N/A</v>
          </cell>
          <cell r="R3268" t="e">
            <v>#N/A</v>
          </cell>
          <cell r="S3268" t="e">
            <v>#N/A</v>
          </cell>
          <cell r="T3268" t="e">
            <v>#N/A</v>
          </cell>
          <cell r="U3268" t="e">
            <v>#N/A</v>
          </cell>
          <cell r="V3268" t="e">
            <v>#N/A</v>
          </cell>
          <cell r="W3268" t="e">
            <v>#N/A</v>
          </cell>
          <cell r="X3268" t="e">
            <v>#N/A</v>
          </cell>
          <cell r="Y3268">
            <v>6</v>
          </cell>
        </row>
        <row r="3269">
          <cell r="A3269">
            <v>3268</v>
          </cell>
          <cell r="B3269">
            <v>86</v>
          </cell>
          <cell r="C3269">
            <v>2861</v>
          </cell>
          <cell r="D3269">
            <v>43007</v>
          </cell>
          <cell r="E3269" t="b">
            <v>1</v>
          </cell>
          <cell r="F3269" t="str">
            <v>Approved</v>
          </cell>
          <cell r="G3269" t="str">
            <v>OHM Cycles</v>
          </cell>
          <cell r="H3269" t="str">
            <v>Standard</v>
          </cell>
          <cell r="I3269" t="str">
            <v>medium</v>
          </cell>
          <cell r="J3269" t="str">
            <v>medium</v>
          </cell>
          <cell r="K3269">
            <v>235.63</v>
          </cell>
          <cell r="L3269">
            <v>125.07</v>
          </cell>
          <cell r="M3269">
            <v>110.56</v>
          </cell>
          <cell r="N3269">
            <v>34079</v>
          </cell>
          <cell r="O3269" t="e">
            <v>#N/A</v>
          </cell>
          <cell r="P3269" t="e">
            <v>#N/A</v>
          </cell>
          <cell r="Q3269" t="e">
            <v>#N/A</v>
          </cell>
          <cell r="R3269" t="e">
            <v>#N/A</v>
          </cell>
          <cell r="S3269" t="e">
            <v>#N/A</v>
          </cell>
          <cell r="T3269" t="e">
            <v>#N/A</v>
          </cell>
          <cell r="U3269" t="e">
            <v>#N/A</v>
          </cell>
          <cell r="V3269" t="e">
            <v>#N/A</v>
          </cell>
          <cell r="W3269" t="e">
            <v>#N/A</v>
          </cell>
          <cell r="X3269" t="e">
            <v>#N/A</v>
          </cell>
          <cell r="Y3269">
            <v>92</v>
          </cell>
        </row>
        <row r="3270">
          <cell r="A3270">
            <v>3269</v>
          </cell>
          <cell r="B3270">
            <v>71</v>
          </cell>
          <cell r="C3270">
            <v>2379</v>
          </cell>
          <cell r="D3270">
            <v>42904</v>
          </cell>
          <cell r="E3270" t="b">
            <v>1</v>
          </cell>
          <cell r="F3270" t="str">
            <v>Approved</v>
          </cell>
          <cell r="G3270" t="str">
            <v>Solex</v>
          </cell>
          <cell r="H3270" t="str">
            <v>Standard</v>
          </cell>
          <cell r="I3270" t="str">
            <v>high</v>
          </cell>
          <cell r="J3270" t="str">
            <v>large</v>
          </cell>
          <cell r="K3270">
            <v>1842.92</v>
          </cell>
          <cell r="L3270">
            <v>1105.75</v>
          </cell>
          <cell r="M3270">
            <v>737.17000000000007</v>
          </cell>
          <cell r="N3270">
            <v>41922</v>
          </cell>
          <cell r="O3270" t="e">
            <v>#N/A</v>
          </cell>
          <cell r="P3270" t="e">
            <v>#N/A</v>
          </cell>
          <cell r="Q3270" t="e">
            <v>#N/A</v>
          </cell>
          <cell r="R3270" t="e">
            <v>#N/A</v>
          </cell>
          <cell r="S3270" t="e">
            <v>#N/A</v>
          </cell>
          <cell r="T3270" t="e">
            <v>#N/A</v>
          </cell>
          <cell r="U3270" t="e">
            <v>#N/A</v>
          </cell>
          <cell r="V3270" t="e">
            <v>#N/A</v>
          </cell>
          <cell r="W3270" t="e">
            <v>#N/A</v>
          </cell>
          <cell r="X3270" t="e">
            <v>#N/A</v>
          </cell>
          <cell r="Y3270">
            <v>195</v>
          </cell>
        </row>
        <row r="3271">
          <cell r="A3271">
            <v>3270</v>
          </cell>
          <cell r="B3271">
            <v>70</v>
          </cell>
          <cell r="C3271">
            <v>380</v>
          </cell>
          <cell r="D3271">
            <v>42952</v>
          </cell>
          <cell r="E3271" t="b">
            <v>1</v>
          </cell>
          <cell r="F3271" t="str">
            <v>Approved</v>
          </cell>
          <cell r="G3271" t="str">
            <v>Trek Bicycles</v>
          </cell>
          <cell r="H3271" t="str">
            <v>Standard</v>
          </cell>
          <cell r="I3271" t="str">
            <v>high</v>
          </cell>
          <cell r="J3271" t="str">
            <v>medium</v>
          </cell>
          <cell r="K3271">
            <v>495.72</v>
          </cell>
          <cell r="L3271">
            <v>297.43</v>
          </cell>
          <cell r="M3271">
            <v>198.29000000000002</v>
          </cell>
          <cell r="N3271">
            <v>42105</v>
          </cell>
          <cell r="O3271" t="e">
            <v>#N/A</v>
          </cell>
          <cell r="P3271" t="e">
            <v>#N/A</v>
          </cell>
          <cell r="Q3271" t="e">
            <v>#N/A</v>
          </cell>
          <cell r="R3271" t="e">
            <v>#N/A</v>
          </cell>
          <cell r="S3271" t="e">
            <v>#N/A</v>
          </cell>
          <cell r="T3271" t="e">
            <v>#N/A</v>
          </cell>
          <cell r="U3271" t="e">
            <v>#N/A</v>
          </cell>
          <cell r="V3271" t="e">
            <v>#N/A</v>
          </cell>
          <cell r="W3271" t="e">
            <v>#N/A</v>
          </cell>
          <cell r="X3271" t="e">
            <v>#N/A</v>
          </cell>
          <cell r="Y3271">
            <v>147</v>
          </cell>
        </row>
        <row r="3272">
          <cell r="A3272">
            <v>3271</v>
          </cell>
          <cell r="B3272">
            <v>77</v>
          </cell>
          <cell r="C3272">
            <v>1599</v>
          </cell>
          <cell r="D3272">
            <v>43039</v>
          </cell>
          <cell r="E3272" t="b">
            <v>0</v>
          </cell>
          <cell r="F3272" t="str">
            <v>Approved</v>
          </cell>
          <cell r="G3272" t="str">
            <v>Norco Bicycles</v>
          </cell>
          <cell r="H3272" t="str">
            <v>Road</v>
          </cell>
          <cell r="I3272" t="str">
            <v>medium</v>
          </cell>
          <cell r="J3272" t="str">
            <v>large</v>
          </cell>
          <cell r="K3272">
            <v>1240.31</v>
          </cell>
          <cell r="L3272">
            <v>795.1</v>
          </cell>
          <cell r="M3272">
            <v>445.20999999999992</v>
          </cell>
          <cell r="N3272">
            <v>40553</v>
          </cell>
          <cell r="O3272" t="e">
            <v>#N/A</v>
          </cell>
          <cell r="P3272" t="e">
            <v>#N/A</v>
          </cell>
          <cell r="Q3272" t="e">
            <v>#N/A</v>
          </cell>
          <cell r="R3272" t="e">
            <v>#N/A</v>
          </cell>
          <cell r="S3272" t="e">
            <v>#N/A</v>
          </cell>
          <cell r="T3272" t="e">
            <v>#N/A</v>
          </cell>
          <cell r="U3272" t="e">
            <v>#N/A</v>
          </cell>
          <cell r="V3272" t="e">
            <v>#N/A</v>
          </cell>
          <cell r="W3272" t="e">
            <v>#N/A</v>
          </cell>
          <cell r="X3272" t="e">
            <v>#N/A</v>
          </cell>
          <cell r="Y3272">
            <v>60</v>
          </cell>
        </row>
        <row r="3273">
          <cell r="A3273">
            <v>3272</v>
          </cell>
          <cell r="B3273">
            <v>5</v>
          </cell>
          <cell r="C3273">
            <v>944</v>
          </cell>
          <cell r="D3273">
            <v>42740</v>
          </cell>
          <cell r="E3273" t="b">
            <v>0</v>
          </cell>
          <cell r="F3273" t="str">
            <v>Approved</v>
          </cell>
          <cell r="G3273" t="str">
            <v>Trek Bicycles</v>
          </cell>
          <cell r="H3273" t="str">
            <v>Mountain</v>
          </cell>
          <cell r="I3273" t="str">
            <v>low</v>
          </cell>
          <cell r="J3273" t="str">
            <v>medium</v>
          </cell>
          <cell r="K3273">
            <v>574.64</v>
          </cell>
          <cell r="L3273">
            <v>459.71</v>
          </cell>
          <cell r="M3273">
            <v>114.93</v>
          </cell>
          <cell r="N3273">
            <v>40784</v>
          </cell>
          <cell r="O3273" t="e">
            <v>#N/A</v>
          </cell>
          <cell r="P3273" t="e">
            <v>#N/A</v>
          </cell>
          <cell r="Q3273" t="e">
            <v>#N/A</v>
          </cell>
          <cell r="R3273" t="e">
            <v>#N/A</v>
          </cell>
          <cell r="S3273" t="e">
            <v>#N/A</v>
          </cell>
          <cell r="T3273" t="e">
            <v>#N/A</v>
          </cell>
          <cell r="U3273" t="e">
            <v>#N/A</v>
          </cell>
          <cell r="V3273" t="e">
            <v>#N/A</v>
          </cell>
          <cell r="W3273" t="e">
            <v>#N/A</v>
          </cell>
          <cell r="X3273" t="e">
            <v>#N/A</v>
          </cell>
          <cell r="Y3273">
            <v>359</v>
          </cell>
        </row>
        <row r="3274">
          <cell r="A3274">
            <v>3273</v>
          </cell>
          <cell r="B3274">
            <v>0</v>
          </cell>
          <cell r="C3274">
            <v>1731</v>
          </cell>
          <cell r="D3274">
            <v>43033</v>
          </cell>
          <cell r="E3274" t="b">
            <v>1</v>
          </cell>
          <cell r="F3274" t="str">
            <v>Approved</v>
          </cell>
          <cell r="G3274" t="str">
            <v>Trek Bicycles</v>
          </cell>
          <cell r="H3274" t="str">
            <v>Standard</v>
          </cell>
          <cell r="I3274" t="str">
            <v>medium</v>
          </cell>
          <cell r="J3274" t="str">
            <v>medium</v>
          </cell>
          <cell r="K3274">
            <v>499.53</v>
          </cell>
          <cell r="L3274">
            <v>388.72</v>
          </cell>
          <cell r="M3274">
            <v>110.80999999999995</v>
          </cell>
          <cell r="N3274">
            <v>33552</v>
          </cell>
          <cell r="O3274" t="e">
            <v>#N/A</v>
          </cell>
          <cell r="P3274" t="e">
            <v>#N/A</v>
          </cell>
          <cell r="Q3274" t="e">
            <v>#N/A</v>
          </cell>
          <cell r="R3274" t="e">
            <v>#N/A</v>
          </cell>
          <cell r="S3274" t="e">
            <v>#N/A</v>
          </cell>
          <cell r="T3274" t="e">
            <v>#N/A</v>
          </cell>
          <cell r="U3274" t="e">
            <v>#N/A</v>
          </cell>
          <cell r="V3274" t="e">
            <v>#N/A</v>
          </cell>
          <cell r="W3274" t="e">
            <v>#N/A</v>
          </cell>
          <cell r="X3274" t="e">
            <v>#N/A</v>
          </cell>
          <cell r="Y3274">
            <v>66</v>
          </cell>
        </row>
        <row r="3275">
          <cell r="A3275">
            <v>3274</v>
          </cell>
          <cell r="B3275">
            <v>56</v>
          </cell>
          <cell r="C3275">
            <v>1084</v>
          </cell>
          <cell r="D3275">
            <v>43057</v>
          </cell>
          <cell r="E3275" t="b">
            <v>1</v>
          </cell>
          <cell r="F3275" t="str">
            <v>Approved</v>
          </cell>
          <cell r="G3275" t="str">
            <v>OHM Cycles</v>
          </cell>
          <cell r="H3275" t="str">
            <v>Standard</v>
          </cell>
          <cell r="I3275" t="str">
            <v>medium</v>
          </cell>
          <cell r="J3275" t="str">
            <v>medium</v>
          </cell>
          <cell r="K3275">
            <v>183.86</v>
          </cell>
          <cell r="L3275">
            <v>137.9</v>
          </cell>
          <cell r="M3275">
            <v>45.960000000000008</v>
          </cell>
          <cell r="N3275">
            <v>35707</v>
          </cell>
          <cell r="O3275" t="e">
            <v>#N/A</v>
          </cell>
          <cell r="P3275" t="e">
            <v>#N/A</v>
          </cell>
          <cell r="Q3275" t="e">
            <v>#N/A</v>
          </cell>
          <cell r="R3275" t="e">
            <v>#N/A</v>
          </cell>
          <cell r="S3275" t="e">
            <v>#N/A</v>
          </cell>
          <cell r="T3275" t="e">
            <v>#N/A</v>
          </cell>
          <cell r="U3275" t="e">
            <v>#N/A</v>
          </cell>
          <cell r="V3275" t="e">
            <v>#N/A</v>
          </cell>
          <cell r="W3275" t="e">
            <v>#N/A</v>
          </cell>
          <cell r="X3275" t="e">
            <v>#N/A</v>
          </cell>
          <cell r="Y3275">
            <v>42</v>
          </cell>
        </row>
        <row r="3276">
          <cell r="A3276">
            <v>3275</v>
          </cell>
          <cell r="B3276">
            <v>72</v>
          </cell>
          <cell r="C3276">
            <v>2718</v>
          </cell>
          <cell r="D3276">
            <v>42747</v>
          </cell>
          <cell r="E3276" t="b">
            <v>1</v>
          </cell>
          <cell r="F3276" t="str">
            <v>Approved</v>
          </cell>
          <cell r="G3276" t="str">
            <v>OHM Cycles</v>
          </cell>
          <cell r="H3276" t="str">
            <v>Standard</v>
          </cell>
          <cell r="I3276" t="str">
            <v>medium</v>
          </cell>
          <cell r="J3276" t="str">
            <v>medium</v>
          </cell>
          <cell r="K3276">
            <v>912.52</v>
          </cell>
          <cell r="L3276">
            <v>141.4</v>
          </cell>
          <cell r="M3276">
            <v>771.12</v>
          </cell>
          <cell r="N3276">
            <v>40487</v>
          </cell>
          <cell r="O3276" t="e">
            <v>#N/A</v>
          </cell>
          <cell r="P3276" t="e">
            <v>#N/A</v>
          </cell>
          <cell r="Q3276" t="e">
            <v>#N/A</v>
          </cell>
          <cell r="R3276" t="e">
            <v>#N/A</v>
          </cell>
          <cell r="S3276" t="e">
            <v>#N/A</v>
          </cell>
          <cell r="T3276" t="e">
            <v>#N/A</v>
          </cell>
          <cell r="U3276" t="e">
            <v>#N/A</v>
          </cell>
          <cell r="V3276" t="e">
            <v>#N/A</v>
          </cell>
          <cell r="W3276" t="e">
            <v>#N/A</v>
          </cell>
          <cell r="X3276" t="e">
            <v>#N/A</v>
          </cell>
          <cell r="Y3276">
            <v>352</v>
          </cell>
        </row>
        <row r="3277">
          <cell r="A3277">
            <v>3276</v>
          </cell>
          <cell r="B3277">
            <v>82</v>
          </cell>
          <cell r="C3277">
            <v>516</v>
          </cell>
          <cell r="D3277">
            <v>43040</v>
          </cell>
          <cell r="E3277" t="b">
            <v>1</v>
          </cell>
          <cell r="F3277" t="str">
            <v>Approved</v>
          </cell>
          <cell r="G3277" t="str">
            <v>Norco Bicycles</v>
          </cell>
          <cell r="H3277" t="str">
            <v>Standard</v>
          </cell>
          <cell r="I3277" t="str">
            <v>high</v>
          </cell>
          <cell r="J3277" t="str">
            <v>medium</v>
          </cell>
          <cell r="K3277">
            <v>1148.6400000000001</v>
          </cell>
          <cell r="L3277">
            <v>689.18</v>
          </cell>
          <cell r="M3277">
            <v>459.46000000000015</v>
          </cell>
          <cell r="N3277">
            <v>42226</v>
          </cell>
          <cell r="O3277" t="e">
            <v>#N/A</v>
          </cell>
          <cell r="P3277" t="e">
            <v>#N/A</v>
          </cell>
          <cell r="Q3277" t="e">
            <v>#N/A</v>
          </cell>
          <cell r="R3277" t="e">
            <v>#N/A</v>
          </cell>
          <cell r="S3277" t="e">
            <v>#N/A</v>
          </cell>
          <cell r="T3277" t="e">
            <v>#N/A</v>
          </cell>
          <cell r="U3277" t="e">
            <v>#N/A</v>
          </cell>
          <cell r="V3277" t="e">
            <v>#N/A</v>
          </cell>
          <cell r="W3277" t="e">
            <v>#N/A</v>
          </cell>
          <cell r="X3277" t="e">
            <v>#N/A</v>
          </cell>
          <cell r="Y3277">
            <v>59</v>
          </cell>
        </row>
        <row r="3278">
          <cell r="A3278">
            <v>3277</v>
          </cell>
          <cell r="B3278">
            <v>3</v>
          </cell>
          <cell r="C3278">
            <v>3015</v>
          </cell>
          <cell r="D3278">
            <v>42846</v>
          </cell>
          <cell r="E3278" t="b">
            <v>0</v>
          </cell>
          <cell r="F3278" t="str">
            <v>Approved</v>
          </cell>
          <cell r="G3278" t="str">
            <v>Trek Bicycles</v>
          </cell>
          <cell r="H3278" t="str">
            <v>Standard</v>
          </cell>
          <cell r="I3278" t="str">
            <v>medium</v>
          </cell>
          <cell r="J3278" t="str">
            <v>large</v>
          </cell>
          <cell r="K3278">
            <v>2091.4699999999998</v>
          </cell>
          <cell r="L3278">
            <v>388.92</v>
          </cell>
          <cell r="M3278">
            <v>1702.5499999999997</v>
          </cell>
          <cell r="N3278">
            <v>34115</v>
          </cell>
          <cell r="O3278" t="e">
            <v>#N/A</v>
          </cell>
          <cell r="P3278" t="e">
            <v>#N/A</v>
          </cell>
          <cell r="Q3278" t="e">
            <v>#N/A</v>
          </cell>
          <cell r="R3278" t="e">
            <v>#N/A</v>
          </cell>
          <cell r="S3278" t="e">
            <v>#N/A</v>
          </cell>
          <cell r="T3278" t="e">
            <v>#N/A</v>
          </cell>
          <cell r="U3278" t="e">
            <v>#N/A</v>
          </cell>
          <cell r="V3278" t="e">
            <v>#N/A</v>
          </cell>
          <cell r="W3278" t="e">
            <v>#N/A</v>
          </cell>
          <cell r="X3278" t="e">
            <v>#N/A</v>
          </cell>
          <cell r="Y3278">
            <v>253</v>
          </cell>
        </row>
        <row r="3279">
          <cell r="A3279">
            <v>3278</v>
          </cell>
          <cell r="B3279">
            <v>92</v>
          </cell>
          <cell r="C3279">
            <v>2093</v>
          </cell>
          <cell r="D3279">
            <v>42847</v>
          </cell>
          <cell r="E3279" t="b">
            <v>1</v>
          </cell>
          <cell r="F3279" t="str">
            <v>Approved</v>
          </cell>
          <cell r="G3279" t="str">
            <v>WeareA2B</v>
          </cell>
          <cell r="H3279" t="str">
            <v>Touring</v>
          </cell>
          <cell r="I3279" t="str">
            <v>medium</v>
          </cell>
          <cell r="J3279" t="str">
            <v>large</v>
          </cell>
          <cell r="K3279">
            <v>1890.39</v>
          </cell>
          <cell r="L3279">
            <v>260.14</v>
          </cell>
          <cell r="M3279">
            <v>1630.25</v>
          </cell>
          <cell r="N3279">
            <v>33259</v>
          </cell>
          <cell r="O3279" t="e">
            <v>#N/A</v>
          </cell>
          <cell r="P3279" t="e">
            <v>#N/A</v>
          </cell>
          <cell r="Q3279" t="e">
            <v>#N/A</v>
          </cell>
          <cell r="R3279" t="e">
            <v>#N/A</v>
          </cell>
          <cell r="S3279" t="e">
            <v>#N/A</v>
          </cell>
          <cell r="T3279" t="e">
            <v>#N/A</v>
          </cell>
          <cell r="U3279" t="e">
            <v>#N/A</v>
          </cell>
          <cell r="V3279" t="e">
            <v>#N/A</v>
          </cell>
          <cell r="W3279" t="e">
            <v>#N/A</v>
          </cell>
          <cell r="X3279" t="e">
            <v>#N/A</v>
          </cell>
          <cell r="Y3279">
            <v>252</v>
          </cell>
        </row>
        <row r="3280">
          <cell r="A3280">
            <v>3279</v>
          </cell>
          <cell r="B3280">
            <v>72</v>
          </cell>
          <cell r="C3280">
            <v>887</v>
          </cell>
          <cell r="D3280">
            <v>43022</v>
          </cell>
          <cell r="E3280" t="b">
            <v>1</v>
          </cell>
          <cell r="F3280" t="str">
            <v>Approved</v>
          </cell>
          <cell r="G3280" t="str">
            <v>OHM Cycles</v>
          </cell>
          <cell r="H3280" t="str">
            <v>Standard</v>
          </cell>
          <cell r="I3280" t="str">
            <v>medium</v>
          </cell>
          <cell r="J3280" t="str">
            <v>medium</v>
          </cell>
          <cell r="K3280">
            <v>912.52</v>
          </cell>
          <cell r="L3280">
            <v>141.4</v>
          </cell>
          <cell r="M3280">
            <v>771.12</v>
          </cell>
          <cell r="N3280">
            <v>42295</v>
          </cell>
          <cell r="O3280" t="e">
            <v>#N/A</v>
          </cell>
          <cell r="P3280" t="e">
            <v>#N/A</v>
          </cell>
          <cell r="Q3280" t="e">
            <v>#N/A</v>
          </cell>
          <cell r="R3280" t="e">
            <v>#N/A</v>
          </cell>
          <cell r="S3280" t="e">
            <v>#N/A</v>
          </cell>
          <cell r="T3280" t="e">
            <v>#N/A</v>
          </cell>
          <cell r="U3280" t="e">
            <v>#N/A</v>
          </cell>
          <cell r="V3280" t="e">
            <v>#N/A</v>
          </cell>
          <cell r="W3280" t="e">
            <v>#N/A</v>
          </cell>
          <cell r="X3280" t="e">
            <v>#N/A</v>
          </cell>
          <cell r="Y3280">
            <v>77</v>
          </cell>
        </row>
        <row r="3281">
          <cell r="A3281">
            <v>3280</v>
          </cell>
          <cell r="B3281">
            <v>72</v>
          </cell>
          <cell r="C3281">
            <v>1752</v>
          </cell>
          <cell r="D3281">
            <v>42882</v>
          </cell>
          <cell r="E3281" t="b">
            <v>1</v>
          </cell>
          <cell r="F3281" t="str">
            <v>Approved</v>
          </cell>
          <cell r="G3281" t="str">
            <v>Norco Bicycles</v>
          </cell>
          <cell r="H3281" t="str">
            <v>Standard</v>
          </cell>
          <cell r="I3281" t="str">
            <v>medium</v>
          </cell>
          <cell r="J3281" t="str">
            <v>medium</v>
          </cell>
          <cell r="K3281">
            <v>360.4</v>
          </cell>
          <cell r="L3281">
            <v>270.3</v>
          </cell>
          <cell r="M3281">
            <v>90.099999999999966</v>
          </cell>
          <cell r="N3281">
            <v>42710</v>
          </cell>
          <cell r="O3281" t="e">
            <v>#N/A</v>
          </cell>
          <cell r="P3281" t="e">
            <v>#N/A</v>
          </cell>
          <cell r="Q3281" t="e">
            <v>#N/A</v>
          </cell>
          <cell r="R3281" t="e">
            <v>#N/A</v>
          </cell>
          <cell r="S3281" t="e">
            <v>#N/A</v>
          </cell>
          <cell r="T3281" t="e">
            <v>#N/A</v>
          </cell>
          <cell r="U3281" t="e">
            <v>#N/A</v>
          </cell>
          <cell r="V3281" t="e">
            <v>#N/A</v>
          </cell>
          <cell r="W3281" t="e">
            <v>#N/A</v>
          </cell>
          <cell r="X3281" t="e">
            <v>#N/A</v>
          </cell>
          <cell r="Y3281">
            <v>217</v>
          </cell>
        </row>
        <row r="3282">
          <cell r="A3282">
            <v>3281</v>
          </cell>
          <cell r="B3282">
            <v>5</v>
          </cell>
          <cell r="C3282">
            <v>340</v>
          </cell>
          <cell r="D3282">
            <v>42877</v>
          </cell>
          <cell r="E3282" t="b">
            <v>1</v>
          </cell>
          <cell r="F3282" t="str">
            <v>Approved</v>
          </cell>
          <cell r="G3282" t="str">
            <v>Trek Bicycles</v>
          </cell>
          <cell r="H3282" t="str">
            <v>Mountain</v>
          </cell>
          <cell r="I3282" t="str">
            <v>low</v>
          </cell>
          <cell r="J3282" t="str">
            <v>medium</v>
          </cell>
          <cell r="K3282">
            <v>574.64</v>
          </cell>
          <cell r="L3282">
            <v>459.71</v>
          </cell>
          <cell r="M3282">
            <v>114.93</v>
          </cell>
          <cell r="N3282">
            <v>33549</v>
          </cell>
          <cell r="O3282" t="e">
            <v>#N/A</v>
          </cell>
          <cell r="P3282" t="e">
            <v>#N/A</v>
          </cell>
          <cell r="Q3282" t="e">
            <v>#N/A</v>
          </cell>
          <cell r="R3282" t="e">
            <v>#N/A</v>
          </cell>
          <cell r="S3282" t="e">
            <v>#N/A</v>
          </cell>
          <cell r="T3282" t="e">
            <v>#N/A</v>
          </cell>
          <cell r="U3282" t="e">
            <v>#N/A</v>
          </cell>
          <cell r="V3282" t="e">
            <v>#N/A</v>
          </cell>
          <cell r="W3282" t="e">
            <v>#N/A</v>
          </cell>
          <cell r="X3282" t="e">
            <v>#N/A</v>
          </cell>
          <cell r="Y3282">
            <v>222</v>
          </cell>
        </row>
        <row r="3283">
          <cell r="A3283">
            <v>3282</v>
          </cell>
          <cell r="B3283">
            <v>66</v>
          </cell>
          <cell r="C3283">
            <v>681</v>
          </cell>
          <cell r="D3283">
            <v>42932</v>
          </cell>
          <cell r="E3283" t="b">
            <v>1</v>
          </cell>
          <cell r="F3283" t="str">
            <v>Approved</v>
          </cell>
          <cell r="G3283" t="str">
            <v>Giant Bicycles</v>
          </cell>
          <cell r="H3283" t="str">
            <v>Road</v>
          </cell>
          <cell r="I3283" t="str">
            <v>low</v>
          </cell>
          <cell r="J3283" t="str">
            <v>small</v>
          </cell>
          <cell r="K3283">
            <v>590.26</v>
          </cell>
          <cell r="L3283">
            <v>525.33000000000004</v>
          </cell>
          <cell r="M3283">
            <v>64.92999999999995</v>
          </cell>
          <cell r="N3283">
            <v>37499</v>
          </cell>
          <cell r="O3283" t="e">
            <v>#N/A</v>
          </cell>
          <cell r="P3283" t="e">
            <v>#N/A</v>
          </cell>
          <cell r="Q3283" t="e">
            <v>#N/A</v>
          </cell>
          <cell r="R3283" t="e">
            <v>#N/A</v>
          </cell>
          <cell r="S3283" t="e">
            <v>#N/A</v>
          </cell>
          <cell r="T3283" t="e">
            <v>#N/A</v>
          </cell>
          <cell r="U3283" t="e">
            <v>#N/A</v>
          </cell>
          <cell r="V3283" t="e">
            <v>#N/A</v>
          </cell>
          <cell r="W3283" t="e">
            <v>#N/A</v>
          </cell>
          <cell r="X3283" t="e">
            <v>#N/A</v>
          </cell>
          <cell r="Y3283">
            <v>167</v>
          </cell>
        </row>
        <row r="3284">
          <cell r="A3284">
            <v>3283</v>
          </cell>
          <cell r="B3284">
            <v>83</v>
          </cell>
          <cell r="C3284">
            <v>299</v>
          </cell>
          <cell r="D3284">
            <v>42808</v>
          </cell>
          <cell r="E3284" t="b">
            <v>0</v>
          </cell>
          <cell r="F3284" t="str">
            <v>Approved</v>
          </cell>
          <cell r="G3284" t="str">
            <v>Solex</v>
          </cell>
          <cell r="H3284" t="str">
            <v>Touring</v>
          </cell>
          <cell r="I3284" t="str">
            <v>medium</v>
          </cell>
          <cell r="J3284" t="str">
            <v>large</v>
          </cell>
          <cell r="K3284">
            <v>2083.94</v>
          </cell>
          <cell r="L3284">
            <v>675.03</v>
          </cell>
          <cell r="M3284">
            <v>1408.91</v>
          </cell>
          <cell r="N3284">
            <v>38339</v>
          </cell>
          <cell r="O3284" t="e">
            <v>#N/A</v>
          </cell>
          <cell r="P3284" t="e">
            <v>#N/A</v>
          </cell>
          <cell r="Q3284" t="e">
            <v>#N/A</v>
          </cell>
          <cell r="R3284" t="e">
            <v>#N/A</v>
          </cell>
          <cell r="S3284" t="e">
            <v>#N/A</v>
          </cell>
          <cell r="T3284" t="e">
            <v>#N/A</v>
          </cell>
          <cell r="U3284" t="e">
            <v>#N/A</v>
          </cell>
          <cell r="V3284" t="e">
            <v>#N/A</v>
          </cell>
          <cell r="W3284" t="e">
            <v>#N/A</v>
          </cell>
          <cell r="X3284" t="e">
            <v>#N/A</v>
          </cell>
          <cell r="Y3284">
            <v>291</v>
          </cell>
        </row>
        <row r="3285">
          <cell r="A3285">
            <v>3284</v>
          </cell>
          <cell r="B3285">
            <v>52</v>
          </cell>
          <cell r="C3285">
            <v>3266</v>
          </cell>
          <cell r="D3285">
            <v>43028</v>
          </cell>
          <cell r="E3285" t="b">
            <v>0</v>
          </cell>
          <cell r="F3285" t="str">
            <v>Approved</v>
          </cell>
          <cell r="G3285" t="str">
            <v>OHM Cycles</v>
          </cell>
          <cell r="H3285" t="str">
            <v>Road</v>
          </cell>
          <cell r="I3285" t="str">
            <v>medium</v>
          </cell>
          <cell r="J3285" t="str">
            <v>medium</v>
          </cell>
          <cell r="K3285">
            <v>1280.28</v>
          </cell>
          <cell r="L3285">
            <v>829.51</v>
          </cell>
          <cell r="M3285">
            <v>450.77</v>
          </cell>
          <cell r="N3285">
            <v>34170</v>
          </cell>
          <cell r="O3285" t="e">
            <v>#N/A</v>
          </cell>
          <cell r="P3285" t="e">
            <v>#N/A</v>
          </cell>
          <cell r="Q3285" t="e">
            <v>#N/A</v>
          </cell>
          <cell r="R3285" t="e">
            <v>#N/A</v>
          </cell>
          <cell r="S3285" t="e">
            <v>#N/A</v>
          </cell>
          <cell r="T3285" t="e">
            <v>#N/A</v>
          </cell>
          <cell r="U3285" t="e">
            <v>#N/A</v>
          </cell>
          <cell r="V3285" t="e">
            <v>#N/A</v>
          </cell>
          <cell r="W3285" t="e">
            <v>#N/A</v>
          </cell>
          <cell r="X3285" t="e">
            <v>#N/A</v>
          </cell>
          <cell r="Y3285">
            <v>71</v>
          </cell>
        </row>
        <row r="3286">
          <cell r="A3286">
            <v>3285</v>
          </cell>
          <cell r="B3286">
            <v>91</v>
          </cell>
          <cell r="C3286">
            <v>1508</v>
          </cell>
          <cell r="D3286">
            <v>43038</v>
          </cell>
          <cell r="E3286" t="b">
            <v>1</v>
          </cell>
          <cell r="F3286" t="str">
            <v>Approved</v>
          </cell>
          <cell r="G3286" t="str">
            <v>Solex</v>
          </cell>
          <cell r="H3286" t="str">
            <v>Standard</v>
          </cell>
          <cell r="I3286" t="str">
            <v>medium</v>
          </cell>
          <cell r="J3286" t="str">
            <v>medium</v>
          </cell>
          <cell r="K3286">
            <v>100.35</v>
          </cell>
          <cell r="L3286">
            <v>75.260000000000005</v>
          </cell>
          <cell r="M3286">
            <v>25.089999999999989</v>
          </cell>
          <cell r="N3286">
            <v>37626</v>
          </cell>
          <cell r="O3286" t="e">
            <v>#N/A</v>
          </cell>
          <cell r="P3286" t="e">
            <v>#N/A</v>
          </cell>
          <cell r="Q3286" t="e">
            <v>#N/A</v>
          </cell>
          <cell r="R3286" t="e">
            <v>#N/A</v>
          </cell>
          <cell r="S3286" t="e">
            <v>#N/A</v>
          </cell>
          <cell r="T3286" t="e">
            <v>#N/A</v>
          </cell>
          <cell r="U3286" t="e">
            <v>#N/A</v>
          </cell>
          <cell r="V3286" t="e">
            <v>#N/A</v>
          </cell>
          <cell r="W3286" t="e">
            <v>#N/A</v>
          </cell>
          <cell r="X3286" t="e">
            <v>#N/A</v>
          </cell>
          <cell r="Y3286">
            <v>61</v>
          </cell>
        </row>
        <row r="3287">
          <cell r="A3287">
            <v>3286</v>
          </cell>
          <cell r="B3287">
            <v>83</v>
          </cell>
          <cell r="C3287">
            <v>2527</v>
          </cell>
          <cell r="D3287">
            <v>42815</v>
          </cell>
          <cell r="E3287" t="b">
            <v>1</v>
          </cell>
          <cell r="F3287" t="str">
            <v>Approved</v>
          </cell>
          <cell r="G3287" t="str">
            <v>Solex</v>
          </cell>
          <cell r="H3287" t="str">
            <v>Touring</v>
          </cell>
          <cell r="I3287" t="str">
            <v>medium</v>
          </cell>
          <cell r="J3287" t="str">
            <v>large</v>
          </cell>
          <cell r="K3287">
            <v>2083.94</v>
          </cell>
          <cell r="L3287">
            <v>675.03</v>
          </cell>
          <cell r="M3287">
            <v>1408.91</v>
          </cell>
          <cell r="N3287">
            <v>41533</v>
          </cell>
          <cell r="O3287" t="e">
            <v>#N/A</v>
          </cell>
          <cell r="P3287" t="e">
            <v>#N/A</v>
          </cell>
          <cell r="Q3287" t="e">
            <v>#N/A</v>
          </cell>
          <cell r="R3287" t="e">
            <v>#N/A</v>
          </cell>
          <cell r="S3287" t="e">
            <v>#N/A</v>
          </cell>
          <cell r="T3287" t="e">
            <v>#N/A</v>
          </cell>
          <cell r="U3287" t="e">
            <v>#N/A</v>
          </cell>
          <cell r="V3287" t="e">
            <v>#N/A</v>
          </cell>
          <cell r="W3287" t="e">
            <v>#N/A</v>
          </cell>
          <cell r="X3287" t="e">
            <v>#N/A</v>
          </cell>
          <cell r="Y3287">
            <v>284</v>
          </cell>
        </row>
        <row r="3288">
          <cell r="A3288">
            <v>3287</v>
          </cell>
          <cell r="B3288">
            <v>8</v>
          </cell>
          <cell r="C3288">
            <v>3114</v>
          </cell>
          <cell r="D3288">
            <v>43096</v>
          </cell>
          <cell r="E3288" t="b">
            <v>1</v>
          </cell>
          <cell r="F3288" t="str">
            <v>Cancelled</v>
          </cell>
          <cell r="G3288" t="str">
            <v>Solex</v>
          </cell>
          <cell r="H3288" t="str">
            <v>Road</v>
          </cell>
          <cell r="I3288" t="str">
            <v>medium</v>
          </cell>
          <cell r="J3288" t="str">
            <v>small</v>
          </cell>
          <cell r="K3288">
            <v>1703.52</v>
          </cell>
          <cell r="L3288">
            <v>1516.13</v>
          </cell>
          <cell r="M3288">
            <v>187.38999999999987</v>
          </cell>
          <cell r="N3288">
            <v>38216</v>
          </cell>
          <cell r="O3288" t="e">
            <v>#N/A</v>
          </cell>
          <cell r="P3288" t="e">
            <v>#N/A</v>
          </cell>
          <cell r="Q3288" t="e">
            <v>#N/A</v>
          </cell>
          <cell r="R3288" t="e">
            <v>#N/A</v>
          </cell>
          <cell r="S3288" t="e">
            <v>#N/A</v>
          </cell>
          <cell r="T3288" t="e">
            <v>#N/A</v>
          </cell>
          <cell r="U3288" t="e">
            <v>#N/A</v>
          </cell>
          <cell r="V3288" t="e">
            <v>#N/A</v>
          </cell>
          <cell r="W3288" t="e">
            <v>#N/A</v>
          </cell>
          <cell r="X3288" t="e">
            <v>#N/A</v>
          </cell>
          <cell r="Y3288">
            <v>3</v>
          </cell>
        </row>
        <row r="3289">
          <cell r="A3289">
            <v>3288</v>
          </cell>
          <cell r="B3289">
            <v>66</v>
          </cell>
          <cell r="C3289">
            <v>3432</v>
          </cell>
          <cell r="D3289">
            <v>42938</v>
          </cell>
          <cell r="E3289" t="b">
            <v>1</v>
          </cell>
          <cell r="F3289" t="str">
            <v>Approved</v>
          </cell>
          <cell r="G3289" t="str">
            <v>Giant Bicycles</v>
          </cell>
          <cell r="H3289" t="str">
            <v>Road</v>
          </cell>
          <cell r="I3289" t="str">
            <v>low</v>
          </cell>
          <cell r="J3289" t="str">
            <v>small</v>
          </cell>
          <cell r="K3289">
            <v>590.26</v>
          </cell>
          <cell r="L3289">
            <v>525.33000000000004</v>
          </cell>
          <cell r="M3289">
            <v>64.92999999999995</v>
          </cell>
          <cell r="N3289">
            <v>40487</v>
          </cell>
          <cell r="O3289" t="str">
            <v>Female</v>
          </cell>
          <cell r="P3289">
            <v>10</v>
          </cell>
          <cell r="Q3289">
            <v>33.331506849315069</v>
          </cell>
          <cell r="R3289" t="str">
            <v>Junior Executive</v>
          </cell>
          <cell r="S3289" t="str">
            <v>Property</v>
          </cell>
          <cell r="T3289" t="str">
            <v>Affluent Customer</v>
          </cell>
          <cell r="U3289" t="str">
            <v>No</v>
          </cell>
          <cell r="V3289">
            <v>4173</v>
          </cell>
          <cell r="W3289" t="str">
            <v>QLD</v>
          </cell>
          <cell r="X3289">
            <v>7</v>
          </cell>
          <cell r="Y3289">
            <v>161</v>
          </cell>
        </row>
        <row r="3290">
          <cell r="A3290">
            <v>3289</v>
          </cell>
          <cell r="B3290">
            <v>14</v>
          </cell>
          <cell r="C3290">
            <v>3045</v>
          </cell>
          <cell r="D3290">
            <v>42986</v>
          </cell>
          <cell r="E3290" t="b">
            <v>0</v>
          </cell>
          <cell r="F3290" t="str">
            <v>Approved</v>
          </cell>
          <cell r="G3290" t="str">
            <v>Trek Bicycles</v>
          </cell>
          <cell r="H3290" t="str">
            <v>Standard</v>
          </cell>
          <cell r="I3290" t="str">
            <v>medium</v>
          </cell>
          <cell r="J3290" t="str">
            <v>small</v>
          </cell>
          <cell r="K3290">
            <v>1386.84</v>
          </cell>
          <cell r="L3290">
            <v>1234.29</v>
          </cell>
          <cell r="M3290">
            <v>152.54999999999995</v>
          </cell>
          <cell r="N3290">
            <v>39880</v>
          </cell>
          <cell r="O3290" t="e">
            <v>#N/A</v>
          </cell>
          <cell r="P3290" t="e">
            <v>#N/A</v>
          </cell>
          <cell r="Q3290" t="e">
            <v>#N/A</v>
          </cell>
          <cell r="R3290" t="e">
            <v>#N/A</v>
          </cell>
          <cell r="S3290" t="e">
            <v>#N/A</v>
          </cell>
          <cell r="T3290" t="e">
            <v>#N/A</v>
          </cell>
          <cell r="U3290" t="e">
            <v>#N/A</v>
          </cell>
          <cell r="V3290" t="e">
            <v>#N/A</v>
          </cell>
          <cell r="W3290" t="e">
            <v>#N/A</v>
          </cell>
          <cell r="X3290" t="e">
            <v>#N/A</v>
          </cell>
          <cell r="Y3290">
            <v>113</v>
          </cell>
        </row>
        <row r="3291">
          <cell r="A3291">
            <v>3290</v>
          </cell>
          <cell r="B3291">
            <v>32</v>
          </cell>
          <cell r="C3291">
            <v>1012</v>
          </cell>
          <cell r="D3291">
            <v>42800</v>
          </cell>
          <cell r="E3291" t="b">
            <v>1</v>
          </cell>
          <cell r="F3291" t="str">
            <v>Approved</v>
          </cell>
          <cell r="G3291" t="str">
            <v>Giant Bicycles</v>
          </cell>
          <cell r="H3291" t="str">
            <v>Standard</v>
          </cell>
          <cell r="I3291" t="str">
            <v>high</v>
          </cell>
          <cell r="J3291" t="str">
            <v>medium</v>
          </cell>
          <cell r="K3291">
            <v>1179</v>
          </cell>
          <cell r="L3291">
            <v>707.4</v>
          </cell>
          <cell r="M3291">
            <v>471.6</v>
          </cell>
          <cell r="N3291">
            <v>36367</v>
          </cell>
          <cell r="O3291" t="e">
            <v>#N/A</v>
          </cell>
          <cell r="P3291" t="e">
            <v>#N/A</v>
          </cell>
          <cell r="Q3291" t="e">
            <v>#N/A</v>
          </cell>
          <cell r="R3291" t="e">
            <v>#N/A</v>
          </cell>
          <cell r="S3291" t="e">
            <v>#N/A</v>
          </cell>
          <cell r="T3291" t="e">
            <v>#N/A</v>
          </cell>
          <cell r="U3291" t="e">
            <v>#N/A</v>
          </cell>
          <cell r="V3291" t="e">
            <v>#N/A</v>
          </cell>
          <cell r="W3291" t="e">
            <v>#N/A</v>
          </cell>
          <cell r="X3291" t="e">
            <v>#N/A</v>
          </cell>
          <cell r="Y3291">
            <v>299</v>
          </cell>
        </row>
        <row r="3292">
          <cell r="A3292">
            <v>3291</v>
          </cell>
          <cell r="B3292">
            <v>24</v>
          </cell>
          <cell r="C3292">
            <v>1628</v>
          </cell>
          <cell r="D3292">
            <v>42966</v>
          </cell>
          <cell r="E3292" t="b">
            <v>0</v>
          </cell>
          <cell r="F3292" t="str">
            <v>Approved</v>
          </cell>
          <cell r="G3292" t="str">
            <v>Solex</v>
          </cell>
          <cell r="H3292" t="str">
            <v>Road</v>
          </cell>
          <cell r="I3292" t="str">
            <v>medium</v>
          </cell>
          <cell r="J3292" t="str">
            <v>large</v>
          </cell>
          <cell r="K3292">
            <v>1777.8</v>
          </cell>
          <cell r="L3292">
            <v>820.78</v>
          </cell>
          <cell r="M3292">
            <v>957.02</v>
          </cell>
          <cell r="N3292">
            <v>41047</v>
          </cell>
          <cell r="O3292" t="e">
            <v>#N/A</v>
          </cell>
          <cell r="P3292" t="e">
            <v>#N/A</v>
          </cell>
          <cell r="Q3292" t="e">
            <v>#N/A</v>
          </cell>
          <cell r="R3292" t="e">
            <v>#N/A</v>
          </cell>
          <cell r="S3292" t="e">
            <v>#N/A</v>
          </cell>
          <cell r="T3292" t="e">
            <v>#N/A</v>
          </cell>
          <cell r="U3292" t="e">
            <v>#N/A</v>
          </cell>
          <cell r="V3292" t="e">
            <v>#N/A</v>
          </cell>
          <cell r="W3292" t="e">
            <v>#N/A</v>
          </cell>
          <cell r="X3292" t="e">
            <v>#N/A</v>
          </cell>
          <cell r="Y3292">
            <v>133</v>
          </cell>
        </row>
        <row r="3293">
          <cell r="A3293">
            <v>3292</v>
          </cell>
          <cell r="B3293">
            <v>67</v>
          </cell>
          <cell r="C3293">
            <v>3335</v>
          </cell>
          <cell r="D3293">
            <v>43096</v>
          </cell>
          <cell r="E3293" t="b">
            <v>1</v>
          </cell>
          <cell r="F3293" t="str">
            <v>Approved</v>
          </cell>
          <cell r="G3293" t="str">
            <v>Norco Bicycles</v>
          </cell>
          <cell r="H3293" t="str">
            <v>Road</v>
          </cell>
          <cell r="I3293" t="str">
            <v>medium</v>
          </cell>
          <cell r="J3293" t="str">
            <v>medium</v>
          </cell>
          <cell r="K3293">
            <v>544.04999999999995</v>
          </cell>
          <cell r="L3293">
            <v>376.84</v>
          </cell>
          <cell r="M3293">
            <v>167.20999999999998</v>
          </cell>
          <cell r="N3293">
            <v>38647</v>
          </cell>
          <cell r="O3293" t="str">
            <v>Male</v>
          </cell>
          <cell r="P3293">
            <v>47</v>
          </cell>
          <cell r="Q3293">
            <v>42.290410958904111</v>
          </cell>
          <cell r="R3293" t="str">
            <v>Editor</v>
          </cell>
          <cell r="S3293" t="str">
            <v>Health</v>
          </cell>
          <cell r="T3293" t="str">
            <v>Mass Customer</v>
          </cell>
          <cell r="U3293" t="str">
            <v>Yes</v>
          </cell>
          <cell r="V3293">
            <v>4820</v>
          </cell>
          <cell r="W3293" t="str">
            <v>QLD</v>
          </cell>
          <cell r="X3293">
            <v>1</v>
          </cell>
          <cell r="Y3293">
            <v>3</v>
          </cell>
        </row>
        <row r="3294">
          <cell r="A3294">
            <v>3293</v>
          </cell>
          <cell r="B3294">
            <v>69</v>
          </cell>
          <cell r="C3294">
            <v>3200</v>
          </cell>
          <cell r="D3294">
            <v>42958</v>
          </cell>
          <cell r="E3294" t="b">
            <v>1</v>
          </cell>
          <cell r="F3294" t="str">
            <v>Approved</v>
          </cell>
          <cell r="G3294" t="str">
            <v>Giant Bicycles</v>
          </cell>
          <cell r="H3294" t="str">
            <v>Road</v>
          </cell>
          <cell r="I3294" t="str">
            <v>medium</v>
          </cell>
          <cell r="J3294" t="str">
            <v>medium</v>
          </cell>
          <cell r="K3294">
            <v>792.9</v>
          </cell>
          <cell r="L3294">
            <v>594.67999999999995</v>
          </cell>
          <cell r="M3294">
            <v>198.22000000000003</v>
          </cell>
          <cell r="N3294">
            <v>33879</v>
          </cell>
          <cell r="O3294" t="e">
            <v>#N/A</v>
          </cell>
          <cell r="P3294" t="e">
            <v>#N/A</v>
          </cell>
          <cell r="Q3294" t="e">
            <v>#N/A</v>
          </cell>
          <cell r="R3294" t="e">
            <v>#N/A</v>
          </cell>
          <cell r="S3294" t="e">
            <v>#N/A</v>
          </cell>
          <cell r="T3294" t="e">
            <v>#N/A</v>
          </cell>
          <cell r="U3294" t="e">
            <v>#N/A</v>
          </cell>
          <cell r="V3294" t="e">
            <v>#N/A</v>
          </cell>
          <cell r="W3294" t="e">
            <v>#N/A</v>
          </cell>
          <cell r="X3294" t="e">
            <v>#N/A</v>
          </cell>
          <cell r="Y3294">
            <v>141</v>
          </cell>
        </row>
        <row r="3295">
          <cell r="A3295">
            <v>3294</v>
          </cell>
          <cell r="B3295">
            <v>4</v>
          </cell>
          <cell r="C3295">
            <v>608</v>
          </cell>
          <cell r="D3295">
            <v>42930</v>
          </cell>
          <cell r="E3295" t="b">
            <v>1</v>
          </cell>
          <cell r="F3295" t="str">
            <v>Approved</v>
          </cell>
          <cell r="G3295" t="str">
            <v>Solex</v>
          </cell>
          <cell r="H3295" t="str">
            <v>Standard</v>
          </cell>
          <cell r="I3295" t="str">
            <v>medium</v>
          </cell>
          <cell r="J3295" t="str">
            <v>medium</v>
          </cell>
          <cell r="K3295">
            <v>1483.2</v>
          </cell>
          <cell r="L3295">
            <v>99.59</v>
          </cell>
          <cell r="M3295">
            <v>1383.6100000000001</v>
          </cell>
          <cell r="N3295">
            <v>36146</v>
          </cell>
          <cell r="O3295" t="e">
            <v>#N/A</v>
          </cell>
          <cell r="P3295" t="e">
            <v>#N/A</v>
          </cell>
          <cell r="Q3295" t="e">
            <v>#N/A</v>
          </cell>
          <cell r="R3295" t="e">
            <v>#N/A</v>
          </cell>
          <cell r="S3295" t="e">
            <v>#N/A</v>
          </cell>
          <cell r="T3295" t="e">
            <v>#N/A</v>
          </cell>
          <cell r="U3295" t="e">
            <v>#N/A</v>
          </cell>
          <cell r="V3295" t="e">
            <v>#N/A</v>
          </cell>
          <cell r="W3295" t="e">
            <v>#N/A</v>
          </cell>
          <cell r="X3295" t="e">
            <v>#N/A</v>
          </cell>
          <cell r="Y3295">
            <v>169</v>
          </cell>
        </row>
        <row r="3296">
          <cell r="A3296">
            <v>3295</v>
          </cell>
          <cell r="B3296">
            <v>19</v>
          </cell>
          <cell r="C3296">
            <v>86</v>
          </cell>
          <cell r="D3296">
            <v>43067</v>
          </cell>
          <cell r="E3296" t="b">
            <v>0</v>
          </cell>
          <cell r="F3296" t="str">
            <v>Approved</v>
          </cell>
          <cell r="G3296" t="str">
            <v>Trek Bicycles</v>
          </cell>
          <cell r="H3296" t="str">
            <v>Mountain</v>
          </cell>
          <cell r="I3296" t="str">
            <v>low</v>
          </cell>
          <cell r="J3296" t="str">
            <v>medium</v>
          </cell>
          <cell r="K3296">
            <v>574.64</v>
          </cell>
          <cell r="L3296">
            <v>459.71</v>
          </cell>
          <cell r="M3296">
            <v>114.93</v>
          </cell>
          <cell r="N3296">
            <v>38216</v>
          </cell>
          <cell r="O3296" t="e">
            <v>#N/A</v>
          </cell>
          <cell r="P3296" t="e">
            <v>#N/A</v>
          </cell>
          <cell r="Q3296" t="e">
            <v>#N/A</v>
          </cell>
          <cell r="R3296" t="e">
            <v>#N/A</v>
          </cell>
          <cell r="S3296" t="e">
            <v>#N/A</v>
          </cell>
          <cell r="T3296" t="e">
            <v>#N/A</v>
          </cell>
          <cell r="U3296" t="e">
            <v>#N/A</v>
          </cell>
          <cell r="V3296" t="e">
            <v>#N/A</v>
          </cell>
          <cell r="W3296" t="e">
            <v>#N/A</v>
          </cell>
          <cell r="X3296" t="e">
            <v>#N/A</v>
          </cell>
          <cell r="Y3296">
            <v>32</v>
          </cell>
        </row>
        <row r="3297">
          <cell r="A3297">
            <v>3296</v>
          </cell>
          <cell r="B3297">
            <v>62</v>
          </cell>
          <cell r="C3297">
            <v>1567</v>
          </cell>
          <cell r="D3297">
            <v>42808</v>
          </cell>
          <cell r="E3297" t="b">
            <v>1</v>
          </cell>
          <cell r="F3297" t="str">
            <v>Approved</v>
          </cell>
          <cell r="G3297" t="str">
            <v>Solex</v>
          </cell>
          <cell r="H3297" t="str">
            <v>Standard</v>
          </cell>
          <cell r="I3297" t="str">
            <v>medium</v>
          </cell>
          <cell r="J3297" t="str">
            <v>medium</v>
          </cell>
          <cell r="K3297">
            <v>478.16</v>
          </cell>
          <cell r="L3297">
            <v>298.72000000000003</v>
          </cell>
          <cell r="M3297">
            <v>179.44</v>
          </cell>
          <cell r="N3297">
            <v>34143</v>
          </cell>
          <cell r="O3297" t="e">
            <v>#N/A</v>
          </cell>
          <cell r="P3297" t="e">
            <v>#N/A</v>
          </cell>
          <cell r="Q3297" t="e">
            <v>#N/A</v>
          </cell>
          <cell r="R3297" t="e">
            <v>#N/A</v>
          </cell>
          <cell r="S3297" t="e">
            <v>#N/A</v>
          </cell>
          <cell r="T3297" t="e">
            <v>#N/A</v>
          </cell>
          <cell r="U3297" t="e">
            <v>#N/A</v>
          </cell>
          <cell r="V3297" t="e">
            <v>#N/A</v>
          </cell>
          <cell r="W3297" t="e">
            <v>#N/A</v>
          </cell>
          <cell r="X3297" t="e">
            <v>#N/A</v>
          </cell>
          <cell r="Y3297">
            <v>291</v>
          </cell>
        </row>
        <row r="3298">
          <cell r="A3298">
            <v>3297</v>
          </cell>
          <cell r="B3298">
            <v>59</v>
          </cell>
          <cell r="C3298">
            <v>423</v>
          </cell>
          <cell r="D3298">
            <v>42877</v>
          </cell>
          <cell r="E3298" t="b">
            <v>0</v>
          </cell>
          <cell r="F3298" t="str">
            <v>Approved</v>
          </cell>
          <cell r="G3298" t="str">
            <v>Solex</v>
          </cell>
          <cell r="H3298" t="str">
            <v>Standard</v>
          </cell>
          <cell r="I3298" t="str">
            <v>medium</v>
          </cell>
          <cell r="J3298" t="str">
            <v>large</v>
          </cell>
          <cell r="K3298">
            <v>1061.56</v>
          </cell>
          <cell r="L3298">
            <v>733.58</v>
          </cell>
          <cell r="M3298">
            <v>327.9799999999999</v>
          </cell>
          <cell r="N3298">
            <v>34170</v>
          </cell>
          <cell r="O3298" t="e">
            <v>#N/A</v>
          </cell>
          <cell r="P3298" t="e">
            <v>#N/A</v>
          </cell>
          <cell r="Q3298" t="e">
            <v>#N/A</v>
          </cell>
          <cell r="R3298" t="e">
            <v>#N/A</v>
          </cell>
          <cell r="S3298" t="e">
            <v>#N/A</v>
          </cell>
          <cell r="T3298" t="e">
            <v>#N/A</v>
          </cell>
          <cell r="U3298" t="e">
            <v>#N/A</v>
          </cell>
          <cell r="V3298" t="e">
            <v>#N/A</v>
          </cell>
          <cell r="W3298" t="e">
            <v>#N/A</v>
          </cell>
          <cell r="X3298" t="e">
            <v>#N/A</v>
          </cell>
          <cell r="Y3298">
            <v>222</v>
          </cell>
        </row>
        <row r="3299">
          <cell r="A3299">
            <v>3298</v>
          </cell>
          <cell r="B3299">
            <v>65</v>
          </cell>
          <cell r="C3299">
            <v>729</v>
          </cell>
          <cell r="D3299">
            <v>42885</v>
          </cell>
          <cell r="E3299" t="b">
            <v>0</v>
          </cell>
          <cell r="F3299" t="str">
            <v>Approved</v>
          </cell>
          <cell r="G3299" t="str">
            <v>WeareA2B</v>
          </cell>
          <cell r="H3299" t="str">
            <v>Standard</v>
          </cell>
          <cell r="I3299" t="str">
            <v>medium</v>
          </cell>
          <cell r="J3299" t="str">
            <v>medium</v>
          </cell>
          <cell r="K3299">
            <v>1807.45</v>
          </cell>
          <cell r="L3299">
            <v>778.69</v>
          </cell>
          <cell r="M3299">
            <v>1028.76</v>
          </cell>
          <cell r="N3299">
            <v>42404</v>
          </cell>
          <cell r="O3299" t="e">
            <v>#N/A</v>
          </cell>
          <cell r="P3299" t="e">
            <v>#N/A</v>
          </cell>
          <cell r="Q3299" t="e">
            <v>#N/A</v>
          </cell>
          <cell r="R3299" t="e">
            <v>#N/A</v>
          </cell>
          <cell r="S3299" t="e">
            <v>#N/A</v>
          </cell>
          <cell r="T3299" t="e">
            <v>#N/A</v>
          </cell>
          <cell r="U3299" t="e">
            <v>#N/A</v>
          </cell>
          <cell r="V3299" t="e">
            <v>#N/A</v>
          </cell>
          <cell r="W3299" t="e">
            <v>#N/A</v>
          </cell>
          <cell r="X3299" t="e">
            <v>#N/A</v>
          </cell>
          <cell r="Y3299">
            <v>214</v>
          </cell>
        </row>
        <row r="3300">
          <cell r="A3300">
            <v>3299</v>
          </cell>
          <cell r="B3300">
            <v>34</v>
          </cell>
          <cell r="C3300">
            <v>2187</v>
          </cell>
          <cell r="D3300">
            <v>42815</v>
          </cell>
          <cell r="E3300" t="b">
            <v>1</v>
          </cell>
          <cell r="F3300" t="str">
            <v>Approved</v>
          </cell>
          <cell r="G3300" t="str">
            <v>Norco Bicycles</v>
          </cell>
          <cell r="H3300" t="str">
            <v>Road</v>
          </cell>
          <cell r="I3300" t="str">
            <v>high</v>
          </cell>
          <cell r="J3300" t="str">
            <v>large</v>
          </cell>
          <cell r="K3300">
            <v>774.53</v>
          </cell>
          <cell r="L3300">
            <v>464.72</v>
          </cell>
          <cell r="M3300">
            <v>309.80999999999995</v>
          </cell>
          <cell r="N3300">
            <v>37698</v>
          </cell>
          <cell r="O3300" t="e">
            <v>#N/A</v>
          </cell>
          <cell r="P3300" t="e">
            <v>#N/A</v>
          </cell>
          <cell r="Q3300" t="e">
            <v>#N/A</v>
          </cell>
          <cell r="R3300" t="e">
            <v>#N/A</v>
          </cell>
          <cell r="S3300" t="e">
            <v>#N/A</v>
          </cell>
          <cell r="T3300" t="e">
            <v>#N/A</v>
          </cell>
          <cell r="U3300" t="e">
            <v>#N/A</v>
          </cell>
          <cell r="V3300" t="e">
            <v>#N/A</v>
          </cell>
          <cell r="W3300" t="e">
            <v>#N/A</v>
          </cell>
          <cell r="X3300" t="e">
            <v>#N/A</v>
          </cell>
          <cell r="Y3300">
            <v>284</v>
          </cell>
        </row>
        <row r="3301">
          <cell r="A3301">
            <v>3300</v>
          </cell>
          <cell r="B3301">
            <v>99</v>
          </cell>
          <cell r="C3301">
            <v>2817</v>
          </cell>
          <cell r="D3301">
            <v>42769</v>
          </cell>
          <cell r="E3301" t="b">
            <v>0</v>
          </cell>
          <cell r="F3301" t="str">
            <v>Approved</v>
          </cell>
          <cell r="G3301" t="str">
            <v>OHM Cycles</v>
          </cell>
          <cell r="H3301" t="str">
            <v>Standard</v>
          </cell>
          <cell r="I3301" t="str">
            <v>medium</v>
          </cell>
          <cell r="J3301" t="str">
            <v>medium</v>
          </cell>
          <cell r="K3301">
            <v>1227.3399999999999</v>
          </cell>
          <cell r="L3301">
            <v>770.89</v>
          </cell>
          <cell r="M3301">
            <v>456.44999999999993</v>
          </cell>
          <cell r="N3301">
            <v>33364</v>
          </cell>
          <cell r="O3301" t="e">
            <v>#N/A</v>
          </cell>
          <cell r="P3301" t="e">
            <v>#N/A</v>
          </cell>
          <cell r="Q3301" t="e">
            <v>#N/A</v>
          </cell>
          <cell r="R3301" t="e">
            <v>#N/A</v>
          </cell>
          <cell r="S3301" t="e">
            <v>#N/A</v>
          </cell>
          <cell r="T3301" t="e">
            <v>#N/A</v>
          </cell>
          <cell r="U3301" t="e">
            <v>#N/A</v>
          </cell>
          <cell r="V3301" t="e">
            <v>#N/A</v>
          </cell>
          <cell r="W3301" t="e">
            <v>#N/A</v>
          </cell>
          <cell r="X3301" t="e">
            <v>#N/A</v>
          </cell>
          <cell r="Y3301">
            <v>330</v>
          </cell>
        </row>
        <row r="3302">
          <cell r="A3302">
            <v>3301</v>
          </cell>
          <cell r="B3302">
            <v>89</v>
          </cell>
          <cell r="C3302">
            <v>148</v>
          </cell>
          <cell r="D3302">
            <v>42876</v>
          </cell>
          <cell r="E3302" t="b">
            <v>1</v>
          </cell>
          <cell r="F3302" t="str">
            <v>Approved</v>
          </cell>
          <cell r="G3302" t="str">
            <v>WeareA2B</v>
          </cell>
          <cell r="H3302" t="str">
            <v>Touring</v>
          </cell>
          <cell r="I3302" t="str">
            <v>medium</v>
          </cell>
          <cell r="J3302" t="str">
            <v>large</v>
          </cell>
          <cell r="K3302">
            <v>1362.99</v>
          </cell>
          <cell r="L3302">
            <v>57.74</v>
          </cell>
          <cell r="M3302">
            <v>1305.25</v>
          </cell>
          <cell r="N3302">
            <v>36367</v>
          </cell>
          <cell r="O3302" t="e">
            <v>#N/A</v>
          </cell>
          <cell r="P3302" t="e">
            <v>#N/A</v>
          </cell>
          <cell r="Q3302" t="e">
            <v>#N/A</v>
          </cell>
          <cell r="R3302" t="e">
            <v>#N/A</v>
          </cell>
          <cell r="S3302" t="e">
            <v>#N/A</v>
          </cell>
          <cell r="T3302" t="e">
            <v>#N/A</v>
          </cell>
          <cell r="U3302" t="e">
            <v>#N/A</v>
          </cell>
          <cell r="V3302" t="e">
            <v>#N/A</v>
          </cell>
          <cell r="W3302" t="e">
            <v>#N/A</v>
          </cell>
          <cell r="X3302" t="e">
            <v>#N/A</v>
          </cell>
          <cell r="Y3302">
            <v>223</v>
          </cell>
        </row>
        <row r="3303">
          <cell r="A3303">
            <v>3302</v>
          </cell>
          <cell r="B3303">
            <v>94</v>
          </cell>
          <cell r="C3303">
            <v>1032</v>
          </cell>
          <cell r="D3303">
            <v>42940</v>
          </cell>
          <cell r="E3303" t="b">
            <v>1</v>
          </cell>
          <cell r="F3303" t="str">
            <v>Approved</v>
          </cell>
          <cell r="G3303" t="str">
            <v>Giant Bicycles</v>
          </cell>
          <cell r="H3303" t="str">
            <v>Standard</v>
          </cell>
          <cell r="I3303" t="str">
            <v>medium</v>
          </cell>
          <cell r="J3303" t="str">
            <v>large</v>
          </cell>
          <cell r="K3303">
            <v>1635.3</v>
          </cell>
          <cell r="L3303">
            <v>993.66</v>
          </cell>
          <cell r="M3303">
            <v>641.64</v>
          </cell>
          <cell r="N3303">
            <v>38002</v>
          </cell>
          <cell r="O3303" t="e">
            <v>#N/A</v>
          </cell>
          <cell r="P3303" t="e">
            <v>#N/A</v>
          </cell>
          <cell r="Q3303" t="e">
            <v>#N/A</v>
          </cell>
          <cell r="R3303" t="e">
            <v>#N/A</v>
          </cell>
          <cell r="S3303" t="e">
            <v>#N/A</v>
          </cell>
          <cell r="T3303" t="e">
            <v>#N/A</v>
          </cell>
          <cell r="U3303" t="e">
            <v>#N/A</v>
          </cell>
          <cell r="V3303" t="e">
            <v>#N/A</v>
          </cell>
          <cell r="W3303" t="e">
            <v>#N/A</v>
          </cell>
          <cell r="X3303" t="e">
            <v>#N/A</v>
          </cell>
          <cell r="Y3303">
            <v>159</v>
          </cell>
        </row>
        <row r="3304">
          <cell r="A3304">
            <v>3303</v>
          </cell>
          <cell r="B3304">
            <v>57</v>
          </cell>
          <cell r="C3304">
            <v>1773</v>
          </cell>
          <cell r="D3304">
            <v>42762</v>
          </cell>
          <cell r="E3304" t="b">
            <v>0</v>
          </cell>
          <cell r="F3304" t="str">
            <v>Approved</v>
          </cell>
          <cell r="G3304" t="str">
            <v>WeareA2B</v>
          </cell>
          <cell r="H3304" t="str">
            <v>Touring</v>
          </cell>
          <cell r="I3304" t="str">
            <v>medium</v>
          </cell>
          <cell r="J3304" t="str">
            <v>large</v>
          </cell>
          <cell r="K3304">
            <v>1890.39</v>
          </cell>
          <cell r="L3304">
            <v>260.14</v>
          </cell>
          <cell r="M3304">
            <v>1630.25</v>
          </cell>
          <cell r="N3304">
            <v>36146</v>
          </cell>
          <cell r="O3304" t="e">
            <v>#N/A</v>
          </cell>
          <cell r="P3304" t="e">
            <v>#N/A</v>
          </cell>
          <cell r="Q3304" t="e">
            <v>#N/A</v>
          </cell>
          <cell r="R3304" t="e">
            <v>#N/A</v>
          </cell>
          <cell r="S3304" t="e">
            <v>#N/A</v>
          </cell>
          <cell r="T3304" t="e">
            <v>#N/A</v>
          </cell>
          <cell r="U3304" t="e">
            <v>#N/A</v>
          </cell>
          <cell r="V3304" t="e">
            <v>#N/A</v>
          </cell>
          <cell r="W3304" t="e">
            <v>#N/A</v>
          </cell>
          <cell r="X3304" t="e">
            <v>#N/A</v>
          </cell>
          <cell r="Y3304">
            <v>337</v>
          </cell>
        </row>
        <row r="3305">
          <cell r="A3305">
            <v>3304</v>
          </cell>
          <cell r="B3305">
            <v>0</v>
          </cell>
          <cell r="C3305">
            <v>2621</v>
          </cell>
          <cell r="D3305">
            <v>43040</v>
          </cell>
          <cell r="E3305" t="b">
            <v>1</v>
          </cell>
          <cell r="F3305" t="str">
            <v>Approved</v>
          </cell>
          <cell r="G3305" t="str">
            <v>Solex</v>
          </cell>
          <cell r="H3305" t="str">
            <v>Standard</v>
          </cell>
          <cell r="I3305" t="str">
            <v>medium</v>
          </cell>
          <cell r="J3305" t="str">
            <v>large</v>
          </cell>
          <cell r="K3305">
            <v>202.62</v>
          </cell>
          <cell r="L3305">
            <v>151.96</v>
          </cell>
          <cell r="M3305">
            <v>50.66</v>
          </cell>
          <cell r="N3305">
            <v>42458</v>
          </cell>
          <cell r="O3305" t="e">
            <v>#N/A</v>
          </cell>
          <cell r="P3305" t="e">
            <v>#N/A</v>
          </cell>
          <cell r="Q3305" t="e">
            <v>#N/A</v>
          </cell>
          <cell r="R3305" t="e">
            <v>#N/A</v>
          </cell>
          <cell r="S3305" t="e">
            <v>#N/A</v>
          </cell>
          <cell r="T3305" t="e">
            <v>#N/A</v>
          </cell>
          <cell r="U3305" t="e">
            <v>#N/A</v>
          </cell>
          <cell r="V3305" t="e">
            <v>#N/A</v>
          </cell>
          <cell r="W3305" t="e">
            <v>#N/A</v>
          </cell>
          <cell r="X3305" t="e">
            <v>#N/A</v>
          </cell>
          <cell r="Y3305">
            <v>59</v>
          </cell>
        </row>
        <row r="3306">
          <cell r="A3306">
            <v>3305</v>
          </cell>
          <cell r="B3306">
            <v>46</v>
          </cell>
          <cell r="C3306">
            <v>427</v>
          </cell>
          <cell r="D3306">
            <v>42922</v>
          </cell>
          <cell r="E3306" t="b">
            <v>1</v>
          </cell>
          <cell r="F3306" t="str">
            <v>Approved</v>
          </cell>
          <cell r="G3306" t="str">
            <v>Solex</v>
          </cell>
          <cell r="H3306" t="str">
            <v>Standard</v>
          </cell>
          <cell r="I3306" t="str">
            <v>low</v>
          </cell>
          <cell r="J3306" t="str">
            <v>medium</v>
          </cell>
          <cell r="K3306">
            <v>1289.8499999999999</v>
          </cell>
          <cell r="L3306">
            <v>74.510000000000005</v>
          </cell>
          <cell r="M3306">
            <v>1215.3399999999999</v>
          </cell>
          <cell r="N3306">
            <v>37220</v>
          </cell>
          <cell r="O3306" t="e">
            <v>#N/A</v>
          </cell>
          <cell r="P3306" t="e">
            <v>#N/A</v>
          </cell>
          <cell r="Q3306" t="e">
            <v>#N/A</v>
          </cell>
          <cell r="R3306" t="e">
            <v>#N/A</v>
          </cell>
          <cell r="S3306" t="e">
            <v>#N/A</v>
          </cell>
          <cell r="T3306" t="e">
            <v>#N/A</v>
          </cell>
          <cell r="U3306" t="e">
            <v>#N/A</v>
          </cell>
          <cell r="V3306" t="e">
            <v>#N/A</v>
          </cell>
          <cell r="W3306" t="e">
            <v>#N/A</v>
          </cell>
          <cell r="X3306" t="e">
            <v>#N/A</v>
          </cell>
          <cell r="Y3306">
            <v>177</v>
          </cell>
        </row>
        <row r="3307">
          <cell r="A3307">
            <v>3306</v>
          </cell>
          <cell r="B3307">
            <v>90</v>
          </cell>
          <cell r="C3307">
            <v>1687</v>
          </cell>
          <cell r="D3307">
            <v>43089</v>
          </cell>
          <cell r="E3307" t="b">
            <v>0</v>
          </cell>
          <cell r="F3307" t="str">
            <v>Approved</v>
          </cell>
          <cell r="G3307" t="str">
            <v>Norco Bicycles</v>
          </cell>
          <cell r="H3307" t="str">
            <v>Standard</v>
          </cell>
          <cell r="I3307" t="str">
            <v>low</v>
          </cell>
          <cell r="J3307" t="str">
            <v>medium</v>
          </cell>
          <cell r="K3307">
            <v>363.01</v>
          </cell>
          <cell r="L3307">
            <v>290.41000000000003</v>
          </cell>
          <cell r="M3307">
            <v>72.599999999999966</v>
          </cell>
          <cell r="N3307">
            <v>37626</v>
          </cell>
          <cell r="O3307" t="e">
            <v>#N/A</v>
          </cell>
          <cell r="P3307" t="e">
            <v>#N/A</v>
          </cell>
          <cell r="Q3307" t="e">
            <v>#N/A</v>
          </cell>
          <cell r="R3307" t="e">
            <v>#N/A</v>
          </cell>
          <cell r="S3307" t="e">
            <v>#N/A</v>
          </cell>
          <cell r="T3307" t="e">
            <v>#N/A</v>
          </cell>
          <cell r="U3307" t="e">
            <v>#N/A</v>
          </cell>
          <cell r="V3307" t="e">
            <v>#N/A</v>
          </cell>
          <cell r="W3307" t="e">
            <v>#N/A</v>
          </cell>
          <cell r="X3307" t="e">
            <v>#N/A</v>
          </cell>
          <cell r="Y3307">
            <v>10</v>
          </cell>
        </row>
        <row r="3308">
          <cell r="A3308">
            <v>3307</v>
          </cell>
          <cell r="B3308">
            <v>57</v>
          </cell>
          <cell r="C3308">
            <v>2007</v>
          </cell>
          <cell r="D3308">
            <v>42949</v>
          </cell>
          <cell r="E3308" t="b">
            <v>1</v>
          </cell>
          <cell r="F3308" t="str">
            <v>Approved</v>
          </cell>
          <cell r="G3308" t="str">
            <v>WeareA2B</v>
          </cell>
          <cell r="H3308" t="str">
            <v>Touring</v>
          </cell>
          <cell r="I3308" t="str">
            <v>medium</v>
          </cell>
          <cell r="J3308" t="str">
            <v>large</v>
          </cell>
          <cell r="K3308">
            <v>1890.39</v>
          </cell>
          <cell r="L3308">
            <v>260.14</v>
          </cell>
          <cell r="M3308">
            <v>1630.25</v>
          </cell>
          <cell r="N3308">
            <v>40779</v>
          </cell>
          <cell r="O3308" t="e">
            <v>#N/A</v>
          </cell>
          <cell r="P3308" t="e">
            <v>#N/A</v>
          </cell>
          <cell r="Q3308" t="e">
            <v>#N/A</v>
          </cell>
          <cell r="R3308" t="e">
            <v>#N/A</v>
          </cell>
          <cell r="S3308" t="e">
            <v>#N/A</v>
          </cell>
          <cell r="T3308" t="e">
            <v>#N/A</v>
          </cell>
          <cell r="U3308" t="e">
            <v>#N/A</v>
          </cell>
          <cell r="V3308" t="e">
            <v>#N/A</v>
          </cell>
          <cell r="W3308" t="e">
            <v>#N/A</v>
          </cell>
          <cell r="X3308" t="e">
            <v>#N/A</v>
          </cell>
          <cell r="Y3308">
            <v>150</v>
          </cell>
        </row>
        <row r="3309">
          <cell r="A3309">
            <v>3308</v>
          </cell>
          <cell r="B3309">
            <v>29</v>
          </cell>
          <cell r="C3309">
            <v>760</v>
          </cell>
          <cell r="D3309">
            <v>42918</v>
          </cell>
          <cell r="E3309" t="b">
            <v>0</v>
          </cell>
          <cell r="F3309" t="str">
            <v>Approved</v>
          </cell>
          <cell r="G3309" t="str">
            <v>Norco Bicycles</v>
          </cell>
          <cell r="H3309" t="str">
            <v>Road</v>
          </cell>
          <cell r="I3309" t="str">
            <v>medium</v>
          </cell>
          <cell r="J3309" t="str">
            <v>medium</v>
          </cell>
          <cell r="K3309">
            <v>543.39</v>
          </cell>
          <cell r="L3309">
            <v>407.54</v>
          </cell>
          <cell r="M3309">
            <v>135.84999999999997</v>
          </cell>
          <cell r="N3309">
            <v>33888</v>
          </cell>
          <cell r="O3309" t="e">
            <v>#N/A</v>
          </cell>
          <cell r="P3309" t="e">
            <v>#N/A</v>
          </cell>
          <cell r="Q3309" t="e">
            <v>#N/A</v>
          </cell>
          <cell r="R3309" t="e">
            <v>#N/A</v>
          </cell>
          <cell r="S3309" t="e">
            <v>#N/A</v>
          </cell>
          <cell r="T3309" t="e">
            <v>#N/A</v>
          </cell>
          <cell r="U3309" t="e">
            <v>#N/A</v>
          </cell>
          <cell r="V3309" t="e">
            <v>#N/A</v>
          </cell>
          <cell r="W3309" t="e">
            <v>#N/A</v>
          </cell>
          <cell r="X3309" t="e">
            <v>#N/A</v>
          </cell>
          <cell r="Y3309">
            <v>181</v>
          </cell>
        </row>
        <row r="3310">
          <cell r="A3310">
            <v>3309</v>
          </cell>
          <cell r="B3310">
            <v>59</v>
          </cell>
          <cell r="C3310">
            <v>260</v>
          </cell>
          <cell r="D3310">
            <v>43059</v>
          </cell>
          <cell r="E3310" t="b">
            <v>1</v>
          </cell>
          <cell r="F3310" t="str">
            <v>Approved</v>
          </cell>
          <cell r="G3310" t="str">
            <v>WeareA2B</v>
          </cell>
          <cell r="H3310" t="str">
            <v>Standard</v>
          </cell>
          <cell r="I3310" t="str">
            <v>medium</v>
          </cell>
          <cell r="J3310" t="str">
            <v>small</v>
          </cell>
          <cell r="K3310">
            <v>1415.01</v>
          </cell>
          <cell r="L3310">
            <v>1259.3599999999999</v>
          </cell>
          <cell r="M3310">
            <v>155.65000000000009</v>
          </cell>
          <cell r="N3310">
            <v>37874</v>
          </cell>
          <cell r="O3310" t="e">
            <v>#N/A</v>
          </cell>
          <cell r="P3310" t="e">
            <v>#N/A</v>
          </cell>
          <cell r="Q3310" t="e">
            <v>#N/A</v>
          </cell>
          <cell r="R3310" t="e">
            <v>#N/A</v>
          </cell>
          <cell r="S3310" t="e">
            <v>#N/A</v>
          </cell>
          <cell r="T3310" t="e">
            <v>#N/A</v>
          </cell>
          <cell r="U3310" t="e">
            <v>#N/A</v>
          </cell>
          <cell r="V3310" t="e">
            <v>#N/A</v>
          </cell>
          <cell r="W3310" t="e">
            <v>#N/A</v>
          </cell>
          <cell r="X3310" t="e">
            <v>#N/A</v>
          </cell>
          <cell r="Y3310">
            <v>40</v>
          </cell>
        </row>
        <row r="3311">
          <cell r="A3311">
            <v>3310</v>
          </cell>
          <cell r="B3311">
            <v>50</v>
          </cell>
          <cell r="C3311">
            <v>1639</v>
          </cell>
          <cell r="D3311">
            <v>43069</v>
          </cell>
          <cell r="E3311" t="b">
            <v>0</v>
          </cell>
          <cell r="F3311" t="str">
            <v>Approved</v>
          </cell>
          <cell r="G3311" t="str">
            <v>WeareA2B</v>
          </cell>
          <cell r="H3311" t="str">
            <v>Standard</v>
          </cell>
          <cell r="I3311" t="str">
            <v>medium</v>
          </cell>
          <cell r="J3311" t="str">
            <v>small</v>
          </cell>
          <cell r="K3311">
            <v>175.89</v>
          </cell>
          <cell r="L3311">
            <v>131.91999999999999</v>
          </cell>
          <cell r="M3311">
            <v>43.97</v>
          </cell>
          <cell r="N3311">
            <v>35707</v>
          </cell>
          <cell r="O3311" t="e">
            <v>#N/A</v>
          </cell>
          <cell r="P3311" t="e">
            <v>#N/A</v>
          </cell>
          <cell r="Q3311" t="e">
            <v>#N/A</v>
          </cell>
          <cell r="R3311" t="e">
            <v>#N/A</v>
          </cell>
          <cell r="S3311" t="e">
            <v>#N/A</v>
          </cell>
          <cell r="T3311" t="e">
            <v>#N/A</v>
          </cell>
          <cell r="U3311" t="e">
            <v>#N/A</v>
          </cell>
          <cell r="V3311" t="e">
            <v>#N/A</v>
          </cell>
          <cell r="W3311" t="e">
            <v>#N/A</v>
          </cell>
          <cell r="X3311" t="e">
            <v>#N/A</v>
          </cell>
          <cell r="Y3311">
            <v>30</v>
          </cell>
        </row>
        <row r="3312">
          <cell r="A3312">
            <v>3311</v>
          </cell>
          <cell r="B3312">
            <v>65</v>
          </cell>
          <cell r="C3312">
            <v>3406</v>
          </cell>
          <cell r="D3312">
            <v>42864</v>
          </cell>
          <cell r="E3312" t="b">
            <v>1</v>
          </cell>
          <cell r="F3312" t="str">
            <v>Approved</v>
          </cell>
          <cell r="G3312" t="str">
            <v>WeareA2B</v>
          </cell>
          <cell r="H3312" t="str">
            <v>Standard</v>
          </cell>
          <cell r="I3312" t="str">
            <v>medium</v>
          </cell>
          <cell r="J3312" t="str">
            <v>medium</v>
          </cell>
          <cell r="K3312">
            <v>1807.45</v>
          </cell>
          <cell r="L3312">
            <v>778.69</v>
          </cell>
          <cell r="M3312">
            <v>1028.76</v>
          </cell>
          <cell r="N3312">
            <v>40487</v>
          </cell>
          <cell r="O3312" t="str">
            <v>Male</v>
          </cell>
          <cell r="P3312">
            <v>53</v>
          </cell>
          <cell r="Q3312">
            <v>42.923287671232877</v>
          </cell>
          <cell r="R3312" t="str">
            <v>Business Systems Development Analyst</v>
          </cell>
          <cell r="S3312" t="str">
            <v>Financial Services</v>
          </cell>
          <cell r="T3312" t="str">
            <v>Mass Customer</v>
          </cell>
          <cell r="U3312" t="str">
            <v>Yes</v>
          </cell>
          <cell r="V3312">
            <v>2096</v>
          </cell>
          <cell r="W3312" t="str">
            <v>NSW</v>
          </cell>
          <cell r="X3312">
            <v>9</v>
          </cell>
          <cell r="Y3312">
            <v>235</v>
          </cell>
        </row>
        <row r="3313">
          <cell r="A3313">
            <v>3312</v>
          </cell>
          <cell r="B3313">
            <v>9</v>
          </cell>
          <cell r="C3313">
            <v>930</v>
          </cell>
          <cell r="D3313">
            <v>42854</v>
          </cell>
          <cell r="E3313" t="b">
            <v>1</v>
          </cell>
          <cell r="F3313" t="str">
            <v>Approved</v>
          </cell>
          <cell r="G3313" t="str">
            <v>OHM Cycles</v>
          </cell>
          <cell r="H3313" t="str">
            <v>Road</v>
          </cell>
          <cell r="I3313" t="str">
            <v>medium</v>
          </cell>
          <cell r="J3313" t="str">
            <v>medium</v>
          </cell>
          <cell r="K3313">
            <v>742.54</v>
          </cell>
          <cell r="L3313">
            <v>667.4</v>
          </cell>
          <cell r="M3313">
            <v>75.139999999999986</v>
          </cell>
          <cell r="N3313">
            <v>38693</v>
          </cell>
          <cell r="O3313" t="e">
            <v>#N/A</v>
          </cell>
          <cell r="P3313" t="e">
            <v>#N/A</v>
          </cell>
          <cell r="Q3313" t="e">
            <v>#N/A</v>
          </cell>
          <cell r="R3313" t="e">
            <v>#N/A</v>
          </cell>
          <cell r="S3313" t="e">
            <v>#N/A</v>
          </cell>
          <cell r="T3313" t="e">
            <v>#N/A</v>
          </cell>
          <cell r="U3313" t="e">
            <v>#N/A</v>
          </cell>
          <cell r="V3313" t="e">
            <v>#N/A</v>
          </cell>
          <cell r="W3313" t="e">
            <v>#N/A</v>
          </cell>
          <cell r="X3313" t="e">
            <v>#N/A</v>
          </cell>
          <cell r="Y3313">
            <v>245</v>
          </cell>
        </row>
        <row r="3314">
          <cell r="A3314">
            <v>3313</v>
          </cell>
          <cell r="B3314">
            <v>3</v>
          </cell>
          <cell r="C3314">
            <v>1266</v>
          </cell>
          <cell r="D3314">
            <v>42842</v>
          </cell>
          <cell r="E3314" t="b">
            <v>1</v>
          </cell>
          <cell r="F3314" t="str">
            <v>Approved</v>
          </cell>
          <cell r="G3314" t="str">
            <v>Trek Bicycles</v>
          </cell>
          <cell r="H3314" t="str">
            <v>Standard</v>
          </cell>
          <cell r="I3314" t="str">
            <v>medium</v>
          </cell>
          <cell r="J3314" t="str">
            <v>large</v>
          </cell>
          <cell r="K3314">
            <v>2091.4699999999998</v>
          </cell>
          <cell r="L3314">
            <v>388.92</v>
          </cell>
          <cell r="M3314">
            <v>1702.5499999999997</v>
          </cell>
          <cell r="N3314">
            <v>38482</v>
          </cell>
          <cell r="O3314" t="e">
            <v>#N/A</v>
          </cell>
          <cell r="P3314" t="e">
            <v>#N/A</v>
          </cell>
          <cell r="Q3314" t="e">
            <v>#N/A</v>
          </cell>
          <cell r="R3314" t="e">
            <v>#N/A</v>
          </cell>
          <cell r="S3314" t="e">
            <v>#N/A</v>
          </cell>
          <cell r="T3314" t="e">
            <v>#N/A</v>
          </cell>
          <cell r="U3314" t="e">
            <v>#N/A</v>
          </cell>
          <cell r="V3314" t="e">
            <v>#N/A</v>
          </cell>
          <cell r="W3314" t="e">
            <v>#N/A</v>
          </cell>
          <cell r="X3314" t="e">
            <v>#N/A</v>
          </cell>
          <cell r="Y3314">
            <v>257</v>
          </cell>
        </row>
        <row r="3315">
          <cell r="A3315">
            <v>3314</v>
          </cell>
          <cell r="B3315">
            <v>1</v>
          </cell>
          <cell r="C3315">
            <v>143</v>
          </cell>
          <cell r="D3315">
            <v>43086</v>
          </cell>
          <cell r="E3315" t="b">
            <v>1</v>
          </cell>
          <cell r="F3315" t="str">
            <v>Approved</v>
          </cell>
          <cell r="G3315" t="str">
            <v>Giant Bicycles</v>
          </cell>
          <cell r="H3315" t="str">
            <v>Standard</v>
          </cell>
          <cell r="I3315" t="str">
            <v>medium</v>
          </cell>
          <cell r="J3315" t="str">
            <v>medium</v>
          </cell>
          <cell r="K3315">
            <v>1403.5</v>
          </cell>
          <cell r="L3315">
            <v>954.82</v>
          </cell>
          <cell r="M3315">
            <v>448.67999999999995</v>
          </cell>
          <cell r="N3315">
            <v>41245</v>
          </cell>
          <cell r="O3315" t="e">
            <v>#N/A</v>
          </cell>
          <cell r="P3315" t="e">
            <v>#N/A</v>
          </cell>
          <cell r="Q3315" t="e">
            <v>#N/A</v>
          </cell>
          <cell r="R3315" t="e">
            <v>#N/A</v>
          </cell>
          <cell r="S3315" t="e">
            <v>#N/A</v>
          </cell>
          <cell r="T3315" t="e">
            <v>#N/A</v>
          </cell>
          <cell r="U3315" t="e">
            <v>#N/A</v>
          </cell>
          <cell r="V3315" t="e">
            <v>#N/A</v>
          </cell>
          <cell r="W3315" t="e">
            <v>#N/A</v>
          </cell>
          <cell r="X3315" t="e">
            <v>#N/A</v>
          </cell>
          <cell r="Y3315">
            <v>13</v>
          </cell>
        </row>
        <row r="3316">
          <cell r="A3316">
            <v>3315</v>
          </cell>
          <cell r="B3316">
            <v>89</v>
          </cell>
          <cell r="C3316">
            <v>399</v>
          </cell>
          <cell r="D3316">
            <v>42847</v>
          </cell>
          <cell r="E3316" t="b">
            <v>0</v>
          </cell>
          <cell r="F3316" t="str">
            <v>Approved</v>
          </cell>
          <cell r="G3316" t="str">
            <v>WeareA2B</v>
          </cell>
          <cell r="H3316" t="str">
            <v>Touring</v>
          </cell>
          <cell r="I3316" t="str">
            <v>medium</v>
          </cell>
          <cell r="J3316" t="str">
            <v>large</v>
          </cell>
          <cell r="K3316">
            <v>1362.99</v>
          </cell>
          <cell r="L3316">
            <v>57.74</v>
          </cell>
          <cell r="M3316">
            <v>1305.25</v>
          </cell>
          <cell r="N3316">
            <v>42458</v>
          </cell>
          <cell r="O3316" t="e">
            <v>#N/A</v>
          </cell>
          <cell r="P3316" t="e">
            <v>#N/A</v>
          </cell>
          <cell r="Q3316" t="e">
            <v>#N/A</v>
          </cell>
          <cell r="R3316" t="e">
            <v>#N/A</v>
          </cell>
          <cell r="S3316" t="e">
            <v>#N/A</v>
          </cell>
          <cell r="T3316" t="e">
            <v>#N/A</v>
          </cell>
          <cell r="U3316" t="e">
            <v>#N/A</v>
          </cell>
          <cell r="V3316" t="e">
            <v>#N/A</v>
          </cell>
          <cell r="W3316" t="e">
            <v>#N/A</v>
          </cell>
          <cell r="X3316" t="e">
            <v>#N/A</v>
          </cell>
          <cell r="Y3316">
            <v>252</v>
          </cell>
        </row>
        <row r="3317">
          <cell r="A3317">
            <v>3316</v>
          </cell>
          <cell r="B3317">
            <v>58</v>
          </cell>
          <cell r="C3317">
            <v>723</v>
          </cell>
          <cell r="D3317">
            <v>43084</v>
          </cell>
          <cell r="E3317" t="b">
            <v>1</v>
          </cell>
          <cell r="F3317" t="str">
            <v>Approved</v>
          </cell>
          <cell r="G3317" t="str">
            <v>OHM Cycles</v>
          </cell>
          <cell r="H3317" t="str">
            <v>Standard</v>
          </cell>
          <cell r="I3317" t="str">
            <v>medium</v>
          </cell>
          <cell r="J3317" t="str">
            <v>medium</v>
          </cell>
          <cell r="K3317">
            <v>912.52</v>
          </cell>
          <cell r="L3317">
            <v>141.4</v>
          </cell>
          <cell r="M3317">
            <v>771.12</v>
          </cell>
          <cell r="N3317">
            <v>34170</v>
          </cell>
          <cell r="O3317" t="e">
            <v>#N/A</v>
          </cell>
          <cell r="P3317" t="e">
            <v>#N/A</v>
          </cell>
          <cell r="Q3317" t="e">
            <v>#N/A</v>
          </cell>
          <cell r="R3317" t="e">
            <v>#N/A</v>
          </cell>
          <cell r="S3317" t="e">
            <v>#N/A</v>
          </cell>
          <cell r="T3317" t="e">
            <v>#N/A</v>
          </cell>
          <cell r="U3317" t="e">
            <v>#N/A</v>
          </cell>
          <cell r="V3317" t="e">
            <v>#N/A</v>
          </cell>
          <cell r="W3317" t="e">
            <v>#N/A</v>
          </cell>
          <cell r="X3317" t="e">
            <v>#N/A</v>
          </cell>
          <cell r="Y3317">
            <v>15</v>
          </cell>
        </row>
        <row r="3318">
          <cell r="A3318">
            <v>3317</v>
          </cell>
          <cell r="B3318">
            <v>80</v>
          </cell>
          <cell r="C3318">
            <v>2045</v>
          </cell>
          <cell r="D3318">
            <v>43044</v>
          </cell>
          <cell r="E3318" t="b">
            <v>0</v>
          </cell>
          <cell r="F3318" t="str">
            <v>Approved</v>
          </cell>
          <cell r="G3318" t="str">
            <v>Trek Bicycles</v>
          </cell>
          <cell r="H3318" t="str">
            <v>Standard</v>
          </cell>
          <cell r="I3318" t="str">
            <v>medium</v>
          </cell>
          <cell r="J3318" t="str">
            <v>large</v>
          </cell>
          <cell r="K3318">
            <v>1469.44</v>
          </cell>
          <cell r="L3318">
            <v>596.54999999999995</v>
          </cell>
          <cell r="M3318">
            <v>872.8900000000001</v>
          </cell>
          <cell r="N3318">
            <v>41047</v>
          </cell>
          <cell r="O3318" t="e">
            <v>#N/A</v>
          </cell>
          <cell r="P3318" t="e">
            <v>#N/A</v>
          </cell>
          <cell r="Q3318" t="e">
            <v>#N/A</v>
          </cell>
          <cell r="R3318" t="e">
            <v>#N/A</v>
          </cell>
          <cell r="S3318" t="e">
            <v>#N/A</v>
          </cell>
          <cell r="T3318" t="e">
            <v>#N/A</v>
          </cell>
          <cell r="U3318" t="e">
            <v>#N/A</v>
          </cell>
          <cell r="V3318" t="e">
            <v>#N/A</v>
          </cell>
          <cell r="W3318" t="e">
            <v>#N/A</v>
          </cell>
          <cell r="X3318" t="e">
            <v>#N/A</v>
          </cell>
          <cell r="Y3318">
            <v>55</v>
          </cell>
        </row>
        <row r="3319">
          <cell r="A3319">
            <v>3318</v>
          </cell>
          <cell r="B3319">
            <v>24</v>
          </cell>
          <cell r="C3319">
            <v>2418</v>
          </cell>
          <cell r="D3319">
            <v>42736</v>
          </cell>
          <cell r="E3319" t="b">
            <v>1</v>
          </cell>
          <cell r="F3319" t="str">
            <v>Approved</v>
          </cell>
          <cell r="G3319" t="str">
            <v>Solex</v>
          </cell>
          <cell r="H3319" t="str">
            <v>Road</v>
          </cell>
          <cell r="I3319" t="str">
            <v>medium</v>
          </cell>
          <cell r="J3319" t="str">
            <v>large</v>
          </cell>
          <cell r="K3319">
            <v>1777.8</v>
          </cell>
          <cell r="L3319">
            <v>820.78</v>
          </cell>
          <cell r="M3319">
            <v>957.02</v>
          </cell>
          <cell r="N3319">
            <v>36334</v>
          </cell>
          <cell r="O3319" t="e">
            <v>#N/A</v>
          </cell>
          <cell r="P3319" t="e">
            <v>#N/A</v>
          </cell>
          <cell r="Q3319" t="e">
            <v>#N/A</v>
          </cell>
          <cell r="R3319" t="e">
            <v>#N/A</v>
          </cell>
          <cell r="S3319" t="e">
            <v>#N/A</v>
          </cell>
          <cell r="T3319" t="e">
            <v>#N/A</v>
          </cell>
          <cell r="U3319" t="e">
            <v>#N/A</v>
          </cell>
          <cell r="V3319" t="e">
            <v>#N/A</v>
          </cell>
          <cell r="W3319" t="e">
            <v>#N/A</v>
          </cell>
          <cell r="X3319" t="e">
            <v>#N/A</v>
          </cell>
          <cell r="Y3319">
            <v>363</v>
          </cell>
        </row>
        <row r="3320">
          <cell r="A3320">
            <v>3319</v>
          </cell>
          <cell r="B3320">
            <v>69</v>
          </cell>
          <cell r="C3320">
            <v>3256</v>
          </cell>
          <cell r="D3320">
            <v>42972</v>
          </cell>
          <cell r="E3320" t="b">
            <v>0</v>
          </cell>
          <cell r="F3320" t="str">
            <v>Approved</v>
          </cell>
          <cell r="G3320" t="str">
            <v>Giant Bicycles</v>
          </cell>
          <cell r="H3320" t="str">
            <v>Road</v>
          </cell>
          <cell r="I3320" t="str">
            <v>medium</v>
          </cell>
          <cell r="J3320" t="str">
            <v>medium</v>
          </cell>
          <cell r="K3320">
            <v>792.9</v>
          </cell>
          <cell r="L3320">
            <v>594.67999999999995</v>
          </cell>
          <cell r="M3320">
            <v>198.22000000000003</v>
          </cell>
          <cell r="N3320">
            <v>33879</v>
          </cell>
          <cell r="O3320" t="e">
            <v>#N/A</v>
          </cell>
          <cell r="P3320" t="e">
            <v>#N/A</v>
          </cell>
          <cell r="Q3320" t="e">
            <v>#N/A</v>
          </cell>
          <cell r="R3320" t="e">
            <v>#N/A</v>
          </cell>
          <cell r="S3320" t="e">
            <v>#N/A</v>
          </cell>
          <cell r="T3320" t="e">
            <v>#N/A</v>
          </cell>
          <cell r="U3320" t="e">
            <v>#N/A</v>
          </cell>
          <cell r="V3320" t="e">
            <v>#N/A</v>
          </cell>
          <cell r="W3320" t="e">
            <v>#N/A</v>
          </cell>
          <cell r="X3320" t="e">
            <v>#N/A</v>
          </cell>
          <cell r="Y3320">
            <v>127</v>
          </cell>
        </row>
        <row r="3321">
          <cell r="A3321">
            <v>3320</v>
          </cell>
          <cell r="B3321">
            <v>77</v>
          </cell>
          <cell r="C3321">
            <v>3380</v>
          </cell>
          <cell r="D3321">
            <v>42987</v>
          </cell>
          <cell r="E3321" t="b">
            <v>0</v>
          </cell>
          <cell r="F3321" t="str">
            <v>Approved</v>
          </cell>
          <cell r="G3321" t="str">
            <v>WeareA2B</v>
          </cell>
          <cell r="H3321" t="str">
            <v>Standard</v>
          </cell>
          <cell r="I3321" t="str">
            <v>medium</v>
          </cell>
          <cell r="J3321" t="str">
            <v>medium</v>
          </cell>
          <cell r="K3321">
            <v>1769.64</v>
          </cell>
          <cell r="L3321">
            <v>108.76</v>
          </cell>
          <cell r="M3321">
            <v>1660.88</v>
          </cell>
          <cell r="N3321">
            <v>38991</v>
          </cell>
          <cell r="O3321" t="str">
            <v>Male</v>
          </cell>
          <cell r="P3321">
            <v>26</v>
          </cell>
          <cell r="Q3321">
            <v>67.238356164383561</v>
          </cell>
          <cell r="R3321" t="str">
            <v>Speech Pathologist</v>
          </cell>
          <cell r="S3321" t="str">
            <v>Health</v>
          </cell>
          <cell r="T3321" t="str">
            <v>Mass Customer</v>
          </cell>
          <cell r="U3321" t="str">
            <v>Yes</v>
          </cell>
          <cell r="V3321">
            <v>3977</v>
          </cell>
          <cell r="W3321" t="str">
            <v>VIC</v>
          </cell>
          <cell r="X3321">
            <v>5</v>
          </cell>
          <cell r="Y3321">
            <v>112</v>
          </cell>
        </row>
        <row r="3322">
          <cell r="A3322">
            <v>3321</v>
          </cell>
          <cell r="B3322">
            <v>41</v>
          </cell>
          <cell r="C3322">
            <v>2114</v>
          </cell>
          <cell r="D3322">
            <v>43085</v>
          </cell>
          <cell r="E3322" t="b">
            <v>1</v>
          </cell>
          <cell r="F3322" t="str">
            <v>Approved</v>
          </cell>
          <cell r="G3322" t="str">
            <v>Norco Bicycles</v>
          </cell>
          <cell r="H3322" t="str">
            <v>Standard</v>
          </cell>
          <cell r="I3322" t="str">
            <v>low</v>
          </cell>
          <cell r="J3322" t="str">
            <v>medium</v>
          </cell>
          <cell r="K3322">
            <v>958.74</v>
          </cell>
          <cell r="L3322">
            <v>748.9</v>
          </cell>
          <cell r="M3322">
            <v>209.84000000000003</v>
          </cell>
          <cell r="N3322">
            <v>38693</v>
          </cell>
          <cell r="O3322" t="e">
            <v>#N/A</v>
          </cell>
          <cell r="P3322" t="e">
            <v>#N/A</v>
          </cell>
          <cell r="Q3322" t="e">
            <v>#N/A</v>
          </cell>
          <cell r="R3322" t="e">
            <v>#N/A</v>
          </cell>
          <cell r="S3322" t="e">
            <v>#N/A</v>
          </cell>
          <cell r="T3322" t="e">
            <v>#N/A</v>
          </cell>
          <cell r="U3322" t="e">
            <v>#N/A</v>
          </cell>
          <cell r="V3322" t="e">
            <v>#N/A</v>
          </cell>
          <cell r="W3322" t="e">
            <v>#N/A</v>
          </cell>
          <cell r="X3322" t="e">
            <v>#N/A</v>
          </cell>
          <cell r="Y3322">
            <v>14</v>
          </cell>
        </row>
        <row r="3323">
          <cell r="A3323">
            <v>3322</v>
          </cell>
          <cell r="B3323">
            <v>64</v>
          </cell>
          <cell r="C3323">
            <v>960</v>
          </cell>
          <cell r="D3323">
            <v>42841</v>
          </cell>
          <cell r="E3323" t="b">
            <v>1</v>
          </cell>
          <cell r="F3323" t="str">
            <v>Approved</v>
          </cell>
          <cell r="G3323" t="str">
            <v>Trek Bicycles</v>
          </cell>
          <cell r="H3323" t="str">
            <v>Standard</v>
          </cell>
          <cell r="I3323" t="str">
            <v>medium</v>
          </cell>
          <cell r="J3323" t="str">
            <v>large</v>
          </cell>
          <cell r="K3323">
            <v>1469.44</v>
          </cell>
          <cell r="L3323">
            <v>596.54999999999995</v>
          </cell>
          <cell r="M3323">
            <v>872.8900000000001</v>
          </cell>
          <cell r="N3323">
            <v>40487</v>
          </cell>
          <cell r="O3323" t="e">
            <v>#N/A</v>
          </cell>
          <cell r="P3323" t="e">
            <v>#N/A</v>
          </cell>
          <cell r="Q3323" t="e">
            <v>#N/A</v>
          </cell>
          <cell r="R3323" t="e">
            <v>#N/A</v>
          </cell>
          <cell r="S3323" t="e">
            <v>#N/A</v>
          </cell>
          <cell r="T3323" t="e">
            <v>#N/A</v>
          </cell>
          <cell r="U3323" t="e">
            <v>#N/A</v>
          </cell>
          <cell r="V3323" t="e">
            <v>#N/A</v>
          </cell>
          <cell r="W3323" t="e">
            <v>#N/A</v>
          </cell>
          <cell r="X3323" t="e">
            <v>#N/A</v>
          </cell>
          <cell r="Y3323">
            <v>258</v>
          </cell>
        </row>
        <row r="3324">
          <cell r="A3324">
            <v>3323</v>
          </cell>
          <cell r="B3324">
            <v>0</v>
          </cell>
          <cell r="C3324">
            <v>3418</v>
          </cell>
          <cell r="D3324">
            <v>42988</v>
          </cell>
          <cell r="E3324" t="b">
            <v>0</v>
          </cell>
          <cell r="F3324" t="str">
            <v>Approved</v>
          </cell>
          <cell r="G3324" t="str">
            <v>OHM Cycles</v>
          </cell>
          <cell r="H3324" t="str">
            <v>Standard</v>
          </cell>
          <cell r="I3324" t="str">
            <v>low</v>
          </cell>
          <cell r="J3324" t="str">
            <v>medium</v>
          </cell>
          <cell r="K3324">
            <v>71.16</v>
          </cell>
          <cell r="L3324">
            <v>56.93</v>
          </cell>
          <cell r="M3324">
            <v>14.229999999999997</v>
          </cell>
          <cell r="N3324">
            <v>42172</v>
          </cell>
          <cell r="O3324" t="str">
            <v>Female</v>
          </cell>
          <cell r="P3324">
            <v>13</v>
          </cell>
          <cell r="Q3324">
            <v>62.260273972602739</v>
          </cell>
          <cell r="R3324" t="str">
            <v>Systems Administrator IV</v>
          </cell>
          <cell r="S3324" t="str">
            <v>Health</v>
          </cell>
          <cell r="T3324" t="str">
            <v>Mass Customer</v>
          </cell>
          <cell r="U3324" t="str">
            <v>No</v>
          </cell>
          <cell r="V3324">
            <v>2713</v>
          </cell>
          <cell r="W3324" t="str">
            <v>NSW</v>
          </cell>
          <cell r="X3324">
            <v>1</v>
          </cell>
          <cell r="Y3324">
            <v>111</v>
          </cell>
        </row>
        <row r="3325">
          <cell r="A3325">
            <v>3324</v>
          </cell>
          <cell r="B3325">
            <v>2</v>
          </cell>
          <cell r="C3325">
            <v>2991</v>
          </cell>
          <cell r="D3325">
            <v>43024</v>
          </cell>
          <cell r="E3325" t="b">
            <v>1</v>
          </cell>
          <cell r="F3325" t="str">
            <v>Approved</v>
          </cell>
          <cell r="G3325" t="str">
            <v>Solex</v>
          </cell>
          <cell r="H3325" t="str">
            <v>Standard</v>
          </cell>
          <cell r="I3325" t="str">
            <v>medium</v>
          </cell>
          <cell r="J3325" t="str">
            <v>medium</v>
          </cell>
          <cell r="K3325">
            <v>71.489999999999995</v>
          </cell>
          <cell r="L3325">
            <v>53.62</v>
          </cell>
          <cell r="M3325">
            <v>17.869999999999997</v>
          </cell>
          <cell r="N3325">
            <v>41245</v>
          </cell>
          <cell r="O3325" t="e">
            <v>#N/A</v>
          </cell>
          <cell r="P3325" t="e">
            <v>#N/A</v>
          </cell>
          <cell r="Q3325" t="e">
            <v>#N/A</v>
          </cell>
          <cell r="R3325" t="e">
            <v>#N/A</v>
          </cell>
          <cell r="S3325" t="e">
            <v>#N/A</v>
          </cell>
          <cell r="T3325" t="e">
            <v>#N/A</v>
          </cell>
          <cell r="U3325" t="e">
            <v>#N/A</v>
          </cell>
          <cell r="V3325" t="e">
            <v>#N/A</v>
          </cell>
          <cell r="W3325" t="e">
            <v>#N/A</v>
          </cell>
          <cell r="X3325" t="e">
            <v>#N/A</v>
          </cell>
          <cell r="Y3325">
            <v>75</v>
          </cell>
        </row>
        <row r="3326">
          <cell r="A3326">
            <v>3325</v>
          </cell>
          <cell r="B3326">
            <v>54</v>
          </cell>
          <cell r="C3326">
            <v>2804</v>
          </cell>
          <cell r="D3326">
            <v>42924</v>
          </cell>
          <cell r="E3326" t="b">
            <v>1</v>
          </cell>
          <cell r="F3326" t="str">
            <v>Approved</v>
          </cell>
          <cell r="G3326" t="str">
            <v>WeareA2B</v>
          </cell>
          <cell r="H3326" t="str">
            <v>Standard</v>
          </cell>
          <cell r="I3326" t="str">
            <v>medium</v>
          </cell>
          <cell r="J3326" t="str">
            <v>medium</v>
          </cell>
          <cell r="K3326">
            <v>1292.8399999999999</v>
          </cell>
          <cell r="L3326">
            <v>13.44</v>
          </cell>
          <cell r="M3326">
            <v>1279.3999999999999</v>
          </cell>
          <cell r="N3326">
            <v>34143</v>
          </cell>
          <cell r="O3326" t="e">
            <v>#N/A</v>
          </cell>
          <cell r="P3326" t="e">
            <v>#N/A</v>
          </cell>
          <cell r="Q3326" t="e">
            <v>#N/A</v>
          </cell>
          <cell r="R3326" t="e">
            <v>#N/A</v>
          </cell>
          <cell r="S3326" t="e">
            <v>#N/A</v>
          </cell>
          <cell r="T3326" t="e">
            <v>#N/A</v>
          </cell>
          <cell r="U3326" t="e">
            <v>#N/A</v>
          </cell>
          <cell r="V3326" t="e">
            <v>#N/A</v>
          </cell>
          <cell r="W3326" t="e">
            <v>#N/A</v>
          </cell>
          <cell r="X3326" t="e">
            <v>#N/A</v>
          </cell>
          <cell r="Y3326">
            <v>175</v>
          </cell>
        </row>
        <row r="3327">
          <cell r="A3327">
            <v>3326</v>
          </cell>
          <cell r="B3327">
            <v>99</v>
          </cell>
          <cell r="C3327">
            <v>1340</v>
          </cell>
          <cell r="D3327">
            <v>43012</v>
          </cell>
          <cell r="E3327" t="b">
            <v>1</v>
          </cell>
          <cell r="F3327" t="str">
            <v>Approved</v>
          </cell>
          <cell r="G3327" t="str">
            <v>Trek Bicycles</v>
          </cell>
          <cell r="H3327" t="str">
            <v>Road</v>
          </cell>
          <cell r="I3327" t="str">
            <v>low</v>
          </cell>
          <cell r="J3327" t="str">
            <v>small</v>
          </cell>
          <cell r="K3327">
            <v>1720.7</v>
          </cell>
          <cell r="L3327">
            <v>1531.42</v>
          </cell>
          <cell r="M3327">
            <v>189.27999999999997</v>
          </cell>
          <cell r="N3327">
            <v>38991</v>
          </cell>
          <cell r="O3327" t="e">
            <v>#N/A</v>
          </cell>
          <cell r="P3327" t="e">
            <v>#N/A</v>
          </cell>
          <cell r="Q3327" t="e">
            <v>#N/A</v>
          </cell>
          <cell r="R3327" t="e">
            <v>#N/A</v>
          </cell>
          <cell r="S3327" t="e">
            <v>#N/A</v>
          </cell>
          <cell r="T3327" t="e">
            <v>#N/A</v>
          </cell>
          <cell r="U3327" t="e">
            <v>#N/A</v>
          </cell>
          <cell r="V3327" t="e">
            <v>#N/A</v>
          </cell>
          <cell r="W3327" t="e">
            <v>#N/A</v>
          </cell>
          <cell r="X3327" t="e">
            <v>#N/A</v>
          </cell>
          <cell r="Y3327">
            <v>87</v>
          </cell>
        </row>
        <row r="3328">
          <cell r="A3328">
            <v>3327</v>
          </cell>
          <cell r="B3328">
            <v>96</v>
          </cell>
          <cell r="C3328">
            <v>874</v>
          </cell>
          <cell r="D3328">
            <v>42886</v>
          </cell>
          <cell r="E3328" t="b">
            <v>0</v>
          </cell>
          <cell r="F3328" t="str">
            <v>Approved</v>
          </cell>
          <cell r="G3328" t="str">
            <v>WeareA2B</v>
          </cell>
          <cell r="H3328" t="str">
            <v>Road</v>
          </cell>
          <cell r="I3328" t="str">
            <v>low</v>
          </cell>
          <cell r="J3328" t="str">
            <v>small</v>
          </cell>
          <cell r="K3328">
            <v>1172.78</v>
          </cell>
          <cell r="L3328">
            <v>1043.77</v>
          </cell>
          <cell r="M3328">
            <v>129.01</v>
          </cell>
          <cell r="N3328">
            <v>37539</v>
          </cell>
          <cell r="O3328" t="e">
            <v>#N/A</v>
          </cell>
          <cell r="P3328" t="e">
            <v>#N/A</v>
          </cell>
          <cell r="Q3328" t="e">
            <v>#N/A</v>
          </cell>
          <cell r="R3328" t="e">
            <v>#N/A</v>
          </cell>
          <cell r="S3328" t="e">
            <v>#N/A</v>
          </cell>
          <cell r="T3328" t="e">
            <v>#N/A</v>
          </cell>
          <cell r="U3328" t="e">
            <v>#N/A</v>
          </cell>
          <cell r="V3328" t="e">
            <v>#N/A</v>
          </cell>
          <cell r="W3328" t="e">
            <v>#N/A</v>
          </cell>
          <cell r="X3328" t="e">
            <v>#N/A</v>
          </cell>
          <cell r="Y3328">
            <v>213</v>
          </cell>
        </row>
        <row r="3329">
          <cell r="A3329">
            <v>3328</v>
          </cell>
          <cell r="B3329">
            <v>74</v>
          </cell>
          <cell r="C3329">
            <v>583</v>
          </cell>
          <cell r="D3329">
            <v>43007</v>
          </cell>
          <cell r="E3329" t="b">
            <v>0</v>
          </cell>
          <cell r="F3329" t="str">
            <v>Approved</v>
          </cell>
          <cell r="G3329" t="str">
            <v>WeareA2B</v>
          </cell>
          <cell r="H3329" t="str">
            <v>Standard</v>
          </cell>
          <cell r="I3329" t="str">
            <v>medium</v>
          </cell>
          <cell r="J3329" t="str">
            <v>medium</v>
          </cell>
          <cell r="K3329">
            <v>1228.07</v>
          </cell>
          <cell r="L3329">
            <v>400.91</v>
          </cell>
          <cell r="M3329">
            <v>827.15999999999985</v>
          </cell>
          <cell r="N3329">
            <v>36668</v>
          </cell>
          <cell r="O3329" t="e">
            <v>#N/A</v>
          </cell>
          <cell r="P3329" t="e">
            <v>#N/A</v>
          </cell>
          <cell r="Q3329" t="e">
            <v>#N/A</v>
          </cell>
          <cell r="R3329" t="e">
            <v>#N/A</v>
          </cell>
          <cell r="S3329" t="e">
            <v>#N/A</v>
          </cell>
          <cell r="T3329" t="e">
            <v>#N/A</v>
          </cell>
          <cell r="U3329" t="e">
            <v>#N/A</v>
          </cell>
          <cell r="V3329" t="e">
            <v>#N/A</v>
          </cell>
          <cell r="W3329" t="e">
            <v>#N/A</v>
          </cell>
          <cell r="X3329" t="e">
            <v>#N/A</v>
          </cell>
          <cell r="Y3329">
            <v>92</v>
          </cell>
        </row>
        <row r="3330">
          <cell r="A3330">
            <v>3329</v>
          </cell>
          <cell r="B3330">
            <v>26</v>
          </cell>
          <cell r="C3330">
            <v>692</v>
          </cell>
          <cell r="D3330">
            <v>42980</v>
          </cell>
          <cell r="E3330" t="b">
            <v>1</v>
          </cell>
          <cell r="F3330" t="str">
            <v>Approved</v>
          </cell>
          <cell r="G3330" t="str">
            <v>WeareA2B</v>
          </cell>
          <cell r="H3330" t="str">
            <v>Standard</v>
          </cell>
          <cell r="I3330" t="str">
            <v>medium</v>
          </cell>
          <cell r="J3330" t="str">
            <v>medium</v>
          </cell>
          <cell r="K3330">
            <v>1992.93</v>
          </cell>
          <cell r="L3330">
            <v>762.63</v>
          </cell>
          <cell r="M3330">
            <v>1230.3000000000002</v>
          </cell>
          <cell r="N3330">
            <v>34115</v>
          </cell>
          <cell r="O3330" t="e">
            <v>#N/A</v>
          </cell>
          <cell r="P3330" t="e">
            <v>#N/A</v>
          </cell>
          <cell r="Q3330" t="e">
            <v>#N/A</v>
          </cell>
          <cell r="R3330" t="e">
            <v>#N/A</v>
          </cell>
          <cell r="S3330" t="e">
            <v>#N/A</v>
          </cell>
          <cell r="T3330" t="e">
            <v>#N/A</v>
          </cell>
          <cell r="U3330" t="e">
            <v>#N/A</v>
          </cell>
          <cell r="V3330" t="e">
            <v>#N/A</v>
          </cell>
          <cell r="W3330" t="e">
            <v>#N/A</v>
          </cell>
          <cell r="X3330" t="e">
            <v>#N/A</v>
          </cell>
          <cell r="Y3330">
            <v>119</v>
          </cell>
        </row>
        <row r="3331">
          <cell r="A3331">
            <v>3330</v>
          </cell>
          <cell r="B3331">
            <v>23</v>
          </cell>
          <cell r="C3331">
            <v>3251</v>
          </cell>
          <cell r="D3331">
            <v>42808</v>
          </cell>
          <cell r="E3331" t="b">
            <v>0</v>
          </cell>
          <cell r="F3331" t="str">
            <v>Approved</v>
          </cell>
          <cell r="G3331" t="str">
            <v>Norco Bicycles</v>
          </cell>
          <cell r="H3331" t="str">
            <v>Standard</v>
          </cell>
          <cell r="I3331" t="str">
            <v>medium</v>
          </cell>
          <cell r="J3331" t="str">
            <v>medium</v>
          </cell>
          <cell r="K3331">
            <v>1198.46</v>
          </cell>
          <cell r="L3331">
            <v>381.1</v>
          </cell>
          <cell r="M3331">
            <v>817.36</v>
          </cell>
          <cell r="N3331">
            <v>37539</v>
          </cell>
          <cell r="O3331" t="e">
            <v>#N/A</v>
          </cell>
          <cell r="P3331" t="e">
            <v>#N/A</v>
          </cell>
          <cell r="Q3331" t="e">
            <v>#N/A</v>
          </cell>
          <cell r="R3331" t="e">
            <v>#N/A</v>
          </cell>
          <cell r="S3331" t="e">
            <v>#N/A</v>
          </cell>
          <cell r="T3331" t="e">
            <v>#N/A</v>
          </cell>
          <cell r="U3331" t="e">
            <v>#N/A</v>
          </cell>
          <cell r="V3331" t="e">
            <v>#N/A</v>
          </cell>
          <cell r="W3331" t="e">
            <v>#N/A</v>
          </cell>
          <cell r="X3331" t="e">
            <v>#N/A</v>
          </cell>
          <cell r="Y3331">
            <v>291</v>
          </cell>
        </row>
        <row r="3332">
          <cell r="A3332">
            <v>3331</v>
          </cell>
          <cell r="B3332">
            <v>86</v>
          </cell>
          <cell r="C3332">
            <v>665</v>
          </cell>
          <cell r="D3332">
            <v>43007</v>
          </cell>
          <cell r="E3332" t="b">
            <v>0</v>
          </cell>
          <cell r="F3332" t="str">
            <v>Approved</v>
          </cell>
          <cell r="G3332" t="str">
            <v>OHM Cycles</v>
          </cell>
          <cell r="H3332" t="str">
            <v>Standard</v>
          </cell>
          <cell r="I3332" t="str">
            <v>medium</v>
          </cell>
          <cell r="J3332" t="str">
            <v>medium</v>
          </cell>
          <cell r="K3332">
            <v>235.63</v>
          </cell>
          <cell r="L3332">
            <v>125.07</v>
          </cell>
          <cell r="M3332">
            <v>110.56</v>
          </cell>
          <cell r="N3332">
            <v>38206</v>
          </cell>
          <cell r="O3332" t="e">
            <v>#N/A</v>
          </cell>
          <cell r="P3332" t="e">
            <v>#N/A</v>
          </cell>
          <cell r="Q3332" t="e">
            <v>#N/A</v>
          </cell>
          <cell r="R3332" t="e">
            <v>#N/A</v>
          </cell>
          <cell r="S3332" t="e">
            <v>#N/A</v>
          </cell>
          <cell r="T3332" t="e">
            <v>#N/A</v>
          </cell>
          <cell r="U3332" t="e">
            <v>#N/A</v>
          </cell>
          <cell r="V3332" t="e">
            <v>#N/A</v>
          </cell>
          <cell r="W3332" t="e">
            <v>#N/A</v>
          </cell>
          <cell r="X3332" t="e">
            <v>#N/A</v>
          </cell>
          <cell r="Y3332">
            <v>92</v>
          </cell>
        </row>
        <row r="3333">
          <cell r="A3333">
            <v>3332</v>
          </cell>
          <cell r="B3333">
            <v>34</v>
          </cell>
          <cell r="C3333">
            <v>1662</v>
          </cell>
          <cell r="D3333">
            <v>42823</v>
          </cell>
          <cell r="E3333" t="b">
            <v>0</v>
          </cell>
          <cell r="F3333" t="str">
            <v>Approved</v>
          </cell>
          <cell r="G3333" t="str">
            <v>WeareA2B</v>
          </cell>
          <cell r="H3333" t="str">
            <v>Standard</v>
          </cell>
          <cell r="I3333" t="str">
            <v>medium</v>
          </cell>
          <cell r="J3333" t="str">
            <v>medium</v>
          </cell>
          <cell r="K3333">
            <v>1231.1500000000001</v>
          </cell>
          <cell r="L3333">
            <v>161.6</v>
          </cell>
          <cell r="M3333">
            <v>1069.5500000000002</v>
          </cell>
          <cell r="N3333">
            <v>38216</v>
          </cell>
          <cell r="O3333" t="e">
            <v>#N/A</v>
          </cell>
          <cell r="P3333" t="e">
            <v>#N/A</v>
          </cell>
          <cell r="Q3333" t="e">
            <v>#N/A</v>
          </cell>
          <cell r="R3333" t="e">
            <v>#N/A</v>
          </cell>
          <cell r="S3333" t="e">
            <v>#N/A</v>
          </cell>
          <cell r="T3333" t="e">
            <v>#N/A</v>
          </cell>
          <cell r="U3333" t="e">
            <v>#N/A</v>
          </cell>
          <cell r="V3333" t="e">
            <v>#N/A</v>
          </cell>
          <cell r="W3333" t="e">
            <v>#N/A</v>
          </cell>
          <cell r="X3333" t="e">
            <v>#N/A</v>
          </cell>
          <cell r="Y3333">
            <v>276</v>
          </cell>
        </row>
        <row r="3334">
          <cell r="A3334">
            <v>3333</v>
          </cell>
          <cell r="B3334">
            <v>94</v>
          </cell>
          <cell r="C3334">
            <v>2183</v>
          </cell>
          <cell r="D3334">
            <v>42897</v>
          </cell>
          <cell r="E3334" t="b">
            <v>0</v>
          </cell>
          <cell r="F3334" t="str">
            <v>Approved</v>
          </cell>
          <cell r="G3334" t="str">
            <v>Giant Bicycles</v>
          </cell>
          <cell r="H3334" t="str">
            <v>Standard</v>
          </cell>
          <cell r="I3334" t="str">
            <v>medium</v>
          </cell>
          <cell r="J3334" t="str">
            <v>large</v>
          </cell>
          <cell r="K3334">
            <v>1635.3</v>
          </cell>
          <cell r="L3334">
            <v>993.66</v>
          </cell>
          <cell r="M3334">
            <v>641.64</v>
          </cell>
          <cell r="N3334">
            <v>42458</v>
          </cell>
          <cell r="O3334" t="e">
            <v>#N/A</v>
          </cell>
          <cell r="P3334" t="e">
            <v>#N/A</v>
          </cell>
          <cell r="Q3334" t="e">
            <v>#N/A</v>
          </cell>
          <cell r="R3334" t="e">
            <v>#N/A</v>
          </cell>
          <cell r="S3334" t="e">
            <v>#N/A</v>
          </cell>
          <cell r="T3334" t="e">
            <v>#N/A</v>
          </cell>
          <cell r="U3334" t="e">
            <v>#N/A</v>
          </cell>
          <cell r="V3334" t="e">
            <v>#N/A</v>
          </cell>
          <cell r="W3334" t="e">
            <v>#N/A</v>
          </cell>
          <cell r="X3334" t="e">
            <v>#N/A</v>
          </cell>
          <cell r="Y3334">
            <v>202</v>
          </cell>
        </row>
        <row r="3335">
          <cell r="A3335">
            <v>3334</v>
          </cell>
          <cell r="B3335">
            <v>36</v>
          </cell>
          <cell r="C3335">
            <v>171</v>
          </cell>
          <cell r="D3335">
            <v>43081</v>
          </cell>
          <cell r="E3335" t="b">
            <v>1</v>
          </cell>
          <cell r="F3335" t="str">
            <v>Approved</v>
          </cell>
          <cell r="G3335" t="str">
            <v>Solex</v>
          </cell>
          <cell r="H3335" t="str">
            <v>Standard</v>
          </cell>
          <cell r="I3335" t="str">
            <v>low</v>
          </cell>
          <cell r="J3335" t="str">
            <v>medium</v>
          </cell>
          <cell r="K3335">
            <v>945.04</v>
          </cell>
          <cell r="L3335">
            <v>507.58</v>
          </cell>
          <cell r="M3335">
            <v>437.46</v>
          </cell>
          <cell r="N3335">
            <v>40784</v>
          </cell>
          <cell r="O3335" t="e">
            <v>#N/A</v>
          </cell>
          <cell r="P3335" t="e">
            <v>#N/A</v>
          </cell>
          <cell r="Q3335" t="e">
            <v>#N/A</v>
          </cell>
          <cell r="R3335" t="e">
            <v>#N/A</v>
          </cell>
          <cell r="S3335" t="e">
            <v>#N/A</v>
          </cell>
          <cell r="T3335" t="e">
            <v>#N/A</v>
          </cell>
          <cell r="U3335" t="e">
            <v>#N/A</v>
          </cell>
          <cell r="V3335" t="e">
            <v>#N/A</v>
          </cell>
          <cell r="W3335" t="e">
            <v>#N/A</v>
          </cell>
          <cell r="X3335" t="e">
            <v>#N/A</v>
          </cell>
          <cell r="Y3335">
            <v>18</v>
          </cell>
        </row>
        <row r="3336">
          <cell r="A3336">
            <v>3335</v>
          </cell>
          <cell r="B3336">
            <v>34</v>
          </cell>
          <cell r="C3336">
            <v>739</v>
          </cell>
          <cell r="D3336">
            <v>43096</v>
          </cell>
          <cell r="E3336" t="b">
            <v>0</v>
          </cell>
          <cell r="F3336" t="str">
            <v>Approved</v>
          </cell>
          <cell r="G3336" t="str">
            <v>Norco Bicycles</v>
          </cell>
          <cell r="H3336" t="str">
            <v>Road</v>
          </cell>
          <cell r="I3336" t="str">
            <v>high</v>
          </cell>
          <cell r="J3336" t="str">
            <v>large</v>
          </cell>
          <cell r="K3336">
            <v>774.53</v>
          </cell>
          <cell r="L3336">
            <v>464.72</v>
          </cell>
          <cell r="M3336">
            <v>309.80999999999995</v>
          </cell>
          <cell r="N3336">
            <v>37698</v>
          </cell>
          <cell r="O3336" t="e">
            <v>#N/A</v>
          </cell>
          <cell r="P3336" t="e">
            <v>#N/A</v>
          </cell>
          <cell r="Q3336" t="e">
            <v>#N/A</v>
          </cell>
          <cell r="R3336" t="e">
            <v>#N/A</v>
          </cell>
          <cell r="S3336" t="e">
            <v>#N/A</v>
          </cell>
          <cell r="T3336" t="e">
            <v>#N/A</v>
          </cell>
          <cell r="U3336" t="e">
            <v>#N/A</v>
          </cell>
          <cell r="V3336" t="e">
            <v>#N/A</v>
          </cell>
          <cell r="W3336" t="e">
            <v>#N/A</v>
          </cell>
          <cell r="X3336" t="e">
            <v>#N/A</v>
          </cell>
          <cell r="Y3336">
            <v>3</v>
          </cell>
        </row>
        <row r="3337">
          <cell r="A3337">
            <v>3336</v>
          </cell>
          <cell r="B3337">
            <v>31</v>
          </cell>
          <cell r="C3337">
            <v>1490</v>
          </cell>
          <cell r="D3337">
            <v>42928</v>
          </cell>
          <cell r="E3337" t="b">
            <v>1</v>
          </cell>
          <cell r="F3337" t="str">
            <v>Approved</v>
          </cell>
          <cell r="G3337" t="str">
            <v>Giant Bicycles</v>
          </cell>
          <cell r="H3337" t="str">
            <v>Standard</v>
          </cell>
          <cell r="I3337" t="str">
            <v>medium</v>
          </cell>
          <cell r="J3337" t="str">
            <v>medium</v>
          </cell>
          <cell r="K3337">
            <v>230.91</v>
          </cell>
          <cell r="L3337">
            <v>173.18</v>
          </cell>
          <cell r="M3337">
            <v>57.72999999999999</v>
          </cell>
          <cell r="N3337">
            <v>37698</v>
          </cell>
          <cell r="O3337" t="e">
            <v>#N/A</v>
          </cell>
          <cell r="P3337" t="e">
            <v>#N/A</v>
          </cell>
          <cell r="Q3337" t="e">
            <v>#N/A</v>
          </cell>
          <cell r="R3337" t="e">
            <v>#N/A</v>
          </cell>
          <cell r="S3337" t="e">
            <v>#N/A</v>
          </cell>
          <cell r="T3337" t="e">
            <v>#N/A</v>
          </cell>
          <cell r="U3337" t="e">
            <v>#N/A</v>
          </cell>
          <cell r="V3337" t="e">
            <v>#N/A</v>
          </cell>
          <cell r="W3337" t="e">
            <v>#N/A</v>
          </cell>
          <cell r="X3337" t="e">
            <v>#N/A</v>
          </cell>
          <cell r="Y3337">
            <v>171</v>
          </cell>
        </row>
        <row r="3338">
          <cell r="A3338">
            <v>3337</v>
          </cell>
          <cell r="B3338">
            <v>45</v>
          </cell>
          <cell r="C3338">
            <v>1066</v>
          </cell>
          <cell r="D3338">
            <v>42933</v>
          </cell>
          <cell r="E3338" t="b">
            <v>1</v>
          </cell>
          <cell r="F3338" t="str">
            <v>Approved</v>
          </cell>
          <cell r="G3338" t="str">
            <v>Trek Bicycles</v>
          </cell>
          <cell r="H3338" t="str">
            <v>Road</v>
          </cell>
          <cell r="I3338" t="str">
            <v>low</v>
          </cell>
          <cell r="J3338" t="str">
            <v>medium</v>
          </cell>
          <cell r="K3338">
            <v>980.37</v>
          </cell>
          <cell r="L3338">
            <v>234.43</v>
          </cell>
          <cell r="M3338">
            <v>745.94</v>
          </cell>
          <cell r="N3338">
            <v>38258</v>
          </cell>
          <cell r="O3338" t="e">
            <v>#N/A</v>
          </cell>
          <cell r="P3338" t="e">
            <v>#N/A</v>
          </cell>
          <cell r="Q3338" t="e">
            <v>#N/A</v>
          </cell>
          <cell r="R3338" t="e">
            <v>#N/A</v>
          </cell>
          <cell r="S3338" t="e">
            <v>#N/A</v>
          </cell>
          <cell r="T3338" t="e">
            <v>#N/A</v>
          </cell>
          <cell r="U3338" t="e">
            <v>#N/A</v>
          </cell>
          <cell r="V3338" t="e">
            <v>#N/A</v>
          </cell>
          <cell r="W3338" t="e">
            <v>#N/A</v>
          </cell>
          <cell r="X3338" t="e">
            <v>#N/A</v>
          </cell>
          <cell r="Y3338">
            <v>166</v>
          </cell>
        </row>
        <row r="3339">
          <cell r="A3339">
            <v>3338</v>
          </cell>
          <cell r="B3339">
            <v>82</v>
          </cell>
          <cell r="C3339">
            <v>1974</v>
          </cell>
          <cell r="D3339">
            <v>42891</v>
          </cell>
          <cell r="E3339" t="b">
            <v>0</v>
          </cell>
          <cell r="F3339" t="str">
            <v>Approved</v>
          </cell>
          <cell r="G3339" t="str">
            <v>Norco Bicycles</v>
          </cell>
          <cell r="H3339" t="str">
            <v>Standard</v>
          </cell>
          <cell r="I3339" t="str">
            <v>high</v>
          </cell>
          <cell r="J3339" t="str">
            <v>medium</v>
          </cell>
          <cell r="K3339">
            <v>1148.6400000000001</v>
          </cell>
          <cell r="L3339">
            <v>689.18</v>
          </cell>
          <cell r="M3339">
            <v>459.46000000000015</v>
          </cell>
          <cell r="N3339">
            <v>38206</v>
          </cell>
          <cell r="O3339" t="e">
            <v>#N/A</v>
          </cell>
          <cell r="P3339" t="e">
            <v>#N/A</v>
          </cell>
          <cell r="Q3339" t="e">
            <v>#N/A</v>
          </cell>
          <cell r="R3339" t="e">
            <v>#N/A</v>
          </cell>
          <cell r="S3339" t="e">
            <v>#N/A</v>
          </cell>
          <cell r="T3339" t="e">
            <v>#N/A</v>
          </cell>
          <cell r="U3339" t="e">
            <v>#N/A</v>
          </cell>
          <cell r="V3339" t="e">
            <v>#N/A</v>
          </cell>
          <cell r="W3339" t="e">
            <v>#N/A</v>
          </cell>
          <cell r="X3339" t="e">
            <v>#N/A</v>
          </cell>
          <cell r="Y3339">
            <v>208</v>
          </cell>
        </row>
        <row r="3340">
          <cell r="A3340">
            <v>3339</v>
          </cell>
          <cell r="B3340">
            <v>0</v>
          </cell>
          <cell r="C3340">
            <v>2189</v>
          </cell>
          <cell r="D3340">
            <v>42890</v>
          </cell>
          <cell r="E3340" t="b">
            <v>0</v>
          </cell>
          <cell r="F3340" t="str">
            <v>Approved</v>
          </cell>
          <cell r="G3340" t="str">
            <v>OHM Cycles</v>
          </cell>
          <cell r="H3340" t="str">
            <v>Road</v>
          </cell>
          <cell r="I3340" t="str">
            <v>high</v>
          </cell>
          <cell r="J3340" t="str">
            <v>large</v>
          </cell>
          <cell r="K3340">
            <v>12.01</v>
          </cell>
          <cell r="L3340">
            <v>7.21</v>
          </cell>
          <cell r="M3340">
            <v>4.8</v>
          </cell>
          <cell r="N3340">
            <v>39880</v>
          </cell>
          <cell r="O3340" t="e">
            <v>#N/A</v>
          </cell>
          <cell r="P3340" t="e">
            <v>#N/A</v>
          </cell>
          <cell r="Q3340" t="e">
            <v>#N/A</v>
          </cell>
          <cell r="R3340" t="e">
            <v>#N/A</v>
          </cell>
          <cell r="S3340" t="e">
            <v>#N/A</v>
          </cell>
          <cell r="T3340" t="e">
            <v>#N/A</v>
          </cell>
          <cell r="U3340" t="e">
            <v>#N/A</v>
          </cell>
          <cell r="V3340" t="e">
            <v>#N/A</v>
          </cell>
          <cell r="W3340" t="e">
            <v>#N/A</v>
          </cell>
          <cell r="X3340" t="e">
            <v>#N/A</v>
          </cell>
          <cell r="Y3340">
            <v>209</v>
          </cell>
        </row>
        <row r="3341">
          <cell r="A3341">
            <v>3340</v>
          </cell>
          <cell r="B3341">
            <v>46</v>
          </cell>
          <cell r="C3341">
            <v>400</v>
          </cell>
          <cell r="D3341">
            <v>42965</v>
          </cell>
          <cell r="E3341" t="b">
            <v>1</v>
          </cell>
          <cell r="F3341" t="str">
            <v>Approved</v>
          </cell>
          <cell r="G3341" t="str">
            <v>Solex</v>
          </cell>
          <cell r="H3341" t="str">
            <v>Standard</v>
          </cell>
          <cell r="I3341" t="str">
            <v>low</v>
          </cell>
          <cell r="J3341" t="str">
            <v>medium</v>
          </cell>
          <cell r="K3341">
            <v>1289.8499999999999</v>
          </cell>
          <cell r="L3341">
            <v>74.510000000000005</v>
          </cell>
          <cell r="M3341">
            <v>1215.3399999999999</v>
          </cell>
          <cell r="N3341">
            <v>39427</v>
          </cell>
          <cell r="O3341" t="e">
            <v>#N/A</v>
          </cell>
          <cell r="P3341" t="e">
            <v>#N/A</v>
          </cell>
          <cell r="Q3341" t="e">
            <v>#N/A</v>
          </cell>
          <cell r="R3341" t="e">
            <v>#N/A</v>
          </cell>
          <cell r="S3341" t="e">
            <v>#N/A</v>
          </cell>
          <cell r="T3341" t="e">
            <v>#N/A</v>
          </cell>
          <cell r="U3341" t="e">
            <v>#N/A</v>
          </cell>
          <cell r="V3341" t="e">
            <v>#N/A</v>
          </cell>
          <cell r="W3341" t="e">
            <v>#N/A</v>
          </cell>
          <cell r="X3341" t="e">
            <v>#N/A</v>
          </cell>
          <cell r="Y3341">
            <v>134</v>
          </cell>
        </row>
        <row r="3342">
          <cell r="A3342">
            <v>3341</v>
          </cell>
          <cell r="B3342">
            <v>61</v>
          </cell>
          <cell r="C3342">
            <v>1117</v>
          </cell>
          <cell r="D3342">
            <v>42796</v>
          </cell>
          <cell r="E3342" t="b">
            <v>1</v>
          </cell>
          <cell r="F3342" t="str">
            <v>Approved</v>
          </cell>
          <cell r="G3342" t="str">
            <v>OHM Cycles</v>
          </cell>
          <cell r="H3342" t="str">
            <v>Standard</v>
          </cell>
          <cell r="I3342" t="str">
            <v>low</v>
          </cell>
          <cell r="J3342" t="str">
            <v>medium</v>
          </cell>
          <cell r="K3342">
            <v>71.16</v>
          </cell>
          <cell r="L3342">
            <v>56.93</v>
          </cell>
          <cell r="M3342">
            <v>14.229999999999997</v>
          </cell>
          <cell r="N3342">
            <v>42172</v>
          </cell>
          <cell r="O3342" t="e">
            <v>#N/A</v>
          </cell>
          <cell r="P3342" t="e">
            <v>#N/A</v>
          </cell>
          <cell r="Q3342" t="e">
            <v>#N/A</v>
          </cell>
          <cell r="R3342" t="e">
            <v>#N/A</v>
          </cell>
          <cell r="S3342" t="e">
            <v>#N/A</v>
          </cell>
          <cell r="T3342" t="e">
            <v>#N/A</v>
          </cell>
          <cell r="U3342" t="e">
            <v>#N/A</v>
          </cell>
          <cell r="V3342" t="e">
            <v>#N/A</v>
          </cell>
          <cell r="W3342" t="e">
            <v>#N/A</v>
          </cell>
          <cell r="X3342" t="e">
            <v>#N/A</v>
          </cell>
          <cell r="Y3342">
            <v>303</v>
          </cell>
        </row>
        <row r="3343">
          <cell r="A3343">
            <v>3342</v>
          </cell>
          <cell r="B3343">
            <v>67</v>
          </cell>
          <cell r="C3343">
            <v>41</v>
          </cell>
          <cell r="D3343">
            <v>42950</v>
          </cell>
          <cell r="E3343" t="b">
            <v>0</v>
          </cell>
          <cell r="F3343" t="str">
            <v>Cancelled</v>
          </cell>
          <cell r="G3343" t="str">
            <v>Norco Bicycles</v>
          </cell>
          <cell r="H3343" t="str">
            <v>Road</v>
          </cell>
          <cell r="I3343" t="str">
            <v>medium</v>
          </cell>
          <cell r="J3343" t="str">
            <v>medium</v>
          </cell>
          <cell r="K3343">
            <v>544.04999999999995</v>
          </cell>
          <cell r="L3343">
            <v>376.84</v>
          </cell>
          <cell r="M3343">
            <v>167.20999999999998</v>
          </cell>
          <cell r="N3343">
            <v>38647</v>
          </cell>
          <cell r="O3343" t="e">
            <v>#N/A</v>
          </cell>
          <cell r="P3343" t="e">
            <v>#N/A</v>
          </cell>
          <cell r="Q3343" t="e">
            <v>#N/A</v>
          </cell>
          <cell r="R3343" t="e">
            <v>#N/A</v>
          </cell>
          <cell r="S3343" t="e">
            <v>#N/A</v>
          </cell>
          <cell r="T3343" t="e">
            <v>#N/A</v>
          </cell>
          <cell r="U3343" t="e">
            <v>#N/A</v>
          </cell>
          <cell r="V3343" t="e">
            <v>#N/A</v>
          </cell>
          <cell r="W3343" t="e">
            <v>#N/A</v>
          </cell>
          <cell r="X3343" t="e">
            <v>#N/A</v>
          </cell>
          <cell r="Y3343">
            <v>149</v>
          </cell>
        </row>
        <row r="3344">
          <cell r="A3344">
            <v>3343</v>
          </cell>
          <cell r="B3344">
            <v>39</v>
          </cell>
          <cell r="C3344">
            <v>2680</v>
          </cell>
          <cell r="D3344">
            <v>42854</v>
          </cell>
          <cell r="E3344" t="b">
            <v>0</v>
          </cell>
          <cell r="F3344" t="str">
            <v>Approved</v>
          </cell>
          <cell r="G3344" t="str">
            <v>Giant Bicycles</v>
          </cell>
          <cell r="H3344" t="str">
            <v>Standard</v>
          </cell>
          <cell r="I3344" t="str">
            <v>medium</v>
          </cell>
          <cell r="J3344" t="str">
            <v>large</v>
          </cell>
          <cell r="K3344">
            <v>1812.75</v>
          </cell>
          <cell r="L3344">
            <v>582.48</v>
          </cell>
          <cell r="M3344">
            <v>1230.27</v>
          </cell>
          <cell r="N3344">
            <v>34071</v>
          </cell>
          <cell r="O3344" t="e">
            <v>#N/A</v>
          </cell>
          <cell r="P3344" t="e">
            <v>#N/A</v>
          </cell>
          <cell r="Q3344" t="e">
            <v>#N/A</v>
          </cell>
          <cell r="R3344" t="e">
            <v>#N/A</v>
          </cell>
          <cell r="S3344" t="e">
            <v>#N/A</v>
          </cell>
          <cell r="T3344" t="e">
            <v>#N/A</v>
          </cell>
          <cell r="U3344" t="e">
            <v>#N/A</v>
          </cell>
          <cell r="V3344" t="e">
            <v>#N/A</v>
          </cell>
          <cell r="W3344" t="e">
            <v>#N/A</v>
          </cell>
          <cell r="X3344" t="e">
            <v>#N/A</v>
          </cell>
          <cell r="Y3344">
            <v>245</v>
          </cell>
        </row>
        <row r="3345">
          <cell r="A3345">
            <v>3344</v>
          </cell>
          <cell r="B3345">
            <v>32</v>
          </cell>
          <cell r="C3345">
            <v>330</v>
          </cell>
          <cell r="D3345">
            <v>42992</v>
          </cell>
          <cell r="E3345" t="b">
            <v>1</v>
          </cell>
          <cell r="F3345" t="str">
            <v>Approved</v>
          </cell>
          <cell r="G3345" t="str">
            <v>Giant Bicycles</v>
          </cell>
          <cell r="H3345" t="str">
            <v>Standard</v>
          </cell>
          <cell r="I3345" t="str">
            <v>high</v>
          </cell>
          <cell r="J3345" t="str">
            <v>medium</v>
          </cell>
          <cell r="K3345">
            <v>1179</v>
          </cell>
          <cell r="L3345">
            <v>707.4</v>
          </cell>
          <cell r="M3345">
            <v>471.6</v>
          </cell>
          <cell r="N3345">
            <v>34244</v>
          </cell>
          <cell r="O3345" t="e">
            <v>#N/A</v>
          </cell>
          <cell r="P3345" t="e">
            <v>#N/A</v>
          </cell>
          <cell r="Q3345" t="e">
            <v>#N/A</v>
          </cell>
          <cell r="R3345" t="e">
            <v>#N/A</v>
          </cell>
          <cell r="S3345" t="e">
            <v>#N/A</v>
          </cell>
          <cell r="T3345" t="e">
            <v>#N/A</v>
          </cell>
          <cell r="U3345" t="e">
            <v>#N/A</v>
          </cell>
          <cell r="V3345" t="e">
            <v>#N/A</v>
          </cell>
          <cell r="W3345" t="e">
            <v>#N/A</v>
          </cell>
          <cell r="X3345" t="e">
            <v>#N/A</v>
          </cell>
          <cell r="Y3345">
            <v>107</v>
          </cell>
        </row>
        <row r="3346">
          <cell r="A3346">
            <v>3345</v>
          </cell>
          <cell r="B3346">
            <v>5</v>
          </cell>
          <cell r="C3346">
            <v>3269</v>
          </cell>
          <cell r="D3346">
            <v>42966</v>
          </cell>
          <cell r="E3346" t="b">
            <v>1</v>
          </cell>
          <cell r="F3346" t="str">
            <v>Approved</v>
          </cell>
          <cell r="G3346" t="str">
            <v>Trek Bicycles</v>
          </cell>
          <cell r="H3346" t="str">
            <v>Mountain</v>
          </cell>
          <cell r="I3346" t="str">
            <v>low</v>
          </cell>
          <cell r="J3346" t="str">
            <v>medium</v>
          </cell>
          <cell r="K3346">
            <v>574.64</v>
          </cell>
          <cell r="L3346">
            <v>459.71</v>
          </cell>
          <cell r="M3346">
            <v>114.93</v>
          </cell>
          <cell r="N3346">
            <v>40784</v>
          </cell>
          <cell r="O3346" t="e">
            <v>#N/A</v>
          </cell>
          <cell r="P3346" t="e">
            <v>#N/A</v>
          </cell>
          <cell r="Q3346" t="e">
            <v>#N/A</v>
          </cell>
          <cell r="R3346" t="e">
            <v>#N/A</v>
          </cell>
          <cell r="S3346" t="e">
            <v>#N/A</v>
          </cell>
          <cell r="T3346" t="e">
            <v>#N/A</v>
          </cell>
          <cell r="U3346" t="e">
            <v>#N/A</v>
          </cell>
          <cell r="V3346" t="e">
            <v>#N/A</v>
          </cell>
          <cell r="W3346" t="e">
            <v>#N/A</v>
          </cell>
          <cell r="X3346" t="e">
            <v>#N/A</v>
          </cell>
          <cell r="Y3346">
            <v>133</v>
          </cell>
        </row>
        <row r="3347">
          <cell r="A3347">
            <v>3346</v>
          </cell>
          <cell r="B3347">
            <v>28</v>
          </cell>
          <cell r="C3347">
            <v>1092</v>
          </cell>
          <cell r="D3347">
            <v>42798</v>
          </cell>
          <cell r="E3347" t="b">
            <v>0</v>
          </cell>
          <cell r="F3347" t="str">
            <v>Approved</v>
          </cell>
          <cell r="G3347" t="str">
            <v>Norco Bicycles</v>
          </cell>
          <cell r="H3347" t="str">
            <v>Standard</v>
          </cell>
          <cell r="I3347" t="str">
            <v>medium</v>
          </cell>
          <cell r="J3347" t="str">
            <v>small</v>
          </cell>
          <cell r="K3347">
            <v>1216.1400000000001</v>
          </cell>
          <cell r="L3347">
            <v>1082.3599999999999</v>
          </cell>
          <cell r="M3347">
            <v>133.7800000000002</v>
          </cell>
          <cell r="N3347">
            <v>33455</v>
          </cell>
          <cell r="O3347" t="e">
            <v>#N/A</v>
          </cell>
          <cell r="P3347" t="e">
            <v>#N/A</v>
          </cell>
          <cell r="Q3347" t="e">
            <v>#N/A</v>
          </cell>
          <cell r="R3347" t="e">
            <v>#N/A</v>
          </cell>
          <cell r="S3347" t="e">
            <v>#N/A</v>
          </cell>
          <cell r="T3347" t="e">
            <v>#N/A</v>
          </cell>
          <cell r="U3347" t="e">
            <v>#N/A</v>
          </cell>
          <cell r="V3347" t="e">
            <v>#N/A</v>
          </cell>
          <cell r="W3347" t="e">
            <v>#N/A</v>
          </cell>
          <cell r="X3347" t="e">
            <v>#N/A</v>
          </cell>
          <cell r="Y3347">
            <v>301</v>
          </cell>
        </row>
        <row r="3348">
          <cell r="A3348">
            <v>3347</v>
          </cell>
          <cell r="B3348">
            <v>19</v>
          </cell>
          <cell r="C3348">
            <v>2987</v>
          </cell>
          <cell r="D3348">
            <v>42864</v>
          </cell>
          <cell r="E3348" t="b">
            <v>0</v>
          </cell>
          <cell r="F3348" t="str">
            <v>Approved</v>
          </cell>
          <cell r="G3348" t="str">
            <v>Trek Bicycles</v>
          </cell>
          <cell r="H3348" t="str">
            <v>Mountain</v>
          </cell>
          <cell r="I3348" t="str">
            <v>low</v>
          </cell>
          <cell r="J3348" t="str">
            <v>medium</v>
          </cell>
          <cell r="K3348">
            <v>574.64</v>
          </cell>
          <cell r="L3348">
            <v>459.71</v>
          </cell>
          <cell r="M3348">
            <v>114.93</v>
          </cell>
          <cell r="N3348">
            <v>35667</v>
          </cell>
          <cell r="O3348" t="e">
            <v>#N/A</v>
          </cell>
          <cell r="P3348" t="e">
            <v>#N/A</v>
          </cell>
          <cell r="Q3348" t="e">
            <v>#N/A</v>
          </cell>
          <cell r="R3348" t="e">
            <v>#N/A</v>
          </cell>
          <cell r="S3348" t="e">
            <v>#N/A</v>
          </cell>
          <cell r="T3348" t="e">
            <v>#N/A</v>
          </cell>
          <cell r="U3348" t="e">
            <v>#N/A</v>
          </cell>
          <cell r="V3348" t="e">
            <v>#N/A</v>
          </cell>
          <cell r="W3348" t="e">
            <v>#N/A</v>
          </cell>
          <cell r="X3348" t="e">
            <v>#N/A</v>
          </cell>
          <cell r="Y3348">
            <v>235</v>
          </cell>
        </row>
        <row r="3349">
          <cell r="A3349">
            <v>3348</v>
          </cell>
          <cell r="B3349">
            <v>38</v>
          </cell>
          <cell r="C3349">
            <v>1926</v>
          </cell>
          <cell r="D3349">
            <v>42857</v>
          </cell>
          <cell r="E3349" t="b">
            <v>1</v>
          </cell>
          <cell r="F3349" t="str">
            <v>Approved</v>
          </cell>
          <cell r="G3349" t="str">
            <v>Trek Bicycles</v>
          </cell>
          <cell r="H3349" t="str">
            <v>Standard</v>
          </cell>
          <cell r="I3349" t="str">
            <v>medium</v>
          </cell>
          <cell r="J3349" t="str">
            <v>large</v>
          </cell>
          <cell r="K3349">
            <v>2091.4699999999998</v>
          </cell>
          <cell r="L3349">
            <v>388.92</v>
          </cell>
          <cell r="M3349">
            <v>1702.5499999999997</v>
          </cell>
          <cell r="N3349">
            <v>40649</v>
          </cell>
          <cell r="O3349" t="e">
            <v>#N/A</v>
          </cell>
          <cell r="P3349" t="e">
            <v>#N/A</v>
          </cell>
          <cell r="Q3349" t="e">
            <v>#N/A</v>
          </cell>
          <cell r="R3349" t="e">
            <v>#N/A</v>
          </cell>
          <cell r="S3349" t="e">
            <v>#N/A</v>
          </cell>
          <cell r="T3349" t="e">
            <v>#N/A</v>
          </cell>
          <cell r="U3349" t="e">
            <v>#N/A</v>
          </cell>
          <cell r="V3349" t="e">
            <v>#N/A</v>
          </cell>
          <cell r="W3349" t="e">
            <v>#N/A</v>
          </cell>
          <cell r="X3349" t="e">
            <v>#N/A</v>
          </cell>
          <cell r="Y3349">
            <v>242</v>
          </cell>
        </row>
        <row r="3350">
          <cell r="A3350">
            <v>3349</v>
          </cell>
          <cell r="B3350">
            <v>23</v>
          </cell>
          <cell r="C3350">
            <v>2747</v>
          </cell>
          <cell r="D3350">
            <v>43081</v>
          </cell>
          <cell r="E3350" t="b">
            <v>0</v>
          </cell>
          <cell r="F3350" t="str">
            <v>Approved</v>
          </cell>
          <cell r="G3350" t="str">
            <v>Norco Bicycles</v>
          </cell>
          <cell r="H3350" t="str">
            <v>Mountain</v>
          </cell>
          <cell r="I3350" t="str">
            <v>low</v>
          </cell>
          <cell r="J3350" t="str">
            <v>small</v>
          </cell>
          <cell r="K3350">
            <v>688.63</v>
          </cell>
          <cell r="L3350">
            <v>612.88</v>
          </cell>
          <cell r="M3350">
            <v>75.75</v>
          </cell>
          <cell r="N3350">
            <v>34244</v>
          </cell>
          <cell r="O3350" t="e">
            <v>#N/A</v>
          </cell>
          <cell r="P3350" t="e">
            <v>#N/A</v>
          </cell>
          <cell r="Q3350" t="e">
            <v>#N/A</v>
          </cell>
          <cell r="R3350" t="e">
            <v>#N/A</v>
          </cell>
          <cell r="S3350" t="e">
            <v>#N/A</v>
          </cell>
          <cell r="T3350" t="e">
            <v>#N/A</v>
          </cell>
          <cell r="U3350" t="e">
            <v>#N/A</v>
          </cell>
          <cell r="V3350" t="e">
            <v>#N/A</v>
          </cell>
          <cell r="W3350" t="e">
            <v>#N/A</v>
          </cell>
          <cell r="X3350" t="e">
            <v>#N/A</v>
          </cell>
          <cell r="Y3350">
            <v>18</v>
          </cell>
        </row>
        <row r="3351">
          <cell r="A3351">
            <v>3350</v>
          </cell>
          <cell r="B3351">
            <v>73</v>
          </cell>
          <cell r="C3351">
            <v>2999</v>
          </cell>
          <cell r="D3351">
            <v>42807</v>
          </cell>
          <cell r="E3351" t="b">
            <v>1</v>
          </cell>
          <cell r="F3351" t="str">
            <v>Approved</v>
          </cell>
          <cell r="G3351" t="str">
            <v>Solex</v>
          </cell>
          <cell r="H3351" t="str">
            <v>Standard</v>
          </cell>
          <cell r="I3351" t="str">
            <v>medium</v>
          </cell>
          <cell r="J3351" t="str">
            <v>medium</v>
          </cell>
          <cell r="K3351">
            <v>1945.43</v>
          </cell>
          <cell r="L3351">
            <v>333.18</v>
          </cell>
          <cell r="M3351">
            <v>1612.25</v>
          </cell>
          <cell r="N3351">
            <v>35455</v>
          </cell>
          <cell r="O3351" t="e">
            <v>#N/A</v>
          </cell>
          <cell r="P3351" t="e">
            <v>#N/A</v>
          </cell>
          <cell r="Q3351" t="e">
            <v>#N/A</v>
          </cell>
          <cell r="R3351" t="e">
            <v>#N/A</v>
          </cell>
          <cell r="S3351" t="e">
            <v>#N/A</v>
          </cell>
          <cell r="T3351" t="e">
            <v>#N/A</v>
          </cell>
          <cell r="U3351" t="e">
            <v>#N/A</v>
          </cell>
          <cell r="V3351" t="e">
            <v>#N/A</v>
          </cell>
          <cell r="W3351" t="e">
            <v>#N/A</v>
          </cell>
          <cell r="X3351" t="e">
            <v>#N/A</v>
          </cell>
          <cell r="Y3351">
            <v>292</v>
          </cell>
        </row>
        <row r="3352">
          <cell r="A3352">
            <v>3351</v>
          </cell>
          <cell r="B3352">
            <v>94</v>
          </cell>
          <cell r="C3352">
            <v>1387</v>
          </cell>
          <cell r="D3352">
            <v>42884</v>
          </cell>
          <cell r="E3352" t="b">
            <v>0</v>
          </cell>
          <cell r="F3352" t="str">
            <v>Approved</v>
          </cell>
          <cell r="G3352" t="str">
            <v>Giant Bicycles</v>
          </cell>
          <cell r="H3352" t="str">
            <v>Standard</v>
          </cell>
          <cell r="I3352" t="str">
            <v>medium</v>
          </cell>
          <cell r="J3352" t="str">
            <v>large</v>
          </cell>
          <cell r="K3352">
            <v>1635.3</v>
          </cell>
          <cell r="L3352">
            <v>993.66</v>
          </cell>
          <cell r="M3352">
            <v>641.64</v>
          </cell>
          <cell r="N3352">
            <v>42458</v>
          </cell>
          <cell r="O3352" t="e">
            <v>#N/A</v>
          </cell>
          <cell r="P3352" t="e">
            <v>#N/A</v>
          </cell>
          <cell r="Q3352" t="e">
            <v>#N/A</v>
          </cell>
          <cell r="R3352" t="e">
            <v>#N/A</v>
          </cell>
          <cell r="S3352" t="e">
            <v>#N/A</v>
          </cell>
          <cell r="T3352" t="e">
            <v>#N/A</v>
          </cell>
          <cell r="U3352" t="e">
            <v>#N/A</v>
          </cell>
          <cell r="V3352" t="e">
            <v>#N/A</v>
          </cell>
          <cell r="W3352" t="e">
            <v>#N/A</v>
          </cell>
          <cell r="X3352" t="e">
            <v>#N/A</v>
          </cell>
          <cell r="Y3352">
            <v>215</v>
          </cell>
        </row>
        <row r="3353">
          <cell r="A3353">
            <v>3352</v>
          </cell>
          <cell r="B3353">
            <v>72</v>
          </cell>
          <cell r="C3353">
            <v>550</v>
          </cell>
          <cell r="D3353">
            <v>43080</v>
          </cell>
          <cell r="E3353" t="b">
            <v>0</v>
          </cell>
          <cell r="F3353" t="str">
            <v>Approved</v>
          </cell>
          <cell r="G3353" t="str">
            <v>Norco Bicycles</v>
          </cell>
          <cell r="H3353" t="str">
            <v>Standard</v>
          </cell>
          <cell r="I3353" t="str">
            <v>medium</v>
          </cell>
          <cell r="J3353" t="str">
            <v>medium</v>
          </cell>
          <cell r="K3353">
            <v>360.4</v>
          </cell>
          <cell r="L3353">
            <v>270.3</v>
          </cell>
          <cell r="M3353">
            <v>90.099999999999966</v>
          </cell>
          <cell r="N3353">
            <v>42710</v>
          </cell>
          <cell r="O3353" t="e">
            <v>#N/A</v>
          </cell>
          <cell r="P3353" t="e">
            <v>#N/A</v>
          </cell>
          <cell r="Q3353" t="e">
            <v>#N/A</v>
          </cell>
          <cell r="R3353" t="e">
            <v>#N/A</v>
          </cell>
          <cell r="S3353" t="e">
            <v>#N/A</v>
          </cell>
          <cell r="T3353" t="e">
            <v>#N/A</v>
          </cell>
          <cell r="U3353" t="e">
            <v>#N/A</v>
          </cell>
          <cell r="V3353" t="e">
            <v>#N/A</v>
          </cell>
          <cell r="W3353" t="e">
            <v>#N/A</v>
          </cell>
          <cell r="X3353" t="e">
            <v>#N/A</v>
          </cell>
          <cell r="Y3353">
            <v>19</v>
          </cell>
        </row>
        <row r="3354">
          <cell r="A3354">
            <v>3353</v>
          </cell>
          <cell r="B3354">
            <v>29</v>
          </cell>
          <cell r="C3354">
            <v>86</v>
          </cell>
          <cell r="D3354">
            <v>43047</v>
          </cell>
          <cell r="E3354" t="b">
            <v>0</v>
          </cell>
          <cell r="F3354" t="str">
            <v>Approved</v>
          </cell>
          <cell r="G3354" t="str">
            <v>WeareA2B</v>
          </cell>
          <cell r="H3354" t="str">
            <v>Standard</v>
          </cell>
          <cell r="I3354" t="str">
            <v>medium</v>
          </cell>
          <cell r="J3354" t="str">
            <v>medium</v>
          </cell>
          <cell r="K3354">
            <v>1065.03</v>
          </cell>
          <cell r="L3354">
            <v>230.09</v>
          </cell>
          <cell r="M3354">
            <v>834.93999999999994</v>
          </cell>
          <cell r="N3354">
            <v>36833</v>
          </cell>
          <cell r="O3354" t="e">
            <v>#N/A</v>
          </cell>
          <cell r="P3354" t="e">
            <v>#N/A</v>
          </cell>
          <cell r="Q3354" t="e">
            <v>#N/A</v>
          </cell>
          <cell r="R3354" t="e">
            <v>#N/A</v>
          </cell>
          <cell r="S3354" t="e">
            <v>#N/A</v>
          </cell>
          <cell r="T3354" t="e">
            <v>#N/A</v>
          </cell>
          <cell r="U3354" t="e">
            <v>#N/A</v>
          </cell>
          <cell r="V3354" t="e">
            <v>#N/A</v>
          </cell>
          <cell r="W3354" t="e">
            <v>#N/A</v>
          </cell>
          <cell r="X3354" t="e">
            <v>#N/A</v>
          </cell>
          <cell r="Y3354">
            <v>52</v>
          </cell>
        </row>
        <row r="3355">
          <cell r="A3355">
            <v>3354</v>
          </cell>
          <cell r="B3355">
            <v>67</v>
          </cell>
          <cell r="C3355">
            <v>2794</v>
          </cell>
          <cell r="D3355">
            <v>43094</v>
          </cell>
          <cell r="E3355" t="b">
            <v>1</v>
          </cell>
          <cell r="F3355" t="str">
            <v>Approved</v>
          </cell>
          <cell r="G3355" t="str">
            <v>Norco Bicycles</v>
          </cell>
          <cell r="H3355" t="str">
            <v>Road</v>
          </cell>
          <cell r="I3355" t="str">
            <v>medium</v>
          </cell>
          <cell r="J3355" t="str">
            <v>medium</v>
          </cell>
          <cell r="K3355">
            <v>544.04999999999995</v>
          </cell>
          <cell r="L3355">
            <v>376.84</v>
          </cell>
          <cell r="M3355">
            <v>167.20999999999998</v>
          </cell>
          <cell r="N3355">
            <v>37499</v>
          </cell>
          <cell r="O3355" t="e">
            <v>#N/A</v>
          </cell>
          <cell r="P3355" t="e">
            <v>#N/A</v>
          </cell>
          <cell r="Q3355" t="e">
            <v>#N/A</v>
          </cell>
          <cell r="R3355" t="e">
            <v>#N/A</v>
          </cell>
          <cell r="S3355" t="e">
            <v>#N/A</v>
          </cell>
          <cell r="T3355" t="e">
            <v>#N/A</v>
          </cell>
          <cell r="U3355" t="e">
            <v>#N/A</v>
          </cell>
          <cell r="V3355" t="e">
            <v>#N/A</v>
          </cell>
          <cell r="W3355" t="e">
            <v>#N/A</v>
          </cell>
          <cell r="X3355" t="e">
            <v>#N/A</v>
          </cell>
          <cell r="Y3355">
            <v>5</v>
          </cell>
        </row>
        <row r="3356">
          <cell r="A3356">
            <v>3355</v>
          </cell>
          <cell r="B3356">
            <v>54</v>
          </cell>
          <cell r="C3356">
            <v>3264</v>
          </cell>
          <cell r="D3356">
            <v>42905</v>
          </cell>
          <cell r="E3356" t="b">
            <v>1</v>
          </cell>
          <cell r="F3356" t="str">
            <v>Approved</v>
          </cell>
          <cell r="G3356" t="str">
            <v>WeareA2B</v>
          </cell>
          <cell r="H3356" t="str">
            <v>Standard</v>
          </cell>
          <cell r="I3356" t="str">
            <v>medium</v>
          </cell>
          <cell r="J3356" t="str">
            <v>medium</v>
          </cell>
          <cell r="K3356">
            <v>1292.8399999999999</v>
          </cell>
          <cell r="L3356">
            <v>13.44</v>
          </cell>
          <cell r="M3356">
            <v>1279.3999999999999</v>
          </cell>
          <cell r="N3356">
            <v>42295</v>
          </cell>
          <cell r="O3356" t="e">
            <v>#N/A</v>
          </cell>
          <cell r="P3356" t="e">
            <v>#N/A</v>
          </cell>
          <cell r="Q3356" t="e">
            <v>#N/A</v>
          </cell>
          <cell r="R3356" t="e">
            <v>#N/A</v>
          </cell>
          <cell r="S3356" t="e">
            <v>#N/A</v>
          </cell>
          <cell r="T3356" t="e">
            <v>#N/A</v>
          </cell>
          <cell r="U3356" t="e">
            <v>#N/A</v>
          </cell>
          <cell r="V3356" t="e">
            <v>#N/A</v>
          </cell>
          <cell r="W3356" t="e">
            <v>#N/A</v>
          </cell>
          <cell r="X3356" t="e">
            <v>#N/A</v>
          </cell>
          <cell r="Y3356">
            <v>194</v>
          </cell>
        </row>
        <row r="3357">
          <cell r="A3357">
            <v>3356</v>
          </cell>
          <cell r="B3357">
            <v>0</v>
          </cell>
          <cell r="C3357">
            <v>2459</v>
          </cell>
          <cell r="D3357">
            <v>42942</v>
          </cell>
          <cell r="E3357" t="b">
            <v>0</v>
          </cell>
          <cell r="F3357" t="str">
            <v>Approved</v>
          </cell>
          <cell r="G3357" t="str">
            <v>OHM Cycles</v>
          </cell>
          <cell r="H3357" t="str">
            <v>Standard</v>
          </cell>
          <cell r="I3357" t="str">
            <v>medium</v>
          </cell>
          <cell r="J3357" t="str">
            <v>medium</v>
          </cell>
          <cell r="K3357">
            <v>235.63</v>
          </cell>
          <cell r="L3357">
            <v>125.07</v>
          </cell>
          <cell r="M3357">
            <v>110.56</v>
          </cell>
          <cell r="N3357">
            <v>38206</v>
          </cell>
          <cell r="O3357" t="e">
            <v>#N/A</v>
          </cell>
          <cell r="P3357" t="e">
            <v>#N/A</v>
          </cell>
          <cell r="Q3357" t="e">
            <v>#N/A</v>
          </cell>
          <cell r="R3357" t="e">
            <v>#N/A</v>
          </cell>
          <cell r="S3357" t="e">
            <v>#N/A</v>
          </cell>
          <cell r="T3357" t="e">
            <v>#N/A</v>
          </cell>
          <cell r="U3357" t="e">
            <v>#N/A</v>
          </cell>
          <cell r="V3357" t="e">
            <v>#N/A</v>
          </cell>
          <cell r="W3357" t="e">
            <v>#N/A</v>
          </cell>
          <cell r="X3357" t="e">
            <v>#N/A</v>
          </cell>
          <cell r="Y3357">
            <v>157</v>
          </cell>
        </row>
        <row r="3358">
          <cell r="A3358">
            <v>3357</v>
          </cell>
          <cell r="B3358">
            <v>57</v>
          </cell>
          <cell r="C3358">
            <v>2648</v>
          </cell>
          <cell r="D3358">
            <v>42742</v>
          </cell>
          <cell r="E3358" t="b">
            <v>0</v>
          </cell>
          <cell r="F3358" t="str">
            <v>Approved</v>
          </cell>
          <cell r="G3358" t="str">
            <v>WeareA2B</v>
          </cell>
          <cell r="H3358" t="str">
            <v>Touring</v>
          </cell>
          <cell r="I3358" t="str">
            <v>medium</v>
          </cell>
          <cell r="J3358" t="str">
            <v>large</v>
          </cell>
          <cell r="K3358">
            <v>1890.39</v>
          </cell>
          <cell r="L3358">
            <v>260.14</v>
          </cell>
          <cell r="M3358">
            <v>1630.25</v>
          </cell>
          <cell r="N3358">
            <v>33259</v>
          </cell>
          <cell r="O3358" t="e">
            <v>#N/A</v>
          </cell>
          <cell r="P3358" t="e">
            <v>#N/A</v>
          </cell>
          <cell r="Q3358" t="e">
            <v>#N/A</v>
          </cell>
          <cell r="R3358" t="e">
            <v>#N/A</v>
          </cell>
          <cell r="S3358" t="e">
            <v>#N/A</v>
          </cell>
          <cell r="T3358" t="e">
            <v>#N/A</v>
          </cell>
          <cell r="U3358" t="e">
            <v>#N/A</v>
          </cell>
          <cell r="V3358" t="e">
            <v>#N/A</v>
          </cell>
          <cell r="W3358" t="e">
            <v>#N/A</v>
          </cell>
          <cell r="X3358" t="e">
            <v>#N/A</v>
          </cell>
          <cell r="Y3358">
            <v>357</v>
          </cell>
        </row>
        <row r="3359">
          <cell r="A3359">
            <v>3358</v>
          </cell>
          <cell r="B3359">
            <v>79</v>
          </cell>
          <cell r="C3359">
            <v>1582</v>
          </cell>
          <cell r="D3359">
            <v>42907</v>
          </cell>
          <cell r="E3359" t="b">
            <v>0</v>
          </cell>
          <cell r="F3359" t="str">
            <v>Approved</v>
          </cell>
          <cell r="G3359" t="str">
            <v>Norco Bicycles</v>
          </cell>
          <cell r="H3359" t="str">
            <v>Standard</v>
          </cell>
          <cell r="I3359" t="str">
            <v>medium</v>
          </cell>
          <cell r="J3359" t="str">
            <v>medium</v>
          </cell>
          <cell r="K3359">
            <v>1555.58</v>
          </cell>
          <cell r="L3359">
            <v>818.01</v>
          </cell>
          <cell r="M3359">
            <v>737.56999999999994</v>
          </cell>
          <cell r="N3359">
            <v>37873</v>
          </cell>
          <cell r="O3359" t="e">
            <v>#N/A</v>
          </cell>
          <cell r="P3359" t="e">
            <v>#N/A</v>
          </cell>
          <cell r="Q3359" t="e">
            <v>#N/A</v>
          </cell>
          <cell r="R3359" t="e">
            <v>#N/A</v>
          </cell>
          <cell r="S3359" t="e">
            <v>#N/A</v>
          </cell>
          <cell r="T3359" t="e">
            <v>#N/A</v>
          </cell>
          <cell r="U3359" t="e">
            <v>#N/A</v>
          </cell>
          <cell r="V3359" t="e">
            <v>#N/A</v>
          </cell>
          <cell r="W3359" t="e">
            <v>#N/A</v>
          </cell>
          <cell r="X3359" t="e">
            <v>#N/A</v>
          </cell>
          <cell r="Y3359">
            <v>192</v>
          </cell>
        </row>
        <row r="3360">
          <cell r="A3360">
            <v>3359</v>
          </cell>
          <cell r="B3360">
            <v>47</v>
          </cell>
          <cell r="C3360">
            <v>2501</v>
          </cell>
          <cell r="D3360">
            <v>42769</v>
          </cell>
          <cell r="E3360" t="b">
            <v>0</v>
          </cell>
          <cell r="F3360" t="str">
            <v>Approved</v>
          </cell>
          <cell r="G3360" t="str">
            <v>Trek Bicycles</v>
          </cell>
          <cell r="H3360" t="str">
            <v>Road</v>
          </cell>
          <cell r="I3360" t="str">
            <v>low</v>
          </cell>
          <cell r="J3360" t="str">
            <v>small</v>
          </cell>
          <cell r="K3360">
            <v>1720.7</v>
          </cell>
          <cell r="L3360">
            <v>1531.42</v>
          </cell>
          <cell r="M3360">
            <v>189.27999999999997</v>
          </cell>
          <cell r="N3360">
            <v>41064</v>
          </cell>
          <cell r="O3360" t="e">
            <v>#N/A</v>
          </cell>
          <cell r="P3360" t="e">
            <v>#N/A</v>
          </cell>
          <cell r="Q3360" t="e">
            <v>#N/A</v>
          </cell>
          <cell r="R3360" t="e">
            <v>#N/A</v>
          </cell>
          <cell r="S3360" t="e">
            <v>#N/A</v>
          </cell>
          <cell r="T3360" t="e">
            <v>#N/A</v>
          </cell>
          <cell r="U3360" t="e">
            <v>#N/A</v>
          </cell>
          <cell r="V3360" t="e">
            <v>#N/A</v>
          </cell>
          <cell r="W3360" t="e">
            <v>#N/A</v>
          </cell>
          <cell r="X3360" t="e">
            <v>#N/A</v>
          </cell>
          <cell r="Y3360">
            <v>330</v>
          </cell>
        </row>
        <row r="3361">
          <cell r="A3361">
            <v>3360</v>
          </cell>
          <cell r="B3361">
            <v>21</v>
          </cell>
          <cell r="C3361">
            <v>3128</v>
          </cell>
          <cell r="D3361">
            <v>42894</v>
          </cell>
          <cell r="E3361" t="b">
            <v>0</v>
          </cell>
          <cell r="F3361" t="str">
            <v>Approved</v>
          </cell>
          <cell r="G3361" t="str">
            <v>WeareA2B</v>
          </cell>
          <cell r="H3361" t="str">
            <v>Touring</v>
          </cell>
          <cell r="I3361" t="str">
            <v>medium</v>
          </cell>
          <cell r="J3361" t="str">
            <v>medium</v>
          </cell>
          <cell r="K3361">
            <v>1466.68</v>
          </cell>
          <cell r="L3361">
            <v>363.25</v>
          </cell>
          <cell r="M3361">
            <v>1103.43</v>
          </cell>
          <cell r="N3361">
            <v>42560</v>
          </cell>
          <cell r="O3361" t="e">
            <v>#N/A</v>
          </cell>
          <cell r="P3361" t="e">
            <v>#N/A</v>
          </cell>
          <cell r="Q3361" t="e">
            <v>#N/A</v>
          </cell>
          <cell r="R3361" t="e">
            <v>#N/A</v>
          </cell>
          <cell r="S3361" t="e">
            <v>#N/A</v>
          </cell>
          <cell r="T3361" t="e">
            <v>#N/A</v>
          </cell>
          <cell r="U3361" t="e">
            <v>#N/A</v>
          </cell>
          <cell r="V3361" t="e">
            <v>#N/A</v>
          </cell>
          <cell r="W3361" t="e">
            <v>#N/A</v>
          </cell>
          <cell r="X3361" t="e">
            <v>#N/A</v>
          </cell>
          <cell r="Y3361">
            <v>205</v>
          </cell>
        </row>
        <row r="3362">
          <cell r="A3362">
            <v>3361</v>
          </cell>
          <cell r="B3362">
            <v>99</v>
          </cell>
          <cell r="C3362">
            <v>2096</v>
          </cell>
          <cell r="D3362">
            <v>42967</v>
          </cell>
          <cell r="E3362" t="b">
            <v>0</v>
          </cell>
          <cell r="F3362" t="str">
            <v>Approved</v>
          </cell>
          <cell r="G3362" t="str">
            <v>Trek Bicycles</v>
          </cell>
          <cell r="H3362" t="str">
            <v>Road</v>
          </cell>
          <cell r="I3362" t="str">
            <v>low</v>
          </cell>
          <cell r="J3362" t="str">
            <v>small</v>
          </cell>
          <cell r="K3362">
            <v>1720.7</v>
          </cell>
          <cell r="L3362">
            <v>1531.42</v>
          </cell>
          <cell r="M3362">
            <v>189.27999999999997</v>
          </cell>
          <cell r="N3362">
            <v>38991</v>
          </cell>
          <cell r="O3362" t="e">
            <v>#N/A</v>
          </cell>
          <cell r="P3362" t="e">
            <v>#N/A</v>
          </cell>
          <cell r="Q3362" t="e">
            <v>#N/A</v>
          </cell>
          <cell r="R3362" t="e">
            <v>#N/A</v>
          </cell>
          <cell r="S3362" t="e">
            <v>#N/A</v>
          </cell>
          <cell r="T3362" t="e">
            <v>#N/A</v>
          </cell>
          <cell r="U3362" t="e">
            <v>#N/A</v>
          </cell>
          <cell r="V3362" t="e">
            <v>#N/A</v>
          </cell>
          <cell r="W3362" t="e">
            <v>#N/A</v>
          </cell>
          <cell r="X3362" t="e">
            <v>#N/A</v>
          </cell>
          <cell r="Y3362">
            <v>132</v>
          </cell>
        </row>
        <row r="3363">
          <cell r="A3363">
            <v>3362</v>
          </cell>
          <cell r="B3363">
            <v>50</v>
          </cell>
          <cell r="C3363">
            <v>1023</v>
          </cell>
          <cell r="D3363">
            <v>42974</v>
          </cell>
          <cell r="E3363" t="b">
            <v>0</v>
          </cell>
          <cell r="F3363" t="str">
            <v>Approved</v>
          </cell>
          <cell r="G3363" t="str">
            <v>WeareA2B</v>
          </cell>
          <cell r="H3363" t="str">
            <v>Standard</v>
          </cell>
          <cell r="I3363" t="str">
            <v>medium</v>
          </cell>
          <cell r="J3363" t="str">
            <v>small</v>
          </cell>
          <cell r="K3363">
            <v>175.89</v>
          </cell>
          <cell r="L3363">
            <v>131.91999999999999</v>
          </cell>
          <cell r="M3363">
            <v>43.97</v>
          </cell>
          <cell r="N3363">
            <v>42295</v>
          </cell>
          <cell r="O3363" t="e">
            <v>#N/A</v>
          </cell>
          <cell r="P3363" t="e">
            <v>#N/A</v>
          </cell>
          <cell r="Q3363" t="e">
            <v>#N/A</v>
          </cell>
          <cell r="R3363" t="e">
            <v>#N/A</v>
          </cell>
          <cell r="S3363" t="e">
            <v>#N/A</v>
          </cell>
          <cell r="T3363" t="e">
            <v>#N/A</v>
          </cell>
          <cell r="U3363" t="e">
            <v>#N/A</v>
          </cell>
          <cell r="V3363" t="e">
            <v>#N/A</v>
          </cell>
          <cell r="W3363" t="e">
            <v>#N/A</v>
          </cell>
          <cell r="X3363" t="e">
            <v>#N/A</v>
          </cell>
          <cell r="Y3363">
            <v>125</v>
          </cell>
        </row>
        <row r="3364">
          <cell r="A3364">
            <v>3363</v>
          </cell>
          <cell r="B3364">
            <v>33</v>
          </cell>
          <cell r="C3364">
            <v>2853</v>
          </cell>
          <cell r="D3364">
            <v>42834</v>
          </cell>
          <cell r="E3364" t="b">
            <v>1</v>
          </cell>
          <cell r="F3364" t="str">
            <v>Approved</v>
          </cell>
          <cell r="G3364" t="str">
            <v>OHM Cycles</v>
          </cell>
          <cell r="H3364" t="str">
            <v>Road</v>
          </cell>
          <cell r="I3364" t="str">
            <v>medium</v>
          </cell>
          <cell r="J3364" t="str">
            <v>small</v>
          </cell>
          <cell r="K3364">
            <v>1810</v>
          </cell>
          <cell r="L3364">
            <v>1610.9</v>
          </cell>
          <cell r="M3364">
            <v>199.09999999999991</v>
          </cell>
          <cell r="N3364">
            <v>39526</v>
          </cell>
          <cell r="O3364" t="e">
            <v>#N/A</v>
          </cell>
          <cell r="P3364" t="e">
            <v>#N/A</v>
          </cell>
          <cell r="Q3364" t="e">
            <v>#N/A</v>
          </cell>
          <cell r="R3364" t="e">
            <v>#N/A</v>
          </cell>
          <cell r="S3364" t="e">
            <v>#N/A</v>
          </cell>
          <cell r="T3364" t="e">
            <v>#N/A</v>
          </cell>
          <cell r="U3364" t="e">
            <v>#N/A</v>
          </cell>
          <cell r="V3364" t="e">
            <v>#N/A</v>
          </cell>
          <cell r="W3364" t="e">
            <v>#N/A</v>
          </cell>
          <cell r="X3364" t="e">
            <v>#N/A</v>
          </cell>
          <cell r="Y3364">
            <v>265</v>
          </cell>
        </row>
        <row r="3365">
          <cell r="A3365">
            <v>3364</v>
          </cell>
          <cell r="B3365">
            <v>24</v>
          </cell>
          <cell r="C3365">
            <v>3138</v>
          </cell>
          <cell r="D3365">
            <v>42769</v>
          </cell>
          <cell r="E3365" t="b">
            <v>0</v>
          </cell>
          <cell r="F3365" t="str">
            <v>Approved</v>
          </cell>
          <cell r="G3365" t="str">
            <v>Solex</v>
          </cell>
          <cell r="H3365" t="str">
            <v>Road</v>
          </cell>
          <cell r="I3365" t="str">
            <v>medium</v>
          </cell>
          <cell r="J3365" t="str">
            <v>large</v>
          </cell>
          <cell r="K3365">
            <v>1777.8</v>
          </cell>
          <cell r="L3365">
            <v>820.78</v>
          </cell>
          <cell r="M3365">
            <v>957.02</v>
          </cell>
          <cell r="N3365">
            <v>34115</v>
          </cell>
          <cell r="O3365" t="e">
            <v>#N/A</v>
          </cell>
          <cell r="P3365" t="e">
            <v>#N/A</v>
          </cell>
          <cell r="Q3365" t="e">
            <v>#N/A</v>
          </cell>
          <cell r="R3365" t="e">
            <v>#N/A</v>
          </cell>
          <cell r="S3365" t="e">
            <v>#N/A</v>
          </cell>
          <cell r="T3365" t="e">
            <v>#N/A</v>
          </cell>
          <cell r="U3365" t="e">
            <v>#N/A</v>
          </cell>
          <cell r="V3365" t="e">
            <v>#N/A</v>
          </cell>
          <cell r="W3365" t="e">
            <v>#N/A</v>
          </cell>
          <cell r="X3365" t="e">
            <v>#N/A</v>
          </cell>
          <cell r="Y3365">
            <v>330</v>
          </cell>
        </row>
        <row r="3366">
          <cell r="A3366">
            <v>3365</v>
          </cell>
          <cell r="B3366">
            <v>61</v>
          </cell>
          <cell r="C3366">
            <v>1919</v>
          </cell>
          <cell r="D3366">
            <v>42966</v>
          </cell>
          <cell r="E3366" t="b">
            <v>0</v>
          </cell>
          <cell r="F3366" t="str">
            <v>Approved</v>
          </cell>
          <cell r="G3366" t="str">
            <v>OHM Cycles</v>
          </cell>
          <cell r="H3366" t="str">
            <v>Standard</v>
          </cell>
          <cell r="I3366" t="str">
            <v>low</v>
          </cell>
          <cell r="J3366" t="str">
            <v>medium</v>
          </cell>
          <cell r="K3366">
            <v>71.16</v>
          </cell>
          <cell r="L3366">
            <v>56.93</v>
          </cell>
          <cell r="M3366">
            <v>14.229999999999997</v>
          </cell>
          <cell r="N3366">
            <v>33879</v>
          </cell>
          <cell r="O3366" t="e">
            <v>#N/A</v>
          </cell>
          <cell r="P3366" t="e">
            <v>#N/A</v>
          </cell>
          <cell r="Q3366" t="e">
            <v>#N/A</v>
          </cell>
          <cell r="R3366" t="e">
            <v>#N/A</v>
          </cell>
          <cell r="S3366" t="e">
            <v>#N/A</v>
          </cell>
          <cell r="T3366" t="e">
            <v>#N/A</v>
          </cell>
          <cell r="U3366" t="e">
            <v>#N/A</v>
          </cell>
          <cell r="V3366" t="e">
            <v>#N/A</v>
          </cell>
          <cell r="W3366" t="e">
            <v>#N/A</v>
          </cell>
          <cell r="X3366" t="e">
            <v>#N/A</v>
          </cell>
          <cell r="Y3366">
            <v>133</v>
          </cell>
        </row>
        <row r="3367">
          <cell r="A3367">
            <v>3366</v>
          </cell>
          <cell r="B3367">
            <v>37</v>
          </cell>
          <cell r="C3367">
            <v>1153</v>
          </cell>
          <cell r="D3367">
            <v>42745</v>
          </cell>
          <cell r="E3367" t="b">
            <v>0</v>
          </cell>
          <cell r="F3367" t="str">
            <v>Approved</v>
          </cell>
          <cell r="G3367" t="str">
            <v>OHM Cycles</v>
          </cell>
          <cell r="H3367" t="str">
            <v>Standard</v>
          </cell>
          <cell r="I3367" t="str">
            <v>low</v>
          </cell>
          <cell r="J3367" t="str">
            <v>medium</v>
          </cell>
          <cell r="K3367">
            <v>1793.43</v>
          </cell>
          <cell r="L3367">
            <v>248.82</v>
          </cell>
          <cell r="M3367">
            <v>1544.6100000000001</v>
          </cell>
          <cell r="N3367">
            <v>35560</v>
          </cell>
          <cell r="O3367" t="e">
            <v>#N/A</v>
          </cell>
          <cell r="P3367" t="e">
            <v>#N/A</v>
          </cell>
          <cell r="Q3367" t="e">
            <v>#N/A</v>
          </cell>
          <cell r="R3367" t="e">
            <v>#N/A</v>
          </cell>
          <cell r="S3367" t="e">
            <v>#N/A</v>
          </cell>
          <cell r="T3367" t="e">
            <v>#N/A</v>
          </cell>
          <cell r="U3367" t="e">
            <v>#N/A</v>
          </cell>
          <cell r="V3367" t="e">
            <v>#N/A</v>
          </cell>
          <cell r="W3367" t="e">
            <v>#N/A</v>
          </cell>
          <cell r="X3367" t="e">
            <v>#N/A</v>
          </cell>
          <cell r="Y3367">
            <v>354</v>
          </cell>
        </row>
        <row r="3368">
          <cell r="A3368">
            <v>3367</v>
          </cell>
          <cell r="B3368">
            <v>89</v>
          </cell>
          <cell r="C3368">
            <v>1290</v>
          </cell>
          <cell r="D3368">
            <v>43024</v>
          </cell>
          <cell r="E3368" t="b">
            <v>1</v>
          </cell>
          <cell r="F3368" t="str">
            <v>Approved</v>
          </cell>
          <cell r="G3368" t="str">
            <v>Giant Bicycles</v>
          </cell>
          <cell r="H3368" t="str">
            <v>Standard</v>
          </cell>
          <cell r="I3368" t="str">
            <v>medium</v>
          </cell>
          <cell r="J3368" t="str">
            <v>large</v>
          </cell>
          <cell r="K3368">
            <v>1812.75</v>
          </cell>
          <cell r="L3368">
            <v>582.48</v>
          </cell>
          <cell r="M3368">
            <v>1230.27</v>
          </cell>
          <cell r="N3368">
            <v>39526</v>
          </cell>
          <cell r="O3368" t="e">
            <v>#N/A</v>
          </cell>
          <cell r="P3368" t="e">
            <v>#N/A</v>
          </cell>
          <cell r="Q3368" t="e">
            <v>#N/A</v>
          </cell>
          <cell r="R3368" t="e">
            <v>#N/A</v>
          </cell>
          <cell r="S3368" t="e">
            <v>#N/A</v>
          </cell>
          <cell r="T3368" t="e">
            <v>#N/A</v>
          </cell>
          <cell r="U3368" t="e">
            <v>#N/A</v>
          </cell>
          <cell r="V3368" t="e">
            <v>#N/A</v>
          </cell>
          <cell r="W3368" t="e">
            <v>#N/A</v>
          </cell>
          <cell r="X3368" t="e">
            <v>#N/A</v>
          </cell>
          <cell r="Y3368">
            <v>75</v>
          </cell>
        </row>
        <row r="3369">
          <cell r="A3369">
            <v>3368</v>
          </cell>
          <cell r="B3369">
            <v>93</v>
          </cell>
          <cell r="C3369">
            <v>1913</v>
          </cell>
          <cell r="D3369">
            <v>42775</v>
          </cell>
          <cell r="E3369" t="b">
            <v>0</v>
          </cell>
          <cell r="F3369" t="str">
            <v>Approved</v>
          </cell>
          <cell r="G3369" t="str">
            <v>WeareA2B</v>
          </cell>
          <cell r="H3369" t="str">
            <v>Standard</v>
          </cell>
          <cell r="I3369" t="str">
            <v>medium</v>
          </cell>
          <cell r="J3369" t="str">
            <v>medium</v>
          </cell>
          <cell r="K3369">
            <v>1065.03</v>
          </cell>
          <cell r="L3369">
            <v>230.09</v>
          </cell>
          <cell r="M3369">
            <v>834.93999999999994</v>
          </cell>
          <cell r="N3369">
            <v>33364</v>
          </cell>
          <cell r="O3369" t="e">
            <v>#N/A</v>
          </cell>
          <cell r="P3369" t="e">
            <v>#N/A</v>
          </cell>
          <cell r="Q3369" t="e">
            <v>#N/A</v>
          </cell>
          <cell r="R3369" t="e">
            <v>#N/A</v>
          </cell>
          <cell r="S3369" t="e">
            <v>#N/A</v>
          </cell>
          <cell r="T3369" t="e">
            <v>#N/A</v>
          </cell>
          <cell r="U3369" t="e">
            <v>#N/A</v>
          </cell>
          <cell r="V3369" t="e">
            <v>#N/A</v>
          </cell>
          <cell r="W3369" t="e">
            <v>#N/A</v>
          </cell>
          <cell r="X3369" t="e">
            <v>#N/A</v>
          </cell>
          <cell r="Y3369">
            <v>324</v>
          </cell>
        </row>
        <row r="3370">
          <cell r="A3370">
            <v>3369</v>
          </cell>
          <cell r="B3370">
            <v>60</v>
          </cell>
          <cell r="C3370">
            <v>2339</v>
          </cell>
          <cell r="D3370">
            <v>42876</v>
          </cell>
          <cell r="E3370" t="b">
            <v>0</v>
          </cell>
          <cell r="F3370" t="str">
            <v>Approved</v>
          </cell>
          <cell r="G3370" t="str">
            <v>Giant Bicycles</v>
          </cell>
          <cell r="H3370" t="str">
            <v>Standard</v>
          </cell>
          <cell r="I3370" t="str">
            <v>high</v>
          </cell>
          <cell r="J3370" t="str">
            <v>small</v>
          </cell>
          <cell r="K3370">
            <v>1977.36</v>
          </cell>
          <cell r="L3370">
            <v>1759.85</v>
          </cell>
          <cell r="M3370">
            <v>217.51</v>
          </cell>
          <cell r="N3370">
            <v>41047</v>
          </cell>
          <cell r="O3370" t="e">
            <v>#N/A</v>
          </cell>
          <cell r="P3370" t="e">
            <v>#N/A</v>
          </cell>
          <cell r="Q3370" t="e">
            <v>#N/A</v>
          </cell>
          <cell r="R3370" t="e">
            <v>#N/A</v>
          </cell>
          <cell r="S3370" t="e">
            <v>#N/A</v>
          </cell>
          <cell r="T3370" t="e">
            <v>#N/A</v>
          </cell>
          <cell r="U3370" t="e">
            <v>#N/A</v>
          </cell>
          <cell r="V3370" t="e">
            <v>#N/A</v>
          </cell>
          <cell r="W3370" t="e">
            <v>#N/A</v>
          </cell>
          <cell r="X3370" t="e">
            <v>#N/A</v>
          </cell>
          <cell r="Y3370">
            <v>223</v>
          </cell>
        </row>
        <row r="3371">
          <cell r="A3371">
            <v>3370</v>
          </cell>
          <cell r="B3371">
            <v>0</v>
          </cell>
          <cell r="C3371">
            <v>1798</v>
          </cell>
          <cell r="D3371">
            <v>43086</v>
          </cell>
          <cell r="E3371" t="b">
            <v>1</v>
          </cell>
          <cell r="F3371" t="str">
            <v>Approved</v>
          </cell>
          <cell r="G3371" t="str">
            <v>WeareA2B</v>
          </cell>
          <cell r="H3371" t="str">
            <v>Standard</v>
          </cell>
          <cell r="I3371" t="str">
            <v>medium</v>
          </cell>
          <cell r="J3371" t="str">
            <v>medium</v>
          </cell>
          <cell r="K3371">
            <v>60.34</v>
          </cell>
          <cell r="L3371">
            <v>45.26</v>
          </cell>
          <cell r="M3371">
            <v>15.080000000000005</v>
          </cell>
          <cell r="N3371">
            <v>33455</v>
          </cell>
          <cell r="O3371" t="e">
            <v>#N/A</v>
          </cell>
          <cell r="P3371" t="e">
            <v>#N/A</v>
          </cell>
          <cell r="Q3371" t="e">
            <v>#N/A</v>
          </cell>
          <cell r="R3371" t="e">
            <v>#N/A</v>
          </cell>
          <cell r="S3371" t="e">
            <v>#N/A</v>
          </cell>
          <cell r="T3371" t="e">
            <v>#N/A</v>
          </cell>
          <cell r="U3371" t="e">
            <v>#N/A</v>
          </cell>
          <cell r="V3371" t="e">
            <v>#N/A</v>
          </cell>
          <cell r="W3371" t="e">
            <v>#N/A</v>
          </cell>
          <cell r="X3371" t="e">
            <v>#N/A</v>
          </cell>
          <cell r="Y3371">
            <v>13</v>
          </cell>
        </row>
        <row r="3372">
          <cell r="A3372">
            <v>3371</v>
          </cell>
          <cell r="B3372">
            <v>67</v>
          </cell>
          <cell r="C3372">
            <v>1685</v>
          </cell>
          <cell r="D3372">
            <v>43074</v>
          </cell>
          <cell r="E3372" t="b">
            <v>1</v>
          </cell>
          <cell r="F3372" t="str">
            <v>Approved</v>
          </cell>
          <cell r="G3372" t="str">
            <v>Norco Bicycles</v>
          </cell>
          <cell r="H3372" t="str">
            <v>Road</v>
          </cell>
          <cell r="I3372" t="str">
            <v>medium</v>
          </cell>
          <cell r="J3372" t="str">
            <v>medium</v>
          </cell>
          <cell r="K3372">
            <v>544.04999999999995</v>
          </cell>
          <cell r="L3372">
            <v>376.84</v>
          </cell>
          <cell r="M3372">
            <v>167.20999999999998</v>
          </cell>
          <cell r="N3372">
            <v>38647</v>
          </cell>
          <cell r="O3372" t="e">
            <v>#N/A</v>
          </cell>
          <cell r="P3372" t="e">
            <v>#N/A</v>
          </cell>
          <cell r="Q3372" t="e">
            <v>#N/A</v>
          </cell>
          <cell r="R3372" t="e">
            <v>#N/A</v>
          </cell>
          <cell r="S3372" t="e">
            <v>#N/A</v>
          </cell>
          <cell r="T3372" t="e">
            <v>#N/A</v>
          </cell>
          <cell r="U3372" t="e">
            <v>#N/A</v>
          </cell>
          <cell r="V3372" t="e">
            <v>#N/A</v>
          </cell>
          <cell r="W3372" t="e">
            <v>#N/A</v>
          </cell>
          <cell r="X3372" t="e">
            <v>#N/A</v>
          </cell>
          <cell r="Y3372">
            <v>25</v>
          </cell>
        </row>
        <row r="3373">
          <cell r="A3373">
            <v>3372</v>
          </cell>
          <cell r="B3373">
            <v>84</v>
          </cell>
          <cell r="C3373">
            <v>2056</v>
          </cell>
          <cell r="D3373">
            <v>42854</v>
          </cell>
          <cell r="E3373" t="b">
            <v>1</v>
          </cell>
          <cell r="F3373" t="str">
            <v>Approved</v>
          </cell>
          <cell r="G3373" t="str">
            <v>Giant Bicycles</v>
          </cell>
          <cell r="H3373" t="str">
            <v>Road</v>
          </cell>
          <cell r="I3373" t="str">
            <v>medium</v>
          </cell>
          <cell r="J3373" t="str">
            <v>medium</v>
          </cell>
          <cell r="K3373">
            <v>792.9</v>
          </cell>
          <cell r="L3373">
            <v>594.67999999999995</v>
          </cell>
          <cell r="M3373">
            <v>198.22000000000003</v>
          </cell>
          <cell r="N3373">
            <v>33879</v>
          </cell>
          <cell r="O3373" t="e">
            <v>#N/A</v>
          </cell>
          <cell r="P3373" t="e">
            <v>#N/A</v>
          </cell>
          <cell r="Q3373" t="e">
            <v>#N/A</v>
          </cell>
          <cell r="R3373" t="e">
            <v>#N/A</v>
          </cell>
          <cell r="S3373" t="e">
            <v>#N/A</v>
          </cell>
          <cell r="T3373" t="e">
            <v>#N/A</v>
          </cell>
          <cell r="U3373" t="e">
            <v>#N/A</v>
          </cell>
          <cell r="V3373" t="e">
            <v>#N/A</v>
          </cell>
          <cell r="W3373" t="e">
            <v>#N/A</v>
          </cell>
          <cell r="X3373" t="e">
            <v>#N/A</v>
          </cell>
          <cell r="Y3373">
            <v>245</v>
          </cell>
        </row>
        <row r="3374">
          <cell r="A3374">
            <v>3373</v>
          </cell>
          <cell r="B3374">
            <v>74</v>
          </cell>
          <cell r="C3374">
            <v>2101</v>
          </cell>
          <cell r="D3374">
            <v>42899</v>
          </cell>
          <cell r="E3374" t="b">
            <v>0</v>
          </cell>
          <cell r="F3374" t="str">
            <v>Approved</v>
          </cell>
          <cell r="G3374" t="str">
            <v>WeareA2B</v>
          </cell>
          <cell r="H3374" t="str">
            <v>Standard</v>
          </cell>
          <cell r="I3374" t="str">
            <v>medium</v>
          </cell>
          <cell r="J3374" t="str">
            <v>medium</v>
          </cell>
          <cell r="K3374">
            <v>1228.07</v>
          </cell>
          <cell r="L3374">
            <v>400.91</v>
          </cell>
          <cell r="M3374">
            <v>827.15999999999985</v>
          </cell>
          <cell r="N3374">
            <v>36498</v>
          </cell>
          <cell r="O3374" t="e">
            <v>#N/A</v>
          </cell>
          <cell r="P3374" t="e">
            <v>#N/A</v>
          </cell>
          <cell r="Q3374" t="e">
            <v>#N/A</v>
          </cell>
          <cell r="R3374" t="e">
            <v>#N/A</v>
          </cell>
          <cell r="S3374" t="e">
            <v>#N/A</v>
          </cell>
          <cell r="T3374" t="e">
            <v>#N/A</v>
          </cell>
          <cell r="U3374" t="e">
            <v>#N/A</v>
          </cell>
          <cell r="V3374" t="e">
            <v>#N/A</v>
          </cell>
          <cell r="W3374" t="e">
            <v>#N/A</v>
          </cell>
          <cell r="X3374" t="e">
            <v>#N/A</v>
          </cell>
          <cell r="Y3374">
            <v>200</v>
          </cell>
        </row>
        <row r="3375">
          <cell r="A3375">
            <v>3374</v>
          </cell>
          <cell r="B3375">
            <v>35</v>
          </cell>
          <cell r="C3375">
            <v>3441</v>
          </cell>
          <cell r="D3375">
            <v>42961</v>
          </cell>
          <cell r="E3375" t="b">
            <v>0</v>
          </cell>
          <cell r="F3375" t="str">
            <v>Approved</v>
          </cell>
          <cell r="G3375" t="str">
            <v>Giant Bicycles</v>
          </cell>
          <cell r="H3375" t="str">
            <v>Standard</v>
          </cell>
          <cell r="I3375" t="str">
            <v>medium</v>
          </cell>
          <cell r="J3375" t="str">
            <v>medium</v>
          </cell>
          <cell r="K3375">
            <v>1403.5</v>
          </cell>
          <cell r="L3375">
            <v>954.82</v>
          </cell>
          <cell r="M3375">
            <v>448.67999999999995</v>
          </cell>
          <cell r="N3375">
            <v>42688</v>
          </cell>
          <cell r="O3375" t="str">
            <v>Female</v>
          </cell>
          <cell r="P3375">
            <v>17</v>
          </cell>
          <cell r="Q3375">
            <v>33.446575342465756</v>
          </cell>
          <cell r="R3375" t="str">
            <v>Legal Assistant</v>
          </cell>
          <cell r="S3375" t="str">
            <v>Manufacturing</v>
          </cell>
          <cell r="T3375" t="str">
            <v>Mass Customer</v>
          </cell>
          <cell r="U3375" t="str">
            <v>No</v>
          </cell>
          <cell r="V3375">
            <v>3034</v>
          </cell>
          <cell r="W3375" t="str">
            <v>VIC</v>
          </cell>
          <cell r="X3375">
            <v>9</v>
          </cell>
          <cell r="Y3375">
            <v>138</v>
          </cell>
        </row>
        <row r="3376">
          <cell r="A3376">
            <v>3375</v>
          </cell>
          <cell r="B3376">
            <v>85</v>
          </cell>
          <cell r="C3376">
            <v>3484</v>
          </cell>
          <cell r="D3376">
            <v>42997</v>
          </cell>
          <cell r="E3376" t="b">
            <v>1</v>
          </cell>
          <cell r="F3376" t="str">
            <v>Approved</v>
          </cell>
          <cell r="G3376" t="str">
            <v>WeareA2B</v>
          </cell>
          <cell r="H3376" t="str">
            <v>Standard</v>
          </cell>
          <cell r="I3376" t="str">
            <v>medium</v>
          </cell>
          <cell r="J3376" t="str">
            <v>medium</v>
          </cell>
          <cell r="K3376">
            <v>1228.07</v>
          </cell>
          <cell r="L3376">
            <v>400.91</v>
          </cell>
          <cell r="M3376">
            <v>827.15999999999985</v>
          </cell>
          <cell r="N3376">
            <v>40618</v>
          </cell>
          <cell r="O3376" t="str">
            <v>Female</v>
          </cell>
          <cell r="P3376">
            <v>11</v>
          </cell>
          <cell r="Q3376">
            <v>45.43287671232877</v>
          </cell>
          <cell r="R3376" t="str">
            <v>Information Systems Manager</v>
          </cell>
          <cell r="S3376" t="str">
            <v>Health</v>
          </cell>
          <cell r="T3376" t="str">
            <v>High Net Worth</v>
          </cell>
          <cell r="U3376" t="str">
            <v>Yes</v>
          </cell>
          <cell r="V3376">
            <v>4519</v>
          </cell>
          <cell r="W3376" t="str">
            <v>QLD</v>
          </cell>
          <cell r="X3376">
            <v>6</v>
          </cell>
          <cell r="Y3376">
            <v>102</v>
          </cell>
        </row>
        <row r="3377">
          <cell r="A3377">
            <v>3376</v>
          </cell>
          <cell r="B3377">
            <v>16</v>
          </cell>
          <cell r="C3377">
            <v>1809</v>
          </cell>
          <cell r="D3377">
            <v>42939</v>
          </cell>
          <cell r="E3377" t="b">
            <v>1</v>
          </cell>
          <cell r="F3377" t="str">
            <v>Approved</v>
          </cell>
          <cell r="G3377" t="str">
            <v>Norco Bicycles</v>
          </cell>
          <cell r="H3377" t="str">
            <v>Standard</v>
          </cell>
          <cell r="I3377" t="str">
            <v>high</v>
          </cell>
          <cell r="J3377" t="str">
            <v>small</v>
          </cell>
          <cell r="K3377">
            <v>1661.92</v>
          </cell>
          <cell r="L3377">
            <v>1479.11</v>
          </cell>
          <cell r="M3377">
            <v>182.81000000000017</v>
          </cell>
          <cell r="N3377">
            <v>35378</v>
          </cell>
          <cell r="O3377" t="e">
            <v>#N/A</v>
          </cell>
          <cell r="P3377" t="e">
            <v>#N/A</v>
          </cell>
          <cell r="Q3377" t="e">
            <v>#N/A</v>
          </cell>
          <cell r="R3377" t="e">
            <v>#N/A</v>
          </cell>
          <cell r="S3377" t="e">
            <v>#N/A</v>
          </cell>
          <cell r="T3377" t="e">
            <v>#N/A</v>
          </cell>
          <cell r="U3377" t="e">
            <v>#N/A</v>
          </cell>
          <cell r="V3377" t="e">
            <v>#N/A</v>
          </cell>
          <cell r="W3377" t="e">
            <v>#N/A</v>
          </cell>
          <cell r="X3377" t="e">
            <v>#N/A</v>
          </cell>
          <cell r="Y3377">
            <v>160</v>
          </cell>
        </row>
        <row r="3378">
          <cell r="A3378">
            <v>3377</v>
          </cell>
          <cell r="B3378">
            <v>10</v>
          </cell>
          <cell r="C3378">
            <v>2928</v>
          </cell>
          <cell r="D3378">
            <v>42918</v>
          </cell>
          <cell r="E3378" t="b">
            <v>0</v>
          </cell>
          <cell r="F3378" t="str">
            <v>Approved</v>
          </cell>
          <cell r="G3378" t="str">
            <v>WeareA2B</v>
          </cell>
          <cell r="H3378" t="str">
            <v>Touring</v>
          </cell>
          <cell r="I3378" t="str">
            <v>medium</v>
          </cell>
          <cell r="J3378" t="str">
            <v>medium</v>
          </cell>
          <cell r="K3378">
            <v>1466.68</v>
          </cell>
          <cell r="L3378">
            <v>363.25</v>
          </cell>
          <cell r="M3378">
            <v>1103.43</v>
          </cell>
          <cell r="N3378">
            <v>41701</v>
          </cell>
          <cell r="O3378" t="e">
            <v>#N/A</v>
          </cell>
          <cell r="P3378" t="e">
            <v>#N/A</v>
          </cell>
          <cell r="Q3378" t="e">
            <v>#N/A</v>
          </cell>
          <cell r="R3378" t="e">
            <v>#N/A</v>
          </cell>
          <cell r="S3378" t="e">
            <v>#N/A</v>
          </cell>
          <cell r="T3378" t="e">
            <v>#N/A</v>
          </cell>
          <cell r="U3378" t="e">
            <v>#N/A</v>
          </cell>
          <cell r="V3378" t="e">
            <v>#N/A</v>
          </cell>
          <cell r="W3378" t="e">
            <v>#N/A</v>
          </cell>
          <cell r="X3378" t="e">
            <v>#N/A</v>
          </cell>
          <cell r="Y3378">
            <v>181</v>
          </cell>
        </row>
        <row r="3379">
          <cell r="A3379">
            <v>3378</v>
          </cell>
          <cell r="B3379">
            <v>49</v>
          </cell>
          <cell r="C3379">
            <v>1748</v>
          </cell>
          <cell r="D3379">
            <v>43031</v>
          </cell>
          <cell r="E3379" t="b">
            <v>0</v>
          </cell>
          <cell r="F3379" t="str">
            <v>Approved</v>
          </cell>
          <cell r="G3379" t="str">
            <v>Trek Bicycles</v>
          </cell>
          <cell r="H3379" t="str">
            <v>Road</v>
          </cell>
          <cell r="I3379" t="str">
            <v>medium</v>
          </cell>
          <cell r="J3379" t="str">
            <v>medium</v>
          </cell>
          <cell r="K3379">
            <v>533.51</v>
          </cell>
          <cell r="L3379">
            <v>400.13</v>
          </cell>
          <cell r="M3379">
            <v>133.38</v>
          </cell>
          <cell r="N3379">
            <v>37668</v>
          </cell>
          <cell r="O3379" t="e">
            <v>#N/A</v>
          </cell>
          <cell r="P3379" t="e">
            <v>#N/A</v>
          </cell>
          <cell r="Q3379" t="e">
            <v>#N/A</v>
          </cell>
          <cell r="R3379" t="e">
            <v>#N/A</v>
          </cell>
          <cell r="S3379" t="e">
            <v>#N/A</v>
          </cell>
          <cell r="T3379" t="e">
            <v>#N/A</v>
          </cell>
          <cell r="U3379" t="e">
            <v>#N/A</v>
          </cell>
          <cell r="V3379" t="e">
            <v>#N/A</v>
          </cell>
          <cell r="W3379" t="e">
            <v>#N/A</v>
          </cell>
          <cell r="X3379" t="e">
            <v>#N/A</v>
          </cell>
          <cell r="Y3379">
            <v>68</v>
          </cell>
        </row>
        <row r="3380">
          <cell r="A3380">
            <v>3379</v>
          </cell>
          <cell r="B3380">
            <v>88</v>
          </cell>
          <cell r="C3380">
            <v>1967</v>
          </cell>
          <cell r="D3380">
            <v>43012</v>
          </cell>
          <cell r="E3380" t="b">
            <v>1</v>
          </cell>
          <cell r="F3380" t="str">
            <v>Approved</v>
          </cell>
          <cell r="G3380" t="str">
            <v>Norco Bicycles</v>
          </cell>
          <cell r="H3380" t="str">
            <v>Standard</v>
          </cell>
          <cell r="I3380" t="str">
            <v>medium</v>
          </cell>
          <cell r="J3380" t="str">
            <v>medium</v>
          </cell>
          <cell r="K3380">
            <v>1198.46</v>
          </cell>
          <cell r="L3380">
            <v>381.1</v>
          </cell>
          <cell r="M3380">
            <v>817.36</v>
          </cell>
          <cell r="N3380">
            <v>37626</v>
          </cell>
          <cell r="O3380" t="e">
            <v>#N/A</v>
          </cell>
          <cell r="P3380" t="e">
            <v>#N/A</v>
          </cell>
          <cell r="Q3380" t="e">
            <v>#N/A</v>
          </cell>
          <cell r="R3380" t="e">
            <v>#N/A</v>
          </cell>
          <cell r="S3380" t="e">
            <v>#N/A</v>
          </cell>
          <cell r="T3380" t="e">
            <v>#N/A</v>
          </cell>
          <cell r="U3380" t="e">
            <v>#N/A</v>
          </cell>
          <cell r="V3380" t="e">
            <v>#N/A</v>
          </cell>
          <cell r="W3380" t="e">
            <v>#N/A</v>
          </cell>
          <cell r="X3380" t="e">
            <v>#N/A</v>
          </cell>
          <cell r="Y3380">
            <v>87</v>
          </cell>
        </row>
        <row r="3381">
          <cell r="A3381">
            <v>3380</v>
          </cell>
          <cell r="B3381">
            <v>22</v>
          </cell>
          <cell r="C3381">
            <v>1942</v>
          </cell>
          <cell r="D3381">
            <v>43083</v>
          </cell>
          <cell r="E3381" t="b">
            <v>1</v>
          </cell>
          <cell r="F3381" t="str">
            <v>Approved</v>
          </cell>
          <cell r="G3381" t="str">
            <v>Solex</v>
          </cell>
          <cell r="H3381" t="str">
            <v>Standard</v>
          </cell>
          <cell r="I3381" t="str">
            <v>medium</v>
          </cell>
          <cell r="J3381" t="str">
            <v>medium</v>
          </cell>
          <cell r="K3381">
            <v>575.27</v>
          </cell>
          <cell r="L3381">
            <v>431.45</v>
          </cell>
          <cell r="M3381">
            <v>143.82</v>
          </cell>
          <cell r="N3381">
            <v>41345</v>
          </cell>
          <cell r="O3381" t="e">
            <v>#N/A</v>
          </cell>
          <cell r="P3381" t="e">
            <v>#N/A</v>
          </cell>
          <cell r="Q3381" t="e">
            <v>#N/A</v>
          </cell>
          <cell r="R3381" t="e">
            <v>#N/A</v>
          </cell>
          <cell r="S3381" t="e">
            <v>#N/A</v>
          </cell>
          <cell r="T3381" t="e">
            <v>#N/A</v>
          </cell>
          <cell r="U3381" t="e">
            <v>#N/A</v>
          </cell>
          <cell r="V3381" t="e">
            <v>#N/A</v>
          </cell>
          <cell r="W3381" t="e">
            <v>#N/A</v>
          </cell>
          <cell r="X3381" t="e">
            <v>#N/A</v>
          </cell>
          <cell r="Y3381">
            <v>16</v>
          </cell>
        </row>
        <row r="3382">
          <cell r="A3382">
            <v>3381</v>
          </cell>
          <cell r="B3382">
            <v>87</v>
          </cell>
          <cell r="C3382">
            <v>3181</v>
          </cell>
          <cell r="D3382">
            <v>43090</v>
          </cell>
          <cell r="E3382" t="b">
            <v>1</v>
          </cell>
          <cell r="F3382" t="str">
            <v>Approved</v>
          </cell>
          <cell r="G3382" t="str">
            <v>OHM Cycles</v>
          </cell>
          <cell r="H3382" t="str">
            <v>Standard</v>
          </cell>
          <cell r="I3382" t="str">
            <v>medium</v>
          </cell>
          <cell r="J3382" t="str">
            <v>medium</v>
          </cell>
          <cell r="K3382">
            <v>1636.9</v>
          </cell>
          <cell r="L3382">
            <v>44.71</v>
          </cell>
          <cell r="M3382">
            <v>1592.19</v>
          </cell>
          <cell r="N3382">
            <v>40410</v>
          </cell>
          <cell r="O3382" t="e">
            <v>#N/A</v>
          </cell>
          <cell r="P3382" t="e">
            <v>#N/A</v>
          </cell>
          <cell r="Q3382" t="e">
            <v>#N/A</v>
          </cell>
          <cell r="R3382" t="e">
            <v>#N/A</v>
          </cell>
          <cell r="S3382" t="e">
            <v>#N/A</v>
          </cell>
          <cell r="T3382" t="e">
            <v>#N/A</v>
          </cell>
          <cell r="U3382" t="e">
            <v>#N/A</v>
          </cell>
          <cell r="V3382" t="e">
            <v>#N/A</v>
          </cell>
          <cell r="W3382" t="e">
            <v>#N/A</v>
          </cell>
          <cell r="X3382" t="e">
            <v>#N/A</v>
          </cell>
          <cell r="Y3382">
            <v>9</v>
          </cell>
        </row>
        <row r="3383">
          <cell r="A3383">
            <v>3382</v>
          </cell>
          <cell r="B3383">
            <v>72</v>
          </cell>
          <cell r="C3383">
            <v>1422</v>
          </cell>
          <cell r="D3383">
            <v>42833</v>
          </cell>
          <cell r="E3383" t="b">
            <v>0</v>
          </cell>
          <cell r="F3383" t="str">
            <v>Approved</v>
          </cell>
          <cell r="G3383" t="str">
            <v>Norco Bicycles</v>
          </cell>
          <cell r="H3383" t="str">
            <v>Standard</v>
          </cell>
          <cell r="I3383" t="str">
            <v>medium</v>
          </cell>
          <cell r="J3383" t="str">
            <v>medium</v>
          </cell>
          <cell r="K3383">
            <v>360.4</v>
          </cell>
          <cell r="L3383">
            <v>270.3</v>
          </cell>
          <cell r="M3383">
            <v>90.099999999999966</v>
          </cell>
          <cell r="N3383">
            <v>38859</v>
          </cell>
          <cell r="O3383" t="e">
            <v>#N/A</v>
          </cell>
          <cell r="P3383" t="e">
            <v>#N/A</v>
          </cell>
          <cell r="Q3383" t="e">
            <v>#N/A</v>
          </cell>
          <cell r="R3383" t="e">
            <v>#N/A</v>
          </cell>
          <cell r="S3383" t="e">
            <v>#N/A</v>
          </cell>
          <cell r="T3383" t="e">
            <v>#N/A</v>
          </cell>
          <cell r="U3383" t="e">
            <v>#N/A</v>
          </cell>
          <cell r="V3383" t="e">
            <v>#N/A</v>
          </cell>
          <cell r="W3383" t="e">
            <v>#N/A</v>
          </cell>
          <cell r="X3383" t="e">
            <v>#N/A</v>
          </cell>
          <cell r="Y3383">
            <v>266</v>
          </cell>
        </row>
        <row r="3384">
          <cell r="A3384">
            <v>3383</v>
          </cell>
          <cell r="B3384">
            <v>14</v>
          </cell>
          <cell r="C3384">
            <v>1999</v>
          </cell>
          <cell r="D3384">
            <v>43096</v>
          </cell>
          <cell r="E3384" t="b">
            <v>0</v>
          </cell>
          <cell r="F3384" t="str">
            <v>Approved</v>
          </cell>
          <cell r="G3384" t="str">
            <v>Trek Bicycles</v>
          </cell>
          <cell r="H3384" t="str">
            <v>Standard</v>
          </cell>
          <cell r="I3384" t="str">
            <v>medium</v>
          </cell>
          <cell r="J3384" t="str">
            <v>small</v>
          </cell>
          <cell r="K3384">
            <v>1386.84</v>
          </cell>
          <cell r="L3384">
            <v>1234.29</v>
          </cell>
          <cell r="M3384">
            <v>152.54999999999995</v>
          </cell>
          <cell r="N3384">
            <v>34165</v>
          </cell>
          <cell r="O3384" t="e">
            <v>#N/A</v>
          </cell>
          <cell r="P3384" t="e">
            <v>#N/A</v>
          </cell>
          <cell r="Q3384" t="e">
            <v>#N/A</v>
          </cell>
          <cell r="R3384" t="e">
            <v>#N/A</v>
          </cell>
          <cell r="S3384" t="e">
            <v>#N/A</v>
          </cell>
          <cell r="T3384" t="e">
            <v>#N/A</v>
          </cell>
          <cell r="U3384" t="e">
            <v>#N/A</v>
          </cell>
          <cell r="V3384" t="e">
            <v>#N/A</v>
          </cell>
          <cell r="W3384" t="e">
            <v>#N/A</v>
          </cell>
          <cell r="X3384" t="e">
            <v>#N/A</v>
          </cell>
          <cell r="Y3384">
            <v>3</v>
          </cell>
        </row>
        <row r="3385">
          <cell r="A3385">
            <v>3384</v>
          </cell>
          <cell r="B3385">
            <v>29</v>
          </cell>
          <cell r="C3385">
            <v>295</v>
          </cell>
          <cell r="D3385">
            <v>42836</v>
          </cell>
          <cell r="E3385" t="b">
            <v>0</v>
          </cell>
          <cell r="F3385" t="str">
            <v>Approved</v>
          </cell>
          <cell r="G3385" t="str">
            <v>Norco Bicycles</v>
          </cell>
          <cell r="H3385" t="str">
            <v>Road</v>
          </cell>
          <cell r="I3385" t="str">
            <v>medium</v>
          </cell>
          <cell r="J3385" t="str">
            <v>medium</v>
          </cell>
          <cell r="K3385">
            <v>543.39</v>
          </cell>
          <cell r="L3385">
            <v>407.54</v>
          </cell>
          <cell r="M3385">
            <v>135.84999999999997</v>
          </cell>
          <cell r="N3385">
            <v>35052</v>
          </cell>
          <cell r="O3385" t="e">
            <v>#N/A</v>
          </cell>
          <cell r="P3385" t="e">
            <v>#N/A</v>
          </cell>
          <cell r="Q3385" t="e">
            <v>#N/A</v>
          </cell>
          <cell r="R3385" t="e">
            <v>#N/A</v>
          </cell>
          <cell r="S3385" t="e">
            <v>#N/A</v>
          </cell>
          <cell r="T3385" t="e">
            <v>#N/A</v>
          </cell>
          <cell r="U3385" t="e">
            <v>#N/A</v>
          </cell>
          <cell r="V3385" t="e">
            <v>#N/A</v>
          </cell>
          <cell r="W3385" t="e">
            <v>#N/A</v>
          </cell>
          <cell r="X3385" t="e">
            <v>#N/A</v>
          </cell>
          <cell r="Y3385">
            <v>263</v>
          </cell>
        </row>
        <row r="3386">
          <cell r="A3386">
            <v>3385</v>
          </cell>
          <cell r="B3386">
            <v>61</v>
          </cell>
          <cell r="C3386">
            <v>1014</v>
          </cell>
          <cell r="D3386">
            <v>42962</v>
          </cell>
          <cell r="E3386" t="b">
            <v>0</v>
          </cell>
          <cell r="F3386" t="str">
            <v>Approved</v>
          </cell>
          <cell r="G3386" t="str">
            <v>OHM Cycles</v>
          </cell>
          <cell r="H3386" t="str">
            <v>Standard</v>
          </cell>
          <cell r="I3386" t="str">
            <v>low</v>
          </cell>
          <cell r="J3386" t="str">
            <v>medium</v>
          </cell>
          <cell r="K3386">
            <v>71.16</v>
          </cell>
          <cell r="L3386">
            <v>56.93</v>
          </cell>
          <cell r="M3386">
            <v>14.229999999999997</v>
          </cell>
          <cell r="N3386">
            <v>42172</v>
          </cell>
          <cell r="O3386" t="e">
            <v>#N/A</v>
          </cell>
          <cell r="P3386" t="e">
            <v>#N/A</v>
          </cell>
          <cell r="Q3386" t="e">
            <v>#N/A</v>
          </cell>
          <cell r="R3386" t="e">
            <v>#N/A</v>
          </cell>
          <cell r="S3386" t="e">
            <v>#N/A</v>
          </cell>
          <cell r="T3386" t="e">
            <v>#N/A</v>
          </cell>
          <cell r="U3386" t="e">
            <v>#N/A</v>
          </cell>
          <cell r="V3386" t="e">
            <v>#N/A</v>
          </cell>
          <cell r="W3386" t="e">
            <v>#N/A</v>
          </cell>
          <cell r="X3386" t="e">
            <v>#N/A</v>
          </cell>
          <cell r="Y3386">
            <v>137</v>
          </cell>
        </row>
        <row r="3387">
          <cell r="A3387">
            <v>3386</v>
          </cell>
          <cell r="B3387">
            <v>4</v>
          </cell>
          <cell r="C3387">
            <v>1375</v>
          </cell>
          <cell r="D3387">
            <v>42923</v>
          </cell>
          <cell r="E3387" t="b">
            <v>1</v>
          </cell>
          <cell r="F3387" t="str">
            <v>Approved</v>
          </cell>
          <cell r="G3387" t="str">
            <v>Giant Bicycles</v>
          </cell>
          <cell r="H3387" t="str">
            <v>Standard</v>
          </cell>
          <cell r="I3387" t="str">
            <v>high</v>
          </cell>
          <cell r="J3387" t="str">
            <v>medium</v>
          </cell>
          <cell r="K3387">
            <v>1129.1300000000001</v>
          </cell>
          <cell r="L3387">
            <v>677.48</v>
          </cell>
          <cell r="M3387">
            <v>451.65000000000009</v>
          </cell>
          <cell r="N3387">
            <v>37698</v>
          </cell>
          <cell r="O3387" t="e">
            <v>#N/A</v>
          </cell>
          <cell r="P3387" t="e">
            <v>#N/A</v>
          </cell>
          <cell r="Q3387" t="e">
            <v>#N/A</v>
          </cell>
          <cell r="R3387" t="e">
            <v>#N/A</v>
          </cell>
          <cell r="S3387" t="e">
            <v>#N/A</v>
          </cell>
          <cell r="T3387" t="e">
            <v>#N/A</v>
          </cell>
          <cell r="U3387" t="e">
            <v>#N/A</v>
          </cell>
          <cell r="V3387" t="e">
            <v>#N/A</v>
          </cell>
          <cell r="W3387" t="e">
            <v>#N/A</v>
          </cell>
          <cell r="X3387" t="e">
            <v>#N/A</v>
          </cell>
          <cell r="Y3387">
            <v>176</v>
          </cell>
        </row>
        <row r="3388">
          <cell r="A3388">
            <v>3387</v>
          </cell>
          <cell r="B3388">
            <v>23</v>
          </cell>
          <cell r="C3388">
            <v>497</v>
          </cell>
          <cell r="D3388">
            <v>42951</v>
          </cell>
          <cell r="E3388" t="b">
            <v>1</v>
          </cell>
          <cell r="F3388" t="str">
            <v>Approved</v>
          </cell>
          <cell r="G3388" t="str">
            <v>Norco Bicycles</v>
          </cell>
          <cell r="H3388" t="str">
            <v>Mountain</v>
          </cell>
          <cell r="I3388" t="str">
            <v>low</v>
          </cell>
          <cell r="J3388" t="str">
            <v>small</v>
          </cell>
          <cell r="K3388">
            <v>688.63</v>
          </cell>
          <cell r="L3388">
            <v>612.88</v>
          </cell>
          <cell r="M3388">
            <v>75.75</v>
          </cell>
          <cell r="N3388">
            <v>33455</v>
          </cell>
          <cell r="O3388" t="e">
            <v>#N/A</v>
          </cell>
          <cell r="P3388" t="e">
            <v>#N/A</v>
          </cell>
          <cell r="Q3388" t="e">
            <v>#N/A</v>
          </cell>
          <cell r="R3388" t="e">
            <v>#N/A</v>
          </cell>
          <cell r="S3388" t="e">
            <v>#N/A</v>
          </cell>
          <cell r="T3388" t="e">
            <v>#N/A</v>
          </cell>
          <cell r="U3388" t="e">
            <v>#N/A</v>
          </cell>
          <cell r="V3388" t="e">
            <v>#N/A</v>
          </cell>
          <cell r="W3388" t="e">
            <v>#N/A</v>
          </cell>
          <cell r="X3388" t="e">
            <v>#N/A</v>
          </cell>
          <cell r="Y3388">
            <v>148</v>
          </cell>
        </row>
        <row r="3389">
          <cell r="A3389">
            <v>3388</v>
          </cell>
          <cell r="B3389">
            <v>67</v>
          </cell>
          <cell r="C3389">
            <v>1286</v>
          </cell>
          <cell r="D3389">
            <v>42895</v>
          </cell>
          <cell r="E3389" t="b">
            <v>0</v>
          </cell>
          <cell r="F3389" t="str">
            <v>Approved</v>
          </cell>
          <cell r="G3389" t="str">
            <v>Solex</v>
          </cell>
          <cell r="H3389" t="str">
            <v>Standard</v>
          </cell>
          <cell r="I3389" t="str">
            <v>medium</v>
          </cell>
          <cell r="J3389" t="str">
            <v>large</v>
          </cell>
          <cell r="K3389">
            <v>1071.23</v>
          </cell>
          <cell r="L3389">
            <v>380.74</v>
          </cell>
          <cell r="M3389">
            <v>690.49</v>
          </cell>
          <cell r="N3389">
            <v>34165</v>
          </cell>
          <cell r="O3389" t="e">
            <v>#N/A</v>
          </cell>
          <cell r="P3389" t="e">
            <v>#N/A</v>
          </cell>
          <cell r="Q3389" t="e">
            <v>#N/A</v>
          </cell>
          <cell r="R3389" t="e">
            <v>#N/A</v>
          </cell>
          <cell r="S3389" t="e">
            <v>#N/A</v>
          </cell>
          <cell r="T3389" t="e">
            <v>#N/A</v>
          </cell>
          <cell r="U3389" t="e">
            <v>#N/A</v>
          </cell>
          <cell r="V3389" t="e">
            <v>#N/A</v>
          </cell>
          <cell r="W3389" t="e">
            <v>#N/A</v>
          </cell>
          <cell r="X3389" t="e">
            <v>#N/A</v>
          </cell>
          <cell r="Y3389">
            <v>204</v>
          </cell>
        </row>
        <row r="3390">
          <cell r="A3390">
            <v>3389</v>
          </cell>
          <cell r="B3390">
            <v>3</v>
          </cell>
          <cell r="C3390">
            <v>934</v>
          </cell>
          <cell r="D3390">
            <v>43016</v>
          </cell>
          <cell r="E3390" t="b">
            <v>1</v>
          </cell>
          <cell r="F3390" t="str">
            <v>Approved</v>
          </cell>
          <cell r="G3390" t="str">
            <v>Trek Bicycles</v>
          </cell>
          <cell r="H3390" t="str">
            <v>Standard</v>
          </cell>
          <cell r="I3390" t="str">
            <v>medium</v>
          </cell>
          <cell r="J3390" t="str">
            <v>large</v>
          </cell>
          <cell r="K3390">
            <v>2091.4699999999998</v>
          </cell>
          <cell r="L3390">
            <v>388.92</v>
          </cell>
          <cell r="M3390">
            <v>1702.5499999999997</v>
          </cell>
          <cell r="N3390">
            <v>40670</v>
          </cell>
          <cell r="O3390" t="e">
            <v>#N/A</v>
          </cell>
          <cell r="P3390" t="e">
            <v>#N/A</v>
          </cell>
          <cell r="Q3390" t="e">
            <v>#N/A</v>
          </cell>
          <cell r="R3390" t="e">
            <v>#N/A</v>
          </cell>
          <cell r="S3390" t="e">
            <v>#N/A</v>
          </cell>
          <cell r="T3390" t="e">
            <v>#N/A</v>
          </cell>
          <cell r="U3390" t="e">
            <v>#N/A</v>
          </cell>
          <cell r="V3390" t="e">
            <v>#N/A</v>
          </cell>
          <cell r="W3390" t="e">
            <v>#N/A</v>
          </cell>
          <cell r="X3390" t="e">
            <v>#N/A</v>
          </cell>
          <cell r="Y3390">
            <v>83</v>
          </cell>
        </row>
        <row r="3391">
          <cell r="A3391">
            <v>3390</v>
          </cell>
          <cell r="B3391">
            <v>78</v>
          </cell>
          <cell r="C3391">
            <v>2982</v>
          </cell>
          <cell r="D3391">
            <v>42927</v>
          </cell>
          <cell r="E3391" t="b">
            <v>1</v>
          </cell>
          <cell r="F3391" t="str">
            <v>Approved</v>
          </cell>
          <cell r="G3391" t="str">
            <v>Giant Bicycles</v>
          </cell>
          <cell r="H3391" t="str">
            <v>Standard</v>
          </cell>
          <cell r="I3391" t="str">
            <v>medium</v>
          </cell>
          <cell r="J3391" t="str">
            <v>large</v>
          </cell>
          <cell r="K3391">
            <v>1765.3</v>
          </cell>
          <cell r="L3391">
            <v>709.48</v>
          </cell>
          <cell r="M3391">
            <v>1055.82</v>
          </cell>
          <cell r="N3391">
            <v>38206</v>
          </cell>
          <cell r="O3391" t="e">
            <v>#N/A</v>
          </cell>
          <cell r="P3391" t="e">
            <v>#N/A</v>
          </cell>
          <cell r="Q3391" t="e">
            <v>#N/A</v>
          </cell>
          <cell r="R3391" t="e">
            <v>#N/A</v>
          </cell>
          <cell r="S3391" t="e">
            <v>#N/A</v>
          </cell>
          <cell r="T3391" t="e">
            <v>#N/A</v>
          </cell>
          <cell r="U3391" t="e">
            <v>#N/A</v>
          </cell>
          <cell r="V3391" t="e">
            <v>#N/A</v>
          </cell>
          <cell r="W3391" t="e">
            <v>#N/A</v>
          </cell>
          <cell r="X3391" t="e">
            <v>#N/A</v>
          </cell>
          <cell r="Y3391">
            <v>172</v>
          </cell>
        </row>
        <row r="3392">
          <cell r="A3392">
            <v>3391</v>
          </cell>
          <cell r="B3392">
            <v>28</v>
          </cell>
          <cell r="C3392">
            <v>350</v>
          </cell>
          <cell r="D3392">
            <v>43095</v>
          </cell>
          <cell r="E3392" t="b">
            <v>1</v>
          </cell>
          <cell r="F3392" t="str">
            <v>Approved</v>
          </cell>
          <cell r="G3392" t="str">
            <v>Norco Bicycles</v>
          </cell>
          <cell r="H3392" t="str">
            <v>Standard</v>
          </cell>
          <cell r="I3392" t="str">
            <v>medium</v>
          </cell>
          <cell r="J3392" t="str">
            <v>small</v>
          </cell>
          <cell r="K3392">
            <v>1216.1400000000001</v>
          </cell>
          <cell r="L3392">
            <v>1082.3599999999999</v>
          </cell>
          <cell r="M3392">
            <v>133.7800000000002</v>
          </cell>
          <cell r="N3392">
            <v>33552</v>
          </cell>
          <cell r="O3392" t="e">
            <v>#N/A</v>
          </cell>
          <cell r="P3392" t="e">
            <v>#N/A</v>
          </cell>
          <cell r="Q3392" t="e">
            <v>#N/A</v>
          </cell>
          <cell r="R3392" t="e">
            <v>#N/A</v>
          </cell>
          <cell r="S3392" t="e">
            <v>#N/A</v>
          </cell>
          <cell r="T3392" t="e">
            <v>#N/A</v>
          </cell>
          <cell r="U3392" t="e">
            <v>#N/A</v>
          </cell>
          <cell r="V3392" t="e">
            <v>#N/A</v>
          </cell>
          <cell r="W3392" t="e">
            <v>#N/A</v>
          </cell>
          <cell r="X3392" t="e">
            <v>#N/A</v>
          </cell>
          <cell r="Y3392">
            <v>4</v>
          </cell>
        </row>
        <row r="3393">
          <cell r="A3393">
            <v>3392</v>
          </cell>
          <cell r="B3393">
            <v>17</v>
          </cell>
          <cell r="C3393">
            <v>710</v>
          </cell>
          <cell r="D3393">
            <v>42763</v>
          </cell>
          <cell r="E3393" t="b">
            <v>0</v>
          </cell>
          <cell r="F3393" t="str">
            <v>Approved</v>
          </cell>
          <cell r="G3393" t="str">
            <v>WeareA2B</v>
          </cell>
          <cell r="H3393" t="str">
            <v>Touring</v>
          </cell>
          <cell r="I3393" t="str">
            <v>medium</v>
          </cell>
          <cell r="J3393" t="str">
            <v>large</v>
          </cell>
          <cell r="K3393">
            <v>1362.99</v>
          </cell>
          <cell r="L3393">
            <v>57.74</v>
          </cell>
          <cell r="M3393">
            <v>1305.25</v>
          </cell>
          <cell r="N3393">
            <v>42458</v>
          </cell>
          <cell r="O3393" t="e">
            <v>#N/A</v>
          </cell>
          <cell r="P3393" t="e">
            <v>#N/A</v>
          </cell>
          <cell r="Q3393" t="e">
            <v>#N/A</v>
          </cell>
          <cell r="R3393" t="e">
            <v>#N/A</v>
          </cell>
          <cell r="S3393" t="e">
            <v>#N/A</v>
          </cell>
          <cell r="T3393" t="e">
            <v>#N/A</v>
          </cell>
          <cell r="U3393" t="e">
            <v>#N/A</v>
          </cell>
          <cell r="V3393" t="e">
            <v>#N/A</v>
          </cell>
          <cell r="W3393" t="e">
            <v>#N/A</v>
          </cell>
          <cell r="X3393" t="e">
            <v>#N/A</v>
          </cell>
          <cell r="Y3393">
            <v>336</v>
          </cell>
        </row>
        <row r="3394">
          <cell r="A3394">
            <v>3393</v>
          </cell>
          <cell r="B3394">
            <v>48</v>
          </cell>
          <cell r="C3394">
            <v>2100</v>
          </cell>
          <cell r="D3394">
            <v>43004</v>
          </cell>
          <cell r="E3394" t="b">
            <v>0</v>
          </cell>
          <cell r="F3394" t="str">
            <v>Approved</v>
          </cell>
          <cell r="G3394" t="str">
            <v>WeareA2B</v>
          </cell>
          <cell r="H3394" t="str">
            <v>Standard</v>
          </cell>
          <cell r="I3394" t="str">
            <v>medium</v>
          </cell>
          <cell r="J3394" t="str">
            <v>medium</v>
          </cell>
          <cell r="K3394">
            <v>1762.96</v>
          </cell>
          <cell r="L3394">
            <v>950.52</v>
          </cell>
          <cell r="M3394">
            <v>812.44</v>
          </cell>
          <cell r="N3394">
            <v>41848</v>
          </cell>
          <cell r="O3394" t="e">
            <v>#N/A</v>
          </cell>
          <cell r="P3394" t="e">
            <v>#N/A</v>
          </cell>
          <cell r="Q3394" t="e">
            <v>#N/A</v>
          </cell>
          <cell r="R3394" t="e">
            <v>#N/A</v>
          </cell>
          <cell r="S3394" t="e">
            <v>#N/A</v>
          </cell>
          <cell r="T3394" t="e">
            <v>#N/A</v>
          </cell>
          <cell r="U3394" t="e">
            <v>#N/A</v>
          </cell>
          <cell r="V3394" t="e">
            <v>#N/A</v>
          </cell>
          <cell r="W3394" t="e">
            <v>#N/A</v>
          </cell>
          <cell r="X3394" t="e">
            <v>#N/A</v>
          </cell>
          <cell r="Y3394">
            <v>95</v>
          </cell>
        </row>
        <row r="3395">
          <cell r="A3395">
            <v>3394</v>
          </cell>
          <cell r="B3395">
            <v>21</v>
          </cell>
          <cell r="C3395">
            <v>1194</v>
          </cell>
          <cell r="D3395">
            <v>42867</v>
          </cell>
          <cell r="E3395" t="b">
            <v>1</v>
          </cell>
          <cell r="F3395" t="str">
            <v>Approved</v>
          </cell>
          <cell r="G3395" t="str">
            <v>Solex</v>
          </cell>
          <cell r="H3395" t="str">
            <v>Standard</v>
          </cell>
          <cell r="I3395" t="str">
            <v>medium</v>
          </cell>
          <cell r="J3395" t="str">
            <v>large</v>
          </cell>
          <cell r="K3395">
            <v>1071.23</v>
          </cell>
          <cell r="L3395">
            <v>380.74</v>
          </cell>
          <cell r="M3395">
            <v>690.49</v>
          </cell>
          <cell r="N3395">
            <v>35160</v>
          </cell>
          <cell r="O3395" t="e">
            <v>#N/A</v>
          </cell>
          <cell r="P3395" t="e">
            <v>#N/A</v>
          </cell>
          <cell r="Q3395" t="e">
            <v>#N/A</v>
          </cell>
          <cell r="R3395" t="e">
            <v>#N/A</v>
          </cell>
          <cell r="S3395" t="e">
            <v>#N/A</v>
          </cell>
          <cell r="T3395" t="e">
            <v>#N/A</v>
          </cell>
          <cell r="U3395" t="e">
            <v>#N/A</v>
          </cell>
          <cell r="V3395" t="e">
            <v>#N/A</v>
          </cell>
          <cell r="W3395" t="e">
            <v>#N/A</v>
          </cell>
          <cell r="X3395" t="e">
            <v>#N/A</v>
          </cell>
          <cell r="Y3395">
            <v>232</v>
          </cell>
        </row>
        <row r="3396">
          <cell r="A3396">
            <v>3395</v>
          </cell>
          <cell r="B3396">
            <v>92</v>
          </cell>
          <cell r="C3396">
            <v>2584</v>
          </cell>
          <cell r="D3396">
            <v>43061</v>
          </cell>
          <cell r="E3396" t="b">
            <v>0</v>
          </cell>
          <cell r="F3396" t="str">
            <v>Approved</v>
          </cell>
          <cell r="G3396" t="str">
            <v>WeareA2B</v>
          </cell>
          <cell r="H3396" t="str">
            <v>Touring</v>
          </cell>
          <cell r="I3396" t="str">
            <v>medium</v>
          </cell>
          <cell r="J3396" t="str">
            <v>large</v>
          </cell>
          <cell r="K3396">
            <v>1890.39</v>
          </cell>
          <cell r="L3396">
            <v>260.14</v>
          </cell>
          <cell r="M3396">
            <v>1630.25</v>
          </cell>
          <cell r="N3396">
            <v>33259</v>
          </cell>
          <cell r="O3396" t="e">
            <v>#N/A</v>
          </cell>
          <cell r="P3396" t="e">
            <v>#N/A</v>
          </cell>
          <cell r="Q3396" t="e">
            <v>#N/A</v>
          </cell>
          <cell r="R3396" t="e">
            <v>#N/A</v>
          </cell>
          <cell r="S3396" t="e">
            <v>#N/A</v>
          </cell>
          <cell r="T3396" t="e">
            <v>#N/A</v>
          </cell>
          <cell r="U3396" t="e">
            <v>#N/A</v>
          </cell>
          <cell r="V3396" t="e">
            <v>#N/A</v>
          </cell>
          <cell r="W3396" t="e">
            <v>#N/A</v>
          </cell>
          <cell r="X3396" t="e">
            <v>#N/A</v>
          </cell>
          <cell r="Y3396">
            <v>38</v>
          </cell>
        </row>
        <row r="3397">
          <cell r="A3397">
            <v>3396</v>
          </cell>
          <cell r="B3397">
            <v>40</v>
          </cell>
          <cell r="C3397">
            <v>3288</v>
          </cell>
          <cell r="D3397">
            <v>42923</v>
          </cell>
          <cell r="E3397" t="b">
            <v>1</v>
          </cell>
          <cell r="F3397" t="str">
            <v>Approved</v>
          </cell>
          <cell r="G3397" t="str">
            <v>Trek Bicycles</v>
          </cell>
          <cell r="H3397" t="str">
            <v>Road</v>
          </cell>
          <cell r="I3397" t="str">
            <v>medium</v>
          </cell>
          <cell r="J3397" t="str">
            <v>large</v>
          </cell>
          <cell r="K3397">
            <v>1894.19</v>
          </cell>
          <cell r="L3397">
            <v>598.76</v>
          </cell>
          <cell r="M3397">
            <v>1295.43</v>
          </cell>
          <cell r="N3397">
            <v>37823</v>
          </cell>
          <cell r="O3397" t="e">
            <v>#N/A</v>
          </cell>
          <cell r="P3397" t="e">
            <v>#N/A</v>
          </cell>
          <cell r="Q3397" t="e">
            <v>#N/A</v>
          </cell>
          <cell r="R3397" t="e">
            <v>#N/A</v>
          </cell>
          <cell r="S3397" t="e">
            <v>#N/A</v>
          </cell>
          <cell r="T3397" t="e">
            <v>#N/A</v>
          </cell>
          <cell r="U3397" t="e">
            <v>#N/A</v>
          </cell>
          <cell r="V3397" t="e">
            <v>#N/A</v>
          </cell>
          <cell r="W3397" t="e">
            <v>#N/A</v>
          </cell>
          <cell r="X3397" t="e">
            <v>#N/A</v>
          </cell>
          <cell r="Y3397">
            <v>176</v>
          </cell>
        </row>
        <row r="3398">
          <cell r="A3398">
            <v>3397</v>
          </cell>
          <cell r="B3398">
            <v>22</v>
          </cell>
          <cell r="C3398">
            <v>2687</v>
          </cell>
          <cell r="D3398">
            <v>43053</v>
          </cell>
          <cell r="E3398" t="b">
            <v>1</v>
          </cell>
          <cell r="F3398" t="str">
            <v>Approved</v>
          </cell>
          <cell r="G3398" t="str">
            <v>Solex</v>
          </cell>
          <cell r="H3398" t="str">
            <v>Standard</v>
          </cell>
          <cell r="I3398" t="str">
            <v>medium</v>
          </cell>
          <cell r="J3398" t="str">
            <v>medium</v>
          </cell>
          <cell r="K3398">
            <v>575.27</v>
          </cell>
          <cell r="L3398">
            <v>431.45</v>
          </cell>
          <cell r="M3398">
            <v>143.82</v>
          </cell>
          <cell r="N3398">
            <v>42404</v>
          </cell>
          <cell r="O3398" t="e">
            <v>#N/A</v>
          </cell>
          <cell r="P3398" t="e">
            <v>#N/A</v>
          </cell>
          <cell r="Q3398" t="e">
            <v>#N/A</v>
          </cell>
          <cell r="R3398" t="e">
            <v>#N/A</v>
          </cell>
          <cell r="S3398" t="e">
            <v>#N/A</v>
          </cell>
          <cell r="T3398" t="e">
            <v>#N/A</v>
          </cell>
          <cell r="U3398" t="e">
            <v>#N/A</v>
          </cell>
          <cell r="V3398" t="e">
            <v>#N/A</v>
          </cell>
          <cell r="W3398" t="e">
            <v>#N/A</v>
          </cell>
          <cell r="X3398" t="e">
            <v>#N/A</v>
          </cell>
          <cell r="Y3398">
            <v>46</v>
          </cell>
        </row>
        <row r="3399">
          <cell r="A3399">
            <v>3398</v>
          </cell>
          <cell r="B3399">
            <v>51</v>
          </cell>
          <cell r="C3399">
            <v>1809</v>
          </cell>
          <cell r="D3399">
            <v>43059</v>
          </cell>
          <cell r="E3399" t="b">
            <v>0</v>
          </cell>
          <cell r="F3399" t="str">
            <v>Approved</v>
          </cell>
          <cell r="G3399" t="str">
            <v>OHM Cycles</v>
          </cell>
          <cell r="H3399" t="str">
            <v>Standard</v>
          </cell>
          <cell r="I3399" t="str">
            <v>high</v>
          </cell>
          <cell r="J3399" t="str">
            <v>medium</v>
          </cell>
          <cell r="K3399">
            <v>2005.66</v>
          </cell>
          <cell r="L3399">
            <v>1203.4000000000001</v>
          </cell>
          <cell r="M3399">
            <v>802.26</v>
          </cell>
          <cell r="N3399">
            <v>34170</v>
          </cell>
          <cell r="O3399" t="e">
            <v>#N/A</v>
          </cell>
          <cell r="P3399" t="e">
            <v>#N/A</v>
          </cell>
          <cell r="Q3399" t="e">
            <v>#N/A</v>
          </cell>
          <cell r="R3399" t="e">
            <v>#N/A</v>
          </cell>
          <cell r="S3399" t="e">
            <v>#N/A</v>
          </cell>
          <cell r="T3399" t="e">
            <v>#N/A</v>
          </cell>
          <cell r="U3399" t="e">
            <v>#N/A</v>
          </cell>
          <cell r="V3399" t="e">
            <v>#N/A</v>
          </cell>
          <cell r="W3399" t="e">
            <v>#N/A</v>
          </cell>
          <cell r="X3399" t="e">
            <v>#N/A</v>
          </cell>
          <cell r="Y3399">
            <v>40</v>
          </cell>
        </row>
        <row r="3400">
          <cell r="A3400">
            <v>3399</v>
          </cell>
          <cell r="B3400">
            <v>98</v>
          </cell>
          <cell r="C3400">
            <v>1250</v>
          </cell>
          <cell r="D3400">
            <v>43029</v>
          </cell>
          <cell r="E3400" t="b">
            <v>0</v>
          </cell>
          <cell r="F3400" t="str">
            <v>Approved</v>
          </cell>
          <cell r="G3400" t="str">
            <v>Trek Bicycles</v>
          </cell>
          <cell r="H3400" t="str">
            <v>Standard</v>
          </cell>
          <cell r="I3400" t="str">
            <v>high</v>
          </cell>
          <cell r="J3400" t="str">
            <v>medium</v>
          </cell>
          <cell r="K3400">
            <v>358.39</v>
          </cell>
          <cell r="L3400">
            <v>215.03</v>
          </cell>
          <cell r="M3400">
            <v>143.35999999999999</v>
          </cell>
          <cell r="N3400">
            <v>38002</v>
          </cell>
          <cell r="O3400" t="e">
            <v>#N/A</v>
          </cell>
          <cell r="P3400" t="e">
            <v>#N/A</v>
          </cell>
          <cell r="Q3400" t="e">
            <v>#N/A</v>
          </cell>
          <cell r="R3400" t="e">
            <v>#N/A</v>
          </cell>
          <cell r="S3400" t="e">
            <v>#N/A</v>
          </cell>
          <cell r="T3400" t="e">
            <v>#N/A</v>
          </cell>
          <cell r="U3400" t="e">
            <v>#N/A</v>
          </cell>
          <cell r="V3400" t="e">
            <v>#N/A</v>
          </cell>
          <cell r="W3400" t="e">
            <v>#N/A</v>
          </cell>
          <cell r="X3400" t="e">
            <v>#N/A</v>
          </cell>
          <cell r="Y3400">
            <v>70</v>
          </cell>
        </row>
        <row r="3401">
          <cell r="A3401">
            <v>3400</v>
          </cell>
          <cell r="B3401">
            <v>43</v>
          </cell>
          <cell r="C3401">
            <v>1611</v>
          </cell>
          <cell r="D3401">
            <v>42791</v>
          </cell>
          <cell r="E3401" t="b">
            <v>1</v>
          </cell>
          <cell r="F3401" t="str">
            <v>Approved</v>
          </cell>
          <cell r="G3401" t="str">
            <v>Norco Bicycles</v>
          </cell>
          <cell r="H3401" t="str">
            <v>Standard</v>
          </cell>
          <cell r="I3401" t="str">
            <v>medium</v>
          </cell>
          <cell r="J3401" t="str">
            <v>medium</v>
          </cell>
          <cell r="K3401">
            <v>1555.58</v>
          </cell>
          <cell r="L3401">
            <v>818.01</v>
          </cell>
          <cell r="M3401">
            <v>737.56999999999994</v>
          </cell>
          <cell r="N3401">
            <v>38206</v>
          </cell>
          <cell r="O3401" t="e">
            <v>#N/A</v>
          </cell>
          <cell r="P3401" t="e">
            <v>#N/A</v>
          </cell>
          <cell r="Q3401" t="e">
            <v>#N/A</v>
          </cell>
          <cell r="R3401" t="e">
            <v>#N/A</v>
          </cell>
          <cell r="S3401" t="e">
            <v>#N/A</v>
          </cell>
          <cell r="T3401" t="e">
            <v>#N/A</v>
          </cell>
          <cell r="U3401" t="e">
            <v>#N/A</v>
          </cell>
          <cell r="V3401" t="e">
            <v>#N/A</v>
          </cell>
          <cell r="W3401" t="e">
            <v>#N/A</v>
          </cell>
          <cell r="X3401" t="e">
            <v>#N/A</v>
          </cell>
          <cell r="Y3401">
            <v>308</v>
          </cell>
        </row>
        <row r="3402">
          <cell r="A3402">
            <v>3401</v>
          </cell>
          <cell r="B3402">
            <v>77</v>
          </cell>
          <cell r="C3402">
            <v>2442</v>
          </cell>
          <cell r="D3402">
            <v>42975</v>
          </cell>
          <cell r="E3402" t="b">
            <v>1</v>
          </cell>
          <cell r="F3402" t="str">
            <v>Approved</v>
          </cell>
          <cell r="G3402" t="str">
            <v>Norco Bicycles</v>
          </cell>
          <cell r="H3402" t="str">
            <v>Road</v>
          </cell>
          <cell r="I3402" t="str">
            <v>medium</v>
          </cell>
          <cell r="J3402" t="str">
            <v>large</v>
          </cell>
          <cell r="K3402">
            <v>1240.31</v>
          </cell>
          <cell r="L3402">
            <v>795.1</v>
          </cell>
          <cell r="M3402">
            <v>445.20999999999992</v>
          </cell>
          <cell r="N3402">
            <v>42218</v>
          </cell>
          <cell r="O3402" t="e">
            <v>#N/A</v>
          </cell>
          <cell r="P3402" t="e">
            <v>#N/A</v>
          </cell>
          <cell r="Q3402" t="e">
            <v>#N/A</v>
          </cell>
          <cell r="R3402" t="e">
            <v>#N/A</v>
          </cell>
          <cell r="S3402" t="e">
            <v>#N/A</v>
          </cell>
          <cell r="T3402" t="e">
            <v>#N/A</v>
          </cell>
          <cell r="U3402" t="e">
            <v>#N/A</v>
          </cell>
          <cell r="V3402" t="e">
            <v>#N/A</v>
          </cell>
          <cell r="W3402" t="e">
            <v>#N/A</v>
          </cell>
          <cell r="X3402" t="e">
            <v>#N/A</v>
          </cell>
          <cell r="Y3402">
            <v>124</v>
          </cell>
        </row>
        <row r="3403">
          <cell r="A3403">
            <v>3402</v>
          </cell>
          <cell r="B3403">
            <v>8</v>
          </cell>
          <cell r="C3403">
            <v>2726</v>
          </cell>
          <cell r="D3403">
            <v>43016</v>
          </cell>
          <cell r="E3403" t="b">
            <v>0</v>
          </cell>
          <cell r="F3403" t="str">
            <v>Approved</v>
          </cell>
          <cell r="G3403" t="str">
            <v>Solex</v>
          </cell>
          <cell r="H3403" t="str">
            <v>Road</v>
          </cell>
          <cell r="I3403" t="str">
            <v>medium</v>
          </cell>
          <cell r="J3403" t="str">
            <v>small</v>
          </cell>
          <cell r="K3403">
            <v>1703.52</v>
          </cell>
          <cell r="L3403">
            <v>1516.13</v>
          </cell>
          <cell r="M3403">
            <v>187.38999999999987</v>
          </cell>
          <cell r="N3403">
            <v>40649</v>
          </cell>
          <cell r="O3403" t="e">
            <v>#N/A</v>
          </cell>
          <cell r="P3403" t="e">
            <v>#N/A</v>
          </cell>
          <cell r="Q3403" t="e">
            <v>#N/A</v>
          </cell>
          <cell r="R3403" t="e">
            <v>#N/A</v>
          </cell>
          <cell r="S3403" t="e">
            <v>#N/A</v>
          </cell>
          <cell r="T3403" t="e">
            <v>#N/A</v>
          </cell>
          <cell r="U3403" t="e">
            <v>#N/A</v>
          </cell>
          <cell r="V3403" t="e">
            <v>#N/A</v>
          </cell>
          <cell r="W3403" t="e">
            <v>#N/A</v>
          </cell>
          <cell r="X3403" t="e">
            <v>#N/A</v>
          </cell>
          <cell r="Y3403">
            <v>83</v>
          </cell>
        </row>
        <row r="3404">
          <cell r="A3404">
            <v>3403</v>
          </cell>
          <cell r="B3404">
            <v>68</v>
          </cell>
          <cell r="C3404">
            <v>3201</v>
          </cell>
          <cell r="D3404">
            <v>43078</v>
          </cell>
          <cell r="E3404" t="b">
            <v>0</v>
          </cell>
          <cell r="F3404" t="str">
            <v>Approved</v>
          </cell>
          <cell r="G3404" t="str">
            <v>OHM Cycles</v>
          </cell>
          <cell r="H3404" t="str">
            <v>Standard</v>
          </cell>
          <cell r="I3404" t="str">
            <v>medium</v>
          </cell>
          <cell r="J3404" t="str">
            <v>medium</v>
          </cell>
          <cell r="K3404">
            <v>1636.9</v>
          </cell>
          <cell r="L3404">
            <v>44.71</v>
          </cell>
          <cell r="M3404">
            <v>1592.19</v>
          </cell>
          <cell r="N3404">
            <v>33879</v>
          </cell>
          <cell r="O3404" t="e">
            <v>#N/A</v>
          </cell>
          <cell r="P3404" t="e">
            <v>#N/A</v>
          </cell>
          <cell r="Q3404" t="e">
            <v>#N/A</v>
          </cell>
          <cell r="R3404" t="e">
            <v>#N/A</v>
          </cell>
          <cell r="S3404" t="e">
            <v>#N/A</v>
          </cell>
          <cell r="T3404" t="e">
            <v>#N/A</v>
          </cell>
          <cell r="U3404" t="e">
            <v>#N/A</v>
          </cell>
          <cell r="V3404" t="e">
            <v>#N/A</v>
          </cell>
          <cell r="W3404" t="e">
            <v>#N/A</v>
          </cell>
          <cell r="X3404" t="e">
            <v>#N/A</v>
          </cell>
          <cell r="Y3404">
            <v>21</v>
          </cell>
        </row>
        <row r="3405">
          <cell r="A3405">
            <v>3404</v>
          </cell>
          <cell r="B3405">
            <v>11</v>
          </cell>
          <cell r="C3405">
            <v>1685</v>
          </cell>
          <cell r="D3405">
            <v>42865</v>
          </cell>
          <cell r="E3405" t="b">
            <v>1</v>
          </cell>
          <cell r="F3405" t="str">
            <v>Approved</v>
          </cell>
          <cell r="G3405" t="str">
            <v>Giant Bicycles</v>
          </cell>
          <cell r="H3405" t="str">
            <v>Standard</v>
          </cell>
          <cell r="I3405" t="str">
            <v>high</v>
          </cell>
          <cell r="J3405" t="str">
            <v>medium</v>
          </cell>
          <cell r="K3405">
            <v>1274.93</v>
          </cell>
          <cell r="L3405">
            <v>764.96</v>
          </cell>
          <cell r="M3405">
            <v>509.97</v>
          </cell>
          <cell r="N3405">
            <v>39298</v>
          </cell>
          <cell r="O3405" t="e">
            <v>#N/A</v>
          </cell>
          <cell r="P3405" t="e">
            <v>#N/A</v>
          </cell>
          <cell r="Q3405" t="e">
            <v>#N/A</v>
          </cell>
          <cell r="R3405" t="e">
            <v>#N/A</v>
          </cell>
          <cell r="S3405" t="e">
            <v>#N/A</v>
          </cell>
          <cell r="T3405" t="e">
            <v>#N/A</v>
          </cell>
          <cell r="U3405" t="e">
            <v>#N/A</v>
          </cell>
          <cell r="V3405" t="e">
            <v>#N/A</v>
          </cell>
          <cell r="W3405" t="e">
            <v>#N/A</v>
          </cell>
          <cell r="X3405" t="e">
            <v>#N/A</v>
          </cell>
          <cell r="Y3405">
            <v>234</v>
          </cell>
        </row>
        <row r="3406">
          <cell r="A3406">
            <v>3405</v>
          </cell>
          <cell r="B3406">
            <v>69</v>
          </cell>
          <cell r="C3406">
            <v>1259</v>
          </cell>
          <cell r="D3406">
            <v>43058</v>
          </cell>
          <cell r="E3406" t="b">
            <v>1</v>
          </cell>
          <cell r="F3406" t="str">
            <v>Approved</v>
          </cell>
          <cell r="G3406" t="str">
            <v>Giant Bicycles</v>
          </cell>
          <cell r="H3406" t="str">
            <v>Road</v>
          </cell>
          <cell r="I3406" t="str">
            <v>medium</v>
          </cell>
          <cell r="J3406" t="str">
            <v>medium</v>
          </cell>
          <cell r="K3406">
            <v>792.9</v>
          </cell>
          <cell r="L3406">
            <v>594.67999999999995</v>
          </cell>
          <cell r="M3406">
            <v>198.22000000000003</v>
          </cell>
          <cell r="N3406">
            <v>33879</v>
          </cell>
          <cell r="O3406" t="e">
            <v>#N/A</v>
          </cell>
          <cell r="P3406" t="e">
            <v>#N/A</v>
          </cell>
          <cell r="Q3406" t="e">
            <v>#N/A</v>
          </cell>
          <cell r="R3406" t="e">
            <v>#N/A</v>
          </cell>
          <cell r="S3406" t="e">
            <v>#N/A</v>
          </cell>
          <cell r="T3406" t="e">
            <v>#N/A</v>
          </cell>
          <cell r="U3406" t="e">
            <v>#N/A</v>
          </cell>
          <cell r="V3406" t="e">
            <v>#N/A</v>
          </cell>
          <cell r="W3406" t="e">
            <v>#N/A</v>
          </cell>
          <cell r="X3406" t="e">
            <v>#N/A</v>
          </cell>
          <cell r="Y3406">
            <v>41</v>
          </cell>
        </row>
        <row r="3407">
          <cell r="A3407">
            <v>3406</v>
          </cell>
          <cell r="B3407">
            <v>25</v>
          </cell>
          <cell r="C3407">
            <v>3365</v>
          </cell>
          <cell r="D3407">
            <v>42769</v>
          </cell>
          <cell r="E3407" t="b">
            <v>0</v>
          </cell>
          <cell r="F3407" t="str">
            <v>Approved</v>
          </cell>
          <cell r="G3407" t="str">
            <v>Giant Bicycles</v>
          </cell>
          <cell r="H3407" t="str">
            <v>Road</v>
          </cell>
          <cell r="I3407" t="str">
            <v>medium</v>
          </cell>
          <cell r="J3407" t="str">
            <v>medium</v>
          </cell>
          <cell r="K3407">
            <v>1538.99</v>
          </cell>
          <cell r="L3407">
            <v>829.65</v>
          </cell>
          <cell r="M3407">
            <v>709.34</v>
          </cell>
          <cell r="N3407">
            <v>42404</v>
          </cell>
          <cell r="O3407" t="e">
            <v>#N/A</v>
          </cell>
          <cell r="P3407" t="e">
            <v>#N/A</v>
          </cell>
          <cell r="Q3407" t="e">
            <v>#N/A</v>
          </cell>
          <cell r="R3407" t="e">
            <v>#N/A</v>
          </cell>
          <cell r="S3407" t="e">
            <v>#N/A</v>
          </cell>
          <cell r="T3407" t="e">
            <v>#N/A</v>
          </cell>
          <cell r="U3407" t="e">
            <v>#N/A</v>
          </cell>
          <cell r="V3407" t="e">
            <v>#N/A</v>
          </cell>
          <cell r="W3407" t="e">
            <v>#N/A</v>
          </cell>
          <cell r="X3407" t="e">
            <v>#N/A</v>
          </cell>
          <cell r="Y3407">
            <v>330</v>
          </cell>
        </row>
        <row r="3408">
          <cell r="A3408">
            <v>3407</v>
          </cell>
          <cell r="B3408">
            <v>5</v>
          </cell>
          <cell r="C3408">
            <v>1103</v>
          </cell>
          <cell r="D3408">
            <v>42744</v>
          </cell>
          <cell r="E3408" t="b">
            <v>1</v>
          </cell>
          <cell r="F3408" t="str">
            <v>Approved</v>
          </cell>
          <cell r="G3408" t="str">
            <v>Giant Bicycles</v>
          </cell>
          <cell r="H3408" t="str">
            <v>Standard</v>
          </cell>
          <cell r="I3408" t="str">
            <v>high</v>
          </cell>
          <cell r="J3408" t="str">
            <v>medium</v>
          </cell>
          <cell r="K3408">
            <v>1129.1300000000001</v>
          </cell>
          <cell r="L3408">
            <v>677.48</v>
          </cell>
          <cell r="M3408">
            <v>451.65000000000009</v>
          </cell>
          <cell r="N3408">
            <v>41701</v>
          </cell>
          <cell r="O3408" t="e">
            <v>#N/A</v>
          </cell>
          <cell r="P3408" t="e">
            <v>#N/A</v>
          </cell>
          <cell r="Q3408" t="e">
            <v>#N/A</v>
          </cell>
          <cell r="R3408" t="e">
            <v>#N/A</v>
          </cell>
          <cell r="S3408" t="e">
            <v>#N/A</v>
          </cell>
          <cell r="T3408" t="e">
            <v>#N/A</v>
          </cell>
          <cell r="U3408" t="e">
            <v>#N/A</v>
          </cell>
          <cell r="V3408" t="e">
            <v>#N/A</v>
          </cell>
          <cell r="W3408" t="e">
            <v>#N/A</v>
          </cell>
          <cell r="X3408" t="e">
            <v>#N/A</v>
          </cell>
          <cell r="Y3408">
            <v>355</v>
          </cell>
        </row>
        <row r="3409">
          <cell r="A3409">
            <v>3408</v>
          </cell>
          <cell r="B3409">
            <v>85</v>
          </cell>
          <cell r="C3409">
            <v>3377</v>
          </cell>
          <cell r="D3409">
            <v>42902</v>
          </cell>
          <cell r="E3409" t="b">
            <v>0</v>
          </cell>
          <cell r="F3409" t="str">
            <v>Approved</v>
          </cell>
          <cell r="G3409" t="str">
            <v>WeareA2B</v>
          </cell>
          <cell r="H3409" t="str">
            <v>Standard</v>
          </cell>
          <cell r="I3409" t="str">
            <v>medium</v>
          </cell>
          <cell r="J3409" t="str">
            <v>medium</v>
          </cell>
          <cell r="K3409">
            <v>752.64</v>
          </cell>
          <cell r="L3409">
            <v>205.36</v>
          </cell>
          <cell r="M3409">
            <v>547.28</v>
          </cell>
          <cell r="N3409">
            <v>38206</v>
          </cell>
          <cell r="O3409" t="e">
            <v>#N/A</v>
          </cell>
          <cell r="P3409" t="e">
            <v>#N/A</v>
          </cell>
          <cell r="Q3409" t="e">
            <v>#N/A</v>
          </cell>
          <cell r="R3409" t="e">
            <v>#N/A</v>
          </cell>
          <cell r="S3409" t="e">
            <v>#N/A</v>
          </cell>
          <cell r="T3409" t="e">
            <v>#N/A</v>
          </cell>
          <cell r="U3409" t="e">
            <v>#N/A</v>
          </cell>
          <cell r="V3409" t="e">
            <v>#N/A</v>
          </cell>
          <cell r="W3409" t="e">
            <v>#N/A</v>
          </cell>
          <cell r="X3409" t="e">
            <v>#N/A</v>
          </cell>
          <cell r="Y3409">
            <v>197</v>
          </cell>
        </row>
        <row r="3410">
          <cell r="A3410">
            <v>3409</v>
          </cell>
          <cell r="B3410">
            <v>0</v>
          </cell>
          <cell r="C3410">
            <v>52</v>
          </cell>
          <cell r="D3410">
            <v>42805</v>
          </cell>
          <cell r="E3410" t="b">
            <v>1</v>
          </cell>
          <cell r="F3410" t="str">
            <v>Approved</v>
          </cell>
          <cell r="K3410">
            <v>326.86</v>
          </cell>
          <cell r="M3410">
            <v>326.86</v>
          </cell>
          <cell r="O3410" t="e">
            <v>#N/A</v>
          </cell>
          <cell r="P3410" t="e">
            <v>#N/A</v>
          </cell>
          <cell r="Q3410" t="e">
            <v>#N/A</v>
          </cell>
          <cell r="R3410" t="e">
            <v>#N/A</v>
          </cell>
          <cell r="S3410" t="e">
            <v>#N/A</v>
          </cell>
          <cell r="T3410" t="e">
            <v>#N/A</v>
          </cell>
          <cell r="U3410" t="e">
            <v>#N/A</v>
          </cell>
          <cell r="V3410" t="e">
            <v>#N/A</v>
          </cell>
          <cell r="W3410" t="e">
            <v>#N/A</v>
          </cell>
          <cell r="X3410" t="e">
            <v>#N/A</v>
          </cell>
          <cell r="Y3410">
            <v>294</v>
          </cell>
        </row>
        <row r="3411">
          <cell r="A3411">
            <v>3410</v>
          </cell>
          <cell r="B3411">
            <v>24</v>
          </cell>
          <cell r="C3411">
            <v>556</v>
          </cell>
          <cell r="D3411">
            <v>42961</v>
          </cell>
          <cell r="E3411" t="b">
            <v>0</v>
          </cell>
          <cell r="F3411" t="str">
            <v>Approved</v>
          </cell>
          <cell r="G3411" t="str">
            <v>Solex</v>
          </cell>
          <cell r="H3411" t="str">
            <v>Road</v>
          </cell>
          <cell r="I3411" t="str">
            <v>medium</v>
          </cell>
          <cell r="J3411" t="str">
            <v>large</v>
          </cell>
          <cell r="K3411">
            <v>1777.8</v>
          </cell>
          <cell r="L3411">
            <v>820.78</v>
          </cell>
          <cell r="M3411">
            <v>957.02</v>
          </cell>
          <cell r="N3411">
            <v>40670</v>
          </cell>
          <cell r="O3411" t="e">
            <v>#N/A</v>
          </cell>
          <cell r="P3411" t="e">
            <v>#N/A</v>
          </cell>
          <cell r="Q3411" t="e">
            <v>#N/A</v>
          </cell>
          <cell r="R3411" t="e">
            <v>#N/A</v>
          </cell>
          <cell r="S3411" t="e">
            <v>#N/A</v>
          </cell>
          <cell r="T3411" t="e">
            <v>#N/A</v>
          </cell>
          <cell r="U3411" t="e">
            <v>#N/A</v>
          </cell>
          <cell r="V3411" t="e">
            <v>#N/A</v>
          </cell>
          <cell r="W3411" t="e">
            <v>#N/A</v>
          </cell>
          <cell r="X3411" t="e">
            <v>#N/A</v>
          </cell>
          <cell r="Y3411">
            <v>138</v>
          </cell>
        </row>
        <row r="3412">
          <cell r="A3412">
            <v>3411</v>
          </cell>
          <cell r="B3412">
            <v>20</v>
          </cell>
          <cell r="C3412">
            <v>387</v>
          </cell>
          <cell r="D3412">
            <v>42977</v>
          </cell>
          <cell r="E3412" t="b">
            <v>0</v>
          </cell>
          <cell r="F3412" t="str">
            <v>Approved</v>
          </cell>
          <cell r="G3412" t="str">
            <v>Trek Bicycles</v>
          </cell>
          <cell r="H3412" t="str">
            <v>Standard</v>
          </cell>
          <cell r="I3412" t="str">
            <v>medium</v>
          </cell>
          <cell r="J3412" t="str">
            <v>small</v>
          </cell>
          <cell r="K3412">
            <v>1775.81</v>
          </cell>
          <cell r="L3412">
            <v>1580.47</v>
          </cell>
          <cell r="M3412">
            <v>195.33999999999992</v>
          </cell>
          <cell r="N3412">
            <v>40303</v>
          </cell>
          <cell r="O3412" t="e">
            <v>#N/A</v>
          </cell>
          <cell r="P3412" t="e">
            <v>#N/A</v>
          </cell>
          <cell r="Q3412" t="e">
            <v>#N/A</v>
          </cell>
          <cell r="R3412" t="e">
            <v>#N/A</v>
          </cell>
          <cell r="S3412" t="e">
            <v>#N/A</v>
          </cell>
          <cell r="T3412" t="e">
            <v>#N/A</v>
          </cell>
          <cell r="U3412" t="e">
            <v>#N/A</v>
          </cell>
          <cell r="V3412" t="e">
            <v>#N/A</v>
          </cell>
          <cell r="W3412" t="e">
            <v>#N/A</v>
          </cell>
          <cell r="X3412" t="e">
            <v>#N/A</v>
          </cell>
          <cell r="Y3412">
            <v>122</v>
          </cell>
        </row>
        <row r="3413">
          <cell r="A3413">
            <v>3412</v>
          </cell>
          <cell r="B3413">
            <v>39</v>
          </cell>
          <cell r="C3413">
            <v>3106</v>
          </cell>
          <cell r="D3413">
            <v>42856</v>
          </cell>
          <cell r="E3413" t="b">
            <v>1</v>
          </cell>
          <cell r="F3413" t="str">
            <v>Approved</v>
          </cell>
          <cell r="G3413" t="str">
            <v>Giant Bicycles</v>
          </cell>
          <cell r="H3413" t="str">
            <v>Standard</v>
          </cell>
          <cell r="I3413" t="str">
            <v>medium</v>
          </cell>
          <cell r="J3413" t="str">
            <v>large</v>
          </cell>
          <cell r="K3413">
            <v>1812.75</v>
          </cell>
          <cell r="L3413">
            <v>582.48</v>
          </cell>
          <cell r="M3413">
            <v>1230.27</v>
          </cell>
          <cell r="N3413">
            <v>39526</v>
          </cell>
          <cell r="O3413" t="e">
            <v>#N/A</v>
          </cell>
          <cell r="P3413" t="e">
            <v>#N/A</v>
          </cell>
          <cell r="Q3413" t="e">
            <v>#N/A</v>
          </cell>
          <cell r="R3413" t="e">
            <v>#N/A</v>
          </cell>
          <cell r="S3413" t="e">
            <v>#N/A</v>
          </cell>
          <cell r="T3413" t="e">
            <v>#N/A</v>
          </cell>
          <cell r="U3413" t="e">
            <v>#N/A</v>
          </cell>
          <cell r="V3413" t="e">
            <v>#N/A</v>
          </cell>
          <cell r="W3413" t="e">
            <v>#N/A</v>
          </cell>
          <cell r="X3413" t="e">
            <v>#N/A</v>
          </cell>
          <cell r="Y3413">
            <v>243</v>
          </cell>
        </row>
        <row r="3414">
          <cell r="A3414">
            <v>3413</v>
          </cell>
          <cell r="B3414">
            <v>62</v>
          </cell>
          <cell r="C3414">
            <v>197</v>
          </cell>
          <cell r="D3414">
            <v>42991</v>
          </cell>
          <cell r="E3414" t="b">
            <v>0</v>
          </cell>
          <cell r="F3414" t="str">
            <v>Approved</v>
          </cell>
          <cell r="G3414" t="str">
            <v>Solex</v>
          </cell>
          <cell r="H3414" t="str">
            <v>Standard</v>
          </cell>
          <cell r="I3414" t="str">
            <v>high</v>
          </cell>
          <cell r="J3414" t="str">
            <v>medium</v>
          </cell>
          <cell r="K3414">
            <v>1024.6600000000001</v>
          </cell>
          <cell r="L3414">
            <v>614.79999999999995</v>
          </cell>
          <cell r="M3414">
            <v>409.86000000000013</v>
          </cell>
          <cell r="N3414">
            <v>35378</v>
          </cell>
          <cell r="O3414" t="e">
            <v>#N/A</v>
          </cell>
          <cell r="P3414" t="e">
            <v>#N/A</v>
          </cell>
          <cell r="Q3414" t="e">
            <v>#N/A</v>
          </cell>
          <cell r="R3414" t="e">
            <v>#N/A</v>
          </cell>
          <cell r="S3414" t="e">
            <v>#N/A</v>
          </cell>
          <cell r="T3414" t="e">
            <v>#N/A</v>
          </cell>
          <cell r="U3414" t="e">
            <v>#N/A</v>
          </cell>
          <cell r="V3414" t="e">
            <v>#N/A</v>
          </cell>
          <cell r="W3414" t="e">
            <v>#N/A</v>
          </cell>
          <cell r="X3414" t="e">
            <v>#N/A</v>
          </cell>
          <cell r="Y3414">
            <v>108</v>
          </cell>
        </row>
        <row r="3415">
          <cell r="A3415">
            <v>3414</v>
          </cell>
          <cell r="B3415">
            <v>1</v>
          </cell>
          <cell r="C3415">
            <v>2816</v>
          </cell>
          <cell r="D3415">
            <v>43091</v>
          </cell>
          <cell r="E3415" t="b">
            <v>0</v>
          </cell>
          <cell r="F3415" t="str">
            <v>Approved</v>
          </cell>
          <cell r="G3415" t="str">
            <v>Giant Bicycles</v>
          </cell>
          <cell r="H3415" t="str">
            <v>Standard</v>
          </cell>
          <cell r="I3415" t="str">
            <v>medium</v>
          </cell>
          <cell r="J3415" t="str">
            <v>medium</v>
          </cell>
          <cell r="K3415">
            <v>1403.5</v>
          </cell>
          <cell r="L3415">
            <v>954.82</v>
          </cell>
          <cell r="M3415">
            <v>448.67999999999995</v>
          </cell>
          <cell r="N3415">
            <v>41245</v>
          </cell>
          <cell r="O3415" t="e">
            <v>#N/A</v>
          </cell>
          <cell r="P3415" t="e">
            <v>#N/A</v>
          </cell>
          <cell r="Q3415" t="e">
            <v>#N/A</v>
          </cell>
          <cell r="R3415" t="e">
            <v>#N/A</v>
          </cell>
          <cell r="S3415" t="e">
            <v>#N/A</v>
          </cell>
          <cell r="T3415" t="e">
            <v>#N/A</v>
          </cell>
          <cell r="U3415" t="e">
            <v>#N/A</v>
          </cell>
          <cell r="V3415" t="e">
            <v>#N/A</v>
          </cell>
          <cell r="W3415" t="e">
            <v>#N/A</v>
          </cell>
          <cell r="X3415" t="e">
            <v>#N/A</v>
          </cell>
          <cell r="Y3415">
            <v>8</v>
          </cell>
        </row>
        <row r="3416">
          <cell r="A3416">
            <v>3415</v>
          </cell>
          <cell r="B3416">
            <v>18</v>
          </cell>
          <cell r="C3416">
            <v>458</v>
          </cell>
          <cell r="D3416">
            <v>42794</v>
          </cell>
          <cell r="E3416" t="b">
            <v>1</v>
          </cell>
          <cell r="F3416" t="str">
            <v>Approved</v>
          </cell>
          <cell r="G3416" t="str">
            <v>Solex</v>
          </cell>
          <cell r="H3416" t="str">
            <v>Standard</v>
          </cell>
          <cell r="I3416" t="str">
            <v>medium</v>
          </cell>
          <cell r="J3416" t="str">
            <v>medium</v>
          </cell>
          <cell r="K3416">
            <v>575.27</v>
          </cell>
          <cell r="L3416">
            <v>431.45</v>
          </cell>
          <cell r="M3416">
            <v>143.82</v>
          </cell>
          <cell r="N3416">
            <v>34165</v>
          </cell>
          <cell r="O3416" t="e">
            <v>#N/A</v>
          </cell>
          <cell r="P3416" t="e">
            <v>#N/A</v>
          </cell>
          <cell r="Q3416" t="e">
            <v>#N/A</v>
          </cell>
          <cell r="R3416" t="e">
            <v>#N/A</v>
          </cell>
          <cell r="S3416" t="e">
            <v>#N/A</v>
          </cell>
          <cell r="T3416" t="e">
            <v>#N/A</v>
          </cell>
          <cell r="U3416" t="e">
            <v>#N/A</v>
          </cell>
          <cell r="V3416" t="e">
            <v>#N/A</v>
          </cell>
          <cell r="W3416" t="e">
            <v>#N/A</v>
          </cell>
          <cell r="X3416" t="e">
            <v>#N/A</v>
          </cell>
          <cell r="Y3416">
            <v>305</v>
          </cell>
        </row>
        <row r="3417">
          <cell r="A3417">
            <v>3416</v>
          </cell>
          <cell r="B3417">
            <v>97</v>
          </cell>
          <cell r="C3417">
            <v>2602</v>
          </cell>
          <cell r="D3417">
            <v>42972</v>
          </cell>
          <cell r="E3417" t="b">
            <v>1</v>
          </cell>
          <cell r="F3417" t="str">
            <v>Approved</v>
          </cell>
          <cell r="G3417" t="str">
            <v>Solex</v>
          </cell>
          <cell r="H3417" t="str">
            <v>Standard</v>
          </cell>
          <cell r="I3417" t="str">
            <v>medium</v>
          </cell>
          <cell r="J3417" t="str">
            <v>large</v>
          </cell>
          <cell r="K3417">
            <v>202.62</v>
          </cell>
          <cell r="L3417">
            <v>151.96</v>
          </cell>
          <cell r="M3417">
            <v>50.66</v>
          </cell>
          <cell r="N3417">
            <v>42458</v>
          </cell>
          <cell r="O3417" t="e">
            <v>#N/A</v>
          </cell>
          <cell r="P3417" t="e">
            <v>#N/A</v>
          </cell>
          <cell r="Q3417" t="e">
            <v>#N/A</v>
          </cell>
          <cell r="R3417" t="e">
            <v>#N/A</v>
          </cell>
          <cell r="S3417" t="e">
            <v>#N/A</v>
          </cell>
          <cell r="T3417" t="e">
            <v>#N/A</v>
          </cell>
          <cell r="U3417" t="e">
            <v>#N/A</v>
          </cell>
          <cell r="V3417" t="e">
            <v>#N/A</v>
          </cell>
          <cell r="W3417" t="e">
            <v>#N/A</v>
          </cell>
          <cell r="X3417" t="e">
            <v>#N/A</v>
          </cell>
          <cell r="Y3417">
            <v>127</v>
          </cell>
        </row>
        <row r="3418">
          <cell r="A3418">
            <v>3417</v>
          </cell>
          <cell r="B3418">
            <v>70</v>
          </cell>
          <cell r="C3418">
            <v>35</v>
          </cell>
          <cell r="D3418">
            <v>42824</v>
          </cell>
          <cell r="E3418" t="b">
            <v>0</v>
          </cell>
          <cell r="F3418" t="str">
            <v>Approved</v>
          </cell>
          <cell r="G3418" t="str">
            <v>Norco Bicycles</v>
          </cell>
          <cell r="H3418" t="str">
            <v>Road</v>
          </cell>
          <cell r="I3418" t="str">
            <v>medium</v>
          </cell>
          <cell r="J3418" t="str">
            <v>medium</v>
          </cell>
          <cell r="K3418">
            <v>1036.5899999999999</v>
          </cell>
          <cell r="L3418">
            <v>206.35</v>
          </cell>
          <cell r="M3418">
            <v>830.2399999999999</v>
          </cell>
          <cell r="N3418">
            <v>40553</v>
          </cell>
          <cell r="O3418" t="e">
            <v>#N/A</v>
          </cell>
          <cell r="P3418" t="e">
            <v>#N/A</v>
          </cell>
          <cell r="Q3418" t="e">
            <v>#N/A</v>
          </cell>
          <cell r="R3418" t="e">
            <v>#N/A</v>
          </cell>
          <cell r="S3418" t="e">
            <v>#N/A</v>
          </cell>
          <cell r="T3418" t="e">
            <v>#N/A</v>
          </cell>
          <cell r="U3418" t="e">
            <v>#N/A</v>
          </cell>
          <cell r="V3418" t="e">
            <v>#N/A</v>
          </cell>
          <cell r="W3418" t="e">
            <v>#N/A</v>
          </cell>
          <cell r="X3418" t="e">
            <v>#N/A</v>
          </cell>
          <cell r="Y3418">
            <v>275</v>
          </cell>
        </row>
        <row r="3419">
          <cell r="A3419">
            <v>3418</v>
          </cell>
          <cell r="B3419">
            <v>24</v>
          </cell>
          <cell r="C3419">
            <v>1376</v>
          </cell>
          <cell r="D3419">
            <v>42961</v>
          </cell>
          <cell r="E3419" t="b">
            <v>1</v>
          </cell>
          <cell r="F3419" t="str">
            <v>Approved</v>
          </cell>
          <cell r="G3419" t="str">
            <v>Solex</v>
          </cell>
          <cell r="H3419" t="str">
            <v>Road</v>
          </cell>
          <cell r="I3419" t="str">
            <v>medium</v>
          </cell>
          <cell r="J3419" t="str">
            <v>large</v>
          </cell>
          <cell r="K3419">
            <v>1777.8</v>
          </cell>
          <cell r="L3419">
            <v>820.78</v>
          </cell>
          <cell r="M3419">
            <v>957.02</v>
          </cell>
          <cell r="N3419">
            <v>42696</v>
          </cell>
          <cell r="O3419" t="e">
            <v>#N/A</v>
          </cell>
          <cell r="P3419" t="e">
            <v>#N/A</v>
          </cell>
          <cell r="Q3419" t="e">
            <v>#N/A</v>
          </cell>
          <cell r="R3419" t="e">
            <v>#N/A</v>
          </cell>
          <cell r="S3419" t="e">
            <v>#N/A</v>
          </cell>
          <cell r="T3419" t="e">
            <v>#N/A</v>
          </cell>
          <cell r="U3419" t="e">
            <v>#N/A</v>
          </cell>
          <cell r="V3419" t="e">
            <v>#N/A</v>
          </cell>
          <cell r="W3419" t="e">
            <v>#N/A</v>
          </cell>
          <cell r="X3419" t="e">
            <v>#N/A</v>
          </cell>
          <cell r="Y3419">
            <v>138</v>
          </cell>
        </row>
        <row r="3420">
          <cell r="A3420">
            <v>3419</v>
          </cell>
          <cell r="B3420">
            <v>91</v>
          </cell>
          <cell r="C3420">
            <v>1007</v>
          </cell>
          <cell r="D3420">
            <v>43025</v>
          </cell>
          <cell r="E3420" t="b">
            <v>0</v>
          </cell>
          <cell r="F3420" t="str">
            <v>Approved</v>
          </cell>
          <cell r="G3420" t="str">
            <v>Solex</v>
          </cell>
          <cell r="H3420" t="str">
            <v>Standard</v>
          </cell>
          <cell r="I3420" t="str">
            <v>medium</v>
          </cell>
          <cell r="J3420" t="str">
            <v>medium</v>
          </cell>
          <cell r="K3420">
            <v>100.35</v>
          </cell>
          <cell r="L3420">
            <v>75.260000000000005</v>
          </cell>
          <cell r="M3420">
            <v>25.089999999999989</v>
          </cell>
          <cell r="N3420">
            <v>36367</v>
          </cell>
          <cell r="O3420" t="e">
            <v>#N/A</v>
          </cell>
          <cell r="P3420" t="e">
            <v>#N/A</v>
          </cell>
          <cell r="Q3420" t="e">
            <v>#N/A</v>
          </cell>
          <cell r="R3420" t="e">
            <v>#N/A</v>
          </cell>
          <cell r="S3420" t="e">
            <v>#N/A</v>
          </cell>
          <cell r="T3420" t="e">
            <v>#N/A</v>
          </cell>
          <cell r="U3420" t="e">
            <v>#N/A</v>
          </cell>
          <cell r="V3420" t="e">
            <v>#N/A</v>
          </cell>
          <cell r="W3420" t="e">
            <v>#N/A</v>
          </cell>
          <cell r="X3420" t="e">
            <v>#N/A</v>
          </cell>
          <cell r="Y3420">
            <v>74</v>
          </cell>
        </row>
        <row r="3421">
          <cell r="A3421">
            <v>3420</v>
          </cell>
          <cell r="B3421">
            <v>50</v>
          </cell>
          <cell r="C3421">
            <v>1161</v>
          </cell>
          <cell r="D3421">
            <v>43082</v>
          </cell>
          <cell r="E3421" t="b">
            <v>0</v>
          </cell>
          <cell r="F3421" t="str">
            <v>Approved</v>
          </cell>
          <cell r="G3421" t="str">
            <v>WeareA2B</v>
          </cell>
          <cell r="H3421" t="str">
            <v>Standard</v>
          </cell>
          <cell r="I3421" t="str">
            <v>medium</v>
          </cell>
          <cell r="J3421" t="str">
            <v>small</v>
          </cell>
          <cell r="K3421">
            <v>175.89</v>
          </cell>
          <cell r="L3421">
            <v>131.91999999999999</v>
          </cell>
          <cell r="M3421">
            <v>43.97</v>
          </cell>
          <cell r="N3421">
            <v>37668</v>
          </cell>
          <cell r="O3421" t="e">
            <v>#N/A</v>
          </cell>
          <cell r="P3421" t="e">
            <v>#N/A</v>
          </cell>
          <cell r="Q3421" t="e">
            <v>#N/A</v>
          </cell>
          <cell r="R3421" t="e">
            <v>#N/A</v>
          </cell>
          <cell r="S3421" t="e">
            <v>#N/A</v>
          </cell>
          <cell r="T3421" t="e">
            <v>#N/A</v>
          </cell>
          <cell r="U3421" t="e">
            <v>#N/A</v>
          </cell>
          <cell r="V3421" t="e">
            <v>#N/A</v>
          </cell>
          <cell r="W3421" t="e">
            <v>#N/A</v>
          </cell>
          <cell r="X3421" t="e">
            <v>#N/A</v>
          </cell>
          <cell r="Y3421">
            <v>17</v>
          </cell>
        </row>
        <row r="3422">
          <cell r="A3422">
            <v>3421</v>
          </cell>
          <cell r="B3422">
            <v>0</v>
          </cell>
          <cell r="C3422">
            <v>2553</v>
          </cell>
          <cell r="D3422">
            <v>42811</v>
          </cell>
          <cell r="E3422" t="b">
            <v>1</v>
          </cell>
          <cell r="F3422" t="str">
            <v>Approved</v>
          </cell>
          <cell r="G3422" t="str">
            <v>WeareA2B</v>
          </cell>
          <cell r="H3422" t="str">
            <v>Standard</v>
          </cell>
          <cell r="I3422" t="str">
            <v>medium</v>
          </cell>
          <cell r="J3422" t="str">
            <v>medium</v>
          </cell>
          <cell r="K3422">
            <v>60.34</v>
          </cell>
          <cell r="L3422">
            <v>45.26</v>
          </cell>
          <cell r="M3422">
            <v>15.080000000000005</v>
          </cell>
          <cell r="N3422">
            <v>34115</v>
          </cell>
          <cell r="O3422" t="e">
            <v>#N/A</v>
          </cell>
          <cell r="P3422" t="e">
            <v>#N/A</v>
          </cell>
          <cell r="Q3422" t="e">
            <v>#N/A</v>
          </cell>
          <cell r="R3422" t="e">
            <v>#N/A</v>
          </cell>
          <cell r="S3422" t="e">
            <v>#N/A</v>
          </cell>
          <cell r="T3422" t="e">
            <v>#N/A</v>
          </cell>
          <cell r="U3422" t="e">
            <v>#N/A</v>
          </cell>
          <cell r="V3422" t="e">
            <v>#N/A</v>
          </cell>
          <cell r="W3422" t="e">
            <v>#N/A</v>
          </cell>
          <cell r="X3422" t="e">
            <v>#N/A</v>
          </cell>
          <cell r="Y3422">
            <v>288</v>
          </cell>
        </row>
        <row r="3423">
          <cell r="A3423">
            <v>3422</v>
          </cell>
          <cell r="B3423">
            <v>82</v>
          </cell>
          <cell r="C3423">
            <v>1074</v>
          </cell>
          <cell r="D3423">
            <v>42943</v>
          </cell>
          <cell r="E3423" t="b">
            <v>1</v>
          </cell>
          <cell r="F3423" t="str">
            <v>Approved</v>
          </cell>
          <cell r="G3423" t="str">
            <v>Giant Bicycles</v>
          </cell>
          <cell r="H3423" t="str">
            <v>Road</v>
          </cell>
          <cell r="I3423" t="str">
            <v>medium</v>
          </cell>
          <cell r="J3423" t="str">
            <v>medium</v>
          </cell>
          <cell r="K3423">
            <v>1538.99</v>
          </cell>
          <cell r="L3423">
            <v>829.65</v>
          </cell>
          <cell r="M3423">
            <v>709.34</v>
          </cell>
          <cell r="N3423">
            <v>39031</v>
          </cell>
          <cell r="O3423" t="e">
            <v>#N/A</v>
          </cell>
          <cell r="P3423" t="e">
            <v>#N/A</v>
          </cell>
          <cell r="Q3423" t="e">
            <v>#N/A</v>
          </cell>
          <cell r="R3423" t="e">
            <v>#N/A</v>
          </cell>
          <cell r="S3423" t="e">
            <v>#N/A</v>
          </cell>
          <cell r="T3423" t="e">
            <v>#N/A</v>
          </cell>
          <cell r="U3423" t="e">
            <v>#N/A</v>
          </cell>
          <cell r="V3423" t="e">
            <v>#N/A</v>
          </cell>
          <cell r="W3423" t="e">
            <v>#N/A</v>
          </cell>
          <cell r="X3423" t="e">
            <v>#N/A</v>
          </cell>
          <cell r="Y3423">
            <v>156</v>
          </cell>
        </row>
        <row r="3424">
          <cell r="A3424">
            <v>3423</v>
          </cell>
          <cell r="B3424">
            <v>49</v>
          </cell>
          <cell r="C3424">
            <v>2155</v>
          </cell>
          <cell r="D3424">
            <v>42944</v>
          </cell>
          <cell r="E3424" t="b">
            <v>1</v>
          </cell>
          <cell r="F3424" t="str">
            <v>Approved</v>
          </cell>
          <cell r="G3424" t="str">
            <v>Trek Bicycles</v>
          </cell>
          <cell r="H3424" t="str">
            <v>Road</v>
          </cell>
          <cell r="I3424" t="str">
            <v>medium</v>
          </cell>
          <cell r="J3424" t="str">
            <v>medium</v>
          </cell>
          <cell r="K3424">
            <v>533.51</v>
          </cell>
          <cell r="L3424">
            <v>400.13</v>
          </cell>
          <cell r="M3424">
            <v>133.38</v>
          </cell>
          <cell r="N3424">
            <v>41064</v>
          </cell>
          <cell r="O3424" t="e">
            <v>#N/A</v>
          </cell>
          <cell r="P3424" t="e">
            <v>#N/A</v>
          </cell>
          <cell r="Q3424" t="e">
            <v>#N/A</v>
          </cell>
          <cell r="R3424" t="e">
            <v>#N/A</v>
          </cell>
          <cell r="S3424" t="e">
            <v>#N/A</v>
          </cell>
          <cell r="T3424" t="e">
            <v>#N/A</v>
          </cell>
          <cell r="U3424" t="e">
            <v>#N/A</v>
          </cell>
          <cell r="V3424" t="e">
            <v>#N/A</v>
          </cell>
          <cell r="W3424" t="e">
            <v>#N/A</v>
          </cell>
          <cell r="X3424" t="e">
            <v>#N/A</v>
          </cell>
          <cell r="Y3424">
            <v>155</v>
          </cell>
        </row>
        <row r="3425">
          <cell r="A3425">
            <v>3424</v>
          </cell>
          <cell r="B3425">
            <v>36</v>
          </cell>
          <cell r="C3425">
            <v>1572</v>
          </cell>
          <cell r="D3425">
            <v>42876</v>
          </cell>
          <cell r="E3425" t="b">
            <v>0</v>
          </cell>
          <cell r="F3425" t="str">
            <v>Approved</v>
          </cell>
          <cell r="G3425" t="str">
            <v>Solex</v>
          </cell>
          <cell r="H3425" t="str">
            <v>Standard</v>
          </cell>
          <cell r="I3425" t="str">
            <v>low</v>
          </cell>
          <cell r="J3425" t="str">
            <v>medium</v>
          </cell>
          <cell r="K3425">
            <v>1289.8499999999999</v>
          </cell>
          <cell r="L3425">
            <v>74.510000000000005</v>
          </cell>
          <cell r="M3425">
            <v>1215.3399999999999</v>
          </cell>
          <cell r="N3425">
            <v>40649</v>
          </cell>
          <cell r="O3425" t="e">
            <v>#N/A</v>
          </cell>
          <cell r="P3425" t="e">
            <v>#N/A</v>
          </cell>
          <cell r="Q3425" t="e">
            <v>#N/A</v>
          </cell>
          <cell r="R3425" t="e">
            <v>#N/A</v>
          </cell>
          <cell r="S3425" t="e">
            <v>#N/A</v>
          </cell>
          <cell r="T3425" t="e">
            <v>#N/A</v>
          </cell>
          <cell r="U3425" t="e">
            <v>#N/A</v>
          </cell>
          <cell r="V3425" t="e">
            <v>#N/A</v>
          </cell>
          <cell r="W3425" t="e">
            <v>#N/A</v>
          </cell>
          <cell r="X3425" t="e">
            <v>#N/A</v>
          </cell>
          <cell r="Y3425">
            <v>223</v>
          </cell>
        </row>
        <row r="3426">
          <cell r="A3426">
            <v>3425</v>
          </cell>
          <cell r="B3426">
            <v>31</v>
          </cell>
          <cell r="C3426">
            <v>2100</v>
          </cell>
          <cell r="D3426">
            <v>42793</v>
          </cell>
          <cell r="E3426" t="b">
            <v>0</v>
          </cell>
          <cell r="F3426" t="str">
            <v>Approved</v>
          </cell>
          <cell r="G3426" t="str">
            <v>Giant Bicycles</v>
          </cell>
          <cell r="H3426" t="str">
            <v>Standard</v>
          </cell>
          <cell r="I3426" t="str">
            <v>medium</v>
          </cell>
          <cell r="J3426" t="str">
            <v>medium</v>
          </cell>
          <cell r="K3426">
            <v>230.91</v>
          </cell>
          <cell r="L3426">
            <v>173.18</v>
          </cell>
          <cell r="M3426">
            <v>57.72999999999999</v>
          </cell>
          <cell r="N3426">
            <v>39031</v>
          </cell>
          <cell r="O3426" t="e">
            <v>#N/A</v>
          </cell>
          <cell r="P3426" t="e">
            <v>#N/A</v>
          </cell>
          <cell r="Q3426" t="e">
            <v>#N/A</v>
          </cell>
          <cell r="R3426" t="e">
            <v>#N/A</v>
          </cell>
          <cell r="S3426" t="e">
            <v>#N/A</v>
          </cell>
          <cell r="T3426" t="e">
            <v>#N/A</v>
          </cell>
          <cell r="U3426" t="e">
            <v>#N/A</v>
          </cell>
          <cell r="V3426" t="e">
            <v>#N/A</v>
          </cell>
          <cell r="W3426" t="e">
            <v>#N/A</v>
          </cell>
          <cell r="X3426" t="e">
            <v>#N/A</v>
          </cell>
          <cell r="Y3426">
            <v>306</v>
          </cell>
        </row>
        <row r="3427">
          <cell r="A3427">
            <v>3426</v>
          </cell>
          <cell r="B3427">
            <v>50</v>
          </cell>
          <cell r="C3427">
            <v>3477</v>
          </cell>
          <cell r="D3427">
            <v>43035</v>
          </cell>
          <cell r="E3427" t="b">
            <v>1</v>
          </cell>
          <cell r="F3427" t="str">
            <v>Approved</v>
          </cell>
          <cell r="G3427" t="str">
            <v>WeareA2B</v>
          </cell>
          <cell r="H3427" t="str">
            <v>Standard</v>
          </cell>
          <cell r="I3427" t="str">
            <v>medium</v>
          </cell>
          <cell r="J3427" t="str">
            <v>small</v>
          </cell>
          <cell r="K3427">
            <v>175.89</v>
          </cell>
          <cell r="L3427">
            <v>131.91999999999999</v>
          </cell>
          <cell r="M3427">
            <v>43.97</v>
          </cell>
          <cell r="N3427">
            <v>37220</v>
          </cell>
          <cell r="O3427" t="str">
            <v>Male</v>
          </cell>
          <cell r="P3427">
            <v>54</v>
          </cell>
          <cell r="Q3427">
            <v>26.169863013698631</v>
          </cell>
          <cell r="R3427" t="str">
            <v>Senior Developer</v>
          </cell>
          <cell r="S3427" t="str">
            <v>Manufacturing</v>
          </cell>
          <cell r="T3427" t="str">
            <v>Affluent Customer</v>
          </cell>
          <cell r="U3427" t="str">
            <v>No</v>
          </cell>
          <cell r="V3427">
            <v>2261</v>
          </cell>
          <cell r="W3427" t="str">
            <v>NSW</v>
          </cell>
          <cell r="X3427">
            <v>7</v>
          </cell>
          <cell r="Y3427">
            <v>64</v>
          </cell>
        </row>
        <row r="3428">
          <cell r="A3428">
            <v>3427</v>
          </cell>
          <cell r="B3428">
            <v>43</v>
          </cell>
          <cell r="C3428">
            <v>1959</v>
          </cell>
          <cell r="D3428">
            <v>42782</v>
          </cell>
          <cell r="E3428" t="b">
            <v>0</v>
          </cell>
          <cell r="F3428" t="str">
            <v>Approved</v>
          </cell>
          <cell r="G3428" t="str">
            <v>Solex</v>
          </cell>
          <cell r="H3428" t="str">
            <v>Standard</v>
          </cell>
          <cell r="I3428" t="str">
            <v>medium</v>
          </cell>
          <cell r="J3428" t="str">
            <v>medium</v>
          </cell>
          <cell r="K3428">
            <v>1151.96</v>
          </cell>
          <cell r="L3428">
            <v>649.49</v>
          </cell>
          <cell r="M3428">
            <v>502.47</v>
          </cell>
          <cell r="N3428">
            <v>38991</v>
          </cell>
          <cell r="O3428" t="e">
            <v>#N/A</v>
          </cell>
          <cell r="P3428" t="e">
            <v>#N/A</v>
          </cell>
          <cell r="Q3428" t="e">
            <v>#N/A</v>
          </cell>
          <cell r="R3428" t="e">
            <v>#N/A</v>
          </cell>
          <cell r="S3428" t="e">
            <v>#N/A</v>
          </cell>
          <cell r="T3428" t="e">
            <v>#N/A</v>
          </cell>
          <cell r="U3428" t="e">
            <v>#N/A</v>
          </cell>
          <cell r="V3428" t="e">
            <v>#N/A</v>
          </cell>
          <cell r="W3428" t="e">
            <v>#N/A</v>
          </cell>
          <cell r="X3428" t="e">
            <v>#N/A</v>
          </cell>
          <cell r="Y3428">
            <v>317</v>
          </cell>
        </row>
        <row r="3429">
          <cell r="A3429">
            <v>3428</v>
          </cell>
          <cell r="B3429">
            <v>14</v>
          </cell>
          <cell r="C3429">
            <v>1177</v>
          </cell>
          <cell r="D3429">
            <v>42994</v>
          </cell>
          <cell r="E3429" t="b">
            <v>1</v>
          </cell>
          <cell r="F3429" t="str">
            <v>Approved</v>
          </cell>
          <cell r="G3429" t="str">
            <v>Trek Bicycles</v>
          </cell>
          <cell r="H3429" t="str">
            <v>Standard</v>
          </cell>
          <cell r="I3429" t="str">
            <v>medium</v>
          </cell>
          <cell r="J3429" t="str">
            <v>small</v>
          </cell>
          <cell r="K3429">
            <v>1386.84</v>
          </cell>
          <cell r="L3429">
            <v>1234.29</v>
          </cell>
          <cell r="M3429">
            <v>152.54999999999995</v>
          </cell>
          <cell r="N3429">
            <v>41345</v>
          </cell>
          <cell r="O3429" t="e">
            <v>#N/A</v>
          </cell>
          <cell r="P3429" t="e">
            <v>#N/A</v>
          </cell>
          <cell r="Q3429" t="e">
            <v>#N/A</v>
          </cell>
          <cell r="R3429" t="e">
            <v>#N/A</v>
          </cell>
          <cell r="S3429" t="e">
            <v>#N/A</v>
          </cell>
          <cell r="T3429" t="e">
            <v>#N/A</v>
          </cell>
          <cell r="U3429" t="e">
            <v>#N/A</v>
          </cell>
          <cell r="V3429" t="e">
            <v>#N/A</v>
          </cell>
          <cell r="W3429" t="e">
            <v>#N/A</v>
          </cell>
          <cell r="X3429" t="e">
            <v>#N/A</v>
          </cell>
          <cell r="Y3429">
            <v>105</v>
          </cell>
        </row>
        <row r="3430">
          <cell r="A3430">
            <v>3429</v>
          </cell>
          <cell r="B3430">
            <v>68</v>
          </cell>
          <cell r="C3430">
            <v>1889</v>
          </cell>
          <cell r="D3430">
            <v>42908</v>
          </cell>
          <cell r="E3430" t="b">
            <v>0</v>
          </cell>
          <cell r="F3430" t="str">
            <v>Approved</v>
          </cell>
          <cell r="G3430" t="str">
            <v>OHM Cycles</v>
          </cell>
          <cell r="H3430" t="str">
            <v>Standard</v>
          </cell>
          <cell r="I3430" t="str">
            <v>medium</v>
          </cell>
          <cell r="J3430" t="str">
            <v>medium</v>
          </cell>
          <cell r="K3430">
            <v>1636.9</v>
          </cell>
          <cell r="L3430">
            <v>44.71</v>
          </cell>
          <cell r="M3430">
            <v>1592.19</v>
          </cell>
          <cell r="N3430">
            <v>40410</v>
          </cell>
          <cell r="O3430" t="e">
            <v>#N/A</v>
          </cell>
          <cell r="P3430" t="e">
            <v>#N/A</v>
          </cell>
          <cell r="Q3430" t="e">
            <v>#N/A</v>
          </cell>
          <cell r="R3430" t="e">
            <v>#N/A</v>
          </cell>
          <cell r="S3430" t="e">
            <v>#N/A</v>
          </cell>
          <cell r="T3430" t="e">
            <v>#N/A</v>
          </cell>
          <cell r="U3430" t="e">
            <v>#N/A</v>
          </cell>
          <cell r="V3430" t="e">
            <v>#N/A</v>
          </cell>
          <cell r="W3430" t="e">
            <v>#N/A</v>
          </cell>
          <cell r="X3430" t="e">
            <v>#N/A</v>
          </cell>
          <cell r="Y3430">
            <v>191</v>
          </cell>
        </row>
        <row r="3431">
          <cell r="A3431">
            <v>3430</v>
          </cell>
          <cell r="B3431">
            <v>98</v>
          </cell>
          <cell r="C3431">
            <v>482</v>
          </cell>
          <cell r="D3431">
            <v>42777</v>
          </cell>
          <cell r="E3431" t="b">
            <v>1</v>
          </cell>
          <cell r="F3431" t="str">
            <v>Approved</v>
          </cell>
          <cell r="G3431" t="str">
            <v>Trek Bicycles</v>
          </cell>
          <cell r="H3431" t="str">
            <v>Standard</v>
          </cell>
          <cell r="I3431" t="str">
            <v>high</v>
          </cell>
          <cell r="J3431" t="str">
            <v>medium</v>
          </cell>
          <cell r="K3431">
            <v>358.39</v>
          </cell>
          <cell r="L3431">
            <v>215.03</v>
          </cell>
          <cell r="M3431">
            <v>143.35999999999999</v>
          </cell>
          <cell r="N3431">
            <v>38002</v>
          </cell>
          <cell r="O3431" t="e">
            <v>#N/A</v>
          </cell>
          <cell r="P3431" t="e">
            <v>#N/A</v>
          </cell>
          <cell r="Q3431" t="e">
            <v>#N/A</v>
          </cell>
          <cell r="R3431" t="e">
            <v>#N/A</v>
          </cell>
          <cell r="S3431" t="e">
            <v>#N/A</v>
          </cell>
          <cell r="T3431" t="e">
            <v>#N/A</v>
          </cell>
          <cell r="U3431" t="e">
            <v>#N/A</v>
          </cell>
          <cell r="V3431" t="e">
            <v>#N/A</v>
          </cell>
          <cell r="W3431" t="e">
            <v>#N/A</v>
          </cell>
          <cell r="X3431" t="e">
            <v>#N/A</v>
          </cell>
          <cell r="Y3431">
            <v>322</v>
          </cell>
        </row>
        <row r="3432">
          <cell r="A3432">
            <v>3431</v>
          </cell>
          <cell r="B3432">
            <v>74</v>
          </cell>
          <cell r="C3432">
            <v>2374</v>
          </cell>
          <cell r="D3432">
            <v>42798</v>
          </cell>
          <cell r="E3432" t="b">
            <v>0</v>
          </cell>
          <cell r="F3432" t="str">
            <v>Approved</v>
          </cell>
          <cell r="G3432" t="str">
            <v>WeareA2B</v>
          </cell>
          <cell r="H3432" t="str">
            <v>Standard</v>
          </cell>
          <cell r="I3432" t="str">
            <v>medium</v>
          </cell>
          <cell r="J3432" t="str">
            <v>medium</v>
          </cell>
          <cell r="K3432">
            <v>1228.07</v>
          </cell>
          <cell r="L3432">
            <v>400.91</v>
          </cell>
          <cell r="M3432">
            <v>827.15999999999985</v>
          </cell>
          <cell r="N3432">
            <v>36668</v>
          </cell>
          <cell r="O3432" t="e">
            <v>#N/A</v>
          </cell>
          <cell r="P3432" t="e">
            <v>#N/A</v>
          </cell>
          <cell r="Q3432" t="e">
            <v>#N/A</v>
          </cell>
          <cell r="R3432" t="e">
            <v>#N/A</v>
          </cell>
          <cell r="S3432" t="e">
            <v>#N/A</v>
          </cell>
          <cell r="T3432" t="e">
            <v>#N/A</v>
          </cell>
          <cell r="U3432" t="e">
            <v>#N/A</v>
          </cell>
          <cell r="V3432" t="e">
            <v>#N/A</v>
          </cell>
          <cell r="W3432" t="e">
            <v>#N/A</v>
          </cell>
          <cell r="X3432" t="e">
            <v>#N/A</v>
          </cell>
          <cell r="Y3432">
            <v>301</v>
          </cell>
        </row>
        <row r="3433">
          <cell r="A3433">
            <v>3432</v>
          </cell>
          <cell r="B3433">
            <v>7</v>
          </cell>
          <cell r="C3433">
            <v>907</v>
          </cell>
          <cell r="D3433">
            <v>42763</v>
          </cell>
          <cell r="E3433" t="b">
            <v>0</v>
          </cell>
          <cell r="F3433" t="str">
            <v>Approved</v>
          </cell>
          <cell r="G3433" t="str">
            <v>Giant Bicycles</v>
          </cell>
          <cell r="H3433" t="str">
            <v>Standard</v>
          </cell>
          <cell r="I3433" t="str">
            <v>medium</v>
          </cell>
          <cell r="J3433" t="str">
            <v>small</v>
          </cell>
          <cell r="K3433">
            <v>1311.44</v>
          </cell>
          <cell r="L3433">
            <v>1167.18</v>
          </cell>
          <cell r="M3433">
            <v>144.26</v>
          </cell>
          <cell r="N3433">
            <v>35052</v>
          </cell>
          <cell r="O3433" t="e">
            <v>#N/A</v>
          </cell>
          <cell r="P3433" t="e">
            <v>#N/A</v>
          </cell>
          <cell r="Q3433" t="e">
            <v>#N/A</v>
          </cell>
          <cell r="R3433" t="e">
            <v>#N/A</v>
          </cell>
          <cell r="S3433" t="e">
            <v>#N/A</v>
          </cell>
          <cell r="T3433" t="e">
            <v>#N/A</v>
          </cell>
          <cell r="U3433" t="e">
            <v>#N/A</v>
          </cell>
          <cell r="V3433" t="e">
            <v>#N/A</v>
          </cell>
          <cell r="W3433" t="e">
            <v>#N/A</v>
          </cell>
          <cell r="X3433" t="e">
            <v>#N/A</v>
          </cell>
          <cell r="Y3433">
            <v>336</v>
          </cell>
        </row>
        <row r="3434">
          <cell r="A3434">
            <v>3433</v>
          </cell>
          <cell r="B3434">
            <v>45</v>
          </cell>
          <cell r="C3434">
            <v>378</v>
          </cell>
          <cell r="D3434">
            <v>42956</v>
          </cell>
          <cell r="E3434" t="b">
            <v>0</v>
          </cell>
          <cell r="F3434" t="str">
            <v>Approved</v>
          </cell>
          <cell r="G3434" t="str">
            <v>Solex</v>
          </cell>
          <cell r="H3434" t="str">
            <v>Standard</v>
          </cell>
          <cell r="I3434" t="str">
            <v>medium</v>
          </cell>
          <cell r="J3434" t="str">
            <v>medium</v>
          </cell>
          <cell r="K3434">
            <v>441.49</v>
          </cell>
          <cell r="L3434">
            <v>84.99</v>
          </cell>
          <cell r="M3434">
            <v>356.5</v>
          </cell>
          <cell r="N3434">
            <v>34071</v>
          </cell>
          <cell r="O3434" t="e">
            <v>#N/A</v>
          </cell>
          <cell r="P3434" t="e">
            <v>#N/A</v>
          </cell>
          <cell r="Q3434" t="e">
            <v>#N/A</v>
          </cell>
          <cell r="R3434" t="e">
            <v>#N/A</v>
          </cell>
          <cell r="S3434" t="e">
            <v>#N/A</v>
          </cell>
          <cell r="T3434" t="e">
            <v>#N/A</v>
          </cell>
          <cell r="U3434" t="e">
            <v>#N/A</v>
          </cell>
          <cell r="V3434" t="e">
            <v>#N/A</v>
          </cell>
          <cell r="W3434" t="e">
            <v>#N/A</v>
          </cell>
          <cell r="X3434" t="e">
            <v>#N/A</v>
          </cell>
          <cell r="Y3434">
            <v>143</v>
          </cell>
        </row>
        <row r="3435">
          <cell r="A3435">
            <v>3434</v>
          </cell>
          <cell r="B3435">
            <v>56</v>
          </cell>
          <cell r="C3435">
            <v>1019</v>
          </cell>
          <cell r="D3435">
            <v>43015</v>
          </cell>
          <cell r="E3435" t="b">
            <v>1</v>
          </cell>
          <cell r="F3435" t="str">
            <v>Approved</v>
          </cell>
          <cell r="G3435" t="str">
            <v>OHM Cycles</v>
          </cell>
          <cell r="H3435" t="str">
            <v>Standard</v>
          </cell>
          <cell r="I3435" t="str">
            <v>medium</v>
          </cell>
          <cell r="J3435" t="str">
            <v>medium</v>
          </cell>
          <cell r="K3435">
            <v>183.86</v>
          </cell>
          <cell r="L3435">
            <v>137.9</v>
          </cell>
          <cell r="M3435">
            <v>45.960000000000008</v>
          </cell>
          <cell r="N3435">
            <v>33259</v>
          </cell>
          <cell r="O3435" t="e">
            <v>#N/A</v>
          </cell>
          <cell r="P3435" t="e">
            <v>#N/A</v>
          </cell>
          <cell r="Q3435" t="e">
            <v>#N/A</v>
          </cell>
          <cell r="R3435" t="e">
            <v>#N/A</v>
          </cell>
          <cell r="S3435" t="e">
            <v>#N/A</v>
          </cell>
          <cell r="T3435" t="e">
            <v>#N/A</v>
          </cell>
          <cell r="U3435" t="e">
            <v>#N/A</v>
          </cell>
          <cell r="V3435" t="e">
            <v>#N/A</v>
          </cell>
          <cell r="W3435" t="e">
            <v>#N/A</v>
          </cell>
          <cell r="X3435" t="e">
            <v>#N/A</v>
          </cell>
          <cell r="Y3435">
            <v>84</v>
          </cell>
        </row>
        <row r="3436">
          <cell r="A3436">
            <v>3435</v>
          </cell>
          <cell r="B3436">
            <v>58</v>
          </cell>
          <cell r="C3436">
            <v>197</v>
          </cell>
          <cell r="D3436">
            <v>43072</v>
          </cell>
          <cell r="E3436" t="b">
            <v>1</v>
          </cell>
          <cell r="F3436" t="str">
            <v>Approved</v>
          </cell>
          <cell r="G3436" t="str">
            <v>OHM Cycles</v>
          </cell>
          <cell r="H3436" t="str">
            <v>Road</v>
          </cell>
          <cell r="I3436" t="str">
            <v>medium</v>
          </cell>
          <cell r="J3436" t="str">
            <v>medium</v>
          </cell>
          <cell r="K3436">
            <v>1280.28</v>
          </cell>
          <cell r="L3436">
            <v>829.51</v>
          </cell>
          <cell r="M3436">
            <v>450.77</v>
          </cell>
          <cell r="N3436">
            <v>37220</v>
          </cell>
          <cell r="O3436" t="e">
            <v>#N/A</v>
          </cell>
          <cell r="P3436" t="e">
            <v>#N/A</v>
          </cell>
          <cell r="Q3436" t="e">
            <v>#N/A</v>
          </cell>
          <cell r="R3436" t="e">
            <v>#N/A</v>
          </cell>
          <cell r="S3436" t="e">
            <v>#N/A</v>
          </cell>
          <cell r="T3436" t="e">
            <v>#N/A</v>
          </cell>
          <cell r="U3436" t="e">
            <v>#N/A</v>
          </cell>
          <cell r="V3436" t="e">
            <v>#N/A</v>
          </cell>
          <cell r="W3436" t="e">
            <v>#N/A</v>
          </cell>
          <cell r="X3436" t="e">
            <v>#N/A</v>
          </cell>
          <cell r="Y3436">
            <v>27</v>
          </cell>
        </row>
        <row r="3437">
          <cell r="A3437">
            <v>3436</v>
          </cell>
          <cell r="B3437">
            <v>7</v>
          </cell>
          <cell r="C3437">
            <v>3165</v>
          </cell>
          <cell r="D3437">
            <v>42962</v>
          </cell>
          <cell r="E3437" t="b">
            <v>1</v>
          </cell>
          <cell r="F3437" t="str">
            <v>Approved</v>
          </cell>
          <cell r="G3437" t="str">
            <v>Trek Bicycles</v>
          </cell>
          <cell r="H3437" t="str">
            <v>Road</v>
          </cell>
          <cell r="I3437" t="str">
            <v>low</v>
          </cell>
          <cell r="J3437" t="str">
            <v>medium</v>
          </cell>
          <cell r="K3437">
            <v>980.37</v>
          </cell>
          <cell r="L3437">
            <v>234.43</v>
          </cell>
          <cell r="M3437">
            <v>745.94</v>
          </cell>
          <cell r="N3437">
            <v>38216</v>
          </cell>
          <cell r="O3437" t="e">
            <v>#N/A</v>
          </cell>
          <cell r="P3437" t="e">
            <v>#N/A</v>
          </cell>
          <cell r="Q3437" t="e">
            <v>#N/A</v>
          </cell>
          <cell r="R3437" t="e">
            <v>#N/A</v>
          </cell>
          <cell r="S3437" t="e">
            <v>#N/A</v>
          </cell>
          <cell r="T3437" t="e">
            <v>#N/A</v>
          </cell>
          <cell r="U3437" t="e">
            <v>#N/A</v>
          </cell>
          <cell r="V3437" t="e">
            <v>#N/A</v>
          </cell>
          <cell r="W3437" t="e">
            <v>#N/A</v>
          </cell>
          <cell r="X3437" t="e">
            <v>#N/A</v>
          </cell>
          <cell r="Y3437">
            <v>137</v>
          </cell>
        </row>
        <row r="3438">
          <cell r="A3438">
            <v>3437</v>
          </cell>
          <cell r="B3438">
            <v>81</v>
          </cell>
          <cell r="C3438">
            <v>3152</v>
          </cell>
          <cell r="D3438">
            <v>43088</v>
          </cell>
          <cell r="E3438" t="b">
            <v>0</v>
          </cell>
          <cell r="F3438" t="str">
            <v>Approved</v>
          </cell>
          <cell r="G3438" t="str">
            <v>Solex</v>
          </cell>
          <cell r="H3438" t="str">
            <v>Standard</v>
          </cell>
          <cell r="I3438" t="str">
            <v>medium</v>
          </cell>
          <cell r="J3438" t="str">
            <v>medium</v>
          </cell>
          <cell r="K3438">
            <v>1151.96</v>
          </cell>
          <cell r="L3438">
            <v>649.49</v>
          </cell>
          <cell r="M3438">
            <v>502.47</v>
          </cell>
          <cell r="N3438">
            <v>38991</v>
          </cell>
          <cell r="O3438" t="e">
            <v>#N/A</v>
          </cell>
          <cell r="P3438" t="e">
            <v>#N/A</v>
          </cell>
          <cell r="Q3438" t="e">
            <v>#N/A</v>
          </cell>
          <cell r="R3438" t="e">
            <v>#N/A</v>
          </cell>
          <cell r="S3438" t="e">
            <v>#N/A</v>
          </cell>
          <cell r="T3438" t="e">
            <v>#N/A</v>
          </cell>
          <cell r="U3438" t="e">
            <v>#N/A</v>
          </cell>
          <cell r="V3438" t="e">
            <v>#N/A</v>
          </cell>
          <cell r="W3438" t="e">
            <v>#N/A</v>
          </cell>
          <cell r="X3438" t="e">
            <v>#N/A</v>
          </cell>
          <cell r="Y3438">
            <v>11</v>
          </cell>
        </row>
        <row r="3439">
          <cell r="A3439">
            <v>3438</v>
          </cell>
          <cell r="B3439">
            <v>31</v>
          </cell>
          <cell r="C3439">
            <v>2994</v>
          </cell>
          <cell r="D3439">
            <v>42788</v>
          </cell>
          <cell r="E3439" t="b">
            <v>0</v>
          </cell>
          <cell r="F3439" t="str">
            <v>Approved</v>
          </cell>
          <cell r="G3439" t="str">
            <v>Giant Bicycles</v>
          </cell>
          <cell r="H3439" t="str">
            <v>Standard</v>
          </cell>
          <cell r="I3439" t="str">
            <v>medium</v>
          </cell>
          <cell r="J3439" t="str">
            <v>medium</v>
          </cell>
          <cell r="K3439">
            <v>230.91</v>
          </cell>
          <cell r="L3439">
            <v>173.18</v>
          </cell>
          <cell r="M3439">
            <v>57.72999999999999</v>
          </cell>
          <cell r="N3439">
            <v>40618</v>
          </cell>
          <cell r="O3439" t="e">
            <v>#N/A</v>
          </cell>
          <cell r="P3439" t="e">
            <v>#N/A</v>
          </cell>
          <cell r="Q3439" t="e">
            <v>#N/A</v>
          </cell>
          <cell r="R3439" t="e">
            <v>#N/A</v>
          </cell>
          <cell r="S3439" t="e">
            <v>#N/A</v>
          </cell>
          <cell r="T3439" t="e">
            <v>#N/A</v>
          </cell>
          <cell r="U3439" t="e">
            <v>#N/A</v>
          </cell>
          <cell r="V3439" t="e">
            <v>#N/A</v>
          </cell>
          <cell r="W3439" t="e">
            <v>#N/A</v>
          </cell>
          <cell r="X3439" t="e">
            <v>#N/A</v>
          </cell>
          <cell r="Y3439">
            <v>311</v>
          </cell>
        </row>
        <row r="3440">
          <cell r="A3440">
            <v>3439</v>
          </cell>
          <cell r="B3440">
            <v>7</v>
          </cell>
          <cell r="C3440">
            <v>586</v>
          </cell>
          <cell r="D3440">
            <v>43009</v>
          </cell>
          <cell r="E3440" t="b">
            <v>1</v>
          </cell>
          <cell r="F3440" t="str">
            <v>Approved</v>
          </cell>
          <cell r="G3440" t="str">
            <v>Trek Bicycles</v>
          </cell>
          <cell r="H3440" t="str">
            <v>Road</v>
          </cell>
          <cell r="I3440" t="str">
            <v>low</v>
          </cell>
          <cell r="J3440" t="str">
            <v>medium</v>
          </cell>
          <cell r="K3440">
            <v>980.37</v>
          </cell>
          <cell r="L3440">
            <v>234.43</v>
          </cell>
          <cell r="M3440">
            <v>745.94</v>
          </cell>
          <cell r="N3440">
            <v>38258</v>
          </cell>
          <cell r="O3440" t="e">
            <v>#N/A</v>
          </cell>
          <cell r="P3440" t="e">
            <v>#N/A</v>
          </cell>
          <cell r="Q3440" t="e">
            <v>#N/A</v>
          </cell>
          <cell r="R3440" t="e">
            <v>#N/A</v>
          </cell>
          <cell r="S3440" t="e">
            <v>#N/A</v>
          </cell>
          <cell r="T3440" t="e">
            <v>#N/A</v>
          </cell>
          <cell r="U3440" t="e">
            <v>#N/A</v>
          </cell>
          <cell r="V3440" t="e">
            <v>#N/A</v>
          </cell>
          <cell r="W3440" t="e">
            <v>#N/A</v>
          </cell>
          <cell r="X3440" t="e">
            <v>#N/A</v>
          </cell>
          <cell r="Y3440">
            <v>90</v>
          </cell>
        </row>
        <row r="3441">
          <cell r="A3441">
            <v>3440</v>
          </cell>
          <cell r="B3441">
            <v>67</v>
          </cell>
          <cell r="C3441">
            <v>1767</v>
          </cell>
          <cell r="D3441">
            <v>42829</v>
          </cell>
          <cell r="E3441" t="b">
            <v>1</v>
          </cell>
          <cell r="F3441" t="str">
            <v>Approved</v>
          </cell>
          <cell r="G3441" t="str">
            <v>Norco Bicycles</v>
          </cell>
          <cell r="H3441" t="str">
            <v>Road</v>
          </cell>
          <cell r="I3441" t="str">
            <v>medium</v>
          </cell>
          <cell r="J3441" t="str">
            <v>medium</v>
          </cell>
          <cell r="K3441">
            <v>544.04999999999995</v>
          </cell>
          <cell r="L3441">
            <v>376.84</v>
          </cell>
          <cell r="M3441">
            <v>167.20999999999998</v>
          </cell>
          <cell r="N3441">
            <v>38859</v>
          </cell>
          <cell r="O3441" t="e">
            <v>#N/A</v>
          </cell>
          <cell r="P3441" t="e">
            <v>#N/A</v>
          </cell>
          <cell r="Q3441" t="e">
            <v>#N/A</v>
          </cell>
          <cell r="R3441" t="e">
            <v>#N/A</v>
          </cell>
          <cell r="S3441" t="e">
            <v>#N/A</v>
          </cell>
          <cell r="T3441" t="e">
            <v>#N/A</v>
          </cell>
          <cell r="U3441" t="e">
            <v>#N/A</v>
          </cell>
          <cell r="V3441" t="e">
            <v>#N/A</v>
          </cell>
          <cell r="W3441" t="e">
            <v>#N/A</v>
          </cell>
          <cell r="X3441" t="e">
            <v>#N/A</v>
          </cell>
          <cell r="Y3441">
            <v>270</v>
          </cell>
        </row>
        <row r="3442">
          <cell r="A3442">
            <v>3441</v>
          </cell>
          <cell r="B3442">
            <v>11</v>
          </cell>
          <cell r="C3442">
            <v>2138</v>
          </cell>
          <cell r="D3442">
            <v>42849</v>
          </cell>
          <cell r="E3442" t="b">
            <v>0</v>
          </cell>
          <cell r="F3442" t="str">
            <v>Approved</v>
          </cell>
          <cell r="G3442" t="str">
            <v>Trek Bicycles</v>
          </cell>
          <cell r="H3442" t="str">
            <v>Standard</v>
          </cell>
          <cell r="I3442" t="str">
            <v>medium</v>
          </cell>
          <cell r="J3442" t="str">
            <v>small</v>
          </cell>
          <cell r="K3442">
            <v>1775.81</v>
          </cell>
          <cell r="L3442">
            <v>1580.47</v>
          </cell>
          <cell r="M3442">
            <v>195.33999999999992</v>
          </cell>
          <cell r="N3442">
            <v>40303</v>
          </cell>
          <cell r="O3442" t="e">
            <v>#N/A</v>
          </cell>
          <cell r="P3442" t="e">
            <v>#N/A</v>
          </cell>
          <cell r="Q3442" t="e">
            <v>#N/A</v>
          </cell>
          <cell r="R3442" t="e">
            <v>#N/A</v>
          </cell>
          <cell r="S3442" t="e">
            <v>#N/A</v>
          </cell>
          <cell r="T3442" t="e">
            <v>#N/A</v>
          </cell>
          <cell r="U3442" t="e">
            <v>#N/A</v>
          </cell>
          <cell r="V3442" t="e">
            <v>#N/A</v>
          </cell>
          <cell r="W3442" t="e">
            <v>#N/A</v>
          </cell>
          <cell r="X3442" t="e">
            <v>#N/A</v>
          </cell>
          <cell r="Y3442">
            <v>250</v>
          </cell>
        </row>
        <row r="3443">
          <cell r="A3443">
            <v>3442</v>
          </cell>
          <cell r="B3443">
            <v>27</v>
          </cell>
          <cell r="C3443">
            <v>1398</v>
          </cell>
          <cell r="D3443">
            <v>42879</v>
          </cell>
          <cell r="E3443" t="b">
            <v>1</v>
          </cell>
          <cell r="F3443" t="str">
            <v>Approved</v>
          </cell>
          <cell r="G3443" t="str">
            <v>Trek Bicycles</v>
          </cell>
          <cell r="H3443" t="str">
            <v>Standard</v>
          </cell>
          <cell r="I3443" t="str">
            <v>medium</v>
          </cell>
          <cell r="J3443" t="str">
            <v>medium</v>
          </cell>
          <cell r="K3443">
            <v>499.53</v>
          </cell>
          <cell r="L3443">
            <v>388.72</v>
          </cell>
          <cell r="M3443">
            <v>110.80999999999995</v>
          </cell>
          <cell r="N3443">
            <v>37668</v>
          </cell>
          <cell r="O3443" t="e">
            <v>#N/A</v>
          </cell>
          <cell r="P3443" t="e">
            <v>#N/A</v>
          </cell>
          <cell r="Q3443" t="e">
            <v>#N/A</v>
          </cell>
          <cell r="R3443" t="e">
            <v>#N/A</v>
          </cell>
          <cell r="S3443" t="e">
            <v>#N/A</v>
          </cell>
          <cell r="T3443" t="e">
            <v>#N/A</v>
          </cell>
          <cell r="U3443" t="e">
            <v>#N/A</v>
          </cell>
          <cell r="V3443" t="e">
            <v>#N/A</v>
          </cell>
          <cell r="W3443" t="e">
            <v>#N/A</v>
          </cell>
          <cell r="X3443" t="e">
            <v>#N/A</v>
          </cell>
          <cell r="Y3443">
            <v>220</v>
          </cell>
        </row>
        <row r="3444">
          <cell r="A3444">
            <v>3443</v>
          </cell>
          <cell r="B3444">
            <v>0</v>
          </cell>
          <cell r="C3444">
            <v>1640</v>
          </cell>
          <cell r="D3444">
            <v>42762</v>
          </cell>
          <cell r="E3444" t="b">
            <v>1</v>
          </cell>
          <cell r="F3444" t="str">
            <v>Approved</v>
          </cell>
          <cell r="G3444" t="str">
            <v>WeareA2B</v>
          </cell>
          <cell r="H3444" t="str">
            <v>Standard</v>
          </cell>
          <cell r="I3444" t="str">
            <v>medium</v>
          </cell>
          <cell r="J3444" t="str">
            <v>medium</v>
          </cell>
          <cell r="K3444">
            <v>60.34</v>
          </cell>
          <cell r="L3444">
            <v>45.26</v>
          </cell>
          <cell r="M3444">
            <v>15.080000000000005</v>
          </cell>
          <cell r="N3444">
            <v>40670</v>
          </cell>
          <cell r="O3444" t="e">
            <v>#N/A</v>
          </cell>
          <cell r="P3444" t="e">
            <v>#N/A</v>
          </cell>
          <cell r="Q3444" t="e">
            <v>#N/A</v>
          </cell>
          <cell r="R3444" t="e">
            <v>#N/A</v>
          </cell>
          <cell r="S3444" t="e">
            <v>#N/A</v>
          </cell>
          <cell r="T3444" t="e">
            <v>#N/A</v>
          </cell>
          <cell r="U3444" t="e">
            <v>#N/A</v>
          </cell>
          <cell r="V3444" t="e">
            <v>#N/A</v>
          </cell>
          <cell r="W3444" t="e">
            <v>#N/A</v>
          </cell>
          <cell r="X3444" t="e">
            <v>#N/A</v>
          </cell>
          <cell r="Y3444">
            <v>337</v>
          </cell>
        </row>
        <row r="3445">
          <cell r="A3445">
            <v>3444</v>
          </cell>
          <cell r="B3445">
            <v>72</v>
          </cell>
          <cell r="C3445">
            <v>2624</v>
          </cell>
          <cell r="D3445">
            <v>43072</v>
          </cell>
          <cell r="E3445" t="b">
            <v>0</v>
          </cell>
          <cell r="F3445" t="str">
            <v>Approved</v>
          </cell>
          <cell r="G3445" t="str">
            <v>Norco Bicycles</v>
          </cell>
          <cell r="H3445" t="str">
            <v>Standard</v>
          </cell>
          <cell r="I3445" t="str">
            <v>medium</v>
          </cell>
          <cell r="J3445" t="str">
            <v>medium</v>
          </cell>
          <cell r="K3445">
            <v>360.4</v>
          </cell>
          <cell r="L3445">
            <v>270.3</v>
          </cell>
          <cell r="M3445">
            <v>90.099999999999966</v>
          </cell>
          <cell r="N3445">
            <v>38193</v>
          </cell>
          <cell r="O3445" t="e">
            <v>#N/A</v>
          </cell>
          <cell r="P3445" t="e">
            <v>#N/A</v>
          </cell>
          <cell r="Q3445" t="e">
            <v>#N/A</v>
          </cell>
          <cell r="R3445" t="e">
            <v>#N/A</v>
          </cell>
          <cell r="S3445" t="e">
            <v>#N/A</v>
          </cell>
          <cell r="T3445" t="e">
            <v>#N/A</v>
          </cell>
          <cell r="U3445" t="e">
            <v>#N/A</v>
          </cell>
          <cell r="V3445" t="e">
            <v>#N/A</v>
          </cell>
          <cell r="W3445" t="e">
            <v>#N/A</v>
          </cell>
          <cell r="X3445" t="e">
            <v>#N/A</v>
          </cell>
          <cell r="Y3445">
            <v>27</v>
          </cell>
        </row>
        <row r="3446">
          <cell r="A3446">
            <v>3445</v>
          </cell>
          <cell r="B3446">
            <v>86</v>
          </cell>
          <cell r="C3446">
            <v>1412</v>
          </cell>
          <cell r="D3446">
            <v>42969</v>
          </cell>
          <cell r="E3446" t="b">
            <v>1</v>
          </cell>
          <cell r="F3446" t="str">
            <v>Approved</v>
          </cell>
          <cell r="G3446" t="str">
            <v>OHM Cycles</v>
          </cell>
          <cell r="H3446" t="str">
            <v>Standard</v>
          </cell>
          <cell r="I3446" t="str">
            <v>medium</v>
          </cell>
          <cell r="J3446" t="str">
            <v>medium</v>
          </cell>
          <cell r="K3446">
            <v>235.63</v>
          </cell>
          <cell r="L3446">
            <v>125.07</v>
          </cell>
          <cell r="M3446">
            <v>110.56</v>
          </cell>
          <cell r="N3446">
            <v>38482</v>
          </cell>
          <cell r="O3446" t="e">
            <v>#N/A</v>
          </cell>
          <cell r="P3446" t="e">
            <v>#N/A</v>
          </cell>
          <cell r="Q3446" t="e">
            <v>#N/A</v>
          </cell>
          <cell r="R3446" t="e">
            <v>#N/A</v>
          </cell>
          <cell r="S3446" t="e">
            <v>#N/A</v>
          </cell>
          <cell r="T3446" t="e">
            <v>#N/A</v>
          </cell>
          <cell r="U3446" t="e">
            <v>#N/A</v>
          </cell>
          <cell r="V3446" t="e">
            <v>#N/A</v>
          </cell>
          <cell r="W3446" t="e">
            <v>#N/A</v>
          </cell>
          <cell r="X3446" t="e">
            <v>#N/A</v>
          </cell>
          <cell r="Y3446">
            <v>130</v>
          </cell>
        </row>
        <row r="3447">
          <cell r="A3447">
            <v>3446</v>
          </cell>
          <cell r="B3447">
            <v>83</v>
          </cell>
          <cell r="C3447">
            <v>3146</v>
          </cell>
          <cell r="D3447">
            <v>42801</v>
          </cell>
          <cell r="E3447" t="b">
            <v>0</v>
          </cell>
          <cell r="F3447" t="str">
            <v>Approved</v>
          </cell>
          <cell r="G3447" t="str">
            <v>Solex</v>
          </cell>
          <cell r="H3447" t="str">
            <v>Touring</v>
          </cell>
          <cell r="I3447" t="str">
            <v>medium</v>
          </cell>
          <cell r="J3447" t="str">
            <v>large</v>
          </cell>
          <cell r="K3447">
            <v>2083.94</v>
          </cell>
          <cell r="L3447">
            <v>675.03</v>
          </cell>
          <cell r="M3447">
            <v>1408.91</v>
          </cell>
          <cell r="N3447">
            <v>40303</v>
          </cell>
          <cell r="O3447" t="e">
            <v>#N/A</v>
          </cell>
          <cell r="P3447" t="e">
            <v>#N/A</v>
          </cell>
          <cell r="Q3447" t="e">
            <v>#N/A</v>
          </cell>
          <cell r="R3447" t="e">
            <v>#N/A</v>
          </cell>
          <cell r="S3447" t="e">
            <v>#N/A</v>
          </cell>
          <cell r="T3447" t="e">
            <v>#N/A</v>
          </cell>
          <cell r="U3447" t="e">
            <v>#N/A</v>
          </cell>
          <cell r="V3447" t="e">
            <v>#N/A</v>
          </cell>
          <cell r="W3447" t="e">
            <v>#N/A</v>
          </cell>
          <cell r="X3447" t="e">
            <v>#N/A</v>
          </cell>
          <cell r="Y3447">
            <v>298</v>
          </cell>
        </row>
        <row r="3448">
          <cell r="A3448">
            <v>3447</v>
          </cell>
          <cell r="B3448">
            <v>0</v>
          </cell>
          <cell r="C3448">
            <v>2603</v>
          </cell>
          <cell r="D3448">
            <v>42790</v>
          </cell>
          <cell r="E3448" t="b">
            <v>1</v>
          </cell>
          <cell r="F3448" t="str">
            <v>Approved</v>
          </cell>
          <cell r="G3448" t="str">
            <v>Giant Bicycles</v>
          </cell>
          <cell r="H3448" t="str">
            <v>Standard</v>
          </cell>
          <cell r="I3448" t="str">
            <v>medium</v>
          </cell>
          <cell r="J3448" t="str">
            <v>medium</v>
          </cell>
          <cell r="K3448">
            <v>230.91</v>
          </cell>
          <cell r="L3448">
            <v>173.18</v>
          </cell>
          <cell r="M3448">
            <v>57.72999999999999</v>
          </cell>
          <cell r="N3448">
            <v>39031</v>
          </cell>
          <cell r="O3448" t="e">
            <v>#N/A</v>
          </cell>
          <cell r="P3448" t="e">
            <v>#N/A</v>
          </cell>
          <cell r="Q3448" t="e">
            <v>#N/A</v>
          </cell>
          <cell r="R3448" t="e">
            <v>#N/A</v>
          </cell>
          <cell r="S3448" t="e">
            <v>#N/A</v>
          </cell>
          <cell r="T3448" t="e">
            <v>#N/A</v>
          </cell>
          <cell r="U3448" t="e">
            <v>#N/A</v>
          </cell>
          <cell r="V3448" t="e">
            <v>#N/A</v>
          </cell>
          <cell r="W3448" t="e">
            <v>#N/A</v>
          </cell>
          <cell r="X3448" t="e">
            <v>#N/A</v>
          </cell>
          <cell r="Y3448">
            <v>309</v>
          </cell>
        </row>
        <row r="3449">
          <cell r="A3449">
            <v>3448</v>
          </cell>
          <cell r="B3449">
            <v>40</v>
          </cell>
          <cell r="C3449">
            <v>3285</v>
          </cell>
          <cell r="D3449">
            <v>42903</v>
          </cell>
          <cell r="E3449" t="b">
            <v>1</v>
          </cell>
          <cell r="F3449" t="str">
            <v>Approved</v>
          </cell>
          <cell r="G3449" t="str">
            <v>OHM Cycles</v>
          </cell>
          <cell r="H3449" t="str">
            <v>Standard</v>
          </cell>
          <cell r="I3449" t="str">
            <v>high</v>
          </cell>
          <cell r="J3449" t="str">
            <v>medium</v>
          </cell>
          <cell r="K3449">
            <v>1458.17</v>
          </cell>
          <cell r="L3449">
            <v>874.9</v>
          </cell>
          <cell r="M3449">
            <v>583.2700000000001</v>
          </cell>
          <cell r="N3449">
            <v>38750</v>
          </cell>
          <cell r="O3449" t="e">
            <v>#N/A</v>
          </cell>
          <cell r="P3449" t="e">
            <v>#N/A</v>
          </cell>
          <cell r="Q3449" t="e">
            <v>#N/A</v>
          </cell>
          <cell r="R3449" t="e">
            <v>#N/A</v>
          </cell>
          <cell r="S3449" t="e">
            <v>#N/A</v>
          </cell>
          <cell r="T3449" t="e">
            <v>#N/A</v>
          </cell>
          <cell r="U3449" t="e">
            <v>#N/A</v>
          </cell>
          <cell r="V3449" t="e">
            <v>#N/A</v>
          </cell>
          <cell r="W3449" t="e">
            <v>#N/A</v>
          </cell>
          <cell r="X3449" t="e">
            <v>#N/A</v>
          </cell>
          <cell r="Y3449">
            <v>196</v>
          </cell>
        </row>
        <row r="3450">
          <cell r="A3450">
            <v>3449</v>
          </cell>
          <cell r="B3450">
            <v>68</v>
          </cell>
          <cell r="C3450">
            <v>2929</v>
          </cell>
          <cell r="D3450">
            <v>43066</v>
          </cell>
          <cell r="E3450" t="b">
            <v>0</v>
          </cell>
          <cell r="F3450" t="str">
            <v>Approved</v>
          </cell>
          <cell r="G3450" t="str">
            <v>OHM Cycles</v>
          </cell>
          <cell r="H3450" t="str">
            <v>Standard</v>
          </cell>
          <cell r="I3450" t="str">
            <v>medium</v>
          </cell>
          <cell r="J3450" t="str">
            <v>medium</v>
          </cell>
          <cell r="K3450">
            <v>1636.9</v>
          </cell>
          <cell r="L3450">
            <v>44.71</v>
          </cell>
          <cell r="M3450">
            <v>1592.19</v>
          </cell>
          <cell r="N3450">
            <v>40410</v>
          </cell>
          <cell r="O3450" t="e">
            <v>#N/A</v>
          </cell>
          <cell r="P3450" t="e">
            <v>#N/A</v>
          </cell>
          <cell r="Q3450" t="e">
            <v>#N/A</v>
          </cell>
          <cell r="R3450" t="e">
            <v>#N/A</v>
          </cell>
          <cell r="S3450" t="e">
            <v>#N/A</v>
          </cell>
          <cell r="T3450" t="e">
            <v>#N/A</v>
          </cell>
          <cell r="U3450" t="e">
            <v>#N/A</v>
          </cell>
          <cell r="V3450" t="e">
            <v>#N/A</v>
          </cell>
          <cell r="W3450" t="e">
            <v>#N/A</v>
          </cell>
          <cell r="X3450" t="e">
            <v>#N/A</v>
          </cell>
          <cell r="Y3450">
            <v>33</v>
          </cell>
        </row>
        <row r="3451">
          <cell r="A3451">
            <v>3450</v>
          </cell>
          <cell r="B3451">
            <v>80</v>
          </cell>
          <cell r="C3451">
            <v>3193</v>
          </cell>
          <cell r="D3451">
            <v>43089</v>
          </cell>
          <cell r="E3451" t="b">
            <v>1</v>
          </cell>
          <cell r="F3451" t="str">
            <v>Approved</v>
          </cell>
          <cell r="G3451" t="str">
            <v>Trek Bicycles</v>
          </cell>
          <cell r="H3451" t="str">
            <v>Standard</v>
          </cell>
          <cell r="I3451" t="str">
            <v>medium</v>
          </cell>
          <cell r="J3451" t="str">
            <v>large</v>
          </cell>
          <cell r="K3451">
            <v>1469.44</v>
          </cell>
          <cell r="L3451">
            <v>596.54999999999995</v>
          </cell>
          <cell r="M3451">
            <v>872.8900000000001</v>
          </cell>
          <cell r="N3451">
            <v>41047</v>
          </cell>
          <cell r="O3451" t="e">
            <v>#N/A</v>
          </cell>
          <cell r="P3451" t="e">
            <v>#N/A</v>
          </cell>
          <cell r="Q3451" t="e">
            <v>#N/A</v>
          </cell>
          <cell r="R3451" t="e">
            <v>#N/A</v>
          </cell>
          <cell r="S3451" t="e">
            <v>#N/A</v>
          </cell>
          <cell r="T3451" t="e">
            <v>#N/A</v>
          </cell>
          <cell r="U3451" t="e">
            <v>#N/A</v>
          </cell>
          <cell r="V3451" t="e">
            <v>#N/A</v>
          </cell>
          <cell r="W3451" t="e">
            <v>#N/A</v>
          </cell>
          <cell r="X3451" t="e">
            <v>#N/A</v>
          </cell>
          <cell r="Y3451">
            <v>10</v>
          </cell>
        </row>
        <row r="3452">
          <cell r="A3452">
            <v>3451</v>
          </cell>
          <cell r="B3452">
            <v>25</v>
          </cell>
          <cell r="C3452">
            <v>446</v>
          </cell>
          <cell r="D3452">
            <v>43047</v>
          </cell>
          <cell r="E3452" t="b">
            <v>1</v>
          </cell>
          <cell r="F3452" t="str">
            <v>Approved</v>
          </cell>
          <cell r="G3452" t="str">
            <v>Giant Bicycles</v>
          </cell>
          <cell r="H3452" t="str">
            <v>Road</v>
          </cell>
          <cell r="I3452" t="str">
            <v>medium</v>
          </cell>
          <cell r="J3452" t="str">
            <v>medium</v>
          </cell>
          <cell r="K3452">
            <v>1538.99</v>
          </cell>
          <cell r="L3452">
            <v>829.65</v>
          </cell>
          <cell r="M3452">
            <v>709.34</v>
          </cell>
          <cell r="N3452">
            <v>39031</v>
          </cell>
          <cell r="O3452" t="e">
            <v>#N/A</v>
          </cell>
          <cell r="P3452" t="e">
            <v>#N/A</v>
          </cell>
          <cell r="Q3452" t="e">
            <v>#N/A</v>
          </cell>
          <cell r="R3452" t="e">
            <v>#N/A</v>
          </cell>
          <cell r="S3452" t="e">
            <v>#N/A</v>
          </cell>
          <cell r="T3452" t="e">
            <v>#N/A</v>
          </cell>
          <cell r="U3452" t="e">
            <v>#N/A</v>
          </cell>
          <cell r="V3452" t="e">
            <v>#N/A</v>
          </cell>
          <cell r="W3452" t="e">
            <v>#N/A</v>
          </cell>
          <cell r="X3452" t="e">
            <v>#N/A</v>
          </cell>
          <cell r="Y3452">
            <v>52</v>
          </cell>
        </row>
        <row r="3453">
          <cell r="A3453">
            <v>3452</v>
          </cell>
          <cell r="B3453">
            <v>41</v>
          </cell>
          <cell r="C3453">
            <v>2110</v>
          </cell>
          <cell r="D3453">
            <v>42742</v>
          </cell>
          <cell r="E3453" t="b">
            <v>1</v>
          </cell>
          <cell r="F3453" t="str">
            <v>Approved</v>
          </cell>
          <cell r="G3453" t="str">
            <v>Norco Bicycles</v>
          </cell>
          <cell r="H3453" t="str">
            <v>Standard</v>
          </cell>
          <cell r="I3453" t="str">
            <v>low</v>
          </cell>
          <cell r="J3453" t="str">
            <v>medium</v>
          </cell>
          <cell r="K3453">
            <v>958.74</v>
          </cell>
          <cell r="L3453">
            <v>748.9</v>
          </cell>
          <cell r="M3453">
            <v>209.84000000000003</v>
          </cell>
          <cell r="N3453">
            <v>38693</v>
          </cell>
          <cell r="O3453" t="e">
            <v>#N/A</v>
          </cell>
          <cell r="P3453" t="e">
            <v>#N/A</v>
          </cell>
          <cell r="Q3453" t="e">
            <v>#N/A</v>
          </cell>
          <cell r="R3453" t="e">
            <v>#N/A</v>
          </cell>
          <cell r="S3453" t="e">
            <v>#N/A</v>
          </cell>
          <cell r="T3453" t="e">
            <v>#N/A</v>
          </cell>
          <cell r="U3453" t="e">
            <v>#N/A</v>
          </cell>
          <cell r="V3453" t="e">
            <v>#N/A</v>
          </cell>
          <cell r="W3453" t="e">
            <v>#N/A</v>
          </cell>
          <cell r="X3453" t="e">
            <v>#N/A</v>
          </cell>
          <cell r="Y3453">
            <v>357</v>
          </cell>
        </row>
        <row r="3454">
          <cell r="A3454">
            <v>3453</v>
          </cell>
          <cell r="B3454">
            <v>35</v>
          </cell>
          <cell r="C3454">
            <v>2570</v>
          </cell>
          <cell r="D3454">
            <v>42806</v>
          </cell>
          <cell r="E3454" t="b">
            <v>1</v>
          </cell>
          <cell r="F3454" t="str">
            <v>Approved</v>
          </cell>
          <cell r="G3454" t="str">
            <v>Trek Bicycles</v>
          </cell>
          <cell r="H3454" t="str">
            <v>Standard</v>
          </cell>
          <cell r="I3454" t="str">
            <v>low</v>
          </cell>
          <cell r="J3454" t="str">
            <v>medium</v>
          </cell>
          <cell r="K3454">
            <v>1057.51</v>
          </cell>
          <cell r="L3454">
            <v>154.4</v>
          </cell>
          <cell r="M3454">
            <v>903.11</v>
          </cell>
          <cell r="N3454">
            <v>36498</v>
          </cell>
          <cell r="O3454" t="e">
            <v>#N/A</v>
          </cell>
          <cell r="P3454" t="e">
            <v>#N/A</v>
          </cell>
          <cell r="Q3454" t="e">
            <v>#N/A</v>
          </cell>
          <cell r="R3454" t="e">
            <v>#N/A</v>
          </cell>
          <cell r="S3454" t="e">
            <v>#N/A</v>
          </cell>
          <cell r="T3454" t="e">
            <v>#N/A</v>
          </cell>
          <cell r="U3454" t="e">
            <v>#N/A</v>
          </cell>
          <cell r="V3454" t="e">
            <v>#N/A</v>
          </cell>
          <cell r="W3454" t="e">
            <v>#N/A</v>
          </cell>
          <cell r="X3454" t="e">
            <v>#N/A</v>
          </cell>
          <cell r="Y3454">
            <v>293</v>
          </cell>
        </row>
        <row r="3455">
          <cell r="A3455">
            <v>3454</v>
          </cell>
          <cell r="B3455">
            <v>34</v>
          </cell>
          <cell r="C3455">
            <v>395</v>
          </cell>
          <cell r="D3455">
            <v>43010</v>
          </cell>
          <cell r="F3455" t="str">
            <v>Approved</v>
          </cell>
          <cell r="G3455" t="str">
            <v>WeareA2B</v>
          </cell>
          <cell r="H3455" t="str">
            <v>Standard</v>
          </cell>
          <cell r="I3455" t="str">
            <v>medium</v>
          </cell>
          <cell r="J3455" t="str">
            <v>medium</v>
          </cell>
          <cell r="K3455">
            <v>1231.1500000000001</v>
          </cell>
          <cell r="L3455">
            <v>161.6</v>
          </cell>
          <cell r="M3455">
            <v>1069.5500000000002</v>
          </cell>
          <cell r="N3455">
            <v>37838</v>
          </cell>
          <cell r="O3455" t="e">
            <v>#N/A</v>
          </cell>
          <cell r="P3455" t="e">
            <v>#N/A</v>
          </cell>
          <cell r="Q3455" t="e">
            <v>#N/A</v>
          </cell>
          <cell r="R3455" t="e">
            <v>#N/A</v>
          </cell>
          <cell r="S3455" t="e">
            <v>#N/A</v>
          </cell>
          <cell r="T3455" t="e">
            <v>#N/A</v>
          </cell>
          <cell r="U3455" t="e">
            <v>#N/A</v>
          </cell>
          <cell r="V3455" t="e">
            <v>#N/A</v>
          </cell>
          <cell r="W3455" t="e">
            <v>#N/A</v>
          </cell>
          <cell r="X3455" t="e">
            <v>#N/A</v>
          </cell>
          <cell r="Y3455">
            <v>89</v>
          </cell>
        </row>
        <row r="3456">
          <cell r="A3456">
            <v>3455</v>
          </cell>
          <cell r="B3456">
            <v>50</v>
          </cell>
          <cell r="C3456">
            <v>371</v>
          </cell>
          <cell r="D3456">
            <v>43090</v>
          </cell>
          <cell r="E3456" t="b">
            <v>0</v>
          </cell>
          <cell r="F3456" t="str">
            <v>Approved</v>
          </cell>
          <cell r="G3456" t="str">
            <v>WeareA2B</v>
          </cell>
          <cell r="H3456" t="str">
            <v>Standard</v>
          </cell>
          <cell r="I3456" t="str">
            <v>medium</v>
          </cell>
          <cell r="J3456" t="str">
            <v>small</v>
          </cell>
          <cell r="K3456">
            <v>175.89</v>
          </cell>
          <cell r="L3456">
            <v>131.91999999999999</v>
          </cell>
          <cell r="M3456">
            <v>43.97</v>
          </cell>
          <cell r="N3456">
            <v>37668</v>
          </cell>
          <cell r="O3456" t="e">
            <v>#N/A</v>
          </cell>
          <cell r="P3456" t="e">
            <v>#N/A</v>
          </cell>
          <cell r="Q3456" t="e">
            <v>#N/A</v>
          </cell>
          <cell r="R3456" t="e">
            <v>#N/A</v>
          </cell>
          <cell r="S3456" t="e">
            <v>#N/A</v>
          </cell>
          <cell r="T3456" t="e">
            <v>#N/A</v>
          </cell>
          <cell r="U3456" t="e">
            <v>#N/A</v>
          </cell>
          <cell r="V3456" t="e">
            <v>#N/A</v>
          </cell>
          <cell r="W3456" t="e">
            <v>#N/A</v>
          </cell>
          <cell r="X3456" t="e">
            <v>#N/A</v>
          </cell>
          <cell r="Y3456">
            <v>9</v>
          </cell>
        </row>
        <row r="3457">
          <cell r="A3457">
            <v>3456</v>
          </cell>
          <cell r="B3457">
            <v>44</v>
          </cell>
          <cell r="C3457">
            <v>2610</v>
          </cell>
          <cell r="D3457">
            <v>42851</v>
          </cell>
          <cell r="E3457" t="b">
            <v>0</v>
          </cell>
          <cell r="F3457" t="str">
            <v>Approved</v>
          </cell>
          <cell r="G3457" t="str">
            <v>WeareA2B</v>
          </cell>
          <cell r="H3457" t="str">
            <v>Standard</v>
          </cell>
          <cell r="I3457" t="str">
            <v>medium</v>
          </cell>
          <cell r="J3457" t="str">
            <v>medium</v>
          </cell>
          <cell r="K3457">
            <v>1769.64</v>
          </cell>
          <cell r="L3457">
            <v>108.76</v>
          </cell>
          <cell r="M3457">
            <v>1660.88</v>
          </cell>
          <cell r="N3457">
            <v>40672</v>
          </cell>
          <cell r="O3457" t="e">
            <v>#N/A</v>
          </cell>
          <cell r="P3457" t="e">
            <v>#N/A</v>
          </cell>
          <cell r="Q3457" t="e">
            <v>#N/A</v>
          </cell>
          <cell r="R3457" t="e">
            <v>#N/A</v>
          </cell>
          <cell r="S3457" t="e">
            <v>#N/A</v>
          </cell>
          <cell r="T3457" t="e">
            <v>#N/A</v>
          </cell>
          <cell r="U3457" t="e">
            <v>#N/A</v>
          </cell>
          <cell r="V3457" t="e">
            <v>#N/A</v>
          </cell>
          <cell r="W3457" t="e">
            <v>#N/A</v>
          </cell>
          <cell r="X3457" t="e">
            <v>#N/A</v>
          </cell>
          <cell r="Y3457">
            <v>248</v>
          </cell>
        </row>
        <row r="3458">
          <cell r="A3458">
            <v>3457</v>
          </cell>
          <cell r="B3458">
            <v>90</v>
          </cell>
          <cell r="C3458">
            <v>375</v>
          </cell>
          <cell r="D3458">
            <v>42833</v>
          </cell>
          <cell r="E3458" t="b">
            <v>0</v>
          </cell>
          <cell r="F3458" t="str">
            <v>Approved</v>
          </cell>
          <cell r="G3458" t="str">
            <v>Norco Bicycles</v>
          </cell>
          <cell r="H3458" t="str">
            <v>Standard</v>
          </cell>
          <cell r="I3458" t="str">
            <v>low</v>
          </cell>
          <cell r="J3458" t="str">
            <v>medium</v>
          </cell>
          <cell r="K3458">
            <v>363.01</v>
          </cell>
          <cell r="L3458">
            <v>290.41000000000003</v>
          </cell>
          <cell r="M3458">
            <v>72.599999999999966</v>
          </cell>
          <cell r="N3458">
            <v>37626</v>
          </cell>
          <cell r="O3458" t="e">
            <v>#N/A</v>
          </cell>
          <cell r="P3458" t="e">
            <v>#N/A</v>
          </cell>
          <cell r="Q3458" t="e">
            <v>#N/A</v>
          </cell>
          <cell r="R3458" t="e">
            <v>#N/A</v>
          </cell>
          <cell r="S3458" t="e">
            <v>#N/A</v>
          </cell>
          <cell r="T3458" t="e">
            <v>#N/A</v>
          </cell>
          <cell r="U3458" t="e">
            <v>#N/A</v>
          </cell>
          <cell r="V3458" t="e">
            <v>#N/A</v>
          </cell>
          <cell r="W3458" t="e">
            <v>#N/A</v>
          </cell>
          <cell r="X3458" t="e">
            <v>#N/A</v>
          </cell>
          <cell r="Y3458">
            <v>266</v>
          </cell>
        </row>
        <row r="3459">
          <cell r="A3459">
            <v>3458</v>
          </cell>
          <cell r="B3459">
            <v>12</v>
          </cell>
          <cell r="C3459">
            <v>1046</v>
          </cell>
          <cell r="D3459">
            <v>42759</v>
          </cell>
          <cell r="E3459" t="b">
            <v>1</v>
          </cell>
          <cell r="F3459" t="str">
            <v>Approved</v>
          </cell>
          <cell r="G3459" t="str">
            <v>WeareA2B</v>
          </cell>
          <cell r="H3459" t="str">
            <v>Standard</v>
          </cell>
          <cell r="I3459" t="str">
            <v>medium</v>
          </cell>
          <cell r="J3459" t="str">
            <v>medium</v>
          </cell>
          <cell r="K3459">
            <v>1231.1500000000001</v>
          </cell>
          <cell r="L3459">
            <v>161.6</v>
          </cell>
          <cell r="M3459">
            <v>1069.5500000000002</v>
          </cell>
          <cell r="N3459">
            <v>38216</v>
          </cell>
          <cell r="O3459" t="e">
            <v>#N/A</v>
          </cell>
          <cell r="P3459" t="e">
            <v>#N/A</v>
          </cell>
          <cell r="Q3459" t="e">
            <v>#N/A</v>
          </cell>
          <cell r="R3459" t="e">
            <v>#N/A</v>
          </cell>
          <cell r="S3459" t="e">
            <v>#N/A</v>
          </cell>
          <cell r="T3459" t="e">
            <v>#N/A</v>
          </cell>
          <cell r="U3459" t="e">
            <v>#N/A</v>
          </cell>
          <cell r="V3459" t="e">
            <v>#N/A</v>
          </cell>
          <cell r="W3459" t="e">
            <v>#N/A</v>
          </cell>
          <cell r="X3459" t="e">
            <v>#N/A</v>
          </cell>
          <cell r="Y3459">
            <v>340</v>
          </cell>
        </row>
        <row r="3460">
          <cell r="A3460">
            <v>3459</v>
          </cell>
          <cell r="B3460">
            <v>17</v>
          </cell>
          <cell r="C3460">
            <v>1085</v>
          </cell>
          <cell r="D3460">
            <v>42834</v>
          </cell>
          <cell r="E3460" t="b">
            <v>0</v>
          </cell>
          <cell r="F3460" t="str">
            <v>Approved</v>
          </cell>
          <cell r="G3460" t="str">
            <v>Solex</v>
          </cell>
          <cell r="H3460" t="str">
            <v>Standard</v>
          </cell>
          <cell r="I3460" t="str">
            <v>high</v>
          </cell>
          <cell r="J3460" t="str">
            <v>medium</v>
          </cell>
          <cell r="K3460">
            <v>1024.6600000000001</v>
          </cell>
          <cell r="L3460">
            <v>614.79999999999995</v>
          </cell>
          <cell r="M3460">
            <v>409.86000000000013</v>
          </cell>
          <cell r="N3460">
            <v>35378</v>
          </cell>
          <cell r="O3460" t="e">
            <v>#N/A</v>
          </cell>
          <cell r="P3460" t="e">
            <v>#N/A</v>
          </cell>
          <cell r="Q3460" t="e">
            <v>#N/A</v>
          </cell>
          <cell r="R3460" t="e">
            <v>#N/A</v>
          </cell>
          <cell r="S3460" t="e">
            <v>#N/A</v>
          </cell>
          <cell r="T3460" t="e">
            <v>#N/A</v>
          </cell>
          <cell r="U3460" t="e">
            <v>#N/A</v>
          </cell>
          <cell r="V3460" t="e">
            <v>#N/A</v>
          </cell>
          <cell r="W3460" t="e">
            <v>#N/A</v>
          </cell>
          <cell r="X3460" t="e">
            <v>#N/A</v>
          </cell>
          <cell r="Y3460">
            <v>265</v>
          </cell>
        </row>
        <row r="3461">
          <cell r="A3461">
            <v>3460</v>
          </cell>
          <cell r="B3461">
            <v>64</v>
          </cell>
          <cell r="C3461">
            <v>234</v>
          </cell>
          <cell r="D3461">
            <v>42736</v>
          </cell>
          <cell r="E3461" t="b">
            <v>1</v>
          </cell>
          <cell r="F3461" t="str">
            <v>Approved</v>
          </cell>
          <cell r="G3461" t="str">
            <v>Giant Bicycles</v>
          </cell>
          <cell r="H3461" t="str">
            <v>Standard</v>
          </cell>
          <cell r="I3461" t="str">
            <v>high</v>
          </cell>
          <cell r="J3461" t="str">
            <v>small</v>
          </cell>
          <cell r="K3461">
            <v>1977.36</v>
          </cell>
          <cell r="L3461">
            <v>1759.85</v>
          </cell>
          <cell r="M3461">
            <v>217.51</v>
          </cell>
          <cell r="N3461">
            <v>40779</v>
          </cell>
          <cell r="O3461" t="e">
            <v>#N/A</v>
          </cell>
          <cell r="P3461" t="e">
            <v>#N/A</v>
          </cell>
          <cell r="Q3461" t="e">
            <v>#N/A</v>
          </cell>
          <cell r="R3461" t="e">
            <v>#N/A</v>
          </cell>
          <cell r="S3461" t="e">
            <v>#N/A</v>
          </cell>
          <cell r="T3461" t="e">
            <v>#N/A</v>
          </cell>
          <cell r="U3461" t="e">
            <v>#N/A</v>
          </cell>
          <cell r="V3461" t="e">
            <v>#N/A</v>
          </cell>
          <cell r="W3461" t="e">
            <v>#N/A</v>
          </cell>
          <cell r="X3461" t="e">
            <v>#N/A</v>
          </cell>
          <cell r="Y3461">
            <v>363</v>
          </cell>
        </row>
        <row r="3462">
          <cell r="A3462">
            <v>3461</v>
          </cell>
          <cell r="B3462">
            <v>46</v>
          </cell>
          <cell r="C3462">
            <v>2940</v>
          </cell>
          <cell r="D3462">
            <v>42978</v>
          </cell>
          <cell r="E3462" t="b">
            <v>0</v>
          </cell>
          <cell r="F3462" t="str">
            <v>Approved</v>
          </cell>
          <cell r="G3462" t="str">
            <v>Solex</v>
          </cell>
          <cell r="H3462" t="str">
            <v>Standard</v>
          </cell>
          <cell r="I3462" t="str">
            <v>low</v>
          </cell>
          <cell r="J3462" t="str">
            <v>medium</v>
          </cell>
          <cell r="K3462">
            <v>1289.8499999999999</v>
          </cell>
          <cell r="L3462">
            <v>74.510000000000005</v>
          </cell>
          <cell r="M3462">
            <v>1215.3399999999999</v>
          </cell>
          <cell r="N3462">
            <v>39915</v>
          </cell>
          <cell r="O3462" t="e">
            <v>#N/A</v>
          </cell>
          <cell r="P3462" t="e">
            <v>#N/A</v>
          </cell>
          <cell r="Q3462" t="e">
            <v>#N/A</v>
          </cell>
          <cell r="R3462" t="e">
            <v>#N/A</v>
          </cell>
          <cell r="S3462" t="e">
            <v>#N/A</v>
          </cell>
          <cell r="T3462" t="e">
            <v>#N/A</v>
          </cell>
          <cell r="U3462" t="e">
            <v>#N/A</v>
          </cell>
          <cell r="V3462" t="e">
            <v>#N/A</v>
          </cell>
          <cell r="W3462" t="e">
            <v>#N/A</v>
          </cell>
          <cell r="X3462" t="e">
            <v>#N/A</v>
          </cell>
          <cell r="Y3462">
            <v>121</v>
          </cell>
        </row>
        <row r="3463">
          <cell r="A3463">
            <v>3462</v>
          </cell>
          <cell r="B3463">
            <v>84</v>
          </cell>
          <cell r="C3463">
            <v>2188</v>
          </cell>
          <cell r="D3463">
            <v>43029</v>
          </cell>
          <cell r="E3463" t="b">
            <v>1</v>
          </cell>
          <cell r="F3463" t="str">
            <v>Approved</v>
          </cell>
          <cell r="G3463" t="str">
            <v>Trek Bicycles</v>
          </cell>
          <cell r="H3463" t="str">
            <v>Road</v>
          </cell>
          <cell r="I3463" t="str">
            <v>medium</v>
          </cell>
          <cell r="J3463" t="str">
            <v>medium</v>
          </cell>
          <cell r="K3463">
            <v>290.62</v>
          </cell>
          <cell r="L3463">
            <v>215.14</v>
          </cell>
          <cell r="M3463">
            <v>75.480000000000018</v>
          </cell>
          <cell r="N3463">
            <v>38339</v>
          </cell>
          <cell r="O3463" t="e">
            <v>#N/A</v>
          </cell>
          <cell r="P3463" t="e">
            <v>#N/A</v>
          </cell>
          <cell r="Q3463" t="e">
            <v>#N/A</v>
          </cell>
          <cell r="R3463" t="e">
            <v>#N/A</v>
          </cell>
          <cell r="S3463" t="e">
            <v>#N/A</v>
          </cell>
          <cell r="T3463" t="e">
            <v>#N/A</v>
          </cell>
          <cell r="U3463" t="e">
            <v>#N/A</v>
          </cell>
          <cell r="V3463" t="e">
            <v>#N/A</v>
          </cell>
          <cell r="W3463" t="e">
            <v>#N/A</v>
          </cell>
          <cell r="X3463" t="e">
            <v>#N/A</v>
          </cell>
          <cell r="Y3463">
            <v>70</v>
          </cell>
        </row>
        <row r="3464">
          <cell r="A3464">
            <v>3463</v>
          </cell>
          <cell r="B3464">
            <v>86</v>
          </cell>
          <cell r="C3464">
            <v>629</v>
          </cell>
          <cell r="D3464">
            <v>42741</v>
          </cell>
          <cell r="E3464" t="b">
            <v>0</v>
          </cell>
          <cell r="F3464" t="str">
            <v>Approved</v>
          </cell>
          <cell r="G3464" t="str">
            <v>Norco Bicycles</v>
          </cell>
          <cell r="H3464" t="str">
            <v>Road</v>
          </cell>
          <cell r="I3464" t="str">
            <v>high</v>
          </cell>
          <cell r="J3464" t="str">
            <v>large</v>
          </cell>
          <cell r="K3464">
            <v>774.53</v>
          </cell>
          <cell r="L3464">
            <v>464.72</v>
          </cell>
          <cell r="M3464">
            <v>309.80999999999995</v>
          </cell>
          <cell r="N3464">
            <v>37698</v>
          </cell>
          <cell r="O3464" t="e">
            <v>#N/A</v>
          </cell>
          <cell r="P3464" t="e">
            <v>#N/A</v>
          </cell>
          <cell r="Q3464" t="e">
            <v>#N/A</v>
          </cell>
          <cell r="R3464" t="e">
            <v>#N/A</v>
          </cell>
          <cell r="S3464" t="e">
            <v>#N/A</v>
          </cell>
          <cell r="T3464" t="e">
            <v>#N/A</v>
          </cell>
          <cell r="U3464" t="e">
            <v>#N/A</v>
          </cell>
          <cell r="V3464" t="e">
            <v>#N/A</v>
          </cell>
          <cell r="W3464" t="e">
            <v>#N/A</v>
          </cell>
          <cell r="X3464" t="e">
            <v>#N/A</v>
          </cell>
          <cell r="Y3464">
            <v>358</v>
          </cell>
        </row>
        <row r="3465">
          <cell r="A3465">
            <v>3464</v>
          </cell>
          <cell r="B3465">
            <v>77</v>
          </cell>
          <cell r="C3465">
            <v>2105</v>
          </cell>
          <cell r="D3465">
            <v>42935</v>
          </cell>
          <cell r="E3465" t="b">
            <v>1</v>
          </cell>
          <cell r="F3465" t="str">
            <v>Approved</v>
          </cell>
          <cell r="G3465" t="str">
            <v>WeareA2B</v>
          </cell>
          <cell r="H3465" t="str">
            <v>Standard</v>
          </cell>
          <cell r="I3465" t="str">
            <v>medium</v>
          </cell>
          <cell r="J3465" t="str">
            <v>medium</v>
          </cell>
          <cell r="K3465">
            <v>1769.64</v>
          </cell>
          <cell r="L3465">
            <v>108.76</v>
          </cell>
          <cell r="M3465">
            <v>1660.88</v>
          </cell>
          <cell r="N3465">
            <v>34071</v>
          </cell>
          <cell r="O3465" t="e">
            <v>#N/A</v>
          </cell>
          <cell r="P3465" t="e">
            <v>#N/A</v>
          </cell>
          <cell r="Q3465" t="e">
            <v>#N/A</v>
          </cell>
          <cell r="R3465" t="e">
            <v>#N/A</v>
          </cell>
          <cell r="S3465" t="e">
            <v>#N/A</v>
          </cell>
          <cell r="T3465" t="e">
            <v>#N/A</v>
          </cell>
          <cell r="U3465" t="e">
            <v>#N/A</v>
          </cell>
          <cell r="V3465" t="e">
            <v>#N/A</v>
          </cell>
          <cell r="W3465" t="e">
            <v>#N/A</v>
          </cell>
          <cell r="X3465" t="e">
            <v>#N/A</v>
          </cell>
          <cell r="Y3465">
            <v>164</v>
          </cell>
        </row>
        <row r="3466">
          <cell r="A3466">
            <v>3465</v>
          </cell>
          <cell r="B3466">
            <v>22</v>
          </cell>
          <cell r="C3466">
            <v>1581</v>
          </cell>
          <cell r="D3466">
            <v>42803</v>
          </cell>
          <cell r="E3466" t="b">
            <v>0</v>
          </cell>
          <cell r="F3466" t="str">
            <v>Approved</v>
          </cell>
          <cell r="G3466" t="str">
            <v>WeareA2B</v>
          </cell>
          <cell r="H3466" t="str">
            <v>Standard</v>
          </cell>
          <cell r="I3466" t="str">
            <v>medium</v>
          </cell>
          <cell r="J3466" t="str">
            <v>medium</v>
          </cell>
          <cell r="K3466">
            <v>60.34</v>
          </cell>
          <cell r="L3466">
            <v>45.26</v>
          </cell>
          <cell r="M3466">
            <v>15.080000000000005</v>
          </cell>
          <cell r="N3466">
            <v>34165</v>
          </cell>
          <cell r="O3466" t="e">
            <v>#N/A</v>
          </cell>
          <cell r="P3466" t="e">
            <v>#N/A</v>
          </cell>
          <cell r="Q3466" t="e">
            <v>#N/A</v>
          </cell>
          <cell r="R3466" t="e">
            <v>#N/A</v>
          </cell>
          <cell r="S3466" t="e">
            <v>#N/A</v>
          </cell>
          <cell r="T3466" t="e">
            <v>#N/A</v>
          </cell>
          <cell r="U3466" t="e">
            <v>#N/A</v>
          </cell>
          <cell r="V3466" t="e">
            <v>#N/A</v>
          </cell>
          <cell r="W3466" t="e">
            <v>#N/A</v>
          </cell>
          <cell r="X3466" t="e">
            <v>#N/A</v>
          </cell>
          <cell r="Y3466">
            <v>296</v>
          </cell>
        </row>
        <row r="3467">
          <cell r="A3467">
            <v>3466</v>
          </cell>
          <cell r="B3467">
            <v>27</v>
          </cell>
          <cell r="C3467">
            <v>1492</v>
          </cell>
          <cell r="D3467">
            <v>42889</v>
          </cell>
          <cell r="E3467" t="b">
            <v>1</v>
          </cell>
          <cell r="F3467" t="str">
            <v>Approved</v>
          </cell>
          <cell r="G3467" t="str">
            <v>Trek Bicycles</v>
          </cell>
          <cell r="H3467" t="str">
            <v>Standard</v>
          </cell>
          <cell r="I3467" t="str">
            <v>medium</v>
          </cell>
          <cell r="J3467" t="str">
            <v>medium</v>
          </cell>
          <cell r="K3467">
            <v>499.53</v>
          </cell>
          <cell r="L3467">
            <v>388.72</v>
          </cell>
          <cell r="M3467">
            <v>110.80999999999995</v>
          </cell>
          <cell r="N3467">
            <v>37668</v>
          </cell>
          <cell r="O3467" t="e">
            <v>#N/A</v>
          </cell>
          <cell r="P3467" t="e">
            <v>#N/A</v>
          </cell>
          <cell r="Q3467" t="e">
            <v>#N/A</v>
          </cell>
          <cell r="R3467" t="e">
            <v>#N/A</v>
          </cell>
          <cell r="S3467" t="e">
            <v>#N/A</v>
          </cell>
          <cell r="T3467" t="e">
            <v>#N/A</v>
          </cell>
          <cell r="U3467" t="e">
            <v>#N/A</v>
          </cell>
          <cell r="V3467" t="e">
            <v>#N/A</v>
          </cell>
          <cell r="W3467" t="e">
            <v>#N/A</v>
          </cell>
          <cell r="X3467" t="e">
            <v>#N/A</v>
          </cell>
          <cell r="Y3467">
            <v>210</v>
          </cell>
        </row>
        <row r="3468">
          <cell r="A3468">
            <v>3467</v>
          </cell>
          <cell r="B3468">
            <v>57</v>
          </cell>
          <cell r="C3468">
            <v>1868</v>
          </cell>
          <cell r="D3468">
            <v>42991</v>
          </cell>
          <cell r="E3468" t="b">
            <v>0</v>
          </cell>
          <cell r="F3468" t="str">
            <v>Approved</v>
          </cell>
          <cell r="G3468" t="str">
            <v>WeareA2B</v>
          </cell>
          <cell r="H3468" t="str">
            <v>Touring</v>
          </cell>
          <cell r="I3468" t="str">
            <v>medium</v>
          </cell>
          <cell r="J3468" t="str">
            <v>large</v>
          </cell>
          <cell r="K3468">
            <v>1890.39</v>
          </cell>
          <cell r="L3468">
            <v>260.14</v>
          </cell>
          <cell r="M3468">
            <v>1630.25</v>
          </cell>
          <cell r="N3468">
            <v>34586</v>
          </cell>
          <cell r="O3468" t="e">
            <v>#N/A</v>
          </cell>
          <cell r="P3468" t="e">
            <v>#N/A</v>
          </cell>
          <cell r="Q3468" t="e">
            <v>#N/A</v>
          </cell>
          <cell r="R3468" t="e">
            <v>#N/A</v>
          </cell>
          <cell r="S3468" t="e">
            <v>#N/A</v>
          </cell>
          <cell r="T3468" t="e">
            <v>#N/A</v>
          </cell>
          <cell r="U3468" t="e">
            <v>#N/A</v>
          </cell>
          <cell r="V3468" t="e">
            <v>#N/A</v>
          </cell>
          <cell r="W3468" t="e">
            <v>#N/A</v>
          </cell>
          <cell r="X3468" t="e">
            <v>#N/A</v>
          </cell>
          <cell r="Y3468">
            <v>108</v>
          </cell>
        </row>
        <row r="3469">
          <cell r="A3469">
            <v>3468</v>
          </cell>
          <cell r="B3469">
            <v>76</v>
          </cell>
          <cell r="C3469">
            <v>136</v>
          </cell>
          <cell r="D3469">
            <v>42748</v>
          </cell>
          <cell r="E3469" t="b">
            <v>1</v>
          </cell>
          <cell r="F3469" t="str">
            <v>Approved</v>
          </cell>
          <cell r="G3469" t="str">
            <v>WeareA2B</v>
          </cell>
          <cell r="H3469" t="str">
            <v>Road</v>
          </cell>
          <cell r="I3469" t="str">
            <v>low</v>
          </cell>
          <cell r="J3469" t="str">
            <v>small</v>
          </cell>
          <cell r="K3469">
            <v>1172.78</v>
          </cell>
          <cell r="L3469">
            <v>1043.77</v>
          </cell>
          <cell r="M3469">
            <v>129.01</v>
          </cell>
          <cell r="N3469">
            <v>42458</v>
          </cell>
          <cell r="O3469" t="e">
            <v>#N/A</v>
          </cell>
          <cell r="P3469" t="e">
            <v>#N/A</v>
          </cell>
          <cell r="Q3469" t="e">
            <v>#N/A</v>
          </cell>
          <cell r="R3469" t="e">
            <v>#N/A</v>
          </cell>
          <cell r="S3469" t="e">
            <v>#N/A</v>
          </cell>
          <cell r="T3469" t="e">
            <v>#N/A</v>
          </cell>
          <cell r="U3469" t="e">
            <v>#N/A</v>
          </cell>
          <cell r="V3469" t="e">
            <v>#N/A</v>
          </cell>
          <cell r="W3469" t="e">
            <v>#N/A</v>
          </cell>
          <cell r="X3469" t="e">
            <v>#N/A</v>
          </cell>
          <cell r="Y3469">
            <v>351</v>
          </cell>
        </row>
        <row r="3470">
          <cell r="A3470">
            <v>3469</v>
          </cell>
          <cell r="B3470">
            <v>100</v>
          </cell>
          <cell r="C3470">
            <v>905</v>
          </cell>
          <cell r="D3470">
            <v>42749</v>
          </cell>
          <cell r="E3470" t="b">
            <v>0</v>
          </cell>
          <cell r="F3470" t="str">
            <v>Approved</v>
          </cell>
          <cell r="G3470" t="str">
            <v>Norco Bicycles</v>
          </cell>
          <cell r="H3470" t="str">
            <v>Road</v>
          </cell>
          <cell r="I3470" t="str">
            <v>medium</v>
          </cell>
          <cell r="J3470" t="str">
            <v>medium</v>
          </cell>
          <cell r="K3470">
            <v>1036.5899999999999</v>
          </cell>
          <cell r="L3470">
            <v>206.35</v>
          </cell>
          <cell r="M3470">
            <v>830.2399999999999</v>
          </cell>
          <cell r="N3470">
            <v>33364</v>
          </cell>
          <cell r="O3470" t="e">
            <v>#N/A</v>
          </cell>
          <cell r="P3470" t="e">
            <v>#N/A</v>
          </cell>
          <cell r="Q3470" t="e">
            <v>#N/A</v>
          </cell>
          <cell r="R3470" t="e">
            <v>#N/A</v>
          </cell>
          <cell r="S3470" t="e">
            <v>#N/A</v>
          </cell>
          <cell r="T3470" t="e">
            <v>#N/A</v>
          </cell>
          <cell r="U3470" t="e">
            <v>#N/A</v>
          </cell>
          <cell r="V3470" t="e">
            <v>#N/A</v>
          </cell>
          <cell r="W3470" t="e">
            <v>#N/A</v>
          </cell>
          <cell r="X3470" t="e">
            <v>#N/A</v>
          </cell>
          <cell r="Y3470">
            <v>350</v>
          </cell>
        </row>
        <row r="3471">
          <cell r="A3471">
            <v>3470</v>
          </cell>
          <cell r="B3471">
            <v>69</v>
          </cell>
          <cell r="C3471">
            <v>2291</v>
          </cell>
          <cell r="D3471">
            <v>42992</v>
          </cell>
          <cell r="E3471" t="b">
            <v>1</v>
          </cell>
          <cell r="F3471" t="str">
            <v>Approved</v>
          </cell>
          <cell r="G3471" t="str">
            <v>Giant Bicycles</v>
          </cell>
          <cell r="H3471" t="str">
            <v>Road</v>
          </cell>
          <cell r="I3471" t="str">
            <v>medium</v>
          </cell>
          <cell r="J3471" t="str">
            <v>medium</v>
          </cell>
          <cell r="K3471">
            <v>792.9</v>
          </cell>
          <cell r="L3471">
            <v>594.67999999999995</v>
          </cell>
          <cell r="M3471">
            <v>198.22000000000003</v>
          </cell>
          <cell r="N3471">
            <v>41922</v>
          </cell>
          <cell r="O3471" t="e">
            <v>#N/A</v>
          </cell>
          <cell r="P3471" t="e">
            <v>#N/A</v>
          </cell>
          <cell r="Q3471" t="e">
            <v>#N/A</v>
          </cell>
          <cell r="R3471" t="e">
            <v>#N/A</v>
          </cell>
          <cell r="S3471" t="e">
            <v>#N/A</v>
          </cell>
          <cell r="T3471" t="e">
            <v>#N/A</v>
          </cell>
          <cell r="U3471" t="e">
            <v>#N/A</v>
          </cell>
          <cell r="V3471" t="e">
            <v>#N/A</v>
          </cell>
          <cell r="W3471" t="e">
            <v>#N/A</v>
          </cell>
          <cell r="X3471" t="e">
            <v>#N/A</v>
          </cell>
          <cell r="Y3471">
            <v>107</v>
          </cell>
        </row>
        <row r="3472">
          <cell r="A3472">
            <v>3471</v>
          </cell>
          <cell r="B3472">
            <v>15</v>
          </cell>
          <cell r="C3472">
            <v>874</v>
          </cell>
          <cell r="D3472">
            <v>42821</v>
          </cell>
          <cell r="E3472" t="b">
            <v>1</v>
          </cell>
          <cell r="F3472" t="str">
            <v>Approved</v>
          </cell>
          <cell r="G3472" t="str">
            <v>Norco Bicycles</v>
          </cell>
          <cell r="H3472" t="str">
            <v>Standard</v>
          </cell>
          <cell r="I3472" t="str">
            <v>low</v>
          </cell>
          <cell r="J3472" t="str">
            <v>medium</v>
          </cell>
          <cell r="K3472">
            <v>958.74</v>
          </cell>
          <cell r="L3472">
            <v>748.9</v>
          </cell>
          <cell r="M3472">
            <v>209.84000000000003</v>
          </cell>
          <cell r="N3472">
            <v>35378</v>
          </cell>
          <cell r="O3472" t="e">
            <v>#N/A</v>
          </cell>
          <cell r="P3472" t="e">
            <v>#N/A</v>
          </cell>
          <cell r="Q3472" t="e">
            <v>#N/A</v>
          </cell>
          <cell r="R3472" t="e">
            <v>#N/A</v>
          </cell>
          <cell r="S3472" t="e">
            <v>#N/A</v>
          </cell>
          <cell r="T3472" t="e">
            <v>#N/A</v>
          </cell>
          <cell r="U3472" t="e">
            <v>#N/A</v>
          </cell>
          <cell r="V3472" t="e">
            <v>#N/A</v>
          </cell>
          <cell r="W3472" t="e">
            <v>#N/A</v>
          </cell>
          <cell r="X3472" t="e">
            <v>#N/A</v>
          </cell>
          <cell r="Y3472">
            <v>278</v>
          </cell>
        </row>
        <row r="3473">
          <cell r="A3473">
            <v>3472</v>
          </cell>
          <cell r="B3473">
            <v>0</v>
          </cell>
          <cell r="C3473">
            <v>412</v>
          </cell>
          <cell r="D3473">
            <v>43072</v>
          </cell>
          <cell r="E3473" t="b">
            <v>0</v>
          </cell>
          <cell r="F3473" t="str">
            <v>Approved</v>
          </cell>
          <cell r="G3473" t="str">
            <v>Norco Bicycles</v>
          </cell>
          <cell r="H3473" t="str">
            <v>Road</v>
          </cell>
          <cell r="I3473" t="str">
            <v>medium</v>
          </cell>
          <cell r="J3473" t="str">
            <v>medium</v>
          </cell>
          <cell r="K3473">
            <v>543.39</v>
          </cell>
          <cell r="L3473">
            <v>407.54</v>
          </cell>
          <cell r="M3473">
            <v>135.84999999999997</v>
          </cell>
          <cell r="N3473">
            <v>42696</v>
          </cell>
          <cell r="O3473" t="e">
            <v>#N/A</v>
          </cell>
          <cell r="P3473" t="e">
            <v>#N/A</v>
          </cell>
          <cell r="Q3473" t="e">
            <v>#N/A</v>
          </cell>
          <cell r="R3473" t="e">
            <v>#N/A</v>
          </cell>
          <cell r="S3473" t="e">
            <v>#N/A</v>
          </cell>
          <cell r="T3473" t="e">
            <v>#N/A</v>
          </cell>
          <cell r="U3473" t="e">
            <v>#N/A</v>
          </cell>
          <cell r="V3473" t="e">
            <v>#N/A</v>
          </cell>
          <cell r="W3473" t="e">
            <v>#N/A</v>
          </cell>
          <cell r="X3473" t="e">
            <v>#N/A</v>
          </cell>
          <cell r="Y3473">
            <v>27</v>
          </cell>
        </row>
        <row r="3474">
          <cell r="A3474">
            <v>3473</v>
          </cell>
          <cell r="B3474">
            <v>81</v>
          </cell>
          <cell r="C3474">
            <v>955</v>
          </cell>
          <cell r="D3474">
            <v>43083</v>
          </cell>
          <cell r="E3474" t="b">
            <v>1</v>
          </cell>
          <cell r="F3474" t="str">
            <v>Approved</v>
          </cell>
          <cell r="G3474" t="str">
            <v>Norco Bicycles</v>
          </cell>
          <cell r="H3474" t="str">
            <v>Standard</v>
          </cell>
          <cell r="I3474" t="str">
            <v>medium</v>
          </cell>
          <cell r="J3474" t="str">
            <v>small</v>
          </cell>
          <cell r="K3474">
            <v>586.45000000000005</v>
          </cell>
          <cell r="L3474">
            <v>521.94000000000005</v>
          </cell>
          <cell r="M3474">
            <v>64.509999999999991</v>
          </cell>
          <cell r="N3474">
            <v>42218</v>
          </cell>
          <cell r="O3474" t="e">
            <v>#N/A</v>
          </cell>
          <cell r="P3474" t="e">
            <v>#N/A</v>
          </cell>
          <cell r="Q3474" t="e">
            <v>#N/A</v>
          </cell>
          <cell r="R3474" t="e">
            <v>#N/A</v>
          </cell>
          <cell r="S3474" t="e">
            <v>#N/A</v>
          </cell>
          <cell r="T3474" t="e">
            <v>#N/A</v>
          </cell>
          <cell r="U3474" t="e">
            <v>#N/A</v>
          </cell>
          <cell r="V3474" t="e">
            <v>#N/A</v>
          </cell>
          <cell r="W3474" t="e">
            <v>#N/A</v>
          </cell>
          <cell r="X3474" t="e">
            <v>#N/A</v>
          </cell>
          <cell r="Y3474">
            <v>16</v>
          </cell>
        </row>
        <row r="3475">
          <cell r="A3475">
            <v>3474</v>
          </cell>
          <cell r="B3475">
            <v>86</v>
          </cell>
          <cell r="C3475">
            <v>494</v>
          </cell>
          <cell r="D3475">
            <v>42829</v>
          </cell>
          <cell r="E3475" t="b">
            <v>1</v>
          </cell>
          <cell r="F3475" t="str">
            <v>Cancelled</v>
          </cell>
          <cell r="G3475" t="str">
            <v>OHM Cycles</v>
          </cell>
          <cell r="H3475" t="str">
            <v>Standard</v>
          </cell>
          <cell r="I3475" t="str">
            <v>medium</v>
          </cell>
          <cell r="J3475" t="str">
            <v>medium</v>
          </cell>
          <cell r="K3475">
            <v>235.63</v>
          </cell>
          <cell r="L3475">
            <v>125.07</v>
          </cell>
          <cell r="M3475">
            <v>110.56</v>
          </cell>
          <cell r="N3475">
            <v>38206</v>
          </cell>
          <cell r="O3475" t="e">
            <v>#N/A</v>
          </cell>
          <cell r="P3475" t="e">
            <v>#N/A</v>
          </cell>
          <cell r="Q3475" t="e">
            <v>#N/A</v>
          </cell>
          <cell r="R3475" t="e">
            <v>#N/A</v>
          </cell>
          <cell r="S3475" t="e">
            <v>#N/A</v>
          </cell>
          <cell r="T3475" t="e">
            <v>#N/A</v>
          </cell>
          <cell r="U3475" t="e">
            <v>#N/A</v>
          </cell>
          <cell r="V3475" t="e">
            <v>#N/A</v>
          </cell>
          <cell r="W3475" t="e">
            <v>#N/A</v>
          </cell>
          <cell r="X3475" t="e">
            <v>#N/A</v>
          </cell>
          <cell r="Y3475">
            <v>270</v>
          </cell>
        </row>
        <row r="3476">
          <cell r="A3476">
            <v>3475</v>
          </cell>
          <cell r="B3476">
            <v>82</v>
          </cell>
          <cell r="C3476">
            <v>2073</v>
          </cell>
          <cell r="D3476">
            <v>42883</v>
          </cell>
          <cell r="E3476" t="b">
            <v>1</v>
          </cell>
          <cell r="F3476" t="str">
            <v>Approved</v>
          </cell>
          <cell r="G3476" t="str">
            <v>Giant Bicycles</v>
          </cell>
          <cell r="H3476" t="str">
            <v>Road</v>
          </cell>
          <cell r="I3476" t="str">
            <v>medium</v>
          </cell>
          <cell r="J3476" t="str">
            <v>medium</v>
          </cell>
          <cell r="K3476">
            <v>1538.99</v>
          </cell>
          <cell r="L3476">
            <v>829.65</v>
          </cell>
          <cell r="M3476">
            <v>709.34</v>
          </cell>
          <cell r="N3476">
            <v>39031</v>
          </cell>
          <cell r="O3476" t="e">
            <v>#N/A</v>
          </cell>
          <cell r="P3476" t="e">
            <v>#N/A</v>
          </cell>
          <cell r="Q3476" t="e">
            <v>#N/A</v>
          </cell>
          <cell r="R3476" t="e">
            <v>#N/A</v>
          </cell>
          <cell r="S3476" t="e">
            <v>#N/A</v>
          </cell>
          <cell r="T3476" t="e">
            <v>#N/A</v>
          </cell>
          <cell r="U3476" t="e">
            <v>#N/A</v>
          </cell>
          <cell r="V3476" t="e">
            <v>#N/A</v>
          </cell>
          <cell r="W3476" t="e">
            <v>#N/A</v>
          </cell>
          <cell r="X3476" t="e">
            <v>#N/A</v>
          </cell>
          <cell r="Y3476">
            <v>216</v>
          </cell>
        </row>
        <row r="3477">
          <cell r="A3477">
            <v>3476</v>
          </cell>
          <cell r="B3477">
            <v>79</v>
          </cell>
          <cell r="C3477">
            <v>3415</v>
          </cell>
          <cell r="D3477">
            <v>42868</v>
          </cell>
          <cell r="E3477" t="b">
            <v>0</v>
          </cell>
          <cell r="F3477" t="str">
            <v>Approved</v>
          </cell>
          <cell r="G3477" t="str">
            <v>Solex</v>
          </cell>
          <cell r="H3477" t="str">
            <v>Touring</v>
          </cell>
          <cell r="I3477" t="str">
            <v>medium</v>
          </cell>
          <cell r="J3477" t="str">
            <v>large</v>
          </cell>
          <cell r="K3477">
            <v>2083.94</v>
          </cell>
          <cell r="L3477">
            <v>675.03</v>
          </cell>
          <cell r="M3477">
            <v>1408.91</v>
          </cell>
          <cell r="N3477">
            <v>38206</v>
          </cell>
          <cell r="O3477" t="e">
            <v>#N/A</v>
          </cell>
          <cell r="P3477" t="e">
            <v>#N/A</v>
          </cell>
          <cell r="Q3477" t="e">
            <v>#N/A</v>
          </cell>
          <cell r="R3477" t="e">
            <v>#N/A</v>
          </cell>
          <cell r="S3477" t="e">
            <v>#N/A</v>
          </cell>
          <cell r="T3477" t="e">
            <v>#N/A</v>
          </cell>
          <cell r="U3477" t="e">
            <v>#N/A</v>
          </cell>
          <cell r="V3477" t="e">
            <v>#N/A</v>
          </cell>
          <cell r="W3477" t="e">
            <v>#N/A</v>
          </cell>
          <cell r="X3477" t="e">
            <v>#N/A</v>
          </cell>
          <cell r="Y3477">
            <v>231</v>
          </cell>
        </row>
        <row r="3478">
          <cell r="A3478">
            <v>3477</v>
          </cell>
          <cell r="B3478">
            <v>6</v>
          </cell>
          <cell r="C3478">
            <v>2753</v>
          </cell>
          <cell r="D3478">
            <v>42847</v>
          </cell>
          <cell r="E3478" t="b">
            <v>0</v>
          </cell>
          <cell r="F3478" t="str">
            <v>Approved</v>
          </cell>
          <cell r="G3478" t="str">
            <v>OHM Cycles</v>
          </cell>
          <cell r="H3478" t="str">
            <v>Standard</v>
          </cell>
          <cell r="I3478" t="str">
            <v>high</v>
          </cell>
          <cell r="J3478" t="str">
            <v>medium</v>
          </cell>
          <cell r="K3478">
            <v>227.88</v>
          </cell>
          <cell r="L3478">
            <v>136.72999999999999</v>
          </cell>
          <cell r="M3478">
            <v>91.15</v>
          </cell>
          <cell r="N3478">
            <v>42560</v>
          </cell>
          <cell r="O3478" t="e">
            <v>#N/A</v>
          </cell>
          <cell r="P3478" t="e">
            <v>#N/A</v>
          </cell>
          <cell r="Q3478" t="e">
            <v>#N/A</v>
          </cell>
          <cell r="R3478" t="e">
            <v>#N/A</v>
          </cell>
          <cell r="S3478" t="e">
            <v>#N/A</v>
          </cell>
          <cell r="T3478" t="e">
            <v>#N/A</v>
          </cell>
          <cell r="U3478" t="e">
            <v>#N/A</v>
          </cell>
          <cell r="V3478" t="e">
            <v>#N/A</v>
          </cell>
          <cell r="W3478" t="e">
            <v>#N/A</v>
          </cell>
          <cell r="X3478" t="e">
            <v>#N/A</v>
          </cell>
          <cell r="Y3478">
            <v>252</v>
          </cell>
        </row>
        <row r="3479">
          <cell r="A3479">
            <v>3478</v>
          </cell>
          <cell r="B3479">
            <v>76</v>
          </cell>
          <cell r="C3479">
            <v>2422</v>
          </cell>
          <cell r="D3479">
            <v>43067</v>
          </cell>
          <cell r="E3479" t="b">
            <v>1</v>
          </cell>
          <cell r="F3479" t="str">
            <v>Approved</v>
          </cell>
          <cell r="G3479" t="str">
            <v>WeareA2B</v>
          </cell>
          <cell r="H3479" t="str">
            <v>Road</v>
          </cell>
          <cell r="I3479" t="str">
            <v>low</v>
          </cell>
          <cell r="J3479" t="str">
            <v>small</v>
          </cell>
          <cell r="K3479">
            <v>1172.78</v>
          </cell>
          <cell r="L3479">
            <v>1043.77</v>
          </cell>
          <cell r="M3479">
            <v>129.01</v>
          </cell>
          <cell r="N3479">
            <v>37539</v>
          </cell>
          <cell r="O3479" t="e">
            <v>#N/A</v>
          </cell>
          <cell r="P3479" t="e">
            <v>#N/A</v>
          </cell>
          <cell r="Q3479" t="e">
            <v>#N/A</v>
          </cell>
          <cell r="R3479" t="e">
            <v>#N/A</v>
          </cell>
          <cell r="S3479" t="e">
            <v>#N/A</v>
          </cell>
          <cell r="T3479" t="e">
            <v>#N/A</v>
          </cell>
          <cell r="U3479" t="e">
            <v>#N/A</v>
          </cell>
          <cell r="V3479" t="e">
            <v>#N/A</v>
          </cell>
          <cell r="W3479" t="e">
            <v>#N/A</v>
          </cell>
          <cell r="X3479" t="e">
            <v>#N/A</v>
          </cell>
          <cell r="Y3479">
            <v>32</v>
          </cell>
        </row>
        <row r="3480">
          <cell r="A3480">
            <v>3479</v>
          </cell>
          <cell r="B3480">
            <v>73</v>
          </cell>
          <cell r="C3480">
            <v>3496</v>
          </cell>
          <cell r="D3480">
            <v>42843</v>
          </cell>
          <cell r="E3480" t="b">
            <v>1</v>
          </cell>
          <cell r="F3480" t="str">
            <v>Approved</v>
          </cell>
          <cell r="G3480" t="str">
            <v>Solex</v>
          </cell>
          <cell r="H3480" t="str">
            <v>Standard</v>
          </cell>
          <cell r="I3480" t="str">
            <v>medium</v>
          </cell>
          <cell r="J3480" t="str">
            <v>medium</v>
          </cell>
          <cell r="K3480">
            <v>1945.43</v>
          </cell>
          <cell r="L3480">
            <v>333.18</v>
          </cell>
          <cell r="M3480">
            <v>1612.25</v>
          </cell>
          <cell r="N3480">
            <v>41922</v>
          </cell>
          <cell r="O3480" t="str">
            <v>Female</v>
          </cell>
          <cell r="P3480">
            <v>73</v>
          </cell>
          <cell r="Q3480">
            <v>35.926027397260277</v>
          </cell>
          <cell r="R3480" t="str">
            <v>Editor</v>
          </cell>
          <cell r="S3480" t="str">
            <v>Financial Services</v>
          </cell>
          <cell r="T3480" t="str">
            <v>High Net Worth</v>
          </cell>
          <cell r="U3480" t="str">
            <v>No</v>
          </cell>
          <cell r="V3480">
            <v>2171</v>
          </cell>
          <cell r="W3480" t="str">
            <v>NSW</v>
          </cell>
          <cell r="X3480">
            <v>9</v>
          </cell>
          <cell r="Y3480">
            <v>256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38879-EE42-462C-836A-FA4B96085331}">
  <dimension ref="A1:AP2520"/>
  <sheetViews>
    <sheetView tabSelected="1" topLeftCell="B1" workbookViewId="0">
      <selection activeCell="M6" sqref="M6"/>
    </sheetView>
  </sheetViews>
  <sheetFormatPr defaultRowHeight="14.4" x14ac:dyDescent="0.3"/>
  <cols>
    <col min="1" max="1" width="11.109375" bestFit="1" customWidth="1"/>
    <col min="6" max="6" width="16.6640625" bestFit="1" customWidth="1"/>
    <col min="8" max="8" width="15.44140625" bestFit="1" customWidth="1"/>
    <col min="9" max="9" width="11.21875" bestFit="1" customWidth="1"/>
    <col min="11" max="11" width="20.77734375" style="4" bestFit="1" customWidth="1"/>
    <col min="13" max="13" width="11.6640625" bestFit="1" customWidth="1"/>
    <col min="14" max="14" width="10.5546875" bestFit="1" customWidth="1"/>
    <col min="15" max="15" width="12.21875" customWidth="1"/>
    <col min="17" max="17" width="32.5546875" bestFit="1" customWidth="1"/>
    <col min="18" max="18" width="33.109375" bestFit="1" customWidth="1"/>
    <col min="19" max="19" width="19.33203125" bestFit="1" customWidth="1"/>
    <col min="20" max="20" width="16" bestFit="1" customWidth="1"/>
    <col min="24" max="24" width="18" bestFit="1" customWidth="1"/>
    <col min="26" max="26" width="12.5546875" bestFit="1" customWidth="1"/>
    <col min="30" max="30" width="15.88671875" bestFit="1" customWidth="1"/>
    <col min="34" max="34" width="12.33203125" bestFit="1" customWidth="1"/>
    <col min="35" max="35" width="17" bestFit="1" customWidth="1"/>
    <col min="39" max="39" width="16.33203125" bestFit="1" customWidth="1"/>
  </cols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7281</v>
      </c>
      <c r="J1" t="s">
        <v>7282</v>
      </c>
      <c r="K1" s="3" t="s">
        <v>7283</v>
      </c>
      <c r="M1" t="s">
        <v>7280</v>
      </c>
      <c r="N1" t="s">
        <v>7279</v>
      </c>
      <c r="O1" t="s">
        <v>7278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7273</v>
      </c>
      <c r="AF1" t="s">
        <v>7274</v>
      </c>
      <c r="AG1" t="s">
        <v>7275</v>
      </c>
      <c r="AH1" t="s">
        <v>7276</v>
      </c>
      <c r="AI1" t="s">
        <v>7277</v>
      </c>
    </row>
    <row r="2" spans="1:42" x14ac:dyDescent="0.3">
      <c r="A2">
        <v>2322</v>
      </c>
      <c r="B2" t="s">
        <v>23</v>
      </c>
      <c r="C2">
        <v>2120</v>
      </c>
      <c r="D2" t="s">
        <v>24</v>
      </c>
      <c r="E2" t="s">
        <v>25</v>
      </c>
      <c r="F2">
        <v>10</v>
      </c>
      <c r="G2" t="s">
        <v>26</v>
      </c>
      <c r="H2" t="s">
        <v>27</v>
      </c>
      <c r="I2" t="str">
        <f>VLOOKUP(A2,[1]Transactions!$A$2:$Y$3480,8,FALSE)</f>
        <v>Standard</v>
      </c>
      <c r="J2">
        <f>VLOOKUP(A2,[1]Transactions!$A$2:$Y$3480,13,FALSE)</f>
        <v>451.65000000000009</v>
      </c>
      <c r="K2" s="4">
        <f>VLOOKUP(A2,[1]Transactions!$A$2:$Y$3480,14,FALSE)</f>
        <v>38573</v>
      </c>
      <c r="M2" t="b">
        <f>VLOOKUP(A2,[1]Transactions!$A$2:$Y$3480,5,FALSE)</f>
        <v>1</v>
      </c>
      <c r="N2" t="str">
        <f>VLOOKUP(A2,[1]Transactions!$A$2:$Y$3480,6,FALSE)</f>
        <v>Approved</v>
      </c>
      <c r="O2" t="str">
        <f>VLOOKUP(A2,[1]Transactions!$A$1:$Y$3480,7,FALSE)</f>
        <v>Giant Bicycles</v>
      </c>
      <c r="P2" t="s">
        <v>28</v>
      </c>
      <c r="Q2">
        <v>72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  <c r="W2">
        <v>2</v>
      </c>
      <c r="X2">
        <v>4</v>
      </c>
      <c r="Y2">
        <v>4035.51</v>
      </c>
      <c r="Z2">
        <v>1450.36</v>
      </c>
      <c r="AA2">
        <v>28</v>
      </c>
      <c r="AB2">
        <v>67</v>
      </c>
      <c r="AC2">
        <v>4</v>
      </c>
      <c r="AD2">
        <v>2585.15</v>
      </c>
      <c r="AE2">
        <f t="shared" ref="AE2:AE65" si="0">_xlfn.IFS(AB2&gt;=85,1,AND(AB2&lt;=81,AB2&gt;44),2,AND(AB2&lt;=44,AB2&gt;17),3,AND(AB2&lt;=18,AB2&gt;0),4)</f>
        <v>2</v>
      </c>
      <c r="AF2">
        <f>_xlfn.IFS(AC2&gt;=14,1,AND(AC2&lt;=14,AC2&gt;7),2,AND(AC2&lt;=7,AC2&gt;5),3,AND(AC2&lt;=4,AC2&gt;0),4)</f>
        <v>4</v>
      </c>
      <c r="AG2">
        <f>_xlfn.IFS(AD2&gt;4273.398,1,AND(AD2&lt;=4273.398,AD2&gt;2918.195),2,AND(AD2&lt;=2918.195,AD2&gt;1905.948),3,AND(AD2&lt;=1905.948,AD2&gt;15.08),4)</f>
        <v>3</v>
      </c>
      <c r="AH2">
        <f>(100*AE2+10*AF2+AG2)</f>
        <v>243</v>
      </c>
      <c r="AI2" t="str">
        <f>_xlfn.IFS(AH2&gt;411,"Platinum Customer",AND(AH2&lt;=411,AH2&gt;311),"Silver Customer",AND(AH2&lt;=311,AH2&gt;144),"Gold Customerr",AND(AH2&lt;=144,AH2&gt;111),"Bronz customer")</f>
        <v>Gold Customerr</v>
      </c>
    </row>
    <row r="3" spans="1:42" x14ac:dyDescent="0.3">
      <c r="A3">
        <v>2278</v>
      </c>
      <c r="B3" t="s">
        <v>34</v>
      </c>
      <c r="C3">
        <v>2580</v>
      </c>
      <c r="D3" t="s">
        <v>24</v>
      </c>
      <c r="E3" t="s">
        <v>25</v>
      </c>
      <c r="F3">
        <v>4</v>
      </c>
      <c r="G3" t="s">
        <v>35</v>
      </c>
      <c r="H3" t="s">
        <v>36</v>
      </c>
      <c r="I3" t="str">
        <f>VLOOKUP(A3,[1]Transactions!$A$2:$Y$3480,8,FALSE)</f>
        <v>Mountain</v>
      </c>
      <c r="J3">
        <f>VLOOKUP(A3,[1]Transactions!$A$2:$Y$3480,13,FALSE)</f>
        <v>114.93</v>
      </c>
      <c r="K3" s="4">
        <f>VLOOKUP(A3,[1]Transactions!$A$2:$Y$3480,14,FALSE)</f>
        <v>40784</v>
      </c>
      <c r="M3" t="b">
        <f>VLOOKUP(A3,[1]Transactions!$A$2:$Y$3480,5,FALSE)</f>
        <v>1</v>
      </c>
      <c r="N3" t="str">
        <f>VLOOKUP(A3,[1]Transactions!$A$2:$Y$3480,6,FALSE)</f>
        <v>Approved</v>
      </c>
      <c r="O3" t="str">
        <f>VLOOKUP(A3,[1]Transactions!$A$1:$Y$3480,7,FALSE)</f>
        <v>Trek Bicycles</v>
      </c>
      <c r="P3" t="s">
        <v>28</v>
      </c>
      <c r="Q3">
        <v>11</v>
      </c>
      <c r="R3" t="s">
        <v>37</v>
      </c>
      <c r="S3" t="s">
        <v>30</v>
      </c>
      <c r="T3" t="s">
        <v>38</v>
      </c>
      <c r="U3" t="s">
        <v>32</v>
      </c>
      <c r="V3" t="s">
        <v>33</v>
      </c>
      <c r="W3">
        <v>8</v>
      </c>
      <c r="X3">
        <v>4</v>
      </c>
      <c r="Y3">
        <v>1635.24</v>
      </c>
      <c r="Z3">
        <v>1355.46</v>
      </c>
      <c r="AA3">
        <v>42</v>
      </c>
      <c r="AB3">
        <v>34</v>
      </c>
      <c r="AC3">
        <v>4</v>
      </c>
      <c r="AD3">
        <v>279.77999999999997</v>
      </c>
      <c r="AE3">
        <f t="shared" si="0"/>
        <v>3</v>
      </c>
      <c r="AF3">
        <f t="shared" ref="AF3:AF66" si="1">_xlfn.IFS(AC3&gt;=14,1,AND(AC3&lt;=14,AC3&gt;7),2,AND(AC3&lt;=7,AC3&gt;5),3,AND(AC3&lt;=4,AC3&gt;0),4)</f>
        <v>4</v>
      </c>
      <c r="AG3">
        <f t="shared" ref="AG3:AG66" si="2">_xlfn.IFS(AD3&gt;4273.398,1,AND(AD3&lt;=4273.398,AD3&gt;2918.195),2,AND(AD3&lt;=2918.195,AD3&gt;1905.948),3,AND(AD3&lt;=1905.948,AD3&gt;15.08),4)</f>
        <v>4</v>
      </c>
      <c r="AH3">
        <f t="shared" ref="AH3:AH66" si="3">(100*AE3+10*AF3+AG3)</f>
        <v>344</v>
      </c>
      <c r="AI3" t="str">
        <f t="shared" ref="AI3:AI66" si="4">_xlfn.IFS(AH3&gt;411,"Platinum Customer",AND(AH3&lt;=411,AH3&gt;311),"Silver Customer",AND(AH3&lt;=311,AH3&gt;144),"Gold Customerr",AND(AH3&lt;=144,AH3&gt;111),"Bronz customer")</f>
        <v>Silver Customer</v>
      </c>
    </row>
    <row r="4" spans="1:42" x14ac:dyDescent="0.3">
      <c r="A4">
        <v>1052</v>
      </c>
      <c r="B4" t="s">
        <v>39</v>
      </c>
      <c r="C4">
        <v>3184</v>
      </c>
      <c r="D4" t="s">
        <v>40</v>
      </c>
      <c r="E4" t="s">
        <v>25</v>
      </c>
      <c r="F4">
        <v>11</v>
      </c>
      <c r="G4" t="s">
        <v>41</v>
      </c>
      <c r="H4" t="s">
        <v>42</v>
      </c>
      <c r="I4" t="str">
        <f>VLOOKUP(A4,[1]Transactions!$A$2:$Y$3480,8,FALSE)</f>
        <v>Road</v>
      </c>
      <c r="J4">
        <f>VLOOKUP(A4,[1]Transactions!$A$2:$Y$3480,13,FALSE)</f>
        <v>64.92999999999995</v>
      </c>
      <c r="K4" s="4">
        <f>VLOOKUP(A4,[1]Transactions!$A$2:$Y$3480,14,FALSE)</f>
        <v>42710</v>
      </c>
      <c r="M4" t="b">
        <f>VLOOKUP(A4,[1]Transactions!$A$2:$Y$3480,5,FALSE)</f>
        <v>1</v>
      </c>
      <c r="N4" t="str">
        <f>VLOOKUP(A4,[1]Transactions!$A$2:$Y$3480,6,FALSE)</f>
        <v>Approved</v>
      </c>
      <c r="O4" t="str">
        <f>VLOOKUP(A4,[1]Transactions!$A$1:$Y$3480,7,FALSE)</f>
        <v>Giant Bicycles</v>
      </c>
      <c r="P4" t="s">
        <v>43</v>
      </c>
      <c r="Q4">
        <v>31</v>
      </c>
      <c r="R4" t="s">
        <v>44</v>
      </c>
      <c r="S4" t="s">
        <v>45</v>
      </c>
      <c r="T4" t="s">
        <v>46</v>
      </c>
      <c r="U4" t="s">
        <v>32</v>
      </c>
      <c r="V4" t="s">
        <v>47</v>
      </c>
      <c r="W4">
        <v>3</v>
      </c>
      <c r="X4">
        <v>6</v>
      </c>
      <c r="Y4">
        <v>8478.41</v>
      </c>
      <c r="Z4">
        <v>5218.09</v>
      </c>
      <c r="AA4">
        <v>34</v>
      </c>
      <c r="AB4">
        <v>0</v>
      </c>
      <c r="AC4">
        <v>6</v>
      </c>
      <c r="AD4">
        <v>3260.32</v>
      </c>
      <c r="AE4">
        <f>_xlfn.IFS(AB4&gt;=85,1,AND(AB4&lt;=81,AB4&gt;44),2,AND(AB4&lt;=44,AB4&gt;17),3,AND(AB4&lt;=18,AB4&gt;=0),4)</f>
        <v>4</v>
      </c>
      <c r="AF4">
        <f t="shared" si="1"/>
        <v>3</v>
      </c>
      <c r="AG4">
        <f t="shared" si="2"/>
        <v>2</v>
      </c>
      <c r="AH4">
        <f t="shared" si="3"/>
        <v>432</v>
      </c>
      <c r="AI4" t="str">
        <f t="shared" si="4"/>
        <v>Platinum Customer</v>
      </c>
    </row>
    <row r="5" spans="1:42" x14ac:dyDescent="0.3">
      <c r="A5">
        <v>2066</v>
      </c>
      <c r="B5" t="s">
        <v>48</v>
      </c>
      <c r="C5">
        <v>2570</v>
      </c>
      <c r="D5" t="s">
        <v>24</v>
      </c>
      <c r="E5" t="s">
        <v>25</v>
      </c>
      <c r="F5">
        <v>9</v>
      </c>
      <c r="G5" t="s">
        <v>49</v>
      </c>
      <c r="H5" t="s">
        <v>50</v>
      </c>
      <c r="I5" t="str">
        <f>VLOOKUP(A5,[1]Transactions!$A$2:$Y$3480,8,FALSE)</f>
        <v>Mountain</v>
      </c>
      <c r="J5">
        <f>VLOOKUP(A5,[1]Transactions!$A$2:$Y$3480,13,FALSE)</f>
        <v>114.93</v>
      </c>
      <c r="K5" s="4">
        <f>VLOOKUP(A5,[1]Transactions!$A$2:$Y$3480,14,FALSE)</f>
        <v>37659</v>
      </c>
      <c r="M5" t="b">
        <f>VLOOKUP(A5,[1]Transactions!$A$2:$Y$3480,5,FALSE)</f>
        <v>1</v>
      </c>
      <c r="N5" t="str">
        <f>VLOOKUP(A5,[1]Transactions!$A$2:$Y$3480,6,FALSE)</f>
        <v>Approved</v>
      </c>
      <c r="O5" t="str">
        <f>VLOOKUP(A5,[1]Transactions!$A$1:$Y$3480,7,FALSE)</f>
        <v>Trek Bicycles</v>
      </c>
      <c r="P5" t="s">
        <v>28</v>
      </c>
      <c r="Q5">
        <v>91</v>
      </c>
      <c r="R5" t="s">
        <v>51</v>
      </c>
      <c r="S5" t="s">
        <v>30</v>
      </c>
      <c r="T5" t="s">
        <v>46</v>
      </c>
      <c r="U5" t="s">
        <v>32</v>
      </c>
      <c r="V5" t="s">
        <v>33</v>
      </c>
      <c r="W5">
        <v>12</v>
      </c>
      <c r="X5">
        <v>5</v>
      </c>
      <c r="Y5">
        <v>6115.09</v>
      </c>
      <c r="Z5">
        <v>3855.8</v>
      </c>
      <c r="AA5">
        <v>50</v>
      </c>
      <c r="AB5">
        <v>90</v>
      </c>
      <c r="AC5">
        <v>5</v>
      </c>
      <c r="AD5">
        <v>2259.29</v>
      </c>
      <c r="AE5">
        <f>_xlfn.IFS(AB5&gt;=85,1,AND(AB5&lt;=81,AB5&gt;44),2,AND(AB5&lt;=44,AB5&gt;17),3,AND(AB5&lt;=18,AB5&gt;0),4)</f>
        <v>1</v>
      </c>
      <c r="AF5">
        <f>_xlfn.IFS(AC5&gt;=14,1,AND(AC5&lt;=14,AC5&gt;7),2,AND(AC5&lt;=7,AC5&gt;=5),3,AND(AC5&lt;=4,AC5&gt;0),4)</f>
        <v>3</v>
      </c>
      <c r="AG5">
        <f t="shared" si="2"/>
        <v>3</v>
      </c>
      <c r="AH5">
        <f t="shared" si="3"/>
        <v>133</v>
      </c>
      <c r="AI5" t="str">
        <f t="shared" si="4"/>
        <v>Bronz customer</v>
      </c>
    </row>
    <row r="6" spans="1:42" x14ac:dyDescent="0.3">
      <c r="A6">
        <v>2838</v>
      </c>
      <c r="B6" t="s">
        <v>52</v>
      </c>
      <c r="C6">
        <v>4350</v>
      </c>
      <c r="D6" t="s">
        <v>53</v>
      </c>
      <c r="E6" t="s">
        <v>25</v>
      </c>
      <c r="F6">
        <v>8</v>
      </c>
      <c r="G6" t="s">
        <v>54</v>
      </c>
      <c r="H6" t="s">
        <v>55</v>
      </c>
      <c r="I6" t="str">
        <f>VLOOKUP(A6,[1]Transactions!$A$2:$Y$3480,8,FALSE)</f>
        <v>Standard</v>
      </c>
      <c r="J6">
        <f>VLOOKUP(A6,[1]Transactions!$A$2:$Y$3480,13,FALSE)</f>
        <v>14.229999999999997</v>
      </c>
      <c r="K6" s="4">
        <f>VLOOKUP(A6,[1]Transactions!$A$2:$Y$3480,14,FALSE)</f>
        <v>40410</v>
      </c>
      <c r="M6" t="b">
        <f>VLOOKUP(A6,[1]Transactions!$A$2:$Y$3480,5,FALSE)</f>
        <v>0</v>
      </c>
      <c r="N6" t="str">
        <f>VLOOKUP(A6,[1]Transactions!$A$2:$Y$3480,6,FALSE)</f>
        <v>Approved</v>
      </c>
      <c r="O6" t="str">
        <f>VLOOKUP(A6,[1]Transactions!$A$1:$Y$3480,7,FALSE)</f>
        <v>OHM Cycles</v>
      </c>
      <c r="P6" t="s">
        <v>43</v>
      </c>
      <c r="Q6">
        <v>14</v>
      </c>
      <c r="R6" t="s">
        <v>56</v>
      </c>
      <c r="S6" t="s">
        <v>57</v>
      </c>
      <c r="T6" t="s">
        <v>46</v>
      </c>
      <c r="U6" t="s">
        <v>32</v>
      </c>
      <c r="V6" t="s">
        <v>47</v>
      </c>
      <c r="W6">
        <v>21</v>
      </c>
      <c r="X6">
        <v>3</v>
      </c>
      <c r="Y6">
        <v>2838.62</v>
      </c>
      <c r="Z6">
        <v>1284.28</v>
      </c>
      <c r="AA6">
        <v>43</v>
      </c>
      <c r="AB6">
        <v>15</v>
      </c>
      <c r="AC6">
        <v>3</v>
      </c>
      <c r="AD6">
        <v>1554.34</v>
      </c>
      <c r="AE6">
        <f t="shared" si="0"/>
        <v>4</v>
      </c>
      <c r="AF6">
        <f t="shared" si="1"/>
        <v>4</v>
      </c>
      <c r="AG6">
        <f t="shared" si="2"/>
        <v>4</v>
      </c>
      <c r="AH6">
        <f t="shared" si="3"/>
        <v>444</v>
      </c>
      <c r="AI6" t="str">
        <f t="shared" si="4"/>
        <v>Platinum Customer</v>
      </c>
    </row>
    <row r="7" spans="1:42" x14ac:dyDescent="0.3">
      <c r="A7">
        <v>1021</v>
      </c>
      <c r="B7" t="s">
        <v>58</v>
      </c>
      <c r="C7">
        <v>2761</v>
      </c>
      <c r="D7" t="s">
        <v>24</v>
      </c>
      <c r="E7" t="s">
        <v>25</v>
      </c>
      <c r="F7">
        <v>8</v>
      </c>
      <c r="G7" t="s">
        <v>59</v>
      </c>
      <c r="H7" t="s">
        <v>60</v>
      </c>
      <c r="I7" t="str">
        <f>VLOOKUP(A7,[1]Transactions!$A$2:$Y$3480,8,FALSE)</f>
        <v>Road</v>
      </c>
      <c r="J7">
        <f>VLOOKUP(A7,[1]Transactions!$A$2:$Y$3480,13,FALSE)</f>
        <v>450.77</v>
      </c>
      <c r="K7" s="4">
        <f>VLOOKUP(A7,[1]Transactions!$A$2:$Y$3480,14,FALSE)</f>
        <v>37220</v>
      </c>
      <c r="M7" t="b">
        <f>VLOOKUP(A7,[1]Transactions!$A$2:$Y$3480,5,FALSE)</f>
        <v>0</v>
      </c>
      <c r="N7" t="str">
        <f>VLOOKUP(A7,[1]Transactions!$A$2:$Y$3480,6,FALSE)</f>
        <v>Approved</v>
      </c>
      <c r="O7" t="str">
        <f>VLOOKUP(A7,[1]Transactions!$A$1:$Y$3480,7,FALSE)</f>
        <v>OHM Cycles</v>
      </c>
      <c r="P7" t="s">
        <v>28</v>
      </c>
      <c r="Q7">
        <v>16</v>
      </c>
      <c r="R7" t="s">
        <v>61</v>
      </c>
      <c r="S7" t="s">
        <v>57</v>
      </c>
      <c r="T7" t="s">
        <v>46</v>
      </c>
      <c r="U7" t="s">
        <v>32</v>
      </c>
      <c r="V7" t="s">
        <v>47</v>
      </c>
      <c r="W7">
        <v>7</v>
      </c>
      <c r="X7">
        <v>8</v>
      </c>
      <c r="Y7">
        <v>9624.4500000000007</v>
      </c>
      <c r="Z7">
        <v>4576.1899999999996</v>
      </c>
      <c r="AA7">
        <v>42</v>
      </c>
      <c r="AB7">
        <v>28</v>
      </c>
      <c r="AC7">
        <v>8</v>
      </c>
      <c r="AD7">
        <v>5048.26</v>
      </c>
      <c r="AE7">
        <f t="shared" si="0"/>
        <v>3</v>
      </c>
      <c r="AF7">
        <f t="shared" si="1"/>
        <v>2</v>
      </c>
      <c r="AG7">
        <f t="shared" si="2"/>
        <v>1</v>
      </c>
      <c r="AH7">
        <f t="shared" si="3"/>
        <v>321</v>
      </c>
      <c r="AI7" t="str">
        <f t="shared" si="4"/>
        <v>Silver Customer</v>
      </c>
    </row>
    <row r="8" spans="1:42" x14ac:dyDescent="0.3">
      <c r="A8">
        <v>1975</v>
      </c>
      <c r="B8" t="s">
        <v>62</v>
      </c>
      <c r="C8">
        <v>4217</v>
      </c>
      <c r="D8" t="s">
        <v>53</v>
      </c>
      <c r="E8" t="s">
        <v>25</v>
      </c>
      <c r="F8">
        <v>9</v>
      </c>
      <c r="G8" t="s">
        <v>63</v>
      </c>
      <c r="H8" t="s">
        <v>64</v>
      </c>
      <c r="I8" t="str">
        <f>VLOOKUP(A8,[1]Transactions!$A$2:$Y$3480,8,FALSE)</f>
        <v>Touring</v>
      </c>
      <c r="J8">
        <f>VLOOKUP(A8,[1]Transactions!$A$2:$Y$3480,13,FALSE)</f>
        <v>1630.25</v>
      </c>
      <c r="K8" s="4">
        <f>VLOOKUP(A8,[1]Transactions!$A$2:$Y$3480,14,FALSE)</f>
        <v>42172</v>
      </c>
      <c r="M8" t="b">
        <f>VLOOKUP(A8,[1]Transactions!$A$2:$Y$3480,5,FALSE)</f>
        <v>0</v>
      </c>
      <c r="N8" t="str">
        <f>VLOOKUP(A8,[1]Transactions!$A$2:$Y$3480,6,FALSE)</f>
        <v>Approved</v>
      </c>
      <c r="O8" t="str">
        <f>VLOOKUP(A8,[1]Transactions!$A$1:$Y$3480,7,FALSE)</f>
        <v>WeareA2B</v>
      </c>
      <c r="P8" t="s">
        <v>43</v>
      </c>
      <c r="Q8">
        <v>39</v>
      </c>
      <c r="R8" t="s">
        <v>37</v>
      </c>
      <c r="S8" t="s">
        <v>30</v>
      </c>
      <c r="T8" t="s">
        <v>38</v>
      </c>
      <c r="U8" t="s">
        <v>32</v>
      </c>
      <c r="V8" t="s">
        <v>47</v>
      </c>
      <c r="W8">
        <v>4</v>
      </c>
      <c r="X8">
        <v>2</v>
      </c>
      <c r="Y8">
        <v>661.42</v>
      </c>
      <c r="Z8">
        <v>582.26</v>
      </c>
      <c r="AA8">
        <v>54</v>
      </c>
      <c r="AB8">
        <v>108</v>
      </c>
      <c r="AC8">
        <v>2</v>
      </c>
      <c r="AD8">
        <v>79.16</v>
      </c>
      <c r="AE8">
        <f t="shared" si="0"/>
        <v>1</v>
      </c>
      <c r="AF8">
        <f t="shared" si="1"/>
        <v>4</v>
      </c>
      <c r="AG8">
        <f t="shared" si="2"/>
        <v>4</v>
      </c>
      <c r="AH8">
        <f t="shared" si="3"/>
        <v>144</v>
      </c>
      <c r="AI8" t="str">
        <f t="shared" si="4"/>
        <v>Bronz customer</v>
      </c>
    </row>
    <row r="9" spans="1:42" x14ac:dyDescent="0.3">
      <c r="A9">
        <v>637</v>
      </c>
      <c r="B9" t="s">
        <v>65</v>
      </c>
      <c r="C9">
        <v>2759</v>
      </c>
      <c r="D9" t="s">
        <v>24</v>
      </c>
      <c r="E9" t="s">
        <v>25</v>
      </c>
      <c r="F9">
        <v>8</v>
      </c>
      <c r="G9" t="s">
        <v>66</v>
      </c>
      <c r="H9" t="s">
        <v>67</v>
      </c>
      <c r="I9" t="str">
        <f>VLOOKUP(A9,[1]Transactions!$A$2:$Y$3480,8,FALSE)</f>
        <v>Road</v>
      </c>
      <c r="J9">
        <f>VLOOKUP(A9,[1]Transactions!$A$2:$Y$3480,13,FALSE)</f>
        <v>129.01</v>
      </c>
      <c r="K9" s="4">
        <f>VLOOKUP(A9,[1]Transactions!$A$2:$Y$3480,14,FALSE)</f>
        <v>37539</v>
      </c>
      <c r="M9" t="b">
        <f>VLOOKUP(A9,[1]Transactions!$A$2:$Y$3480,5,FALSE)</f>
        <v>0</v>
      </c>
      <c r="N9" t="str">
        <f>VLOOKUP(A9,[1]Transactions!$A$2:$Y$3480,6,FALSE)</f>
        <v>Approved</v>
      </c>
      <c r="O9" t="str">
        <f>VLOOKUP(A9,[1]Transactions!$A$1:$Y$3480,7,FALSE)</f>
        <v>WeareA2B</v>
      </c>
      <c r="P9" t="s">
        <v>43</v>
      </c>
      <c r="Q9">
        <v>60</v>
      </c>
      <c r="R9" t="s">
        <v>68</v>
      </c>
      <c r="S9" t="s">
        <v>30</v>
      </c>
      <c r="T9" t="s">
        <v>46</v>
      </c>
      <c r="U9" t="s">
        <v>32</v>
      </c>
      <c r="V9" t="s">
        <v>47</v>
      </c>
      <c r="W9">
        <v>13</v>
      </c>
      <c r="X9">
        <v>13</v>
      </c>
      <c r="Y9">
        <v>13899.73</v>
      </c>
      <c r="Z9">
        <v>8497.26</v>
      </c>
      <c r="AA9">
        <v>43</v>
      </c>
      <c r="AB9">
        <v>7</v>
      </c>
      <c r="AC9">
        <v>13</v>
      </c>
      <c r="AD9">
        <v>5402.47</v>
      </c>
      <c r="AE9">
        <f t="shared" si="0"/>
        <v>4</v>
      </c>
      <c r="AF9">
        <f t="shared" si="1"/>
        <v>2</v>
      </c>
      <c r="AG9">
        <f t="shared" si="2"/>
        <v>1</v>
      </c>
      <c r="AH9">
        <f t="shared" si="3"/>
        <v>421</v>
      </c>
      <c r="AI9" t="str">
        <f t="shared" si="4"/>
        <v>Platinum Customer</v>
      </c>
      <c r="AM9" s="1"/>
      <c r="AN9" s="1"/>
      <c r="AO9" s="1"/>
    </row>
    <row r="10" spans="1:42" x14ac:dyDescent="0.3">
      <c r="A10">
        <v>1635</v>
      </c>
      <c r="B10" t="s">
        <v>69</v>
      </c>
      <c r="C10">
        <v>3186</v>
      </c>
      <c r="D10" t="s">
        <v>40</v>
      </c>
      <c r="E10" t="s">
        <v>25</v>
      </c>
      <c r="F10">
        <v>11</v>
      </c>
      <c r="G10" t="s">
        <v>70</v>
      </c>
      <c r="H10" t="s">
        <v>71</v>
      </c>
      <c r="I10" t="str">
        <f>VLOOKUP(A10,[1]Transactions!$A$2:$Y$3480,8,FALSE)</f>
        <v>Standard</v>
      </c>
      <c r="J10">
        <f>VLOOKUP(A10,[1]Transactions!$A$2:$Y$3480,13,FALSE)</f>
        <v>209.84000000000003</v>
      </c>
      <c r="K10" s="4">
        <f>VLOOKUP(A10,[1]Transactions!$A$2:$Y$3480,14,FALSE)</f>
        <v>38693</v>
      </c>
      <c r="M10" t="b">
        <f>VLOOKUP(A10,[1]Transactions!$A$2:$Y$3480,5,FALSE)</f>
        <v>1</v>
      </c>
      <c r="N10" t="str">
        <f>VLOOKUP(A10,[1]Transactions!$A$2:$Y$3480,6,FALSE)</f>
        <v>Approved</v>
      </c>
      <c r="O10" t="str">
        <f>VLOOKUP(A10,[1]Transactions!$A$1:$Y$3480,7,FALSE)</f>
        <v>Norco Bicycles</v>
      </c>
      <c r="P10" t="s">
        <v>43</v>
      </c>
      <c r="Q10">
        <v>36</v>
      </c>
      <c r="R10" t="s">
        <v>72</v>
      </c>
      <c r="S10" t="s">
        <v>45</v>
      </c>
      <c r="T10" t="s">
        <v>31</v>
      </c>
      <c r="U10" t="s">
        <v>32</v>
      </c>
      <c r="V10" t="s">
        <v>47</v>
      </c>
      <c r="W10">
        <v>7</v>
      </c>
      <c r="X10">
        <v>4</v>
      </c>
      <c r="Y10">
        <v>6745.71</v>
      </c>
      <c r="Z10">
        <v>5426.19</v>
      </c>
      <c r="AA10">
        <v>49</v>
      </c>
      <c r="AB10">
        <v>139</v>
      </c>
      <c r="AC10">
        <v>4</v>
      </c>
      <c r="AD10">
        <v>1319.52</v>
      </c>
      <c r="AE10">
        <f t="shared" si="0"/>
        <v>1</v>
      </c>
      <c r="AF10">
        <f t="shared" si="1"/>
        <v>4</v>
      </c>
      <c r="AG10">
        <f t="shared" si="2"/>
        <v>4</v>
      </c>
      <c r="AH10">
        <f t="shared" si="3"/>
        <v>144</v>
      </c>
      <c r="AI10" t="str">
        <f t="shared" si="4"/>
        <v>Bronz customer</v>
      </c>
      <c r="AK10" s="1"/>
      <c r="AM10" s="1"/>
      <c r="AO10" s="1"/>
      <c r="AP10" s="1"/>
    </row>
    <row r="11" spans="1:42" x14ac:dyDescent="0.3">
      <c r="A11">
        <v>2622</v>
      </c>
      <c r="B11" t="s">
        <v>73</v>
      </c>
      <c r="C11">
        <v>4405</v>
      </c>
      <c r="D11" t="s">
        <v>53</v>
      </c>
      <c r="E11" t="s">
        <v>25</v>
      </c>
      <c r="F11">
        <v>1</v>
      </c>
      <c r="G11" t="s">
        <v>74</v>
      </c>
      <c r="H11" t="s">
        <v>75</v>
      </c>
      <c r="I11" t="str">
        <f>VLOOKUP(A11,[1]Transactions!$A$2:$Y$3480,8,FALSE)</f>
        <v>Road</v>
      </c>
      <c r="J11">
        <f>VLOOKUP(A11,[1]Transactions!$A$2:$Y$3480,13,FALSE)</f>
        <v>450.77</v>
      </c>
      <c r="K11" s="4">
        <f>VLOOKUP(A11,[1]Transactions!$A$2:$Y$3480,14,FALSE)</f>
        <v>37220</v>
      </c>
      <c r="M11" t="b">
        <f>VLOOKUP(A11,[1]Transactions!$A$2:$Y$3480,5,FALSE)</f>
        <v>0</v>
      </c>
      <c r="N11" t="str">
        <f>VLOOKUP(A11,[1]Transactions!$A$2:$Y$3480,6,FALSE)</f>
        <v>Approved</v>
      </c>
      <c r="O11" t="str">
        <f>VLOOKUP(A11,[1]Transactions!$A$1:$Y$3480,7,FALSE)</f>
        <v>OHM Cycles</v>
      </c>
      <c r="P11" t="s">
        <v>28</v>
      </c>
      <c r="Q11">
        <v>13</v>
      </c>
      <c r="R11" t="s">
        <v>76</v>
      </c>
      <c r="S11" t="s">
        <v>45</v>
      </c>
      <c r="T11" t="s">
        <v>31</v>
      </c>
      <c r="U11" t="s">
        <v>32</v>
      </c>
      <c r="V11" t="s">
        <v>47</v>
      </c>
      <c r="W11">
        <v>16</v>
      </c>
      <c r="X11">
        <v>7</v>
      </c>
      <c r="Y11">
        <v>6595.22</v>
      </c>
      <c r="Z11">
        <v>2795.19</v>
      </c>
      <c r="AA11">
        <v>40</v>
      </c>
      <c r="AB11">
        <v>16</v>
      </c>
      <c r="AC11">
        <v>7</v>
      </c>
      <c r="AD11">
        <v>3800.03</v>
      </c>
      <c r="AE11">
        <f t="shared" si="0"/>
        <v>4</v>
      </c>
      <c r="AF11">
        <f t="shared" si="1"/>
        <v>3</v>
      </c>
      <c r="AG11">
        <f t="shared" si="2"/>
        <v>2</v>
      </c>
      <c r="AH11">
        <f t="shared" si="3"/>
        <v>432</v>
      </c>
      <c r="AI11" t="str">
        <f t="shared" si="4"/>
        <v>Platinum Customer</v>
      </c>
      <c r="AK11" s="1"/>
      <c r="AM11" s="1"/>
      <c r="AO11" s="1"/>
    </row>
    <row r="12" spans="1:42" x14ac:dyDescent="0.3">
      <c r="A12">
        <v>1920</v>
      </c>
      <c r="B12" t="s">
        <v>77</v>
      </c>
      <c r="C12">
        <v>2340</v>
      </c>
      <c r="D12" t="s">
        <v>24</v>
      </c>
      <c r="E12" t="s">
        <v>25</v>
      </c>
      <c r="F12">
        <v>1</v>
      </c>
      <c r="G12" t="s">
        <v>78</v>
      </c>
      <c r="H12" t="s">
        <v>79</v>
      </c>
      <c r="I12" t="str">
        <f>VLOOKUP(A12,[1]Transactions!$A$2:$Y$3480,8,FALSE)</f>
        <v>Standard</v>
      </c>
      <c r="J12">
        <f>VLOOKUP(A12,[1]Transactions!$A$2:$Y$3480,13,FALSE)</f>
        <v>802.26</v>
      </c>
      <c r="K12" s="4">
        <f>VLOOKUP(A12,[1]Transactions!$A$2:$Y$3480,14,FALSE)</f>
        <v>41009</v>
      </c>
      <c r="M12" t="b">
        <f>VLOOKUP(A12,[1]Transactions!$A$2:$Y$3480,5,FALSE)</f>
        <v>0</v>
      </c>
      <c r="N12" t="str">
        <f>VLOOKUP(A12,[1]Transactions!$A$2:$Y$3480,6,FALSE)</f>
        <v>Approved</v>
      </c>
      <c r="O12" t="str">
        <f>VLOOKUP(A12,[1]Transactions!$A$1:$Y$3480,7,FALSE)</f>
        <v>OHM Cycles</v>
      </c>
      <c r="P12" t="s">
        <v>28</v>
      </c>
      <c r="Q12">
        <v>29</v>
      </c>
      <c r="R12" t="s">
        <v>80</v>
      </c>
      <c r="S12" t="s">
        <v>45</v>
      </c>
      <c r="T12" t="s">
        <v>31</v>
      </c>
      <c r="U12" t="s">
        <v>32</v>
      </c>
      <c r="V12" t="s">
        <v>47</v>
      </c>
      <c r="W12">
        <v>13</v>
      </c>
      <c r="X12">
        <v>1</v>
      </c>
      <c r="Y12">
        <v>360.4</v>
      </c>
      <c r="Z12">
        <v>270.3</v>
      </c>
      <c r="AA12">
        <v>32</v>
      </c>
      <c r="AB12">
        <v>69</v>
      </c>
      <c r="AC12">
        <v>1</v>
      </c>
      <c r="AD12">
        <v>90.1</v>
      </c>
      <c r="AE12">
        <f t="shared" si="0"/>
        <v>2</v>
      </c>
      <c r="AF12">
        <f t="shared" si="1"/>
        <v>4</v>
      </c>
      <c r="AG12">
        <f t="shared" si="2"/>
        <v>4</v>
      </c>
      <c r="AH12">
        <f t="shared" si="3"/>
        <v>244</v>
      </c>
      <c r="AI12" t="str">
        <f t="shared" si="4"/>
        <v>Gold Customerr</v>
      </c>
      <c r="AK12" s="1"/>
      <c r="AM12" s="1"/>
      <c r="AO12" s="1"/>
    </row>
    <row r="13" spans="1:42" x14ac:dyDescent="0.3">
      <c r="A13">
        <v>2172</v>
      </c>
      <c r="B13" t="s">
        <v>81</v>
      </c>
      <c r="C13">
        <v>2016</v>
      </c>
      <c r="D13" t="s">
        <v>24</v>
      </c>
      <c r="E13" t="s">
        <v>25</v>
      </c>
      <c r="F13">
        <v>10</v>
      </c>
      <c r="G13" t="s">
        <v>82</v>
      </c>
      <c r="H13" t="s">
        <v>83</v>
      </c>
      <c r="I13" t="str">
        <f>VLOOKUP(A13,[1]Transactions!$A$2:$Y$3480,8,FALSE)</f>
        <v>Touring</v>
      </c>
      <c r="J13">
        <f>VLOOKUP(A13,[1]Transactions!$A$2:$Y$3480,13,FALSE)</f>
        <v>139.2299999999999</v>
      </c>
      <c r="K13" s="4">
        <f>VLOOKUP(A13,[1]Transactions!$A$2:$Y$3480,14,FALSE)</f>
        <v>35455</v>
      </c>
      <c r="M13" t="b">
        <f>VLOOKUP(A13,[1]Transactions!$A$2:$Y$3480,5,FALSE)</f>
        <v>1</v>
      </c>
      <c r="N13" t="str">
        <f>VLOOKUP(A13,[1]Transactions!$A$2:$Y$3480,6,FALSE)</f>
        <v>Approved</v>
      </c>
      <c r="O13" t="str">
        <f>VLOOKUP(A13,[1]Transactions!$A$1:$Y$3480,7,FALSE)</f>
        <v>OHM Cycles</v>
      </c>
      <c r="P13" t="s">
        <v>28</v>
      </c>
      <c r="Q13">
        <v>6</v>
      </c>
      <c r="R13" t="s">
        <v>84</v>
      </c>
      <c r="S13" t="s">
        <v>30</v>
      </c>
      <c r="T13" t="s">
        <v>38</v>
      </c>
      <c r="U13" t="s">
        <v>32</v>
      </c>
      <c r="V13" t="s">
        <v>33</v>
      </c>
      <c r="W13">
        <v>13</v>
      </c>
      <c r="X13">
        <v>4</v>
      </c>
      <c r="Y13">
        <v>6844.5</v>
      </c>
      <c r="Z13">
        <v>1437.35</v>
      </c>
      <c r="AA13">
        <v>41</v>
      </c>
      <c r="AB13">
        <v>29</v>
      </c>
      <c r="AC13">
        <v>4</v>
      </c>
      <c r="AD13">
        <v>5407.15</v>
      </c>
      <c r="AE13">
        <f t="shared" si="0"/>
        <v>3</v>
      </c>
      <c r="AF13">
        <f t="shared" si="1"/>
        <v>4</v>
      </c>
      <c r="AG13">
        <f t="shared" si="2"/>
        <v>1</v>
      </c>
      <c r="AH13">
        <f t="shared" si="3"/>
        <v>341</v>
      </c>
      <c r="AI13" t="str">
        <f t="shared" si="4"/>
        <v>Silver Customer</v>
      </c>
      <c r="AK13" s="1"/>
      <c r="AM13" s="1"/>
      <c r="AO13" s="1"/>
    </row>
    <row r="14" spans="1:42" x14ac:dyDescent="0.3">
      <c r="A14">
        <v>1168</v>
      </c>
      <c r="B14" t="s">
        <v>85</v>
      </c>
      <c r="C14">
        <v>3442</v>
      </c>
      <c r="D14" t="s">
        <v>40</v>
      </c>
      <c r="E14" t="s">
        <v>25</v>
      </c>
      <c r="F14">
        <v>8</v>
      </c>
      <c r="G14" t="s">
        <v>86</v>
      </c>
      <c r="H14" t="s">
        <v>87</v>
      </c>
      <c r="I14" t="str">
        <f>VLOOKUP(A14,[1]Transactions!$A$2:$Y$3480,8,FALSE)</f>
        <v>Standard</v>
      </c>
      <c r="J14">
        <f>VLOOKUP(A14,[1]Transactions!$A$2:$Y$3480,13,FALSE)</f>
        <v>1702.5499999999997</v>
      </c>
      <c r="K14" s="4">
        <f>VLOOKUP(A14,[1]Transactions!$A$2:$Y$3480,14,FALSE)</f>
        <v>41167</v>
      </c>
      <c r="M14" t="b">
        <f>VLOOKUP(A14,[1]Transactions!$A$2:$Y$3480,5,FALSE)</f>
        <v>1</v>
      </c>
      <c r="N14" t="str">
        <f>VLOOKUP(A14,[1]Transactions!$A$2:$Y$3480,6,FALSE)</f>
        <v>Approved</v>
      </c>
      <c r="O14" t="str">
        <f>VLOOKUP(A14,[1]Transactions!$A$1:$Y$3480,7,FALSE)</f>
        <v>Trek Bicycles</v>
      </c>
      <c r="P14" t="s">
        <v>28</v>
      </c>
      <c r="Q14">
        <v>44</v>
      </c>
      <c r="R14" t="s">
        <v>88</v>
      </c>
      <c r="S14" t="s">
        <v>30</v>
      </c>
      <c r="T14" t="s">
        <v>38</v>
      </c>
      <c r="U14" t="s">
        <v>32</v>
      </c>
      <c r="V14" t="s">
        <v>47</v>
      </c>
      <c r="W14">
        <v>18</v>
      </c>
      <c r="X14">
        <v>7</v>
      </c>
      <c r="Y14">
        <v>10263.16</v>
      </c>
      <c r="Z14">
        <v>4134.3</v>
      </c>
      <c r="AA14">
        <v>55</v>
      </c>
      <c r="AB14">
        <v>59</v>
      </c>
      <c r="AC14">
        <v>7</v>
      </c>
      <c r="AD14">
        <v>6128.86</v>
      </c>
      <c r="AE14">
        <f t="shared" si="0"/>
        <v>2</v>
      </c>
      <c r="AF14">
        <f t="shared" si="1"/>
        <v>3</v>
      </c>
      <c r="AG14">
        <f t="shared" si="2"/>
        <v>1</v>
      </c>
      <c r="AH14">
        <f t="shared" si="3"/>
        <v>231</v>
      </c>
      <c r="AI14" t="str">
        <f t="shared" si="4"/>
        <v>Gold Customerr</v>
      </c>
      <c r="AK14" s="1"/>
      <c r="AM14" s="1"/>
      <c r="AO14" s="1"/>
    </row>
    <row r="15" spans="1:42" x14ac:dyDescent="0.3">
      <c r="A15">
        <v>1676</v>
      </c>
      <c r="B15" t="s">
        <v>89</v>
      </c>
      <c r="C15">
        <v>2250</v>
      </c>
      <c r="D15" t="s">
        <v>24</v>
      </c>
      <c r="E15" t="s">
        <v>25</v>
      </c>
      <c r="F15">
        <v>8</v>
      </c>
      <c r="G15" t="s">
        <v>90</v>
      </c>
      <c r="H15" t="s">
        <v>91</v>
      </c>
      <c r="I15" t="str">
        <f>VLOOKUP(A15,[1]Transactions!$A$2:$Y$3480,8,FALSE)</f>
        <v>Standard</v>
      </c>
      <c r="J15">
        <f>VLOOKUP(A15,[1]Transactions!$A$2:$Y$3480,13,FALSE)</f>
        <v>64.509999999999991</v>
      </c>
      <c r="K15" s="4">
        <f>VLOOKUP(A15,[1]Transactions!$A$2:$Y$3480,14,FALSE)</f>
        <v>36145</v>
      </c>
      <c r="M15" t="b">
        <f>VLOOKUP(A15,[1]Transactions!$A$2:$Y$3480,5,FALSE)</f>
        <v>1</v>
      </c>
      <c r="N15" t="str">
        <f>VLOOKUP(A15,[1]Transactions!$A$2:$Y$3480,6,FALSE)</f>
        <v>Approved</v>
      </c>
      <c r="O15" t="str">
        <f>VLOOKUP(A15,[1]Transactions!$A$1:$Y$3480,7,FALSE)</f>
        <v>Norco Bicycles</v>
      </c>
      <c r="P15" t="s">
        <v>28</v>
      </c>
      <c r="Q15">
        <v>63</v>
      </c>
      <c r="R15" t="s">
        <v>84</v>
      </c>
      <c r="S15" t="s">
        <v>30</v>
      </c>
      <c r="T15" t="s">
        <v>31</v>
      </c>
      <c r="U15" t="s">
        <v>32</v>
      </c>
      <c r="V15" t="s">
        <v>47</v>
      </c>
      <c r="W15">
        <v>13</v>
      </c>
      <c r="X15">
        <v>5</v>
      </c>
      <c r="Y15">
        <v>6881.58</v>
      </c>
      <c r="Z15">
        <v>2590.4699999999998</v>
      </c>
      <c r="AA15">
        <v>45</v>
      </c>
      <c r="AB15">
        <v>87</v>
      </c>
      <c r="AC15">
        <v>5</v>
      </c>
      <c r="AD15">
        <v>4291.1099999999997</v>
      </c>
      <c r="AE15">
        <f t="shared" si="0"/>
        <v>1</v>
      </c>
      <c r="AF15">
        <f>_xlfn.IFS(AC15&gt;=14,1,AND(AC15&lt;=14,AC15&gt;7),2,AND(AC15&lt;=7,AC15&gt;=5),3,AND(AC15&lt;=4,AC15&gt;0),4)</f>
        <v>3</v>
      </c>
      <c r="AG15">
        <f t="shared" si="2"/>
        <v>1</v>
      </c>
      <c r="AH15">
        <f t="shared" si="3"/>
        <v>131</v>
      </c>
      <c r="AI15" t="str">
        <f t="shared" si="4"/>
        <v>Bronz customer</v>
      </c>
    </row>
    <row r="16" spans="1:42" x14ac:dyDescent="0.3">
      <c r="A16">
        <v>1855</v>
      </c>
      <c r="B16" t="s">
        <v>92</v>
      </c>
      <c r="C16">
        <v>3802</v>
      </c>
      <c r="D16" t="s">
        <v>40</v>
      </c>
      <c r="E16" t="s">
        <v>25</v>
      </c>
      <c r="F16">
        <v>7</v>
      </c>
      <c r="G16" t="s">
        <v>93</v>
      </c>
      <c r="H16" t="s">
        <v>94</v>
      </c>
      <c r="I16" t="str">
        <f>VLOOKUP(A16,[1]Transactions!$A$2:$Y$3480,8,FALSE)</f>
        <v>Standard</v>
      </c>
      <c r="J16">
        <f>VLOOKUP(A16,[1]Transactions!$A$2:$Y$3480,13,FALSE)</f>
        <v>737.56999999999994</v>
      </c>
      <c r="K16" s="4">
        <f>VLOOKUP(A16,[1]Transactions!$A$2:$Y$3480,14,FALSE)</f>
        <v>37873</v>
      </c>
      <c r="M16" t="b">
        <f>VLOOKUP(A16,[1]Transactions!$A$2:$Y$3480,5,FALSE)</f>
        <v>1</v>
      </c>
      <c r="N16" t="str">
        <f>VLOOKUP(A16,[1]Transactions!$A$2:$Y$3480,6,FALSE)</f>
        <v>Approved</v>
      </c>
      <c r="O16" t="str">
        <f>VLOOKUP(A16,[1]Transactions!$A$1:$Y$3480,7,FALSE)</f>
        <v>Norco Bicycles</v>
      </c>
      <c r="P16" t="s">
        <v>28</v>
      </c>
      <c r="Q16">
        <v>2</v>
      </c>
      <c r="R16" t="s">
        <v>95</v>
      </c>
      <c r="S16" t="s">
        <v>96</v>
      </c>
      <c r="T16" t="s">
        <v>31</v>
      </c>
      <c r="U16" t="s">
        <v>32</v>
      </c>
      <c r="V16" t="s">
        <v>33</v>
      </c>
      <c r="W16">
        <v>18</v>
      </c>
      <c r="X16">
        <v>4</v>
      </c>
      <c r="Y16">
        <v>3648.1</v>
      </c>
      <c r="Z16">
        <v>1390.29</v>
      </c>
      <c r="AA16">
        <v>49</v>
      </c>
      <c r="AB16">
        <v>22</v>
      </c>
      <c r="AC16">
        <v>4</v>
      </c>
      <c r="AD16">
        <v>2257.81</v>
      </c>
      <c r="AE16">
        <f t="shared" si="0"/>
        <v>3</v>
      </c>
      <c r="AF16">
        <f t="shared" si="1"/>
        <v>4</v>
      </c>
      <c r="AG16">
        <f t="shared" si="2"/>
        <v>3</v>
      </c>
      <c r="AH16">
        <f t="shared" si="3"/>
        <v>343</v>
      </c>
      <c r="AI16" t="str">
        <f t="shared" si="4"/>
        <v>Silver Customer</v>
      </c>
    </row>
    <row r="17" spans="1:39" x14ac:dyDescent="0.3">
      <c r="A17">
        <v>1278</v>
      </c>
      <c r="B17" t="s">
        <v>97</v>
      </c>
      <c r="C17">
        <v>4370</v>
      </c>
      <c r="D17" t="s">
        <v>53</v>
      </c>
      <c r="E17" t="s">
        <v>25</v>
      </c>
      <c r="F17">
        <v>4</v>
      </c>
      <c r="G17" t="s">
        <v>98</v>
      </c>
      <c r="H17" t="s">
        <v>99</v>
      </c>
      <c r="I17" t="str">
        <f>VLOOKUP(A17,[1]Transactions!$A$2:$Y$3480,8,FALSE)</f>
        <v>Standard</v>
      </c>
      <c r="J17">
        <f>VLOOKUP(A17,[1]Transactions!$A$2:$Y$3480,13,FALSE)</f>
        <v>502.47</v>
      </c>
      <c r="K17" s="4">
        <f>VLOOKUP(A17,[1]Transactions!$A$2:$Y$3480,14,FALSE)</f>
        <v>36498</v>
      </c>
      <c r="M17" t="b">
        <f>VLOOKUP(A17,[1]Transactions!$A$2:$Y$3480,5,FALSE)</f>
        <v>1</v>
      </c>
      <c r="N17" t="str">
        <f>VLOOKUP(A17,[1]Transactions!$A$2:$Y$3480,6,FALSE)</f>
        <v>Approved</v>
      </c>
      <c r="O17" t="str">
        <f>VLOOKUP(A17,[1]Transactions!$A$1:$Y$3480,7,FALSE)</f>
        <v>Solex</v>
      </c>
      <c r="P17" t="s">
        <v>43</v>
      </c>
      <c r="Q17">
        <v>14</v>
      </c>
      <c r="R17" t="s">
        <v>88</v>
      </c>
      <c r="S17" t="s">
        <v>30</v>
      </c>
      <c r="T17" t="s">
        <v>38</v>
      </c>
      <c r="U17" t="s">
        <v>32</v>
      </c>
      <c r="V17" t="s">
        <v>47</v>
      </c>
      <c r="W17">
        <v>2</v>
      </c>
      <c r="X17">
        <v>4</v>
      </c>
      <c r="Y17">
        <v>6559.17</v>
      </c>
      <c r="Z17">
        <v>5837.66</v>
      </c>
      <c r="AA17">
        <v>21</v>
      </c>
      <c r="AB17">
        <v>64</v>
      </c>
      <c r="AC17">
        <v>4</v>
      </c>
      <c r="AD17">
        <v>721.51</v>
      </c>
      <c r="AE17">
        <f t="shared" si="0"/>
        <v>2</v>
      </c>
      <c r="AF17">
        <f t="shared" si="1"/>
        <v>4</v>
      </c>
      <c r="AG17">
        <f t="shared" si="2"/>
        <v>4</v>
      </c>
      <c r="AH17">
        <f t="shared" si="3"/>
        <v>244</v>
      </c>
      <c r="AI17" t="str">
        <f t="shared" si="4"/>
        <v>Gold Customerr</v>
      </c>
    </row>
    <row r="18" spans="1:39" x14ac:dyDescent="0.3">
      <c r="A18">
        <v>1037</v>
      </c>
      <c r="B18" t="s">
        <v>100</v>
      </c>
      <c r="C18">
        <v>2031</v>
      </c>
      <c r="D18" t="s">
        <v>24</v>
      </c>
      <c r="E18" t="s">
        <v>25</v>
      </c>
      <c r="F18">
        <v>11</v>
      </c>
      <c r="G18" t="s">
        <v>101</v>
      </c>
      <c r="H18" t="s">
        <v>102</v>
      </c>
      <c r="I18" t="str">
        <f>VLOOKUP(A18,[1]Transactions!$A$2:$Y$3480,8,FALSE)</f>
        <v>Standard</v>
      </c>
      <c r="J18">
        <f>VLOOKUP(A18,[1]Transactions!$A$2:$Y$3480,13,FALSE)</f>
        <v>64.509999999999991</v>
      </c>
      <c r="K18" s="4">
        <f>VLOOKUP(A18,[1]Transactions!$A$2:$Y$3480,14,FALSE)</f>
        <v>33429</v>
      </c>
      <c r="M18" t="b">
        <f>VLOOKUP(A18,[1]Transactions!$A$2:$Y$3480,5,FALSE)</f>
        <v>0</v>
      </c>
      <c r="N18" t="str">
        <f>VLOOKUP(A18,[1]Transactions!$A$2:$Y$3480,6,FALSE)</f>
        <v>Approved</v>
      </c>
      <c r="O18" t="str">
        <f>VLOOKUP(A18,[1]Transactions!$A$1:$Y$3480,7,FALSE)</f>
        <v>Norco Bicycles</v>
      </c>
      <c r="P18" t="s">
        <v>43</v>
      </c>
      <c r="Q18">
        <v>95</v>
      </c>
      <c r="R18" t="s">
        <v>103</v>
      </c>
      <c r="S18" t="s">
        <v>45</v>
      </c>
      <c r="T18" t="s">
        <v>31</v>
      </c>
      <c r="U18" t="s">
        <v>32</v>
      </c>
      <c r="V18" t="s">
        <v>47</v>
      </c>
      <c r="W18">
        <v>10</v>
      </c>
      <c r="X18">
        <v>7</v>
      </c>
      <c r="Y18">
        <v>6689.55</v>
      </c>
      <c r="Z18">
        <v>4431.67</v>
      </c>
      <c r="AA18">
        <v>64</v>
      </c>
      <c r="AB18">
        <v>73</v>
      </c>
      <c r="AC18">
        <v>7</v>
      </c>
      <c r="AD18">
        <v>2257.88</v>
      </c>
      <c r="AE18">
        <f t="shared" si="0"/>
        <v>2</v>
      </c>
      <c r="AF18">
        <f t="shared" si="1"/>
        <v>3</v>
      </c>
      <c r="AG18">
        <f t="shared" si="2"/>
        <v>3</v>
      </c>
      <c r="AH18">
        <f t="shared" si="3"/>
        <v>233</v>
      </c>
      <c r="AI18" t="str">
        <f t="shared" si="4"/>
        <v>Gold Customerr</v>
      </c>
      <c r="AK18" s="1"/>
    </row>
    <row r="19" spans="1:39" x14ac:dyDescent="0.3">
      <c r="A19">
        <v>213</v>
      </c>
      <c r="B19" t="s">
        <v>104</v>
      </c>
      <c r="C19">
        <v>4655</v>
      </c>
      <c r="D19" t="s">
        <v>53</v>
      </c>
      <c r="E19" t="s">
        <v>25</v>
      </c>
      <c r="F19">
        <v>4</v>
      </c>
      <c r="G19" t="s">
        <v>105</v>
      </c>
      <c r="H19" t="s">
        <v>106</v>
      </c>
      <c r="I19" t="str">
        <f>VLOOKUP(A19,[1]Transactions!$A$2:$Y$3480,8,FALSE)</f>
        <v>Standard</v>
      </c>
      <c r="J19">
        <f>VLOOKUP(A19,[1]Transactions!$A$2:$Y$3480,13,FALSE)</f>
        <v>459.46000000000015</v>
      </c>
      <c r="K19" s="4">
        <f>VLOOKUP(A19,[1]Transactions!$A$2:$Y$3480,14,FALSE)</f>
        <v>42226</v>
      </c>
      <c r="M19" t="b">
        <f>VLOOKUP(A19,[1]Transactions!$A$2:$Y$3480,5,FALSE)</f>
        <v>0</v>
      </c>
      <c r="N19" t="str">
        <f>VLOOKUP(A19,[1]Transactions!$A$2:$Y$3480,6,FALSE)</f>
        <v>Approved</v>
      </c>
      <c r="O19" t="str">
        <f>VLOOKUP(A19,[1]Transactions!$A$1:$Y$3480,7,FALSE)</f>
        <v>Norco Bicycles</v>
      </c>
      <c r="P19" t="s">
        <v>28</v>
      </c>
      <c r="Q19">
        <v>13</v>
      </c>
      <c r="R19" t="s">
        <v>107</v>
      </c>
      <c r="S19" t="s">
        <v>45</v>
      </c>
      <c r="T19" t="s">
        <v>46</v>
      </c>
      <c r="U19" t="s">
        <v>32</v>
      </c>
      <c r="V19" t="s">
        <v>33</v>
      </c>
      <c r="W19">
        <v>6</v>
      </c>
      <c r="X19">
        <v>10</v>
      </c>
      <c r="Y19">
        <v>11681.59</v>
      </c>
      <c r="Z19">
        <v>4147.1099999999997</v>
      </c>
      <c r="AA19">
        <v>24</v>
      </c>
      <c r="AB19">
        <v>28</v>
      </c>
      <c r="AC19">
        <v>10</v>
      </c>
      <c r="AD19">
        <v>7534.48</v>
      </c>
      <c r="AE19">
        <f t="shared" si="0"/>
        <v>3</v>
      </c>
      <c r="AF19">
        <f t="shared" si="1"/>
        <v>2</v>
      </c>
      <c r="AG19">
        <f t="shared" si="2"/>
        <v>1</v>
      </c>
      <c r="AH19">
        <f t="shared" si="3"/>
        <v>321</v>
      </c>
      <c r="AI19" t="str">
        <f t="shared" si="4"/>
        <v>Silver Customer</v>
      </c>
      <c r="AK19" s="1"/>
      <c r="AM19" s="1"/>
    </row>
    <row r="20" spans="1:39" x14ac:dyDescent="0.3">
      <c r="A20">
        <v>2571</v>
      </c>
      <c r="B20" t="s">
        <v>108</v>
      </c>
      <c r="C20">
        <v>2010</v>
      </c>
      <c r="D20" t="s">
        <v>24</v>
      </c>
      <c r="E20" t="s">
        <v>25</v>
      </c>
      <c r="F20">
        <v>11</v>
      </c>
      <c r="G20" t="s">
        <v>109</v>
      </c>
      <c r="H20" t="s">
        <v>110</v>
      </c>
      <c r="I20" t="str">
        <f>VLOOKUP(A20,[1]Transactions!$A$2:$Y$3480,8,FALSE)</f>
        <v>Standard</v>
      </c>
      <c r="J20">
        <f>VLOOKUP(A20,[1]Transactions!$A$2:$Y$3480,13,FALSE)</f>
        <v>1055.82</v>
      </c>
      <c r="K20" s="4">
        <f>VLOOKUP(A20,[1]Transactions!$A$2:$Y$3480,14,FALSE)</f>
        <v>37873</v>
      </c>
      <c r="M20" t="b">
        <f>VLOOKUP(A20,[1]Transactions!$A$2:$Y$3480,5,FALSE)</f>
        <v>0</v>
      </c>
      <c r="N20" t="str">
        <f>VLOOKUP(A20,[1]Transactions!$A$2:$Y$3480,6,FALSE)</f>
        <v>Approved</v>
      </c>
      <c r="O20" t="str">
        <f>VLOOKUP(A20,[1]Transactions!$A$1:$Y$3480,7,FALSE)</f>
        <v>Giant Bicycles</v>
      </c>
      <c r="P20" t="s">
        <v>28</v>
      </c>
      <c r="Q20">
        <v>97</v>
      </c>
      <c r="R20" t="s">
        <v>111</v>
      </c>
      <c r="S20" t="s">
        <v>30</v>
      </c>
      <c r="T20" t="s">
        <v>38</v>
      </c>
      <c r="U20" t="s">
        <v>32</v>
      </c>
      <c r="V20" t="s">
        <v>33</v>
      </c>
      <c r="W20">
        <v>7</v>
      </c>
      <c r="X20">
        <v>3</v>
      </c>
      <c r="Y20">
        <v>3652.28</v>
      </c>
      <c r="Z20">
        <v>1429.99</v>
      </c>
      <c r="AA20">
        <v>33</v>
      </c>
      <c r="AB20">
        <v>45</v>
      </c>
      <c r="AC20">
        <v>3</v>
      </c>
      <c r="AD20">
        <v>2222.29</v>
      </c>
      <c r="AE20">
        <f t="shared" si="0"/>
        <v>2</v>
      </c>
      <c r="AF20">
        <f t="shared" si="1"/>
        <v>4</v>
      </c>
      <c r="AG20">
        <f t="shared" si="2"/>
        <v>3</v>
      </c>
      <c r="AH20">
        <f t="shared" si="3"/>
        <v>243</v>
      </c>
      <c r="AI20" t="str">
        <f t="shared" si="4"/>
        <v>Gold Customerr</v>
      </c>
      <c r="AK20" s="1"/>
      <c r="AM20" s="1"/>
    </row>
    <row r="21" spans="1:39" x14ac:dyDescent="0.3">
      <c r="A21">
        <v>1043</v>
      </c>
      <c r="B21" t="s">
        <v>112</v>
      </c>
      <c r="C21">
        <v>4573</v>
      </c>
      <c r="D21" t="s">
        <v>53</v>
      </c>
      <c r="E21" t="s">
        <v>25</v>
      </c>
      <c r="F21">
        <v>7</v>
      </c>
      <c r="G21" t="s">
        <v>113</v>
      </c>
      <c r="H21" t="s">
        <v>114</v>
      </c>
      <c r="I21" t="str">
        <f>VLOOKUP(A21,[1]Transactions!$A$2:$Y$3480,8,FALSE)</f>
        <v>Road</v>
      </c>
      <c r="J21">
        <f>VLOOKUP(A21,[1]Transactions!$A$2:$Y$3480,13,FALSE)</f>
        <v>75.139999999999986</v>
      </c>
      <c r="K21" s="4">
        <f>VLOOKUP(A21,[1]Transactions!$A$2:$Y$3480,14,FALSE)</f>
        <v>33549</v>
      </c>
      <c r="M21" t="b">
        <f>VLOOKUP(A21,[1]Transactions!$A$2:$Y$3480,5,FALSE)</f>
        <v>0</v>
      </c>
      <c r="N21" t="str">
        <f>VLOOKUP(A21,[1]Transactions!$A$2:$Y$3480,6,FALSE)</f>
        <v>Approved</v>
      </c>
      <c r="O21" t="str">
        <f>VLOOKUP(A21,[1]Transactions!$A$1:$Y$3480,7,FALSE)</f>
        <v>OHM Cycles</v>
      </c>
      <c r="P21" t="s">
        <v>28</v>
      </c>
      <c r="Q21">
        <v>34</v>
      </c>
      <c r="R21" t="s">
        <v>80</v>
      </c>
      <c r="S21" t="s">
        <v>45</v>
      </c>
      <c r="T21" t="s">
        <v>31</v>
      </c>
      <c r="U21" t="s">
        <v>32</v>
      </c>
      <c r="V21" t="s">
        <v>33</v>
      </c>
      <c r="W21">
        <v>16</v>
      </c>
      <c r="X21">
        <v>7</v>
      </c>
      <c r="Y21">
        <v>9704.39</v>
      </c>
      <c r="Z21">
        <v>3986.18</v>
      </c>
      <c r="AA21">
        <v>33</v>
      </c>
      <c r="AB21">
        <v>170</v>
      </c>
      <c r="AC21">
        <v>7</v>
      </c>
      <c r="AD21">
        <v>5718.21</v>
      </c>
      <c r="AE21">
        <f t="shared" si="0"/>
        <v>1</v>
      </c>
      <c r="AF21">
        <f t="shared" si="1"/>
        <v>3</v>
      </c>
      <c r="AG21">
        <f t="shared" si="2"/>
        <v>1</v>
      </c>
      <c r="AH21">
        <f t="shared" si="3"/>
        <v>131</v>
      </c>
      <c r="AI21" t="str">
        <f t="shared" si="4"/>
        <v>Bronz customer</v>
      </c>
      <c r="AK21" s="1"/>
      <c r="AM21" s="1"/>
    </row>
    <row r="22" spans="1:39" x14ac:dyDescent="0.3">
      <c r="A22">
        <v>1361</v>
      </c>
      <c r="B22" t="s">
        <v>115</v>
      </c>
      <c r="C22">
        <v>3280</v>
      </c>
      <c r="D22" t="s">
        <v>40</v>
      </c>
      <c r="E22" t="s">
        <v>25</v>
      </c>
      <c r="F22">
        <v>4</v>
      </c>
      <c r="G22" t="s">
        <v>116</v>
      </c>
      <c r="H22" t="s">
        <v>117</v>
      </c>
      <c r="I22" t="str">
        <f>VLOOKUP(A22,[1]Transactions!$A$2:$Y$3480,8,FALSE)</f>
        <v>Standard</v>
      </c>
      <c r="J22">
        <f>VLOOKUP(A22,[1]Transactions!$A$2:$Y$3480,13,FALSE)</f>
        <v>182.81000000000017</v>
      </c>
      <c r="K22" s="4">
        <f>VLOOKUP(A22,[1]Transactions!$A$2:$Y$3480,14,FALSE)</f>
        <v>34586</v>
      </c>
      <c r="M22" t="b">
        <f>VLOOKUP(A22,[1]Transactions!$A$2:$Y$3480,5,FALSE)</f>
        <v>0</v>
      </c>
      <c r="N22" t="str">
        <f>VLOOKUP(A22,[1]Transactions!$A$2:$Y$3480,6,FALSE)</f>
        <v>Approved</v>
      </c>
      <c r="O22" t="str">
        <f>VLOOKUP(A22,[1]Transactions!$A$1:$Y$3480,7,FALSE)</f>
        <v>Norco Bicycles</v>
      </c>
      <c r="P22" t="s">
        <v>28</v>
      </c>
      <c r="Q22">
        <v>56</v>
      </c>
      <c r="R22" t="s">
        <v>118</v>
      </c>
      <c r="S22" t="s">
        <v>119</v>
      </c>
      <c r="T22" t="s">
        <v>38</v>
      </c>
      <c r="U22" t="s">
        <v>32</v>
      </c>
      <c r="V22" t="s">
        <v>47</v>
      </c>
      <c r="W22">
        <v>19</v>
      </c>
      <c r="X22">
        <v>6</v>
      </c>
      <c r="Y22">
        <v>7203.26</v>
      </c>
      <c r="Z22">
        <v>4666.68</v>
      </c>
      <c r="AA22">
        <v>55</v>
      </c>
      <c r="AB22">
        <v>28</v>
      </c>
      <c r="AC22">
        <v>6</v>
      </c>
      <c r="AD22">
        <v>2536.58</v>
      </c>
      <c r="AE22">
        <f t="shared" si="0"/>
        <v>3</v>
      </c>
      <c r="AF22">
        <f t="shared" si="1"/>
        <v>3</v>
      </c>
      <c r="AG22">
        <f t="shared" si="2"/>
        <v>3</v>
      </c>
      <c r="AH22">
        <f t="shared" si="3"/>
        <v>333</v>
      </c>
      <c r="AI22" t="str">
        <f t="shared" si="4"/>
        <v>Silver Customer</v>
      </c>
      <c r="AK22" s="1"/>
      <c r="AM22" s="1"/>
    </row>
    <row r="23" spans="1:39" x14ac:dyDescent="0.3">
      <c r="A23">
        <v>1579</v>
      </c>
      <c r="B23" t="s">
        <v>120</v>
      </c>
      <c r="C23">
        <v>2101</v>
      </c>
      <c r="D23" t="s">
        <v>24</v>
      </c>
      <c r="E23" t="s">
        <v>25</v>
      </c>
      <c r="F23">
        <v>10</v>
      </c>
      <c r="G23" t="s">
        <v>121</v>
      </c>
      <c r="H23" t="s">
        <v>122</v>
      </c>
      <c r="I23" t="str">
        <f>VLOOKUP(A23,[1]Transactions!$A$2:$Y$3480,8,FALSE)</f>
        <v>Standard</v>
      </c>
      <c r="J23">
        <f>VLOOKUP(A23,[1]Transactions!$A$2:$Y$3480,13,FALSE)</f>
        <v>155.65000000000009</v>
      </c>
      <c r="K23" s="4">
        <f>VLOOKUP(A23,[1]Transactions!$A$2:$Y$3480,14,FALSE)</f>
        <v>37626</v>
      </c>
      <c r="M23" t="b">
        <f>VLOOKUP(A23,[1]Transactions!$A$2:$Y$3480,5,FALSE)</f>
        <v>1</v>
      </c>
      <c r="N23" t="str">
        <f>VLOOKUP(A23,[1]Transactions!$A$2:$Y$3480,6,FALSE)</f>
        <v>Approved</v>
      </c>
      <c r="O23" t="str">
        <f>VLOOKUP(A23,[1]Transactions!$A$1:$Y$3480,7,FALSE)</f>
        <v>WeareA2B</v>
      </c>
      <c r="P23" t="s">
        <v>43</v>
      </c>
      <c r="Q23">
        <v>40</v>
      </c>
      <c r="R23" t="s">
        <v>123</v>
      </c>
      <c r="S23" t="s">
        <v>45</v>
      </c>
      <c r="T23" t="s">
        <v>38</v>
      </c>
      <c r="U23" t="s">
        <v>32</v>
      </c>
      <c r="V23" t="s">
        <v>33</v>
      </c>
      <c r="W23">
        <v>17</v>
      </c>
      <c r="X23">
        <v>10</v>
      </c>
      <c r="Y23">
        <v>12087.02</v>
      </c>
      <c r="Z23">
        <v>3984.4</v>
      </c>
      <c r="AA23">
        <v>42</v>
      </c>
      <c r="AB23">
        <v>40</v>
      </c>
      <c r="AC23">
        <v>10</v>
      </c>
      <c r="AD23">
        <v>8102.62</v>
      </c>
      <c r="AE23">
        <f t="shared" si="0"/>
        <v>3</v>
      </c>
      <c r="AF23">
        <f t="shared" si="1"/>
        <v>2</v>
      </c>
      <c r="AG23">
        <f t="shared" si="2"/>
        <v>1</v>
      </c>
      <c r="AH23">
        <f t="shared" si="3"/>
        <v>321</v>
      </c>
      <c r="AI23" t="str">
        <f t="shared" si="4"/>
        <v>Silver Customer</v>
      </c>
      <c r="AK23" s="1"/>
    </row>
    <row r="24" spans="1:39" x14ac:dyDescent="0.3">
      <c r="A24">
        <v>1205</v>
      </c>
      <c r="B24" t="s">
        <v>124</v>
      </c>
      <c r="C24">
        <v>2222</v>
      </c>
      <c r="D24" t="s">
        <v>24</v>
      </c>
      <c r="E24" t="s">
        <v>25</v>
      </c>
      <c r="F24">
        <v>10</v>
      </c>
      <c r="G24" t="s">
        <v>125</v>
      </c>
      <c r="H24" t="s">
        <v>126</v>
      </c>
      <c r="I24" t="str">
        <f>VLOOKUP(A24,[1]Transactions!$A$2:$Y$3480,8,FALSE)</f>
        <v>Standard</v>
      </c>
      <c r="J24">
        <f>VLOOKUP(A24,[1]Transactions!$A$2:$Y$3480,13,FALSE)</f>
        <v>1660.88</v>
      </c>
      <c r="K24" s="4">
        <f>VLOOKUP(A24,[1]Transactions!$A$2:$Y$3480,14,FALSE)</f>
        <v>40672</v>
      </c>
      <c r="M24" t="b">
        <f>VLOOKUP(A24,[1]Transactions!$A$2:$Y$3480,5,FALSE)</f>
        <v>0</v>
      </c>
      <c r="N24" t="str">
        <f>VLOOKUP(A24,[1]Transactions!$A$2:$Y$3480,6,FALSE)</f>
        <v>Approved</v>
      </c>
      <c r="O24" t="str">
        <f>VLOOKUP(A24,[1]Transactions!$A$1:$Y$3480,7,FALSE)</f>
        <v>WeareA2B</v>
      </c>
      <c r="P24" t="s">
        <v>28</v>
      </c>
      <c r="Q24">
        <v>38</v>
      </c>
      <c r="R24" t="s">
        <v>127</v>
      </c>
      <c r="S24" t="s">
        <v>119</v>
      </c>
      <c r="T24" t="s">
        <v>38</v>
      </c>
      <c r="U24" t="s">
        <v>32</v>
      </c>
      <c r="V24" t="s">
        <v>47</v>
      </c>
      <c r="W24">
        <v>13</v>
      </c>
      <c r="X24">
        <v>6</v>
      </c>
      <c r="Y24">
        <v>7526.59</v>
      </c>
      <c r="Z24">
        <v>3794.84</v>
      </c>
      <c r="AA24">
        <v>42</v>
      </c>
      <c r="AB24">
        <v>68</v>
      </c>
      <c r="AC24">
        <v>6</v>
      </c>
      <c r="AD24">
        <v>3731.75</v>
      </c>
      <c r="AE24">
        <f t="shared" si="0"/>
        <v>2</v>
      </c>
      <c r="AF24">
        <f t="shared" si="1"/>
        <v>3</v>
      </c>
      <c r="AG24">
        <f t="shared" si="2"/>
        <v>2</v>
      </c>
      <c r="AH24">
        <f t="shared" si="3"/>
        <v>232</v>
      </c>
      <c r="AI24" t="str">
        <f t="shared" si="4"/>
        <v>Gold Customerr</v>
      </c>
    </row>
    <row r="25" spans="1:39" x14ac:dyDescent="0.3">
      <c r="A25">
        <v>2989</v>
      </c>
      <c r="B25" t="s">
        <v>128</v>
      </c>
      <c r="C25">
        <v>2234</v>
      </c>
      <c r="D25" t="s">
        <v>24</v>
      </c>
      <c r="E25" t="s">
        <v>25</v>
      </c>
      <c r="F25">
        <v>10</v>
      </c>
      <c r="G25" t="s">
        <v>129</v>
      </c>
      <c r="I25" t="str">
        <f>VLOOKUP(A25,[1]Transactions!$A$2:$Y$3480,8,FALSE)</f>
        <v>Standard</v>
      </c>
      <c r="J25">
        <f>VLOOKUP(A25,[1]Transactions!$A$2:$Y$3480,13,FALSE)</f>
        <v>583.2700000000001</v>
      </c>
      <c r="K25" s="4">
        <f>VLOOKUP(A25,[1]Transactions!$A$2:$Y$3480,14,FALSE)</f>
        <v>34071</v>
      </c>
      <c r="M25" t="b">
        <f>VLOOKUP(A25,[1]Transactions!$A$2:$Y$3480,5,FALSE)</f>
        <v>0</v>
      </c>
      <c r="N25" t="str">
        <f>VLOOKUP(A25,[1]Transactions!$A$2:$Y$3480,6,FALSE)</f>
        <v>Approved</v>
      </c>
      <c r="O25" t="str">
        <f>VLOOKUP(A25,[1]Transactions!$A$1:$Y$3480,7,FALSE)</f>
        <v>OHM Cycles</v>
      </c>
      <c r="P25" t="s">
        <v>28</v>
      </c>
      <c r="Q25">
        <v>37</v>
      </c>
      <c r="R25" t="s">
        <v>130</v>
      </c>
      <c r="S25" t="s">
        <v>30</v>
      </c>
      <c r="T25" t="s">
        <v>46</v>
      </c>
      <c r="U25" t="s">
        <v>32</v>
      </c>
      <c r="V25" t="s">
        <v>33</v>
      </c>
      <c r="W25">
        <v>2</v>
      </c>
      <c r="X25">
        <v>9</v>
      </c>
      <c r="Y25">
        <v>11757.14</v>
      </c>
      <c r="Z25">
        <v>4912.08</v>
      </c>
      <c r="AA25">
        <v>19</v>
      </c>
      <c r="AB25">
        <v>70</v>
      </c>
      <c r="AC25">
        <v>9</v>
      </c>
      <c r="AD25">
        <v>6845.06</v>
      </c>
      <c r="AE25">
        <f t="shared" si="0"/>
        <v>2</v>
      </c>
      <c r="AF25">
        <f t="shared" si="1"/>
        <v>2</v>
      </c>
      <c r="AG25">
        <f t="shared" si="2"/>
        <v>1</v>
      </c>
      <c r="AH25">
        <f t="shared" si="3"/>
        <v>221</v>
      </c>
      <c r="AI25" t="str">
        <f t="shared" si="4"/>
        <v>Gold Customerr</v>
      </c>
    </row>
    <row r="26" spans="1:39" x14ac:dyDescent="0.3">
      <c r="A26">
        <v>123</v>
      </c>
      <c r="B26" t="s">
        <v>131</v>
      </c>
      <c r="C26">
        <v>2516</v>
      </c>
      <c r="D26" t="s">
        <v>24</v>
      </c>
      <c r="E26" t="s">
        <v>25</v>
      </c>
      <c r="F26">
        <v>8</v>
      </c>
      <c r="G26" t="s">
        <v>132</v>
      </c>
      <c r="H26" t="s">
        <v>133</v>
      </c>
      <c r="I26" t="str">
        <f>VLOOKUP(A26,[1]Transactions!$A$2:$Y$3480,8,FALSE)</f>
        <v>Standard</v>
      </c>
      <c r="J26">
        <f>VLOOKUP(A26,[1]Transactions!$A$2:$Y$3480,13,FALSE)</f>
        <v>547.28</v>
      </c>
      <c r="K26" s="4">
        <f>VLOOKUP(A26,[1]Transactions!$A$2:$Y$3480,14,FALSE)</f>
        <v>42218</v>
      </c>
      <c r="M26" t="b">
        <f>VLOOKUP(A26,[1]Transactions!$A$2:$Y$3480,5,FALSE)</f>
        <v>1</v>
      </c>
      <c r="N26" t="str">
        <f>VLOOKUP(A26,[1]Transactions!$A$2:$Y$3480,6,FALSE)</f>
        <v>Approved</v>
      </c>
      <c r="O26" t="str">
        <f>VLOOKUP(A26,[1]Transactions!$A$1:$Y$3480,7,FALSE)</f>
        <v>WeareA2B</v>
      </c>
      <c r="P26" t="s">
        <v>43</v>
      </c>
      <c r="Q26">
        <v>85</v>
      </c>
      <c r="R26" t="s">
        <v>134</v>
      </c>
      <c r="S26" t="s">
        <v>45</v>
      </c>
      <c r="T26" t="s">
        <v>46</v>
      </c>
      <c r="U26" t="s">
        <v>32</v>
      </c>
      <c r="V26" t="s">
        <v>47</v>
      </c>
      <c r="W26">
        <v>15</v>
      </c>
      <c r="X26">
        <v>4</v>
      </c>
      <c r="Y26">
        <v>5337.79</v>
      </c>
      <c r="Z26">
        <v>2092.04</v>
      </c>
      <c r="AA26">
        <v>31</v>
      </c>
      <c r="AB26">
        <v>191</v>
      </c>
      <c r="AC26">
        <v>4</v>
      </c>
      <c r="AD26">
        <v>3245.75</v>
      </c>
      <c r="AE26">
        <f t="shared" si="0"/>
        <v>1</v>
      </c>
      <c r="AF26">
        <f t="shared" si="1"/>
        <v>4</v>
      </c>
      <c r="AG26">
        <f t="shared" si="2"/>
        <v>2</v>
      </c>
      <c r="AH26">
        <f t="shared" si="3"/>
        <v>142</v>
      </c>
      <c r="AI26" t="str">
        <f t="shared" si="4"/>
        <v>Bronz customer</v>
      </c>
    </row>
    <row r="27" spans="1:39" x14ac:dyDescent="0.3">
      <c r="A27">
        <v>1279</v>
      </c>
      <c r="B27" t="s">
        <v>135</v>
      </c>
      <c r="C27">
        <v>4817</v>
      </c>
      <c r="D27" t="s">
        <v>53</v>
      </c>
      <c r="E27" t="s">
        <v>25</v>
      </c>
      <c r="F27">
        <v>3</v>
      </c>
      <c r="G27" t="s">
        <v>136</v>
      </c>
      <c r="H27" t="s">
        <v>137</v>
      </c>
      <c r="I27" t="str">
        <f>VLOOKUP(A27,[1]Transactions!$A$2:$Y$3480,8,FALSE)</f>
        <v>Standard</v>
      </c>
      <c r="J27">
        <f>VLOOKUP(A27,[1]Transactions!$A$2:$Y$3480,13,FALSE)</f>
        <v>459.46000000000015</v>
      </c>
      <c r="K27" s="4">
        <f>VLOOKUP(A27,[1]Transactions!$A$2:$Y$3480,14,FALSE)</f>
        <v>38482</v>
      </c>
      <c r="M27" t="b">
        <f>VLOOKUP(A27,[1]Transactions!$A$2:$Y$3480,5,FALSE)</f>
        <v>0</v>
      </c>
      <c r="N27" t="str">
        <f>VLOOKUP(A27,[1]Transactions!$A$2:$Y$3480,6,FALSE)</f>
        <v>Approved</v>
      </c>
      <c r="O27" t="str">
        <f>VLOOKUP(A27,[1]Transactions!$A$1:$Y$3480,7,FALSE)</f>
        <v>Norco Bicycles</v>
      </c>
      <c r="P27" t="s">
        <v>28</v>
      </c>
      <c r="Q27">
        <v>30</v>
      </c>
      <c r="R27" t="s">
        <v>76</v>
      </c>
      <c r="S27" t="s">
        <v>45</v>
      </c>
      <c r="T27" t="s">
        <v>31</v>
      </c>
      <c r="U27" t="s">
        <v>32</v>
      </c>
      <c r="V27" t="s">
        <v>47</v>
      </c>
      <c r="W27">
        <v>20</v>
      </c>
      <c r="X27">
        <v>6</v>
      </c>
      <c r="Y27">
        <v>6106.63</v>
      </c>
      <c r="Z27">
        <v>3684.34</v>
      </c>
      <c r="AA27">
        <v>58</v>
      </c>
      <c r="AB27">
        <v>52</v>
      </c>
      <c r="AC27">
        <v>6</v>
      </c>
      <c r="AD27">
        <v>2422.29</v>
      </c>
      <c r="AE27">
        <f t="shared" si="0"/>
        <v>2</v>
      </c>
      <c r="AF27">
        <f t="shared" si="1"/>
        <v>3</v>
      </c>
      <c r="AG27">
        <f t="shared" si="2"/>
        <v>3</v>
      </c>
      <c r="AH27">
        <f t="shared" si="3"/>
        <v>233</v>
      </c>
      <c r="AI27" t="str">
        <f t="shared" si="4"/>
        <v>Gold Customerr</v>
      </c>
    </row>
    <row r="28" spans="1:39" x14ac:dyDescent="0.3">
      <c r="A28">
        <v>236</v>
      </c>
      <c r="B28" t="s">
        <v>138</v>
      </c>
      <c r="C28">
        <v>3666</v>
      </c>
      <c r="D28" t="s">
        <v>40</v>
      </c>
      <c r="E28" t="s">
        <v>25</v>
      </c>
      <c r="F28">
        <v>2</v>
      </c>
      <c r="G28" t="s">
        <v>139</v>
      </c>
      <c r="H28" t="s">
        <v>140</v>
      </c>
      <c r="I28" t="str">
        <f>VLOOKUP(A28,[1]Transactions!$A$2:$Y$3480,8,FALSE)</f>
        <v>Standard</v>
      </c>
      <c r="J28">
        <f>VLOOKUP(A28,[1]Transactions!$A$2:$Y$3480,13,FALSE)</f>
        <v>144.26</v>
      </c>
      <c r="K28" s="4">
        <f>VLOOKUP(A28,[1]Transactions!$A$2:$Y$3480,14,FALSE)</f>
        <v>37698</v>
      </c>
      <c r="M28" t="b">
        <f>VLOOKUP(A28,[1]Transactions!$A$2:$Y$3480,5,FALSE)</f>
        <v>1</v>
      </c>
      <c r="N28" t="str">
        <f>VLOOKUP(A28,[1]Transactions!$A$2:$Y$3480,6,FALSE)</f>
        <v>Approved</v>
      </c>
      <c r="O28" t="str">
        <f>VLOOKUP(A28,[1]Transactions!$A$1:$Y$3480,7,FALSE)</f>
        <v>Giant Bicycles</v>
      </c>
      <c r="P28" t="s">
        <v>28</v>
      </c>
      <c r="Q28">
        <v>79</v>
      </c>
      <c r="R28" t="s">
        <v>141</v>
      </c>
      <c r="S28" t="s">
        <v>30</v>
      </c>
      <c r="T28" t="s">
        <v>38</v>
      </c>
      <c r="U28" t="s">
        <v>32</v>
      </c>
      <c r="V28" t="s">
        <v>47</v>
      </c>
      <c r="W28">
        <v>14</v>
      </c>
      <c r="X28">
        <v>4</v>
      </c>
      <c r="Y28">
        <v>5255.34</v>
      </c>
      <c r="Z28">
        <v>2820.7</v>
      </c>
      <c r="AA28">
        <v>65</v>
      </c>
      <c r="AB28">
        <v>6</v>
      </c>
      <c r="AC28">
        <v>4</v>
      </c>
      <c r="AD28">
        <v>2434.64</v>
      </c>
      <c r="AE28">
        <f t="shared" si="0"/>
        <v>4</v>
      </c>
      <c r="AF28">
        <f t="shared" si="1"/>
        <v>4</v>
      </c>
      <c r="AG28">
        <f t="shared" si="2"/>
        <v>3</v>
      </c>
      <c r="AH28">
        <f t="shared" si="3"/>
        <v>443</v>
      </c>
      <c r="AI28" t="str">
        <f t="shared" si="4"/>
        <v>Platinum Customer</v>
      </c>
    </row>
    <row r="29" spans="1:39" x14ac:dyDescent="0.3">
      <c r="A29">
        <v>1360</v>
      </c>
      <c r="B29" t="s">
        <v>142</v>
      </c>
      <c r="C29">
        <v>3337</v>
      </c>
      <c r="D29" t="s">
        <v>40</v>
      </c>
      <c r="E29" t="s">
        <v>25</v>
      </c>
      <c r="F29">
        <v>5</v>
      </c>
      <c r="G29" t="s">
        <v>143</v>
      </c>
      <c r="H29" t="s">
        <v>144</v>
      </c>
      <c r="I29" t="str">
        <f>VLOOKUP(A29,[1]Transactions!$A$2:$Y$3480,8,FALSE)</f>
        <v>Standard</v>
      </c>
      <c r="J29">
        <f>VLOOKUP(A29,[1]Transactions!$A$2:$Y$3480,13,FALSE)</f>
        <v>1702.5499999999997</v>
      </c>
      <c r="K29" s="4">
        <f>VLOOKUP(A29,[1]Transactions!$A$2:$Y$3480,14,FALSE)</f>
        <v>40670</v>
      </c>
      <c r="M29" t="b">
        <f>VLOOKUP(A29,[1]Transactions!$A$2:$Y$3480,5,FALSE)</f>
        <v>0</v>
      </c>
      <c r="N29" t="str">
        <f>VLOOKUP(A29,[1]Transactions!$A$2:$Y$3480,6,FALSE)</f>
        <v>Approved</v>
      </c>
      <c r="O29" t="str">
        <f>VLOOKUP(A29,[1]Transactions!$A$1:$Y$3480,7,FALSE)</f>
        <v>Trek Bicycles</v>
      </c>
      <c r="P29" t="s">
        <v>28</v>
      </c>
      <c r="Q29">
        <v>41</v>
      </c>
      <c r="R29" t="s">
        <v>145</v>
      </c>
      <c r="S29" t="s">
        <v>119</v>
      </c>
      <c r="T29" t="s">
        <v>31</v>
      </c>
      <c r="U29" t="s">
        <v>32</v>
      </c>
      <c r="V29" t="s">
        <v>33</v>
      </c>
      <c r="W29">
        <v>15</v>
      </c>
      <c r="X29">
        <v>3</v>
      </c>
      <c r="Y29">
        <v>3476.32</v>
      </c>
      <c r="Z29">
        <v>1570.17</v>
      </c>
      <c r="AA29">
        <v>50</v>
      </c>
      <c r="AB29">
        <v>181</v>
      </c>
      <c r="AC29">
        <v>3</v>
      </c>
      <c r="AD29">
        <v>1906.15</v>
      </c>
      <c r="AE29">
        <f t="shared" si="0"/>
        <v>1</v>
      </c>
      <c r="AF29">
        <f t="shared" si="1"/>
        <v>4</v>
      </c>
      <c r="AG29">
        <f t="shared" si="2"/>
        <v>3</v>
      </c>
      <c r="AH29">
        <f t="shared" si="3"/>
        <v>143</v>
      </c>
      <c r="AI29" t="str">
        <f t="shared" si="4"/>
        <v>Bronz customer</v>
      </c>
    </row>
    <row r="30" spans="1:39" x14ac:dyDescent="0.3">
      <c r="A30">
        <v>2695</v>
      </c>
      <c r="B30" t="s">
        <v>146</v>
      </c>
      <c r="C30">
        <v>2068</v>
      </c>
      <c r="D30" t="s">
        <v>24</v>
      </c>
      <c r="E30" t="s">
        <v>25</v>
      </c>
      <c r="F30">
        <v>12</v>
      </c>
      <c r="G30" t="s">
        <v>147</v>
      </c>
      <c r="H30" t="s">
        <v>148</v>
      </c>
      <c r="I30" t="str">
        <f>VLOOKUP(A30,[1]Transactions!$A$2:$Y$3480,8,FALSE)</f>
        <v>Standard</v>
      </c>
      <c r="J30">
        <f>VLOOKUP(A30,[1]Transactions!$A$2:$Y$3480,13,FALSE)</f>
        <v>409.86000000000013</v>
      </c>
      <c r="K30" s="4">
        <f>VLOOKUP(A30,[1]Transactions!$A$2:$Y$3480,14,FALSE)</f>
        <v>35378</v>
      </c>
      <c r="M30" t="b">
        <f>VLOOKUP(A30,[1]Transactions!$A$2:$Y$3480,5,FALSE)</f>
        <v>0</v>
      </c>
      <c r="N30" t="str">
        <f>VLOOKUP(A30,[1]Transactions!$A$2:$Y$3480,6,FALSE)</f>
        <v>Approved</v>
      </c>
      <c r="O30" t="str">
        <f>VLOOKUP(A30,[1]Transactions!$A$1:$Y$3480,7,FALSE)</f>
        <v>Solex</v>
      </c>
      <c r="P30" t="s">
        <v>43</v>
      </c>
      <c r="Q30">
        <v>88</v>
      </c>
      <c r="R30" t="s">
        <v>149</v>
      </c>
      <c r="S30" t="s">
        <v>119</v>
      </c>
      <c r="T30" t="s">
        <v>31</v>
      </c>
      <c r="U30" t="s">
        <v>32</v>
      </c>
      <c r="V30" t="s">
        <v>33</v>
      </c>
      <c r="W30">
        <v>19</v>
      </c>
      <c r="X30">
        <v>8</v>
      </c>
      <c r="Y30">
        <v>10630.04</v>
      </c>
      <c r="Z30">
        <v>2525.46</v>
      </c>
      <c r="AA30">
        <v>44</v>
      </c>
      <c r="AB30">
        <v>4</v>
      </c>
      <c r="AC30">
        <v>8</v>
      </c>
      <c r="AD30">
        <v>8104.58</v>
      </c>
      <c r="AE30">
        <f t="shared" si="0"/>
        <v>4</v>
      </c>
      <c r="AF30">
        <f t="shared" si="1"/>
        <v>2</v>
      </c>
      <c r="AG30">
        <f t="shared" si="2"/>
        <v>1</v>
      </c>
      <c r="AH30">
        <f t="shared" si="3"/>
        <v>421</v>
      </c>
      <c r="AI30" t="str">
        <f t="shared" si="4"/>
        <v>Platinum Customer</v>
      </c>
    </row>
    <row r="31" spans="1:39" x14ac:dyDescent="0.3">
      <c r="A31">
        <v>3162</v>
      </c>
      <c r="B31" t="s">
        <v>150</v>
      </c>
      <c r="C31">
        <v>2121</v>
      </c>
      <c r="D31" t="s">
        <v>24</v>
      </c>
      <c r="E31" t="s">
        <v>25</v>
      </c>
      <c r="F31">
        <v>11</v>
      </c>
      <c r="G31" t="s">
        <v>151</v>
      </c>
      <c r="H31" t="s">
        <v>152</v>
      </c>
      <c r="I31" t="str">
        <f>VLOOKUP(A31,[1]Transactions!$A$2:$Y$3480,8,FALSE)</f>
        <v>Standard</v>
      </c>
      <c r="J31">
        <f>VLOOKUP(A31,[1]Transactions!$A$2:$Y$3480,13,FALSE)</f>
        <v>25.089999999999989</v>
      </c>
      <c r="K31" s="4">
        <f>VLOOKUP(A31,[1]Transactions!$A$2:$Y$3480,14,FALSE)</f>
        <v>36367</v>
      </c>
      <c r="M31" t="b">
        <f>VLOOKUP(A31,[1]Transactions!$A$2:$Y$3480,5,FALSE)</f>
        <v>1</v>
      </c>
      <c r="N31" t="str">
        <f>VLOOKUP(A31,[1]Transactions!$A$2:$Y$3480,6,FALSE)</f>
        <v>Approved</v>
      </c>
      <c r="O31" t="str">
        <f>VLOOKUP(A31,[1]Transactions!$A$1:$Y$3480,7,FALSE)</f>
        <v>Solex</v>
      </c>
      <c r="P31" t="s">
        <v>43</v>
      </c>
      <c r="Q31">
        <v>76</v>
      </c>
      <c r="R31" t="s">
        <v>153</v>
      </c>
      <c r="S31" t="s">
        <v>7272</v>
      </c>
      <c r="T31" t="s">
        <v>31</v>
      </c>
      <c r="U31" t="s">
        <v>32</v>
      </c>
      <c r="V31" t="s">
        <v>33</v>
      </c>
      <c r="W31">
        <v>15</v>
      </c>
      <c r="X31">
        <v>2</v>
      </c>
      <c r="Y31">
        <v>2734.17</v>
      </c>
      <c r="Z31">
        <v>600.29</v>
      </c>
      <c r="AA31">
        <v>42</v>
      </c>
      <c r="AB31">
        <v>110</v>
      </c>
      <c r="AC31">
        <v>2</v>
      </c>
      <c r="AD31">
        <v>2133.88</v>
      </c>
      <c r="AE31">
        <f t="shared" si="0"/>
        <v>1</v>
      </c>
      <c r="AF31">
        <f t="shared" si="1"/>
        <v>4</v>
      </c>
      <c r="AG31">
        <f t="shared" si="2"/>
        <v>3</v>
      </c>
      <c r="AH31">
        <f t="shared" si="3"/>
        <v>143</v>
      </c>
      <c r="AI31" t="str">
        <f t="shared" si="4"/>
        <v>Bronz customer</v>
      </c>
    </row>
    <row r="32" spans="1:39" x14ac:dyDescent="0.3">
      <c r="A32">
        <v>1207</v>
      </c>
      <c r="B32" t="s">
        <v>154</v>
      </c>
      <c r="C32">
        <v>2321</v>
      </c>
      <c r="D32" t="s">
        <v>24</v>
      </c>
      <c r="E32" t="s">
        <v>25</v>
      </c>
      <c r="F32">
        <v>4</v>
      </c>
      <c r="G32" t="s">
        <v>155</v>
      </c>
      <c r="H32" t="s">
        <v>156</v>
      </c>
      <c r="I32" t="str">
        <f>VLOOKUP(A32,[1]Transactions!$A$2:$Y$3480,8,FALSE)</f>
        <v>Road</v>
      </c>
      <c r="J32">
        <f>VLOOKUP(A32,[1]Transactions!$A$2:$Y$3480,13,FALSE)</f>
        <v>189.27999999999997</v>
      </c>
      <c r="K32" s="4">
        <f>VLOOKUP(A32,[1]Transactions!$A$2:$Y$3480,14,FALSE)</f>
        <v>38991</v>
      </c>
      <c r="M32" t="b">
        <f>VLOOKUP(A32,[1]Transactions!$A$2:$Y$3480,5,FALSE)</f>
        <v>1</v>
      </c>
      <c r="N32" t="str">
        <f>VLOOKUP(A32,[1]Transactions!$A$2:$Y$3480,6,FALSE)</f>
        <v>Approved</v>
      </c>
      <c r="O32" t="str">
        <f>VLOOKUP(A32,[1]Transactions!$A$1:$Y$3480,7,FALSE)</f>
        <v>Trek Bicycles</v>
      </c>
      <c r="P32" t="s">
        <v>43</v>
      </c>
      <c r="Q32">
        <v>30</v>
      </c>
      <c r="R32" t="s">
        <v>157</v>
      </c>
      <c r="S32" t="s">
        <v>30</v>
      </c>
      <c r="T32" t="s">
        <v>31</v>
      </c>
      <c r="U32" t="s">
        <v>32</v>
      </c>
      <c r="V32" t="s">
        <v>47</v>
      </c>
      <c r="W32">
        <v>1</v>
      </c>
      <c r="X32">
        <v>6</v>
      </c>
      <c r="Y32">
        <v>4027.6</v>
      </c>
      <c r="Z32">
        <v>2919.4</v>
      </c>
      <c r="AA32">
        <v>22</v>
      </c>
      <c r="AB32">
        <v>13</v>
      </c>
      <c r="AC32">
        <v>6</v>
      </c>
      <c r="AD32">
        <v>1108.2</v>
      </c>
      <c r="AE32">
        <f t="shared" si="0"/>
        <v>4</v>
      </c>
      <c r="AF32">
        <f t="shared" si="1"/>
        <v>3</v>
      </c>
      <c r="AG32">
        <f t="shared" si="2"/>
        <v>4</v>
      </c>
      <c r="AH32">
        <f t="shared" si="3"/>
        <v>434</v>
      </c>
      <c r="AI32" t="str">
        <f t="shared" si="4"/>
        <v>Platinum Customer</v>
      </c>
    </row>
    <row r="33" spans="1:35" x14ac:dyDescent="0.3">
      <c r="A33">
        <v>1545</v>
      </c>
      <c r="B33" t="s">
        <v>158</v>
      </c>
      <c r="C33">
        <v>3196</v>
      </c>
      <c r="D33" t="s">
        <v>40</v>
      </c>
      <c r="E33" t="s">
        <v>25</v>
      </c>
      <c r="F33">
        <v>10</v>
      </c>
      <c r="G33" t="s">
        <v>159</v>
      </c>
      <c r="H33" t="s">
        <v>160</v>
      </c>
      <c r="I33" t="str">
        <f>VLOOKUP(A33,[1]Transactions!$A$2:$Y$3480,8,FALSE)</f>
        <v>Standard</v>
      </c>
      <c r="J33">
        <f>VLOOKUP(A33,[1]Transactions!$A$2:$Y$3480,13,FALSE)</f>
        <v>817.36</v>
      </c>
      <c r="K33" s="4">
        <f>VLOOKUP(A33,[1]Transactions!$A$2:$Y$3480,14,FALSE)</f>
        <v>38482</v>
      </c>
      <c r="M33" t="b">
        <f>VLOOKUP(A33,[1]Transactions!$A$2:$Y$3480,5,FALSE)</f>
        <v>1</v>
      </c>
      <c r="N33" t="str">
        <f>VLOOKUP(A33,[1]Transactions!$A$2:$Y$3480,6,FALSE)</f>
        <v>Approved</v>
      </c>
      <c r="O33" t="str">
        <f>VLOOKUP(A33,[1]Transactions!$A$1:$Y$3480,7,FALSE)</f>
        <v>Norco Bicycles</v>
      </c>
      <c r="P33" t="s">
        <v>28</v>
      </c>
      <c r="Q33">
        <v>34</v>
      </c>
      <c r="R33" t="s">
        <v>161</v>
      </c>
      <c r="S33" t="s">
        <v>30</v>
      </c>
      <c r="T33" t="s">
        <v>31</v>
      </c>
      <c r="U33" t="s">
        <v>32</v>
      </c>
      <c r="V33" t="s">
        <v>33</v>
      </c>
      <c r="W33">
        <v>15</v>
      </c>
      <c r="X33">
        <v>7</v>
      </c>
      <c r="Y33">
        <v>6179.73</v>
      </c>
      <c r="Z33">
        <v>3542.26</v>
      </c>
      <c r="AA33">
        <v>43</v>
      </c>
      <c r="AB33">
        <v>2</v>
      </c>
      <c r="AC33">
        <v>7</v>
      </c>
      <c r="AD33">
        <v>2637.47</v>
      </c>
      <c r="AE33">
        <f t="shared" si="0"/>
        <v>4</v>
      </c>
      <c r="AF33">
        <f t="shared" si="1"/>
        <v>3</v>
      </c>
      <c r="AG33">
        <f t="shared" si="2"/>
        <v>3</v>
      </c>
      <c r="AH33">
        <f t="shared" si="3"/>
        <v>433</v>
      </c>
      <c r="AI33" t="str">
        <f t="shared" si="4"/>
        <v>Platinum Customer</v>
      </c>
    </row>
    <row r="34" spans="1:35" x14ac:dyDescent="0.3">
      <c r="A34">
        <v>1337</v>
      </c>
      <c r="B34" t="s">
        <v>162</v>
      </c>
      <c r="C34">
        <v>3806</v>
      </c>
      <c r="D34" t="s">
        <v>40</v>
      </c>
      <c r="E34" t="s">
        <v>25</v>
      </c>
      <c r="F34">
        <v>8</v>
      </c>
      <c r="G34" t="s">
        <v>163</v>
      </c>
      <c r="H34" t="s">
        <v>164</v>
      </c>
      <c r="I34" t="str">
        <f>VLOOKUP(A34,[1]Transactions!$A$2:$Y$3480,8,FALSE)</f>
        <v>Standard</v>
      </c>
      <c r="J34">
        <f>VLOOKUP(A34,[1]Transactions!$A$2:$Y$3480,13,FALSE)</f>
        <v>693.76</v>
      </c>
      <c r="K34" s="4">
        <f>VLOOKUP(A34,[1]Transactions!$A$2:$Y$3480,14,FALSE)</f>
        <v>34170</v>
      </c>
      <c r="M34" t="b">
        <f>VLOOKUP(A34,[1]Transactions!$A$2:$Y$3480,5,FALSE)</f>
        <v>1</v>
      </c>
      <c r="N34" t="str">
        <f>VLOOKUP(A34,[1]Transactions!$A$2:$Y$3480,6,FALSE)</f>
        <v>Approved</v>
      </c>
      <c r="O34" t="str">
        <f>VLOOKUP(A34,[1]Transactions!$A$1:$Y$3480,7,FALSE)</f>
        <v>OHM Cycles</v>
      </c>
      <c r="P34" t="s">
        <v>43</v>
      </c>
      <c r="Q34">
        <v>15</v>
      </c>
      <c r="R34" t="s">
        <v>165</v>
      </c>
      <c r="S34" t="s">
        <v>30</v>
      </c>
      <c r="T34" t="s">
        <v>31</v>
      </c>
      <c r="U34" t="s">
        <v>32</v>
      </c>
      <c r="V34" t="s">
        <v>47</v>
      </c>
      <c r="W34">
        <v>10</v>
      </c>
      <c r="X34">
        <v>6</v>
      </c>
      <c r="Y34">
        <v>6160.39</v>
      </c>
      <c r="Z34">
        <v>2742.97</v>
      </c>
      <c r="AA34">
        <v>32</v>
      </c>
      <c r="AB34">
        <v>83</v>
      </c>
      <c r="AC34">
        <v>6</v>
      </c>
      <c r="AD34">
        <v>3417.42</v>
      </c>
      <c r="AE34">
        <f>_xlfn.IFS(AB34&gt;=85,1,AND(AB34&lt;=84,AB34&gt;44),2,AND(AB34&lt;=44,AB34&gt;17),3,AND(AB34&lt;=18,AB34&gt;=0),4)</f>
        <v>2</v>
      </c>
      <c r="AF34">
        <f t="shared" si="1"/>
        <v>3</v>
      </c>
      <c r="AG34">
        <f t="shared" si="2"/>
        <v>2</v>
      </c>
      <c r="AH34">
        <f t="shared" si="3"/>
        <v>232</v>
      </c>
      <c r="AI34" t="str">
        <f t="shared" si="4"/>
        <v>Gold Customerr</v>
      </c>
    </row>
    <row r="35" spans="1:35" x14ac:dyDescent="0.3">
      <c r="A35">
        <v>192</v>
      </c>
      <c r="B35" t="s">
        <v>166</v>
      </c>
      <c r="C35">
        <v>3196</v>
      </c>
      <c r="D35" t="s">
        <v>40</v>
      </c>
      <c r="E35" t="s">
        <v>25</v>
      </c>
      <c r="F35">
        <v>6</v>
      </c>
      <c r="G35" t="s">
        <v>167</v>
      </c>
      <c r="H35" t="s">
        <v>168</v>
      </c>
      <c r="I35" t="str">
        <f>VLOOKUP(A35,[1]Transactions!$A$2:$Y$3480,8,FALSE)</f>
        <v>Standard</v>
      </c>
      <c r="J35">
        <f>VLOOKUP(A35,[1]Transactions!$A$2:$Y$3480,13,FALSE)</f>
        <v>57.72999999999999</v>
      </c>
      <c r="K35" s="4">
        <f>VLOOKUP(A35,[1]Transactions!$A$2:$Y$3480,14,FALSE)</f>
        <v>39031</v>
      </c>
      <c r="M35" t="b">
        <f>VLOOKUP(A35,[1]Transactions!$A$2:$Y$3480,5,FALSE)</f>
        <v>1</v>
      </c>
      <c r="N35" t="str">
        <f>VLOOKUP(A35,[1]Transactions!$A$2:$Y$3480,6,FALSE)</f>
        <v>Approved</v>
      </c>
      <c r="O35" t="str">
        <f>VLOOKUP(A35,[1]Transactions!$A$1:$Y$3480,7,FALSE)</f>
        <v>Giant Bicycles</v>
      </c>
      <c r="P35" t="s">
        <v>43</v>
      </c>
      <c r="Q35">
        <v>2</v>
      </c>
      <c r="R35" t="s">
        <v>44</v>
      </c>
      <c r="S35" t="s">
        <v>30</v>
      </c>
      <c r="T35" t="s">
        <v>31</v>
      </c>
      <c r="U35" t="s">
        <v>32</v>
      </c>
      <c r="V35" t="s">
        <v>33</v>
      </c>
      <c r="W35">
        <v>8</v>
      </c>
      <c r="X35">
        <v>4</v>
      </c>
      <c r="Y35">
        <v>3836.29</v>
      </c>
      <c r="Z35">
        <v>2316.8200000000002</v>
      </c>
      <c r="AA35">
        <v>41</v>
      </c>
      <c r="AB35">
        <v>79</v>
      </c>
      <c r="AC35">
        <v>4</v>
      </c>
      <c r="AD35">
        <v>1519.47</v>
      </c>
      <c r="AE35">
        <f t="shared" si="0"/>
        <v>2</v>
      </c>
      <c r="AF35">
        <f t="shared" si="1"/>
        <v>4</v>
      </c>
      <c r="AG35">
        <f t="shared" si="2"/>
        <v>4</v>
      </c>
      <c r="AH35">
        <f t="shared" si="3"/>
        <v>244</v>
      </c>
      <c r="AI35" t="str">
        <f t="shared" si="4"/>
        <v>Gold Customerr</v>
      </c>
    </row>
    <row r="36" spans="1:35" x14ac:dyDescent="0.3">
      <c r="A36">
        <v>182</v>
      </c>
      <c r="B36" t="s">
        <v>169</v>
      </c>
      <c r="C36">
        <v>4300</v>
      </c>
      <c r="D36" t="s">
        <v>53</v>
      </c>
      <c r="E36" t="s">
        <v>25</v>
      </c>
      <c r="F36">
        <v>4</v>
      </c>
      <c r="G36" t="s">
        <v>170</v>
      </c>
      <c r="H36" t="s">
        <v>171</v>
      </c>
      <c r="I36" t="str">
        <f>VLOOKUP(A36,[1]Transactions!$A$2:$Y$3480,8,FALSE)</f>
        <v>Standard</v>
      </c>
      <c r="J36">
        <f>VLOOKUP(A36,[1]Transactions!$A$2:$Y$3480,13,FALSE)</f>
        <v>182.81000000000017</v>
      </c>
      <c r="K36" s="4">
        <f>VLOOKUP(A36,[1]Transactions!$A$2:$Y$3480,14,FALSE)</f>
        <v>41345</v>
      </c>
      <c r="M36" t="b">
        <f>VLOOKUP(A36,[1]Transactions!$A$2:$Y$3480,5,FALSE)</f>
        <v>0</v>
      </c>
      <c r="N36" t="str">
        <f>VLOOKUP(A36,[1]Transactions!$A$2:$Y$3480,6,FALSE)</f>
        <v>Approved</v>
      </c>
      <c r="O36" t="str">
        <f>VLOOKUP(A36,[1]Transactions!$A$1:$Y$3480,7,FALSE)</f>
        <v>Norco Bicycles</v>
      </c>
      <c r="P36" t="s">
        <v>28</v>
      </c>
      <c r="Q36">
        <v>99</v>
      </c>
      <c r="R36" t="s">
        <v>80</v>
      </c>
      <c r="S36" t="s">
        <v>45</v>
      </c>
      <c r="T36" t="s">
        <v>38</v>
      </c>
      <c r="U36" t="s">
        <v>32</v>
      </c>
      <c r="V36" t="s">
        <v>33</v>
      </c>
      <c r="W36">
        <v>7</v>
      </c>
      <c r="X36">
        <v>7</v>
      </c>
      <c r="Y36">
        <v>9279.01</v>
      </c>
      <c r="Z36">
        <v>3869.89</v>
      </c>
      <c r="AA36">
        <v>27</v>
      </c>
      <c r="AB36">
        <v>13</v>
      </c>
      <c r="AC36">
        <v>7</v>
      </c>
      <c r="AD36">
        <v>5409.12</v>
      </c>
      <c r="AE36">
        <f t="shared" si="0"/>
        <v>4</v>
      </c>
      <c r="AF36">
        <f t="shared" si="1"/>
        <v>3</v>
      </c>
      <c r="AG36">
        <f t="shared" si="2"/>
        <v>1</v>
      </c>
      <c r="AH36">
        <f t="shared" si="3"/>
        <v>431</v>
      </c>
      <c r="AI36" t="str">
        <f t="shared" si="4"/>
        <v>Platinum Customer</v>
      </c>
    </row>
    <row r="37" spans="1:35" x14ac:dyDescent="0.3">
      <c r="A37">
        <v>125</v>
      </c>
      <c r="B37" t="s">
        <v>172</v>
      </c>
      <c r="C37">
        <v>2213</v>
      </c>
      <c r="D37" t="s">
        <v>24</v>
      </c>
      <c r="E37" t="s">
        <v>25</v>
      </c>
      <c r="F37">
        <v>10</v>
      </c>
      <c r="G37" t="s">
        <v>173</v>
      </c>
      <c r="H37" t="s">
        <v>174</v>
      </c>
      <c r="I37" t="str">
        <f>VLOOKUP(A37,[1]Transactions!$A$2:$Y$3480,8,FALSE)</f>
        <v>Standard</v>
      </c>
      <c r="J37">
        <f>VLOOKUP(A37,[1]Transactions!$A$2:$Y$3480,13,FALSE)</f>
        <v>143.82</v>
      </c>
      <c r="K37" s="4">
        <f>VLOOKUP(A37,[1]Transactions!$A$2:$Y$3480,14,FALSE)</f>
        <v>41345</v>
      </c>
      <c r="M37" t="b">
        <f>VLOOKUP(A37,[1]Transactions!$A$2:$Y$3480,5,FALSE)</f>
        <v>1</v>
      </c>
      <c r="N37" t="str">
        <f>VLOOKUP(A37,[1]Transactions!$A$2:$Y$3480,6,FALSE)</f>
        <v>Approved</v>
      </c>
      <c r="O37" t="str">
        <f>VLOOKUP(A37,[1]Transactions!$A$1:$Y$3480,7,FALSE)</f>
        <v>Solex</v>
      </c>
      <c r="P37" t="s">
        <v>43</v>
      </c>
      <c r="Q37">
        <v>94</v>
      </c>
      <c r="R37" t="s">
        <v>175</v>
      </c>
      <c r="S37" t="s">
        <v>176</v>
      </c>
      <c r="T37" t="s">
        <v>31</v>
      </c>
      <c r="U37" t="s">
        <v>32</v>
      </c>
      <c r="V37" t="s">
        <v>47</v>
      </c>
      <c r="W37">
        <v>16</v>
      </c>
      <c r="X37">
        <v>9</v>
      </c>
      <c r="Y37">
        <v>6537.76</v>
      </c>
      <c r="Z37">
        <v>3233.88</v>
      </c>
      <c r="AA37">
        <v>60</v>
      </c>
      <c r="AB37">
        <v>83</v>
      </c>
      <c r="AC37">
        <v>9</v>
      </c>
      <c r="AD37">
        <v>3303.88</v>
      </c>
      <c r="AE37">
        <f>_xlfn.IFS(AB37&gt;=85,1,AND(AB37&lt;=84,AB37&gt;44),2,AND(AB37&lt;=44,AB37&gt;17),3,AND(AB37&lt;=18,AB37&gt;=0),4)</f>
        <v>2</v>
      </c>
      <c r="AF37">
        <f t="shared" si="1"/>
        <v>2</v>
      </c>
      <c r="AG37">
        <f t="shared" si="2"/>
        <v>2</v>
      </c>
      <c r="AH37">
        <f t="shared" si="3"/>
        <v>222</v>
      </c>
      <c r="AI37" t="str">
        <f t="shared" si="4"/>
        <v>Gold Customerr</v>
      </c>
    </row>
    <row r="38" spans="1:35" x14ac:dyDescent="0.3">
      <c r="A38">
        <v>939</v>
      </c>
      <c r="B38" t="s">
        <v>177</v>
      </c>
      <c r="C38">
        <v>2233</v>
      </c>
      <c r="D38" t="s">
        <v>24</v>
      </c>
      <c r="E38" t="s">
        <v>25</v>
      </c>
      <c r="F38">
        <v>9</v>
      </c>
      <c r="G38" t="s">
        <v>178</v>
      </c>
      <c r="H38" t="s">
        <v>179</v>
      </c>
      <c r="I38" t="str">
        <f>VLOOKUP(A38,[1]Transactions!$A$2:$Y$3480,8,FALSE)</f>
        <v>Road</v>
      </c>
      <c r="J38">
        <f>VLOOKUP(A38,[1]Transactions!$A$2:$Y$3480,13,FALSE)</f>
        <v>167.20999999999998</v>
      </c>
      <c r="K38" s="4">
        <f>VLOOKUP(A38,[1]Transactions!$A$2:$Y$3480,14,FALSE)</f>
        <v>38647</v>
      </c>
      <c r="M38" t="b">
        <f>VLOOKUP(A38,[1]Transactions!$A$2:$Y$3480,5,FALSE)</f>
        <v>1</v>
      </c>
      <c r="N38" t="str">
        <f>VLOOKUP(A38,[1]Transactions!$A$2:$Y$3480,6,FALSE)</f>
        <v>Approved</v>
      </c>
      <c r="O38" t="str">
        <f>VLOOKUP(A38,[1]Transactions!$A$1:$Y$3480,7,FALSE)</f>
        <v>Norco Bicycles</v>
      </c>
      <c r="P38" t="s">
        <v>28</v>
      </c>
      <c r="Q38">
        <v>53</v>
      </c>
      <c r="R38" t="s">
        <v>37</v>
      </c>
      <c r="S38" t="s">
        <v>119</v>
      </c>
      <c r="T38" t="s">
        <v>31</v>
      </c>
      <c r="U38" t="s">
        <v>32</v>
      </c>
      <c r="V38" t="s">
        <v>47</v>
      </c>
      <c r="W38">
        <v>6</v>
      </c>
      <c r="X38">
        <v>4</v>
      </c>
      <c r="Y38">
        <v>5121.0200000000004</v>
      </c>
      <c r="Z38">
        <v>3302.75</v>
      </c>
      <c r="AA38">
        <v>59</v>
      </c>
      <c r="AB38">
        <v>31</v>
      </c>
      <c r="AC38">
        <v>4</v>
      </c>
      <c r="AD38">
        <v>1818.27</v>
      </c>
      <c r="AE38">
        <f t="shared" si="0"/>
        <v>3</v>
      </c>
      <c r="AF38">
        <f t="shared" si="1"/>
        <v>4</v>
      </c>
      <c r="AG38">
        <f t="shared" si="2"/>
        <v>4</v>
      </c>
      <c r="AH38">
        <f t="shared" si="3"/>
        <v>344</v>
      </c>
      <c r="AI38" t="str">
        <f t="shared" si="4"/>
        <v>Silver Customer</v>
      </c>
    </row>
    <row r="39" spans="1:35" x14ac:dyDescent="0.3">
      <c r="A39">
        <v>1703</v>
      </c>
      <c r="B39" t="s">
        <v>180</v>
      </c>
      <c r="C39">
        <v>3976</v>
      </c>
      <c r="D39" t="s">
        <v>40</v>
      </c>
      <c r="E39" t="s">
        <v>25</v>
      </c>
      <c r="F39">
        <v>6</v>
      </c>
      <c r="G39" t="s">
        <v>181</v>
      </c>
      <c r="H39" t="s">
        <v>182</v>
      </c>
      <c r="I39" t="str">
        <f>VLOOKUP(A39,[1]Transactions!$A$2:$Y$3480,8,FALSE)</f>
        <v>Road</v>
      </c>
      <c r="J39">
        <f>VLOOKUP(A39,[1]Transactions!$A$2:$Y$3480,13,FALSE)</f>
        <v>1295.43</v>
      </c>
      <c r="K39" s="4">
        <f>VLOOKUP(A39,[1]Transactions!$A$2:$Y$3480,14,FALSE)</f>
        <v>36146</v>
      </c>
      <c r="M39" t="b">
        <f>VLOOKUP(A39,[1]Transactions!$A$2:$Y$3480,5,FALSE)</f>
        <v>1</v>
      </c>
      <c r="N39" t="str">
        <f>VLOOKUP(A39,[1]Transactions!$A$2:$Y$3480,6,FALSE)</f>
        <v>Approved</v>
      </c>
      <c r="O39" t="str">
        <f>VLOOKUP(A39,[1]Transactions!$A$1:$Y$3480,7,FALSE)</f>
        <v>Trek Bicycles</v>
      </c>
      <c r="P39" t="s">
        <v>43</v>
      </c>
      <c r="Q39">
        <v>14</v>
      </c>
      <c r="R39" t="s">
        <v>37</v>
      </c>
      <c r="S39" t="s">
        <v>183</v>
      </c>
      <c r="T39" t="s">
        <v>31</v>
      </c>
      <c r="U39" t="s">
        <v>32</v>
      </c>
      <c r="V39" t="s">
        <v>33</v>
      </c>
      <c r="W39">
        <v>3</v>
      </c>
      <c r="X39">
        <v>4</v>
      </c>
      <c r="Y39">
        <v>2468.19</v>
      </c>
      <c r="Z39">
        <v>1706.72</v>
      </c>
      <c r="AA39">
        <v>29</v>
      </c>
      <c r="AB39">
        <v>3</v>
      </c>
      <c r="AC39">
        <v>4</v>
      </c>
      <c r="AD39">
        <v>761.47</v>
      </c>
      <c r="AE39">
        <f t="shared" si="0"/>
        <v>4</v>
      </c>
      <c r="AF39">
        <f t="shared" si="1"/>
        <v>4</v>
      </c>
      <c r="AG39">
        <f t="shared" si="2"/>
        <v>4</v>
      </c>
      <c r="AH39">
        <f t="shared" si="3"/>
        <v>444</v>
      </c>
      <c r="AI39" t="str">
        <f t="shared" si="4"/>
        <v>Platinum Customer</v>
      </c>
    </row>
    <row r="40" spans="1:35" x14ac:dyDescent="0.3">
      <c r="A40">
        <v>3019</v>
      </c>
      <c r="B40" t="s">
        <v>184</v>
      </c>
      <c r="C40">
        <v>2228</v>
      </c>
      <c r="D40" t="s">
        <v>24</v>
      </c>
      <c r="E40" t="s">
        <v>25</v>
      </c>
      <c r="F40">
        <v>9</v>
      </c>
      <c r="G40" t="s">
        <v>185</v>
      </c>
      <c r="H40" t="s">
        <v>186</v>
      </c>
      <c r="I40" t="str">
        <f>VLOOKUP(A40,[1]Transactions!$A$2:$Y$3480,8,FALSE)</f>
        <v>Standard</v>
      </c>
      <c r="J40">
        <f>VLOOKUP(A40,[1]Transactions!$A$2:$Y$3480,13,FALSE)</f>
        <v>502.47</v>
      </c>
      <c r="K40" s="4">
        <f>VLOOKUP(A40,[1]Transactions!$A$2:$Y$3480,14,FALSE)</f>
        <v>38991</v>
      </c>
      <c r="M40" t="b">
        <f>VLOOKUP(A40,[1]Transactions!$A$2:$Y$3480,5,FALSE)</f>
        <v>0</v>
      </c>
      <c r="N40" t="str">
        <f>VLOOKUP(A40,[1]Transactions!$A$2:$Y$3480,6,FALSE)</f>
        <v>Approved</v>
      </c>
      <c r="O40" t="str">
        <f>VLOOKUP(A40,[1]Transactions!$A$1:$Y$3480,7,FALSE)</f>
        <v>Solex</v>
      </c>
      <c r="P40" t="s">
        <v>28</v>
      </c>
      <c r="Q40">
        <v>98</v>
      </c>
      <c r="R40" t="s">
        <v>187</v>
      </c>
      <c r="S40" t="s">
        <v>119</v>
      </c>
      <c r="T40" t="s">
        <v>38</v>
      </c>
      <c r="U40" t="s">
        <v>32</v>
      </c>
      <c r="V40" t="s">
        <v>33</v>
      </c>
      <c r="W40">
        <v>14</v>
      </c>
      <c r="X40">
        <v>3</v>
      </c>
      <c r="Y40">
        <v>4258.9799999999996</v>
      </c>
      <c r="Z40">
        <v>3120.44</v>
      </c>
      <c r="AA40">
        <v>34</v>
      </c>
      <c r="AB40">
        <v>64</v>
      </c>
      <c r="AC40">
        <v>3</v>
      </c>
      <c r="AD40">
        <v>1138.54</v>
      </c>
      <c r="AE40">
        <f t="shared" si="0"/>
        <v>2</v>
      </c>
      <c r="AF40">
        <f t="shared" si="1"/>
        <v>4</v>
      </c>
      <c r="AG40">
        <f t="shared" si="2"/>
        <v>4</v>
      </c>
      <c r="AH40">
        <f t="shared" si="3"/>
        <v>244</v>
      </c>
      <c r="AI40" t="str">
        <f t="shared" si="4"/>
        <v>Gold Customerr</v>
      </c>
    </row>
    <row r="41" spans="1:35" x14ac:dyDescent="0.3">
      <c r="A41">
        <v>2749</v>
      </c>
      <c r="B41" t="s">
        <v>188</v>
      </c>
      <c r="C41">
        <v>2196</v>
      </c>
      <c r="D41" t="s">
        <v>24</v>
      </c>
      <c r="E41" t="s">
        <v>25</v>
      </c>
      <c r="F41">
        <v>10</v>
      </c>
      <c r="G41" t="s">
        <v>189</v>
      </c>
      <c r="H41" t="s">
        <v>190</v>
      </c>
      <c r="I41" t="str">
        <f>VLOOKUP(A41,[1]Transactions!$A$2:$Y$3480,8,FALSE)</f>
        <v>Standard</v>
      </c>
      <c r="J41">
        <f>VLOOKUP(A41,[1]Transactions!$A$2:$Y$3480,13,FALSE)</f>
        <v>547.28</v>
      </c>
      <c r="K41" s="4">
        <f>VLOOKUP(A41,[1]Transactions!$A$2:$Y$3480,14,FALSE)</f>
        <v>42218</v>
      </c>
      <c r="M41" t="b">
        <f>VLOOKUP(A41,[1]Transactions!$A$2:$Y$3480,5,FALSE)</f>
        <v>1</v>
      </c>
      <c r="N41" t="str">
        <f>VLOOKUP(A41,[1]Transactions!$A$2:$Y$3480,6,FALSE)</f>
        <v>Approved</v>
      </c>
      <c r="O41" t="str">
        <f>VLOOKUP(A41,[1]Transactions!$A$1:$Y$3480,7,FALSE)</f>
        <v>WeareA2B</v>
      </c>
      <c r="P41" t="s">
        <v>28</v>
      </c>
      <c r="Q41">
        <v>3</v>
      </c>
      <c r="R41" t="s">
        <v>191</v>
      </c>
      <c r="S41" t="s">
        <v>57</v>
      </c>
      <c r="T41" t="s">
        <v>31</v>
      </c>
      <c r="U41" t="s">
        <v>32</v>
      </c>
      <c r="V41" t="s">
        <v>47</v>
      </c>
      <c r="W41">
        <v>5</v>
      </c>
      <c r="X41">
        <v>1</v>
      </c>
      <c r="Y41">
        <v>1061.56</v>
      </c>
      <c r="Z41">
        <v>733.58</v>
      </c>
      <c r="AA41">
        <v>41</v>
      </c>
      <c r="AB41">
        <v>34</v>
      </c>
      <c r="AC41">
        <v>1</v>
      </c>
      <c r="AD41">
        <v>327.98</v>
      </c>
      <c r="AE41">
        <f t="shared" si="0"/>
        <v>3</v>
      </c>
      <c r="AF41">
        <f t="shared" si="1"/>
        <v>4</v>
      </c>
      <c r="AG41">
        <f t="shared" si="2"/>
        <v>4</v>
      </c>
      <c r="AH41">
        <f t="shared" si="3"/>
        <v>344</v>
      </c>
      <c r="AI41" t="str">
        <f t="shared" si="4"/>
        <v>Silver Customer</v>
      </c>
    </row>
    <row r="42" spans="1:35" x14ac:dyDescent="0.3">
      <c r="A42">
        <v>3163</v>
      </c>
      <c r="B42" t="s">
        <v>192</v>
      </c>
      <c r="C42">
        <v>2151</v>
      </c>
      <c r="D42" t="s">
        <v>24</v>
      </c>
      <c r="E42" t="s">
        <v>25</v>
      </c>
      <c r="F42">
        <v>10</v>
      </c>
      <c r="G42" t="s">
        <v>193</v>
      </c>
      <c r="H42" t="s">
        <v>194</v>
      </c>
      <c r="I42" t="str">
        <f>VLOOKUP(A42,[1]Transactions!$A$2:$Y$3480,8,FALSE)</f>
        <v>Road</v>
      </c>
      <c r="J42">
        <f>VLOOKUP(A42,[1]Transactions!$A$2:$Y$3480,13,FALSE)</f>
        <v>445.20999999999992</v>
      </c>
      <c r="K42" s="4">
        <f>VLOOKUP(A42,[1]Transactions!$A$2:$Y$3480,14,FALSE)</f>
        <v>38002</v>
      </c>
      <c r="M42" t="b">
        <f>VLOOKUP(A42,[1]Transactions!$A$2:$Y$3480,5,FALSE)</f>
        <v>0</v>
      </c>
      <c r="N42" t="str">
        <f>VLOOKUP(A42,[1]Transactions!$A$2:$Y$3480,6,FALSE)</f>
        <v>Approved</v>
      </c>
      <c r="O42" t="str">
        <f>VLOOKUP(A42,[1]Transactions!$A$1:$Y$3480,7,FALSE)</f>
        <v>Norco Bicycles</v>
      </c>
      <c r="P42" t="s">
        <v>28</v>
      </c>
      <c r="Q42">
        <v>38</v>
      </c>
      <c r="R42" t="s">
        <v>195</v>
      </c>
      <c r="S42" t="s">
        <v>7272</v>
      </c>
      <c r="T42" t="s">
        <v>38</v>
      </c>
      <c r="U42" t="s">
        <v>32</v>
      </c>
      <c r="V42" t="s">
        <v>47</v>
      </c>
      <c r="W42">
        <v>19</v>
      </c>
      <c r="X42">
        <v>6</v>
      </c>
      <c r="Y42">
        <v>5066.6400000000003</v>
      </c>
      <c r="Z42">
        <v>3569.86</v>
      </c>
      <c r="AA42">
        <v>52</v>
      </c>
      <c r="AB42">
        <v>14</v>
      </c>
      <c r="AC42">
        <v>6</v>
      </c>
      <c r="AD42">
        <v>1496.78</v>
      </c>
      <c r="AE42">
        <f t="shared" si="0"/>
        <v>4</v>
      </c>
      <c r="AF42">
        <f t="shared" si="1"/>
        <v>3</v>
      </c>
      <c r="AG42">
        <f t="shared" si="2"/>
        <v>4</v>
      </c>
      <c r="AH42">
        <f t="shared" si="3"/>
        <v>434</v>
      </c>
      <c r="AI42" t="str">
        <f t="shared" si="4"/>
        <v>Platinum Customer</v>
      </c>
    </row>
    <row r="43" spans="1:35" x14ac:dyDescent="0.3">
      <c r="A43">
        <v>2120</v>
      </c>
      <c r="B43" t="s">
        <v>196</v>
      </c>
      <c r="C43">
        <v>2446</v>
      </c>
      <c r="D43" t="s">
        <v>24</v>
      </c>
      <c r="E43" t="s">
        <v>25</v>
      </c>
      <c r="F43">
        <v>8</v>
      </c>
      <c r="G43" t="s">
        <v>197</v>
      </c>
      <c r="H43" t="s">
        <v>198</v>
      </c>
      <c r="I43" t="str">
        <f>VLOOKUP(A43,[1]Transactions!$A$2:$Y$3480,8,FALSE)</f>
        <v>Standard</v>
      </c>
      <c r="J43">
        <f>VLOOKUP(A43,[1]Transactions!$A$2:$Y$3480,13,FALSE)</f>
        <v>143.35999999999999</v>
      </c>
      <c r="K43" s="4">
        <f>VLOOKUP(A43,[1]Transactions!$A$2:$Y$3480,14,FALSE)</f>
        <v>38002</v>
      </c>
      <c r="M43" t="b">
        <f>VLOOKUP(A43,[1]Transactions!$A$2:$Y$3480,5,FALSE)</f>
        <v>0</v>
      </c>
      <c r="N43" t="str">
        <f>VLOOKUP(A43,[1]Transactions!$A$2:$Y$3480,6,FALSE)</f>
        <v>Approved</v>
      </c>
      <c r="O43" t="str">
        <f>VLOOKUP(A43,[1]Transactions!$A$1:$Y$3480,7,FALSE)</f>
        <v>Trek Bicycles</v>
      </c>
      <c r="P43" t="s">
        <v>28</v>
      </c>
      <c r="Q43">
        <v>80</v>
      </c>
      <c r="R43" t="s">
        <v>199</v>
      </c>
      <c r="S43" t="s">
        <v>119</v>
      </c>
      <c r="T43" t="s">
        <v>31</v>
      </c>
      <c r="U43" t="s">
        <v>32</v>
      </c>
      <c r="V43" t="s">
        <v>47</v>
      </c>
      <c r="W43">
        <v>1</v>
      </c>
      <c r="X43">
        <v>8</v>
      </c>
      <c r="Y43">
        <v>11028.33</v>
      </c>
      <c r="Z43">
        <v>6485.15</v>
      </c>
      <c r="AA43">
        <v>23</v>
      </c>
      <c r="AB43">
        <v>2</v>
      </c>
      <c r="AC43">
        <v>8</v>
      </c>
      <c r="AD43">
        <v>4543.18</v>
      </c>
      <c r="AE43">
        <f t="shared" si="0"/>
        <v>4</v>
      </c>
      <c r="AF43">
        <f t="shared" si="1"/>
        <v>2</v>
      </c>
      <c r="AG43">
        <f t="shared" si="2"/>
        <v>1</v>
      </c>
      <c r="AH43">
        <f t="shared" si="3"/>
        <v>421</v>
      </c>
      <c r="AI43" t="str">
        <f t="shared" si="4"/>
        <v>Platinum Customer</v>
      </c>
    </row>
    <row r="44" spans="1:35" x14ac:dyDescent="0.3">
      <c r="A44">
        <v>2909</v>
      </c>
      <c r="B44" t="s">
        <v>200</v>
      </c>
      <c r="C44">
        <v>3198</v>
      </c>
      <c r="D44" t="s">
        <v>40</v>
      </c>
      <c r="E44" t="s">
        <v>25</v>
      </c>
      <c r="F44">
        <v>9</v>
      </c>
      <c r="G44" t="s">
        <v>201</v>
      </c>
      <c r="H44" t="s">
        <v>202</v>
      </c>
      <c r="I44" t="str">
        <f>VLOOKUP(A44,[1]Transactions!$A$2:$Y$3480,8,FALSE)</f>
        <v>Standard</v>
      </c>
      <c r="J44">
        <f>VLOOKUP(A44,[1]Transactions!$A$2:$Y$3480,13,FALSE)</f>
        <v>751.02</v>
      </c>
      <c r="K44" s="4">
        <f>VLOOKUP(A44,[1]Transactions!$A$2:$Y$3480,14,FALSE)</f>
        <v>39526</v>
      </c>
      <c r="M44" t="b">
        <f>VLOOKUP(A44,[1]Transactions!$A$2:$Y$3480,5,FALSE)</f>
        <v>1</v>
      </c>
      <c r="N44" t="str">
        <f>VLOOKUP(A44,[1]Transactions!$A$2:$Y$3480,6,FALSE)</f>
        <v>Approved</v>
      </c>
      <c r="O44" t="str">
        <f>VLOOKUP(A44,[1]Transactions!$A$1:$Y$3480,7,FALSE)</f>
        <v>Solex</v>
      </c>
      <c r="P44" t="s">
        <v>43</v>
      </c>
      <c r="Q44">
        <v>31</v>
      </c>
      <c r="R44" t="s">
        <v>161</v>
      </c>
      <c r="S44" t="s">
        <v>96</v>
      </c>
      <c r="T44" t="s">
        <v>46</v>
      </c>
      <c r="U44" t="s">
        <v>32</v>
      </c>
      <c r="V44" t="s">
        <v>47</v>
      </c>
      <c r="W44">
        <v>6</v>
      </c>
      <c r="X44">
        <v>7</v>
      </c>
      <c r="Y44">
        <v>7868.9</v>
      </c>
      <c r="Z44">
        <v>3224.67</v>
      </c>
      <c r="AA44">
        <v>41</v>
      </c>
      <c r="AB44">
        <v>83</v>
      </c>
      <c r="AC44">
        <v>7</v>
      </c>
      <c r="AD44">
        <v>4644.2299999999996</v>
      </c>
      <c r="AE44">
        <f>_xlfn.IFS(AB44&gt;=85,1,AND(AB44&lt;=84,AB44&gt;44),2,AND(AB44&lt;=44,AB44&gt;17),3,AND(AB44&lt;=18,AB44&gt;=0),4)</f>
        <v>2</v>
      </c>
      <c r="AF44">
        <f t="shared" si="1"/>
        <v>3</v>
      </c>
      <c r="AG44">
        <f t="shared" si="2"/>
        <v>1</v>
      </c>
      <c r="AH44">
        <f t="shared" si="3"/>
        <v>231</v>
      </c>
      <c r="AI44" t="str">
        <f t="shared" si="4"/>
        <v>Gold Customerr</v>
      </c>
    </row>
    <row r="45" spans="1:35" x14ac:dyDescent="0.3">
      <c r="A45">
        <v>3060</v>
      </c>
      <c r="B45" t="s">
        <v>203</v>
      </c>
      <c r="C45">
        <v>2166</v>
      </c>
      <c r="D45" t="s">
        <v>24</v>
      </c>
      <c r="E45" t="s">
        <v>25</v>
      </c>
      <c r="F45">
        <v>8</v>
      </c>
      <c r="G45" t="s">
        <v>204</v>
      </c>
      <c r="H45" t="s">
        <v>205</v>
      </c>
      <c r="I45" t="str">
        <f>VLOOKUP(A45,[1]Transactions!$A$2:$Y$3480,8,FALSE)</f>
        <v>Standard</v>
      </c>
      <c r="J45">
        <f>VLOOKUP(A45,[1]Transactions!$A$2:$Y$3480,13,FALSE)</f>
        <v>1702.5499999999997</v>
      </c>
      <c r="K45" s="4">
        <f>VLOOKUP(A45,[1]Transactions!$A$2:$Y$3480,14,FALSE)</f>
        <v>42172</v>
      </c>
      <c r="M45" t="b">
        <f>VLOOKUP(A45,[1]Transactions!$A$2:$Y$3480,5,FALSE)</f>
        <v>0</v>
      </c>
      <c r="N45" t="str">
        <f>VLOOKUP(A45,[1]Transactions!$A$2:$Y$3480,6,FALSE)</f>
        <v>Approved</v>
      </c>
      <c r="O45" t="str">
        <f>VLOOKUP(A45,[1]Transactions!$A$1:$Y$3480,7,FALSE)</f>
        <v>Trek Bicycles</v>
      </c>
      <c r="P45" t="s">
        <v>28</v>
      </c>
      <c r="Q45">
        <v>28</v>
      </c>
      <c r="R45" t="s">
        <v>206</v>
      </c>
      <c r="S45" t="s">
        <v>45</v>
      </c>
      <c r="T45" t="s">
        <v>31</v>
      </c>
      <c r="U45" t="s">
        <v>32</v>
      </c>
      <c r="V45" t="s">
        <v>33</v>
      </c>
      <c r="W45">
        <v>6</v>
      </c>
      <c r="X45">
        <v>11</v>
      </c>
      <c r="Y45">
        <v>14609.22</v>
      </c>
      <c r="Z45">
        <v>8924.49</v>
      </c>
      <c r="AA45">
        <v>38</v>
      </c>
      <c r="AB45">
        <v>29</v>
      </c>
      <c r="AC45">
        <v>11</v>
      </c>
      <c r="AD45">
        <v>5684.73</v>
      </c>
      <c r="AE45">
        <f t="shared" si="0"/>
        <v>3</v>
      </c>
      <c r="AF45">
        <f t="shared" si="1"/>
        <v>2</v>
      </c>
      <c r="AG45">
        <f t="shared" si="2"/>
        <v>1</v>
      </c>
      <c r="AH45">
        <f t="shared" si="3"/>
        <v>321</v>
      </c>
      <c r="AI45" t="str">
        <f t="shared" si="4"/>
        <v>Silver Customer</v>
      </c>
    </row>
    <row r="46" spans="1:35" x14ac:dyDescent="0.3">
      <c r="A46">
        <v>3465</v>
      </c>
      <c r="B46" t="s">
        <v>207</v>
      </c>
      <c r="C46">
        <v>2095</v>
      </c>
      <c r="D46" t="s">
        <v>24</v>
      </c>
      <c r="E46" t="s">
        <v>25</v>
      </c>
      <c r="F46">
        <v>12</v>
      </c>
      <c r="G46" t="s">
        <v>208</v>
      </c>
      <c r="H46" t="s">
        <v>209</v>
      </c>
      <c r="I46" t="str">
        <f>VLOOKUP(A46,[1]Transactions!$A$2:$Y$3480,8,FALSE)</f>
        <v>Standard</v>
      </c>
      <c r="J46">
        <f>VLOOKUP(A46,[1]Transactions!$A$2:$Y$3480,13,FALSE)</f>
        <v>15.080000000000005</v>
      </c>
      <c r="K46" s="4">
        <f>VLOOKUP(A46,[1]Transactions!$A$2:$Y$3480,14,FALSE)</f>
        <v>34165</v>
      </c>
      <c r="M46" t="b">
        <f>VLOOKUP(A46,[1]Transactions!$A$2:$Y$3480,5,FALSE)</f>
        <v>0</v>
      </c>
      <c r="N46" t="str">
        <f>VLOOKUP(A46,[1]Transactions!$A$2:$Y$3480,6,FALSE)</f>
        <v>Approved</v>
      </c>
      <c r="O46" t="str">
        <f>VLOOKUP(A46,[1]Transactions!$A$1:$Y$3480,7,FALSE)</f>
        <v>WeareA2B</v>
      </c>
      <c r="P46" t="s">
        <v>43</v>
      </c>
      <c r="Q46">
        <v>71</v>
      </c>
      <c r="R46" t="s">
        <v>210</v>
      </c>
      <c r="S46" t="s">
        <v>119</v>
      </c>
      <c r="T46" t="s">
        <v>46</v>
      </c>
      <c r="U46" t="s">
        <v>32</v>
      </c>
      <c r="V46" t="s">
        <v>33</v>
      </c>
      <c r="W46">
        <v>7</v>
      </c>
      <c r="X46">
        <v>9</v>
      </c>
      <c r="Y46">
        <v>8992.41</v>
      </c>
      <c r="Z46">
        <v>4736.2299999999996</v>
      </c>
      <c r="AA46">
        <v>42</v>
      </c>
      <c r="AB46">
        <v>72</v>
      </c>
      <c r="AC46">
        <v>9</v>
      </c>
      <c r="AD46">
        <v>4256.18</v>
      </c>
      <c r="AE46">
        <f t="shared" si="0"/>
        <v>2</v>
      </c>
      <c r="AF46">
        <f t="shared" si="1"/>
        <v>2</v>
      </c>
      <c r="AG46">
        <f t="shared" si="2"/>
        <v>2</v>
      </c>
      <c r="AH46">
        <f t="shared" si="3"/>
        <v>222</v>
      </c>
      <c r="AI46" t="str">
        <f t="shared" si="4"/>
        <v>Gold Customerr</v>
      </c>
    </row>
    <row r="47" spans="1:35" x14ac:dyDescent="0.3">
      <c r="A47">
        <v>3341</v>
      </c>
      <c r="B47" t="s">
        <v>211</v>
      </c>
      <c r="C47">
        <v>2030</v>
      </c>
      <c r="D47" t="s">
        <v>24</v>
      </c>
      <c r="E47" t="s">
        <v>25</v>
      </c>
      <c r="F47">
        <v>12</v>
      </c>
      <c r="G47" t="s">
        <v>212</v>
      </c>
      <c r="H47" t="s">
        <v>213</v>
      </c>
      <c r="I47" t="str">
        <f>VLOOKUP(A47,[1]Transactions!$A$2:$Y$3480,8,FALSE)</f>
        <v>Standard</v>
      </c>
      <c r="J47">
        <f>VLOOKUP(A47,[1]Transactions!$A$2:$Y$3480,13,FALSE)</f>
        <v>14.229999999999997</v>
      </c>
      <c r="K47" s="4">
        <f>VLOOKUP(A47,[1]Transactions!$A$2:$Y$3480,14,FALSE)</f>
        <v>42172</v>
      </c>
      <c r="M47" t="b">
        <f>VLOOKUP(A47,[1]Transactions!$A$2:$Y$3480,5,FALSE)</f>
        <v>1</v>
      </c>
      <c r="N47" t="str">
        <f>VLOOKUP(A47,[1]Transactions!$A$2:$Y$3480,6,FALSE)</f>
        <v>Approved</v>
      </c>
      <c r="O47" t="str">
        <f>VLOOKUP(A47,[1]Transactions!$A$1:$Y$3480,7,FALSE)</f>
        <v>OHM Cycles</v>
      </c>
      <c r="P47" t="s">
        <v>43</v>
      </c>
      <c r="Q47">
        <v>19</v>
      </c>
      <c r="R47" t="s">
        <v>214</v>
      </c>
      <c r="S47" t="s">
        <v>57</v>
      </c>
      <c r="T47" t="s">
        <v>38</v>
      </c>
      <c r="U47" t="s">
        <v>32</v>
      </c>
      <c r="V47" t="s">
        <v>33</v>
      </c>
      <c r="W47">
        <v>6</v>
      </c>
      <c r="X47">
        <v>4</v>
      </c>
      <c r="Y47">
        <v>3646.81</v>
      </c>
      <c r="Z47">
        <v>2725.19</v>
      </c>
      <c r="AA47">
        <v>40</v>
      </c>
      <c r="AB47">
        <v>49</v>
      </c>
      <c r="AC47">
        <v>4</v>
      </c>
      <c r="AD47">
        <v>921.62</v>
      </c>
      <c r="AE47">
        <f t="shared" si="0"/>
        <v>2</v>
      </c>
      <c r="AF47">
        <f t="shared" si="1"/>
        <v>4</v>
      </c>
      <c r="AG47">
        <f t="shared" si="2"/>
        <v>4</v>
      </c>
      <c r="AH47">
        <f t="shared" si="3"/>
        <v>244</v>
      </c>
      <c r="AI47" t="str">
        <f t="shared" si="4"/>
        <v>Gold Customerr</v>
      </c>
    </row>
    <row r="48" spans="1:35" x14ac:dyDescent="0.3">
      <c r="A48">
        <v>1025</v>
      </c>
      <c r="B48" t="s">
        <v>215</v>
      </c>
      <c r="C48">
        <v>3046</v>
      </c>
      <c r="D48" t="s">
        <v>40</v>
      </c>
      <c r="E48" t="s">
        <v>25</v>
      </c>
      <c r="F48">
        <v>8</v>
      </c>
      <c r="G48" t="s">
        <v>216</v>
      </c>
      <c r="H48" t="s">
        <v>217</v>
      </c>
      <c r="I48" t="str">
        <f>VLOOKUP(A48,[1]Transactions!$A$2:$Y$3480,8,FALSE)</f>
        <v>Standard</v>
      </c>
      <c r="J48">
        <f>VLOOKUP(A48,[1]Transactions!$A$2:$Y$3480,13,FALSE)</f>
        <v>356.5</v>
      </c>
      <c r="K48" s="4">
        <f>VLOOKUP(A48,[1]Transactions!$A$2:$Y$3480,14,FALSE)</f>
        <v>34071</v>
      </c>
      <c r="M48" t="b">
        <f>VLOOKUP(A48,[1]Transactions!$A$2:$Y$3480,5,FALSE)</f>
        <v>0</v>
      </c>
      <c r="N48" t="str">
        <f>VLOOKUP(A48,[1]Transactions!$A$2:$Y$3480,6,FALSE)</f>
        <v>Approved</v>
      </c>
      <c r="O48" t="str">
        <f>VLOOKUP(A48,[1]Transactions!$A$1:$Y$3480,7,FALSE)</f>
        <v>Solex</v>
      </c>
      <c r="P48" t="s">
        <v>28</v>
      </c>
      <c r="Q48">
        <v>69</v>
      </c>
      <c r="R48" t="s">
        <v>218</v>
      </c>
      <c r="S48" t="s">
        <v>219</v>
      </c>
      <c r="T48" t="s">
        <v>31</v>
      </c>
      <c r="U48" t="s">
        <v>32</v>
      </c>
      <c r="V48" t="s">
        <v>33</v>
      </c>
      <c r="W48">
        <v>5</v>
      </c>
      <c r="X48">
        <v>8</v>
      </c>
      <c r="Y48">
        <v>8141.29</v>
      </c>
      <c r="Z48">
        <v>6341.17</v>
      </c>
      <c r="AA48">
        <v>23</v>
      </c>
      <c r="AB48">
        <v>60</v>
      </c>
      <c r="AC48">
        <v>8</v>
      </c>
      <c r="AD48">
        <v>1800.12</v>
      </c>
      <c r="AE48">
        <f t="shared" si="0"/>
        <v>2</v>
      </c>
      <c r="AF48">
        <f t="shared" si="1"/>
        <v>2</v>
      </c>
      <c r="AG48">
        <f t="shared" si="2"/>
        <v>4</v>
      </c>
      <c r="AH48">
        <f t="shared" si="3"/>
        <v>224</v>
      </c>
      <c r="AI48" t="str">
        <f t="shared" si="4"/>
        <v>Gold Customerr</v>
      </c>
    </row>
    <row r="49" spans="1:35" x14ac:dyDescent="0.3">
      <c r="A49">
        <v>228</v>
      </c>
      <c r="B49" t="s">
        <v>220</v>
      </c>
      <c r="C49">
        <v>2209</v>
      </c>
      <c r="D49" t="s">
        <v>24</v>
      </c>
      <c r="E49" t="s">
        <v>25</v>
      </c>
      <c r="F49">
        <v>7</v>
      </c>
      <c r="G49" t="s">
        <v>221</v>
      </c>
      <c r="H49" t="s">
        <v>222</v>
      </c>
      <c r="I49" t="str">
        <f>VLOOKUP(A49,[1]Transactions!$A$2:$Y$3480,8,FALSE)</f>
        <v>Standard</v>
      </c>
      <c r="J49">
        <f>VLOOKUP(A49,[1]Transactions!$A$2:$Y$3480,13,FALSE)</f>
        <v>574.62000000000012</v>
      </c>
      <c r="K49" s="4">
        <f>VLOOKUP(A49,[1]Transactions!$A$2:$Y$3480,14,FALSE)</f>
        <v>41345</v>
      </c>
      <c r="M49" t="b">
        <f>VLOOKUP(A49,[1]Transactions!$A$2:$Y$3480,5,FALSE)</f>
        <v>1</v>
      </c>
      <c r="N49" t="str">
        <f>VLOOKUP(A49,[1]Transactions!$A$2:$Y$3480,6,FALSE)</f>
        <v>Approved</v>
      </c>
      <c r="O49" t="str">
        <f>VLOOKUP(A49,[1]Transactions!$A$1:$Y$3480,7,FALSE)</f>
        <v>Solex</v>
      </c>
      <c r="P49" t="s">
        <v>43</v>
      </c>
      <c r="Q49">
        <v>59</v>
      </c>
      <c r="R49" t="s">
        <v>223</v>
      </c>
      <c r="S49" t="s">
        <v>119</v>
      </c>
      <c r="T49" t="s">
        <v>46</v>
      </c>
      <c r="U49" t="s">
        <v>32</v>
      </c>
      <c r="V49" t="s">
        <v>47</v>
      </c>
      <c r="W49">
        <v>12</v>
      </c>
      <c r="X49">
        <v>5</v>
      </c>
      <c r="Y49">
        <v>5178.17</v>
      </c>
      <c r="Z49">
        <v>1458.42</v>
      </c>
      <c r="AA49">
        <v>34</v>
      </c>
      <c r="AB49">
        <v>77</v>
      </c>
      <c r="AC49">
        <v>5</v>
      </c>
      <c r="AD49">
        <v>3719.75</v>
      </c>
      <c r="AE49">
        <f t="shared" si="0"/>
        <v>2</v>
      </c>
      <c r="AF49">
        <f>_xlfn.IFS(AC49&gt;=14,1,AND(AC49&lt;=14,AC49&gt;7),2,AND(AC49&lt;=7,AC49&gt;=5),3,AND(AC49&lt;=4,AC49&gt;0),4)</f>
        <v>3</v>
      </c>
      <c r="AG49">
        <f t="shared" si="2"/>
        <v>2</v>
      </c>
      <c r="AH49">
        <f t="shared" si="3"/>
        <v>232</v>
      </c>
      <c r="AI49" t="str">
        <f t="shared" si="4"/>
        <v>Gold Customerr</v>
      </c>
    </row>
    <row r="50" spans="1:35" x14ac:dyDescent="0.3">
      <c r="A50">
        <v>2385</v>
      </c>
      <c r="B50" t="s">
        <v>224</v>
      </c>
      <c r="C50">
        <v>3074</v>
      </c>
      <c r="D50" t="s">
        <v>40</v>
      </c>
      <c r="E50" t="s">
        <v>25</v>
      </c>
      <c r="F50">
        <v>7</v>
      </c>
      <c r="G50" t="s">
        <v>225</v>
      </c>
      <c r="H50" t="s">
        <v>226</v>
      </c>
      <c r="I50" t="str">
        <f>VLOOKUP(A50,[1]Transactions!$A$2:$Y$3480,8,FALSE)</f>
        <v>Standard</v>
      </c>
      <c r="J50">
        <f>VLOOKUP(A50,[1]Transactions!$A$2:$Y$3480,13,FALSE)</f>
        <v>182.81000000000017</v>
      </c>
      <c r="K50" s="4">
        <f>VLOOKUP(A50,[1]Transactions!$A$2:$Y$3480,14,FALSE)</f>
        <v>35378</v>
      </c>
      <c r="M50" t="b">
        <f>VLOOKUP(A50,[1]Transactions!$A$2:$Y$3480,5,FALSE)</f>
        <v>1</v>
      </c>
      <c r="N50" t="str">
        <f>VLOOKUP(A50,[1]Transactions!$A$2:$Y$3480,6,FALSE)</f>
        <v>Approved</v>
      </c>
      <c r="O50" t="str">
        <f>VLOOKUP(A50,[1]Transactions!$A$1:$Y$3480,7,FALSE)</f>
        <v>Norco Bicycles</v>
      </c>
      <c r="P50" t="s">
        <v>28</v>
      </c>
      <c r="Q50">
        <v>70</v>
      </c>
      <c r="R50" t="s">
        <v>130</v>
      </c>
      <c r="S50" t="s">
        <v>30</v>
      </c>
      <c r="T50" t="s">
        <v>31</v>
      </c>
      <c r="U50" t="s">
        <v>32</v>
      </c>
      <c r="V50" t="s">
        <v>47</v>
      </c>
      <c r="W50">
        <v>8</v>
      </c>
      <c r="X50">
        <v>8</v>
      </c>
      <c r="Y50">
        <v>7901.94</v>
      </c>
      <c r="Z50">
        <v>3104.81</v>
      </c>
      <c r="AA50">
        <v>61</v>
      </c>
      <c r="AB50">
        <v>31</v>
      </c>
      <c r="AC50">
        <v>8</v>
      </c>
      <c r="AD50">
        <v>4797.13</v>
      </c>
      <c r="AE50">
        <f t="shared" si="0"/>
        <v>3</v>
      </c>
      <c r="AF50">
        <f t="shared" si="1"/>
        <v>2</v>
      </c>
      <c r="AG50">
        <f t="shared" si="2"/>
        <v>1</v>
      </c>
      <c r="AH50">
        <f t="shared" si="3"/>
        <v>321</v>
      </c>
      <c r="AI50" t="str">
        <f t="shared" si="4"/>
        <v>Silver Customer</v>
      </c>
    </row>
    <row r="51" spans="1:35" x14ac:dyDescent="0.3">
      <c r="A51">
        <v>1715</v>
      </c>
      <c r="B51" t="s">
        <v>227</v>
      </c>
      <c r="C51">
        <v>2570</v>
      </c>
      <c r="D51" t="s">
        <v>24</v>
      </c>
      <c r="E51" t="s">
        <v>25</v>
      </c>
      <c r="F51">
        <v>9</v>
      </c>
      <c r="G51" t="s">
        <v>228</v>
      </c>
      <c r="H51" t="s">
        <v>229</v>
      </c>
      <c r="I51" t="str">
        <f>VLOOKUP(A51,[1]Transactions!$A$2:$Y$3480,8,FALSE)</f>
        <v>Standard</v>
      </c>
      <c r="J51">
        <f>VLOOKUP(A51,[1]Transactions!$A$2:$Y$3480,13,FALSE)</f>
        <v>641.64</v>
      </c>
      <c r="K51" s="4">
        <f>VLOOKUP(A51,[1]Transactions!$A$2:$Y$3480,14,FALSE)</f>
        <v>42458</v>
      </c>
      <c r="M51" t="b">
        <f>VLOOKUP(A51,[1]Transactions!$A$2:$Y$3480,5,FALSE)</f>
        <v>0</v>
      </c>
      <c r="N51" t="str">
        <f>VLOOKUP(A51,[1]Transactions!$A$2:$Y$3480,6,FALSE)</f>
        <v>Approved</v>
      </c>
      <c r="O51" t="str">
        <f>VLOOKUP(A51,[1]Transactions!$A$1:$Y$3480,7,FALSE)</f>
        <v>Giant Bicycles</v>
      </c>
      <c r="P51" t="s">
        <v>28</v>
      </c>
      <c r="Q51">
        <v>41</v>
      </c>
      <c r="R51" t="s">
        <v>230</v>
      </c>
      <c r="S51" t="s">
        <v>96</v>
      </c>
      <c r="T51" t="s">
        <v>31</v>
      </c>
      <c r="U51" t="s">
        <v>32</v>
      </c>
      <c r="V51" t="s">
        <v>33</v>
      </c>
      <c r="W51">
        <v>12</v>
      </c>
      <c r="X51">
        <v>3</v>
      </c>
      <c r="Y51">
        <v>2616.3200000000002</v>
      </c>
      <c r="Z51">
        <v>1987.03</v>
      </c>
      <c r="AA51">
        <v>32</v>
      </c>
      <c r="AB51">
        <v>102</v>
      </c>
      <c r="AC51">
        <v>3</v>
      </c>
      <c r="AD51">
        <v>629.29</v>
      </c>
      <c r="AE51">
        <f t="shared" si="0"/>
        <v>1</v>
      </c>
      <c r="AF51">
        <f t="shared" si="1"/>
        <v>4</v>
      </c>
      <c r="AG51">
        <f t="shared" si="2"/>
        <v>4</v>
      </c>
      <c r="AH51">
        <f t="shared" si="3"/>
        <v>144</v>
      </c>
      <c r="AI51" t="str">
        <f t="shared" si="4"/>
        <v>Bronz customer</v>
      </c>
    </row>
    <row r="52" spans="1:35" x14ac:dyDescent="0.3">
      <c r="A52">
        <v>332</v>
      </c>
      <c r="B52" t="s">
        <v>231</v>
      </c>
      <c r="C52">
        <v>4226</v>
      </c>
      <c r="D52" t="s">
        <v>53</v>
      </c>
      <c r="E52" t="s">
        <v>25</v>
      </c>
      <c r="F52">
        <v>8</v>
      </c>
      <c r="G52" t="s">
        <v>232</v>
      </c>
      <c r="H52" t="s">
        <v>233</v>
      </c>
      <c r="I52" t="str">
        <f>VLOOKUP(A52,[1]Transactions!$A$2:$Y$3480,8,FALSE)</f>
        <v>Standard</v>
      </c>
      <c r="J52">
        <f>VLOOKUP(A52,[1]Transactions!$A$2:$Y$3480,13,FALSE)</f>
        <v>737.17000000000007</v>
      </c>
      <c r="K52" s="4">
        <f>VLOOKUP(A52,[1]Transactions!$A$2:$Y$3480,14,FALSE)</f>
        <v>38859</v>
      </c>
      <c r="M52" t="b">
        <f>VLOOKUP(A52,[1]Transactions!$A$2:$Y$3480,5,FALSE)</f>
        <v>1</v>
      </c>
      <c r="N52" t="str">
        <f>VLOOKUP(A52,[1]Transactions!$A$2:$Y$3480,6,FALSE)</f>
        <v>Approved</v>
      </c>
      <c r="O52" t="str">
        <f>VLOOKUP(A52,[1]Transactions!$A$1:$Y$3480,7,FALSE)</f>
        <v>Solex</v>
      </c>
      <c r="P52" t="s">
        <v>43</v>
      </c>
      <c r="Q52">
        <v>23</v>
      </c>
      <c r="R52" t="s">
        <v>234</v>
      </c>
      <c r="S52" t="s">
        <v>30</v>
      </c>
      <c r="T52" t="s">
        <v>46</v>
      </c>
      <c r="U52" t="s">
        <v>32</v>
      </c>
      <c r="V52" t="s">
        <v>47</v>
      </c>
      <c r="W52">
        <v>14</v>
      </c>
      <c r="X52">
        <v>2</v>
      </c>
      <c r="Y52">
        <v>1362.46</v>
      </c>
      <c r="Z52">
        <v>1123.1099999999999</v>
      </c>
      <c r="AA52">
        <v>42</v>
      </c>
      <c r="AB52">
        <v>263</v>
      </c>
      <c r="AC52">
        <v>2</v>
      </c>
      <c r="AD52">
        <v>239.35</v>
      </c>
      <c r="AE52">
        <f t="shared" si="0"/>
        <v>1</v>
      </c>
      <c r="AF52">
        <f t="shared" si="1"/>
        <v>4</v>
      </c>
      <c r="AG52">
        <f t="shared" si="2"/>
        <v>4</v>
      </c>
      <c r="AH52">
        <f t="shared" si="3"/>
        <v>144</v>
      </c>
      <c r="AI52" t="str">
        <f t="shared" si="4"/>
        <v>Bronz customer</v>
      </c>
    </row>
    <row r="53" spans="1:35" x14ac:dyDescent="0.3">
      <c r="A53">
        <v>1058</v>
      </c>
      <c r="B53" t="s">
        <v>235</v>
      </c>
      <c r="C53">
        <v>3977</v>
      </c>
      <c r="D53" t="s">
        <v>40</v>
      </c>
      <c r="E53" t="s">
        <v>25</v>
      </c>
      <c r="F53">
        <v>6</v>
      </c>
      <c r="G53" t="s">
        <v>236</v>
      </c>
      <c r="H53" t="s">
        <v>237</v>
      </c>
      <c r="I53" t="str">
        <f>VLOOKUP(A53,[1]Transactions!$A$2:$Y$3480,8,FALSE)</f>
        <v>Road</v>
      </c>
      <c r="J53">
        <f>VLOOKUP(A53,[1]Transactions!$A$2:$Y$3480,13,FALSE)</f>
        <v>129.01</v>
      </c>
      <c r="K53" s="4">
        <f>VLOOKUP(A53,[1]Transactions!$A$2:$Y$3480,14,FALSE)</f>
        <v>37539</v>
      </c>
      <c r="M53" t="b">
        <f>VLOOKUP(A53,[1]Transactions!$A$2:$Y$3480,5,FALSE)</f>
        <v>1</v>
      </c>
      <c r="N53" t="str">
        <f>VLOOKUP(A53,[1]Transactions!$A$2:$Y$3480,6,FALSE)</f>
        <v>Approved</v>
      </c>
      <c r="O53" t="str">
        <f>VLOOKUP(A53,[1]Transactions!$A$1:$Y$3480,7,FALSE)</f>
        <v>WeareA2B</v>
      </c>
      <c r="P53" t="s">
        <v>43</v>
      </c>
      <c r="Q53">
        <v>37</v>
      </c>
      <c r="R53" t="s">
        <v>238</v>
      </c>
      <c r="S53" t="s">
        <v>57</v>
      </c>
      <c r="T53" t="s">
        <v>38</v>
      </c>
      <c r="U53" t="s">
        <v>32</v>
      </c>
      <c r="V53" t="s">
        <v>33</v>
      </c>
      <c r="W53">
        <v>4</v>
      </c>
      <c r="X53">
        <v>3</v>
      </c>
      <c r="Y53">
        <v>2308.7199999999998</v>
      </c>
      <c r="Z53">
        <v>1549.15</v>
      </c>
      <c r="AA53">
        <v>32</v>
      </c>
      <c r="AB53">
        <v>116</v>
      </c>
      <c r="AC53">
        <v>3</v>
      </c>
      <c r="AD53">
        <v>759.57</v>
      </c>
      <c r="AE53">
        <f t="shared" si="0"/>
        <v>1</v>
      </c>
      <c r="AF53">
        <f t="shared" si="1"/>
        <v>4</v>
      </c>
      <c r="AG53">
        <f t="shared" si="2"/>
        <v>4</v>
      </c>
      <c r="AH53">
        <f t="shared" si="3"/>
        <v>144</v>
      </c>
      <c r="AI53" t="str">
        <f t="shared" si="4"/>
        <v>Bronz customer</v>
      </c>
    </row>
    <row r="54" spans="1:35" x14ac:dyDescent="0.3">
      <c r="A54">
        <v>362</v>
      </c>
      <c r="B54" t="s">
        <v>239</v>
      </c>
      <c r="C54">
        <v>2340</v>
      </c>
      <c r="D54" t="s">
        <v>24</v>
      </c>
      <c r="E54" t="s">
        <v>25</v>
      </c>
      <c r="F54">
        <v>7</v>
      </c>
      <c r="G54" t="s">
        <v>240</v>
      </c>
      <c r="H54" t="s">
        <v>241</v>
      </c>
      <c r="I54" t="str">
        <f>VLOOKUP(A54,[1]Transactions!$A$2:$Y$3480,8,FALSE)</f>
        <v>Road</v>
      </c>
      <c r="J54">
        <f>VLOOKUP(A54,[1]Transactions!$A$2:$Y$3480,13,FALSE)</f>
        <v>745.94</v>
      </c>
      <c r="K54" s="4">
        <f>VLOOKUP(A54,[1]Transactions!$A$2:$Y$3480,14,FALSE)</f>
        <v>41701</v>
      </c>
      <c r="M54" t="b">
        <f>VLOOKUP(A54,[1]Transactions!$A$2:$Y$3480,5,FALSE)</f>
        <v>1</v>
      </c>
      <c r="N54" t="str">
        <f>VLOOKUP(A54,[1]Transactions!$A$2:$Y$3480,6,FALSE)</f>
        <v>Approved</v>
      </c>
      <c r="O54" t="str">
        <f>VLOOKUP(A54,[1]Transactions!$A$1:$Y$3480,7,FALSE)</f>
        <v>Trek Bicycles</v>
      </c>
      <c r="P54" t="s">
        <v>43</v>
      </c>
      <c r="Q54">
        <v>47</v>
      </c>
      <c r="R54" t="s">
        <v>242</v>
      </c>
      <c r="S54" t="s">
        <v>45</v>
      </c>
      <c r="T54" t="s">
        <v>46</v>
      </c>
      <c r="U54" t="s">
        <v>32</v>
      </c>
      <c r="V54" t="s">
        <v>33</v>
      </c>
      <c r="W54">
        <v>18</v>
      </c>
      <c r="X54">
        <v>4</v>
      </c>
      <c r="Y54">
        <v>1612.51</v>
      </c>
      <c r="Z54">
        <v>1149.49</v>
      </c>
      <c r="AA54">
        <v>45</v>
      </c>
      <c r="AB54">
        <v>89</v>
      </c>
      <c r="AC54">
        <v>4</v>
      </c>
      <c r="AD54">
        <v>463.02</v>
      </c>
      <c r="AE54">
        <f t="shared" si="0"/>
        <v>1</v>
      </c>
      <c r="AF54">
        <f t="shared" si="1"/>
        <v>4</v>
      </c>
      <c r="AG54">
        <f t="shared" si="2"/>
        <v>4</v>
      </c>
      <c r="AH54">
        <f t="shared" si="3"/>
        <v>144</v>
      </c>
      <c r="AI54" t="str">
        <f t="shared" si="4"/>
        <v>Bronz customer</v>
      </c>
    </row>
    <row r="55" spans="1:35" x14ac:dyDescent="0.3">
      <c r="A55">
        <v>2381</v>
      </c>
      <c r="B55" t="s">
        <v>243</v>
      </c>
      <c r="C55">
        <v>2015</v>
      </c>
      <c r="D55" t="s">
        <v>24</v>
      </c>
      <c r="E55" t="s">
        <v>25</v>
      </c>
      <c r="F55">
        <v>9</v>
      </c>
      <c r="G55" t="s">
        <v>244</v>
      </c>
      <c r="H55" t="s">
        <v>245</v>
      </c>
      <c r="I55" t="str">
        <f>VLOOKUP(A55,[1]Transactions!$A$2:$Y$3480,8,FALSE)</f>
        <v>Standard</v>
      </c>
      <c r="J55">
        <f>VLOOKUP(A55,[1]Transactions!$A$2:$Y$3480,13,FALSE)</f>
        <v>1230.27</v>
      </c>
      <c r="K55" s="4">
        <f>VLOOKUP(A55,[1]Transactions!$A$2:$Y$3480,14,FALSE)</f>
        <v>40336</v>
      </c>
      <c r="M55" t="b">
        <f>VLOOKUP(A55,[1]Transactions!$A$2:$Y$3480,5,FALSE)</f>
        <v>1</v>
      </c>
      <c r="N55" t="str">
        <f>VLOOKUP(A55,[1]Transactions!$A$2:$Y$3480,6,FALSE)</f>
        <v>Approved</v>
      </c>
      <c r="O55" t="str">
        <f>VLOOKUP(A55,[1]Transactions!$A$1:$Y$3480,7,FALSE)</f>
        <v>Giant Bicycles</v>
      </c>
      <c r="P55" t="s">
        <v>43</v>
      </c>
      <c r="Q55">
        <v>91</v>
      </c>
      <c r="R55" t="s">
        <v>246</v>
      </c>
      <c r="S55" t="s">
        <v>7272</v>
      </c>
      <c r="T55" t="s">
        <v>38</v>
      </c>
      <c r="U55" t="s">
        <v>32</v>
      </c>
      <c r="V55" t="s">
        <v>33</v>
      </c>
      <c r="W55">
        <v>5</v>
      </c>
      <c r="X55">
        <v>7</v>
      </c>
      <c r="Y55">
        <v>7877.93</v>
      </c>
      <c r="Z55">
        <v>5146.05</v>
      </c>
      <c r="AA55">
        <v>47</v>
      </c>
      <c r="AB55">
        <v>29</v>
      </c>
      <c r="AC55">
        <v>7</v>
      </c>
      <c r="AD55">
        <v>2731.88</v>
      </c>
      <c r="AE55">
        <f t="shared" si="0"/>
        <v>3</v>
      </c>
      <c r="AF55">
        <f t="shared" si="1"/>
        <v>3</v>
      </c>
      <c r="AG55">
        <f t="shared" si="2"/>
        <v>3</v>
      </c>
      <c r="AH55">
        <f t="shared" si="3"/>
        <v>333</v>
      </c>
      <c r="AI55" t="str">
        <f t="shared" si="4"/>
        <v>Silver Customer</v>
      </c>
    </row>
    <row r="56" spans="1:35" x14ac:dyDescent="0.3">
      <c r="A56">
        <v>1177</v>
      </c>
      <c r="B56" t="s">
        <v>247</v>
      </c>
      <c r="C56">
        <v>2150</v>
      </c>
      <c r="D56" t="s">
        <v>24</v>
      </c>
      <c r="E56" t="s">
        <v>25</v>
      </c>
      <c r="F56">
        <v>8</v>
      </c>
      <c r="G56" t="s">
        <v>248</v>
      </c>
      <c r="H56" t="s">
        <v>249</v>
      </c>
      <c r="I56" t="str">
        <f>VLOOKUP(A56,[1]Transactions!$A$2:$Y$3480,8,FALSE)</f>
        <v>Standard</v>
      </c>
      <c r="J56">
        <f>VLOOKUP(A56,[1]Transactions!$A$2:$Y$3480,13,FALSE)</f>
        <v>209.84000000000003</v>
      </c>
      <c r="K56" s="4">
        <f>VLOOKUP(A56,[1]Transactions!$A$2:$Y$3480,14,FALSE)</f>
        <v>38693</v>
      </c>
      <c r="M56" t="b">
        <f>VLOOKUP(A56,[1]Transactions!$A$2:$Y$3480,5,FALSE)</f>
        <v>0</v>
      </c>
      <c r="N56" t="str">
        <f>VLOOKUP(A56,[1]Transactions!$A$2:$Y$3480,6,FALSE)</f>
        <v>Approved</v>
      </c>
      <c r="O56" t="str">
        <f>VLOOKUP(A56,[1]Transactions!$A$1:$Y$3480,7,FALSE)</f>
        <v>Norco Bicycles</v>
      </c>
      <c r="P56" t="s">
        <v>43</v>
      </c>
      <c r="Q56">
        <v>47</v>
      </c>
      <c r="R56" t="s">
        <v>51</v>
      </c>
      <c r="S56" t="s">
        <v>30</v>
      </c>
      <c r="T56" t="s">
        <v>38</v>
      </c>
      <c r="U56" t="s">
        <v>32</v>
      </c>
      <c r="V56" t="s">
        <v>33</v>
      </c>
      <c r="W56">
        <v>6</v>
      </c>
      <c r="X56">
        <v>8</v>
      </c>
      <c r="Y56">
        <v>8367.4699999999993</v>
      </c>
      <c r="Z56">
        <v>5920.42</v>
      </c>
      <c r="AA56">
        <v>67</v>
      </c>
      <c r="AB56">
        <v>87</v>
      </c>
      <c r="AC56">
        <v>8</v>
      </c>
      <c r="AD56">
        <v>2447.0500000000002</v>
      </c>
      <c r="AE56">
        <f t="shared" si="0"/>
        <v>1</v>
      </c>
      <c r="AF56">
        <f t="shared" si="1"/>
        <v>2</v>
      </c>
      <c r="AG56">
        <f t="shared" si="2"/>
        <v>3</v>
      </c>
      <c r="AH56">
        <f t="shared" si="3"/>
        <v>123</v>
      </c>
      <c r="AI56" t="str">
        <f t="shared" si="4"/>
        <v>Bronz customer</v>
      </c>
    </row>
    <row r="57" spans="1:35" x14ac:dyDescent="0.3">
      <c r="A57">
        <v>2993</v>
      </c>
      <c r="B57" t="s">
        <v>250</v>
      </c>
      <c r="C57">
        <v>2138</v>
      </c>
      <c r="D57" t="s">
        <v>24</v>
      </c>
      <c r="E57" t="s">
        <v>25</v>
      </c>
      <c r="F57">
        <v>9</v>
      </c>
      <c r="G57" t="s">
        <v>251</v>
      </c>
      <c r="H57" t="s">
        <v>252</v>
      </c>
      <c r="I57" t="str">
        <f>VLOOKUP(A57,[1]Transactions!$A$2:$Y$3480,8,FALSE)</f>
        <v>Standard</v>
      </c>
      <c r="J57">
        <f>VLOOKUP(A57,[1]Transactions!$A$2:$Y$3480,13,FALSE)</f>
        <v>133.7800000000002</v>
      </c>
      <c r="K57" s="4">
        <f>VLOOKUP(A57,[1]Transactions!$A$2:$Y$3480,14,FALSE)</f>
        <v>35052</v>
      </c>
      <c r="M57" t="b">
        <f>VLOOKUP(A57,[1]Transactions!$A$2:$Y$3480,5,FALSE)</f>
        <v>0</v>
      </c>
      <c r="N57" t="str">
        <f>VLOOKUP(A57,[1]Transactions!$A$2:$Y$3480,6,FALSE)</f>
        <v>Approved</v>
      </c>
      <c r="O57" t="str">
        <f>VLOOKUP(A57,[1]Transactions!$A$1:$Y$3480,7,FALSE)</f>
        <v>Norco Bicycles</v>
      </c>
      <c r="P57" t="s">
        <v>43</v>
      </c>
      <c r="Q57">
        <v>85</v>
      </c>
      <c r="R57" t="s">
        <v>253</v>
      </c>
      <c r="S57" t="s">
        <v>45</v>
      </c>
      <c r="T57" t="s">
        <v>38</v>
      </c>
      <c r="U57" t="s">
        <v>32</v>
      </c>
      <c r="V57" t="s">
        <v>47</v>
      </c>
      <c r="W57">
        <v>4</v>
      </c>
      <c r="X57">
        <v>7</v>
      </c>
      <c r="Y57">
        <v>10087.74</v>
      </c>
      <c r="Z57">
        <v>5992.11</v>
      </c>
      <c r="AA57">
        <v>25</v>
      </c>
      <c r="AB57">
        <v>9</v>
      </c>
      <c r="AC57">
        <v>7</v>
      </c>
      <c r="AD57">
        <v>4095.63</v>
      </c>
      <c r="AE57">
        <f t="shared" si="0"/>
        <v>4</v>
      </c>
      <c r="AF57">
        <f t="shared" si="1"/>
        <v>3</v>
      </c>
      <c r="AG57">
        <f t="shared" si="2"/>
        <v>2</v>
      </c>
      <c r="AH57">
        <f t="shared" si="3"/>
        <v>432</v>
      </c>
      <c r="AI57" t="str">
        <f t="shared" si="4"/>
        <v>Platinum Customer</v>
      </c>
    </row>
    <row r="58" spans="1:35" x14ac:dyDescent="0.3">
      <c r="A58">
        <v>3068</v>
      </c>
      <c r="B58" t="s">
        <v>254</v>
      </c>
      <c r="C58">
        <v>3072</v>
      </c>
      <c r="D58" t="s">
        <v>40</v>
      </c>
      <c r="E58" t="s">
        <v>25</v>
      </c>
      <c r="F58">
        <v>7</v>
      </c>
      <c r="G58" t="s">
        <v>255</v>
      </c>
      <c r="H58" t="s">
        <v>256</v>
      </c>
      <c r="I58" t="str">
        <f>VLOOKUP(A58,[1]Transactions!$A$2:$Y$3480,8,FALSE)</f>
        <v>Standard</v>
      </c>
      <c r="J58">
        <f>VLOOKUP(A58,[1]Transactions!$A$2:$Y$3480,13,FALSE)</f>
        <v>1055.82</v>
      </c>
      <c r="K58" s="4">
        <f>VLOOKUP(A58,[1]Transactions!$A$2:$Y$3480,14,FALSE)</f>
        <v>38193</v>
      </c>
      <c r="M58" t="b">
        <f>VLOOKUP(A58,[1]Transactions!$A$2:$Y$3480,5,FALSE)</f>
        <v>1</v>
      </c>
      <c r="N58" t="str">
        <f>VLOOKUP(A58,[1]Transactions!$A$2:$Y$3480,6,FALSE)</f>
        <v>Approved</v>
      </c>
      <c r="O58" t="str">
        <f>VLOOKUP(A58,[1]Transactions!$A$1:$Y$3480,7,FALSE)</f>
        <v>Giant Bicycles</v>
      </c>
      <c r="P58" t="s">
        <v>43</v>
      </c>
      <c r="Q58">
        <v>88</v>
      </c>
      <c r="R58" t="s">
        <v>257</v>
      </c>
      <c r="S58" t="s">
        <v>119</v>
      </c>
      <c r="T58" t="s">
        <v>38</v>
      </c>
      <c r="U58" t="s">
        <v>32</v>
      </c>
      <c r="V58" t="s">
        <v>47</v>
      </c>
      <c r="W58">
        <v>1</v>
      </c>
      <c r="X58">
        <v>6</v>
      </c>
      <c r="Y58">
        <v>5197.79</v>
      </c>
      <c r="Z58">
        <v>2113.14</v>
      </c>
      <c r="AA58">
        <v>29</v>
      </c>
      <c r="AB58">
        <v>79</v>
      </c>
      <c r="AC58">
        <v>6</v>
      </c>
      <c r="AD58">
        <v>3084.65</v>
      </c>
      <c r="AE58">
        <f t="shared" si="0"/>
        <v>2</v>
      </c>
      <c r="AF58">
        <f t="shared" si="1"/>
        <v>3</v>
      </c>
      <c r="AG58">
        <f t="shared" si="2"/>
        <v>2</v>
      </c>
      <c r="AH58">
        <f t="shared" si="3"/>
        <v>232</v>
      </c>
      <c r="AI58" t="str">
        <f t="shared" si="4"/>
        <v>Gold Customerr</v>
      </c>
    </row>
    <row r="59" spans="1:35" x14ac:dyDescent="0.3">
      <c r="A59">
        <v>2111</v>
      </c>
      <c r="B59" t="s">
        <v>258</v>
      </c>
      <c r="C59">
        <v>2753</v>
      </c>
      <c r="D59" t="s">
        <v>24</v>
      </c>
      <c r="E59" t="s">
        <v>25</v>
      </c>
      <c r="F59">
        <v>9</v>
      </c>
      <c r="G59" t="s">
        <v>259</v>
      </c>
      <c r="H59" t="s">
        <v>260</v>
      </c>
      <c r="I59" t="str">
        <f>VLOOKUP(A59,[1]Transactions!$A$2:$Y$3480,8,FALSE)</f>
        <v>Standard</v>
      </c>
      <c r="J59">
        <f>VLOOKUP(A59,[1]Transactions!$A$2:$Y$3480,13,FALSE)</f>
        <v>834.93999999999994</v>
      </c>
      <c r="K59" s="4">
        <f>VLOOKUP(A59,[1]Transactions!$A$2:$Y$3480,14,FALSE)</f>
        <v>41434</v>
      </c>
      <c r="M59" t="b">
        <f>VLOOKUP(A59,[1]Transactions!$A$2:$Y$3480,5,FALSE)</f>
        <v>0</v>
      </c>
      <c r="N59" t="str">
        <f>VLOOKUP(A59,[1]Transactions!$A$2:$Y$3480,6,FALSE)</f>
        <v>Approved</v>
      </c>
      <c r="O59" t="str">
        <f>VLOOKUP(A59,[1]Transactions!$A$1:$Y$3480,7,FALSE)</f>
        <v>WeareA2B</v>
      </c>
      <c r="P59" t="s">
        <v>28</v>
      </c>
      <c r="Q59">
        <v>98</v>
      </c>
      <c r="R59" t="s">
        <v>261</v>
      </c>
      <c r="S59" t="s">
        <v>176</v>
      </c>
      <c r="T59" t="s">
        <v>38</v>
      </c>
      <c r="U59" t="s">
        <v>32</v>
      </c>
      <c r="V59" t="s">
        <v>33</v>
      </c>
      <c r="W59">
        <v>12</v>
      </c>
      <c r="X59">
        <v>9</v>
      </c>
      <c r="Y59">
        <v>11111.3</v>
      </c>
      <c r="Z59">
        <v>6320.48</v>
      </c>
      <c r="AA59">
        <v>46</v>
      </c>
      <c r="AB59">
        <v>6</v>
      </c>
      <c r="AC59">
        <v>9</v>
      </c>
      <c r="AD59">
        <v>4790.82</v>
      </c>
      <c r="AE59">
        <f t="shared" si="0"/>
        <v>4</v>
      </c>
      <c r="AF59">
        <f t="shared" si="1"/>
        <v>2</v>
      </c>
      <c r="AG59">
        <f t="shared" si="2"/>
        <v>1</v>
      </c>
      <c r="AH59">
        <f t="shared" si="3"/>
        <v>421</v>
      </c>
      <c r="AI59" t="str">
        <f t="shared" si="4"/>
        <v>Platinum Customer</v>
      </c>
    </row>
    <row r="60" spans="1:35" x14ac:dyDescent="0.3">
      <c r="A60">
        <v>1225</v>
      </c>
      <c r="B60" t="s">
        <v>262</v>
      </c>
      <c r="C60">
        <v>3130</v>
      </c>
      <c r="D60" t="s">
        <v>40</v>
      </c>
      <c r="E60" t="s">
        <v>25</v>
      </c>
      <c r="F60">
        <v>10</v>
      </c>
      <c r="G60" t="s">
        <v>263</v>
      </c>
      <c r="H60" t="s">
        <v>264</v>
      </c>
      <c r="I60" t="str">
        <f>VLOOKUP(A60,[1]Transactions!$A$2:$Y$3480,8,FALSE)</f>
        <v>Standard</v>
      </c>
      <c r="J60">
        <f>VLOOKUP(A60,[1]Transactions!$A$2:$Y$3480,13,FALSE)</f>
        <v>737.56999999999994</v>
      </c>
      <c r="K60" s="4">
        <f>VLOOKUP(A60,[1]Transactions!$A$2:$Y$3480,14,FALSE)</f>
        <v>37873</v>
      </c>
      <c r="M60" t="b">
        <f>VLOOKUP(A60,[1]Transactions!$A$2:$Y$3480,5,FALSE)</f>
        <v>1</v>
      </c>
      <c r="N60" t="str">
        <f>VLOOKUP(A60,[1]Transactions!$A$2:$Y$3480,6,FALSE)</f>
        <v>Approved</v>
      </c>
      <c r="O60" t="str">
        <f>VLOOKUP(A60,[1]Transactions!$A$1:$Y$3480,7,FALSE)</f>
        <v>Norco Bicycles</v>
      </c>
      <c r="P60" t="s">
        <v>28</v>
      </c>
      <c r="Q60">
        <v>5</v>
      </c>
      <c r="R60" t="s">
        <v>265</v>
      </c>
      <c r="S60" t="s">
        <v>30</v>
      </c>
      <c r="T60" t="s">
        <v>31</v>
      </c>
      <c r="U60" t="s">
        <v>32</v>
      </c>
      <c r="V60" t="s">
        <v>33</v>
      </c>
      <c r="W60">
        <v>10</v>
      </c>
      <c r="X60">
        <v>4</v>
      </c>
      <c r="Y60">
        <v>5271.6</v>
      </c>
      <c r="Z60">
        <v>3193.01</v>
      </c>
      <c r="AA60">
        <v>32</v>
      </c>
      <c r="AB60">
        <v>58</v>
      </c>
      <c r="AC60">
        <v>4</v>
      </c>
      <c r="AD60">
        <v>2078.59</v>
      </c>
      <c r="AE60">
        <f t="shared" si="0"/>
        <v>2</v>
      </c>
      <c r="AF60">
        <f t="shared" si="1"/>
        <v>4</v>
      </c>
      <c r="AG60">
        <f t="shared" si="2"/>
        <v>3</v>
      </c>
      <c r="AH60">
        <f t="shared" si="3"/>
        <v>243</v>
      </c>
      <c r="AI60" t="str">
        <f t="shared" si="4"/>
        <v>Gold Customerr</v>
      </c>
    </row>
    <row r="61" spans="1:35" x14ac:dyDescent="0.3">
      <c r="A61">
        <v>1511</v>
      </c>
      <c r="B61" t="s">
        <v>266</v>
      </c>
      <c r="C61">
        <v>2234</v>
      </c>
      <c r="D61" t="s">
        <v>24</v>
      </c>
      <c r="E61" t="s">
        <v>25</v>
      </c>
      <c r="F61">
        <v>10</v>
      </c>
      <c r="G61" t="s">
        <v>267</v>
      </c>
      <c r="H61" t="s">
        <v>268</v>
      </c>
      <c r="I61" t="str">
        <f>VLOOKUP(A61,[1]Transactions!$A$2:$Y$3480,8,FALSE)</f>
        <v>Road</v>
      </c>
      <c r="J61">
        <f>VLOOKUP(A61,[1]Transactions!$A$2:$Y$3480,13,FALSE)</f>
        <v>309.80999999999995</v>
      </c>
      <c r="K61" s="4">
        <f>VLOOKUP(A61,[1]Transactions!$A$2:$Y$3480,14,FALSE)</f>
        <v>37698</v>
      </c>
      <c r="M61" t="b">
        <f>VLOOKUP(A61,[1]Transactions!$A$2:$Y$3480,5,FALSE)</f>
        <v>1</v>
      </c>
      <c r="N61" t="str">
        <f>VLOOKUP(A61,[1]Transactions!$A$2:$Y$3480,6,FALSE)</f>
        <v>Approved</v>
      </c>
      <c r="O61" t="str">
        <f>VLOOKUP(A61,[1]Transactions!$A$1:$Y$3480,7,FALSE)</f>
        <v>Norco Bicycles</v>
      </c>
      <c r="P61" t="s">
        <v>28</v>
      </c>
      <c r="Q61">
        <v>97</v>
      </c>
      <c r="R61" t="s">
        <v>111</v>
      </c>
      <c r="S61" t="s">
        <v>45</v>
      </c>
      <c r="T61" t="s">
        <v>31</v>
      </c>
      <c r="U61" t="s">
        <v>32</v>
      </c>
      <c r="V61" t="s">
        <v>47</v>
      </c>
      <c r="W61">
        <v>4</v>
      </c>
      <c r="X61">
        <v>8</v>
      </c>
      <c r="Y61">
        <v>7012.24</v>
      </c>
      <c r="Z61">
        <v>3974.66</v>
      </c>
      <c r="AA61">
        <v>30</v>
      </c>
      <c r="AB61">
        <v>16</v>
      </c>
      <c r="AC61">
        <v>8</v>
      </c>
      <c r="AD61">
        <v>3037.58</v>
      </c>
      <c r="AE61">
        <f t="shared" si="0"/>
        <v>4</v>
      </c>
      <c r="AF61">
        <f t="shared" si="1"/>
        <v>2</v>
      </c>
      <c r="AG61">
        <f t="shared" si="2"/>
        <v>2</v>
      </c>
      <c r="AH61">
        <f t="shared" si="3"/>
        <v>422</v>
      </c>
      <c r="AI61" t="str">
        <f t="shared" si="4"/>
        <v>Platinum Customer</v>
      </c>
    </row>
    <row r="62" spans="1:35" x14ac:dyDescent="0.3">
      <c r="A62">
        <v>1434</v>
      </c>
      <c r="B62" t="s">
        <v>269</v>
      </c>
      <c r="C62">
        <v>2756</v>
      </c>
      <c r="D62" t="s">
        <v>24</v>
      </c>
      <c r="E62" t="s">
        <v>25</v>
      </c>
      <c r="F62">
        <v>11</v>
      </c>
      <c r="G62" t="s">
        <v>270</v>
      </c>
      <c r="H62" t="s">
        <v>271</v>
      </c>
      <c r="I62" t="str">
        <f>VLOOKUP(A62,[1]Transactions!$A$2:$Y$3480,8,FALSE)</f>
        <v>Standard</v>
      </c>
      <c r="J62">
        <f>VLOOKUP(A62,[1]Transactions!$A$2:$Y$3480,13,FALSE)</f>
        <v>737.56999999999994</v>
      </c>
      <c r="K62" s="4">
        <f>VLOOKUP(A62,[1]Transactions!$A$2:$Y$3480,14,FALSE)</f>
        <v>39298</v>
      </c>
      <c r="M62" t="b">
        <f>VLOOKUP(A62,[1]Transactions!$A$2:$Y$3480,5,FALSE)</f>
        <v>1</v>
      </c>
      <c r="N62" t="str">
        <f>VLOOKUP(A62,[1]Transactions!$A$2:$Y$3480,6,FALSE)</f>
        <v>Approved</v>
      </c>
      <c r="O62" t="str">
        <f>VLOOKUP(A62,[1]Transactions!$A$1:$Y$3480,7,FALSE)</f>
        <v>Norco Bicycles</v>
      </c>
      <c r="P62" t="s">
        <v>28</v>
      </c>
      <c r="Q62">
        <v>42</v>
      </c>
      <c r="R62" t="s">
        <v>272</v>
      </c>
      <c r="S62" t="s">
        <v>176</v>
      </c>
      <c r="T62" t="s">
        <v>46</v>
      </c>
      <c r="U62" t="s">
        <v>32</v>
      </c>
      <c r="V62" t="s">
        <v>47</v>
      </c>
      <c r="W62">
        <v>9</v>
      </c>
      <c r="X62">
        <v>2</v>
      </c>
      <c r="Y62">
        <v>2016.27</v>
      </c>
      <c r="Z62">
        <v>888.32</v>
      </c>
      <c r="AA62">
        <v>47</v>
      </c>
      <c r="AB62">
        <v>124</v>
      </c>
      <c r="AC62">
        <v>2</v>
      </c>
      <c r="AD62">
        <v>1127.95</v>
      </c>
      <c r="AE62">
        <f t="shared" si="0"/>
        <v>1</v>
      </c>
      <c r="AF62">
        <f t="shared" si="1"/>
        <v>4</v>
      </c>
      <c r="AG62">
        <f t="shared" si="2"/>
        <v>4</v>
      </c>
      <c r="AH62">
        <f t="shared" si="3"/>
        <v>144</v>
      </c>
      <c r="AI62" t="str">
        <f t="shared" si="4"/>
        <v>Bronz customer</v>
      </c>
    </row>
    <row r="63" spans="1:35" x14ac:dyDescent="0.3">
      <c r="A63">
        <v>3325</v>
      </c>
      <c r="B63" t="s">
        <v>273</v>
      </c>
      <c r="C63">
        <v>2870</v>
      </c>
      <c r="D63" t="s">
        <v>24</v>
      </c>
      <c r="E63" t="s">
        <v>25</v>
      </c>
      <c r="F63">
        <v>2</v>
      </c>
      <c r="G63" t="s">
        <v>274</v>
      </c>
      <c r="I63" t="str">
        <f>VLOOKUP(A63,[1]Transactions!$A$2:$Y$3480,8,FALSE)</f>
        <v>Standard</v>
      </c>
      <c r="J63">
        <f>VLOOKUP(A63,[1]Transactions!$A$2:$Y$3480,13,FALSE)</f>
        <v>1279.3999999999999</v>
      </c>
      <c r="K63" s="4">
        <f>VLOOKUP(A63,[1]Transactions!$A$2:$Y$3480,14,FALSE)</f>
        <v>34143</v>
      </c>
      <c r="M63" t="b">
        <f>VLOOKUP(A63,[1]Transactions!$A$2:$Y$3480,5,FALSE)</f>
        <v>1</v>
      </c>
      <c r="N63" t="str">
        <f>VLOOKUP(A63,[1]Transactions!$A$2:$Y$3480,6,FALSE)</f>
        <v>Approved</v>
      </c>
      <c r="O63" t="str">
        <f>VLOOKUP(A63,[1]Transactions!$A$1:$Y$3480,7,FALSE)</f>
        <v>WeareA2B</v>
      </c>
      <c r="P63" t="s">
        <v>28</v>
      </c>
      <c r="Q63">
        <v>80</v>
      </c>
      <c r="R63" t="s">
        <v>275</v>
      </c>
      <c r="S63" t="s">
        <v>119</v>
      </c>
      <c r="T63" t="s">
        <v>46</v>
      </c>
      <c r="U63" t="s">
        <v>32</v>
      </c>
      <c r="V63" t="s">
        <v>47</v>
      </c>
      <c r="W63">
        <v>1</v>
      </c>
      <c r="X63">
        <v>5</v>
      </c>
      <c r="Y63">
        <v>5709.18</v>
      </c>
      <c r="Z63">
        <v>2680.98</v>
      </c>
      <c r="AA63">
        <v>23</v>
      </c>
      <c r="AB63">
        <v>45</v>
      </c>
      <c r="AC63">
        <v>5</v>
      </c>
      <c r="AD63">
        <v>3028.2</v>
      </c>
      <c r="AE63">
        <f t="shared" si="0"/>
        <v>2</v>
      </c>
      <c r="AF63">
        <f>_xlfn.IFS(AC63&gt;=14,1,AND(AC63&lt;=14,AC63&gt;7),2,AND(AC63&lt;=7,AC63&gt;=5),3,AND(AC63&lt;=4,AC63&gt;0),4)</f>
        <v>3</v>
      </c>
      <c r="AG63">
        <f t="shared" si="2"/>
        <v>2</v>
      </c>
      <c r="AH63">
        <f t="shared" si="3"/>
        <v>232</v>
      </c>
      <c r="AI63" t="str">
        <f t="shared" si="4"/>
        <v>Gold Customerr</v>
      </c>
    </row>
    <row r="64" spans="1:35" x14ac:dyDescent="0.3">
      <c r="A64">
        <v>58</v>
      </c>
      <c r="B64" t="s">
        <v>276</v>
      </c>
      <c r="C64">
        <v>2166</v>
      </c>
      <c r="D64" t="s">
        <v>24</v>
      </c>
      <c r="E64" t="s">
        <v>25</v>
      </c>
      <c r="F64">
        <v>9</v>
      </c>
      <c r="G64" t="s">
        <v>277</v>
      </c>
      <c r="H64" t="s">
        <v>278</v>
      </c>
      <c r="I64" t="str">
        <f>VLOOKUP(A64,[1]Transactions!$A$2:$Y$3480,8,FALSE)</f>
        <v>Standard</v>
      </c>
      <c r="J64">
        <f>VLOOKUP(A64,[1]Transactions!$A$2:$Y$3480,13,FALSE)</f>
        <v>25.089999999999989</v>
      </c>
      <c r="K64" s="4">
        <f>VLOOKUP(A64,[1]Transactions!$A$2:$Y$3480,14,FALSE)</f>
        <v>36367</v>
      </c>
      <c r="M64" t="b">
        <f>VLOOKUP(A64,[1]Transactions!$A$2:$Y$3480,5,FALSE)</f>
        <v>0</v>
      </c>
      <c r="N64" t="str">
        <f>VLOOKUP(A64,[1]Transactions!$A$2:$Y$3480,6,FALSE)</f>
        <v>Approved</v>
      </c>
      <c r="O64" t="str">
        <f>VLOOKUP(A64,[1]Transactions!$A$1:$Y$3480,7,FALSE)</f>
        <v>Solex</v>
      </c>
      <c r="P64" t="s">
        <v>43</v>
      </c>
      <c r="Q64">
        <v>26</v>
      </c>
      <c r="R64" t="s">
        <v>279</v>
      </c>
      <c r="S64" t="s">
        <v>45</v>
      </c>
      <c r="T64" t="s">
        <v>38</v>
      </c>
      <c r="U64" t="s">
        <v>32</v>
      </c>
      <c r="V64" t="s">
        <v>33</v>
      </c>
      <c r="W64">
        <v>17</v>
      </c>
      <c r="X64">
        <v>8</v>
      </c>
      <c r="Y64">
        <v>6967.31</v>
      </c>
      <c r="Z64">
        <v>3465.94</v>
      </c>
      <c r="AA64">
        <v>53</v>
      </c>
      <c r="AB64">
        <v>20</v>
      </c>
      <c r="AC64">
        <v>8</v>
      </c>
      <c r="AD64">
        <v>3501.37</v>
      </c>
      <c r="AE64">
        <f t="shared" si="0"/>
        <v>3</v>
      </c>
      <c r="AF64">
        <f t="shared" si="1"/>
        <v>2</v>
      </c>
      <c r="AG64">
        <f t="shared" si="2"/>
        <v>2</v>
      </c>
      <c r="AH64">
        <f t="shared" si="3"/>
        <v>322</v>
      </c>
      <c r="AI64" t="str">
        <f t="shared" si="4"/>
        <v>Silver Customer</v>
      </c>
    </row>
    <row r="65" spans="1:35" x14ac:dyDescent="0.3">
      <c r="A65">
        <v>198</v>
      </c>
      <c r="B65" t="s">
        <v>280</v>
      </c>
      <c r="C65">
        <v>3021</v>
      </c>
      <c r="D65" t="s">
        <v>40</v>
      </c>
      <c r="E65" t="s">
        <v>25</v>
      </c>
      <c r="F65">
        <v>7</v>
      </c>
      <c r="G65" t="s">
        <v>281</v>
      </c>
      <c r="H65" t="s">
        <v>282</v>
      </c>
      <c r="I65" t="str">
        <f>VLOOKUP(A65,[1]Transactions!$A$2:$Y$3480,8,FALSE)</f>
        <v>Standard</v>
      </c>
      <c r="J65">
        <f>VLOOKUP(A65,[1]Transactions!$A$2:$Y$3480,13,FALSE)</f>
        <v>812.44</v>
      </c>
      <c r="K65" s="4">
        <f>VLOOKUP(A65,[1]Transactions!$A$2:$Y$3480,14,FALSE)</f>
        <v>41848</v>
      </c>
      <c r="M65" t="b">
        <f>VLOOKUP(A65,[1]Transactions!$A$2:$Y$3480,5,FALSE)</f>
        <v>0</v>
      </c>
      <c r="N65" t="str">
        <f>VLOOKUP(A65,[1]Transactions!$A$2:$Y$3480,6,FALSE)</f>
        <v>Approved</v>
      </c>
      <c r="O65" t="str">
        <f>VLOOKUP(A65,[1]Transactions!$A$1:$Y$3480,7,FALSE)</f>
        <v>WeareA2B</v>
      </c>
      <c r="P65" t="s">
        <v>43</v>
      </c>
      <c r="Q65">
        <v>82</v>
      </c>
      <c r="R65" t="s">
        <v>283</v>
      </c>
      <c r="S65" t="s">
        <v>96</v>
      </c>
      <c r="T65" t="s">
        <v>31</v>
      </c>
      <c r="U65" t="s">
        <v>32</v>
      </c>
      <c r="V65" t="s">
        <v>47</v>
      </c>
      <c r="W65">
        <v>16</v>
      </c>
      <c r="X65">
        <v>9</v>
      </c>
      <c r="Y65">
        <v>11648.85</v>
      </c>
      <c r="Z65">
        <v>5016.9799999999996</v>
      </c>
      <c r="AA65">
        <v>38</v>
      </c>
      <c r="AB65">
        <v>58</v>
      </c>
      <c r="AC65">
        <v>9</v>
      </c>
      <c r="AD65">
        <v>6631.87</v>
      </c>
      <c r="AE65">
        <f t="shared" si="0"/>
        <v>2</v>
      </c>
      <c r="AF65">
        <f t="shared" si="1"/>
        <v>2</v>
      </c>
      <c r="AG65">
        <f t="shared" si="2"/>
        <v>1</v>
      </c>
      <c r="AH65">
        <f t="shared" si="3"/>
        <v>221</v>
      </c>
      <c r="AI65" t="str">
        <f t="shared" si="4"/>
        <v>Gold Customerr</v>
      </c>
    </row>
    <row r="66" spans="1:35" x14ac:dyDescent="0.3">
      <c r="A66">
        <v>958</v>
      </c>
      <c r="B66" t="s">
        <v>284</v>
      </c>
      <c r="C66">
        <v>2023</v>
      </c>
      <c r="D66" t="s">
        <v>24</v>
      </c>
      <c r="E66" t="s">
        <v>25</v>
      </c>
      <c r="F66">
        <v>12</v>
      </c>
      <c r="G66" t="s">
        <v>285</v>
      </c>
      <c r="H66" t="s">
        <v>286</v>
      </c>
      <c r="I66" t="str">
        <f>VLOOKUP(A66,[1]Transactions!$A$2:$Y$3480,8,FALSE)</f>
        <v>Standard</v>
      </c>
      <c r="J66">
        <f>VLOOKUP(A66,[1]Transactions!$A$2:$Y$3480,13,FALSE)</f>
        <v>209.84000000000003</v>
      </c>
      <c r="K66" s="4">
        <f>VLOOKUP(A66,[1]Transactions!$A$2:$Y$3480,14,FALSE)</f>
        <v>38693</v>
      </c>
      <c r="M66" t="b">
        <f>VLOOKUP(A66,[1]Transactions!$A$2:$Y$3480,5,FALSE)</f>
        <v>1</v>
      </c>
      <c r="N66" t="str">
        <f>VLOOKUP(A66,[1]Transactions!$A$2:$Y$3480,6,FALSE)</f>
        <v>Approved</v>
      </c>
      <c r="O66" t="str">
        <f>VLOOKUP(A66,[1]Transactions!$A$1:$Y$3480,7,FALSE)</f>
        <v>Norco Bicycles</v>
      </c>
      <c r="P66" t="s">
        <v>28</v>
      </c>
      <c r="Q66">
        <v>15</v>
      </c>
      <c r="R66" t="s">
        <v>287</v>
      </c>
      <c r="S66" t="s">
        <v>30</v>
      </c>
      <c r="T66" t="s">
        <v>46</v>
      </c>
      <c r="U66" t="s">
        <v>32</v>
      </c>
      <c r="V66" t="s">
        <v>47</v>
      </c>
      <c r="W66">
        <v>18</v>
      </c>
      <c r="X66">
        <v>6</v>
      </c>
      <c r="Y66">
        <v>5470.13</v>
      </c>
      <c r="Z66">
        <v>3286.42</v>
      </c>
      <c r="AA66">
        <v>56</v>
      </c>
      <c r="AB66">
        <v>34</v>
      </c>
      <c r="AC66">
        <v>6</v>
      </c>
      <c r="AD66">
        <v>2183.71</v>
      </c>
      <c r="AE66">
        <f t="shared" ref="AE66:AE129" si="5">_xlfn.IFS(AB66&gt;=85,1,AND(AB66&lt;=81,AB66&gt;44),2,AND(AB66&lt;=44,AB66&gt;17),3,AND(AB66&lt;=18,AB66&gt;0),4)</f>
        <v>3</v>
      </c>
      <c r="AF66">
        <f t="shared" si="1"/>
        <v>3</v>
      </c>
      <c r="AG66">
        <f t="shared" si="2"/>
        <v>3</v>
      </c>
      <c r="AH66">
        <f t="shared" si="3"/>
        <v>333</v>
      </c>
      <c r="AI66" t="str">
        <f t="shared" si="4"/>
        <v>Silver Customer</v>
      </c>
    </row>
    <row r="67" spans="1:35" x14ac:dyDescent="0.3">
      <c r="A67">
        <v>1006</v>
      </c>
      <c r="B67" t="s">
        <v>288</v>
      </c>
      <c r="C67">
        <v>3046</v>
      </c>
      <c r="D67" t="s">
        <v>40</v>
      </c>
      <c r="E67" t="s">
        <v>25</v>
      </c>
      <c r="F67">
        <v>8</v>
      </c>
      <c r="G67" t="s">
        <v>289</v>
      </c>
      <c r="H67" t="s">
        <v>290</v>
      </c>
      <c r="I67" t="str">
        <f>VLOOKUP(A67,[1]Transactions!$A$2:$Y$3480,8,FALSE)</f>
        <v>Road</v>
      </c>
      <c r="J67">
        <f>VLOOKUP(A67,[1]Transactions!$A$2:$Y$3480,13,FALSE)</f>
        <v>957.02</v>
      </c>
      <c r="K67" s="4">
        <f>VLOOKUP(A67,[1]Transactions!$A$2:$Y$3480,14,FALSE)</f>
        <v>42696</v>
      </c>
      <c r="M67" t="b">
        <f>VLOOKUP(A67,[1]Transactions!$A$2:$Y$3480,5,FALSE)</f>
        <v>0</v>
      </c>
      <c r="N67" t="str">
        <f>VLOOKUP(A67,[1]Transactions!$A$2:$Y$3480,6,FALSE)</f>
        <v>Approved</v>
      </c>
      <c r="O67" t="str">
        <f>VLOOKUP(A67,[1]Transactions!$A$1:$Y$3480,7,FALSE)</f>
        <v>Solex</v>
      </c>
      <c r="P67" t="s">
        <v>28</v>
      </c>
      <c r="Q67">
        <v>15</v>
      </c>
      <c r="R67" t="s">
        <v>291</v>
      </c>
      <c r="S67" t="s">
        <v>183</v>
      </c>
      <c r="T67" t="s">
        <v>38</v>
      </c>
      <c r="U67" t="s">
        <v>32</v>
      </c>
      <c r="V67" t="s">
        <v>33</v>
      </c>
      <c r="W67">
        <v>19</v>
      </c>
      <c r="X67">
        <v>8</v>
      </c>
      <c r="Y67">
        <v>9481.25</v>
      </c>
      <c r="Z67">
        <v>4793.72</v>
      </c>
      <c r="AA67">
        <v>43</v>
      </c>
      <c r="AB67">
        <v>37</v>
      </c>
      <c r="AC67">
        <v>8</v>
      </c>
      <c r="AD67">
        <v>4687.53</v>
      </c>
      <c r="AE67">
        <f t="shared" si="5"/>
        <v>3</v>
      </c>
      <c r="AF67">
        <f t="shared" ref="AF67:AF130" si="6">_xlfn.IFS(AC67&gt;=14,1,AND(AC67&lt;=14,AC67&gt;7),2,AND(AC67&lt;=7,AC67&gt;5),3,AND(AC67&lt;=4,AC67&gt;0),4)</f>
        <v>2</v>
      </c>
      <c r="AG67">
        <f t="shared" ref="AG67:AG130" si="7">_xlfn.IFS(AD67&gt;4273.398,1,AND(AD67&lt;=4273.398,AD67&gt;2918.195),2,AND(AD67&lt;=2918.195,AD67&gt;1905.948),3,AND(AD67&lt;=1905.948,AD67&gt;15.08),4)</f>
        <v>1</v>
      </c>
      <c r="AH67">
        <f t="shared" ref="AH67:AH130" si="8">(100*AE67+10*AF67+AG67)</f>
        <v>321</v>
      </c>
      <c r="AI67" t="str">
        <f t="shared" ref="AI67:AI130" si="9">_xlfn.IFS(AH67&gt;411,"Platinum Customer",AND(AH67&lt;=411,AH67&gt;311),"Silver Customer",AND(AH67&lt;=311,AH67&gt;144),"Gold Customerr",AND(AH67&lt;=144,AH67&gt;111),"Bronz customer")</f>
        <v>Silver Customer</v>
      </c>
    </row>
    <row r="68" spans="1:35" x14ac:dyDescent="0.3">
      <c r="A68">
        <v>446</v>
      </c>
      <c r="B68" t="s">
        <v>292</v>
      </c>
      <c r="C68">
        <v>2217</v>
      </c>
      <c r="D68" t="s">
        <v>24</v>
      </c>
      <c r="E68" t="s">
        <v>25</v>
      </c>
      <c r="F68">
        <v>9</v>
      </c>
      <c r="G68" t="s">
        <v>293</v>
      </c>
      <c r="H68" t="s">
        <v>294</v>
      </c>
      <c r="I68" t="str">
        <f>VLOOKUP(A68,[1]Transactions!$A$2:$Y$3480,8,FALSE)</f>
        <v>Standard</v>
      </c>
      <c r="J68">
        <f>VLOOKUP(A68,[1]Transactions!$A$2:$Y$3480,13,FALSE)</f>
        <v>43.97</v>
      </c>
      <c r="K68" s="4">
        <f>VLOOKUP(A68,[1]Transactions!$A$2:$Y$3480,14,FALSE)</f>
        <v>39915</v>
      </c>
      <c r="M68" t="b">
        <f>VLOOKUP(A68,[1]Transactions!$A$2:$Y$3480,5,FALSE)</f>
        <v>0</v>
      </c>
      <c r="N68" t="str">
        <f>VLOOKUP(A68,[1]Transactions!$A$2:$Y$3480,6,FALSE)</f>
        <v>Approved</v>
      </c>
      <c r="O68" t="str">
        <f>VLOOKUP(A68,[1]Transactions!$A$1:$Y$3480,7,FALSE)</f>
        <v>WeareA2B</v>
      </c>
      <c r="P68" t="s">
        <v>43</v>
      </c>
      <c r="Q68">
        <v>73</v>
      </c>
      <c r="R68" t="s">
        <v>295</v>
      </c>
      <c r="S68" t="s">
        <v>219</v>
      </c>
      <c r="T68" t="s">
        <v>38</v>
      </c>
      <c r="U68" t="s">
        <v>32</v>
      </c>
      <c r="V68" t="s">
        <v>33</v>
      </c>
      <c r="W68">
        <v>4</v>
      </c>
      <c r="X68">
        <v>8</v>
      </c>
      <c r="Y68">
        <v>10683.11</v>
      </c>
      <c r="Z68">
        <v>5319.81</v>
      </c>
      <c r="AA68">
        <v>42</v>
      </c>
      <c r="AB68">
        <v>52</v>
      </c>
      <c r="AC68">
        <v>8</v>
      </c>
      <c r="AD68">
        <v>5363.3</v>
      </c>
      <c r="AE68">
        <f t="shared" si="5"/>
        <v>2</v>
      </c>
      <c r="AF68">
        <f t="shared" si="6"/>
        <v>2</v>
      </c>
      <c r="AG68">
        <f t="shared" si="7"/>
        <v>1</v>
      </c>
      <c r="AH68">
        <f t="shared" si="8"/>
        <v>221</v>
      </c>
      <c r="AI68" t="str">
        <f t="shared" si="9"/>
        <v>Gold Customerr</v>
      </c>
    </row>
    <row r="69" spans="1:35" x14ac:dyDescent="0.3">
      <c r="A69">
        <v>2608</v>
      </c>
      <c r="B69" t="s">
        <v>296</v>
      </c>
      <c r="C69">
        <v>3127</v>
      </c>
      <c r="D69" t="s">
        <v>40</v>
      </c>
      <c r="E69" t="s">
        <v>25</v>
      </c>
      <c r="F69">
        <v>12</v>
      </c>
      <c r="G69" t="s">
        <v>297</v>
      </c>
      <c r="H69" t="s">
        <v>298</v>
      </c>
      <c r="I69" t="str">
        <f>VLOOKUP(A69,[1]Transactions!$A$2:$Y$3480,8,FALSE)</f>
        <v>Standard</v>
      </c>
      <c r="J69">
        <f>VLOOKUP(A69,[1]Transactions!$A$2:$Y$3480,13,FALSE)</f>
        <v>299.27</v>
      </c>
      <c r="K69" s="4">
        <f>VLOOKUP(A69,[1]Transactions!$A$2:$Y$3480,14,FALSE)</f>
        <v>34527</v>
      </c>
      <c r="M69" t="b">
        <f>VLOOKUP(A69,[1]Transactions!$A$2:$Y$3480,5,FALSE)</f>
        <v>0</v>
      </c>
      <c r="N69" t="str">
        <f>VLOOKUP(A69,[1]Transactions!$A$2:$Y$3480,6,FALSE)</f>
        <v>Approved</v>
      </c>
      <c r="O69" t="str">
        <f>VLOOKUP(A69,[1]Transactions!$A$1:$Y$3480,7,FALSE)</f>
        <v>Solex</v>
      </c>
      <c r="P69" t="s">
        <v>43</v>
      </c>
      <c r="Q69">
        <v>44</v>
      </c>
      <c r="R69" t="s">
        <v>299</v>
      </c>
      <c r="S69" t="s">
        <v>30</v>
      </c>
      <c r="T69" t="s">
        <v>38</v>
      </c>
      <c r="U69" t="s">
        <v>32</v>
      </c>
      <c r="V69" t="s">
        <v>33</v>
      </c>
      <c r="W69">
        <v>6</v>
      </c>
      <c r="X69">
        <v>7</v>
      </c>
      <c r="Y69">
        <v>4403.82</v>
      </c>
      <c r="Z69">
        <v>2850.36</v>
      </c>
      <c r="AA69">
        <v>44</v>
      </c>
      <c r="AB69">
        <v>17</v>
      </c>
      <c r="AC69">
        <v>7</v>
      </c>
      <c r="AD69">
        <v>1553.46</v>
      </c>
      <c r="AE69">
        <f t="shared" si="5"/>
        <v>4</v>
      </c>
      <c r="AF69">
        <f t="shared" si="6"/>
        <v>3</v>
      </c>
      <c r="AG69">
        <f t="shared" si="7"/>
        <v>4</v>
      </c>
      <c r="AH69">
        <f t="shared" si="8"/>
        <v>434</v>
      </c>
      <c r="AI69" t="str">
        <f t="shared" si="9"/>
        <v>Platinum Customer</v>
      </c>
    </row>
    <row r="70" spans="1:35" x14ac:dyDescent="0.3">
      <c r="A70">
        <v>1786</v>
      </c>
      <c r="B70" t="s">
        <v>300</v>
      </c>
      <c r="C70">
        <v>2134</v>
      </c>
      <c r="D70" t="s">
        <v>24</v>
      </c>
      <c r="E70" t="s">
        <v>25</v>
      </c>
      <c r="F70">
        <v>9</v>
      </c>
      <c r="G70" t="s">
        <v>301</v>
      </c>
      <c r="H70" t="s">
        <v>302</v>
      </c>
      <c r="I70" t="str">
        <f>VLOOKUP(A70,[1]Transactions!$A$2:$Y$3480,8,FALSE)</f>
        <v>Standard</v>
      </c>
      <c r="J70">
        <f>VLOOKUP(A70,[1]Transactions!$A$2:$Y$3480,13,FALSE)</f>
        <v>198.29000000000002</v>
      </c>
      <c r="K70" s="4">
        <f>VLOOKUP(A70,[1]Transactions!$A$2:$Y$3480,14,FALSE)</f>
        <v>42105</v>
      </c>
      <c r="M70" t="b">
        <f>VLOOKUP(A70,[1]Transactions!$A$2:$Y$3480,5,FALSE)</f>
        <v>1</v>
      </c>
      <c r="N70" t="str">
        <f>VLOOKUP(A70,[1]Transactions!$A$2:$Y$3480,6,FALSE)</f>
        <v>Approved</v>
      </c>
      <c r="O70" t="str">
        <f>VLOOKUP(A70,[1]Transactions!$A$1:$Y$3480,7,FALSE)</f>
        <v>Trek Bicycles</v>
      </c>
      <c r="P70" t="s">
        <v>43</v>
      </c>
      <c r="Q70">
        <v>70</v>
      </c>
      <c r="R70" t="s">
        <v>303</v>
      </c>
      <c r="S70" t="s">
        <v>7272</v>
      </c>
      <c r="T70" t="s">
        <v>46</v>
      </c>
      <c r="U70" t="s">
        <v>32</v>
      </c>
      <c r="V70" t="s">
        <v>33</v>
      </c>
      <c r="W70">
        <v>11</v>
      </c>
      <c r="X70">
        <v>2</v>
      </c>
      <c r="Y70">
        <v>1570.1</v>
      </c>
      <c r="Z70">
        <v>606.48</v>
      </c>
      <c r="AA70">
        <v>58</v>
      </c>
      <c r="AB70">
        <v>174</v>
      </c>
      <c r="AC70">
        <v>2</v>
      </c>
      <c r="AD70">
        <v>963.62</v>
      </c>
      <c r="AE70">
        <f t="shared" si="5"/>
        <v>1</v>
      </c>
      <c r="AF70">
        <f t="shared" si="6"/>
        <v>4</v>
      </c>
      <c r="AG70">
        <f t="shared" si="7"/>
        <v>4</v>
      </c>
      <c r="AH70">
        <f t="shared" si="8"/>
        <v>144</v>
      </c>
      <c r="AI70" t="str">
        <f t="shared" si="9"/>
        <v>Bronz customer</v>
      </c>
    </row>
    <row r="71" spans="1:35" x14ac:dyDescent="0.3">
      <c r="A71">
        <v>632</v>
      </c>
      <c r="B71" t="s">
        <v>304</v>
      </c>
      <c r="C71">
        <v>3028</v>
      </c>
      <c r="D71" t="s">
        <v>40</v>
      </c>
      <c r="E71" t="s">
        <v>25</v>
      </c>
      <c r="F71">
        <v>8</v>
      </c>
      <c r="G71" t="s">
        <v>305</v>
      </c>
      <c r="H71" t="s">
        <v>306</v>
      </c>
      <c r="I71" t="str">
        <f>VLOOKUP(A71,[1]Transactions!$A$2:$Y$3480,8,FALSE)</f>
        <v>Standard</v>
      </c>
      <c r="J71">
        <f>VLOOKUP(A71,[1]Transactions!$A$2:$Y$3480,13,FALSE)</f>
        <v>179.44</v>
      </c>
      <c r="K71" s="4">
        <f>VLOOKUP(A71,[1]Transactions!$A$2:$Y$3480,14,FALSE)</f>
        <v>33879</v>
      </c>
      <c r="M71" t="b">
        <f>VLOOKUP(A71,[1]Transactions!$A$2:$Y$3480,5,FALSE)</f>
        <v>1</v>
      </c>
      <c r="N71" t="str">
        <f>VLOOKUP(A71,[1]Transactions!$A$2:$Y$3480,6,FALSE)</f>
        <v>Approved</v>
      </c>
      <c r="O71" t="str">
        <f>VLOOKUP(A71,[1]Transactions!$A$1:$Y$3480,7,FALSE)</f>
        <v>Solex</v>
      </c>
      <c r="P71" t="s">
        <v>28</v>
      </c>
      <c r="Q71">
        <v>67</v>
      </c>
      <c r="R71" t="s">
        <v>307</v>
      </c>
      <c r="S71" t="s">
        <v>30</v>
      </c>
      <c r="T71" t="s">
        <v>31</v>
      </c>
      <c r="U71" t="s">
        <v>32</v>
      </c>
      <c r="V71" t="s">
        <v>47</v>
      </c>
      <c r="W71">
        <v>1</v>
      </c>
      <c r="X71">
        <v>3</v>
      </c>
      <c r="Y71">
        <v>3911.85</v>
      </c>
      <c r="Z71">
        <v>2185.2399999999998</v>
      </c>
      <c r="AA71">
        <v>22</v>
      </c>
      <c r="AB71">
        <v>41</v>
      </c>
      <c r="AC71">
        <v>3</v>
      </c>
      <c r="AD71">
        <v>1726.61</v>
      </c>
      <c r="AE71">
        <f t="shared" si="5"/>
        <v>3</v>
      </c>
      <c r="AF71">
        <f t="shared" si="6"/>
        <v>4</v>
      </c>
      <c r="AG71">
        <f t="shared" si="7"/>
        <v>4</v>
      </c>
      <c r="AH71">
        <f t="shared" si="8"/>
        <v>344</v>
      </c>
      <c r="AI71" t="str">
        <f t="shared" si="9"/>
        <v>Silver Customer</v>
      </c>
    </row>
    <row r="72" spans="1:35" x14ac:dyDescent="0.3">
      <c r="A72">
        <v>1298</v>
      </c>
      <c r="B72" t="s">
        <v>308</v>
      </c>
      <c r="C72">
        <v>4205</v>
      </c>
      <c r="D72" t="s">
        <v>53</v>
      </c>
      <c r="E72" t="s">
        <v>25</v>
      </c>
      <c r="F72">
        <v>5</v>
      </c>
      <c r="G72" t="s">
        <v>309</v>
      </c>
      <c r="H72" t="s">
        <v>310</v>
      </c>
      <c r="I72" t="str">
        <f>VLOOKUP(A72,[1]Transactions!$A$2:$Y$3480,8,FALSE)</f>
        <v>Standard</v>
      </c>
      <c r="J72">
        <f>VLOOKUP(A72,[1]Transactions!$A$2:$Y$3480,13,FALSE)</f>
        <v>834.93999999999994</v>
      </c>
      <c r="K72" s="4">
        <f>VLOOKUP(A72,[1]Transactions!$A$2:$Y$3480,14,FALSE)</f>
        <v>38002</v>
      </c>
      <c r="M72" t="b">
        <f>VLOOKUP(A72,[1]Transactions!$A$2:$Y$3480,5,FALSE)</f>
        <v>0</v>
      </c>
      <c r="N72" t="str">
        <f>VLOOKUP(A72,[1]Transactions!$A$2:$Y$3480,6,FALSE)</f>
        <v>Approved</v>
      </c>
      <c r="O72" t="str">
        <f>VLOOKUP(A72,[1]Transactions!$A$1:$Y$3480,7,FALSE)</f>
        <v>WeareA2B</v>
      </c>
      <c r="P72" t="s">
        <v>28</v>
      </c>
      <c r="Q72">
        <v>35</v>
      </c>
      <c r="R72" t="s">
        <v>141</v>
      </c>
      <c r="S72" t="s">
        <v>30</v>
      </c>
      <c r="T72" t="s">
        <v>31</v>
      </c>
      <c r="U72" t="s">
        <v>32</v>
      </c>
      <c r="V72" t="s">
        <v>47</v>
      </c>
      <c r="W72">
        <v>16</v>
      </c>
      <c r="X72">
        <v>5</v>
      </c>
      <c r="Y72">
        <v>7471.98</v>
      </c>
      <c r="Z72">
        <v>3358.62</v>
      </c>
      <c r="AA72">
        <v>46</v>
      </c>
      <c r="AB72">
        <v>141</v>
      </c>
      <c r="AC72">
        <v>5</v>
      </c>
      <c r="AD72">
        <v>4113.3599999999997</v>
      </c>
      <c r="AE72">
        <f t="shared" si="5"/>
        <v>1</v>
      </c>
      <c r="AF72">
        <f t="shared" ref="AF72:AF74" si="10">_xlfn.IFS(AC72&gt;=14,1,AND(AC72&lt;=14,AC72&gt;7),2,AND(AC72&lt;=7,AC72&gt;=5),3,AND(AC72&lt;=4,AC72&gt;0),4)</f>
        <v>3</v>
      </c>
      <c r="AG72">
        <f t="shared" si="7"/>
        <v>2</v>
      </c>
      <c r="AH72">
        <f t="shared" si="8"/>
        <v>132</v>
      </c>
      <c r="AI72" t="str">
        <f t="shared" si="9"/>
        <v>Bronz customer</v>
      </c>
    </row>
    <row r="73" spans="1:35" x14ac:dyDescent="0.3">
      <c r="A73">
        <v>772</v>
      </c>
      <c r="B73" t="s">
        <v>311</v>
      </c>
      <c r="C73">
        <v>2567</v>
      </c>
      <c r="D73" t="s">
        <v>24</v>
      </c>
      <c r="E73" t="s">
        <v>25</v>
      </c>
      <c r="F73">
        <v>7</v>
      </c>
      <c r="G73" t="s">
        <v>312</v>
      </c>
      <c r="H73" t="s">
        <v>313</v>
      </c>
      <c r="I73" t="str">
        <f>VLOOKUP(A73,[1]Transactions!$A$2:$Y$3480,8,FALSE)</f>
        <v>Standard</v>
      </c>
      <c r="J73">
        <f>VLOOKUP(A73,[1]Transactions!$A$2:$Y$3480,13,FALSE)</f>
        <v>771.12</v>
      </c>
      <c r="K73" s="4">
        <f>VLOOKUP(A73,[1]Transactions!$A$2:$Y$3480,14,FALSE)</f>
        <v>41047</v>
      </c>
      <c r="M73" t="b">
        <f>VLOOKUP(A73,[1]Transactions!$A$2:$Y$3480,5,FALSE)</f>
        <v>1</v>
      </c>
      <c r="N73" t="str">
        <f>VLOOKUP(A73,[1]Transactions!$A$2:$Y$3480,6,FALSE)</f>
        <v>Approved</v>
      </c>
      <c r="O73" t="str">
        <f>VLOOKUP(A73,[1]Transactions!$A$1:$Y$3480,7,FALSE)</f>
        <v>OHM Cycles</v>
      </c>
      <c r="P73" t="s">
        <v>43</v>
      </c>
      <c r="Q73">
        <v>12</v>
      </c>
      <c r="R73" t="s">
        <v>187</v>
      </c>
      <c r="S73" t="s">
        <v>96</v>
      </c>
      <c r="T73" t="s">
        <v>31</v>
      </c>
      <c r="U73" t="s">
        <v>32</v>
      </c>
      <c r="V73" t="s">
        <v>47</v>
      </c>
      <c r="W73">
        <v>4</v>
      </c>
      <c r="X73">
        <v>5</v>
      </c>
      <c r="Y73">
        <v>6628.15</v>
      </c>
      <c r="Z73">
        <v>3748.96</v>
      </c>
      <c r="AA73">
        <v>21</v>
      </c>
      <c r="AB73">
        <v>2</v>
      </c>
      <c r="AC73">
        <v>5</v>
      </c>
      <c r="AD73">
        <v>2879.19</v>
      </c>
      <c r="AE73">
        <f t="shared" si="5"/>
        <v>4</v>
      </c>
      <c r="AF73">
        <f t="shared" si="10"/>
        <v>3</v>
      </c>
      <c r="AG73">
        <f t="shared" si="7"/>
        <v>3</v>
      </c>
      <c r="AH73">
        <f t="shared" si="8"/>
        <v>433</v>
      </c>
      <c r="AI73" t="str">
        <f t="shared" si="9"/>
        <v>Platinum Customer</v>
      </c>
    </row>
    <row r="74" spans="1:35" x14ac:dyDescent="0.3">
      <c r="A74">
        <v>1081</v>
      </c>
      <c r="B74" t="s">
        <v>314</v>
      </c>
      <c r="C74">
        <v>2450</v>
      </c>
      <c r="D74" t="s">
        <v>24</v>
      </c>
      <c r="E74" t="s">
        <v>25</v>
      </c>
      <c r="F74">
        <v>8</v>
      </c>
      <c r="G74" t="s">
        <v>315</v>
      </c>
      <c r="H74" t="s">
        <v>316</v>
      </c>
      <c r="I74" t="str">
        <f>VLOOKUP(A74,[1]Transactions!$A$2:$Y$3480,8,FALSE)</f>
        <v>Road</v>
      </c>
      <c r="J74">
        <f>VLOOKUP(A74,[1]Transactions!$A$2:$Y$3480,13,FALSE)</f>
        <v>104.24000000000001</v>
      </c>
      <c r="K74" s="4">
        <f>VLOOKUP(A74,[1]Transactions!$A$2:$Y$3480,14,FALSE)</f>
        <v>35560</v>
      </c>
      <c r="M74" t="b">
        <f>VLOOKUP(A74,[1]Transactions!$A$2:$Y$3480,5,FALSE)</f>
        <v>0</v>
      </c>
      <c r="N74" t="str">
        <f>VLOOKUP(A74,[1]Transactions!$A$2:$Y$3480,6,FALSE)</f>
        <v>Approved</v>
      </c>
      <c r="O74" t="str">
        <f>VLOOKUP(A74,[1]Transactions!$A$1:$Y$3480,7,FALSE)</f>
        <v>Solex</v>
      </c>
      <c r="P74" t="s">
        <v>43</v>
      </c>
      <c r="Q74">
        <v>25</v>
      </c>
      <c r="R74" t="s">
        <v>317</v>
      </c>
      <c r="S74" t="s">
        <v>30</v>
      </c>
      <c r="T74" t="s">
        <v>31</v>
      </c>
      <c r="U74" t="s">
        <v>32</v>
      </c>
      <c r="V74" t="s">
        <v>47</v>
      </c>
      <c r="W74">
        <v>16</v>
      </c>
      <c r="X74">
        <v>5</v>
      </c>
      <c r="Y74">
        <v>6119.72</v>
      </c>
      <c r="Z74">
        <v>2891.83</v>
      </c>
      <c r="AA74">
        <v>34</v>
      </c>
      <c r="AB74">
        <v>11</v>
      </c>
      <c r="AC74">
        <v>5</v>
      </c>
      <c r="AD74">
        <v>3227.89</v>
      </c>
      <c r="AE74">
        <f t="shared" si="5"/>
        <v>4</v>
      </c>
      <c r="AF74">
        <f t="shared" si="10"/>
        <v>3</v>
      </c>
      <c r="AG74">
        <f t="shared" si="7"/>
        <v>2</v>
      </c>
      <c r="AH74">
        <f t="shared" si="8"/>
        <v>432</v>
      </c>
      <c r="AI74" t="str">
        <f t="shared" si="9"/>
        <v>Platinum Customer</v>
      </c>
    </row>
    <row r="75" spans="1:35" x14ac:dyDescent="0.3">
      <c r="A75">
        <v>1270</v>
      </c>
      <c r="B75" t="s">
        <v>318</v>
      </c>
      <c r="C75">
        <v>4702</v>
      </c>
      <c r="D75" t="s">
        <v>53</v>
      </c>
      <c r="E75" t="s">
        <v>25</v>
      </c>
      <c r="F75">
        <v>6</v>
      </c>
      <c r="G75" t="s">
        <v>319</v>
      </c>
      <c r="H75" t="s">
        <v>320</v>
      </c>
      <c r="I75" t="str">
        <f>VLOOKUP(A75,[1]Transactions!$A$2:$Y$3480,8,FALSE)</f>
        <v>Standard</v>
      </c>
      <c r="J75">
        <f>VLOOKUP(A75,[1]Transactions!$A$2:$Y$3480,13,FALSE)</f>
        <v>448.67999999999995</v>
      </c>
      <c r="K75" s="4">
        <f>VLOOKUP(A75,[1]Transactions!$A$2:$Y$3480,14,FALSE)</f>
        <v>37659</v>
      </c>
      <c r="M75" t="b">
        <f>VLOOKUP(A75,[1]Transactions!$A$2:$Y$3480,5,FALSE)</f>
        <v>1</v>
      </c>
      <c r="N75" t="str">
        <f>VLOOKUP(A75,[1]Transactions!$A$2:$Y$3480,6,FALSE)</f>
        <v>Approved</v>
      </c>
      <c r="O75" t="str">
        <f>VLOOKUP(A75,[1]Transactions!$A$1:$Y$3480,7,FALSE)</f>
        <v>Giant Bicycles</v>
      </c>
      <c r="P75" t="s">
        <v>28</v>
      </c>
      <c r="Q75">
        <v>72</v>
      </c>
      <c r="R75" t="s">
        <v>321</v>
      </c>
      <c r="S75" t="s">
        <v>45</v>
      </c>
      <c r="T75" t="s">
        <v>38</v>
      </c>
      <c r="U75" t="s">
        <v>32</v>
      </c>
      <c r="V75" t="s">
        <v>47</v>
      </c>
      <c r="W75">
        <v>10</v>
      </c>
      <c r="X75">
        <v>4</v>
      </c>
      <c r="Y75">
        <v>3962.16</v>
      </c>
      <c r="Z75">
        <v>1849.08</v>
      </c>
      <c r="AA75">
        <v>37</v>
      </c>
      <c r="AB75">
        <v>205</v>
      </c>
      <c r="AC75">
        <v>4</v>
      </c>
      <c r="AD75">
        <v>2113.08</v>
      </c>
      <c r="AE75">
        <f t="shared" si="5"/>
        <v>1</v>
      </c>
      <c r="AF75">
        <f t="shared" si="6"/>
        <v>4</v>
      </c>
      <c r="AG75">
        <f t="shared" si="7"/>
        <v>3</v>
      </c>
      <c r="AH75">
        <f t="shared" si="8"/>
        <v>143</v>
      </c>
      <c r="AI75" t="str">
        <f t="shared" si="9"/>
        <v>Bronz customer</v>
      </c>
    </row>
    <row r="76" spans="1:35" x14ac:dyDescent="0.3">
      <c r="A76">
        <v>2938</v>
      </c>
      <c r="B76" t="s">
        <v>322</v>
      </c>
      <c r="C76">
        <v>4005</v>
      </c>
      <c r="D76" t="s">
        <v>53</v>
      </c>
      <c r="E76" t="s">
        <v>25</v>
      </c>
      <c r="F76">
        <v>7</v>
      </c>
      <c r="G76" t="s">
        <v>323</v>
      </c>
      <c r="H76" t="s">
        <v>324</v>
      </c>
      <c r="I76" t="str">
        <f>VLOOKUP(A76,[1]Transactions!$A$2:$Y$3480,8,FALSE)</f>
        <v>Standard</v>
      </c>
      <c r="J76">
        <f>VLOOKUP(A76,[1]Transactions!$A$2:$Y$3480,13,FALSE)</f>
        <v>1383.6100000000001</v>
      </c>
      <c r="K76" s="4">
        <f>VLOOKUP(A76,[1]Transactions!$A$2:$Y$3480,14,FALSE)</f>
        <v>40487</v>
      </c>
      <c r="M76" t="b">
        <f>VLOOKUP(A76,[1]Transactions!$A$2:$Y$3480,5,FALSE)</f>
        <v>1</v>
      </c>
      <c r="N76" t="str">
        <f>VLOOKUP(A76,[1]Transactions!$A$2:$Y$3480,6,FALSE)</f>
        <v>Approved</v>
      </c>
      <c r="O76" t="str">
        <f>VLOOKUP(A76,[1]Transactions!$A$1:$Y$3480,7,FALSE)</f>
        <v>Solex</v>
      </c>
      <c r="P76" t="s">
        <v>28</v>
      </c>
      <c r="Q76">
        <v>79</v>
      </c>
      <c r="R76" t="s">
        <v>325</v>
      </c>
      <c r="S76" t="s">
        <v>7272</v>
      </c>
      <c r="T76" t="s">
        <v>38</v>
      </c>
      <c r="U76" t="s">
        <v>32</v>
      </c>
      <c r="V76" t="s">
        <v>47</v>
      </c>
      <c r="W76">
        <v>2</v>
      </c>
      <c r="X76">
        <v>5</v>
      </c>
      <c r="Y76">
        <v>7013.27</v>
      </c>
      <c r="Z76">
        <v>2357.7399999999998</v>
      </c>
      <c r="AA76">
        <v>20</v>
      </c>
      <c r="AB76">
        <v>125</v>
      </c>
      <c r="AC76">
        <v>5</v>
      </c>
      <c r="AD76">
        <v>4655.53</v>
      </c>
      <c r="AE76">
        <f t="shared" si="5"/>
        <v>1</v>
      </c>
      <c r="AF76">
        <f t="shared" ref="AF76:AF77" si="11">_xlfn.IFS(AC76&gt;=14,1,AND(AC76&lt;=14,AC76&gt;7),2,AND(AC76&lt;=7,AC76&gt;=5),3,AND(AC76&lt;=4,AC76&gt;0),4)</f>
        <v>3</v>
      </c>
      <c r="AG76">
        <f t="shared" si="7"/>
        <v>1</v>
      </c>
      <c r="AH76">
        <f t="shared" si="8"/>
        <v>131</v>
      </c>
      <c r="AI76" t="str">
        <f t="shared" si="9"/>
        <v>Bronz customer</v>
      </c>
    </row>
    <row r="77" spans="1:35" x14ac:dyDescent="0.3">
      <c r="A77">
        <v>1733</v>
      </c>
      <c r="B77" t="s">
        <v>326</v>
      </c>
      <c r="C77">
        <v>2284</v>
      </c>
      <c r="D77" t="s">
        <v>24</v>
      </c>
      <c r="E77" t="s">
        <v>25</v>
      </c>
      <c r="F77">
        <v>5</v>
      </c>
      <c r="G77" t="s">
        <v>327</v>
      </c>
      <c r="H77" t="s">
        <v>328</v>
      </c>
      <c r="I77" t="str">
        <f>VLOOKUP(A77,[1]Transactions!$A$2:$Y$3480,8,FALSE)</f>
        <v>Standard</v>
      </c>
      <c r="J77">
        <f>VLOOKUP(A77,[1]Transactions!$A$2:$Y$3480,13,FALSE)</f>
        <v>50.66</v>
      </c>
      <c r="K77" s="4">
        <f>VLOOKUP(A77,[1]Transactions!$A$2:$Y$3480,14,FALSE)</f>
        <v>42458</v>
      </c>
      <c r="M77" t="b">
        <f>VLOOKUP(A77,[1]Transactions!$A$2:$Y$3480,5,FALSE)</f>
        <v>1</v>
      </c>
      <c r="N77" t="str">
        <f>VLOOKUP(A77,[1]Transactions!$A$2:$Y$3480,6,FALSE)</f>
        <v>Approved</v>
      </c>
      <c r="O77" t="str">
        <f>VLOOKUP(A77,[1]Transactions!$A$1:$Y$3480,7,FALSE)</f>
        <v>Solex</v>
      </c>
      <c r="P77" t="s">
        <v>28</v>
      </c>
      <c r="Q77">
        <v>10</v>
      </c>
      <c r="R77" t="s">
        <v>161</v>
      </c>
      <c r="S77" t="s">
        <v>45</v>
      </c>
      <c r="T77" t="s">
        <v>46</v>
      </c>
      <c r="U77" t="s">
        <v>32</v>
      </c>
      <c r="V77" t="s">
        <v>47</v>
      </c>
      <c r="W77">
        <v>20</v>
      </c>
      <c r="X77">
        <v>5</v>
      </c>
      <c r="Y77">
        <v>4933.33</v>
      </c>
      <c r="Z77">
        <v>1762.85</v>
      </c>
      <c r="AA77">
        <v>34</v>
      </c>
      <c r="AB77">
        <v>53</v>
      </c>
      <c r="AC77">
        <v>5</v>
      </c>
      <c r="AD77">
        <v>3170.48</v>
      </c>
      <c r="AE77">
        <f t="shared" si="5"/>
        <v>2</v>
      </c>
      <c r="AF77">
        <f t="shared" si="11"/>
        <v>3</v>
      </c>
      <c r="AG77">
        <f t="shared" si="7"/>
        <v>2</v>
      </c>
      <c r="AH77">
        <f t="shared" si="8"/>
        <v>232</v>
      </c>
      <c r="AI77" t="str">
        <f t="shared" si="9"/>
        <v>Gold Customerr</v>
      </c>
    </row>
    <row r="78" spans="1:35" x14ac:dyDescent="0.3">
      <c r="A78">
        <v>3426</v>
      </c>
      <c r="B78" t="s">
        <v>329</v>
      </c>
      <c r="C78">
        <v>2750</v>
      </c>
      <c r="D78" t="s">
        <v>24</v>
      </c>
      <c r="E78" t="s">
        <v>25</v>
      </c>
      <c r="F78">
        <v>8</v>
      </c>
      <c r="G78" t="s">
        <v>330</v>
      </c>
      <c r="H78" t="s">
        <v>331</v>
      </c>
      <c r="I78" t="str">
        <f>VLOOKUP(A78,[1]Transactions!$A$2:$Y$3480,8,FALSE)</f>
        <v>Standard</v>
      </c>
      <c r="J78">
        <f>VLOOKUP(A78,[1]Transactions!$A$2:$Y$3480,13,FALSE)</f>
        <v>43.97</v>
      </c>
      <c r="K78" s="4">
        <f>VLOOKUP(A78,[1]Transactions!$A$2:$Y$3480,14,FALSE)</f>
        <v>37220</v>
      </c>
      <c r="M78" t="b">
        <f>VLOOKUP(A78,[1]Transactions!$A$2:$Y$3480,5,FALSE)</f>
        <v>1</v>
      </c>
      <c r="N78" t="str">
        <f>VLOOKUP(A78,[1]Transactions!$A$2:$Y$3480,6,FALSE)</f>
        <v>Approved</v>
      </c>
      <c r="O78" t="str">
        <f>VLOOKUP(A78,[1]Transactions!$A$1:$Y$3480,7,FALSE)</f>
        <v>WeareA2B</v>
      </c>
      <c r="P78" t="s">
        <v>28</v>
      </c>
      <c r="Q78">
        <v>40</v>
      </c>
      <c r="R78" t="s">
        <v>283</v>
      </c>
      <c r="S78" t="s">
        <v>96</v>
      </c>
      <c r="T78" t="s">
        <v>31</v>
      </c>
      <c r="U78" t="s">
        <v>32</v>
      </c>
      <c r="V78" t="s">
        <v>47</v>
      </c>
      <c r="W78">
        <v>17</v>
      </c>
      <c r="X78">
        <v>6</v>
      </c>
      <c r="Y78">
        <v>8405.57</v>
      </c>
      <c r="Z78">
        <v>4692.05</v>
      </c>
      <c r="AA78">
        <v>61</v>
      </c>
      <c r="AB78">
        <v>45</v>
      </c>
      <c r="AC78">
        <v>6</v>
      </c>
      <c r="AD78">
        <v>3713.52</v>
      </c>
      <c r="AE78">
        <f t="shared" si="5"/>
        <v>2</v>
      </c>
      <c r="AF78">
        <f t="shared" si="6"/>
        <v>3</v>
      </c>
      <c r="AG78">
        <f t="shared" si="7"/>
        <v>2</v>
      </c>
      <c r="AH78">
        <f t="shared" si="8"/>
        <v>232</v>
      </c>
      <c r="AI78" t="str">
        <f t="shared" si="9"/>
        <v>Gold Customerr</v>
      </c>
    </row>
    <row r="79" spans="1:35" x14ac:dyDescent="0.3">
      <c r="A79">
        <v>3070</v>
      </c>
      <c r="B79" t="s">
        <v>332</v>
      </c>
      <c r="C79">
        <v>2220</v>
      </c>
      <c r="D79" t="s">
        <v>24</v>
      </c>
      <c r="E79" t="s">
        <v>25</v>
      </c>
      <c r="F79">
        <v>9</v>
      </c>
      <c r="G79" t="s">
        <v>333</v>
      </c>
      <c r="H79" t="s">
        <v>334</v>
      </c>
      <c r="I79" t="str">
        <f>VLOOKUP(A79,[1]Transactions!$A$2:$Y$3480,8,FALSE)</f>
        <v>Standard</v>
      </c>
      <c r="J79">
        <f>VLOOKUP(A79,[1]Transactions!$A$2:$Y$3480,13,FALSE)</f>
        <v>182.81000000000017</v>
      </c>
      <c r="K79" s="4">
        <f>VLOOKUP(A79,[1]Transactions!$A$2:$Y$3480,14,FALSE)</f>
        <v>34586</v>
      </c>
      <c r="M79" t="b">
        <f>VLOOKUP(A79,[1]Transactions!$A$2:$Y$3480,5,FALSE)</f>
        <v>1</v>
      </c>
      <c r="N79" t="str">
        <f>VLOOKUP(A79,[1]Transactions!$A$2:$Y$3480,6,FALSE)</f>
        <v>Approved</v>
      </c>
      <c r="O79" t="str">
        <f>VLOOKUP(A79,[1]Transactions!$A$1:$Y$3480,7,FALSE)</f>
        <v>Norco Bicycles</v>
      </c>
      <c r="P79" t="s">
        <v>43</v>
      </c>
      <c r="Q79">
        <v>74</v>
      </c>
      <c r="R79" t="s">
        <v>335</v>
      </c>
      <c r="S79" t="s">
        <v>30</v>
      </c>
      <c r="T79" t="s">
        <v>38</v>
      </c>
      <c r="U79" t="s">
        <v>32</v>
      </c>
      <c r="V79" t="s">
        <v>33</v>
      </c>
      <c r="W79">
        <v>1</v>
      </c>
      <c r="X79">
        <v>4</v>
      </c>
      <c r="Y79">
        <v>1927.42</v>
      </c>
      <c r="Z79">
        <v>1528.21</v>
      </c>
      <c r="AA79">
        <v>22</v>
      </c>
      <c r="AB79">
        <v>119</v>
      </c>
      <c r="AC79">
        <v>4</v>
      </c>
      <c r="AD79">
        <v>399.21</v>
      </c>
      <c r="AE79">
        <f t="shared" si="5"/>
        <v>1</v>
      </c>
      <c r="AF79">
        <f t="shared" si="6"/>
        <v>4</v>
      </c>
      <c r="AG79">
        <f t="shared" si="7"/>
        <v>4</v>
      </c>
      <c r="AH79">
        <f t="shared" si="8"/>
        <v>144</v>
      </c>
      <c r="AI79" t="str">
        <f t="shared" si="9"/>
        <v>Bronz customer</v>
      </c>
    </row>
    <row r="80" spans="1:35" x14ac:dyDescent="0.3">
      <c r="A80">
        <v>256</v>
      </c>
      <c r="B80" t="s">
        <v>336</v>
      </c>
      <c r="C80">
        <v>2287</v>
      </c>
      <c r="D80" t="s">
        <v>24</v>
      </c>
      <c r="E80" t="s">
        <v>25</v>
      </c>
      <c r="F80">
        <v>7</v>
      </c>
      <c r="G80" t="s">
        <v>337</v>
      </c>
      <c r="H80" t="s">
        <v>338</v>
      </c>
      <c r="I80" t="str">
        <f>VLOOKUP(A80,[1]Transactions!$A$2:$Y$3480,8,FALSE)</f>
        <v>Standard</v>
      </c>
      <c r="J80">
        <f>VLOOKUP(A80,[1]Transactions!$A$2:$Y$3480,13,FALSE)</f>
        <v>751.02</v>
      </c>
      <c r="K80" s="4">
        <f>VLOOKUP(A80,[1]Transactions!$A$2:$Y$3480,14,FALSE)</f>
        <v>40618</v>
      </c>
      <c r="M80" t="b">
        <f>VLOOKUP(A80,[1]Transactions!$A$2:$Y$3480,5,FALSE)</f>
        <v>1</v>
      </c>
      <c r="N80" t="str">
        <f>VLOOKUP(A80,[1]Transactions!$A$2:$Y$3480,6,FALSE)</f>
        <v>Approved</v>
      </c>
      <c r="O80" t="str">
        <f>VLOOKUP(A80,[1]Transactions!$A$1:$Y$3480,7,FALSE)</f>
        <v>Solex</v>
      </c>
      <c r="P80" t="s">
        <v>43</v>
      </c>
      <c r="Q80">
        <v>16</v>
      </c>
      <c r="R80" t="s">
        <v>339</v>
      </c>
      <c r="S80" t="s">
        <v>30</v>
      </c>
      <c r="T80" t="s">
        <v>46</v>
      </c>
      <c r="U80" t="s">
        <v>32</v>
      </c>
      <c r="V80" t="s">
        <v>33</v>
      </c>
      <c r="W80">
        <v>21</v>
      </c>
      <c r="X80">
        <v>5</v>
      </c>
      <c r="Y80">
        <v>5861.16</v>
      </c>
      <c r="Z80">
        <v>4132.5</v>
      </c>
      <c r="AA80">
        <v>45</v>
      </c>
      <c r="AB80">
        <v>0</v>
      </c>
      <c r="AC80">
        <v>5</v>
      </c>
      <c r="AD80">
        <v>1728.66</v>
      </c>
      <c r="AE80">
        <f>_xlfn.IFS(AB80&gt;=85,1,AND(AB80&lt;=84,AB80&gt;44),2,AND(AB80&lt;=44,AB80&gt;17),3,AND(AB80&lt;=18,AB80&gt;=0),4)</f>
        <v>4</v>
      </c>
      <c r="AF80">
        <f t="shared" ref="AF80:AF81" si="12">_xlfn.IFS(AC80&gt;=14,1,AND(AC80&lt;=14,AC80&gt;7),2,AND(AC80&lt;=7,AC80&gt;=5),3,AND(AC80&lt;=4,AC80&gt;0),4)</f>
        <v>3</v>
      </c>
      <c r="AG80">
        <f t="shared" si="7"/>
        <v>4</v>
      </c>
      <c r="AH80">
        <f t="shared" si="8"/>
        <v>434</v>
      </c>
      <c r="AI80" t="str">
        <f t="shared" si="9"/>
        <v>Platinum Customer</v>
      </c>
    </row>
    <row r="81" spans="1:35" x14ac:dyDescent="0.3">
      <c r="A81">
        <v>3408</v>
      </c>
      <c r="B81" t="s">
        <v>340</v>
      </c>
      <c r="C81">
        <v>4178</v>
      </c>
      <c r="D81" t="s">
        <v>53</v>
      </c>
      <c r="E81" t="s">
        <v>25</v>
      </c>
      <c r="F81">
        <v>8</v>
      </c>
      <c r="G81" t="s">
        <v>341</v>
      </c>
      <c r="H81" t="s">
        <v>342</v>
      </c>
      <c r="I81" t="str">
        <f>VLOOKUP(A81,[1]Transactions!$A$2:$Y$3480,8,FALSE)</f>
        <v>Standard</v>
      </c>
      <c r="J81">
        <f>VLOOKUP(A81,[1]Transactions!$A$2:$Y$3480,13,FALSE)</f>
        <v>547.28</v>
      </c>
      <c r="K81" s="4">
        <f>VLOOKUP(A81,[1]Transactions!$A$2:$Y$3480,14,FALSE)</f>
        <v>38206</v>
      </c>
      <c r="M81" t="b">
        <f>VLOOKUP(A81,[1]Transactions!$A$2:$Y$3480,5,FALSE)</f>
        <v>0</v>
      </c>
      <c r="N81" t="str">
        <f>VLOOKUP(A81,[1]Transactions!$A$2:$Y$3480,6,FALSE)</f>
        <v>Approved</v>
      </c>
      <c r="O81" t="str">
        <f>VLOOKUP(A81,[1]Transactions!$A$1:$Y$3480,7,FALSE)</f>
        <v>WeareA2B</v>
      </c>
      <c r="P81" t="s">
        <v>43</v>
      </c>
      <c r="Q81">
        <v>10</v>
      </c>
      <c r="R81" t="s">
        <v>295</v>
      </c>
      <c r="S81" t="s">
        <v>119</v>
      </c>
      <c r="T81" t="s">
        <v>31</v>
      </c>
      <c r="U81" t="s">
        <v>32</v>
      </c>
      <c r="V81" t="s">
        <v>47</v>
      </c>
      <c r="W81">
        <v>18</v>
      </c>
      <c r="X81">
        <v>5</v>
      </c>
      <c r="Y81">
        <v>4452.78</v>
      </c>
      <c r="Z81">
        <v>3097.54</v>
      </c>
      <c r="AA81">
        <v>48</v>
      </c>
      <c r="AB81">
        <v>22</v>
      </c>
      <c r="AC81">
        <v>5</v>
      </c>
      <c r="AD81">
        <v>1355.24</v>
      </c>
      <c r="AE81">
        <f t="shared" si="5"/>
        <v>3</v>
      </c>
      <c r="AF81">
        <f t="shared" si="12"/>
        <v>3</v>
      </c>
      <c r="AG81">
        <f t="shared" si="7"/>
        <v>4</v>
      </c>
      <c r="AH81">
        <f t="shared" si="8"/>
        <v>334</v>
      </c>
      <c r="AI81" t="str">
        <f t="shared" si="9"/>
        <v>Silver Customer</v>
      </c>
    </row>
    <row r="82" spans="1:35" x14ac:dyDescent="0.3">
      <c r="A82">
        <v>1638</v>
      </c>
      <c r="B82" t="s">
        <v>343</v>
      </c>
      <c r="C82">
        <v>3018</v>
      </c>
      <c r="D82" t="s">
        <v>40</v>
      </c>
      <c r="E82" t="s">
        <v>25</v>
      </c>
      <c r="F82">
        <v>4</v>
      </c>
      <c r="G82" t="s">
        <v>344</v>
      </c>
      <c r="H82" t="s">
        <v>345</v>
      </c>
      <c r="I82" t="str">
        <f>VLOOKUP(A82,[1]Transactions!$A$2:$Y$3480,8,FALSE)</f>
        <v>Standard</v>
      </c>
      <c r="J82">
        <f>VLOOKUP(A82,[1]Transactions!$A$2:$Y$3480,13,FALSE)</f>
        <v>574.62000000000012</v>
      </c>
      <c r="K82" s="4">
        <f>VLOOKUP(A82,[1]Transactions!$A$2:$Y$3480,14,FALSE)</f>
        <v>41345</v>
      </c>
      <c r="M82" t="b">
        <f>VLOOKUP(A82,[1]Transactions!$A$2:$Y$3480,5,FALSE)</f>
        <v>1</v>
      </c>
      <c r="N82" t="str">
        <f>VLOOKUP(A82,[1]Transactions!$A$2:$Y$3480,6,FALSE)</f>
        <v>Approved</v>
      </c>
      <c r="O82" t="str">
        <f>VLOOKUP(A82,[1]Transactions!$A$1:$Y$3480,7,FALSE)</f>
        <v>Solex</v>
      </c>
      <c r="P82" t="s">
        <v>28</v>
      </c>
      <c r="Q82">
        <v>55</v>
      </c>
      <c r="R82" t="s">
        <v>261</v>
      </c>
      <c r="S82" t="s">
        <v>45</v>
      </c>
      <c r="T82" t="s">
        <v>31</v>
      </c>
      <c r="U82" t="s">
        <v>32</v>
      </c>
      <c r="V82" t="s">
        <v>33</v>
      </c>
      <c r="W82">
        <v>10</v>
      </c>
      <c r="X82">
        <v>4</v>
      </c>
      <c r="Y82">
        <v>5237.8999999999996</v>
      </c>
      <c r="Z82">
        <v>1191.02</v>
      </c>
      <c r="AA82">
        <v>28</v>
      </c>
      <c r="AB82">
        <v>11</v>
      </c>
      <c r="AC82">
        <v>4</v>
      </c>
      <c r="AD82">
        <v>4046.88</v>
      </c>
      <c r="AE82">
        <f t="shared" si="5"/>
        <v>4</v>
      </c>
      <c r="AF82">
        <f t="shared" si="6"/>
        <v>4</v>
      </c>
      <c r="AG82">
        <f t="shared" si="7"/>
        <v>2</v>
      </c>
      <c r="AH82">
        <f t="shared" si="8"/>
        <v>442</v>
      </c>
      <c r="AI82" t="str">
        <f t="shared" si="9"/>
        <v>Platinum Customer</v>
      </c>
    </row>
    <row r="83" spans="1:35" x14ac:dyDescent="0.3">
      <c r="A83">
        <v>1962</v>
      </c>
      <c r="B83" t="s">
        <v>346</v>
      </c>
      <c r="C83">
        <v>2318</v>
      </c>
      <c r="D83" t="s">
        <v>24</v>
      </c>
      <c r="E83" t="s">
        <v>25</v>
      </c>
      <c r="F83">
        <v>4</v>
      </c>
      <c r="G83" t="s">
        <v>347</v>
      </c>
      <c r="H83" t="s">
        <v>348</v>
      </c>
      <c r="I83" t="str">
        <f>VLOOKUP(A83,[1]Transactions!$A$2:$Y$3480,8,FALSE)</f>
        <v>Standard</v>
      </c>
      <c r="J83">
        <f>VLOOKUP(A83,[1]Transactions!$A$2:$Y$3480,13,FALSE)</f>
        <v>737.17000000000007</v>
      </c>
      <c r="K83" s="4">
        <f>VLOOKUP(A83,[1]Transactions!$A$2:$Y$3480,14,FALSE)</f>
        <v>37873</v>
      </c>
      <c r="M83" t="b">
        <f>VLOOKUP(A83,[1]Transactions!$A$2:$Y$3480,5,FALSE)</f>
        <v>1</v>
      </c>
      <c r="N83" t="str">
        <f>VLOOKUP(A83,[1]Transactions!$A$2:$Y$3480,6,FALSE)</f>
        <v>Approved</v>
      </c>
      <c r="O83" t="str">
        <f>VLOOKUP(A83,[1]Transactions!$A$1:$Y$3480,7,FALSE)</f>
        <v>Solex</v>
      </c>
      <c r="P83" t="s">
        <v>28</v>
      </c>
      <c r="Q83">
        <v>13</v>
      </c>
      <c r="R83" t="s">
        <v>191</v>
      </c>
      <c r="S83" t="s">
        <v>57</v>
      </c>
      <c r="T83" t="s">
        <v>31</v>
      </c>
      <c r="U83" t="s">
        <v>32</v>
      </c>
      <c r="V83" t="s">
        <v>33</v>
      </c>
      <c r="W83">
        <v>22</v>
      </c>
      <c r="X83">
        <v>2</v>
      </c>
      <c r="Y83">
        <v>1385.6</v>
      </c>
      <c r="Z83">
        <v>626.91</v>
      </c>
      <c r="AA83">
        <v>42</v>
      </c>
      <c r="AB83">
        <v>93</v>
      </c>
      <c r="AC83">
        <v>2</v>
      </c>
      <c r="AD83">
        <v>758.69</v>
      </c>
      <c r="AE83">
        <f t="shared" si="5"/>
        <v>1</v>
      </c>
      <c r="AF83">
        <f t="shared" si="6"/>
        <v>4</v>
      </c>
      <c r="AG83">
        <f t="shared" si="7"/>
        <v>4</v>
      </c>
      <c r="AH83">
        <f t="shared" si="8"/>
        <v>144</v>
      </c>
      <c r="AI83" t="str">
        <f t="shared" si="9"/>
        <v>Bronz customer</v>
      </c>
    </row>
    <row r="84" spans="1:35" x14ac:dyDescent="0.3">
      <c r="A84">
        <v>888</v>
      </c>
      <c r="B84" t="s">
        <v>349</v>
      </c>
      <c r="C84">
        <v>4720</v>
      </c>
      <c r="D84" t="s">
        <v>53</v>
      </c>
      <c r="E84" t="s">
        <v>25</v>
      </c>
      <c r="F84">
        <v>1</v>
      </c>
      <c r="G84" t="s">
        <v>350</v>
      </c>
      <c r="H84" t="s">
        <v>351</v>
      </c>
      <c r="I84" t="str">
        <f>VLOOKUP(A84,[1]Transactions!$A$2:$Y$3480,8,FALSE)</f>
        <v>Road</v>
      </c>
      <c r="J84">
        <f>VLOOKUP(A84,[1]Transactions!$A$2:$Y$3480,13,FALSE)</f>
        <v>1295.43</v>
      </c>
      <c r="K84" s="4">
        <f>VLOOKUP(A84,[1]Transactions!$A$2:$Y$3480,14,FALSE)</f>
        <v>42295</v>
      </c>
      <c r="M84" t="b">
        <f>VLOOKUP(A84,[1]Transactions!$A$2:$Y$3480,5,FALSE)</f>
        <v>1</v>
      </c>
      <c r="N84" t="str">
        <f>VLOOKUP(A84,[1]Transactions!$A$2:$Y$3480,6,FALSE)</f>
        <v>Approved</v>
      </c>
      <c r="O84" t="str">
        <f>VLOOKUP(A84,[1]Transactions!$A$1:$Y$3480,7,FALSE)</f>
        <v>Trek Bicycles</v>
      </c>
      <c r="P84" t="s">
        <v>43</v>
      </c>
      <c r="Q84">
        <v>62</v>
      </c>
      <c r="R84" t="s">
        <v>352</v>
      </c>
      <c r="S84" t="s">
        <v>119</v>
      </c>
      <c r="T84" t="s">
        <v>31</v>
      </c>
      <c r="U84" t="s">
        <v>32</v>
      </c>
      <c r="V84" t="s">
        <v>47</v>
      </c>
      <c r="W84">
        <v>10</v>
      </c>
      <c r="X84">
        <v>5</v>
      </c>
      <c r="Y84">
        <v>5750.62</v>
      </c>
      <c r="Z84">
        <v>3471.92</v>
      </c>
      <c r="AA84">
        <v>56</v>
      </c>
      <c r="AB84">
        <v>68</v>
      </c>
      <c r="AC84">
        <v>5</v>
      </c>
      <c r="AD84">
        <v>2278.6999999999998</v>
      </c>
      <c r="AE84">
        <f t="shared" si="5"/>
        <v>2</v>
      </c>
      <c r="AF84">
        <f t="shared" ref="AF84:AF85" si="13">_xlfn.IFS(AC84&gt;=14,1,AND(AC84&lt;=14,AC84&gt;7),2,AND(AC84&lt;=7,AC84&gt;=5),3,AND(AC84&lt;=4,AC84&gt;0),4)</f>
        <v>3</v>
      </c>
      <c r="AG84">
        <f t="shared" si="7"/>
        <v>3</v>
      </c>
      <c r="AH84">
        <f t="shared" si="8"/>
        <v>233</v>
      </c>
      <c r="AI84" t="str">
        <f t="shared" si="9"/>
        <v>Gold Customerr</v>
      </c>
    </row>
    <row r="85" spans="1:35" x14ac:dyDescent="0.3">
      <c r="A85">
        <v>1697</v>
      </c>
      <c r="B85" t="s">
        <v>353</v>
      </c>
      <c r="C85">
        <v>2087</v>
      </c>
      <c r="D85" t="s">
        <v>24</v>
      </c>
      <c r="E85" t="s">
        <v>25</v>
      </c>
      <c r="F85">
        <v>11</v>
      </c>
      <c r="G85" t="s">
        <v>354</v>
      </c>
      <c r="H85" t="s">
        <v>355</v>
      </c>
      <c r="I85" t="str">
        <f>VLOOKUP(A85,[1]Transactions!$A$2:$Y$3480,8,FALSE)</f>
        <v>Standard</v>
      </c>
      <c r="J85">
        <f>VLOOKUP(A85,[1]Transactions!$A$2:$Y$3480,13,FALSE)</f>
        <v>45.960000000000008</v>
      </c>
      <c r="K85" s="4">
        <f>VLOOKUP(A85,[1]Transactions!$A$2:$Y$3480,14,FALSE)</f>
        <v>33259</v>
      </c>
      <c r="M85" t="b">
        <f>VLOOKUP(A85,[1]Transactions!$A$2:$Y$3480,5,FALSE)</f>
        <v>1</v>
      </c>
      <c r="N85" t="str">
        <f>VLOOKUP(A85,[1]Transactions!$A$2:$Y$3480,6,FALSE)</f>
        <v>Approved</v>
      </c>
      <c r="O85" t="str">
        <f>VLOOKUP(A85,[1]Transactions!$A$1:$Y$3480,7,FALSE)</f>
        <v>OHM Cycles</v>
      </c>
      <c r="P85" t="s">
        <v>43</v>
      </c>
      <c r="Q85">
        <v>44</v>
      </c>
      <c r="R85" t="s">
        <v>356</v>
      </c>
      <c r="S85" t="s">
        <v>30</v>
      </c>
      <c r="T85" t="s">
        <v>31</v>
      </c>
      <c r="U85" t="s">
        <v>32</v>
      </c>
      <c r="V85" t="s">
        <v>33</v>
      </c>
      <c r="W85">
        <v>12</v>
      </c>
      <c r="X85">
        <v>5</v>
      </c>
      <c r="Y85">
        <v>6885.15</v>
      </c>
      <c r="Z85">
        <v>3842.67</v>
      </c>
      <c r="AA85">
        <v>51</v>
      </c>
      <c r="AB85">
        <v>24</v>
      </c>
      <c r="AC85">
        <v>5</v>
      </c>
      <c r="AD85">
        <v>3042.48</v>
      </c>
      <c r="AE85">
        <f t="shared" si="5"/>
        <v>3</v>
      </c>
      <c r="AF85">
        <f t="shared" si="13"/>
        <v>3</v>
      </c>
      <c r="AG85">
        <f t="shared" si="7"/>
        <v>2</v>
      </c>
      <c r="AH85">
        <f t="shared" si="8"/>
        <v>332</v>
      </c>
      <c r="AI85" t="str">
        <f t="shared" si="9"/>
        <v>Silver Customer</v>
      </c>
    </row>
    <row r="86" spans="1:35" x14ac:dyDescent="0.3">
      <c r="A86">
        <v>946</v>
      </c>
      <c r="B86" t="s">
        <v>357</v>
      </c>
      <c r="C86">
        <v>2229</v>
      </c>
      <c r="D86" t="s">
        <v>24</v>
      </c>
      <c r="E86" t="s">
        <v>25</v>
      </c>
      <c r="F86">
        <v>10</v>
      </c>
      <c r="G86" t="s">
        <v>358</v>
      </c>
      <c r="H86" t="s">
        <v>359</v>
      </c>
      <c r="I86" t="str">
        <f>VLOOKUP(A86,[1]Transactions!$A$2:$Y$3480,8,FALSE)</f>
        <v>Standard</v>
      </c>
      <c r="J86">
        <f>VLOOKUP(A86,[1]Transactions!$A$2:$Y$3480,13,FALSE)</f>
        <v>1055.82</v>
      </c>
      <c r="K86" s="4">
        <f>VLOOKUP(A86,[1]Transactions!$A$2:$Y$3480,14,FALSE)</f>
        <v>38193</v>
      </c>
      <c r="M86" t="b">
        <f>VLOOKUP(A86,[1]Transactions!$A$2:$Y$3480,5,FALSE)</f>
        <v>0</v>
      </c>
      <c r="N86" t="str">
        <f>VLOOKUP(A86,[1]Transactions!$A$2:$Y$3480,6,FALSE)</f>
        <v>Approved</v>
      </c>
      <c r="O86" t="str">
        <f>VLOOKUP(A86,[1]Transactions!$A$1:$Y$3480,7,FALSE)</f>
        <v>Giant Bicycles</v>
      </c>
      <c r="P86" t="s">
        <v>43</v>
      </c>
      <c r="Q86">
        <v>16</v>
      </c>
      <c r="R86" t="s">
        <v>360</v>
      </c>
      <c r="S86" t="s">
        <v>119</v>
      </c>
      <c r="T86" t="s">
        <v>46</v>
      </c>
      <c r="U86" t="s">
        <v>32</v>
      </c>
      <c r="V86" t="s">
        <v>47</v>
      </c>
      <c r="W86">
        <v>12</v>
      </c>
      <c r="X86">
        <v>8</v>
      </c>
      <c r="Y86">
        <v>10866.75</v>
      </c>
      <c r="Z86">
        <v>4561.1499999999996</v>
      </c>
      <c r="AA86">
        <v>59</v>
      </c>
      <c r="AB86">
        <v>2</v>
      </c>
      <c r="AC86">
        <v>8</v>
      </c>
      <c r="AD86">
        <v>6305.6</v>
      </c>
      <c r="AE86">
        <f t="shared" si="5"/>
        <v>4</v>
      </c>
      <c r="AF86">
        <f t="shared" si="6"/>
        <v>2</v>
      </c>
      <c r="AG86">
        <f t="shared" si="7"/>
        <v>1</v>
      </c>
      <c r="AH86">
        <f t="shared" si="8"/>
        <v>421</v>
      </c>
      <c r="AI86" t="str">
        <f t="shared" si="9"/>
        <v>Platinum Customer</v>
      </c>
    </row>
    <row r="87" spans="1:35" x14ac:dyDescent="0.3">
      <c r="A87">
        <v>2298</v>
      </c>
      <c r="B87" t="s">
        <v>361</v>
      </c>
      <c r="C87">
        <v>3977</v>
      </c>
      <c r="D87" t="s">
        <v>40</v>
      </c>
      <c r="E87" t="s">
        <v>25</v>
      </c>
      <c r="F87">
        <v>4</v>
      </c>
      <c r="G87" t="s">
        <v>362</v>
      </c>
      <c r="H87" t="s">
        <v>363</v>
      </c>
      <c r="I87" t="str">
        <f>VLOOKUP(A87,[1]Transactions!$A$2:$Y$3480,8,FALSE)</f>
        <v>Standard</v>
      </c>
      <c r="J87">
        <f>VLOOKUP(A87,[1]Transactions!$A$2:$Y$3480,13,FALSE)</f>
        <v>72.599999999999966</v>
      </c>
      <c r="K87" s="4">
        <f>VLOOKUP(A87,[1]Transactions!$A$2:$Y$3480,14,FALSE)</f>
        <v>38482</v>
      </c>
      <c r="M87" t="b">
        <f>VLOOKUP(A87,[1]Transactions!$A$2:$Y$3480,5,FALSE)</f>
        <v>0</v>
      </c>
      <c r="N87" t="str">
        <f>VLOOKUP(A87,[1]Transactions!$A$2:$Y$3480,6,FALSE)</f>
        <v>Approved</v>
      </c>
      <c r="O87" t="str">
        <f>VLOOKUP(A87,[1]Transactions!$A$1:$Y$3480,7,FALSE)</f>
        <v>Norco Bicycles</v>
      </c>
      <c r="P87" t="s">
        <v>28</v>
      </c>
      <c r="Q87">
        <v>64</v>
      </c>
      <c r="R87" t="s">
        <v>364</v>
      </c>
      <c r="S87" t="s">
        <v>176</v>
      </c>
      <c r="T87" t="s">
        <v>31</v>
      </c>
      <c r="U87" t="s">
        <v>32</v>
      </c>
      <c r="V87" t="s">
        <v>33</v>
      </c>
      <c r="W87">
        <v>5</v>
      </c>
      <c r="X87">
        <v>5</v>
      </c>
      <c r="Y87">
        <v>4992.1899999999996</v>
      </c>
      <c r="Z87">
        <v>2654.44</v>
      </c>
      <c r="AA87">
        <v>22</v>
      </c>
      <c r="AB87">
        <v>45</v>
      </c>
      <c r="AC87">
        <v>5</v>
      </c>
      <c r="AD87">
        <v>2337.75</v>
      </c>
      <c r="AE87">
        <f t="shared" si="5"/>
        <v>2</v>
      </c>
      <c r="AF87">
        <f>_xlfn.IFS(AC87&gt;=14,1,AND(AC87&lt;=14,AC87&gt;7),2,AND(AC87&lt;=7,AC87&gt;=5),3,AND(AC87&lt;=4,AC87&gt;0),4)</f>
        <v>3</v>
      </c>
      <c r="AG87">
        <f t="shared" si="7"/>
        <v>3</v>
      </c>
      <c r="AH87">
        <f t="shared" si="8"/>
        <v>233</v>
      </c>
      <c r="AI87" t="str">
        <f t="shared" si="9"/>
        <v>Gold Customerr</v>
      </c>
    </row>
    <row r="88" spans="1:35" x14ac:dyDescent="0.3">
      <c r="A88">
        <v>1871</v>
      </c>
      <c r="B88" t="s">
        <v>365</v>
      </c>
      <c r="C88">
        <v>4160</v>
      </c>
      <c r="D88" t="s">
        <v>53</v>
      </c>
      <c r="E88" t="s">
        <v>25</v>
      </c>
      <c r="F88">
        <v>4</v>
      </c>
      <c r="G88" t="s">
        <v>366</v>
      </c>
      <c r="H88" t="s">
        <v>367</v>
      </c>
      <c r="I88" t="str">
        <f>VLOOKUP(A88,[1]Transactions!$A$2:$Y$3480,8,FALSE)</f>
        <v>Standard</v>
      </c>
      <c r="J88">
        <f>VLOOKUP(A88,[1]Transactions!$A$2:$Y$3480,13,FALSE)</f>
        <v>1028.76</v>
      </c>
      <c r="K88" s="4">
        <f>VLOOKUP(A88,[1]Transactions!$A$2:$Y$3480,14,FALSE)</f>
        <v>42145</v>
      </c>
      <c r="M88" t="b">
        <f>VLOOKUP(A88,[1]Transactions!$A$2:$Y$3480,5,FALSE)</f>
        <v>0</v>
      </c>
      <c r="N88" t="str">
        <f>VLOOKUP(A88,[1]Transactions!$A$2:$Y$3480,6,FALSE)</f>
        <v>Approved</v>
      </c>
      <c r="O88" t="str">
        <f>VLOOKUP(A88,[1]Transactions!$A$1:$Y$3480,7,FALSE)</f>
        <v>WeareA2B</v>
      </c>
      <c r="P88" t="s">
        <v>43</v>
      </c>
      <c r="Q88">
        <v>52</v>
      </c>
      <c r="R88" t="s">
        <v>368</v>
      </c>
      <c r="S88" t="s">
        <v>45</v>
      </c>
      <c r="T88" t="s">
        <v>46</v>
      </c>
      <c r="U88" t="s">
        <v>32</v>
      </c>
      <c r="V88" t="s">
        <v>33</v>
      </c>
      <c r="W88">
        <v>8</v>
      </c>
      <c r="X88">
        <v>4</v>
      </c>
      <c r="Y88">
        <v>3787.27</v>
      </c>
      <c r="Z88">
        <v>1567.01</v>
      </c>
      <c r="AA88">
        <v>26</v>
      </c>
      <c r="AB88">
        <v>94</v>
      </c>
      <c r="AC88">
        <v>4</v>
      </c>
      <c r="AD88">
        <v>2220.2600000000002</v>
      </c>
      <c r="AE88">
        <f t="shared" si="5"/>
        <v>1</v>
      </c>
      <c r="AF88">
        <f t="shared" si="6"/>
        <v>4</v>
      </c>
      <c r="AG88">
        <f t="shared" si="7"/>
        <v>3</v>
      </c>
      <c r="AH88">
        <f t="shared" si="8"/>
        <v>143</v>
      </c>
      <c r="AI88" t="str">
        <f t="shared" si="9"/>
        <v>Bronz customer</v>
      </c>
    </row>
    <row r="89" spans="1:35" x14ac:dyDescent="0.3">
      <c r="A89">
        <v>3427</v>
      </c>
      <c r="B89" t="s">
        <v>369</v>
      </c>
      <c r="C89">
        <v>2226</v>
      </c>
      <c r="D89" t="s">
        <v>24</v>
      </c>
      <c r="E89" t="s">
        <v>25</v>
      </c>
      <c r="F89">
        <v>9</v>
      </c>
      <c r="G89" t="s">
        <v>370</v>
      </c>
      <c r="H89" t="s">
        <v>371</v>
      </c>
      <c r="I89" t="str">
        <f>VLOOKUP(A89,[1]Transactions!$A$2:$Y$3480,8,FALSE)</f>
        <v>Standard</v>
      </c>
      <c r="J89">
        <f>VLOOKUP(A89,[1]Transactions!$A$2:$Y$3480,13,FALSE)</f>
        <v>502.47</v>
      </c>
      <c r="K89" s="4">
        <f>VLOOKUP(A89,[1]Transactions!$A$2:$Y$3480,14,FALSE)</f>
        <v>38991</v>
      </c>
      <c r="M89" t="b">
        <f>VLOOKUP(A89,[1]Transactions!$A$2:$Y$3480,5,FALSE)</f>
        <v>0</v>
      </c>
      <c r="N89" t="str">
        <f>VLOOKUP(A89,[1]Transactions!$A$2:$Y$3480,6,FALSE)</f>
        <v>Approved</v>
      </c>
      <c r="O89" t="str">
        <f>VLOOKUP(A89,[1]Transactions!$A$1:$Y$3480,7,FALSE)</f>
        <v>Solex</v>
      </c>
      <c r="P89" t="s">
        <v>28</v>
      </c>
      <c r="Q89">
        <v>67</v>
      </c>
      <c r="R89" t="s">
        <v>372</v>
      </c>
      <c r="S89" t="s">
        <v>45</v>
      </c>
      <c r="T89" t="s">
        <v>31</v>
      </c>
      <c r="U89" t="s">
        <v>32</v>
      </c>
      <c r="V89" t="s">
        <v>33</v>
      </c>
      <c r="W89">
        <v>17</v>
      </c>
      <c r="X89">
        <v>8</v>
      </c>
      <c r="Y89">
        <v>12523.17</v>
      </c>
      <c r="Z89">
        <v>8602.17</v>
      </c>
      <c r="AA89">
        <v>39</v>
      </c>
      <c r="AB89">
        <v>1</v>
      </c>
      <c r="AC89">
        <v>8</v>
      </c>
      <c r="AD89">
        <v>3921</v>
      </c>
      <c r="AE89">
        <f t="shared" si="5"/>
        <v>4</v>
      </c>
      <c r="AF89">
        <f t="shared" si="6"/>
        <v>2</v>
      </c>
      <c r="AG89">
        <f t="shared" si="7"/>
        <v>2</v>
      </c>
      <c r="AH89">
        <f t="shared" si="8"/>
        <v>422</v>
      </c>
      <c r="AI89" t="str">
        <f t="shared" si="9"/>
        <v>Platinum Customer</v>
      </c>
    </row>
    <row r="90" spans="1:35" x14ac:dyDescent="0.3">
      <c r="A90">
        <v>486</v>
      </c>
      <c r="B90" t="s">
        <v>373</v>
      </c>
      <c r="C90">
        <v>3141</v>
      </c>
      <c r="D90" t="s">
        <v>40</v>
      </c>
      <c r="E90" t="s">
        <v>25</v>
      </c>
      <c r="F90">
        <v>7</v>
      </c>
      <c r="G90" t="s">
        <v>374</v>
      </c>
      <c r="H90" t="s">
        <v>375</v>
      </c>
      <c r="I90" t="str">
        <f>VLOOKUP(A90,[1]Transactions!$A$2:$Y$3480,8,FALSE)</f>
        <v>Road</v>
      </c>
      <c r="J90">
        <f>VLOOKUP(A90,[1]Transactions!$A$2:$Y$3480,13,FALSE)</f>
        <v>709.34</v>
      </c>
      <c r="K90" s="4">
        <f>VLOOKUP(A90,[1]Transactions!$A$2:$Y$3480,14,FALSE)</f>
        <v>38339</v>
      </c>
      <c r="M90" t="b">
        <f>VLOOKUP(A90,[1]Transactions!$A$2:$Y$3480,5,FALSE)</f>
        <v>1</v>
      </c>
      <c r="N90" t="str">
        <f>VLOOKUP(A90,[1]Transactions!$A$2:$Y$3480,6,FALSE)</f>
        <v>Approved</v>
      </c>
      <c r="O90" t="str">
        <f>VLOOKUP(A90,[1]Transactions!$A$1:$Y$3480,7,FALSE)</f>
        <v>Giant Bicycles</v>
      </c>
      <c r="P90" t="s">
        <v>43</v>
      </c>
      <c r="Q90">
        <v>0</v>
      </c>
      <c r="R90" t="s">
        <v>376</v>
      </c>
      <c r="S90" t="s">
        <v>119</v>
      </c>
      <c r="T90" t="s">
        <v>38</v>
      </c>
      <c r="U90" t="s">
        <v>32</v>
      </c>
      <c r="V90" t="s">
        <v>33</v>
      </c>
      <c r="W90">
        <v>15</v>
      </c>
      <c r="X90">
        <v>5</v>
      </c>
      <c r="Y90">
        <v>7323.58</v>
      </c>
      <c r="Z90">
        <v>2407.81</v>
      </c>
      <c r="AA90">
        <v>64</v>
      </c>
      <c r="AB90">
        <v>91</v>
      </c>
      <c r="AC90">
        <v>5</v>
      </c>
      <c r="AD90">
        <v>4915.7700000000004</v>
      </c>
      <c r="AE90">
        <f t="shared" si="5"/>
        <v>1</v>
      </c>
      <c r="AF90">
        <f t="shared" ref="AF90:AF91" si="14">_xlfn.IFS(AC90&gt;=14,1,AND(AC90&lt;=14,AC90&gt;7),2,AND(AC90&lt;=7,AC90&gt;=5),3,AND(AC90&lt;=4,AC90&gt;0),4)</f>
        <v>3</v>
      </c>
      <c r="AG90">
        <f t="shared" si="7"/>
        <v>1</v>
      </c>
      <c r="AH90">
        <f t="shared" si="8"/>
        <v>131</v>
      </c>
      <c r="AI90" t="str">
        <f t="shared" si="9"/>
        <v>Bronz customer</v>
      </c>
    </row>
    <row r="91" spans="1:35" x14ac:dyDescent="0.3">
      <c r="A91">
        <v>2301</v>
      </c>
      <c r="B91" t="s">
        <v>377</v>
      </c>
      <c r="C91">
        <v>4101</v>
      </c>
      <c r="D91" t="s">
        <v>53</v>
      </c>
      <c r="E91" t="s">
        <v>25</v>
      </c>
      <c r="F91">
        <v>10</v>
      </c>
      <c r="G91" t="s">
        <v>378</v>
      </c>
      <c r="H91" t="s">
        <v>379</v>
      </c>
      <c r="I91" t="str">
        <f>VLOOKUP(A91,[1]Transactions!$A$2:$Y$3480,8,FALSE)</f>
        <v>Road</v>
      </c>
      <c r="J91">
        <f>VLOOKUP(A91,[1]Transactions!$A$2:$Y$3480,13,FALSE)</f>
        <v>189.27999999999997</v>
      </c>
      <c r="K91" s="4">
        <f>VLOOKUP(A91,[1]Transactions!$A$2:$Y$3480,14,FALSE)</f>
        <v>35470</v>
      </c>
      <c r="M91" t="b">
        <f>VLOOKUP(A91,[1]Transactions!$A$2:$Y$3480,5,FALSE)</f>
        <v>0</v>
      </c>
      <c r="N91" t="str">
        <f>VLOOKUP(A91,[1]Transactions!$A$2:$Y$3480,6,FALSE)</f>
        <v>Approved</v>
      </c>
      <c r="O91" t="str">
        <f>VLOOKUP(A91,[1]Transactions!$A$1:$Y$3480,7,FALSE)</f>
        <v>Trek Bicycles</v>
      </c>
      <c r="P91" t="s">
        <v>28</v>
      </c>
      <c r="Q91">
        <v>66</v>
      </c>
      <c r="R91" t="s">
        <v>368</v>
      </c>
      <c r="S91" t="s">
        <v>45</v>
      </c>
      <c r="T91" t="s">
        <v>31</v>
      </c>
      <c r="U91" t="s">
        <v>32</v>
      </c>
      <c r="V91" t="s">
        <v>33</v>
      </c>
      <c r="W91">
        <v>19</v>
      </c>
      <c r="X91">
        <v>5</v>
      </c>
      <c r="Y91">
        <v>8675.69</v>
      </c>
      <c r="Z91">
        <v>4035.7</v>
      </c>
      <c r="AA91">
        <v>53</v>
      </c>
      <c r="AB91">
        <v>5</v>
      </c>
      <c r="AC91">
        <v>5</v>
      </c>
      <c r="AD91">
        <v>4639.99</v>
      </c>
      <c r="AE91">
        <f t="shared" si="5"/>
        <v>4</v>
      </c>
      <c r="AF91">
        <f t="shared" si="14"/>
        <v>3</v>
      </c>
      <c r="AG91">
        <f t="shared" si="7"/>
        <v>1</v>
      </c>
      <c r="AH91">
        <f t="shared" si="8"/>
        <v>431</v>
      </c>
      <c r="AI91" t="str">
        <f t="shared" si="9"/>
        <v>Platinum Customer</v>
      </c>
    </row>
    <row r="92" spans="1:35" x14ac:dyDescent="0.3">
      <c r="A92">
        <v>3124</v>
      </c>
      <c r="B92" t="s">
        <v>380</v>
      </c>
      <c r="C92">
        <v>2560</v>
      </c>
      <c r="D92" t="s">
        <v>24</v>
      </c>
      <c r="E92" t="s">
        <v>25</v>
      </c>
      <c r="F92">
        <v>6</v>
      </c>
      <c r="G92" t="s">
        <v>381</v>
      </c>
      <c r="H92" t="s">
        <v>382</v>
      </c>
      <c r="I92" t="str">
        <f>VLOOKUP(A92,[1]Transactions!$A$2:$Y$3480,8,FALSE)</f>
        <v>Standard</v>
      </c>
      <c r="J92">
        <f>VLOOKUP(A92,[1]Transactions!$A$2:$Y$3480,13,FALSE)</f>
        <v>327.9799999999999</v>
      </c>
      <c r="K92" s="4">
        <f>VLOOKUP(A92,[1]Transactions!$A$2:$Y$3480,14,FALSE)</f>
        <v>40779</v>
      </c>
      <c r="M92" t="b">
        <f>VLOOKUP(A92,[1]Transactions!$A$2:$Y$3480,5,FALSE)</f>
        <v>1</v>
      </c>
      <c r="N92" t="str">
        <f>VLOOKUP(A92,[1]Transactions!$A$2:$Y$3480,6,FALSE)</f>
        <v>Approved</v>
      </c>
      <c r="O92" t="str">
        <f>VLOOKUP(A92,[1]Transactions!$A$1:$Y$3480,7,FALSE)</f>
        <v>Solex</v>
      </c>
      <c r="P92" t="s">
        <v>43</v>
      </c>
      <c r="Q92">
        <v>73</v>
      </c>
      <c r="R92" t="s">
        <v>335</v>
      </c>
      <c r="S92" t="s">
        <v>57</v>
      </c>
      <c r="T92" t="s">
        <v>46</v>
      </c>
      <c r="U92" t="s">
        <v>32</v>
      </c>
      <c r="V92" t="s">
        <v>33</v>
      </c>
      <c r="W92">
        <v>9</v>
      </c>
      <c r="X92">
        <v>3</v>
      </c>
      <c r="Y92">
        <v>2085.1799999999998</v>
      </c>
      <c r="Z92">
        <v>1683.68</v>
      </c>
      <c r="AA92">
        <v>39</v>
      </c>
      <c r="AB92">
        <v>38</v>
      </c>
      <c r="AC92">
        <v>3</v>
      </c>
      <c r="AD92">
        <v>401.5</v>
      </c>
      <c r="AE92">
        <f t="shared" si="5"/>
        <v>3</v>
      </c>
      <c r="AF92">
        <f t="shared" si="6"/>
        <v>4</v>
      </c>
      <c r="AG92">
        <f t="shared" si="7"/>
        <v>4</v>
      </c>
      <c r="AH92">
        <f t="shared" si="8"/>
        <v>344</v>
      </c>
      <c r="AI92" t="str">
        <f t="shared" si="9"/>
        <v>Silver Customer</v>
      </c>
    </row>
    <row r="93" spans="1:35" x14ac:dyDescent="0.3">
      <c r="A93">
        <v>1057</v>
      </c>
      <c r="B93" t="s">
        <v>383</v>
      </c>
      <c r="C93">
        <v>2065</v>
      </c>
      <c r="D93" t="s">
        <v>24</v>
      </c>
      <c r="E93" t="s">
        <v>25</v>
      </c>
      <c r="F93">
        <v>12</v>
      </c>
      <c r="G93" t="s">
        <v>384</v>
      </c>
      <c r="H93" t="s">
        <v>385</v>
      </c>
      <c r="I93" t="str">
        <f>VLOOKUP(A93,[1]Transactions!$A$2:$Y$3480,8,FALSE)</f>
        <v>Standard</v>
      </c>
      <c r="J93">
        <f>VLOOKUP(A93,[1]Transactions!$A$2:$Y$3480,13,FALSE)</f>
        <v>1592.19</v>
      </c>
      <c r="K93" s="4">
        <f>VLOOKUP(A93,[1]Transactions!$A$2:$Y$3480,14,FALSE)</f>
        <v>34996</v>
      </c>
      <c r="M93" t="b">
        <f>VLOOKUP(A93,[1]Transactions!$A$2:$Y$3480,5,FALSE)</f>
        <v>0</v>
      </c>
      <c r="N93" t="str">
        <f>VLOOKUP(A93,[1]Transactions!$A$2:$Y$3480,6,FALSE)</f>
        <v>Approved</v>
      </c>
      <c r="O93" t="str">
        <f>VLOOKUP(A93,[1]Transactions!$A$1:$Y$3480,7,FALSE)</f>
        <v>OHM Cycles</v>
      </c>
      <c r="P93" t="s">
        <v>43</v>
      </c>
      <c r="Q93">
        <v>73</v>
      </c>
      <c r="R93" t="s">
        <v>234</v>
      </c>
      <c r="S93" t="s">
        <v>30</v>
      </c>
      <c r="T93" t="s">
        <v>31</v>
      </c>
      <c r="U93" t="s">
        <v>32</v>
      </c>
      <c r="V93" t="s">
        <v>47</v>
      </c>
      <c r="W93">
        <v>5</v>
      </c>
      <c r="X93">
        <v>3</v>
      </c>
      <c r="Y93">
        <v>4028.47</v>
      </c>
      <c r="Z93">
        <v>1539.67</v>
      </c>
      <c r="AA93">
        <v>51</v>
      </c>
      <c r="AB93">
        <v>112</v>
      </c>
      <c r="AC93">
        <v>3</v>
      </c>
      <c r="AD93">
        <v>2488.8000000000002</v>
      </c>
      <c r="AE93">
        <f t="shared" si="5"/>
        <v>1</v>
      </c>
      <c r="AF93">
        <f t="shared" si="6"/>
        <v>4</v>
      </c>
      <c r="AG93">
        <f t="shared" si="7"/>
        <v>3</v>
      </c>
      <c r="AH93">
        <f t="shared" si="8"/>
        <v>143</v>
      </c>
      <c r="AI93" t="str">
        <f t="shared" si="9"/>
        <v>Bronz customer</v>
      </c>
    </row>
    <row r="94" spans="1:35" x14ac:dyDescent="0.3">
      <c r="A94">
        <v>1633</v>
      </c>
      <c r="B94" t="s">
        <v>386</v>
      </c>
      <c r="C94">
        <v>4220</v>
      </c>
      <c r="D94" t="s">
        <v>53</v>
      </c>
      <c r="E94" t="s">
        <v>25</v>
      </c>
      <c r="F94">
        <v>4</v>
      </c>
      <c r="G94" t="s">
        <v>387</v>
      </c>
      <c r="H94" t="s">
        <v>388</v>
      </c>
      <c r="I94" t="str">
        <f>VLOOKUP(A94,[1]Transactions!$A$2:$Y$3480,8,FALSE)</f>
        <v>Road</v>
      </c>
      <c r="J94">
        <f>VLOOKUP(A94,[1]Transactions!$A$2:$Y$3480,13,FALSE)</f>
        <v>745.94</v>
      </c>
      <c r="K94" s="4">
        <f>VLOOKUP(A94,[1]Transactions!$A$2:$Y$3480,14,FALSE)</f>
        <v>38693</v>
      </c>
      <c r="M94" t="b">
        <f>VLOOKUP(A94,[1]Transactions!$A$2:$Y$3480,5,FALSE)</f>
        <v>0</v>
      </c>
      <c r="N94" t="str">
        <f>VLOOKUP(A94,[1]Transactions!$A$2:$Y$3480,6,FALSE)</f>
        <v>Approved</v>
      </c>
      <c r="O94" t="str">
        <f>VLOOKUP(A94,[1]Transactions!$A$1:$Y$3480,7,FALSE)</f>
        <v>Trek Bicycles</v>
      </c>
      <c r="P94" t="s">
        <v>43</v>
      </c>
      <c r="Q94">
        <v>16</v>
      </c>
      <c r="R94" t="s">
        <v>61</v>
      </c>
      <c r="S94" t="s">
        <v>176</v>
      </c>
      <c r="T94" t="s">
        <v>46</v>
      </c>
      <c r="U94" t="s">
        <v>32</v>
      </c>
      <c r="V94" t="s">
        <v>33</v>
      </c>
      <c r="W94">
        <v>14</v>
      </c>
      <c r="X94">
        <v>3</v>
      </c>
      <c r="Y94">
        <v>4623.68</v>
      </c>
      <c r="Z94">
        <v>2074.7600000000002</v>
      </c>
      <c r="AA94">
        <v>56</v>
      </c>
      <c r="AB94">
        <v>17</v>
      </c>
      <c r="AC94">
        <v>3</v>
      </c>
      <c r="AD94">
        <v>2548.92</v>
      </c>
      <c r="AE94">
        <f t="shared" si="5"/>
        <v>4</v>
      </c>
      <c r="AF94">
        <f t="shared" si="6"/>
        <v>4</v>
      </c>
      <c r="AG94">
        <f t="shared" si="7"/>
        <v>3</v>
      </c>
      <c r="AH94">
        <f t="shared" si="8"/>
        <v>443</v>
      </c>
      <c r="AI94" t="str">
        <f t="shared" si="9"/>
        <v>Platinum Customer</v>
      </c>
    </row>
    <row r="95" spans="1:35" x14ac:dyDescent="0.3">
      <c r="A95">
        <v>1956</v>
      </c>
      <c r="B95" t="s">
        <v>389</v>
      </c>
      <c r="C95">
        <v>4017</v>
      </c>
      <c r="D95" t="s">
        <v>53</v>
      </c>
      <c r="E95" t="s">
        <v>25</v>
      </c>
      <c r="F95">
        <v>3</v>
      </c>
      <c r="G95" t="s">
        <v>390</v>
      </c>
      <c r="H95" t="s">
        <v>391</v>
      </c>
      <c r="I95" t="str">
        <f>VLOOKUP(A95,[1]Transactions!$A$2:$Y$3480,8,FALSE)</f>
        <v>Standard</v>
      </c>
      <c r="J95">
        <f>VLOOKUP(A95,[1]Transactions!$A$2:$Y$3480,13,FALSE)</f>
        <v>737.17000000000007</v>
      </c>
      <c r="K95" s="4">
        <f>VLOOKUP(A95,[1]Transactions!$A$2:$Y$3480,14,FALSE)</f>
        <v>34996</v>
      </c>
      <c r="M95" t="b">
        <f>VLOOKUP(A95,[1]Transactions!$A$2:$Y$3480,5,FALSE)</f>
        <v>0</v>
      </c>
      <c r="N95" t="str">
        <f>VLOOKUP(A95,[1]Transactions!$A$2:$Y$3480,6,FALSE)</f>
        <v>Approved</v>
      </c>
      <c r="O95" t="str">
        <f>VLOOKUP(A95,[1]Transactions!$A$1:$Y$3480,7,FALSE)</f>
        <v>Solex</v>
      </c>
      <c r="P95" t="s">
        <v>28</v>
      </c>
      <c r="Q95">
        <v>36</v>
      </c>
      <c r="R95" t="s">
        <v>392</v>
      </c>
      <c r="S95" t="s">
        <v>30</v>
      </c>
      <c r="T95" t="s">
        <v>38</v>
      </c>
      <c r="U95" t="s">
        <v>32</v>
      </c>
      <c r="V95" t="s">
        <v>33</v>
      </c>
      <c r="W95">
        <v>3</v>
      </c>
      <c r="X95">
        <v>4</v>
      </c>
      <c r="Y95">
        <v>3039.79</v>
      </c>
      <c r="Z95">
        <v>1772.6</v>
      </c>
      <c r="AA95">
        <v>26</v>
      </c>
      <c r="AB95">
        <v>33</v>
      </c>
      <c r="AC95">
        <v>4</v>
      </c>
      <c r="AD95">
        <v>1267.19</v>
      </c>
      <c r="AE95">
        <f t="shared" si="5"/>
        <v>3</v>
      </c>
      <c r="AF95">
        <f t="shared" si="6"/>
        <v>4</v>
      </c>
      <c r="AG95">
        <f t="shared" si="7"/>
        <v>4</v>
      </c>
      <c r="AH95">
        <f t="shared" si="8"/>
        <v>344</v>
      </c>
      <c r="AI95" t="str">
        <f t="shared" si="9"/>
        <v>Silver Customer</v>
      </c>
    </row>
    <row r="96" spans="1:35" x14ac:dyDescent="0.3">
      <c r="A96">
        <v>1106</v>
      </c>
      <c r="B96" t="s">
        <v>393</v>
      </c>
      <c r="C96">
        <v>3185</v>
      </c>
      <c r="D96" t="s">
        <v>40</v>
      </c>
      <c r="E96" t="s">
        <v>25</v>
      </c>
      <c r="F96">
        <v>11</v>
      </c>
      <c r="G96" t="s">
        <v>394</v>
      </c>
      <c r="H96" t="s">
        <v>395</v>
      </c>
      <c r="I96" t="str">
        <f>VLOOKUP(A96,[1]Transactions!$A$2:$Y$3480,8,FALSE)</f>
        <v>Standard</v>
      </c>
      <c r="J96">
        <f>VLOOKUP(A96,[1]Transactions!$A$2:$Y$3480,13,FALSE)</f>
        <v>509.97</v>
      </c>
      <c r="K96" s="4">
        <f>VLOOKUP(A96,[1]Transactions!$A$2:$Y$3480,14,FALSE)</f>
        <v>39298</v>
      </c>
      <c r="M96" t="b">
        <f>VLOOKUP(A96,[1]Transactions!$A$2:$Y$3480,5,FALSE)</f>
        <v>1</v>
      </c>
      <c r="N96" t="str">
        <f>VLOOKUP(A96,[1]Transactions!$A$2:$Y$3480,6,FALSE)</f>
        <v>Approved</v>
      </c>
      <c r="O96" t="str">
        <f>VLOOKUP(A96,[1]Transactions!$A$1:$Y$3480,7,FALSE)</f>
        <v>Giant Bicycles</v>
      </c>
      <c r="P96" t="s">
        <v>43</v>
      </c>
      <c r="Q96">
        <v>2</v>
      </c>
      <c r="R96" t="s">
        <v>396</v>
      </c>
      <c r="S96" t="s">
        <v>57</v>
      </c>
      <c r="T96" t="s">
        <v>31</v>
      </c>
      <c r="U96" t="s">
        <v>32</v>
      </c>
      <c r="V96" t="s">
        <v>47</v>
      </c>
      <c r="W96">
        <v>15</v>
      </c>
      <c r="X96">
        <v>9</v>
      </c>
      <c r="Y96">
        <v>11078.47</v>
      </c>
      <c r="Z96">
        <v>5386.86</v>
      </c>
      <c r="AA96">
        <v>57</v>
      </c>
      <c r="AB96">
        <v>24</v>
      </c>
      <c r="AC96">
        <v>9</v>
      </c>
      <c r="AD96">
        <v>5691.61</v>
      </c>
      <c r="AE96">
        <f t="shared" si="5"/>
        <v>3</v>
      </c>
      <c r="AF96">
        <f t="shared" si="6"/>
        <v>2</v>
      </c>
      <c r="AG96">
        <f t="shared" si="7"/>
        <v>1</v>
      </c>
      <c r="AH96">
        <f t="shared" si="8"/>
        <v>321</v>
      </c>
      <c r="AI96" t="str">
        <f t="shared" si="9"/>
        <v>Silver Customer</v>
      </c>
    </row>
    <row r="97" spans="1:35" x14ac:dyDescent="0.3">
      <c r="A97">
        <v>163</v>
      </c>
      <c r="B97" t="s">
        <v>397</v>
      </c>
      <c r="C97">
        <v>3016</v>
      </c>
      <c r="D97" t="s">
        <v>40</v>
      </c>
      <c r="E97" t="s">
        <v>25</v>
      </c>
      <c r="F97">
        <v>10</v>
      </c>
      <c r="G97" t="s">
        <v>398</v>
      </c>
      <c r="H97" t="s">
        <v>399</v>
      </c>
      <c r="I97" t="str">
        <f>VLOOKUP(A97,[1]Transactions!$A$2:$Y$3480,8,FALSE)</f>
        <v>Touring</v>
      </c>
      <c r="J97">
        <f>VLOOKUP(A97,[1]Transactions!$A$2:$Y$3480,13,FALSE)</f>
        <v>139.2299999999999</v>
      </c>
      <c r="K97" s="4">
        <f>VLOOKUP(A97,[1]Transactions!$A$2:$Y$3480,14,FALSE)</f>
        <v>42226</v>
      </c>
      <c r="M97" t="b">
        <f>VLOOKUP(A97,[1]Transactions!$A$2:$Y$3480,5,FALSE)</f>
        <v>1</v>
      </c>
      <c r="N97" t="str">
        <f>VLOOKUP(A97,[1]Transactions!$A$2:$Y$3480,6,FALSE)</f>
        <v>Approved</v>
      </c>
      <c r="O97" t="str">
        <f>VLOOKUP(A97,[1]Transactions!$A$1:$Y$3480,7,FALSE)</f>
        <v>OHM Cycles</v>
      </c>
      <c r="P97" t="s">
        <v>43</v>
      </c>
      <c r="Q97">
        <v>58</v>
      </c>
      <c r="R97" t="s">
        <v>95</v>
      </c>
      <c r="S97" t="s">
        <v>96</v>
      </c>
      <c r="T97" t="s">
        <v>46</v>
      </c>
      <c r="U97" t="s">
        <v>32</v>
      </c>
      <c r="V97" t="s">
        <v>33</v>
      </c>
      <c r="W97">
        <v>14</v>
      </c>
      <c r="X97">
        <v>2</v>
      </c>
      <c r="Y97">
        <v>3089.24</v>
      </c>
      <c r="Z97">
        <v>1987.96</v>
      </c>
      <c r="AA97">
        <v>44</v>
      </c>
      <c r="AB97">
        <v>114</v>
      </c>
      <c r="AC97">
        <v>2</v>
      </c>
      <c r="AD97">
        <v>1101.28</v>
      </c>
      <c r="AE97">
        <f t="shared" si="5"/>
        <v>1</v>
      </c>
      <c r="AF97">
        <f t="shared" si="6"/>
        <v>4</v>
      </c>
      <c r="AG97">
        <f t="shared" si="7"/>
        <v>4</v>
      </c>
      <c r="AH97">
        <f t="shared" si="8"/>
        <v>144</v>
      </c>
      <c r="AI97" t="str">
        <f t="shared" si="9"/>
        <v>Bronz customer</v>
      </c>
    </row>
    <row r="98" spans="1:35" x14ac:dyDescent="0.3">
      <c r="A98">
        <v>1886</v>
      </c>
      <c r="B98" t="s">
        <v>400</v>
      </c>
      <c r="C98">
        <v>2567</v>
      </c>
      <c r="D98" t="s">
        <v>24</v>
      </c>
      <c r="E98" t="s">
        <v>25</v>
      </c>
      <c r="F98">
        <v>9</v>
      </c>
      <c r="G98" t="s">
        <v>401</v>
      </c>
      <c r="H98" t="s">
        <v>402</v>
      </c>
      <c r="I98" t="str">
        <f>VLOOKUP(A98,[1]Transactions!$A$2:$Y$3480,8,FALSE)</f>
        <v>Standard</v>
      </c>
      <c r="J98">
        <f>VLOOKUP(A98,[1]Transactions!$A$2:$Y$3480,13,FALSE)</f>
        <v>90.099999999999966</v>
      </c>
      <c r="K98" s="4">
        <f>VLOOKUP(A98,[1]Transactions!$A$2:$Y$3480,14,FALSE)</f>
        <v>36668</v>
      </c>
      <c r="M98" t="b">
        <f>VLOOKUP(A98,[1]Transactions!$A$2:$Y$3480,5,FALSE)</f>
        <v>0</v>
      </c>
      <c r="N98" t="str">
        <f>VLOOKUP(A98,[1]Transactions!$A$2:$Y$3480,6,FALSE)</f>
        <v>Approved</v>
      </c>
      <c r="O98" t="str">
        <f>VLOOKUP(A98,[1]Transactions!$A$1:$Y$3480,7,FALSE)</f>
        <v>Norco Bicycles</v>
      </c>
      <c r="P98" t="s">
        <v>43</v>
      </c>
      <c r="Q98">
        <v>35</v>
      </c>
      <c r="R98" t="s">
        <v>403</v>
      </c>
      <c r="S98" t="s">
        <v>219</v>
      </c>
      <c r="T98" t="s">
        <v>38</v>
      </c>
      <c r="U98" t="s">
        <v>32</v>
      </c>
      <c r="V98" t="s">
        <v>47</v>
      </c>
      <c r="W98">
        <v>18</v>
      </c>
      <c r="X98">
        <v>4</v>
      </c>
      <c r="Y98">
        <v>4591.32</v>
      </c>
      <c r="Z98">
        <v>2156.56</v>
      </c>
      <c r="AA98">
        <v>41</v>
      </c>
      <c r="AB98">
        <v>6</v>
      </c>
      <c r="AC98">
        <v>4</v>
      </c>
      <c r="AD98">
        <v>2434.7600000000002</v>
      </c>
      <c r="AE98">
        <f t="shared" si="5"/>
        <v>4</v>
      </c>
      <c r="AF98">
        <f t="shared" si="6"/>
        <v>4</v>
      </c>
      <c r="AG98">
        <f t="shared" si="7"/>
        <v>3</v>
      </c>
      <c r="AH98">
        <f t="shared" si="8"/>
        <v>443</v>
      </c>
      <c r="AI98" t="str">
        <f t="shared" si="9"/>
        <v>Platinum Customer</v>
      </c>
    </row>
    <row r="99" spans="1:35" x14ac:dyDescent="0.3">
      <c r="A99">
        <v>3495</v>
      </c>
      <c r="B99" t="s">
        <v>404</v>
      </c>
      <c r="C99">
        <v>2767</v>
      </c>
      <c r="D99" t="s">
        <v>24</v>
      </c>
      <c r="E99" t="s">
        <v>25</v>
      </c>
      <c r="F99">
        <v>9</v>
      </c>
      <c r="G99" t="s">
        <v>405</v>
      </c>
      <c r="H99" t="s">
        <v>406</v>
      </c>
      <c r="I99" t="e">
        <f>VLOOKUP(A99,[1]Transactions!$A$2:$Y$3480,8,FALSE)</f>
        <v>#N/A</v>
      </c>
      <c r="J99" t="e">
        <f>VLOOKUP(A99,[1]Transactions!$A$2:$Y$3480,13,FALSE)</f>
        <v>#N/A</v>
      </c>
      <c r="K99" s="4" t="e">
        <f>VLOOKUP(A99,[1]Transactions!$A$2:$Y$3480,14,FALSE)</f>
        <v>#N/A</v>
      </c>
      <c r="M99" t="e">
        <f>VLOOKUP(A99,[1]Transactions!$A$2:$Y$3480,5,FALSE)</f>
        <v>#N/A</v>
      </c>
      <c r="N99" t="e">
        <f>VLOOKUP(A99,[1]Transactions!$A$2:$Y$3480,6,FALSE)</f>
        <v>#N/A</v>
      </c>
      <c r="O99" t="e">
        <f>VLOOKUP(A99,[1]Transactions!$A$1:$Y$3480,7,FALSE)</f>
        <v>#N/A</v>
      </c>
      <c r="P99" t="s">
        <v>43</v>
      </c>
      <c r="Q99">
        <v>57</v>
      </c>
      <c r="R99" t="s">
        <v>407</v>
      </c>
      <c r="S99" t="s">
        <v>45</v>
      </c>
      <c r="T99" t="s">
        <v>46</v>
      </c>
      <c r="U99" t="s">
        <v>32</v>
      </c>
      <c r="V99" t="s">
        <v>47</v>
      </c>
      <c r="W99">
        <v>8</v>
      </c>
      <c r="X99">
        <v>7</v>
      </c>
      <c r="Y99">
        <v>8626.65</v>
      </c>
      <c r="Z99">
        <v>4779</v>
      </c>
      <c r="AA99">
        <v>33</v>
      </c>
      <c r="AB99">
        <v>13</v>
      </c>
      <c r="AC99">
        <v>7</v>
      </c>
      <c r="AD99">
        <v>3847.65</v>
      </c>
      <c r="AE99">
        <f t="shared" si="5"/>
        <v>4</v>
      </c>
      <c r="AF99">
        <f t="shared" si="6"/>
        <v>3</v>
      </c>
      <c r="AG99">
        <f t="shared" si="7"/>
        <v>2</v>
      </c>
      <c r="AH99">
        <f t="shared" si="8"/>
        <v>432</v>
      </c>
      <c r="AI99" t="str">
        <f t="shared" si="9"/>
        <v>Platinum Customer</v>
      </c>
    </row>
    <row r="100" spans="1:35" x14ac:dyDescent="0.3">
      <c r="A100">
        <v>2601</v>
      </c>
      <c r="B100" t="s">
        <v>408</v>
      </c>
      <c r="C100">
        <v>2315</v>
      </c>
      <c r="D100" t="s">
        <v>24</v>
      </c>
      <c r="E100" t="s">
        <v>25</v>
      </c>
      <c r="F100">
        <v>7</v>
      </c>
      <c r="G100" t="s">
        <v>409</v>
      </c>
      <c r="H100" t="s">
        <v>410</v>
      </c>
      <c r="I100" t="str">
        <f>VLOOKUP(A100,[1]Transactions!$A$2:$Y$3480,8,FALSE)</f>
        <v>Standard</v>
      </c>
      <c r="J100">
        <f>VLOOKUP(A100,[1]Transactions!$A$2:$Y$3480,13,FALSE)</f>
        <v>25.089999999999989</v>
      </c>
      <c r="K100" s="4">
        <f>VLOOKUP(A100,[1]Transactions!$A$2:$Y$3480,14,FALSE)</f>
        <v>36833</v>
      </c>
      <c r="M100" t="b">
        <f>VLOOKUP(A100,[1]Transactions!$A$2:$Y$3480,5,FALSE)</f>
        <v>1</v>
      </c>
      <c r="N100" t="str">
        <f>VLOOKUP(A100,[1]Transactions!$A$2:$Y$3480,6,FALSE)</f>
        <v>Approved</v>
      </c>
      <c r="O100" t="str">
        <f>VLOOKUP(A100,[1]Transactions!$A$1:$Y$3480,7,FALSE)</f>
        <v>Solex</v>
      </c>
      <c r="P100" t="s">
        <v>43</v>
      </c>
      <c r="Q100">
        <v>48</v>
      </c>
      <c r="R100" t="s">
        <v>411</v>
      </c>
      <c r="S100" t="s">
        <v>45</v>
      </c>
      <c r="T100" t="s">
        <v>38</v>
      </c>
      <c r="U100" t="s">
        <v>32</v>
      </c>
      <c r="V100" t="s">
        <v>47</v>
      </c>
      <c r="W100">
        <v>13</v>
      </c>
      <c r="X100">
        <v>8</v>
      </c>
      <c r="Y100">
        <v>9798.0300000000007</v>
      </c>
      <c r="Z100">
        <v>5215.91</v>
      </c>
      <c r="AA100">
        <v>45</v>
      </c>
      <c r="AB100">
        <v>36</v>
      </c>
      <c r="AC100">
        <v>8</v>
      </c>
      <c r="AD100">
        <v>4582.12</v>
      </c>
      <c r="AE100">
        <f t="shared" si="5"/>
        <v>3</v>
      </c>
      <c r="AF100">
        <f t="shared" si="6"/>
        <v>2</v>
      </c>
      <c r="AG100">
        <f t="shared" si="7"/>
        <v>1</v>
      </c>
      <c r="AH100">
        <f t="shared" si="8"/>
        <v>321</v>
      </c>
      <c r="AI100" t="str">
        <f t="shared" si="9"/>
        <v>Silver Customer</v>
      </c>
    </row>
    <row r="101" spans="1:35" x14ac:dyDescent="0.3">
      <c r="A101">
        <v>698</v>
      </c>
      <c r="B101" t="s">
        <v>412</v>
      </c>
      <c r="C101">
        <v>3805</v>
      </c>
      <c r="D101" t="s">
        <v>40</v>
      </c>
      <c r="E101" t="s">
        <v>25</v>
      </c>
      <c r="F101">
        <v>7</v>
      </c>
      <c r="G101" t="s">
        <v>413</v>
      </c>
      <c r="H101" t="s">
        <v>414</v>
      </c>
      <c r="I101" t="str">
        <f>VLOOKUP(A101,[1]Transactions!$A$2:$Y$3480,8,FALSE)</f>
        <v>Standard</v>
      </c>
      <c r="J101">
        <f>VLOOKUP(A101,[1]Transactions!$A$2:$Y$3480,13,FALSE)</f>
        <v>182.81000000000017</v>
      </c>
      <c r="K101" s="4">
        <f>VLOOKUP(A101,[1]Transactions!$A$2:$Y$3480,14,FALSE)</f>
        <v>34586</v>
      </c>
      <c r="M101" t="b">
        <f>VLOOKUP(A101,[1]Transactions!$A$2:$Y$3480,5,FALSE)</f>
        <v>1</v>
      </c>
      <c r="N101" t="str">
        <f>VLOOKUP(A101,[1]Transactions!$A$2:$Y$3480,6,FALSE)</f>
        <v>Approved</v>
      </c>
      <c r="O101" t="str">
        <f>VLOOKUP(A101,[1]Transactions!$A$1:$Y$3480,7,FALSE)</f>
        <v>Norco Bicycles</v>
      </c>
      <c r="P101" t="s">
        <v>43</v>
      </c>
      <c r="Q101">
        <v>90</v>
      </c>
      <c r="R101" t="s">
        <v>415</v>
      </c>
      <c r="S101" t="s">
        <v>119</v>
      </c>
      <c r="T101" t="s">
        <v>46</v>
      </c>
      <c r="U101" t="s">
        <v>32</v>
      </c>
      <c r="V101" t="s">
        <v>33</v>
      </c>
      <c r="W101">
        <v>1</v>
      </c>
      <c r="X101">
        <v>3</v>
      </c>
      <c r="Y101">
        <v>3362.66</v>
      </c>
      <c r="Z101">
        <v>2066.6999999999998</v>
      </c>
      <c r="AA101">
        <v>24</v>
      </c>
      <c r="AB101">
        <v>76</v>
      </c>
      <c r="AC101">
        <v>3</v>
      </c>
      <c r="AD101">
        <v>1295.96</v>
      </c>
      <c r="AE101">
        <f t="shared" si="5"/>
        <v>2</v>
      </c>
      <c r="AF101">
        <f t="shared" si="6"/>
        <v>4</v>
      </c>
      <c r="AG101">
        <f t="shared" si="7"/>
        <v>4</v>
      </c>
      <c r="AH101">
        <f t="shared" si="8"/>
        <v>244</v>
      </c>
      <c r="AI101" t="str">
        <f t="shared" si="9"/>
        <v>Gold Customerr</v>
      </c>
    </row>
    <row r="102" spans="1:35" x14ac:dyDescent="0.3">
      <c r="A102">
        <v>2782</v>
      </c>
      <c r="B102" t="s">
        <v>416</v>
      </c>
      <c r="C102">
        <v>2170</v>
      </c>
      <c r="D102" t="s">
        <v>24</v>
      </c>
      <c r="E102" t="s">
        <v>25</v>
      </c>
      <c r="F102">
        <v>8</v>
      </c>
      <c r="G102" t="s">
        <v>417</v>
      </c>
      <c r="H102" t="s">
        <v>418</v>
      </c>
      <c r="I102" t="str">
        <f>VLOOKUP(A102,[1]Transactions!$A$2:$Y$3480,8,FALSE)</f>
        <v>Standard</v>
      </c>
      <c r="J102">
        <f>VLOOKUP(A102,[1]Transactions!$A$2:$Y$3480,13,FALSE)</f>
        <v>327.9799999999999</v>
      </c>
      <c r="K102" s="4">
        <f>VLOOKUP(A102,[1]Transactions!$A$2:$Y$3480,14,FALSE)</f>
        <v>34170</v>
      </c>
      <c r="M102" t="b">
        <f>VLOOKUP(A102,[1]Transactions!$A$2:$Y$3480,5,FALSE)</f>
        <v>0</v>
      </c>
      <c r="N102" t="str">
        <f>VLOOKUP(A102,[1]Transactions!$A$2:$Y$3480,6,FALSE)</f>
        <v>Approved</v>
      </c>
      <c r="O102" t="str">
        <f>VLOOKUP(A102,[1]Transactions!$A$1:$Y$3480,7,FALSE)</f>
        <v>Solex</v>
      </c>
      <c r="P102" t="s">
        <v>43</v>
      </c>
      <c r="Q102">
        <v>91</v>
      </c>
      <c r="R102" t="s">
        <v>295</v>
      </c>
      <c r="S102" t="s">
        <v>219</v>
      </c>
      <c r="T102" t="s">
        <v>31</v>
      </c>
      <c r="U102" t="s">
        <v>32</v>
      </c>
      <c r="V102" t="s">
        <v>47</v>
      </c>
      <c r="W102">
        <v>12</v>
      </c>
      <c r="X102">
        <v>5</v>
      </c>
      <c r="Y102">
        <v>4995.43</v>
      </c>
      <c r="Z102">
        <v>1544.6</v>
      </c>
      <c r="AA102">
        <v>32</v>
      </c>
      <c r="AB102">
        <v>170</v>
      </c>
      <c r="AC102">
        <v>5</v>
      </c>
      <c r="AD102">
        <v>3450.83</v>
      </c>
      <c r="AE102">
        <f t="shared" si="5"/>
        <v>1</v>
      </c>
      <c r="AF102">
        <f>_xlfn.IFS(AC102&gt;=14,1,AND(AC102&lt;=14,AC102&gt;7),2,AND(AC102&lt;=7,AC102&gt;=5),3,AND(AC102&lt;=4,AC102&gt;0),4)</f>
        <v>3</v>
      </c>
      <c r="AG102">
        <f t="shared" si="7"/>
        <v>2</v>
      </c>
      <c r="AH102">
        <f t="shared" si="8"/>
        <v>132</v>
      </c>
      <c r="AI102" t="str">
        <f t="shared" si="9"/>
        <v>Bronz customer</v>
      </c>
    </row>
    <row r="103" spans="1:35" x14ac:dyDescent="0.3">
      <c r="A103">
        <v>2175</v>
      </c>
      <c r="B103" t="s">
        <v>419</v>
      </c>
      <c r="C103">
        <v>3083</v>
      </c>
      <c r="D103" t="s">
        <v>40</v>
      </c>
      <c r="E103" t="s">
        <v>25</v>
      </c>
      <c r="F103">
        <v>8</v>
      </c>
      <c r="G103" t="s">
        <v>420</v>
      </c>
      <c r="H103" t="s">
        <v>421</v>
      </c>
      <c r="I103" t="str">
        <f>VLOOKUP(A103,[1]Transactions!$A$2:$Y$3480,8,FALSE)</f>
        <v>Standard</v>
      </c>
      <c r="J103">
        <f>VLOOKUP(A103,[1]Transactions!$A$2:$Y$3480,13,FALSE)</f>
        <v>195.33999999999992</v>
      </c>
      <c r="K103" s="4">
        <f>VLOOKUP(A103,[1]Transactions!$A$2:$Y$3480,14,FALSE)</f>
        <v>36334</v>
      </c>
      <c r="M103" t="b">
        <f>VLOOKUP(A103,[1]Transactions!$A$2:$Y$3480,5,FALSE)</f>
        <v>1</v>
      </c>
      <c r="N103" t="str">
        <f>VLOOKUP(A103,[1]Transactions!$A$2:$Y$3480,6,FALSE)</f>
        <v>Approved</v>
      </c>
      <c r="O103" t="str">
        <f>VLOOKUP(A103,[1]Transactions!$A$1:$Y$3480,7,FALSE)</f>
        <v>Trek Bicycles</v>
      </c>
      <c r="P103" t="s">
        <v>28</v>
      </c>
      <c r="Q103">
        <v>23</v>
      </c>
      <c r="R103" t="s">
        <v>230</v>
      </c>
      <c r="S103" t="s">
        <v>30</v>
      </c>
      <c r="T103" t="s">
        <v>31</v>
      </c>
      <c r="U103" t="s">
        <v>32</v>
      </c>
      <c r="V103" t="s">
        <v>47</v>
      </c>
      <c r="W103">
        <v>13</v>
      </c>
      <c r="X103">
        <v>4</v>
      </c>
      <c r="Y103">
        <v>4158.6499999999996</v>
      </c>
      <c r="Z103">
        <v>984.7</v>
      </c>
      <c r="AA103">
        <v>34</v>
      </c>
      <c r="AB103">
        <v>58</v>
      </c>
      <c r="AC103">
        <v>4</v>
      </c>
      <c r="AD103">
        <v>3173.95</v>
      </c>
      <c r="AE103">
        <f t="shared" si="5"/>
        <v>2</v>
      </c>
      <c r="AF103">
        <f t="shared" si="6"/>
        <v>4</v>
      </c>
      <c r="AG103">
        <f t="shared" si="7"/>
        <v>2</v>
      </c>
      <c r="AH103">
        <f t="shared" si="8"/>
        <v>242</v>
      </c>
      <c r="AI103" t="str">
        <f t="shared" si="9"/>
        <v>Gold Customerr</v>
      </c>
    </row>
    <row r="104" spans="1:35" x14ac:dyDescent="0.3">
      <c r="A104">
        <v>687</v>
      </c>
      <c r="B104" t="s">
        <v>422</v>
      </c>
      <c r="C104">
        <v>2072</v>
      </c>
      <c r="D104" t="s">
        <v>24</v>
      </c>
      <c r="E104" t="s">
        <v>25</v>
      </c>
      <c r="F104">
        <v>12</v>
      </c>
      <c r="G104" t="s">
        <v>423</v>
      </c>
      <c r="H104" t="s">
        <v>424</v>
      </c>
      <c r="I104" t="str">
        <f>VLOOKUP(A104,[1]Transactions!$A$2:$Y$3480,8,FALSE)</f>
        <v>Road</v>
      </c>
      <c r="J104">
        <f>VLOOKUP(A104,[1]Transactions!$A$2:$Y$3480,13,FALSE)</f>
        <v>64.92999999999995</v>
      </c>
      <c r="K104" s="4">
        <f>VLOOKUP(A104,[1]Transactions!$A$2:$Y$3480,14,FALSE)</f>
        <v>40487</v>
      </c>
      <c r="M104" t="b">
        <f>VLOOKUP(A104,[1]Transactions!$A$2:$Y$3480,5,FALSE)</f>
        <v>0</v>
      </c>
      <c r="N104" t="str">
        <f>VLOOKUP(A104,[1]Transactions!$A$2:$Y$3480,6,FALSE)</f>
        <v>Approved</v>
      </c>
      <c r="O104" t="str">
        <f>VLOOKUP(A104,[1]Transactions!$A$1:$Y$3480,7,FALSE)</f>
        <v>Giant Bicycles</v>
      </c>
      <c r="P104" t="s">
        <v>28</v>
      </c>
      <c r="Q104">
        <v>25</v>
      </c>
      <c r="R104" t="s">
        <v>425</v>
      </c>
      <c r="S104" t="s">
        <v>57</v>
      </c>
      <c r="T104" t="s">
        <v>46</v>
      </c>
      <c r="U104" t="s">
        <v>32</v>
      </c>
      <c r="V104" t="s">
        <v>33</v>
      </c>
      <c r="W104">
        <v>5</v>
      </c>
      <c r="X104">
        <v>6</v>
      </c>
      <c r="Y104">
        <v>2828.68</v>
      </c>
      <c r="Z104">
        <v>2015.96</v>
      </c>
      <c r="AA104">
        <v>61</v>
      </c>
      <c r="AB104">
        <v>8</v>
      </c>
      <c r="AC104">
        <v>6</v>
      </c>
      <c r="AD104">
        <v>812.72</v>
      </c>
      <c r="AE104">
        <f t="shared" si="5"/>
        <v>4</v>
      </c>
      <c r="AF104">
        <f t="shared" si="6"/>
        <v>3</v>
      </c>
      <c r="AG104">
        <f t="shared" si="7"/>
        <v>4</v>
      </c>
      <c r="AH104">
        <f t="shared" si="8"/>
        <v>434</v>
      </c>
      <c r="AI104" t="str">
        <f t="shared" si="9"/>
        <v>Platinum Customer</v>
      </c>
    </row>
    <row r="105" spans="1:35" x14ac:dyDescent="0.3">
      <c r="A105">
        <v>1794</v>
      </c>
      <c r="B105" t="s">
        <v>426</v>
      </c>
      <c r="C105">
        <v>4878</v>
      </c>
      <c r="D105" t="s">
        <v>53</v>
      </c>
      <c r="E105" t="s">
        <v>25</v>
      </c>
      <c r="F105">
        <v>5</v>
      </c>
      <c r="G105" t="s">
        <v>427</v>
      </c>
      <c r="H105" t="s">
        <v>428</v>
      </c>
      <c r="I105" t="str">
        <f>VLOOKUP(A105,[1]Transactions!$A$2:$Y$3480,8,FALSE)</f>
        <v>Road</v>
      </c>
      <c r="J105">
        <f>VLOOKUP(A105,[1]Transactions!$A$2:$Y$3480,13,FALSE)</f>
        <v>135.84999999999997</v>
      </c>
      <c r="K105" s="4">
        <f>VLOOKUP(A105,[1]Transactions!$A$2:$Y$3480,14,FALSE)</f>
        <v>42696</v>
      </c>
      <c r="M105" t="b">
        <f>VLOOKUP(A105,[1]Transactions!$A$2:$Y$3480,5,FALSE)</f>
        <v>0</v>
      </c>
      <c r="N105" t="str">
        <f>VLOOKUP(A105,[1]Transactions!$A$2:$Y$3480,6,FALSE)</f>
        <v>Approved</v>
      </c>
      <c r="O105" t="str">
        <f>VLOOKUP(A105,[1]Transactions!$A$1:$Y$3480,7,FALSE)</f>
        <v>Norco Bicycles</v>
      </c>
      <c r="P105" t="s">
        <v>43</v>
      </c>
      <c r="Q105">
        <v>53</v>
      </c>
      <c r="R105" t="s">
        <v>429</v>
      </c>
      <c r="S105" t="s">
        <v>176</v>
      </c>
      <c r="T105" t="s">
        <v>31</v>
      </c>
      <c r="U105" t="s">
        <v>32</v>
      </c>
      <c r="V105" t="s">
        <v>47</v>
      </c>
      <c r="W105">
        <v>8</v>
      </c>
      <c r="X105">
        <v>4</v>
      </c>
      <c r="Y105">
        <v>3126.9</v>
      </c>
      <c r="Z105">
        <v>1413.11</v>
      </c>
      <c r="AA105">
        <v>51</v>
      </c>
      <c r="AB105">
        <v>1</v>
      </c>
      <c r="AC105">
        <v>4</v>
      </c>
      <c r="AD105">
        <v>1713.79</v>
      </c>
      <c r="AE105">
        <f t="shared" si="5"/>
        <v>4</v>
      </c>
      <c r="AF105">
        <f t="shared" si="6"/>
        <v>4</v>
      </c>
      <c r="AG105">
        <f t="shared" si="7"/>
        <v>4</v>
      </c>
      <c r="AH105">
        <f t="shared" si="8"/>
        <v>444</v>
      </c>
      <c r="AI105" t="str">
        <f t="shared" si="9"/>
        <v>Platinum Customer</v>
      </c>
    </row>
    <row r="106" spans="1:35" x14ac:dyDescent="0.3">
      <c r="A106">
        <v>2353</v>
      </c>
      <c r="B106" t="s">
        <v>430</v>
      </c>
      <c r="C106">
        <v>2262</v>
      </c>
      <c r="D106" t="s">
        <v>24</v>
      </c>
      <c r="E106" t="s">
        <v>25</v>
      </c>
      <c r="F106">
        <v>6</v>
      </c>
      <c r="G106" t="s">
        <v>431</v>
      </c>
      <c r="H106" t="s">
        <v>432</v>
      </c>
      <c r="I106" t="str">
        <f>VLOOKUP(A106,[1]Transactions!$A$2:$Y$3480,8,FALSE)</f>
        <v>Standard</v>
      </c>
      <c r="J106">
        <f>VLOOKUP(A106,[1]Transactions!$A$2:$Y$3480,13,FALSE)</f>
        <v>502.47</v>
      </c>
      <c r="K106" s="4">
        <f>VLOOKUP(A106,[1]Transactions!$A$2:$Y$3480,14,FALSE)</f>
        <v>36498</v>
      </c>
      <c r="M106" t="b">
        <f>VLOOKUP(A106,[1]Transactions!$A$2:$Y$3480,5,FALSE)</f>
        <v>1</v>
      </c>
      <c r="N106" t="str">
        <f>VLOOKUP(A106,[1]Transactions!$A$2:$Y$3480,6,FALSE)</f>
        <v>Approved</v>
      </c>
      <c r="O106" t="str">
        <f>VLOOKUP(A106,[1]Transactions!$A$1:$Y$3480,7,FALSE)</f>
        <v>Solex</v>
      </c>
      <c r="P106" t="s">
        <v>28</v>
      </c>
      <c r="Q106">
        <v>93</v>
      </c>
      <c r="R106" t="s">
        <v>433</v>
      </c>
      <c r="S106" t="s">
        <v>30</v>
      </c>
      <c r="T106" t="s">
        <v>38</v>
      </c>
      <c r="U106" t="s">
        <v>32</v>
      </c>
      <c r="V106" t="s">
        <v>33</v>
      </c>
      <c r="W106">
        <v>12</v>
      </c>
      <c r="X106">
        <v>10</v>
      </c>
      <c r="Y106">
        <v>11013.74</v>
      </c>
      <c r="Z106">
        <v>6171.22</v>
      </c>
      <c r="AA106">
        <v>41</v>
      </c>
      <c r="AB106">
        <v>81</v>
      </c>
      <c r="AC106">
        <v>10</v>
      </c>
      <c r="AD106">
        <v>4842.5200000000004</v>
      </c>
      <c r="AE106">
        <f t="shared" si="5"/>
        <v>2</v>
      </c>
      <c r="AF106">
        <f t="shared" si="6"/>
        <v>2</v>
      </c>
      <c r="AG106">
        <f t="shared" si="7"/>
        <v>1</v>
      </c>
      <c r="AH106">
        <f t="shared" si="8"/>
        <v>221</v>
      </c>
      <c r="AI106" t="str">
        <f t="shared" si="9"/>
        <v>Gold Customerr</v>
      </c>
    </row>
    <row r="107" spans="1:35" x14ac:dyDescent="0.3">
      <c r="A107">
        <v>3434</v>
      </c>
      <c r="B107" t="s">
        <v>434</v>
      </c>
      <c r="C107">
        <v>3149</v>
      </c>
      <c r="D107" t="s">
        <v>40</v>
      </c>
      <c r="E107" t="s">
        <v>25</v>
      </c>
      <c r="F107">
        <v>11</v>
      </c>
      <c r="G107" t="s">
        <v>435</v>
      </c>
      <c r="H107" t="s">
        <v>436</v>
      </c>
      <c r="I107" t="str">
        <f>VLOOKUP(A107,[1]Transactions!$A$2:$Y$3480,8,FALSE)</f>
        <v>Standard</v>
      </c>
      <c r="J107">
        <f>VLOOKUP(A107,[1]Transactions!$A$2:$Y$3480,13,FALSE)</f>
        <v>45.960000000000008</v>
      </c>
      <c r="K107" s="4">
        <f>VLOOKUP(A107,[1]Transactions!$A$2:$Y$3480,14,FALSE)</f>
        <v>33259</v>
      </c>
      <c r="M107" t="b">
        <f>VLOOKUP(A107,[1]Transactions!$A$2:$Y$3480,5,FALSE)</f>
        <v>1</v>
      </c>
      <c r="N107" t="str">
        <f>VLOOKUP(A107,[1]Transactions!$A$2:$Y$3480,6,FALSE)</f>
        <v>Approved</v>
      </c>
      <c r="O107" t="str">
        <f>VLOOKUP(A107,[1]Transactions!$A$1:$Y$3480,7,FALSE)</f>
        <v>OHM Cycles</v>
      </c>
      <c r="P107" t="s">
        <v>43</v>
      </c>
      <c r="Q107">
        <v>20</v>
      </c>
      <c r="R107" t="s">
        <v>437</v>
      </c>
      <c r="S107" t="s">
        <v>30</v>
      </c>
      <c r="T107" t="s">
        <v>31</v>
      </c>
      <c r="U107" t="s">
        <v>32</v>
      </c>
      <c r="V107" t="s">
        <v>47</v>
      </c>
      <c r="W107">
        <v>16</v>
      </c>
      <c r="X107">
        <v>5</v>
      </c>
      <c r="Y107">
        <v>5720.52</v>
      </c>
      <c r="Z107">
        <v>3889.01</v>
      </c>
      <c r="AA107">
        <v>46</v>
      </c>
      <c r="AB107">
        <v>64</v>
      </c>
      <c r="AC107">
        <v>5</v>
      </c>
      <c r="AD107">
        <v>1831.51</v>
      </c>
      <c r="AE107">
        <f t="shared" si="5"/>
        <v>2</v>
      </c>
      <c r="AF107">
        <f>_xlfn.IFS(AC107&gt;=14,1,AND(AC107&lt;=14,AC107&gt;7),2,AND(AC107&lt;=7,AC107&gt;=5),3,AND(AC107&lt;=4,AC107&gt;0),4)</f>
        <v>3</v>
      </c>
      <c r="AG107">
        <f t="shared" si="7"/>
        <v>4</v>
      </c>
      <c r="AH107">
        <f t="shared" si="8"/>
        <v>234</v>
      </c>
      <c r="AI107" t="str">
        <f t="shared" si="9"/>
        <v>Gold Customerr</v>
      </c>
    </row>
    <row r="108" spans="1:35" x14ac:dyDescent="0.3">
      <c r="A108">
        <v>107</v>
      </c>
      <c r="B108" t="s">
        <v>438</v>
      </c>
      <c r="C108">
        <v>2096</v>
      </c>
      <c r="D108" t="s">
        <v>24</v>
      </c>
      <c r="E108" t="s">
        <v>25</v>
      </c>
      <c r="F108">
        <v>12</v>
      </c>
      <c r="G108" t="s">
        <v>439</v>
      </c>
      <c r="H108" t="s">
        <v>440</v>
      </c>
      <c r="I108" t="str">
        <f>VLOOKUP(A108,[1]Transactions!$A$2:$Y$3480,8,FALSE)</f>
        <v>Standard</v>
      </c>
      <c r="J108">
        <f>VLOOKUP(A108,[1]Transactions!$A$2:$Y$3480,13,FALSE)</f>
        <v>737.56999999999994</v>
      </c>
      <c r="K108" s="4">
        <f>VLOOKUP(A108,[1]Transactions!$A$2:$Y$3480,14,FALSE)</f>
        <v>37873</v>
      </c>
      <c r="M108" t="b">
        <f>VLOOKUP(A108,[1]Transactions!$A$2:$Y$3480,5,FALSE)</f>
        <v>0</v>
      </c>
      <c r="N108" t="str">
        <f>VLOOKUP(A108,[1]Transactions!$A$2:$Y$3480,6,FALSE)</f>
        <v>Approved</v>
      </c>
      <c r="O108" t="str">
        <f>VLOOKUP(A108,[1]Transactions!$A$1:$Y$3480,7,FALSE)</f>
        <v>Norco Bicycles</v>
      </c>
      <c r="P108" t="s">
        <v>43</v>
      </c>
      <c r="Q108">
        <v>97</v>
      </c>
      <c r="R108" t="s">
        <v>441</v>
      </c>
      <c r="S108" t="s">
        <v>45</v>
      </c>
      <c r="T108" t="s">
        <v>31</v>
      </c>
      <c r="U108" t="s">
        <v>32</v>
      </c>
      <c r="V108" t="s">
        <v>33</v>
      </c>
      <c r="W108">
        <v>9</v>
      </c>
      <c r="X108">
        <v>4</v>
      </c>
      <c r="Y108">
        <v>3345.1</v>
      </c>
      <c r="Z108">
        <v>1001.13</v>
      </c>
      <c r="AA108">
        <v>30</v>
      </c>
      <c r="AB108">
        <v>81</v>
      </c>
      <c r="AC108">
        <v>4</v>
      </c>
      <c r="AD108">
        <v>2343.9699999999998</v>
      </c>
      <c r="AE108">
        <f t="shared" si="5"/>
        <v>2</v>
      </c>
      <c r="AF108">
        <f t="shared" si="6"/>
        <v>4</v>
      </c>
      <c r="AG108">
        <f t="shared" si="7"/>
        <v>3</v>
      </c>
      <c r="AH108">
        <f t="shared" si="8"/>
        <v>243</v>
      </c>
      <c r="AI108" t="str">
        <f t="shared" si="9"/>
        <v>Gold Customerr</v>
      </c>
    </row>
    <row r="109" spans="1:35" x14ac:dyDescent="0.3">
      <c r="A109">
        <v>2852</v>
      </c>
      <c r="B109" t="s">
        <v>442</v>
      </c>
      <c r="C109">
        <v>3163</v>
      </c>
      <c r="D109" t="s">
        <v>40</v>
      </c>
      <c r="E109" t="s">
        <v>25</v>
      </c>
      <c r="F109">
        <v>9</v>
      </c>
      <c r="G109" t="s">
        <v>443</v>
      </c>
      <c r="H109" t="s">
        <v>444</v>
      </c>
      <c r="I109" t="str">
        <f>VLOOKUP(A109,[1]Transactions!$A$2:$Y$3480,8,FALSE)</f>
        <v>Standard</v>
      </c>
      <c r="J109">
        <f>VLOOKUP(A109,[1]Transactions!$A$2:$Y$3480,13,FALSE)</f>
        <v>155.65000000000009</v>
      </c>
      <c r="K109" s="4">
        <f>VLOOKUP(A109,[1]Transactions!$A$2:$Y$3480,14,FALSE)</f>
        <v>37626</v>
      </c>
      <c r="M109" t="b">
        <f>VLOOKUP(A109,[1]Transactions!$A$2:$Y$3480,5,FALSE)</f>
        <v>0</v>
      </c>
      <c r="N109" t="str">
        <f>VLOOKUP(A109,[1]Transactions!$A$2:$Y$3480,6,FALSE)</f>
        <v>Approved</v>
      </c>
      <c r="O109" t="str">
        <f>VLOOKUP(A109,[1]Transactions!$A$1:$Y$3480,7,FALSE)</f>
        <v>WeareA2B</v>
      </c>
      <c r="P109" t="s">
        <v>43</v>
      </c>
      <c r="Q109">
        <v>20</v>
      </c>
      <c r="R109" t="s">
        <v>445</v>
      </c>
      <c r="S109" t="s">
        <v>176</v>
      </c>
      <c r="T109" t="s">
        <v>46</v>
      </c>
      <c r="U109" t="s">
        <v>32</v>
      </c>
      <c r="V109" t="s">
        <v>33</v>
      </c>
      <c r="W109">
        <v>14</v>
      </c>
      <c r="X109">
        <v>4</v>
      </c>
      <c r="Y109">
        <v>5055.13</v>
      </c>
      <c r="Z109">
        <v>2651.14</v>
      </c>
      <c r="AA109">
        <v>49</v>
      </c>
      <c r="AB109">
        <v>103</v>
      </c>
      <c r="AC109">
        <v>4</v>
      </c>
      <c r="AD109">
        <v>2403.9899999999998</v>
      </c>
      <c r="AE109">
        <f t="shared" si="5"/>
        <v>1</v>
      </c>
      <c r="AF109">
        <f t="shared" si="6"/>
        <v>4</v>
      </c>
      <c r="AG109">
        <f t="shared" si="7"/>
        <v>3</v>
      </c>
      <c r="AH109">
        <f t="shared" si="8"/>
        <v>143</v>
      </c>
      <c r="AI109" t="str">
        <f t="shared" si="9"/>
        <v>Bronz customer</v>
      </c>
    </row>
    <row r="110" spans="1:35" x14ac:dyDescent="0.3">
      <c r="A110">
        <v>1802</v>
      </c>
      <c r="B110" t="s">
        <v>446</v>
      </c>
      <c r="C110">
        <v>4157</v>
      </c>
      <c r="D110" t="s">
        <v>53</v>
      </c>
      <c r="E110" t="s">
        <v>25</v>
      </c>
      <c r="F110">
        <v>9</v>
      </c>
      <c r="G110" t="s">
        <v>447</v>
      </c>
      <c r="H110" t="s">
        <v>448</v>
      </c>
      <c r="I110" t="str">
        <f>VLOOKUP(A110,[1]Transactions!$A$2:$Y$3480,8,FALSE)</f>
        <v>Standard</v>
      </c>
      <c r="J110">
        <f>VLOOKUP(A110,[1]Transactions!$A$2:$Y$3480,13,FALSE)</f>
        <v>1612.25</v>
      </c>
      <c r="K110" s="4">
        <f>VLOOKUP(A110,[1]Transactions!$A$2:$Y$3480,14,FALSE)</f>
        <v>37499</v>
      </c>
      <c r="M110" t="b">
        <f>VLOOKUP(A110,[1]Transactions!$A$2:$Y$3480,5,FALSE)</f>
        <v>0</v>
      </c>
      <c r="N110" t="str">
        <f>VLOOKUP(A110,[1]Transactions!$A$2:$Y$3480,6,FALSE)</f>
        <v>Approved</v>
      </c>
      <c r="O110" t="str">
        <f>VLOOKUP(A110,[1]Transactions!$A$1:$Y$3480,7,FALSE)</f>
        <v>Solex</v>
      </c>
      <c r="P110" t="s">
        <v>43</v>
      </c>
      <c r="Q110">
        <v>3</v>
      </c>
      <c r="R110" t="s">
        <v>449</v>
      </c>
      <c r="S110" t="s">
        <v>119</v>
      </c>
      <c r="T110" t="s">
        <v>31</v>
      </c>
      <c r="U110" t="s">
        <v>32</v>
      </c>
      <c r="V110" t="s">
        <v>47</v>
      </c>
      <c r="W110">
        <v>7</v>
      </c>
      <c r="X110">
        <v>8</v>
      </c>
      <c r="Y110">
        <v>10435.94</v>
      </c>
      <c r="Z110">
        <v>5400.14</v>
      </c>
      <c r="AA110">
        <v>47</v>
      </c>
      <c r="AB110">
        <v>13</v>
      </c>
      <c r="AC110">
        <v>8</v>
      </c>
      <c r="AD110">
        <v>5035.8</v>
      </c>
      <c r="AE110">
        <f t="shared" si="5"/>
        <v>4</v>
      </c>
      <c r="AF110">
        <f t="shared" si="6"/>
        <v>2</v>
      </c>
      <c r="AG110">
        <f t="shared" si="7"/>
        <v>1</v>
      </c>
      <c r="AH110">
        <f t="shared" si="8"/>
        <v>421</v>
      </c>
      <c r="AI110" t="str">
        <f t="shared" si="9"/>
        <v>Platinum Customer</v>
      </c>
    </row>
    <row r="111" spans="1:35" x14ac:dyDescent="0.3">
      <c r="A111">
        <v>2158</v>
      </c>
      <c r="B111" t="s">
        <v>450</v>
      </c>
      <c r="C111">
        <v>2144</v>
      </c>
      <c r="D111" t="s">
        <v>24</v>
      </c>
      <c r="E111" t="s">
        <v>25</v>
      </c>
      <c r="F111">
        <v>9</v>
      </c>
      <c r="G111" t="s">
        <v>451</v>
      </c>
      <c r="H111" t="s">
        <v>452</v>
      </c>
      <c r="I111" t="str">
        <f>VLOOKUP(A111,[1]Transactions!$A$2:$Y$3480,8,FALSE)</f>
        <v>Standard</v>
      </c>
      <c r="J111">
        <f>VLOOKUP(A111,[1]Transactions!$A$2:$Y$3480,13,FALSE)</f>
        <v>409.86000000000013</v>
      </c>
      <c r="K111" s="4">
        <f>VLOOKUP(A111,[1]Transactions!$A$2:$Y$3480,14,FALSE)</f>
        <v>35378</v>
      </c>
      <c r="M111" t="b">
        <f>VLOOKUP(A111,[1]Transactions!$A$2:$Y$3480,5,FALSE)</f>
        <v>1</v>
      </c>
      <c r="N111" t="str">
        <f>VLOOKUP(A111,[1]Transactions!$A$2:$Y$3480,6,FALSE)</f>
        <v>Approved</v>
      </c>
      <c r="O111" t="str">
        <f>VLOOKUP(A111,[1]Transactions!$A$1:$Y$3480,7,FALSE)</f>
        <v>Solex</v>
      </c>
      <c r="P111" t="s">
        <v>28</v>
      </c>
      <c r="Q111">
        <v>11</v>
      </c>
      <c r="R111" t="s">
        <v>453</v>
      </c>
      <c r="S111" t="s">
        <v>96</v>
      </c>
      <c r="T111" t="s">
        <v>31</v>
      </c>
      <c r="U111" t="s">
        <v>32</v>
      </c>
      <c r="V111" t="s">
        <v>47</v>
      </c>
      <c r="W111">
        <v>6</v>
      </c>
      <c r="X111">
        <v>5</v>
      </c>
      <c r="Y111">
        <v>5982.3</v>
      </c>
      <c r="Z111">
        <v>4331.6899999999996</v>
      </c>
      <c r="AA111">
        <v>59</v>
      </c>
      <c r="AB111">
        <v>50</v>
      </c>
      <c r="AC111">
        <v>5</v>
      </c>
      <c r="AD111">
        <v>1650.61</v>
      </c>
      <c r="AE111">
        <f t="shared" si="5"/>
        <v>2</v>
      </c>
      <c r="AF111">
        <f>_xlfn.IFS(AC111&gt;=14,1,AND(AC111&lt;=14,AC111&gt;7),2,AND(AC111&lt;=7,AC111&gt;=5),3,AND(AC111&lt;=4,AC111&gt;0),4)</f>
        <v>3</v>
      </c>
      <c r="AG111">
        <f t="shared" si="7"/>
        <v>4</v>
      </c>
      <c r="AH111">
        <f t="shared" si="8"/>
        <v>234</v>
      </c>
      <c r="AI111" t="str">
        <f t="shared" si="9"/>
        <v>Gold Customerr</v>
      </c>
    </row>
    <row r="112" spans="1:35" x14ac:dyDescent="0.3">
      <c r="A112">
        <v>3214</v>
      </c>
      <c r="B112" t="s">
        <v>454</v>
      </c>
      <c r="C112">
        <v>4869</v>
      </c>
      <c r="D112" t="s">
        <v>53</v>
      </c>
      <c r="E112" t="s">
        <v>25</v>
      </c>
      <c r="F112">
        <v>3</v>
      </c>
      <c r="G112" t="s">
        <v>455</v>
      </c>
      <c r="H112" t="s">
        <v>456</v>
      </c>
      <c r="I112" t="str">
        <f>VLOOKUP(A112,[1]Transactions!$A$2:$Y$3480,8,FALSE)</f>
        <v>Road</v>
      </c>
      <c r="J112">
        <f>VLOOKUP(A112,[1]Transactions!$A$2:$Y$3480,13,FALSE)</f>
        <v>104.24000000000001</v>
      </c>
      <c r="K112" s="4">
        <f>VLOOKUP(A112,[1]Transactions!$A$2:$Y$3480,14,FALSE)</f>
        <v>41064</v>
      </c>
      <c r="M112" t="b">
        <f>VLOOKUP(A112,[1]Transactions!$A$2:$Y$3480,5,FALSE)</f>
        <v>1</v>
      </c>
      <c r="N112" t="str">
        <f>VLOOKUP(A112,[1]Transactions!$A$2:$Y$3480,6,FALSE)</f>
        <v>Approved</v>
      </c>
      <c r="O112" t="str">
        <f>VLOOKUP(A112,[1]Transactions!$A$1:$Y$3480,7,FALSE)</f>
        <v>Solex</v>
      </c>
      <c r="P112" t="s">
        <v>43</v>
      </c>
      <c r="Q112">
        <v>2</v>
      </c>
      <c r="R112" t="s">
        <v>411</v>
      </c>
      <c r="S112" t="s">
        <v>45</v>
      </c>
      <c r="T112" t="s">
        <v>31</v>
      </c>
      <c r="U112" t="s">
        <v>32</v>
      </c>
      <c r="V112" t="s">
        <v>33</v>
      </c>
      <c r="W112">
        <v>9</v>
      </c>
      <c r="X112">
        <v>4</v>
      </c>
      <c r="Y112">
        <v>4838.3500000000004</v>
      </c>
      <c r="Z112">
        <v>1868.58</v>
      </c>
      <c r="AA112">
        <v>27</v>
      </c>
      <c r="AB112">
        <v>68</v>
      </c>
      <c r="AC112">
        <v>4</v>
      </c>
      <c r="AD112">
        <v>2969.77</v>
      </c>
      <c r="AE112">
        <f t="shared" si="5"/>
        <v>2</v>
      </c>
      <c r="AF112">
        <f t="shared" si="6"/>
        <v>4</v>
      </c>
      <c r="AG112">
        <f t="shared" si="7"/>
        <v>2</v>
      </c>
      <c r="AH112">
        <f t="shared" si="8"/>
        <v>242</v>
      </c>
      <c r="AI112" t="str">
        <f t="shared" si="9"/>
        <v>Gold Customerr</v>
      </c>
    </row>
    <row r="113" spans="1:35" x14ac:dyDescent="0.3">
      <c r="A113">
        <v>921</v>
      </c>
      <c r="B113" t="s">
        <v>457</v>
      </c>
      <c r="C113">
        <v>2027</v>
      </c>
      <c r="D113" t="s">
        <v>24</v>
      </c>
      <c r="E113" t="s">
        <v>25</v>
      </c>
      <c r="F113">
        <v>11</v>
      </c>
      <c r="G113" t="s">
        <v>458</v>
      </c>
      <c r="H113" t="s">
        <v>459</v>
      </c>
      <c r="I113" t="str">
        <f>VLOOKUP(A113,[1]Transactions!$A$2:$Y$3480,8,FALSE)</f>
        <v>Standard</v>
      </c>
      <c r="J113">
        <f>VLOOKUP(A113,[1]Transactions!$A$2:$Y$3480,13,FALSE)</f>
        <v>509.97</v>
      </c>
      <c r="K113" s="4">
        <f>VLOOKUP(A113,[1]Transactions!$A$2:$Y$3480,14,FALSE)</f>
        <v>39298</v>
      </c>
      <c r="M113" t="b">
        <f>VLOOKUP(A113,[1]Transactions!$A$2:$Y$3480,5,FALSE)</f>
        <v>1</v>
      </c>
      <c r="N113" t="str">
        <f>VLOOKUP(A113,[1]Transactions!$A$2:$Y$3480,6,FALSE)</f>
        <v>Approved</v>
      </c>
      <c r="O113" t="str">
        <f>VLOOKUP(A113,[1]Transactions!$A$1:$Y$3480,7,FALSE)</f>
        <v>Giant Bicycles</v>
      </c>
      <c r="P113" t="s">
        <v>43</v>
      </c>
      <c r="Q113">
        <v>77</v>
      </c>
      <c r="R113" t="s">
        <v>214</v>
      </c>
      <c r="S113" t="s">
        <v>119</v>
      </c>
      <c r="T113" t="s">
        <v>31</v>
      </c>
      <c r="U113" t="s">
        <v>32</v>
      </c>
      <c r="V113" t="s">
        <v>47</v>
      </c>
      <c r="W113">
        <v>7</v>
      </c>
      <c r="X113">
        <v>7</v>
      </c>
      <c r="Y113">
        <v>10039.39</v>
      </c>
      <c r="Z113">
        <v>3753.64</v>
      </c>
      <c r="AA113">
        <v>40</v>
      </c>
      <c r="AB113">
        <v>44</v>
      </c>
      <c r="AC113">
        <v>7</v>
      </c>
      <c r="AD113">
        <v>6285.75</v>
      </c>
      <c r="AE113">
        <f t="shared" si="5"/>
        <v>3</v>
      </c>
      <c r="AF113">
        <f t="shared" si="6"/>
        <v>3</v>
      </c>
      <c r="AG113">
        <f t="shared" si="7"/>
        <v>1</v>
      </c>
      <c r="AH113">
        <f t="shared" si="8"/>
        <v>331</v>
      </c>
      <c r="AI113" t="str">
        <f t="shared" si="9"/>
        <v>Silver Customer</v>
      </c>
    </row>
    <row r="114" spans="1:35" x14ac:dyDescent="0.3">
      <c r="A114">
        <v>686</v>
      </c>
      <c r="B114" t="s">
        <v>460</v>
      </c>
      <c r="C114">
        <v>2481</v>
      </c>
      <c r="D114" t="s">
        <v>24</v>
      </c>
      <c r="E114" t="s">
        <v>25</v>
      </c>
      <c r="F114">
        <v>9</v>
      </c>
      <c r="G114" t="s">
        <v>461</v>
      </c>
      <c r="H114" t="s">
        <v>462</v>
      </c>
      <c r="I114" t="str">
        <f>VLOOKUP(A114,[1]Transactions!$A$2:$Y$3480,8,FALSE)</f>
        <v>Standard</v>
      </c>
      <c r="J114">
        <f>VLOOKUP(A114,[1]Transactions!$A$2:$Y$3480,13,FALSE)</f>
        <v>1279.3999999999999</v>
      </c>
      <c r="K114" s="4">
        <f>VLOOKUP(A114,[1]Transactions!$A$2:$Y$3480,14,FALSE)</f>
        <v>42172</v>
      </c>
      <c r="M114" t="b">
        <f>VLOOKUP(A114,[1]Transactions!$A$2:$Y$3480,5,FALSE)</f>
        <v>0</v>
      </c>
      <c r="N114" t="str">
        <f>VLOOKUP(A114,[1]Transactions!$A$2:$Y$3480,6,FALSE)</f>
        <v>Approved</v>
      </c>
      <c r="O114" t="str">
        <f>VLOOKUP(A114,[1]Transactions!$A$1:$Y$3480,7,FALSE)</f>
        <v>WeareA2B</v>
      </c>
      <c r="P114" t="s">
        <v>43</v>
      </c>
      <c r="Q114">
        <v>60</v>
      </c>
      <c r="R114" t="s">
        <v>463</v>
      </c>
      <c r="S114" t="s">
        <v>7272</v>
      </c>
      <c r="T114" t="s">
        <v>46</v>
      </c>
      <c r="U114" t="s">
        <v>32</v>
      </c>
      <c r="V114" t="s">
        <v>33</v>
      </c>
      <c r="W114">
        <v>5</v>
      </c>
      <c r="X114">
        <v>5</v>
      </c>
      <c r="Y114">
        <v>4622.87</v>
      </c>
      <c r="Z114">
        <v>2549.06</v>
      </c>
      <c r="AA114">
        <v>66</v>
      </c>
      <c r="AB114">
        <v>37</v>
      </c>
      <c r="AC114">
        <v>5</v>
      </c>
      <c r="AD114">
        <v>2073.81</v>
      </c>
      <c r="AE114">
        <f t="shared" si="5"/>
        <v>3</v>
      </c>
      <c r="AF114">
        <f t="shared" ref="AF114:AF115" si="15">_xlfn.IFS(AC114&gt;=14,1,AND(AC114&lt;=14,AC114&gt;7),2,AND(AC114&lt;=7,AC114&gt;=5),3,AND(AC114&lt;=4,AC114&gt;0),4)</f>
        <v>3</v>
      </c>
      <c r="AG114">
        <f t="shared" si="7"/>
        <v>3</v>
      </c>
      <c r="AH114">
        <f t="shared" si="8"/>
        <v>333</v>
      </c>
      <c r="AI114" t="str">
        <f t="shared" si="9"/>
        <v>Silver Customer</v>
      </c>
    </row>
    <row r="115" spans="1:35" x14ac:dyDescent="0.3">
      <c r="A115">
        <v>1674</v>
      </c>
      <c r="B115" t="s">
        <v>464</v>
      </c>
      <c r="C115">
        <v>2031</v>
      </c>
      <c r="D115" t="s">
        <v>24</v>
      </c>
      <c r="E115" t="s">
        <v>25</v>
      </c>
      <c r="F115">
        <v>10</v>
      </c>
      <c r="G115" t="s">
        <v>465</v>
      </c>
      <c r="H115" t="s">
        <v>466</v>
      </c>
      <c r="I115" t="str">
        <f>VLOOKUP(A115,[1]Transactions!$A$2:$Y$3480,8,FALSE)</f>
        <v>Road</v>
      </c>
      <c r="J115">
        <f>VLOOKUP(A115,[1]Transactions!$A$2:$Y$3480,13,FALSE)</f>
        <v>189.27999999999997</v>
      </c>
      <c r="K115" s="4">
        <f>VLOOKUP(A115,[1]Transactions!$A$2:$Y$3480,14,FALSE)</f>
        <v>38991</v>
      </c>
      <c r="M115" t="b">
        <f>VLOOKUP(A115,[1]Transactions!$A$2:$Y$3480,5,FALSE)</f>
        <v>1</v>
      </c>
      <c r="N115" t="str">
        <f>VLOOKUP(A115,[1]Transactions!$A$2:$Y$3480,6,FALSE)</f>
        <v>Approved</v>
      </c>
      <c r="O115" t="str">
        <f>VLOOKUP(A115,[1]Transactions!$A$1:$Y$3480,7,FALSE)</f>
        <v>Trek Bicycles</v>
      </c>
      <c r="P115" t="s">
        <v>43</v>
      </c>
      <c r="Q115">
        <v>97</v>
      </c>
      <c r="R115" t="s">
        <v>467</v>
      </c>
      <c r="S115" t="s">
        <v>119</v>
      </c>
      <c r="T115" t="s">
        <v>46</v>
      </c>
      <c r="U115" t="s">
        <v>32</v>
      </c>
      <c r="V115" t="s">
        <v>47</v>
      </c>
      <c r="W115">
        <v>20</v>
      </c>
      <c r="X115">
        <v>5</v>
      </c>
      <c r="Y115">
        <v>1043.7</v>
      </c>
      <c r="Z115">
        <v>882.97</v>
      </c>
      <c r="AA115">
        <v>42</v>
      </c>
      <c r="AB115">
        <v>48</v>
      </c>
      <c r="AC115">
        <v>5</v>
      </c>
      <c r="AD115">
        <v>160.72999999999999</v>
      </c>
      <c r="AE115">
        <f t="shared" si="5"/>
        <v>2</v>
      </c>
      <c r="AF115">
        <f t="shared" si="15"/>
        <v>3</v>
      </c>
      <c r="AG115">
        <f t="shared" si="7"/>
        <v>4</v>
      </c>
      <c r="AH115">
        <f t="shared" si="8"/>
        <v>234</v>
      </c>
      <c r="AI115" t="str">
        <f t="shared" si="9"/>
        <v>Gold Customerr</v>
      </c>
    </row>
    <row r="116" spans="1:35" x14ac:dyDescent="0.3">
      <c r="A116">
        <v>2628</v>
      </c>
      <c r="B116" t="s">
        <v>468</v>
      </c>
      <c r="C116">
        <v>2567</v>
      </c>
      <c r="D116" t="s">
        <v>24</v>
      </c>
      <c r="E116" t="s">
        <v>25</v>
      </c>
      <c r="F116">
        <v>7</v>
      </c>
      <c r="G116" t="s">
        <v>469</v>
      </c>
      <c r="H116" t="s">
        <v>470</v>
      </c>
      <c r="I116" t="str">
        <f>VLOOKUP(A116,[1]Transactions!$A$2:$Y$3480,8,FALSE)</f>
        <v>Touring</v>
      </c>
      <c r="J116">
        <f>VLOOKUP(A116,[1]Transactions!$A$2:$Y$3480,13,FALSE)</f>
        <v>1408.91</v>
      </c>
      <c r="K116" s="4">
        <f>VLOOKUP(A116,[1]Transactions!$A$2:$Y$3480,14,FALSE)</f>
        <v>41533</v>
      </c>
      <c r="M116" t="b">
        <f>VLOOKUP(A116,[1]Transactions!$A$2:$Y$3480,5,FALSE)</f>
        <v>0</v>
      </c>
      <c r="N116" t="str">
        <f>VLOOKUP(A116,[1]Transactions!$A$2:$Y$3480,6,FALSE)</f>
        <v>Approved</v>
      </c>
      <c r="O116" t="str">
        <f>VLOOKUP(A116,[1]Transactions!$A$1:$Y$3480,7,FALSE)</f>
        <v>Solex</v>
      </c>
      <c r="P116" t="s">
        <v>28</v>
      </c>
      <c r="Q116">
        <v>29</v>
      </c>
      <c r="R116" t="s">
        <v>283</v>
      </c>
      <c r="S116" t="s">
        <v>96</v>
      </c>
      <c r="T116" t="s">
        <v>38</v>
      </c>
      <c r="U116" t="s">
        <v>32</v>
      </c>
      <c r="V116" t="s">
        <v>47</v>
      </c>
      <c r="W116">
        <v>1</v>
      </c>
      <c r="X116">
        <v>4</v>
      </c>
      <c r="Y116">
        <v>4668.82</v>
      </c>
      <c r="Z116">
        <v>2859.9</v>
      </c>
      <c r="AA116">
        <v>19</v>
      </c>
      <c r="AB116">
        <v>173</v>
      </c>
      <c r="AC116">
        <v>4</v>
      </c>
      <c r="AD116">
        <v>1808.92</v>
      </c>
      <c r="AE116">
        <f t="shared" si="5"/>
        <v>1</v>
      </c>
      <c r="AF116">
        <f t="shared" si="6"/>
        <v>4</v>
      </c>
      <c r="AG116">
        <f t="shared" si="7"/>
        <v>4</v>
      </c>
      <c r="AH116">
        <f t="shared" si="8"/>
        <v>144</v>
      </c>
      <c r="AI116" t="str">
        <f t="shared" si="9"/>
        <v>Bronz customer</v>
      </c>
    </row>
    <row r="117" spans="1:35" x14ac:dyDescent="0.3">
      <c r="A117">
        <v>973</v>
      </c>
      <c r="B117" t="s">
        <v>471</v>
      </c>
      <c r="C117">
        <v>3806</v>
      </c>
      <c r="D117" t="s">
        <v>40</v>
      </c>
      <c r="E117" t="s">
        <v>25</v>
      </c>
      <c r="F117">
        <v>7</v>
      </c>
      <c r="G117" t="s">
        <v>472</v>
      </c>
      <c r="H117" t="s">
        <v>473</v>
      </c>
      <c r="I117" t="str">
        <f>VLOOKUP(A117,[1]Transactions!$A$2:$Y$3480,8,FALSE)</f>
        <v>Road</v>
      </c>
      <c r="J117">
        <f>VLOOKUP(A117,[1]Transactions!$A$2:$Y$3480,13,FALSE)</f>
        <v>709.34</v>
      </c>
      <c r="K117" s="4">
        <f>VLOOKUP(A117,[1]Transactions!$A$2:$Y$3480,14,FALSE)</f>
        <v>42404</v>
      </c>
      <c r="M117" t="b">
        <f>VLOOKUP(A117,[1]Transactions!$A$2:$Y$3480,5,FALSE)</f>
        <v>1</v>
      </c>
      <c r="N117" t="str">
        <f>VLOOKUP(A117,[1]Transactions!$A$2:$Y$3480,6,FALSE)</f>
        <v>Approved</v>
      </c>
      <c r="O117" t="str">
        <f>VLOOKUP(A117,[1]Transactions!$A$1:$Y$3480,7,FALSE)</f>
        <v>Giant Bicycles</v>
      </c>
      <c r="P117" t="s">
        <v>43</v>
      </c>
      <c r="Q117">
        <v>46</v>
      </c>
      <c r="R117" t="s">
        <v>474</v>
      </c>
      <c r="S117" t="s">
        <v>30</v>
      </c>
      <c r="T117" t="s">
        <v>46</v>
      </c>
      <c r="U117" t="s">
        <v>32</v>
      </c>
      <c r="V117" t="s">
        <v>47</v>
      </c>
      <c r="W117">
        <v>15</v>
      </c>
      <c r="X117">
        <v>8</v>
      </c>
      <c r="Y117">
        <v>12724.26</v>
      </c>
      <c r="Z117">
        <v>6084.41</v>
      </c>
      <c r="AA117">
        <v>41</v>
      </c>
      <c r="AB117">
        <v>8</v>
      </c>
      <c r="AC117">
        <v>8</v>
      </c>
      <c r="AD117">
        <v>6639.85</v>
      </c>
      <c r="AE117">
        <f t="shared" si="5"/>
        <v>4</v>
      </c>
      <c r="AF117">
        <f t="shared" si="6"/>
        <v>2</v>
      </c>
      <c r="AG117">
        <f t="shared" si="7"/>
        <v>1</v>
      </c>
      <c r="AH117">
        <f t="shared" si="8"/>
        <v>421</v>
      </c>
      <c r="AI117" t="str">
        <f t="shared" si="9"/>
        <v>Platinum Customer</v>
      </c>
    </row>
    <row r="118" spans="1:35" x14ac:dyDescent="0.3">
      <c r="A118">
        <v>1850</v>
      </c>
      <c r="B118" t="s">
        <v>475</v>
      </c>
      <c r="C118">
        <v>2155</v>
      </c>
      <c r="D118" t="s">
        <v>24</v>
      </c>
      <c r="E118" t="s">
        <v>25</v>
      </c>
      <c r="F118">
        <v>9</v>
      </c>
      <c r="G118" t="s">
        <v>476</v>
      </c>
      <c r="H118" t="s">
        <v>477</v>
      </c>
      <c r="I118" t="str">
        <f>VLOOKUP(A118,[1]Transactions!$A$2:$Y$3480,8,FALSE)</f>
        <v>Standard</v>
      </c>
      <c r="J118">
        <f>VLOOKUP(A118,[1]Transactions!$A$2:$Y$3480,13,FALSE)</f>
        <v>872.8900000000001</v>
      </c>
      <c r="K118" s="4">
        <f>VLOOKUP(A118,[1]Transactions!$A$2:$Y$3480,14,FALSE)</f>
        <v>41047</v>
      </c>
      <c r="M118" t="b">
        <f>VLOOKUP(A118,[1]Transactions!$A$2:$Y$3480,5,FALSE)</f>
        <v>0</v>
      </c>
      <c r="N118" t="str">
        <f>VLOOKUP(A118,[1]Transactions!$A$2:$Y$3480,6,FALSE)</f>
        <v>Approved</v>
      </c>
      <c r="O118" t="str">
        <f>VLOOKUP(A118,[1]Transactions!$A$1:$Y$3480,7,FALSE)</f>
        <v>Trek Bicycles</v>
      </c>
      <c r="P118" t="s">
        <v>28</v>
      </c>
      <c r="Q118">
        <v>4</v>
      </c>
      <c r="R118" t="s">
        <v>478</v>
      </c>
      <c r="S118" t="s">
        <v>119</v>
      </c>
      <c r="T118" t="s">
        <v>46</v>
      </c>
      <c r="U118" t="s">
        <v>32</v>
      </c>
      <c r="V118" t="s">
        <v>47</v>
      </c>
      <c r="W118">
        <v>7</v>
      </c>
      <c r="X118">
        <v>7</v>
      </c>
      <c r="Y118">
        <v>7706.74</v>
      </c>
      <c r="Z118">
        <v>2547.02</v>
      </c>
      <c r="AA118">
        <v>42</v>
      </c>
      <c r="AB118">
        <v>44</v>
      </c>
      <c r="AC118">
        <v>7</v>
      </c>
      <c r="AD118">
        <v>5159.72</v>
      </c>
      <c r="AE118">
        <f t="shared" si="5"/>
        <v>3</v>
      </c>
      <c r="AF118">
        <f t="shared" si="6"/>
        <v>3</v>
      </c>
      <c r="AG118">
        <f t="shared" si="7"/>
        <v>1</v>
      </c>
      <c r="AH118">
        <f t="shared" si="8"/>
        <v>331</v>
      </c>
      <c r="AI118" t="str">
        <f t="shared" si="9"/>
        <v>Silver Customer</v>
      </c>
    </row>
    <row r="119" spans="1:35" x14ac:dyDescent="0.3">
      <c r="A119">
        <v>2444</v>
      </c>
      <c r="B119" t="s">
        <v>479</v>
      </c>
      <c r="C119">
        <v>3174</v>
      </c>
      <c r="D119" t="s">
        <v>40</v>
      </c>
      <c r="E119" t="s">
        <v>25</v>
      </c>
      <c r="F119">
        <v>5</v>
      </c>
      <c r="G119" t="s">
        <v>480</v>
      </c>
      <c r="H119" t="s">
        <v>481</v>
      </c>
      <c r="I119" t="str">
        <f>VLOOKUP(A119,[1]Transactions!$A$2:$Y$3480,8,FALSE)</f>
        <v>Mountain</v>
      </c>
      <c r="J119">
        <f>VLOOKUP(A119,[1]Transactions!$A$2:$Y$3480,13,FALSE)</f>
        <v>75.75</v>
      </c>
      <c r="K119" s="4">
        <f>VLOOKUP(A119,[1]Transactions!$A$2:$Y$3480,14,FALSE)</f>
        <v>34244</v>
      </c>
      <c r="M119" t="b">
        <f>VLOOKUP(A119,[1]Transactions!$A$2:$Y$3480,5,FALSE)</f>
        <v>1</v>
      </c>
      <c r="N119" t="str">
        <f>VLOOKUP(A119,[1]Transactions!$A$2:$Y$3480,6,FALSE)</f>
        <v>Approved</v>
      </c>
      <c r="O119" t="str">
        <f>VLOOKUP(A119,[1]Transactions!$A$1:$Y$3480,7,FALSE)</f>
        <v>Norco Bicycles</v>
      </c>
      <c r="P119" t="s">
        <v>28</v>
      </c>
      <c r="Q119">
        <v>22</v>
      </c>
      <c r="R119" t="s">
        <v>161</v>
      </c>
      <c r="S119" t="s">
        <v>119</v>
      </c>
      <c r="T119" t="s">
        <v>46</v>
      </c>
      <c r="U119" t="s">
        <v>32</v>
      </c>
      <c r="V119" t="s">
        <v>47</v>
      </c>
      <c r="W119">
        <v>11</v>
      </c>
      <c r="X119">
        <v>4</v>
      </c>
      <c r="Y119">
        <v>5166.3599999999997</v>
      </c>
      <c r="Z119">
        <v>1896.14</v>
      </c>
      <c r="AA119">
        <v>43</v>
      </c>
      <c r="AB119">
        <v>44</v>
      </c>
      <c r="AC119">
        <v>4</v>
      </c>
      <c r="AD119">
        <v>3270.22</v>
      </c>
      <c r="AE119">
        <f t="shared" si="5"/>
        <v>3</v>
      </c>
      <c r="AF119">
        <f t="shared" si="6"/>
        <v>4</v>
      </c>
      <c r="AG119">
        <f t="shared" si="7"/>
        <v>2</v>
      </c>
      <c r="AH119">
        <f t="shared" si="8"/>
        <v>342</v>
      </c>
      <c r="AI119" t="str">
        <f t="shared" si="9"/>
        <v>Silver Customer</v>
      </c>
    </row>
    <row r="120" spans="1:35" x14ac:dyDescent="0.3">
      <c r="A120">
        <v>2615</v>
      </c>
      <c r="B120" t="s">
        <v>482</v>
      </c>
      <c r="C120">
        <v>2580</v>
      </c>
      <c r="D120" t="s">
        <v>24</v>
      </c>
      <c r="E120" t="s">
        <v>25</v>
      </c>
      <c r="F120">
        <v>7</v>
      </c>
      <c r="G120" t="s">
        <v>483</v>
      </c>
      <c r="I120" t="str">
        <f>VLOOKUP(A120,[1]Transactions!$A$2:$Y$3480,8,FALSE)</f>
        <v>Touring</v>
      </c>
      <c r="J120">
        <f>VLOOKUP(A120,[1]Transactions!$A$2:$Y$3480,13,FALSE)</f>
        <v>1305.25</v>
      </c>
      <c r="K120" s="4">
        <f>VLOOKUP(A120,[1]Transactions!$A$2:$Y$3480,14,FALSE)</f>
        <v>37539</v>
      </c>
      <c r="M120">
        <f>VLOOKUP(A120,[1]Transactions!$A$2:$Y$3480,5,FALSE)</f>
        <v>0</v>
      </c>
      <c r="N120" t="str">
        <f>VLOOKUP(A120,[1]Transactions!$A$2:$Y$3480,6,FALSE)</f>
        <v>Approved</v>
      </c>
      <c r="O120" t="str">
        <f>VLOOKUP(A120,[1]Transactions!$A$1:$Y$3480,7,FALSE)</f>
        <v>WeareA2B</v>
      </c>
      <c r="P120" t="s">
        <v>43</v>
      </c>
      <c r="Q120">
        <v>23</v>
      </c>
      <c r="R120" t="s">
        <v>403</v>
      </c>
      <c r="S120" t="s">
        <v>45</v>
      </c>
      <c r="T120" t="s">
        <v>31</v>
      </c>
      <c r="U120" t="s">
        <v>32</v>
      </c>
      <c r="V120" t="s">
        <v>33</v>
      </c>
      <c r="W120">
        <v>1</v>
      </c>
      <c r="X120">
        <v>9</v>
      </c>
      <c r="Y120">
        <v>13460.63</v>
      </c>
      <c r="Z120">
        <v>7943.51</v>
      </c>
      <c r="AA120">
        <v>22</v>
      </c>
      <c r="AB120">
        <v>55</v>
      </c>
      <c r="AC120">
        <v>9</v>
      </c>
      <c r="AD120">
        <v>5517.12</v>
      </c>
      <c r="AE120">
        <f t="shared" si="5"/>
        <v>2</v>
      </c>
      <c r="AF120">
        <f t="shared" si="6"/>
        <v>2</v>
      </c>
      <c r="AG120">
        <f t="shared" si="7"/>
        <v>1</v>
      </c>
      <c r="AH120">
        <f t="shared" si="8"/>
        <v>221</v>
      </c>
      <c r="AI120" t="str">
        <f t="shared" si="9"/>
        <v>Gold Customerr</v>
      </c>
    </row>
    <row r="121" spans="1:35" x14ac:dyDescent="0.3">
      <c r="A121">
        <v>3292</v>
      </c>
      <c r="B121" t="s">
        <v>484</v>
      </c>
      <c r="C121">
        <v>2042</v>
      </c>
      <c r="D121" t="s">
        <v>24</v>
      </c>
      <c r="E121" t="s">
        <v>25</v>
      </c>
      <c r="F121">
        <v>10</v>
      </c>
      <c r="G121" t="s">
        <v>485</v>
      </c>
      <c r="H121" t="s">
        <v>486</v>
      </c>
      <c r="I121" t="str">
        <f>VLOOKUP(A121,[1]Transactions!$A$2:$Y$3480,8,FALSE)</f>
        <v>Road</v>
      </c>
      <c r="J121">
        <f>VLOOKUP(A121,[1]Transactions!$A$2:$Y$3480,13,FALSE)</f>
        <v>167.20999999999998</v>
      </c>
      <c r="K121" s="4">
        <f>VLOOKUP(A121,[1]Transactions!$A$2:$Y$3480,14,FALSE)</f>
        <v>38647</v>
      </c>
      <c r="M121" t="b">
        <f>VLOOKUP(A121,[1]Transactions!$A$2:$Y$3480,5,FALSE)</f>
        <v>1</v>
      </c>
      <c r="N121" t="str">
        <f>VLOOKUP(A121,[1]Transactions!$A$2:$Y$3480,6,FALSE)</f>
        <v>Approved</v>
      </c>
      <c r="O121" t="str">
        <f>VLOOKUP(A121,[1]Transactions!$A$1:$Y$3480,7,FALSE)</f>
        <v>Norco Bicycles</v>
      </c>
      <c r="P121" t="s">
        <v>28</v>
      </c>
      <c r="Q121">
        <v>71</v>
      </c>
      <c r="R121" t="s">
        <v>487</v>
      </c>
      <c r="S121" t="s">
        <v>57</v>
      </c>
      <c r="T121" t="s">
        <v>38</v>
      </c>
      <c r="U121" t="s">
        <v>32</v>
      </c>
      <c r="V121" t="s">
        <v>33</v>
      </c>
      <c r="W121">
        <v>3</v>
      </c>
      <c r="X121">
        <v>1</v>
      </c>
      <c r="Y121">
        <v>60.34</v>
      </c>
      <c r="Z121">
        <v>45.26</v>
      </c>
      <c r="AA121">
        <v>47</v>
      </c>
      <c r="AB121">
        <v>301</v>
      </c>
      <c r="AC121">
        <v>1</v>
      </c>
      <c r="AD121">
        <v>15.08</v>
      </c>
      <c r="AE121">
        <f t="shared" si="5"/>
        <v>1</v>
      </c>
      <c r="AF121">
        <f t="shared" si="6"/>
        <v>4</v>
      </c>
      <c r="AG121">
        <f>_xlfn.IFS(AD121&gt;4273.398,1,AND(AD121&lt;=4273.398,AD121&gt;2918.195),2,AND(AD121&lt;=2918.195,AD121&gt;1905.948),3,AND(AD121&lt;=1905.948,AD121&gt;=15.08),4)</f>
        <v>4</v>
      </c>
      <c r="AH121">
        <f t="shared" si="8"/>
        <v>144</v>
      </c>
      <c r="AI121" t="str">
        <f t="shared" si="9"/>
        <v>Bronz customer</v>
      </c>
    </row>
    <row r="122" spans="1:35" x14ac:dyDescent="0.3">
      <c r="A122">
        <v>1602</v>
      </c>
      <c r="B122" t="s">
        <v>488</v>
      </c>
      <c r="C122">
        <v>2777</v>
      </c>
      <c r="D122" t="s">
        <v>24</v>
      </c>
      <c r="E122" t="s">
        <v>25</v>
      </c>
      <c r="F122">
        <v>9</v>
      </c>
      <c r="G122" t="s">
        <v>489</v>
      </c>
      <c r="H122" t="s">
        <v>490</v>
      </c>
      <c r="I122" t="str">
        <f>VLOOKUP(A122,[1]Transactions!$A$2:$Y$3480,8,FALSE)</f>
        <v>Standard</v>
      </c>
      <c r="J122">
        <f>VLOOKUP(A122,[1]Transactions!$A$2:$Y$3480,13,FALSE)</f>
        <v>812.44</v>
      </c>
      <c r="K122" s="4">
        <f>VLOOKUP(A122,[1]Transactions!$A$2:$Y$3480,14,FALSE)</f>
        <v>37220</v>
      </c>
      <c r="M122" t="b">
        <f>VLOOKUP(A122,[1]Transactions!$A$2:$Y$3480,5,FALSE)</f>
        <v>1</v>
      </c>
      <c r="N122" t="str">
        <f>VLOOKUP(A122,[1]Transactions!$A$2:$Y$3480,6,FALSE)</f>
        <v>Approved</v>
      </c>
      <c r="O122" t="str">
        <f>VLOOKUP(A122,[1]Transactions!$A$1:$Y$3480,7,FALSE)</f>
        <v>WeareA2B</v>
      </c>
      <c r="P122" t="s">
        <v>28</v>
      </c>
      <c r="Q122">
        <v>68</v>
      </c>
      <c r="R122" t="s">
        <v>118</v>
      </c>
      <c r="S122" t="s">
        <v>57</v>
      </c>
      <c r="T122" t="s">
        <v>31</v>
      </c>
      <c r="U122" t="s">
        <v>32</v>
      </c>
      <c r="V122" t="s">
        <v>47</v>
      </c>
      <c r="W122">
        <v>15</v>
      </c>
      <c r="X122">
        <v>4</v>
      </c>
      <c r="Y122">
        <v>4971.84</v>
      </c>
      <c r="Z122">
        <v>1974.48</v>
      </c>
      <c r="AA122">
        <v>41</v>
      </c>
      <c r="AB122">
        <v>7</v>
      </c>
      <c r="AC122">
        <v>4</v>
      </c>
      <c r="AD122">
        <v>2997.36</v>
      </c>
      <c r="AE122">
        <f t="shared" si="5"/>
        <v>4</v>
      </c>
      <c r="AF122">
        <f t="shared" si="6"/>
        <v>4</v>
      </c>
      <c r="AG122">
        <f t="shared" si="7"/>
        <v>2</v>
      </c>
      <c r="AH122">
        <f t="shared" si="8"/>
        <v>442</v>
      </c>
      <c r="AI122" t="str">
        <f t="shared" si="9"/>
        <v>Platinum Customer</v>
      </c>
    </row>
    <row r="123" spans="1:35" x14ac:dyDescent="0.3">
      <c r="A123">
        <v>1414</v>
      </c>
      <c r="B123" t="s">
        <v>491</v>
      </c>
      <c r="C123">
        <v>2763</v>
      </c>
      <c r="D123" t="s">
        <v>24</v>
      </c>
      <c r="E123" t="s">
        <v>25</v>
      </c>
      <c r="F123">
        <v>8</v>
      </c>
      <c r="G123" t="s">
        <v>492</v>
      </c>
      <c r="H123" t="s">
        <v>493</v>
      </c>
      <c r="I123" t="str">
        <f>VLOOKUP(A123,[1]Transactions!$A$2:$Y$3480,8,FALSE)</f>
        <v>Standard</v>
      </c>
      <c r="J123">
        <f>VLOOKUP(A123,[1]Transactions!$A$2:$Y$3480,13,FALSE)</f>
        <v>471.6</v>
      </c>
      <c r="K123" s="4">
        <f>VLOOKUP(A123,[1]Transactions!$A$2:$Y$3480,14,FALSE)</f>
        <v>35667</v>
      </c>
      <c r="M123" t="b">
        <f>VLOOKUP(A123,[1]Transactions!$A$2:$Y$3480,5,FALSE)</f>
        <v>1</v>
      </c>
      <c r="N123" t="str">
        <f>VLOOKUP(A123,[1]Transactions!$A$2:$Y$3480,6,FALSE)</f>
        <v>Approved</v>
      </c>
      <c r="O123" t="str">
        <f>VLOOKUP(A123,[1]Transactions!$A$1:$Y$3480,7,FALSE)</f>
        <v>Giant Bicycles</v>
      </c>
      <c r="P123" t="s">
        <v>43</v>
      </c>
      <c r="Q123">
        <v>57</v>
      </c>
      <c r="R123" t="s">
        <v>214</v>
      </c>
      <c r="S123" t="s">
        <v>57</v>
      </c>
      <c r="T123" t="s">
        <v>31</v>
      </c>
      <c r="U123" t="s">
        <v>32</v>
      </c>
      <c r="V123" t="s">
        <v>33</v>
      </c>
      <c r="W123">
        <v>10</v>
      </c>
      <c r="X123">
        <v>2</v>
      </c>
      <c r="Y123">
        <v>1758.44</v>
      </c>
      <c r="Z123">
        <v>1128.23</v>
      </c>
      <c r="AA123">
        <v>40</v>
      </c>
      <c r="AB123">
        <v>18</v>
      </c>
      <c r="AC123">
        <v>2</v>
      </c>
      <c r="AD123">
        <v>630.21</v>
      </c>
      <c r="AE123">
        <f t="shared" si="5"/>
        <v>3</v>
      </c>
      <c r="AF123">
        <f t="shared" si="6"/>
        <v>4</v>
      </c>
      <c r="AG123">
        <f t="shared" si="7"/>
        <v>4</v>
      </c>
      <c r="AH123">
        <f t="shared" si="8"/>
        <v>344</v>
      </c>
      <c r="AI123" t="str">
        <f t="shared" si="9"/>
        <v>Silver Customer</v>
      </c>
    </row>
    <row r="124" spans="1:35" x14ac:dyDescent="0.3">
      <c r="A124">
        <v>1344</v>
      </c>
      <c r="B124" t="s">
        <v>494</v>
      </c>
      <c r="C124">
        <v>3747</v>
      </c>
      <c r="D124" t="s">
        <v>40</v>
      </c>
      <c r="E124" t="s">
        <v>25</v>
      </c>
      <c r="F124">
        <v>4</v>
      </c>
      <c r="G124" t="s">
        <v>495</v>
      </c>
      <c r="H124" t="s">
        <v>496</v>
      </c>
      <c r="I124" t="str">
        <f>VLOOKUP(A124,[1]Transactions!$A$2:$Y$3480,8,FALSE)</f>
        <v>Standard</v>
      </c>
      <c r="J124">
        <f>VLOOKUP(A124,[1]Transactions!$A$2:$Y$3480,13,FALSE)</f>
        <v>64.509999999999991</v>
      </c>
      <c r="K124" s="4">
        <f>VLOOKUP(A124,[1]Transactions!$A$2:$Y$3480,14,FALSE)</f>
        <v>38206</v>
      </c>
      <c r="M124" t="b">
        <f>VLOOKUP(A124,[1]Transactions!$A$2:$Y$3480,5,FALSE)</f>
        <v>1</v>
      </c>
      <c r="N124" t="str">
        <f>VLOOKUP(A124,[1]Transactions!$A$2:$Y$3480,6,FALSE)</f>
        <v>Approved</v>
      </c>
      <c r="O124" t="str">
        <f>VLOOKUP(A124,[1]Transactions!$A$1:$Y$3480,7,FALSE)</f>
        <v>Norco Bicycles</v>
      </c>
      <c r="P124" t="s">
        <v>43</v>
      </c>
      <c r="Q124">
        <v>20</v>
      </c>
      <c r="R124" t="s">
        <v>295</v>
      </c>
      <c r="S124" t="s">
        <v>119</v>
      </c>
      <c r="T124" t="s">
        <v>31</v>
      </c>
      <c r="U124" t="s">
        <v>32</v>
      </c>
      <c r="V124" t="s">
        <v>47</v>
      </c>
      <c r="W124">
        <v>4</v>
      </c>
      <c r="X124">
        <v>3</v>
      </c>
      <c r="Y124">
        <v>1709.46</v>
      </c>
      <c r="Z124">
        <v>1080.8900000000001</v>
      </c>
      <c r="AA124">
        <v>24</v>
      </c>
      <c r="AB124">
        <v>21</v>
      </c>
      <c r="AC124">
        <v>3</v>
      </c>
      <c r="AD124">
        <v>628.57000000000005</v>
      </c>
      <c r="AE124">
        <f t="shared" si="5"/>
        <v>3</v>
      </c>
      <c r="AF124">
        <f t="shared" si="6"/>
        <v>4</v>
      </c>
      <c r="AG124">
        <f t="shared" si="7"/>
        <v>4</v>
      </c>
      <c r="AH124">
        <f t="shared" si="8"/>
        <v>344</v>
      </c>
      <c r="AI124" t="str">
        <f t="shared" si="9"/>
        <v>Silver Customer</v>
      </c>
    </row>
    <row r="125" spans="1:35" x14ac:dyDescent="0.3">
      <c r="A125">
        <v>902</v>
      </c>
      <c r="B125" t="s">
        <v>497</v>
      </c>
      <c r="C125">
        <v>2340</v>
      </c>
      <c r="D125" t="s">
        <v>24</v>
      </c>
      <c r="E125" t="s">
        <v>25</v>
      </c>
      <c r="F125">
        <v>3</v>
      </c>
      <c r="G125" t="s">
        <v>498</v>
      </c>
      <c r="H125" t="s">
        <v>499</v>
      </c>
      <c r="I125" t="str">
        <f>VLOOKUP(A125,[1]Transactions!$A$2:$Y$3480,8,FALSE)</f>
        <v>Standard</v>
      </c>
      <c r="J125">
        <f>VLOOKUP(A125,[1]Transactions!$A$2:$Y$3480,13,FALSE)</f>
        <v>143.35999999999999</v>
      </c>
      <c r="K125" s="4">
        <f>VLOOKUP(A125,[1]Transactions!$A$2:$Y$3480,14,FALSE)</f>
        <v>33364</v>
      </c>
      <c r="M125" t="b">
        <f>VLOOKUP(A125,[1]Transactions!$A$2:$Y$3480,5,FALSE)</f>
        <v>0</v>
      </c>
      <c r="N125" t="str">
        <f>VLOOKUP(A125,[1]Transactions!$A$2:$Y$3480,6,FALSE)</f>
        <v>Approved</v>
      </c>
      <c r="O125" t="str">
        <f>VLOOKUP(A125,[1]Transactions!$A$1:$Y$3480,7,FALSE)</f>
        <v>Trek Bicycles</v>
      </c>
      <c r="P125" t="s">
        <v>43</v>
      </c>
      <c r="Q125">
        <v>37</v>
      </c>
      <c r="R125" t="s">
        <v>500</v>
      </c>
      <c r="S125" t="s">
        <v>57</v>
      </c>
      <c r="T125" t="s">
        <v>31</v>
      </c>
      <c r="U125" t="s">
        <v>32</v>
      </c>
      <c r="V125" t="s">
        <v>47</v>
      </c>
      <c r="W125">
        <v>18</v>
      </c>
      <c r="X125">
        <v>9</v>
      </c>
      <c r="Y125">
        <v>9408.5300000000007</v>
      </c>
      <c r="Z125">
        <v>3405.48</v>
      </c>
      <c r="AA125">
        <v>31</v>
      </c>
      <c r="AB125">
        <v>14</v>
      </c>
      <c r="AC125">
        <v>9</v>
      </c>
      <c r="AD125">
        <v>6003.05</v>
      </c>
      <c r="AE125">
        <f t="shared" si="5"/>
        <v>4</v>
      </c>
      <c r="AF125">
        <f t="shared" si="6"/>
        <v>2</v>
      </c>
      <c r="AG125">
        <f t="shared" si="7"/>
        <v>1</v>
      </c>
      <c r="AH125">
        <f t="shared" si="8"/>
        <v>421</v>
      </c>
      <c r="AI125" t="str">
        <f t="shared" si="9"/>
        <v>Platinum Customer</v>
      </c>
    </row>
    <row r="126" spans="1:35" x14ac:dyDescent="0.3">
      <c r="A126">
        <v>337</v>
      </c>
      <c r="B126" t="s">
        <v>501</v>
      </c>
      <c r="C126">
        <v>3105</v>
      </c>
      <c r="D126" t="s">
        <v>40</v>
      </c>
      <c r="E126" t="s">
        <v>25</v>
      </c>
      <c r="F126">
        <v>10</v>
      </c>
      <c r="G126" t="s">
        <v>502</v>
      </c>
      <c r="H126" t="s">
        <v>503</v>
      </c>
      <c r="I126" t="str">
        <f>VLOOKUP(A126,[1]Transactions!$A$2:$Y$3480,8,FALSE)</f>
        <v>Standard</v>
      </c>
      <c r="J126">
        <f>VLOOKUP(A126,[1]Transactions!$A$2:$Y$3480,13,FALSE)</f>
        <v>459.46000000000015</v>
      </c>
      <c r="K126" s="4">
        <f>VLOOKUP(A126,[1]Transactions!$A$2:$Y$3480,14,FALSE)</f>
        <v>41533</v>
      </c>
      <c r="M126">
        <f>VLOOKUP(A126,[1]Transactions!$A$2:$Y$3480,5,FALSE)</f>
        <v>0</v>
      </c>
      <c r="N126" t="str">
        <f>VLOOKUP(A126,[1]Transactions!$A$2:$Y$3480,6,FALSE)</f>
        <v>Approved</v>
      </c>
      <c r="O126" t="str">
        <f>VLOOKUP(A126,[1]Transactions!$A$1:$Y$3480,7,FALSE)</f>
        <v>Norco Bicycles</v>
      </c>
      <c r="P126" t="s">
        <v>43</v>
      </c>
      <c r="Q126">
        <v>67</v>
      </c>
      <c r="R126" t="s">
        <v>504</v>
      </c>
      <c r="S126" t="s">
        <v>7272</v>
      </c>
      <c r="T126" t="s">
        <v>46</v>
      </c>
      <c r="U126" t="s">
        <v>32</v>
      </c>
      <c r="V126" t="s">
        <v>33</v>
      </c>
      <c r="W126">
        <v>12</v>
      </c>
      <c r="X126">
        <v>6</v>
      </c>
      <c r="Y126">
        <v>5855.57</v>
      </c>
      <c r="Z126">
        <v>2466.75</v>
      </c>
      <c r="AA126">
        <v>40</v>
      </c>
      <c r="AB126">
        <v>37</v>
      </c>
      <c r="AC126">
        <v>6</v>
      </c>
      <c r="AD126">
        <v>3388.82</v>
      </c>
      <c r="AE126">
        <f t="shared" si="5"/>
        <v>3</v>
      </c>
      <c r="AF126">
        <f t="shared" si="6"/>
        <v>3</v>
      </c>
      <c r="AG126">
        <f t="shared" si="7"/>
        <v>2</v>
      </c>
      <c r="AH126">
        <f t="shared" si="8"/>
        <v>332</v>
      </c>
      <c r="AI126" t="str">
        <f t="shared" si="9"/>
        <v>Silver Customer</v>
      </c>
    </row>
    <row r="127" spans="1:35" x14ac:dyDescent="0.3">
      <c r="A127">
        <v>2638</v>
      </c>
      <c r="B127" t="s">
        <v>505</v>
      </c>
      <c r="C127">
        <v>2100</v>
      </c>
      <c r="D127" t="s">
        <v>24</v>
      </c>
      <c r="E127" t="s">
        <v>25</v>
      </c>
      <c r="F127">
        <v>11</v>
      </c>
      <c r="G127" t="s">
        <v>506</v>
      </c>
      <c r="H127" t="s">
        <v>507</v>
      </c>
      <c r="I127" t="str">
        <f>VLOOKUP(A127,[1]Transactions!$A$2:$Y$3480,8,FALSE)</f>
        <v>Touring</v>
      </c>
      <c r="J127">
        <f>VLOOKUP(A127,[1]Transactions!$A$2:$Y$3480,13,FALSE)</f>
        <v>1408.91</v>
      </c>
      <c r="K127" s="4">
        <f>VLOOKUP(A127,[1]Transactions!$A$2:$Y$3480,14,FALSE)</f>
        <v>41533</v>
      </c>
      <c r="M127" t="b">
        <f>VLOOKUP(A127,[1]Transactions!$A$2:$Y$3480,5,FALSE)</f>
        <v>0</v>
      </c>
      <c r="N127" t="str">
        <f>VLOOKUP(A127,[1]Transactions!$A$2:$Y$3480,6,FALSE)</f>
        <v>Approved</v>
      </c>
      <c r="O127" t="str">
        <f>VLOOKUP(A127,[1]Transactions!$A$1:$Y$3480,7,FALSE)</f>
        <v>Solex</v>
      </c>
      <c r="P127" t="s">
        <v>28</v>
      </c>
      <c r="Q127">
        <v>1</v>
      </c>
      <c r="R127" t="s">
        <v>299</v>
      </c>
      <c r="S127" t="s">
        <v>219</v>
      </c>
      <c r="T127" t="s">
        <v>31</v>
      </c>
      <c r="U127" t="s">
        <v>32</v>
      </c>
      <c r="V127" t="s">
        <v>33</v>
      </c>
      <c r="W127">
        <v>15</v>
      </c>
      <c r="X127">
        <v>9</v>
      </c>
      <c r="Y127">
        <v>9133.15</v>
      </c>
      <c r="Z127">
        <v>5085.8999999999996</v>
      </c>
      <c r="AA127">
        <v>43</v>
      </c>
      <c r="AB127">
        <v>83</v>
      </c>
      <c r="AC127">
        <v>9</v>
      </c>
      <c r="AD127">
        <v>4047.25</v>
      </c>
      <c r="AE127">
        <f>_xlfn.IFS(AB127&gt;=85,1,AND(AB127&lt;=84,AB127&gt;44),2,AND(AB127&lt;=44,AB127&gt;17),3,AND(AB127&lt;=18,AB127&gt;=0),4)</f>
        <v>2</v>
      </c>
      <c r="AF127">
        <f t="shared" si="6"/>
        <v>2</v>
      </c>
      <c r="AG127">
        <f t="shared" si="7"/>
        <v>2</v>
      </c>
      <c r="AH127">
        <f t="shared" si="8"/>
        <v>222</v>
      </c>
      <c r="AI127" t="str">
        <f t="shared" si="9"/>
        <v>Gold Customerr</v>
      </c>
    </row>
    <row r="128" spans="1:35" x14ac:dyDescent="0.3">
      <c r="A128">
        <v>1295</v>
      </c>
      <c r="B128" t="s">
        <v>508</v>
      </c>
      <c r="C128">
        <v>4209</v>
      </c>
      <c r="D128" t="s">
        <v>53</v>
      </c>
      <c r="E128" t="s">
        <v>25</v>
      </c>
      <c r="F128">
        <v>7</v>
      </c>
      <c r="G128" t="s">
        <v>509</v>
      </c>
      <c r="H128" t="s">
        <v>510</v>
      </c>
      <c r="I128" t="str">
        <f>VLOOKUP(A128,[1]Transactions!$A$2:$Y$3480,8,FALSE)</f>
        <v>Standard</v>
      </c>
      <c r="J128">
        <f>VLOOKUP(A128,[1]Transactions!$A$2:$Y$3480,13,FALSE)</f>
        <v>834.93999999999994</v>
      </c>
      <c r="K128" s="4">
        <f>VLOOKUP(A128,[1]Transactions!$A$2:$Y$3480,14,FALSE)</f>
        <v>36833</v>
      </c>
      <c r="M128" t="b">
        <f>VLOOKUP(A128,[1]Transactions!$A$2:$Y$3480,5,FALSE)</f>
        <v>1</v>
      </c>
      <c r="N128" t="str">
        <f>VLOOKUP(A128,[1]Transactions!$A$2:$Y$3480,6,FALSE)</f>
        <v>Approved</v>
      </c>
      <c r="O128" t="str">
        <f>VLOOKUP(A128,[1]Transactions!$A$1:$Y$3480,7,FALSE)</f>
        <v>WeareA2B</v>
      </c>
      <c r="P128" t="s">
        <v>28</v>
      </c>
      <c r="Q128">
        <v>66</v>
      </c>
      <c r="R128" t="s">
        <v>403</v>
      </c>
      <c r="S128" t="s">
        <v>7272</v>
      </c>
      <c r="T128" t="s">
        <v>31</v>
      </c>
      <c r="U128" t="s">
        <v>32</v>
      </c>
      <c r="V128" t="s">
        <v>33</v>
      </c>
      <c r="W128">
        <v>5</v>
      </c>
      <c r="X128">
        <v>6</v>
      </c>
      <c r="Y128">
        <v>5147.2299999999996</v>
      </c>
      <c r="Z128">
        <v>3264.33</v>
      </c>
      <c r="AA128">
        <v>23</v>
      </c>
      <c r="AB128">
        <v>29</v>
      </c>
      <c r="AC128">
        <v>6</v>
      </c>
      <c r="AD128">
        <v>1882.9</v>
      </c>
      <c r="AE128">
        <f t="shared" si="5"/>
        <v>3</v>
      </c>
      <c r="AF128">
        <f t="shared" si="6"/>
        <v>3</v>
      </c>
      <c r="AG128">
        <f t="shared" si="7"/>
        <v>4</v>
      </c>
      <c r="AH128">
        <f t="shared" si="8"/>
        <v>334</v>
      </c>
      <c r="AI128" t="str">
        <f t="shared" si="9"/>
        <v>Silver Customer</v>
      </c>
    </row>
    <row r="129" spans="1:35" x14ac:dyDescent="0.3">
      <c r="A129">
        <v>727</v>
      </c>
      <c r="B129" t="s">
        <v>511</v>
      </c>
      <c r="C129">
        <v>3551</v>
      </c>
      <c r="D129" t="s">
        <v>40</v>
      </c>
      <c r="E129" t="s">
        <v>25</v>
      </c>
      <c r="F129">
        <v>3</v>
      </c>
      <c r="G129" t="s">
        <v>512</v>
      </c>
      <c r="H129" t="s">
        <v>513</v>
      </c>
      <c r="I129" t="str">
        <f>VLOOKUP(A129,[1]Transactions!$A$2:$Y$3480,8,FALSE)</f>
        <v>Standard</v>
      </c>
      <c r="J129">
        <f>VLOOKUP(A129,[1]Transactions!$A$2:$Y$3480,13,FALSE)</f>
        <v>641.64</v>
      </c>
      <c r="K129" s="4">
        <f>VLOOKUP(A129,[1]Transactions!$A$2:$Y$3480,14,FALSE)</f>
        <v>41434</v>
      </c>
      <c r="M129" t="b">
        <f>VLOOKUP(A129,[1]Transactions!$A$2:$Y$3480,5,FALSE)</f>
        <v>0</v>
      </c>
      <c r="N129" t="str">
        <f>VLOOKUP(A129,[1]Transactions!$A$2:$Y$3480,6,FALSE)</f>
        <v>Approved</v>
      </c>
      <c r="O129" t="str">
        <f>VLOOKUP(A129,[1]Transactions!$A$1:$Y$3480,7,FALSE)</f>
        <v>Giant Bicycles</v>
      </c>
      <c r="P129" t="s">
        <v>28</v>
      </c>
      <c r="Q129">
        <v>98</v>
      </c>
      <c r="R129" t="s">
        <v>514</v>
      </c>
      <c r="S129" t="s">
        <v>119</v>
      </c>
      <c r="T129" t="s">
        <v>31</v>
      </c>
      <c r="U129" t="s">
        <v>32</v>
      </c>
      <c r="V129" t="s">
        <v>47</v>
      </c>
      <c r="W129">
        <v>3</v>
      </c>
      <c r="X129">
        <v>6</v>
      </c>
      <c r="Y129">
        <v>8768.09</v>
      </c>
      <c r="Z129">
        <v>4798.0600000000004</v>
      </c>
      <c r="AA129">
        <v>41</v>
      </c>
      <c r="AB129">
        <v>61</v>
      </c>
      <c r="AC129">
        <v>6</v>
      </c>
      <c r="AD129">
        <v>3970.03</v>
      </c>
      <c r="AE129">
        <f t="shared" si="5"/>
        <v>2</v>
      </c>
      <c r="AF129">
        <f t="shared" si="6"/>
        <v>3</v>
      </c>
      <c r="AG129">
        <f t="shared" si="7"/>
        <v>2</v>
      </c>
      <c r="AH129">
        <f t="shared" si="8"/>
        <v>232</v>
      </c>
      <c r="AI129" t="str">
        <f t="shared" si="9"/>
        <v>Gold Customerr</v>
      </c>
    </row>
    <row r="130" spans="1:35" x14ac:dyDescent="0.3">
      <c r="A130">
        <v>2344</v>
      </c>
      <c r="B130" t="s">
        <v>515</v>
      </c>
      <c r="C130">
        <v>2155</v>
      </c>
      <c r="D130" t="s">
        <v>24</v>
      </c>
      <c r="E130" t="s">
        <v>25</v>
      </c>
      <c r="F130">
        <v>10</v>
      </c>
      <c r="G130" t="s">
        <v>516</v>
      </c>
      <c r="H130" t="s">
        <v>517</v>
      </c>
      <c r="I130" t="str">
        <f>VLOOKUP(A130,[1]Transactions!$A$2:$Y$3480,8,FALSE)</f>
        <v>Standard</v>
      </c>
      <c r="J130">
        <f>VLOOKUP(A130,[1]Transactions!$A$2:$Y$3480,13,FALSE)</f>
        <v>14.229999999999997</v>
      </c>
      <c r="K130" s="4">
        <f>VLOOKUP(A130,[1]Transactions!$A$2:$Y$3480,14,FALSE)</f>
        <v>42172</v>
      </c>
      <c r="M130" t="b">
        <f>VLOOKUP(A130,[1]Transactions!$A$2:$Y$3480,5,FALSE)</f>
        <v>0</v>
      </c>
      <c r="N130" t="str">
        <f>VLOOKUP(A130,[1]Transactions!$A$2:$Y$3480,6,FALSE)</f>
        <v>Approved</v>
      </c>
      <c r="O130" t="str">
        <f>VLOOKUP(A130,[1]Transactions!$A$1:$Y$3480,7,FALSE)</f>
        <v>OHM Cycles</v>
      </c>
      <c r="P130" t="s">
        <v>28</v>
      </c>
      <c r="Q130">
        <v>93</v>
      </c>
      <c r="R130" t="s">
        <v>403</v>
      </c>
      <c r="S130" t="s">
        <v>45</v>
      </c>
      <c r="T130" t="s">
        <v>31</v>
      </c>
      <c r="U130" t="s">
        <v>32</v>
      </c>
      <c r="V130" t="s">
        <v>33</v>
      </c>
      <c r="W130">
        <v>7</v>
      </c>
      <c r="X130">
        <v>6</v>
      </c>
      <c r="Y130">
        <v>6947.3</v>
      </c>
      <c r="Z130">
        <v>4342.21</v>
      </c>
      <c r="AA130">
        <v>27</v>
      </c>
      <c r="AB130">
        <v>47</v>
      </c>
      <c r="AC130">
        <v>6</v>
      </c>
      <c r="AD130">
        <v>2605.09</v>
      </c>
      <c r="AE130">
        <f t="shared" ref="AE130:AE192" si="16">_xlfn.IFS(AB130&gt;=85,1,AND(AB130&lt;=81,AB130&gt;44),2,AND(AB130&lt;=44,AB130&gt;17),3,AND(AB130&lt;=18,AB130&gt;0),4)</f>
        <v>2</v>
      </c>
      <c r="AF130">
        <f t="shared" si="6"/>
        <v>3</v>
      </c>
      <c r="AG130">
        <f t="shared" si="7"/>
        <v>3</v>
      </c>
      <c r="AH130">
        <f t="shared" si="8"/>
        <v>233</v>
      </c>
      <c r="AI130" t="str">
        <f t="shared" si="9"/>
        <v>Gold Customerr</v>
      </c>
    </row>
    <row r="131" spans="1:35" x14ac:dyDescent="0.3">
      <c r="A131">
        <v>171</v>
      </c>
      <c r="B131" t="s">
        <v>518</v>
      </c>
      <c r="C131">
        <v>2099</v>
      </c>
      <c r="D131" t="s">
        <v>24</v>
      </c>
      <c r="E131" t="s">
        <v>25</v>
      </c>
      <c r="F131">
        <v>11</v>
      </c>
      <c r="G131" t="s">
        <v>519</v>
      </c>
      <c r="H131" t="s">
        <v>520</v>
      </c>
      <c r="I131" t="str">
        <f>VLOOKUP(A131,[1]Transactions!$A$2:$Y$3480,8,FALSE)</f>
        <v>Road</v>
      </c>
      <c r="J131">
        <f>VLOOKUP(A131,[1]Transactions!$A$2:$Y$3480,13,FALSE)</f>
        <v>830.2399999999999</v>
      </c>
      <c r="K131" s="4">
        <f>VLOOKUP(A131,[1]Transactions!$A$2:$Y$3480,14,FALSE)</f>
        <v>33364</v>
      </c>
      <c r="M131" t="b">
        <f>VLOOKUP(A131,[1]Transactions!$A$2:$Y$3480,5,FALSE)</f>
        <v>0</v>
      </c>
      <c r="N131" t="str">
        <f>VLOOKUP(A131,[1]Transactions!$A$2:$Y$3480,6,FALSE)</f>
        <v>Approved</v>
      </c>
      <c r="O131" t="str">
        <f>VLOOKUP(A131,[1]Transactions!$A$1:$Y$3480,7,FALSE)</f>
        <v>Norco Bicycles</v>
      </c>
      <c r="P131" t="s">
        <v>43</v>
      </c>
      <c r="Q131">
        <v>62</v>
      </c>
      <c r="R131" t="s">
        <v>325</v>
      </c>
      <c r="S131" t="s">
        <v>119</v>
      </c>
      <c r="T131" t="s">
        <v>31</v>
      </c>
      <c r="U131" t="s">
        <v>32</v>
      </c>
      <c r="V131" t="s">
        <v>47</v>
      </c>
      <c r="W131">
        <v>10</v>
      </c>
      <c r="X131">
        <v>8</v>
      </c>
      <c r="Y131">
        <v>9347.85</v>
      </c>
      <c r="Z131">
        <v>4514.71</v>
      </c>
      <c r="AA131">
        <v>49</v>
      </c>
      <c r="AB131">
        <v>18</v>
      </c>
      <c r="AC131">
        <v>8</v>
      </c>
      <c r="AD131">
        <v>4833.1400000000003</v>
      </c>
      <c r="AE131">
        <f t="shared" si="16"/>
        <v>3</v>
      </c>
      <c r="AF131">
        <f t="shared" ref="AF131:AF194" si="17">_xlfn.IFS(AC131&gt;=14,1,AND(AC131&lt;=14,AC131&gt;7),2,AND(AC131&lt;=7,AC131&gt;5),3,AND(AC131&lt;=4,AC131&gt;0),4)</f>
        <v>2</v>
      </c>
      <c r="AG131">
        <f t="shared" ref="AG131:AG194" si="18">_xlfn.IFS(AD131&gt;4273.398,1,AND(AD131&lt;=4273.398,AD131&gt;2918.195),2,AND(AD131&lt;=2918.195,AD131&gt;1905.948),3,AND(AD131&lt;=1905.948,AD131&gt;15.08),4)</f>
        <v>1</v>
      </c>
      <c r="AH131">
        <f t="shared" ref="AH131:AH194" si="19">(100*AE131+10*AF131+AG131)</f>
        <v>321</v>
      </c>
      <c r="AI131" t="str">
        <f t="shared" ref="AI131:AI194" si="20">_xlfn.IFS(AH131&gt;411,"Platinum Customer",AND(AH131&lt;=411,AH131&gt;311),"Silver Customer",AND(AH131&lt;=311,AH131&gt;144),"Gold Customerr",AND(AH131&lt;=144,AH131&gt;111),"Bronz customer")</f>
        <v>Silver Customer</v>
      </c>
    </row>
    <row r="132" spans="1:35" x14ac:dyDescent="0.3">
      <c r="A132">
        <v>395</v>
      </c>
      <c r="B132" t="s">
        <v>521</v>
      </c>
      <c r="C132">
        <v>3444</v>
      </c>
      <c r="D132" t="s">
        <v>40</v>
      </c>
      <c r="E132" t="s">
        <v>25</v>
      </c>
      <c r="F132">
        <v>7</v>
      </c>
      <c r="G132" t="s">
        <v>522</v>
      </c>
      <c r="H132" t="s">
        <v>523</v>
      </c>
      <c r="I132" t="str">
        <f>VLOOKUP(A132,[1]Transactions!$A$2:$Y$3480,8,FALSE)</f>
        <v>Standard</v>
      </c>
      <c r="J132">
        <f>VLOOKUP(A132,[1]Transactions!$A$2:$Y$3480,13,FALSE)</f>
        <v>502.47</v>
      </c>
      <c r="K132" s="4">
        <f>VLOOKUP(A132,[1]Transactions!$A$2:$Y$3480,14,FALSE)</f>
        <v>36498</v>
      </c>
      <c r="M132" t="b">
        <f>VLOOKUP(A132,[1]Transactions!$A$2:$Y$3480,5,FALSE)</f>
        <v>1</v>
      </c>
      <c r="N132" t="str">
        <f>VLOOKUP(A132,[1]Transactions!$A$2:$Y$3480,6,FALSE)</f>
        <v>Approved</v>
      </c>
      <c r="O132" t="str">
        <f>VLOOKUP(A132,[1]Transactions!$A$1:$Y$3480,7,FALSE)</f>
        <v>Solex</v>
      </c>
      <c r="P132" t="s">
        <v>28</v>
      </c>
      <c r="Q132">
        <v>28</v>
      </c>
      <c r="R132" t="s">
        <v>474</v>
      </c>
      <c r="S132" t="s">
        <v>57</v>
      </c>
      <c r="T132" t="s">
        <v>46</v>
      </c>
      <c r="U132" t="s">
        <v>32</v>
      </c>
      <c r="V132" t="s">
        <v>33</v>
      </c>
      <c r="W132">
        <v>9</v>
      </c>
      <c r="X132">
        <v>6</v>
      </c>
      <c r="Y132">
        <v>6571.34</v>
      </c>
      <c r="Z132">
        <v>3043.15</v>
      </c>
      <c r="AA132">
        <v>43</v>
      </c>
      <c r="AB132">
        <v>30</v>
      </c>
      <c r="AC132">
        <v>6</v>
      </c>
      <c r="AD132">
        <v>3528.19</v>
      </c>
      <c r="AE132">
        <f t="shared" si="16"/>
        <v>3</v>
      </c>
      <c r="AF132">
        <f t="shared" si="17"/>
        <v>3</v>
      </c>
      <c r="AG132">
        <f t="shared" si="18"/>
        <v>2</v>
      </c>
      <c r="AH132">
        <f t="shared" si="19"/>
        <v>332</v>
      </c>
      <c r="AI132" t="str">
        <f t="shared" si="20"/>
        <v>Silver Customer</v>
      </c>
    </row>
    <row r="133" spans="1:35" x14ac:dyDescent="0.3">
      <c r="A133">
        <v>697</v>
      </c>
      <c r="B133" t="s">
        <v>524</v>
      </c>
      <c r="C133">
        <v>4214</v>
      </c>
      <c r="D133" t="s">
        <v>53</v>
      </c>
      <c r="E133" t="s">
        <v>25</v>
      </c>
      <c r="F133">
        <v>7</v>
      </c>
      <c r="G133" t="s">
        <v>525</v>
      </c>
      <c r="H133" t="s">
        <v>526</v>
      </c>
      <c r="I133" t="str">
        <f>VLOOKUP(A133,[1]Transactions!$A$2:$Y$3480,8,FALSE)</f>
        <v>Standard</v>
      </c>
      <c r="J133">
        <f>VLOOKUP(A133,[1]Transactions!$A$2:$Y$3480,13,FALSE)</f>
        <v>834.93999999999994</v>
      </c>
      <c r="K133" s="4">
        <f>VLOOKUP(A133,[1]Transactions!$A$2:$Y$3480,14,FALSE)</f>
        <v>36833</v>
      </c>
      <c r="M133" t="b">
        <f>VLOOKUP(A133,[1]Transactions!$A$2:$Y$3480,5,FALSE)</f>
        <v>0</v>
      </c>
      <c r="N133" t="str">
        <f>VLOOKUP(A133,[1]Transactions!$A$2:$Y$3480,6,FALSE)</f>
        <v>Approved</v>
      </c>
      <c r="O133" t="str">
        <f>VLOOKUP(A133,[1]Transactions!$A$1:$Y$3480,7,FALSE)</f>
        <v>WeareA2B</v>
      </c>
      <c r="P133" t="s">
        <v>28</v>
      </c>
      <c r="Q133">
        <v>25</v>
      </c>
      <c r="R133" t="s">
        <v>195</v>
      </c>
      <c r="S133" t="s">
        <v>96</v>
      </c>
      <c r="T133" t="s">
        <v>31</v>
      </c>
      <c r="U133" t="s">
        <v>32</v>
      </c>
      <c r="V133" t="s">
        <v>47</v>
      </c>
      <c r="W133">
        <v>10</v>
      </c>
      <c r="X133">
        <v>4</v>
      </c>
      <c r="Y133">
        <v>5888.76</v>
      </c>
      <c r="Z133">
        <v>1892.16</v>
      </c>
      <c r="AA133">
        <v>33</v>
      </c>
      <c r="AB133">
        <v>11</v>
      </c>
      <c r="AC133">
        <v>4</v>
      </c>
      <c r="AD133">
        <v>3996.6</v>
      </c>
      <c r="AE133">
        <f t="shared" si="16"/>
        <v>4</v>
      </c>
      <c r="AF133">
        <f t="shared" si="17"/>
        <v>4</v>
      </c>
      <c r="AG133">
        <f t="shared" si="18"/>
        <v>2</v>
      </c>
      <c r="AH133">
        <f t="shared" si="19"/>
        <v>442</v>
      </c>
      <c r="AI133" t="str">
        <f t="shared" si="20"/>
        <v>Platinum Customer</v>
      </c>
    </row>
    <row r="134" spans="1:35" x14ac:dyDescent="0.3">
      <c r="A134">
        <v>1793</v>
      </c>
      <c r="B134" t="s">
        <v>527</v>
      </c>
      <c r="C134">
        <v>3030</v>
      </c>
      <c r="D134" t="s">
        <v>40</v>
      </c>
      <c r="E134" t="s">
        <v>25</v>
      </c>
      <c r="F134">
        <v>7</v>
      </c>
      <c r="G134" t="s">
        <v>528</v>
      </c>
      <c r="H134" t="s">
        <v>529</v>
      </c>
      <c r="I134" t="str">
        <f>VLOOKUP(A134,[1]Transactions!$A$2:$Y$3480,8,FALSE)</f>
        <v>Standard</v>
      </c>
      <c r="J134">
        <f>VLOOKUP(A134,[1]Transactions!$A$2:$Y$3480,13,FALSE)</f>
        <v>448.67999999999995</v>
      </c>
      <c r="K134" s="4">
        <f>VLOOKUP(A134,[1]Transactions!$A$2:$Y$3480,14,FALSE)</f>
        <v>38258</v>
      </c>
      <c r="M134" t="b">
        <f>VLOOKUP(A134,[1]Transactions!$A$2:$Y$3480,5,FALSE)</f>
        <v>0</v>
      </c>
      <c r="N134" t="str">
        <f>VLOOKUP(A134,[1]Transactions!$A$2:$Y$3480,6,FALSE)</f>
        <v>Approved</v>
      </c>
      <c r="O134" t="str">
        <f>VLOOKUP(A134,[1]Transactions!$A$1:$Y$3480,7,FALSE)</f>
        <v>Giant Bicycles</v>
      </c>
      <c r="P134" t="s">
        <v>28</v>
      </c>
      <c r="Q134">
        <v>19</v>
      </c>
      <c r="R134" t="s">
        <v>107</v>
      </c>
      <c r="S134" t="s">
        <v>45</v>
      </c>
      <c r="T134" t="s">
        <v>31</v>
      </c>
      <c r="U134" t="s">
        <v>32</v>
      </c>
      <c r="V134" t="s">
        <v>33</v>
      </c>
      <c r="W134">
        <v>2</v>
      </c>
      <c r="X134">
        <v>6</v>
      </c>
      <c r="Y134">
        <v>7572.36</v>
      </c>
      <c r="Z134">
        <v>2612</v>
      </c>
      <c r="AA134">
        <v>31</v>
      </c>
      <c r="AB134">
        <v>60</v>
      </c>
      <c r="AC134">
        <v>6</v>
      </c>
      <c r="AD134">
        <v>4960.3599999999997</v>
      </c>
      <c r="AE134">
        <f t="shared" si="16"/>
        <v>2</v>
      </c>
      <c r="AF134">
        <f t="shared" si="17"/>
        <v>3</v>
      </c>
      <c r="AG134">
        <f t="shared" si="18"/>
        <v>1</v>
      </c>
      <c r="AH134">
        <f t="shared" si="19"/>
        <v>231</v>
      </c>
      <c r="AI134" t="str">
        <f t="shared" si="20"/>
        <v>Gold Customerr</v>
      </c>
    </row>
    <row r="135" spans="1:35" x14ac:dyDescent="0.3">
      <c r="A135">
        <v>2813</v>
      </c>
      <c r="B135" t="s">
        <v>530</v>
      </c>
      <c r="C135">
        <v>2048</v>
      </c>
      <c r="D135" t="s">
        <v>24</v>
      </c>
      <c r="E135" t="s">
        <v>25</v>
      </c>
      <c r="F135">
        <v>9</v>
      </c>
      <c r="G135" t="s">
        <v>531</v>
      </c>
      <c r="H135" t="s">
        <v>532</v>
      </c>
      <c r="I135" t="str">
        <f>VLOOKUP(A135,[1]Transactions!$A$2:$Y$3480,8,FALSE)</f>
        <v>Road</v>
      </c>
      <c r="J135">
        <f>VLOOKUP(A135,[1]Transactions!$A$2:$Y$3480,13,FALSE)</f>
        <v>129.01</v>
      </c>
      <c r="K135" s="4">
        <f>VLOOKUP(A135,[1]Transactions!$A$2:$Y$3480,14,FALSE)</f>
        <v>37539</v>
      </c>
      <c r="M135" t="b">
        <f>VLOOKUP(A135,[1]Transactions!$A$2:$Y$3480,5,FALSE)</f>
        <v>1</v>
      </c>
      <c r="N135" t="str">
        <f>VLOOKUP(A135,[1]Transactions!$A$2:$Y$3480,6,FALSE)</f>
        <v>Approved</v>
      </c>
      <c r="O135" t="str">
        <f>VLOOKUP(A135,[1]Transactions!$A$1:$Y$3480,7,FALSE)</f>
        <v>WeareA2B</v>
      </c>
      <c r="P135" t="s">
        <v>43</v>
      </c>
      <c r="Q135">
        <v>51</v>
      </c>
      <c r="R135" t="s">
        <v>210</v>
      </c>
      <c r="S135" t="s">
        <v>119</v>
      </c>
      <c r="T135" t="s">
        <v>31</v>
      </c>
      <c r="U135" t="s">
        <v>32</v>
      </c>
      <c r="V135" t="s">
        <v>33</v>
      </c>
      <c r="W135">
        <v>11</v>
      </c>
      <c r="X135">
        <v>4</v>
      </c>
      <c r="Y135">
        <v>4560.26</v>
      </c>
      <c r="Z135">
        <v>2164.83</v>
      </c>
      <c r="AA135">
        <v>67</v>
      </c>
      <c r="AB135">
        <v>204</v>
      </c>
      <c r="AC135">
        <v>4</v>
      </c>
      <c r="AD135">
        <v>2395.4299999999998</v>
      </c>
      <c r="AE135">
        <f t="shared" si="16"/>
        <v>1</v>
      </c>
      <c r="AF135">
        <f t="shared" si="17"/>
        <v>4</v>
      </c>
      <c r="AG135">
        <f t="shared" si="18"/>
        <v>3</v>
      </c>
      <c r="AH135">
        <f t="shared" si="19"/>
        <v>143</v>
      </c>
      <c r="AI135" t="str">
        <f t="shared" si="20"/>
        <v>Bronz customer</v>
      </c>
    </row>
    <row r="136" spans="1:35" x14ac:dyDescent="0.3">
      <c r="A136">
        <v>2783</v>
      </c>
      <c r="B136" t="s">
        <v>533</v>
      </c>
      <c r="C136">
        <v>2171</v>
      </c>
      <c r="D136" t="s">
        <v>24</v>
      </c>
      <c r="E136" t="s">
        <v>25</v>
      </c>
      <c r="F136">
        <v>9</v>
      </c>
      <c r="G136" t="s">
        <v>534</v>
      </c>
      <c r="H136" t="s">
        <v>535</v>
      </c>
      <c r="I136" t="str">
        <f>VLOOKUP(A136,[1]Transactions!$A$2:$Y$3480,8,FALSE)</f>
        <v>Standard</v>
      </c>
      <c r="J136">
        <f>VLOOKUP(A136,[1]Transactions!$A$2:$Y$3480,13,FALSE)</f>
        <v>1702.5499999999997</v>
      </c>
      <c r="K136" s="4">
        <f>VLOOKUP(A136,[1]Transactions!$A$2:$Y$3480,14,FALSE)</f>
        <v>38258</v>
      </c>
      <c r="M136" t="b">
        <f>VLOOKUP(A136,[1]Transactions!$A$2:$Y$3480,5,FALSE)</f>
        <v>0</v>
      </c>
      <c r="N136" t="str">
        <f>VLOOKUP(A136,[1]Transactions!$A$2:$Y$3480,6,FALSE)</f>
        <v>Approved</v>
      </c>
      <c r="O136" t="str">
        <f>VLOOKUP(A136,[1]Transactions!$A$1:$Y$3480,7,FALSE)</f>
        <v>Trek Bicycles</v>
      </c>
      <c r="P136" t="s">
        <v>28</v>
      </c>
      <c r="Q136">
        <v>14</v>
      </c>
      <c r="R136" t="s">
        <v>191</v>
      </c>
      <c r="S136" t="s">
        <v>57</v>
      </c>
      <c r="T136" t="s">
        <v>38</v>
      </c>
      <c r="U136" t="s">
        <v>32</v>
      </c>
      <c r="V136" t="s">
        <v>33</v>
      </c>
      <c r="W136">
        <v>7</v>
      </c>
      <c r="X136">
        <v>11</v>
      </c>
      <c r="Y136">
        <v>9019.44</v>
      </c>
      <c r="Z136">
        <v>6261.67</v>
      </c>
      <c r="AA136">
        <v>42</v>
      </c>
      <c r="AB136">
        <v>73</v>
      </c>
      <c r="AC136">
        <v>11</v>
      </c>
      <c r="AD136">
        <v>2757.77</v>
      </c>
      <c r="AE136">
        <f t="shared" si="16"/>
        <v>2</v>
      </c>
      <c r="AF136">
        <f t="shared" si="17"/>
        <v>2</v>
      </c>
      <c r="AG136">
        <f t="shared" si="18"/>
        <v>3</v>
      </c>
      <c r="AH136">
        <f t="shared" si="19"/>
        <v>223</v>
      </c>
      <c r="AI136" t="str">
        <f t="shared" si="20"/>
        <v>Gold Customerr</v>
      </c>
    </row>
    <row r="137" spans="1:35" x14ac:dyDescent="0.3">
      <c r="A137">
        <v>2533</v>
      </c>
      <c r="B137" t="s">
        <v>536</v>
      </c>
      <c r="C137">
        <v>2177</v>
      </c>
      <c r="D137" t="s">
        <v>24</v>
      </c>
      <c r="E137" t="s">
        <v>25</v>
      </c>
      <c r="F137">
        <v>8</v>
      </c>
      <c r="G137" t="s">
        <v>537</v>
      </c>
      <c r="H137" t="s">
        <v>538</v>
      </c>
      <c r="I137" t="str">
        <f>VLOOKUP(A137,[1]Transactions!$A$2:$Y$3480,8,FALSE)</f>
        <v>Standard</v>
      </c>
      <c r="J137">
        <f>VLOOKUP(A137,[1]Transactions!$A$2:$Y$3480,13,FALSE)</f>
        <v>91.15</v>
      </c>
      <c r="K137" s="4">
        <f>VLOOKUP(A137,[1]Transactions!$A$2:$Y$3480,14,FALSE)</f>
        <v>37659</v>
      </c>
      <c r="M137" t="b">
        <f>VLOOKUP(A137,[1]Transactions!$A$2:$Y$3480,5,FALSE)</f>
        <v>1</v>
      </c>
      <c r="N137" t="str">
        <f>VLOOKUP(A137,[1]Transactions!$A$2:$Y$3480,6,FALSE)</f>
        <v>Approved</v>
      </c>
      <c r="O137" t="str">
        <f>VLOOKUP(A137,[1]Transactions!$A$1:$Y$3480,7,FALSE)</f>
        <v>OHM Cycles</v>
      </c>
      <c r="P137" t="s">
        <v>28</v>
      </c>
      <c r="Q137">
        <v>11</v>
      </c>
      <c r="R137" t="s">
        <v>261</v>
      </c>
      <c r="S137" t="s">
        <v>30</v>
      </c>
      <c r="T137" t="s">
        <v>38</v>
      </c>
      <c r="U137" t="s">
        <v>32</v>
      </c>
      <c r="V137" t="s">
        <v>33</v>
      </c>
      <c r="W137">
        <v>5</v>
      </c>
      <c r="X137">
        <v>3</v>
      </c>
      <c r="Y137">
        <v>4689.75</v>
      </c>
      <c r="Z137">
        <v>2979.13</v>
      </c>
      <c r="AA137">
        <v>27</v>
      </c>
      <c r="AB137">
        <v>18</v>
      </c>
      <c r="AC137">
        <v>3</v>
      </c>
      <c r="AD137">
        <v>1710.62</v>
      </c>
      <c r="AE137">
        <f t="shared" si="16"/>
        <v>3</v>
      </c>
      <c r="AF137">
        <f t="shared" si="17"/>
        <v>4</v>
      </c>
      <c r="AG137">
        <f t="shared" si="18"/>
        <v>4</v>
      </c>
      <c r="AH137">
        <f t="shared" si="19"/>
        <v>344</v>
      </c>
      <c r="AI137" t="str">
        <f t="shared" si="20"/>
        <v>Silver Customer</v>
      </c>
    </row>
    <row r="138" spans="1:35" x14ac:dyDescent="0.3">
      <c r="A138">
        <v>947</v>
      </c>
      <c r="B138" t="s">
        <v>539</v>
      </c>
      <c r="C138">
        <v>3021</v>
      </c>
      <c r="D138" t="s">
        <v>40</v>
      </c>
      <c r="E138" t="s">
        <v>25</v>
      </c>
      <c r="F138">
        <v>7</v>
      </c>
      <c r="G138" t="s">
        <v>540</v>
      </c>
      <c r="H138" t="s">
        <v>541</v>
      </c>
      <c r="I138" t="str">
        <f>VLOOKUP(A138,[1]Transactions!$A$2:$Y$3480,8,FALSE)</f>
        <v>Standard</v>
      </c>
      <c r="J138">
        <f>VLOOKUP(A138,[1]Transactions!$A$2:$Y$3480,13,FALSE)</f>
        <v>751.02</v>
      </c>
      <c r="K138" s="4">
        <f>VLOOKUP(A138,[1]Transactions!$A$2:$Y$3480,14,FALSE)</f>
        <v>37220</v>
      </c>
      <c r="M138" t="b">
        <f>VLOOKUP(A138,[1]Transactions!$A$2:$Y$3480,5,FALSE)</f>
        <v>1</v>
      </c>
      <c r="N138" t="str">
        <f>VLOOKUP(A138,[1]Transactions!$A$2:$Y$3480,6,FALSE)</f>
        <v>Approved</v>
      </c>
      <c r="O138" t="str">
        <f>VLOOKUP(A138,[1]Transactions!$A$1:$Y$3480,7,FALSE)</f>
        <v>Solex</v>
      </c>
      <c r="P138" t="s">
        <v>43</v>
      </c>
      <c r="Q138">
        <v>43</v>
      </c>
      <c r="R138" t="s">
        <v>88</v>
      </c>
      <c r="S138" t="s">
        <v>30</v>
      </c>
      <c r="T138" t="s">
        <v>31</v>
      </c>
      <c r="U138" t="s">
        <v>32</v>
      </c>
      <c r="V138" t="s">
        <v>47</v>
      </c>
      <c r="W138">
        <v>10</v>
      </c>
      <c r="X138">
        <v>5</v>
      </c>
      <c r="Y138">
        <v>5493.35</v>
      </c>
      <c r="Z138">
        <v>2511.83</v>
      </c>
      <c r="AA138">
        <v>34</v>
      </c>
      <c r="AB138">
        <v>80</v>
      </c>
      <c r="AC138">
        <v>5</v>
      </c>
      <c r="AD138">
        <v>2981.52</v>
      </c>
      <c r="AE138">
        <f t="shared" si="16"/>
        <v>2</v>
      </c>
      <c r="AF138">
        <f>_xlfn.IFS(AC138&gt;=14,1,AND(AC138&lt;=14,AC138&gt;7),2,AND(AC138&lt;=7,AC138&gt;=5),3,AND(AC138&lt;=4,AC138&gt;0),4)</f>
        <v>3</v>
      </c>
      <c r="AG138">
        <f t="shared" si="18"/>
        <v>2</v>
      </c>
      <c r="AH138">
        <f t="shared" si="19"/>
        <v>232</v>
      </c>
      <c r="AI138" t="str">
        <f t="shared" si="20"/>
        <v>Gold Customerr</v>
      </c>
    </row>
    <row r="139" spans="1:35" x14ac:dyDescent="0.3">
      <c r="A139">
        <v>1439</v>
      </c>
      <c r="B139" t="s">
        <v>542</v>
      </c>
      <c r="C139">
        <v>2154</v>
      </c>
      <c r="D139" t="s">
        <v>24</v>
      </c>
      <c r="E139" t="s">
        <v>25</v>
      </c>
      <c r="F139">
        <v>10</v>
      </c>
      <c r="G139" t="s">
        <v>543</v>
      </c>
      <c r="H139" t="s">
        <v>544</v>
      </c>
      <c r="I139" t="str">
        <f>VLOOKUP(A139,[1]Transactions!$A$2:$Y$3480,8,FALSE)</f>
        <v>Standard</v>
      </c>
      <c r="J139">
        <f>VLOOKUP(A139,[1]Transactions!$A$2:$Y$3480,13,FALSE)</f>
        <v>812.44</v>
      </c>
      <c r="K139" s="4">
        <f>VLOOKUP(A139,[1]Transactions!$A$2:$Y$3480,14,FALSE)</f>
        <v>42688</v>
      </c>
      <c r="M139" t="b">
        <f>VLOOKUP(A139,[1]Transactions!$A$2:$Y$3480,5,FALSE)</f>
        <v>1</v>
      </c>
      <c r="N139" t="str">
        <f>VLOOKUP(A139,[1]Transactions!$A$2:$Y$3480,6,FALSE)</f>
        <v>Approved</v>
      </c>
      <c r="O139" t="str">
        <f>VLOOKUP(A139,[1]Transactions!$A$1:$Y$3480,7,FALSE)</f>
        <v>WeareA2B</v>
      </c>
      <c r="P139" t="s">
        <v>28</v>
      </c>
      <c r="Q139">
        <v>97</v>
      </c>
      <c r="R139" t="s">
        <v>463</v>
      </c>
      <c r="S139" t="s">
        <v>57</v>
      </c>
      <c r="T139" t="s">
        <v>31</v>
      </c>
      <c r="U139" t="s">
        <v>32</v>
      </c>
      <c r="V139" t="s">
        <v>47</v>
      </c>
      <c r="W139">
        <v>19</v>
      </c>
      <c r="X139">
        <v>3</v>
      </c>
      <c r="Y139">
        <v>3310.83</v>
      </c>
      <c r="Z139">
        <v>2305.59</v>
      </c>
      <c r="AA139">
        <v>55</v>
      </c>
      <c r="AB139">
        <v>65</v>
      </c>
      <c r="AC139">
        <v>3</v>
      </c>
      <c r="AD139">
        <v>1005.24</v>
      </c>
      <c r="AE139">
        <f t="shared" si="16"/>
        <v>2</v>
      </c>
      <c r="AF139">
        <f t="shared" si="17"/>
        <v>4</v>
      </c>
      <c r="AG139">
        <f t="shared" si="18"/>
        <v>4</v>
      </c>
      <c r="AH139">
        <f t="shared" si="19"/>
        <v>244</v>
      </c>
      <c r="AI139" t="str">
        <f t="shared" si="20"/>
        <v>Gold Customerr</v>
      </c>
    </row>
    <row r="140" spans="1:35" x14ac:dyDescent="0.3">
      <c r="A140">
        <v>2436</v>
      </c>
      <c r="B140" t="s">
        <v>545</v>
      </c>
      <c r="C140">
        <v>2032</v>
      </c>
      <c r="D140" t="s">
        <v>24</v>
      </c>
      <c r="E140" t="s">
        <v>25</v>
      </c>
      <c r="F140">
        <v>11</v>
      </c>
      <c r="G140" t="s">
        <v>546</v>
      </c>
      <c r="H140" t="s">
        <v>547</v>
      </c>
      <c r="I140" t="str">
        <f>VLOOKUP(A140,[1]Transactions!$A$2:$Y$3480,8,FALSE)</f>
        <v>Road</v>
      </c>
      <c r="J140">
        <f>VLOOKUP(A140,[1]Transactions!$A$2:$Y$3480,13,FALSE)</f>
        <v>75.139999999999986</v>
      </c>
      <c r="K140" s="4">
        <f>VLOOKUP(A140,[1]Transactions!$A$2:$Y$3480,14,FALSE)</f>
        <v>39298</v>
      </c>
      <c r="M140" t="b">
        <f>VLOOKUP(A140,[1]Transactions!$A$2:$Y$3480,5,FALSE)</f>
        <v>1</v>
      </c>
      <c r="N140" t="str">
        <f>VLOOKUP(A140,[1]Transactions!$A$2:$Y$3480,6,FALSE)</f>
        <v>Approved</v>
      </c>
      <c r="O140" t="str">
        <f>VLOOKUP(A140,[1]Transactions!$A$1:$Y$3480,7,FALSE)</f>
        <v>OHM Cycles</v>
      </c>
      <c r="P140" t="s">
        <v>28</v>
      </c>
      <c r="Q140">
        <v>37</v>
      </c>
      <c r="R140" t="s">
        <v>214</v>
      </c>
      <c r="S140" t="s">
        <v>219</v>
      </c>
      <c r="T140" t="s">
        <v>31</v>
      </c>
      <c r="U140" t="s">
        <v>32</v>
      </c>
      <c r="V140" t="s">
        <v>47</v>
      </c>
      <c r="W140">
        <v>4</v>
      </c>
      <c r="X140">
        <v>4</v>
      </c>
      <c r="Y140">
        <v>3919.84</v>
      </c>
      <c r="Z140">
        <v>2219.67</v>
      </c>
      <c r="AA140">
        <v>34</v>
      </c>
      <c r="AB140">
        <v>16</v>
      </c>
      <c r="AC140">
        <v>4</v>
      </c>
      <c r="AD140">
        <v>1700.17</v>
      </c>
      <c r="AE140">
        <f t="shared" si="16"/>
        <v>4</v>
      </c>
      <c r="AF140">
        <f t="shared" si="17"/>
        <v>4</v>
      </c>
      <c r="AG140">
        <f t="shared" si="18"/>
        <v>4</v>
      </c>
      <c r="AH140">
        <f t="shared" si="19"/>
        <v>444</v>
      </c>
      <c r="AI140" t="str">
        <f t="shared" si="20"/>
        <v>Platinum Customer</v>
      </c>
    </row>
    <row r="141" spans="1:35" x14ac:dyDescent="0.3">
      <c r="A141">
        <v>1022</v>
      </c>
      <c r="B141" t="s">
        <v>548</v>
      </c>
      <c r="C141">
        <v>2136</v>
      </c>
      <c r="D141" t="s">
        <v>24</v>
      </c>
      <c r="E141" t="s">
        <v>25</v>
      </c>
      <c r="F141">
        <v>10</v>
      </c>
      <c r="G141" t="s">
        <v>549</v>
      </c>
      <c r="H141" t="s">
        <v>550</v>
      </c>
      <c r="I141" t="str">
        <f>VLOOKUP(A141,[1]Transactions!$A$2:$Y$3480,8,FALSE)</f>
        <v>Standard</v>
      </c>
      <c r="J141">
        <f>VLOOKUP(A141,[1]Transactions!$A$2:$Y$3480,13,FALSE)</f>
        <v>1660.88</v>
      </c>
      <c r="K141" s="4">
        <f>VLOOKUP(A141,[1]Transactions!$A$2:$Y$3480,14,FALSE)</f>
        <v>40672</v>
      </c>
      <c r="M141" t="b">
        <f>VLOOKUP(A141,[1]Transactions!$A$2:$Y$3480,5,FALSE)</f>
        <v>1</v>
      </c>
      <c r="N141" t="str">
        <f>VLOOKUP(A141,[1]Transactions!$A$2:$Y$3480,6,FALSE)</f>
        <v>Approved</v>
      </c>
      <c r="O141" t="str">
        <f>VLOOKUP(A141,[1]Transactions!$A$1:$Y$3480,7,FALSE)</f>
        <v>WeareA2B</v>
      </c>
      <c r="P141" t="s">
        <v>43</v>
      </c>
      <c r="Q141">
        <v>56</v>
      </c>
      <c r="R141" t="s">
        <v>325</v>
      </c>
      <c r="S141" t="s">
        <v>45</v>
      </c>
      <c r="T141" t="s">
        <v>38</v>
      </c>
      <c r="U141" t="s">
        <v>32</v>
      </c>
      <c r="V141" t="s">
        <v>33</v>
      </c>
      <c r="W141">
        <v>14</v>
      </c>
      <c r="X141">
        <v>5</v>
      </c>
      <c r="Y141">
        <v>8161.4</v>
      </c>
      <c r="Z141">
        <v>1716.91</v>
      </c>
      <c r="AA141">
        <v>30</v>
      </c>
      <c r="AB141">
        <v>83</v>
      </c>
      <c r="AC141">
        <v>5</v>
      </c>
      <c r="AD141">
        <v>6444.49</v>
      </c>
      <c r="AE141">
        <f>_xlfn.IFS(AB141&gt;=85,1,AND(AB141&lt;=84,AB141&gt;44),2,AND(AB141&lt;=44,AB141&gt;17),3,AND(AB141&lt;=18,AB141&gt;=0),4)</f>
        <v>2</v>
      </c>
      <c r="AF141">
        <f>_xlfn.IFS(AC141&gt;=14,1,AND(AC141&lt;=14,AC141&gt;7),2,AND(AC141&lt;=7,AC141&gt;=5),3,AND(AC141&lt;=4,AC141&gt;0),4)</f>
        <v>3</v>
      </c>
      <c r="AG141">
        <f t="shared" si="18"/>
        <v>1</v>
      </c>
      <c r="AH141">
        <f t="shared" si="19"/>
        <v>231</v>
      </c>
      <c r="AI141" t="str">
        <f t="shared" si="20"/>
        <v>Gold Customerr</v>
      </c>
    </row>
    <row r="142" spans="1:35" x14ac:dyDescent="0.3">
      <c r="A142">
        <v>1448</v>
      </c>
      <c r="B142" t="s">
        <v>551</v>
      </c>
      <c r="C142">
        <v>2260</v>
      </c>
      <c r="D142" t="s">
        <v>24</v>
      </c>
      <c r="E142" t="s">
        <v>25</v>
      </c>
      <c r="F142">
        <v>8</v>
      </c>
      <c r="G142" t="s">
        <v>552</v>
      </c>
      <c r="H142" t="s">
        <v>553</v>
      </c>
      <c r="I142" t="str">
        <f>VLOOKUP(A142,[1]Transactions!$A$2:$Y$3480,8,FALSE)</f>
        <v>Standard</v>
      </c>
      <c r="J142">
        <f>VLOOKUP(A142,[1]Transactions!$A$2:$Y$3480,13,FALSE)</f>
        <v>1612.25</v>
      </c>
      <c r="K142" s="4">
        <f>VLOOKUP(A142,[1]Transactions!$A$2:$Y$3480,14,FALSE)</f>
        <v>37499</v>
      </c>
      <c r="M142" t="b">
        <f>VLOOKUP(A142,[1]Transactions!$A$2:$Y$3480,5,FALSE)</f>
        <v>0</v>
      </c>
      <c r="N142" t="str">
        <f>VLOOKUP(A142,[1]Transactions!$A$2:$Y$3480,6,FALSE)</f>
        <v>Approved</v>
      </c>
      <c r="O142" t="str">
        <f>VLOOKUP(A142,[1]Transactions!$A$1:$Y$3480,7,FALSE)</f>
        <v>Solex</v>
      </c>
      <c r="P142" t="s">
        <v>28</v>
      </c>
      <c r="Q142">
        <v>40</v>
      </c>
      <c r="R142" t="s">
        <v>554</v>
      </c>
      <c r="S142" t="s">
        <v>176</v>
      </c>
      <c r="T142" t="s">
        <v>31</v>
      </c>
      <c r="U142" t="s">
        <v>32</v>
      </c>
      <c r="V142" t="s">
        <v>47</v>
      </c>
      <c r="W142">
        <v>20</v>
      </c>
      <c r="X142">
        <v>1</v>
      </c>
      <c r="Y142">
        <v>642.30999999999995</v>
      </c>
      <c r="Z142">
        <v>513.85</v>
      </c>
      <c r="AA142">
        <v>32</v>
      </c>
      <c r="AB142">
        <v>237</v>
      </c>
      <c r="AC142">
        <v>1</v>
      </c>
      <c r="AD142">
        <v>128.46</v>
      </c>
      <c r="AE142">
        <f t="shared" si="16"/>
        <v>1</v>
      </c>
      <c r="AF142">
        <f t="shared" si="17"/>
        <v>4</v>
      </c>
      <c r="AG142">
        <f t="shared" si="18"/>
        <v>4</v>
      </c>
      <c r="AH142">
        <f t="shared" si="19"/>
        <v>144</v>
      </c>
      <c r="AI142" t="str">
        <f t="shared" si="20"/>
        <v>Bronz customer</v>
      </c>
    </row>
    <row r="143" spans="1:35" x14ac:dyDescent="0.3">
      <c r="A143">
        <v>3491</v>
      </c>
      <c r="B143" t="s">
        <v>555</v>
      </c>
      <c r="C143">
        <v>3195</v>
      </c>
      <c r="D143" t="s">
        <v>40</v>
      </c>
      <c r="E143" t="s">
        <v>25</v>
      </c>
      <c r="F143">
        <v>10</v>
      </c>
      <c r="G143" t="s">
        <v>556</v>
      </c>
      <c r="H143" t="s">
        <v>557</v>
      </c>
      <c r="I143" t="e">
        <f>VLOOKUP(A143,[1]Transactions!$A$2:$Y$3480,8,FALSE)</f>
        <v>#N/A</v>
      </c>
      <c r="J143" t="e">
        <f>VLOOKUP(A143,[1]Transactions!$A$2:$Y$3480,13,FALSE)</f>
        <v>#N/A</v>
      </c>
      <c r="K143" s="4" t="e">
        <f>VLOOKUP(A143,[1]Transactions!$A$2:$Y$3480,14,FALSE)</f>
        <v>#N/A</v>
      </c>
      <c r="M143" t="e">
        <f>VLOOKUP(A143,[1]Transactions!$A$2:$Y$3480,5,FALSE)</f>
        <v>#N/A</v>
      </c>
      <c r="N143" t="e">
        <f>VLOOKUP(A143,[1]Transactions!$A$2:$Y$3480,6,FALSE)</f>
        <v>#N/A</v>
      </c>
      <c r="O143" t="e">
        <f>VLOOKUP(A143,[1]Transactions!$A$1:$Y$3480,7,FALSE)</f>
        <v>#N/A</v>
      </c>
      <c r="P143" t="s">
        <v>43</v>
      </c>
      <c r="Q143">
        <v>69</v>
      </c>
      <c r="R143" t="s">
        <v>127</v>
      </c>
      <c r="S143" t="s">
        <v>45</v>
      </c>
      <c r="T143" t="s">
        <v>38</v>
      </c>
      <c r="U143" t="s">
        <v>32</v>
      </c>
      <c r="V143" t="s">
        <v>47</v>
      </c>
      <c r="W143">
        <v>10</v>
      </c>
      <c r="X143">
        <v>4</v>
      </c>
      <c r="Y143">
        <v>3151.67</v>
      </c>
      <c r="Z143">
        <v>1721.39</v>
      </c>
      <c r="AA143">
        <v>44</v>
      </c>
      <c r="AB143">
        <v>189</v>
      </c>
      <c r="AC143">
        <v>4</v>
      </c>
      <c r="AD143">
        <v>1430.28</v>
      </c>
      <c r="AE143">
        <f t="shared" si="16"/>
        <v>1</v>
      </c>
      <c r="AF143">
        <f t="shared" si="17"/>
        <v>4</v>
      </c>
      <c r="AG143">
        <f t="shared" si="18"/>
        <v>4</v>
      </c>
      <c r="AH143">
        <f t="shared" si="19"/>
        <v>144</v>
      </c>
      <c r="AI143" t="str">
        <f t="shared" si="20"/>
        <v>Bronz customer</v>
      </c>
    </row>
    <row r="144" spans="1:35" x14ac:dyDescent="0.3">
      <c r="A144">
        <v>2412</v>
      </c>
      <c r="B144" t="s">
        <v>558</v>
      </c>
      <c r="C144">
        <v>4051</v>
      </c>
      <c r="D144" t="s">
        <v>53</v>
      </c>
      <c r="E144" t="s">
        <v>25</v>
      </c>
      <c r="F144">
        <v>8</v>
      </c>
      <c r="G144" t="s">
        <v>559</v>
      </c>
      <c r="H144" t="s">
        <v>560</v>
      </c>
      <c r="I144" t="str">
        <f>VLOOKUP(A144,[1]Transactions!$A$2:$Y$3480,8,FALSE)</f>
        <v>Road</v>
      </c>
      <c r="J144">
        <f>VLOOKUP(A144,[1]Transactions!$A$2:$Y$3480,13,FALSE)</f>
        <v>64.92999999999995</v>
      </c>
      <c r="K144" s="4">
        <f>VLOOKUP(A144,[1]Transactions!$A$2:$Y$3480,14,FALSE)</f>
        <v>34996</v>
      </c>
      <c r="M144" t="b">
        <f>VLOOKUP(A144,[1]Transactions!$A$2:$Y$3480,5,FALSE)</f>
        <v>1</v>
      </c>
      <c r="N144" t="str">
        <f>VLOOKUP(A144,[1]Transactions!$A$2:$Y$3480,6,FALSE)</f>
        <v>Approved</v>
      </c>
      <c r="O144" t="str">
        <f>VLOOKUP(A144,[1]Transactions!$A$1:$Y$3480,7,FALSE)</f>
        <v>Giant Bicycles</v>
      </c>
      <c r="P144" t="s">
        <v>43</v>
      </c>
      <c r="Q144">
        <v>77</v>
      </c>
      <c r="R144" t="s">
        <v>210</v>
      </c>
      <c r="S144" t="s">
        <v>119</v>
      </c>
      <c r="T144" t="s">
        <v>38</v>
      </c>
      <c r="U144" t="s">
        <v>32</v>
      </c>
      <c r="V144" t="s">
        <v>47</v>
      </c>
      <c r="W144">
        <v>8</v>
      </c>
      <c r="X144">
        <v>6</v>
      </c>
      <c r="Y144">
        <v>7097.64</v>
      </c>
      <c r="Z144">
        <v>3194.07</v>
      </c>
      <c r="AA144">
        <v>39</v>
      </c>
      <c r="AB144">
        <v>17</v>
      </c>
      <c r="AC144">
        <v>6</v>
      </c>
      <c r="AD144">
        <v>3903.57</v>
      </c>
      <c r="AE144">
        <f t="shared" si="16"/>
        <v>4</v>
      </c>
      <c r="AF144">
        <f t="shared" si="17"/>
        <v>3</v>
      </c>
      <c r="AG144">
        <f t="shared" si="18"/>
        <v>2</v>
      </c>
      <c r="AH144">
        <f t="shared" si="19"/>
        <v>432</v>
      </c>
      <c r="AI144" t="str">
        <f t="shared" si="20"/>
        <v>Platinum Customer</v>
      </c>
    </row>
    <row r="145" spans="1:35" x14ac:dyDescent="0.3">
      <c r="A145">
        <v>3125</v>
      </c>
      <c r="B145" t="s">
        <v>561</v>
      </c>
      <c r="C145">
        <v>2500</v>
      </c>
      <c r="D145" t="s">
        <v>24</v>
      </c>
      <c r="E145" t="s">
        <v>25</v>
      </c>
      <c r="F145">
        <v>8</v>
      </c>
      <c r="G145" t="s">
        <v>562</v>
      </c>
      <c r="H145" t="s">
        <v>563</v>
      </c>
      <c r="I145" t="str">
        <f>VLOOKUP(A145,[1]Transactions!$A$2:$Y$3480,8,FALSE)</f>
        <v>Standard</v>
      </c>
      <c r="J145">
        <f>VLOOKUP(A145,[1]Transactions!$A$2:$Y$3480,13,FALSE)</f>
        <v>802.26</v>
      </c>
      <c r="K145" s="4">
        <f>VLOOKUP(A145,[1]Transactions!$A$2:$Y$3480,14,FALSE)</f>
        <v>41009</v>
      </c>
      <c r="M145" t="b">
        <f>VLOOKUP(A145,[1]Transactions!$A$2:$Y$3480,5,FALSE)</f>
        <v>0</v>
      </c>
      <c r="N145" t="str">
        <f>VLOOKUP(A145,[1]Transactions!$A$2:$Y$3480,6,FALSE)</f>
        <v>Approved</v>
      </c>
      <c r="O145" t="str">
        <f>VLOOKUP(A145,[1]Transactions!$A$1:$Y$3480,7,FALSE)</f>
        <v>OHM Cycles</v>
      </c>
      <c r="P145" t="s">
        <v>43</v>
      </c>
      <c r="Q145">
        <v>2</v>
      </c>
      <c r="R145" t="s">
        <v>317</v>
      </c>
      <c r="S145" t="s">
        <v>30</v>
      </c>
      <c r="T145" t="s">
        <v>46</v>
      </c>
      <c r="U145" t="s">
        <v>32</v>
      </c>
      <c r="V145" t="s">
        <v>33</v>
      </c>
      <c r="W145">
        <v>5</v>
      </c>
      <c r="X145">
        <v>4</v>
      </c>
      <c r="Y145">
        <v>4529.16</v>
      </c>
      <c r="Z145">
        <v>2826.73</v>
      </c>
      <c r="AA145">
        <v>42</v>
      </c>
      <c r="AB145">
        <v>9</v>
      </c>
      <c r="AC145">
        <v>4</v>
      </c>
      <c r="AD145">
        <v>1702.43</v>
      </c>
      <c r="AE145">
        <f t="shared" si="16"/>
        <v>4</v>
      </c>
      <c r="AF145">
        <f t="shared" si="17"/>
        <v>4</v>
      </c>
      <c r="AG145">
        <f t="shared" si="18"/>
        <v>4</v>
      </c>
      <c r="AH145">
        <f t="shared" si="19"/>
        <v>444</v>
      </c>
      <c r="AI145" t="str">
        <f t="shared" si="20"/>
        <v>Platinum Customer</v>
      </c>
    </row>
    <row r="146" spans="1:35" x14ac:dyDescent="0.3">
      <c r="A146">
        <v>1515</v>
      </c>
      <c r="B146" t="s">
        <v>564</v>
      </c>
      <c r="C146">
        <v>2211</v>
      </c>
      <c r="D146" t="s">
        <v>24</v>
      </c>
      <c r="E146" t="s">
        <v>25</v>
      </c>
      <c r="F146">
        <v>10</v>
      </c>
      <c r="G146" t="s">
        <v>565</v>
      </c>
      <c r="H146" t="s">
        <v>566</v>
      </c>
      <c r="I146" t="str">
        <f>VLOOKUP(A146,[1]Transactions!$A$2:$Y$3480,8,FALSE)</f>
        <v>Standard</v>
      </c>
      <c r="J146">
        <f>VLOOKUP(A146,[1]Transactions!$A$2:$Y$3480,13,FALSE)</f>
        <v>751.02</v>
      </c>
      <c r="K146" s="4">
        <f>VLOOKUP(A146,[1]Transactions!$A$2:$Y$3480,14,FALSE)</f>
        <v>40618</v>
      </c>
      <c r="M146" t="b">
        <f>VLOOKUP(A146,[1]Transactions!$A$2:$Y$3480,5,FALSE)</f>
        <v>1</v>
      </c>
      <c r="N146" t="str">
        <f>VLOOKUP(A146,[1]Transactions!$A$2:$Y$3480,6,FALSE)</f>
        <v>Approved</v>
      </c>
      <c r="O146" t="str">
        <f>VLOOKUP(A146,[1]Transactions!$A$1:$Y$3480,7,FALSE)</f>
        <v>Solex</v>
      </c>
      <c r="P146" t="s">
        <v>28</v>
      </c>
      <c r="Q146">
        <v>80</v>
      </c>
      <c r="R146" t="s">
        <v>567</v>
      </c>
      <c r="S146" t="s">
        <v>119</v>
      </c>
      <c r="T146" t="s">
        <v>31</v>
      </c>
      <c r="U146" t="s">
        <v>32</v>
      </c>
      <c r="V146" t="s">
        <v>33</v>
      </c>
      <c r="W146">
        <v>2</v>
      </c>
      <c r="X146">
        <v>7</v>
      </c>
      <c r="Y146">
        <v>5844.51</v>
      </c>
      <c r="Z146">
        <v>3529.91</v>
      </c>
      <c r="AA146">
        <v>30</v>
      </c>
      <c r="AB146">
        <v>8</v>
      </c>
      <c r="AC146">
        <v>7</v>
      </c>
      <c r="AD146">
        <v>2314.6</v>
      </c>
      <c r="AE146">
        <f t="shared" si="16"/>
        <v>4</v>
      </c>
      <c r="AF146">
        <f t="shared" si="17"/>
        <v>3</v>
      </c>
      <c r="AG146">
        <f t="shared" si="18"/>
        <v>3</v>
      </c>
      <c r="AH146">
        <f t="shared" si="19"/>
        <v>433</v>
      </c>
      <c r="AI146" t="str">
        <f t="shared" si="20"/>
        <v>Platinum Customer</v>
      </c>
    </row>
    <row r="147" spans="1:35" x14ac:dyDescent="0.3">
      <c r="A147">
        <v>1065</v>
      </c>
      <c r="B147" t="s">
        <v>568</v>
      </c>
      <c r="C147">
        <v>2018</v>
      </c>
      <c r="D147" t="s">
        <v>24</v>
      </c>
      <c r="E147" t="s">
        <v>25</v>
      </c>
      <c r="F147">
        <v>9</v>
      </c>
      <c r="G147" t="s">
        <v>569</v>
      </c>
      <c r="H147" t="s">
        <v>570</v>
      </c>
      <c r="I147" t="str">
        <f>VLOOKUP(A147,[1]Transactions!$A$2:$Y$3480,8,FALSE)</f>
        <v>Standard</v>
      </c>
      <c r="J147">
        <f>VLOOKUP(A147,[1]Transactions!$A$2:$Y$3480,13,FALSE)</f>
        <v>91.15</v>
      </c>
      <c r="K147" s="4">
        <f>VLOOKUP(A147,[1]Transactions!$A$2:$Y$3480,14,FALSE)</f>
        <v>37659</v>
      </c>
      <c r="M147" t="b">
        <f>VLOOKUP(A147,[1]Transactions!$A$2:$Y$3480,5,FALSE)</f>
        <v>1</v>
      </c>
      <c r="N147" t="str">
        <f>VLOOKUP(A147,[1]Transactions!$A$2:$Y$3480,6,FALSE)</f>
        <v>Approved</v>
      </c>
      <c r="O147" t="str">
        <f>VLOOKUP(A147,[1]Transactions!$A$1:$Y$3480,7,FALSE)</f>
        <v>OHM Cycles</v>
      </c>
      <c r="P147" t="s">
        <v>28</v>
      </c>
      <c r="Q147">
        <v>8</v>
      </c>
      <c r="R147" t="s">
        <v>218</v>
      </c>
      <c r="S147" t="s">
        <v>45</v>
      </c>
      <c r="T147" t="s">
        <v>31</v>
      </c>
      <c r="U147" t="s">
        <v>32</v>
      </c>
      <c r="V147" t="s">
        <v>33</v>
      </c>
      <c r="W147">
        <v>8</v>
      </c>
      <c r="X147">
        <v>6</v>
      </c>
      <c r="Y147">
        <v>4709.66</v>
      </c>
      <c r="Z147">
        <v>1956.34</v>
      </c>
      <c r="AA147">
        <v>58</v>
      </c>
      <c r="AB147">
        <v>79</v>
      </c>
      <c r="AC147">
        <v>6</v>
      </c>
      <c r="AD147">
        <v>2753.32</v>
      </c>
      <c r="AE147">
        <f t="shared" si="16"/>
        <v>2</v>
      </c>
      <c r="AF147">
        <f t="shared" si="17"/>
        <v>3</v>
      </c>
      <c r="AG147">
        <f t="shared" si="18"/>
        <v>3</v>
      </c>
      <c r="AH147">
        <f t="shared" si="19"/>
        <v>233</v>
      </c>
      <c r="AI147" t="str">
        <f t="shared" si="20"/>
        <v>Gold Customerr</v>
      </c>
    </row>
    <row r="148" spans="1:35" x14ac:dyDescent="0.3">
      <c r="A148">
        <v>2555</v>
      </c>
      <c r="B148" t="s">
        <v>571</v>
      </c>
      <c r="C148">
        <v>2430</v>
      </c>
      <c r="D148" t="s">
        <v>24</v>
      </c>
      <c r="E148" t="s">
        <v>25</v>
      </c>
      <c r="F148">
        <v>7</v>
      </c>
      <c r="G148" t="s">
        <v>572</v>
      </c>
      <c r="H148" t="s">
        <v>573</v>
      </c>
      <c r="I148" t="str">
        <f>VLOOKUP(A148,[1]Transactions!$A$2:$Y$3480,8,FALSE)</f>
        <v>Standard</v>
      </c>
      <c r="J148">
        <f>VLOOKUP(A148,[1]Transactions!$A$2:$Y$3480,13,FALSE)</f>
        <v>179.44</v>
      </c>
      <c r="K148" s="4">
        <f>VLOOKUP(A148,[1]Transactions!$A$2:$Y$3480,14,FALSE)</f>
        <v>34143</v>
      </c>
      <c r="M148" t="b">
        <f>VLOOKUP(A148,[1]Transactions!$A$2:$Y$3480,5,FALSE)</f>
        <v>1</v>
      </c>
      <c r="N148" t="str">
        <f>VLOOKUP(A148,[1]Transactions!$A$2:$Y$3480,6,FALSE)</f>
        <v>Approved</v>
      </c>
      <c r="O148" t="str">
        <f>VLOOKUP(A148,[1]Transactions!$A$1:$Y$3480,7,FALSE)</f>
        <v>Solex</v>
      </c>
      <c r="P148" t="s">
        <v>28</v>
      </c>
      <c r="Q148">
        <v>43</v>
      </c>
      <c r="R148" t="s">
        <v>433</v>
      </c>
      <c r="S148" t="s">
        <v>30</v>
      </c>
      <c r="T148" t="s">
        <v>38</v>
      </c>
      <c r="U148" t="s">
        <v>32</v>
      </c>
      <c r="V148" t="s">
        <v>47</v>
      </c>
      <c r="W148">
        <v>11</v>
      </c>
      <c r="X148">
        <v>5</v>
      </c>
      <c r="Y148">
        <v>7747.14</v>
      </c>
      <c r="Z148">
        <v>2251.6</v>
      </c>
      <c r="AA148">
        <v>44</v>
      </c>
      <c r="AB148">
        <v>1</v>
      </c>
      <c r="AC148">
        <v>5</v>
      </c>
      <c r="AD148">
        <v>5495.54</v>
      </c>
      <c r="AE148">
        <f t="shared" si="16"/>
        <v>4</v>
      </c>
      <c r="AF148">
        <f>_xlfn.IFS(AC148&gt;=14,1,AND(AC148&lt;=14,AC148&gt;7),2,AND(AC148&lt;=7,AC148&gt;=5),3,AND(AC148&lt;=4,AC148&gt;0),4)</f>
        <v>3</v>
      </c>
      <c r="AG148">
        <f t="shared" si="18"/>
        <v>1</v>
      </c>
      <c r="AH148">
        <f t="shared" si="19"/>
        <v>431</v>
      </c>
      <c r="AI148" t="str">
        <f t="shared" si="20"/>
        <v>Platinum Customer</v>
      </c>
    </row>
    <row r="149" spans="1:35" x14ac:dyDescent="0.3">
      <c r="A149">
        <v>3160</v>
      </c>
      <c r="B149" t="s">
        <v>574</v>
      </c>
      <c r="C149">
        <v>2224</v>
      </c>
      <c r="D149" t="s">
        <v>24</v>
      </c>
      <c r="E149" t="s">
        <v>25</v>
      </c>
      <c r="F149">
        <v>10</v>
      </c>
      <c r="G149" t="s">
        <v>575</v>
      </c>
      <c r="H149" t="s">
        <v>576</v>
      </c>
      <c r="I149" t="str">
        <f>VLOOKUP(A149,[1]Transactions!$A$2:$Y$3480,8,FALSE)</f>
        <v>Standard</v>
      </c>
      <c r="J149">
        <f>VLOOKUP(A149,[1]Transactions!$A$2:$Y$3480,13,FALSE)</f>
        <v>64.509999999999991</v>
      </c>
      <c r="K149" s="4">
        <f>VLOOKUP(A149,[1]Transactions!$A$2:$Y$3480,14,FALSE)</f>
        <v>33429</v>
      </c>
      <c r="M149" t="b">
        <f>VLOOKUP(A149,[1]Transactions!$A$2:$Y$3480,5,FALSE)</f>
        <v>1</v>
      </c>
      <c r="N149" t="str">
        <f>VLOOKUP(A149,[1]Transactions!$A$2:$Y$3480,6,FALSE)</f>
        <v>Approved</v>
      </c>
      <c r="O149" t="str">
        <f>VLOOKUP(A149,[1]Transactions!$A$1:$Y$3480,7,FALSE)</f>
        <v>Norco Bicycles</v>
      </c>
      <c r="P149" t="s">
        <v>28</v>
      </c>
      <c r="Q149">
        <v>87</v>
      </c>
      <c r="R149" t="s">
        <v>61</v>
      </c>
      <c r="S149" t="s">
        <v>219</v>
      </c>
      <c r="T149" t="s">
        <v>31</v>
      </c>
      <c r="U149" t="s">
        <v>32</v>
      </c>
      <c r="V149" t="s">
        <v>47</v>
      </c>
      <c r="W149">
        <v>21</v>
      </c>
      <c r="X149">
        <v>4</v>
      </c>
      <c r="Y149">
        <v>5296.11</v>
      </c>
      <c r="Z149">
        <v>2988.9</v>
      </c>
      <c r="AA149">
        <v>42</v>
      </c>
      <c r="AB149">
        <v>52</v>
      </c>
      <c r="AC149">
        <v>4</v>
      </c>
      <c r="AD149">
        <v>2307.21</v>
      </c>
      <c r="AE149">
        <f t="shared" si="16"/>
        <v>2</v>
      </c>
      <c r="AF149">
        <f t="shared" si="17"/>
        <v>4</v>
      </c>
      <c r="AG149">
        <f t="shared" si="18"/>
        <v>3</v>
      </c>
      <c r="AH149">
        <f t="shared" si="19"/>
        <v>243</v>
      </c>
      <c r="AI149" t="str">
        <f t="shared" si="20"/>
        <v>Gold Customerr</v>
      </c>
    </row>
    <row r="150" spans="1:35" x14ac:dyDescent="0.3">
      <c r="A150">
        <v>1406</v>
      </c>
      <c r="B150" t="s">
        <v>577</v>
      </c>
      <c r="C150">
        <v>3049</v>
      </c>
      <c r="D150" t="s">
        <v>40</v>
      </c>
      <c r="E150" t="s">
        <v>25</v>
      </c>
      <c r="F150">
        <v>6</v>
      </c>
      <c r="G150" t="s">
        <v>578</v>
      </c>
      <c r="H150" t="s">
        <v>579</v>
      </c>
      <c r="I150" t="str">
        <f>VLOOKUP(A150,[1]Transactions!$A$2:$Y$3480,8,FALSE)</f>
        <v>Standard</v>
      </c>
      <c r="J150">
        <f>VLOOKUP(A150,[1]Transactions!$A$2:$Y$3480,13,FALSE)</f>
        <v>431.33000000000004</v>
      </c>
      <c r="K150" s="4">
        <f>VLOOKUP(A150,[1]Transactions!$A$2:$Y$3480,14,FALSE)</f>
        <v>37337</v>
      </c>
      <c r="M150" t="b">
        <f>VLOOKUP(A150,[1]Transactions!$A$2:$Y$3480,5,FALSE)</f>
        <v>1</v>
      </c>
      <c r="N150" t="str">
        <f>VLOOKUP(A150,[1]Transactions!$A$2:$Y$3480,6,FALSE)</f>
        <v>Approved</v>
      </c>
      <c r="O150" t="str">
        <f>VLOOKUP(A150,[1]Transactions!$A$1:$Y$3480,7,FALSE)</f>
        <v>Giant Bicycles</v>
      </c>
      <c r="P150" t="s">
        <v>28</v>
      </c>
      <c r="Q150">
        <v>3</v>
      </c>
      <c r="R150" t="s">
        <v>580</v>
      </c>
      <c r="S150" t="s">
        <v>45</v>
      </c>
      <c r="T150" t="s">
        <v>46</v>
      </c>
      <c r="U150" t="s">
        <v>32</v>
      </c>
      <c r="V150" t="s">
        <v>33</v>
      </c>
      <c r="W150">
        <v>17</v>
      </c>
      <c r="X150">
        <v>6</v>
      </c>
      <c r="Y150">
        <v>4605.3500000000004</v>
      </c>
      <c r="Z150">
        <v>2208.65</v>
      </c>
      <c r="AA150">
        <v>50</v>
      </c>
      <c r="AB150">
        <v>28</v>
      </c>
      <c r="AC150">
        <v>6</v>
      </c>
      <c r="AD150">
        <v>2396.6999999999998</v>
      </c>
      <c r="AE150">
        <f t="shared" si="16"/>
        <v>3</v>
      </c>
      <c r="AF150">
        <f t="shared" si="17"/>
        <v>3</v>
      </c>
      <c r="AG150">
        <f t="shared" si="18"/>
        <v>3</v>
      </c>
      <c r="AH150">
        <f t="shared" si="19"/>
        <v>333</v>
      </c>
      <c r="AI150" t="str">
        <f t="shared" si="20"/>
        <v>Silver Customer</v>
      </c>
    </row>
    <row r="151" spans="1:35" x14ac:dyDescent="0.3">
      <c r="A151">
        <v>2604</v>
      </c>
      <c r="B151" t="s">
        <v>581</v>
      </c>
      <c r="C151">
        <v>3185</v>
      </c>
      <c r="D151" t="s">
        <v>40</v>
      </c>
      <c r="E151" t="s">
        <v>25</v>
      </c>
      <c r="F151">
        <v>9</v>
      </c>
      <c r="G151" t="s">
        <v>582</v>
      </c>
      <c r="H151" t="s">
        <v>583</v>
      </c>
      <c r="I151" t="str">
        <f>VLOOKUP(A151,[1]Transactions!$A$2:$Y$3480,8,FALSE)</f>
        <v>Standard</v>
      </c>
      <c r="J151">
        <f>VLOOKUP(A151,[1]Transactions!$A$2:$Y$3480,13,FALSE)</f>
        <v>1592.19</v>
      </c>
      <c r="K151" s="4">
        <f>VLOOKUP(A151,[1]Transactions!$A$2:$Y$3480,14,FALSE)</f>
        <v>37499</v>
      </c>
      <c r="M151" t="b">
        <f>VLOOKUP(A151,[1]Transactions!$A$2:$Y$3480,5,FALSE)</f>
        <v>1</v>
      </c>
      <c r="N151" t="str">
        <f>VLOOKUP(A151,[1]Transactions!$A$2:$Y$3480,6,FALSE)</f>
        <v>Approved</v>
      </c>
      <c r="O151" t="str">
        <f>VLOOKUP(A151,[1]Transactions!$A$1:$Y$3480,7,FALSE)</f>
        <v>OHM Cycles</v>
      </c>
      <c r="P151" t="s">
        <v>28</v>
      </c>
      <c r="Q151">
        <v>91</v>
      </c>
      <c r="R151" t="s">
        <v>335</v>
      </c>
      <c r="S151" t="s">
        <v>57</v>
      </c>
      <c r="T151" t="s">
        <v>31</v>
      </c>
      <c r="U151" t="s">
        <v>32</v>
      </c>
      <c r="V151" t="s">
        <v>33</v>
      </c>
      <c r="W151">
        <v>7</v>
      </c>
      <c r="X151">
        <v>6</v>
      </c>
      <c r="Y151">
        <v>6086.83</v>
      </c>
      <c r="Z151">
        <v>3291.04</v>
      </c>
      <c r="AA151">
        <v>45</v>
      </c>
      <c r="AB151">
        <v>86</v>
      </c>
      <c r="AC151">
        <v>6</v>
      </c>
      <c r="AD151">
        <v>2795.79</v>
      </c>
      <c r="AE151">
        <f t="shared" si="16"/>
        <v>1</v>
      </c>
      <c r="AF151">
        <f t="shared" si="17"/>
        <v>3</v>
      </c>
      <c r="AG151">
        <f t="shared" si="18"/>
        <v>3</v>
      </c>
      <c r="AH151">
        <f t="shared" si="19"/>
        <v>133</v>
      </c>
      <c r="AI151" t="str">
        <f t="shared" si="20"/>
        <v>Bronz customer</v>
      </c>
    </row>
    <row r="152" spans="1:35" x14ac:dyDescent="0.3">
      <c r="A152">
        <v>1</v>
      </c>
      <c r="B152" t="s">
        <v>584</v>
      </c>
      <c r="C152">
        <v>2016</v>
      </c>
      <c r="D152" t="s">
        <v>24</v>
      </c>
      <c r="E152" t="s">
        <v>25</v>
      </c>
      <c r="F152">
        <v>10</v>
      </c>
      <c r="G152" t="s">
        <v>585</v>
      </c>
      <c r="H152" t="s">
        <v>586</v>
      </c>
      <c r="I152" t="str">
        <f>VLOOKUP(A152,[1]Transactions!$A$2:$Y$3480,8,FALSE)</f>
        <v>Standard</v>
      </c>
      <c r="J152">
        <f>VLOOKUP(A152,[1]Transactions!$A$2:$Y$3480,13,FALSE)</f>
        <v>17.869999999999997</v>
      </c>
      <c r="K152" s="4">
        <f>VLOOKUP(A152,[1]Transactions!$A$2:$Y$3480,14,FALSE)</f>
        <v>41245</v>
      </c>
      <c r="M152" t="b">
        <f>VLOOKUP(A152,[1]Transactions!$A$2:$Y$3480,5,FALSE)</f>
        <v>0</v>
      </c>
      <c r="N152" t="str">
        <f>VLOOKUP(A152,[1]Transactions!$A$2:$Y$3480,6,FALSE)</f>
        <v>Approved</v>
      </c>
      <c r="O152" t="str">
        <f>VLOOKUP(A152,[1]Transactions!$A$1:$Y$3480,7,FALSE)</f>
        <v>Solex</v>
      </c>
      <c r="P152" t="s">
        <v>43</v>
      </c>
      <c r="Q152">
        <v>93</v>
      </c>
      <c r="R152" t="s">
        <v>425</v>
      </c>
      <c r="S152" t="s">
        <v>30</v>
      </c>
      <c r="T152" t="s">
        <v>31</v>
      </c>
      <c r="U152" t="s">
        <v>32</v>
      </c>
      <c r="V152" t="s">
        <v>33</v>
      </c>
      <c r="W152">
        <v>11</v>
      </c>
      <c r="X152">
        <v>11</v>
      </c>
      <c r="Y152">
        <v>9084.4500000000007</v>
      </c>
      <c r="Z152">
        <v>6066.36</v>
      </c>
      <c r="AA152">
        <v>66</v>
      </c>
      <c r="AB152">
        <v>7</v>
      </c>
      <c r="AC152">
        <v>11</v>
      </c>
      <c r="AD152">
        <v>3018.09</v>
      </c>
      <c r="AE152">
        <f t="shared" si="16"/>
        <v>4</v>
      </c>
      <c r="AF152">
        <f t="shared" si="17"/>
        <v>2</v>
      </c>
      <c r="AG152">
        <f t="shared" si="18"/>
        <v>2</v>
      </c>
      <c r="AH152">
        <f t="shared" si="19"/>
        <v>422</v>
      </c>
      <c r="AI152" t="str">
        <f t="shared" si="20"/>
        <v>Platinum Customer</v>
      </c>
    </row>
    <row r="153" spans="1:35" x14ac:dyDescent="0.3">
      <c r="A153">
        <v>1524</v>
      </c>
      <c r="B153" t="s">
        <v>587</v>
      </c>
      <c r="C153">
        <v>2760</v>
      </c>
      <c r="D153" t="s">
        <v>24</v>
      </c>
      <c r="E153" t="s">
        <v>25</v>
      </c>
      <c r="F153">
        <v>8</v>
      </c>
      <c r="G153" t="s">
        <v>588</v>
      </c>
      <c r="H153" t="s">
        <v>589</v>
      </c>
      <c r="I153" t="str">
        <f>VLOOKUP(A153,[1]Transactions!$A$2:$Y$3480,8,FALSE)</f>
        <v>Standard</v>
      </c>
      <c r="J153">
        <f>VLOOKUP(A153,[1]Transactions!$A$2:$Y$3480,13,FALSE)</f>
        <v>57.72999999999999</v>
      </c>
      <c r="K153" s="4">
        <f>VLOOKUP(A153,[1]Transactions!$A$2:$Y$3480,14,FALSE)</f>
        <v>39031</v>
      </c>
      <c r="M153">
        <f>VLOOKUP(A153,[1]Transactions!$A$2:$Y$3480,5,FALSE)</f>
        <v>0</v>
      </c>
      <c r="N153" t="str">
        <f>VLOOKUP(A153,[1]Transactions!$A$2:$Y$3480,6,FALSE)</f>
        <v>Approved</v>
      </c>
      <c r="O153" t="str">
        <f>VLOOKUP(A153,[1]Transactions!$A$1:$Y$3480,7,FALSE)</f>
        <v>Giant Bicycles</v>
      </c>
      <c r="P153" t="s">
        <v>43</v>
      </c>
      <c r="Q153">
        <v>7</v>
      </c>
      <c r="R153" t="s">
        <v>429</v>
      </c>
      <c r="S153" t="s">
        <v>45</v>
      </c>
      <c r="T153" t="s">
        <v>31</v>
      </c>
      <c r="U153" t="s">
        <v>32</v>
      </c>
      <c r="V153" t="s">
        <v>33</v>
      </c>
      <c r="W153">
        <v>16</v>
      </c>
      <c r="X153">
        <v>8</v>
      </c>
      <c r="Y153">
        <v>5784.92</v>
      </c>
      <c r="Z153">
        <v>3060.4</v>
      </c>
      <c r="AA153">
        <v>45</v>
      </c>
      <c r="AB153">
        <v>37</v>
      </c>
      <c r="AC153">
        <v>8</v>
      </c>
      <c r="AD153">
        <v>2724.52</v>
      </c>
      <c r="AE153">
        <f t="shared" si="16"/>
        <v>3</v>
      </c>
      <c r="AF153">
        <f t="shared" si="17"/>
        <v>2</v>
      </c>
      <c r="AG153">
        <f t="shared" si="18"/>
        <v>3</v>
      </c>
      <c r="AH153">
        <f t="shared" si="19"/>
        <v>323</v>
      </c>
      <c r="AI153" t="str">
        <f t="shared" si="20"/>
        <v>Silver Customer</v>
      </c>
    </row>
    <row r="154" spans="1:35" x14ac:dyDescent="0.3">
      <c r="A154">
        <v>1937</v>
      </c>
      <c r="B154" t="s">
        <v>590</v>
      </c>
      <c r="C154">
        <v>2619</v>
      </c>
      <c r="D154" t="s">
        <v>24</v>
      </c>
      <c r="E154" t="s">
        <v>25</v>
      </c>
      <c r="F154">
        <v>3</v>
      </c>
      <c r="G154" t="s">
        <v>591</v>
      </c>
      <c r="H154" t="s">
        <v>592</v>
      </c>
      <c r="I154" t="str">
        <f>VLOOKUP(A154,[1]Transactions!$A$2:$Y$3480,8,FALSE)</f>
        <v>Standard</v>
      </c>
      <c r="J154">
        <f>VLOOKUP(A154,[1]Transactions!$A$2:$Y$3480,13,FALSE)</f>
        <v>1069.5500000000002</v>
      </c>
      <c r="K154" s="4">
        <f>VLOOKUP(A154,[1]Transactions!$A$2:$Y$3480,14,FALSE)</f>
        <v>41345</v>
      </c>
      <c r="M154" t="b">
        <f>VLOOKUP(A154,[1]Transactions!$A$2:$Y$3480,5,FALSE)</f>
        <v>1</v>
      </c>
      <c r="N154" t="str">
        <f>VLOOKUP(A154,[1]Transactions!$A$2:$Y$3480,6,FALSE)</f>
        <v>Approved</v>
      </c>
      <c r="O154" t="str">
        <f>VLOOKUP(A154,[1]Transactions!$A$1:$Y$3480,7,FALSE)</f>
        <v>WeareA2B</v>
      </c>
      <c r="P154" t="s">
        <v>28</v>
      </c>
      <c r="Q154">
        <v>69</v>
      </c>
      <c r="R154" t="s">
        <v>218</v>
      </c>
      <c r="S154" t="s">
        <v>30</v>
      </c>
      <c r="T154" t="s">
        <v>31</v>
      </c>
      <c r="U154" t="s">
        <v>32</v>
      </c>
      <c r="V154" t="s">
        <v>47</v>
      </c>
      <c r="W154">
        <v>19</v>
      </c>
      <c r="X154">
        <v>6</v>
      </c>
      <c r="Y154">
        <v>8393.86</v>
      </c>
      <c r="Z154">
        <v>4119.08</v>
      </c>
      <c r="AA154">
        <v>46</v>
      </c>
      <c r="AB154">
        <v>34</v>
      </c>
      <c r="AC154">
        <v>6</v>
      </c>
      <c r="AD154">
        <v>4274.78</v>
      </c>
      <c r="AE154">
        <f t="shared" si="16"/>
        <v>3</v>
      </c>
      <c r="AF154">
        <f t="shared" si="17"/>
        <v>3</v>
      </c>
      <c r="AG154">
        <f t="shared" si="18"/>
        <v>1</v>
      </c>
      <c r="AH154">
        <f t="shared" si="19"/>
        <v>331</v>
      </c>
      <c r="AI154" t="str">
        <f t="shared" si="20"/>
        <v>Silver Customer</v>
      </c>
    </row>
    <row r="155" spans="1:35" x14ac:dyDescent="0.3">
      <c r="A155">
        <v>912</v>
      </c>
      <c r="B155" t="s">
        <v>593</v>
      </c>
      <c r="C155">
        <v>2211</v>
      </c>
      <c r="D155" t="s">
        <v>24</v>
      </c>
      <c r="E155" t="s">
        <v>25</v>
      </c>
      <c r="F155">
        <v>10</v>
      </c>
      <c r="G155" t="s">
        <v>594</v>
      </c>
      <c r="H155" t="s">
        <v>595</v>
      </c>
      <c r="I155" t="str">
        <f>VLOOKUP(A155,[1]Transactions!$A$2:$Y$3480,8,FALSE)</f>
        <v>Touring</v>
      </c>
      <c r="J155">
        <f>VLOOKUP(A155,[1]Transactions!$A$2:$Y$3480,13,FALSE)</f>
        <v>1305.25</v>
      </c>
      <c r="K155" s="4">
        <f>VLOOKUP(A155,[1]Transactions!$A$2:$Y$3480,14,FALSE)</f>
        <v>34079</v>
      </c>
      <c r="M155" t="b">
        <f>VLOOKUP(A155,[1]Transactions!$A$2:$Y$3480,5,FALSE)</f>
        <v>1</v>
      </c>
      <c r="N155" t="str">
        <f>VLOOKUP(A155,[1]Transactions!$A$2:$Y$3480,6,FALSE)</f>
        <v>Approved</v>
      </c>
      <c r="O155" t="str">
        <f>VLOOKUP(A155,[1]Transactions!$A$1:$Y$3480,7,FALSE)</f>
        <v>WeareA2B</v>
      </c>
      <c r="P155" t="s">
        <v>28</v>
      </c>
      <c r="Q155">
        <v>37</v>
      </c>
      <c r="R155" t="s">
        <v>191</v>
      </c>
      <c r="S155" t="s">
        <v>57</v>
      </c>
      <c r="T155" t="s">
        <v>31</v>
      </c>
      <c r="U155" t="s">
        <v>32</v>
      </c>
      <c r="V155" t="s">
        <v>33</v>
      </c>
      <c r="W155">
        <v>19</v>
      </c>
      <c r="X155">
        <v>7</v>
      </c>
      <c r="Y155">
        <v>7206.52</v>
      </c>
      <c r="Z155">
        <v>3042.31</v>
      </c>
      <c r="AA155">
        <v>52</v>
      </c>
      <c r="AB155">
        <v>40</v>
      </c>
      <c r="AC155">
        <v>7</v>
      </c>
      <c r="AD155">
        <v>4164.21</v>
      </c>
      <c r="AE155">
        <f t="shared" si="16"/>
        <v>3</v>
      </c>
      <c r="AF155">
        <f t="shared" si="17"/>
        <v>3</v>
      </c>
      <c r="AG155">
        <f t="shared" si="18"/>
        <v>2</v>
      </c>
      <c r="AH155">
        <f t="shared" si="19"/>
        <v>332</v>
      </c>
      <c r="AI155" t="str">
        <f t="shared" si="20"/>
        <v>Silver Customer</v>
      </c>
    </row>
    <row r="156" spans="1:35" x14ac:dyDescent="0.3">
      <c r="A156">
        <v>3403</v>
      </c>
      <c r="B156" t="s">
        <v>596</v>
      </c>
      <c r="C156">
        <v>3028</v>
      </c>
      <c r="D156" t="s">
        <v>40</v>
      </c>
      <c r="E156" t="s">
        <v>25</v>
      </c>
      <c r="F156">
        <v>5</v>
      </c>
      <c r="G156" t="s">
        <v>597</v>
      </c>
      <c r="H156" t="s">
        <v>598</v>
      </c>
      <c r="I156" t="str">
        <f>VLOOKUP(A156,[1]Transactions!$A$2:$Y$3480,8,FALSE)</f>
        <v>Standard</v>
      </c>
      <c r="J156">
        <f>VLOOKUP(A156,[1]Transactions!$A$2:$Y$3480,13,FALSE)</f>
        <v>1592.19</v>
      </c>
      <c r="K156" s="4">
        <f>VLOOKUP(A156,[1]Transactions!$A$2:$Y$3480,14,FALSE)</f>
        <v>33879</v>
      </c>
      <c r="M156" t="b">
        <f>VLOOKUP(A156,[1]Transactions!$A$2:$Y$3480,5,FALSE)</f>
        <v>0</v>
      </c>
      <c r="N156" t="str">
        <f>VLOOKUP(A156,[1]Transactions!$A$2:$Y$3480,6,FALSE)</f>
        <v>Approved</v>
      </c>
      <c r="O156" t="str">
        <f>VLOOKUP(A156,[1]Transactions!$A$1:$Y$3480,7,FALSE)</f>
        <v>OHM Cycles</v>
      </c>
      <c r="P156" t="s">
        <v>43</v>
      </c>
      <c r="Q156">
        <v>27</v>
      </c>
      <c r="R156" t="s">
        <v>599</v>
      </c>
      <c r="S156" t="s">
        <v>45</v>
      </c>
      <c r="T156" t="s">
        <v>31</v>
      </c>
      <c r="U156" t="s">
        <v>32</v>
      </c>
      <c r="V156" t="s">
        <v>33</v>
      </c>
      <c r="W156">
        <v>2</v>
      </c>
      <c r="X156">
        <v>4</v>
      </c>
      <c r="Y156">
        <v>4516.0200000000004</v>
      </c>
      <c r="Z156">
        <v>1262.6400000000001</v>
      </c>
      <c r="AA156">
        <v>26</v>
      </c>
      <c r="AB156">
        <v>133</v>
      </c>
      <c r="AC156">
        <v>4</v>
      </c>
      <c r="AD156">
        <v>3253.38</v>
      </c>
      <c r="AE156">
        <f t="shared" si="16"/>
        <v>1</v>
      </c>
      <c r="AF156">
        <f t="shared" si="17"/>
        <v>4</v>
      </c>
      <c r="AG156">
        <f t="shared" si="18"/>
        <v>2</v>
      </c>
      <c r="AH156">
        <f t="shared" si="19"/>
        <v>142</v>
      </c>
      <c r="AI156" t="str">
        <f t="shared" si="20"/>
        <v>Bronz customer</v>
      </c>
    </row>
    <row r="157" spans="1:35" x14ac:dyDescent="0.3">
      <c r="A157">
        <v>1940</v>
      </c>
      <c r="B157" t="s">
        <v>600</v>
      </c>
      <c r="C157">
        <v>4226</v>
      </c>
      <c r="D157" t="s">
        <v>53</v>
      </c>
      <c r="E157" t="s">
        <v>25</v>
      </c>
      <c r="F157">
        <v>6</v>
      </c>
      <c r="G157" t="s">
        <v>601</v>
      </c>
      <c r="H157" t="s">
        <v>602</v>
      </c>
      <c r="I157" t="str">
        <f>VLOOKUP(A157,[1]Transactions!$A$2:$Y$3480,8,FALSE)</f>
        <v>Standard</v>
      </c>
      <c r="J157">
        <f>VLOOKUP(A157,[1]Transactions!$A$2:$Y$3480,13,FALSE)</f>
        <v>903.11</v>
      </c>
      <c r="K157" s="4">
        <f>VLOOKUP(A157,[1]Transactions!$A$2:$Y$3480,14,FALSE)</f>
        <v>34527</v>
      </c>
      <c r="M157" t="b">
        <f>VLOOKUP(A157,[1]Transactions!$A$2:$Y$3480,5,FALSE)</f>
        <v>0</v>
      </c>
      <c r="N157" t="str">
        <f>VLOOKUP(A157,[1]Transactions!$A$2:$Y$3480,6,FALSE)</f>
        <v>Approved</v>
      </c>
      <c r="O157" t="str">
        <f>VLOOKUP(A157,[1]Transactions!$A$1:$Y$3480,7,FALSE)</f>
        <v>Trek Bicycles</v>
      </c>
      <c r="P157" t="s">
        <v>43</v>
      </c>
      <c r="Q157">
        <v>52</v>
      </c>
      <c r="R157" t="s">
        <v>603</v>
      </c>
      <c r="S157" t="s">
        <v>119</v>
      </c>
      <c r="T157" t="s">
        <v>46</v>
      </c>
      <c r="U157" t="s">
        <v>32</v>
      </c>
      <c r="V157" t="s">
        <v>33</v>
      </c>
      <c r="W157">
        <v>8</v>
      </c>
      <c r="X157">
        <v>4</v>
      </c>
      <c r="Y157">
        <v>6093.61</v>
      </c>
      <c r="Z157">
        <v>2834.2</v>
      </c>
      <c r="AA157">
        <v>43</v>
      </c>
      <c r="AB157">
        <v>76</v>
      </c>
      <c r="AC157">
        <v>4</v>
      </c>
      <c r="AD157">
        <v>3259.41</v>
      </c>
      <c r="AE157">
        <f t="shared" si="16"/>
        <v>2</v>
      </c>
      <c r="AF157">
        <f t="shared" si="17"/>
        <v>4</v>
      </c>
      <c r="AG157">
        <f t="shared" si="18"/>
        <v>2</v>
      </c>
      <c r="AH157">
        <f t="shared" si="19"/>
        <v>242</v>
      </c>
      <c r="AI157" t="str">
        <f t="shared" si="20"/>
        <v>Gold Customerr</v>
      </c>
    </row>
    <row r="158" spans="1:35" x14ac:dyDescent="0.3">
      <c r="A158">
        <v>847</v>
      </c>
      <c r="B158" t="s">
        <v>604</v>
      </c>
      <c r="C158">
        <v>2141</v>
      </c>
      <c r="D158" t="s">
        <v>24</v>
      </c>
      <c r="E158" t="s">
        <v>25</v>
      </c>
      <c r="F158">
        <v>7</v>
      </c>
      <c r="G158" t="s">
        <v>605</v>
      </c>
      <c r="H158" t="s">
        <v>606</v>
      </c>
      <c r="I158" t="str">
        <f>VLOOKUP(A158,[1]Transactions!$A$2:$Y$3480,8,FALSE)</f>
        <v>Standard</v>
      </c>
      <c r="J158">
        <f>VLOOKUP(A158,[1]Transactions!$A$2:$Y$3480,13,FALSE)</f>
        <v>1279.3999999999999</v>
      </c>
      <c r="K158" s="4">
        <f>VLOOKUP(A158,[1]Transactions!$A$2:$Y$3480,14,FALSE)</f>
        <v>39915</v>
      </c>
      <c r="M158" t="b">
        <f>VLOOKUP(A158,[1]Transactions!$A$2:$Y$3480,5,FALSE)</f>
        <v>0</v>
      </c>
      <c r="N158" t="str">
        <f>VLOOKUP(A158,[1]Transactions!$A$2:$Y$3480,6,FALSE)</f>
        <v>Approved</v>
      </c>
      <c r="O158" t="str">
        <f>VLOOKUP(A158,[1]Transactions!$A$1:$Y$3480,7,FALSE)</f>
        <v>WeareA2B</v>
      </c>
      <c r="P158" t="s">
        <v>43</v>
      </c>
      <c r="Q158">
        <v>66</v>
      </c>
      <c r="R158" t="s">
        <v>607</v>
      </c>
      <c r="S158" t="s">
        <v>57</v>
      </c>
      <c r="T158" t="s">
        <v>46</v>
      </c>
      <c r="U158" t="s">
        <v>32</v>
      </c>
      <c r="V158" t="s">
        <v>47</v>
      </c>
      <c r="W158">
        <v>9</v>
      </c>
      <c r="X158">
        <v>4</v>
      </c>
      <c r="Y158">
        <v>4928.17</v>
      </c>
      <c r="Z158">
        <v>2406.59</v>
      </c>
      <c r="AA158">
        <v>29</v>
      </c>
      <c r="AB158">
        <v>114</v>
      </c>
      <c r="AC158">
        <v>4</v>
      </c>
      <c r="AD158">
        <v>2521.58</v>
      </c>
      <c r="AE158">
        <f t="shared" si="16"/>
        <v>1</v>
      </c>
      <c r="AF158">
        <f t="shared" si="17"/>
        <v>4</v>
      </c>
      <c r="AG158">
        <f t="shared" si="18"/>
        <v>3</v>
      </c>
      <c r="AH158">
        <f t="shared" si="19"/>
        <v>143</v>
      </c>
      <c r="AI158" t="str">
        <f t="shared" si="20"/>
        <v>Bronz customer</v>
      </c>
    </row>
    <row r="159" spans="1:35" x14ac:dyDescent="0.3">
      <c r="A159">
        <v>629</v>
      </c>
      <c r="B159" t="s">
        <v>608</v>
      </c>
      <c r="C159">
        <v>4820</v>
      </c>
      <c r="D159" t="s">
        <v>53</v>
      </c>
      <c r="E159" t="s">
        <v>25</v>
      </c>
      <c r="F159">
        <v>1</v>
      </c>
      <c r="G159" t="s">
        <v>609</v>
      </c>
      <c r="H159" t="s">
        <v>610</v>
      </c>
      <c r="I159" t="str">
        <f>VLOOKUP(A159,[1]Transactions!$A$2:$Y$3480,8,FALSE)</f>
        <v>Road</v>
      </c>
      <c r="J159">
        <f>VLOOKUP(A159,[1]Transactions!$A$2:$Y$3480,13,FALSE)</f>
        <v>830.2399999999999</v>
      </c>
      <c r="K159" s="4">
        <f>VLOOKUP(A159,[1]Transactions!$A$2:$Y$3480,14,FALSE)</f>
        <v>33364</v>
      </c>
      <c r="M159" t="b">
        <f>VLOOKUP(A159,[1]Transactions!$A$2:$Y$3480,5,FALSE)</f>
        <v>0</v>
      </c>
      <c r="N159" t="str">
        <f>VLOOKUP(A159,[1]Transactions!$A$2:$Y$3480,6,FALSE)</f>
        <v>Approved</v>
      </c>
      <c r="O159" t="str">
        <f>VLOOKUP(A159,[1]Transactions!$A$1:$Y$3480,7,FALSE)</f>
        <v>Norco Bicycles</v>
      </c>
      <c r="P159" t="s">
        <v>28</v>
      </c>
      <c r="Q159">
        <v>29</v>
      </c>
      <c r="R159" t="s">
        <v>210</v>
      </c>
      <c r="S159" t="s">
        <v>119</v>
      </c>
      <c r="T159" t="s">
        <v>46</v>
      </c>
      <c r="U159" t="s">
        <v>32</v>
      </c>
      <c r="V159" t="s">
        <v>47</v>
      </c>
      <c r="W159">
        <v>6</v>
      </c>
      <c r="X159">
        <v>8</v>
      </c>
      <c r="Y159">
        <v>6490.53</v>
      </c>
      <c r="Z159">
        <v>4245.1000000000004</v>
      </c>
      <c r="AA159">
        <v>59</v>
      </c>
      <c r="AB159">
        <v>64</v>
      </c>
      <c r="AC159">
        <v>8</v>
      </c>
      <c r="AD159">
        <v>2245.4299999999998</v>
      </c>
      <c r="AE159">
        <f t="shared" si="16"/>
        <v>2</v>
      </c>
      <c r="AF159">
        <f t="shared" si="17"/>
        <v>2</v>
      </c>
      <c r="AG159">
        <f t="shared" si="18"/>
        <v>3</v>
      </c>
      <c r="AH159">
        <f t="shared" si="19"/>
        <v>223</v>
      </c>
      <c r="AI159" t="str">
        <f t="shared" si="20"/>
        <v>Gold Customerr</v>
      </c>
    </row>
    <row r="160" spans="1:35" x14ac:dyDescent="0.3">
      <c r="A160">
        <v>2261</v>
      </c>
      <c r="B160" t="s">
        <v>611</v>
      </c>
      <c r="C160">
        <v>3101</v>
      </c>
      <c r="D160" t="s">
        <v>40</v>
      </c>
      <c r="E160" t="s">
        <v>25</v>
      </c>
      <c r="F160">
        <v>11</v>
      </c>
      <c r="G160" t="s">
        <v>612</v>
      </c>
      <c r="H160" t="s">
        <v>613</v>
      </c>
      <c r="I160" t="str">
        <f>VLOOKUP(A160,[1]Transactions!$A$2:$Y$3480,8,FALSE)</f>
        <v>Standard</v>
      </c>
      <c r="J160">
        <f>VLOOKUP(A160,[1]Transactions!$A$2:$Y$3480,13,FALSE)</f>
        <v>448.67999999999995</v>
      </c>
      <c r="K160" s="4">
        <f>VLOOKUP(A160,[1]Transactions!$A$2:$Y$3480,14,FALSE)</f>
        <v>40784</v>
      </c>
      <c r="M160" t="b">
        <f>VLOOKUP(A160,[1]Transactions!$A$2:$Y$3480,5,FALSE)</f>
        <v>1</v>
      </c>
      <c r="N160" t="str">
        <f>VLOOKUP(A160,[1]Transactions!$A$2:$Y$3480,6,FALSE)</f>
        <v>Approved</v>
      </c>
      <c r="O160" t="str">
        <f>VLOOKUP(A160,[1]Transactions!$A$1:$Y$3480,7,FALSE)</f>
        <v>Giant Bicycles</v>
      </c>
      <c r="P160" t="s">
        <v>28</v>
      </c>
      <c r="Q160">
        <v>81</v>
      </c>
      <c r="R160" t="s">
        <v>614</v>
      </c>
      <c r="S160" t="s">
        <v>30</v>
      </c>
      <c r="T160" t="s">
        <v>31</v>
      </c>
      <c r="U160" t="s">
        <v>32</v>
      </c>
      <c r="V160" t="s">
        <v>33</v>
      </c>
      <c r="W160">
        <v>13</v>
      </c>
      <c r="X160">
        <v>4</v>
      </c>
      <c r="Y160">
        <v>3875.61</v>
      </c>
      <c r="Z160">
        <v>2410.4499999999998</v>
      </c>
      <c r="AA160">
        <v>39</v>
      </c>
      <c r="AB160">
        <v>35</v>
      </c>
      <c r="AC160">
        <v>4</v>
      </c>
      <c r="AD160">
        <v>1465.16</v>
      </c>
      <c r="AE160">
        <f t="shared" si="16"/>
        <v>3</v>
      </c>
      <c r="AF160">
        <f t="shared" si="17"/>
        <v>4</v>
      </c>
      <c r="AG160">
        <f t="shared" si="18"/>
        <v>4</v>
      </c>
      <c r="AH160">
        <f t="shared" si="19"/>
        <v>344</v>
      </c>
      <c r="AI160" t="str">
        <f t="shared" si="20"/>
        <v>Silver Customer</v>
      </c>
    </row>
    <row r="161" spans="1:35" x14ac:dyDescent="0.3">
      <c r="A161">
        <v>3374</v>
      </c>
      <c r="B161" t="s">
        <v>615</v>
      </c>
      <c r="C161">
        <v>2160</v>
      </c>
      <c r="D161" t="s">
        <v>24</v>
      </c>
      <c r="E161" t="s">
        <v>25</v>
      </c>
      <c r="F161">
        <v>8</v>
      </c>
      <c r="G161" t="s">
        <v>616</v>
      </c>
      <c r="H161" t="s">
        <v>617</v>
      </c>
      <c r="I161" t="str">
        <f>VLOOKUP(A161,[1]Transactions!$A$2:$Y$3480,8,FALSE)</f>
        <v>Standard</v>
      </c>
      <c r="J161">
        <f>VLOOKUP(A161,[1]Transactions!$A$2:$Y$3480,13,FALSE)</f>
        <v>448.67999999999995</v>
      </c>
      <c r="K161" s="4">
        <f>VLOOKUP(A161,[1]Transactions!$A$2:$Y$3480,14,FALSE)</f>
        <v>42688</v>
      </c>
      <c r="M161" t="b">
        <f>VLOOKUP(A161,[1]Transactions!$A$2:$Y$3480,5,FALSE)</f>
        <v>0</v>
      </c>
      <c r="N161" t="str">
        <f>VLOOKUP(A161,[1]Transactions!$A$2:$Y$3480,6,FALSE)</f>
        <v>Approved</v>
      </c>
      <c r="O161" t="str">
        <f>VLOOKUP(A161,[1]Transactions!$A$1:$Y$3480,7,FALSE)</f>
        <v>Giant Bicycles</v>
      </c>
      <c r="P161" t="s">
        <v>43</v>
      </c>
      <c r="Q161">
        <v>77</v>
      </c>
      <c r="R161" t="s">
        <v>80</v>
      </c>
      <c r="S161" t="s">
        <v>119</v>
      </c>
      <c r="T161" t="s">
        <v>31</v>
      </c>
      <c r="U161" t="s">
        <v>32</v>
      </c>
      <c r="V161" t="s">
        <v>33</v>
      </c>
      <c r="W161">
        <v>12</v>
      </c>
      <c r="X161">
        <v>4</v>
      </c>
      <c r="Y161">
        <v>6246.44</v>
      </c>
      <c r="Z161">
        <v>1211.8699999999999</v>
      </c>
      <c r="AA161">
        <v>60</v>
      </c>
      <c r="AB161">
        <v>1</v>
      </c>
      <c r="AC161">
        <v>4</v>
      </c>
      <c r="AD161">
        <v>5034.57</v>
      </c>
      <c r="AE161">
        <f t="shared" si="16"/>
        <v>4</v>
      </c>
      <c r="AF161">
        <f t="shared" si="17"/>
        <v>4</v>
      </c>
      <c r="AG161">
        <f t="shared" si="18"/>
        <v>1</v>
      </c>
      <c r="AH161">
        <f t="shared" si="19"/>
        <v>441</v>
      </c>
      <c r="AI161" t="str">
        <f t="shared" si="20"/>
        <v>Platinum Customer</v>
      </c>
    </row>
    <row r="162" spans="1:35" x14ac:dyDescent="0.3">
      <c r="A162">
        <v>385</v>
      </c>
      <c r="B162" t="s">
        <v>618</v>
      </c>
      <c r="C162">
        <v>2170</v>
      </c>
      <c r="D162" t="s">
        <v>24</v>
      </c>
      <c r="E162" t="s">
        <v>25</v>
      </c>
      <c r="F162">
        <v>9</v>
      </c>
      <c r="G162" t="s">
        <v>619</v>
      </c>
      <c r="H162" t="s">
        <v>620</v>
      </c>
      <c r="I162" t="str">
        <f>VLOOKUP(A162,[1]Transactions!$A$2:$Y$3480,8,FALSE)</f>
        <v>Road</v>
      </c>
      <c r="J162">
        <f>VLOOKUP(A162,[1]Transactions!$A$2:$Y$3480,13,FALSE)</f>
        <v>1295.43</v>
      </c>
      <c r="K162" s="4">
        <f>VLOOKUP(A162,[1]Transactions!$A$2:$Y$3480,14,FALSE)</f>
        <v>34143</v>
      </c>
      <c r="M162" t="b">
        <f>VLOOKUP(A162,[1]Transactions!$A$2:$Y$3480,5,FALSE)</f>
        <v>0</v>
      </c>
      <c r="N162" t="str">
        <f>VLOOKUP(A162,[1]Transactions!$A$2:$Y$3480,6,FALSE)</f>
        <v>Approved</v>
      </c>
      <c r="O162" t="str">
        <f>VLOOKUP(A162,[1]Transactions!$A$1:$Y$3480,7,FALSE)</f>
        <v>Trek Bicycles</v>
      </c>
      <c r="P162" t="s">
        <v>28</v>
      </c>
      <c r="Q162">
        <v>69</v>
      </c>
      <c r="R162" t="s">
        <v>621</v>
      </c>
      <c r="S162" t="s">
        <v>30</v>
      </c>
      <c r="T162" t="s">
        <v>46</v>
      </c>
      <c r="U162" t="s">
        <v>32</v>
      </c>
      <c r="V162" t="s">
        <v>47</v>
      </c>
      <c r="W162">
        <v>9</v>
      </c>
      <c r="X162">
        <v>9</v>
      </c>
      <c r="Y162">
        <v>10758.23</v>
      </c>
      <c r="Z162">
        <v>5537.71</v>
      </c>
      <c r="AA162">
        <v>53</v>
      </c>
      <c r="AB162">
        <v>78</v>
      </c>
      <c r="AC162">
        <v>9</v>
      </c>
      <c r="AD162">
        <v>5220.5200000000004</v>
      </c>
      <c r="AE162">
        <f t="shared" si="16"/>
        <v>2</v>
      </c>
      <c r="AF162">
        <f t="shared" si="17"/>
        <v>2</v>
      </c>
      <c r="AG162">
        <f t="shared" si="18"/>
        <v>1</v>
      </c>
      <c r="AH162">
        <f t="shared" si="19"/>
        <v>221</v>
      </c>
      <c r="AI162" t="str">
        <f t="shared" si="20"/>
        <v>Gold Customerr</v>
      </c>
    </row>
    <row r="163" spans="1:35" x14ac:dyDescent="0.3">
      <c r="A163">
        <v>2234</v>
      </c>
      <c r="B163" t="s">
        <v>622</v>
      </c>
      <c r="C163">
        <v>2069</v>
      </c>
      <c r="D163" t="s">
        <v>24</v>
      </c>
      <c r="E163" t="s">
        <v>25</v>
      </c>
      <c r="F163">
        <v>12</v>
      </c>
      <c r="G163" t="s">
        <v>623</v>
      </c>
      <c r="H163" t="s">
        <v>624</v>
      </c>
      <c r="I163" t="str">
        <f>VLOOKUP(A163,[1]Transactions!$A$2:$Y$3480,8,FALSE)</f>
        <v>Standard</v>
      </c>
      <c r="J163">
        <f>VLOOKUP(A163,[1]Transactions!$A$2:$Y$3480,13,FALSE)</f>
        <v>1279.3999999999999</v>
      </c>
      <c r="K163" s="4">
        <f>VLOOKUP(A163,[1]Transactions!$A$2:$Y$3480,14,FALSE)</f>
        <v>42295</v>
      </c>
      <c r="M163" t="b">
        <f>VLOOKUP(A163,[1]Transactions!$A$2:$Y$3480,5,FALSE)</f>
        <v>0</v>
      </c>
      <c r="N163" t="str">
        <f>VLOOKUP(A163,[1]Transactions!$A$2:$Y$3480,6,FALSE)</f>
        <v>Approved</v>
      </c>
      <c r="O163" t="str">
        <f>VLOOKUP(A163,[1]Transactions!$A$1:$Y$3480,7,FALSE)</f>
        <v>WeareA2B</v>
      </c>
      <c r="P163" t="s">
        <v>28</v>
      </c>
      <c r="Q163">
        <v>48</v>
      </c>
      <c r="R163" t="s">
        <v>625</v>
      </c>
      <c r="S163" t="s">
        <v>119</v>
      </c>
      <c r="T163" t="s">
        <v>31</v>
      </c>
      <c r="U163" t="s">
        <v>32</v>
      </c>
      <c r="V163" t="s">
        <v>47</v>
      </c>
      <c r="W163">
        <v>18</v>
      </c>
      <c r="X163">
        <v>5</v>
      </c>
      <c r="Y163">
        <v>2525.0500000000002</v>
      </c>
      <c r="Z163">
        <v>1115.7</v>
      </c>
      <c r="AA163">
        <v>34</v>
      </c>
      <c r="AB163">
        <v>154</v>
      </c>
      <c r="AC163">
        <v>5</v>
      </c>
      <c r="AD163">
        <v>1409.35</v>
      </c>
      <c r="AE163">
        <f t="shared" si="16"/>
        <v>1</v>
      </c>
      <c r="AF163">
        <f>_xlfn.IFS(AC163&gt;=14,1,AND(AC163&lt;=14,AC163&gt;7),2,AND(AC163&lt;=7,AC163&gt;=5),3,AND(AC163&lt;=4,AC163&gt;0),4)</f>
        <v>3</v>
      </c>
      <c r="AG163">
        <f t="shared" si="18"/>
        <v>4</v>
      </c>
      <c r="AH163">
        <f t="shared" si="19"/>
        <v>134</v>
      </c>
      <c r="AI163" t="str">
        <f t="shared" si="20"/>
        <v>Bronz customer</v>
      </c>
    </row>
    <row r="164" spans="1:35" x14ac:dyDescent="0.3">
      <c r="A164">
        <v>2670</v>
      </c>
      <c r="B164" t="s">
        <v>626</v>
      </c>
      <c r="C164">
        <v>4700</v>
      </c>
      <c r="D164" t="s">
        <v>53</v>
      </c>
      <c r="E164" t="s">
        <v>25</v>
      </c>
      <c r="F164">
        <v>3</v>
      </c>
      <c r="G164" t="s">
        <v>627</v>
      </c>
      <c r="H164" t="s">
        <v>628</v>
      </c>
      <c r="I164" t="str">
        <f>VLOOKUP(A164,[1]Transactions!$A$2:$Y$3480,8,FALSE)</f>
        <v>Standard</v>
      </c>
      <c r="J164">
        <f>VLOOKUP(A164,[1]Transactions!$A$2:$Y$3480,13,FALSE)</f>
        <v>1702.5499999999997</v>
      </c>
      <c r="K164" s="4">
        <f>VLOOKUP(A164,[1]Transactions!$A$2:$Y$3480,14,FALSE)</f>
        <v>33879</v>
      </c>
      <c r="M164" t="b">
        <f>VLOOKUP(A164,[1]Transactions!$A$2:$Y$3480,5,FALSE)</f>
        <v>0</v>
      </c>
      <c r="N164" t="str">
        <f>VLOOKUP(A164,[1]Transactions!$A$2:$Y$3480,6,FALSE)</f>
        <v>Approved</v>
      </c>
      <c r="O164" t="str">
        <f>VLOOKUP(A164,[1]Transactions!$A$1:$Y$3480,7,FALSE)</f>
        <v>Trek Bicycles</v>
      </c>
      <c r="P164" t="s">
        <v>28</v>
      </c>
      <c r="Q164">
        <v>53</v>
      </c>
      <c r="R164" t="s">
        <v>206</v>
      </c>
      <c r="S164" t="s">
        <v>45</v>
      </c>
      <c r="T164" t="s">
        <v>46</v>
      </c>
      <c r="U164" t="s">
        <v>32</v>
      </c>
      <c r="V164" t="s">
        <v>33</v>
      </c>
      <c r="W164">
        <v>18</v>
      </c>
      <c r="X164">
        <v>3</v>
      </c>
      <c r="Y164">
        <v>3290.68</v>
      </c>
      <c r="Z164">
        <v>1979.29</v>
      </c>
      <c r="AA164">
        <v>43</v>
      </c>
      <c r="AB164">
        <v>58</v>
      </c>
      <c r="AC164">
        <v>3</v>
      </c>
      <c r="AD164">
        <v>1311.39</v>
      </c>
      <c r="AE164">
        <f t="shared" si="16"/>
        <v>2</v>
      </c>
      <c r="AF164">
        <f t="shared" si="17"/>
        <v>4</v>
      </c>
      <c r="AG164">
        <f t="shared" si="18"/>
        <v>4</v>
      </c>
      <c r="AH164">
        <f t="shared" si="19"/>
        <v>244</v>
      </c>
      <c r="AI164" t="str">
        <f t="shared" si="20"/>
        <v>Gold Customerr</v>
      </c>
    </row>
    <row r="165" spans="1:35" x14ac:dyDescent="0.3">
      <c r="A165">
        <v>623</v>
      </c>
      <c r="B165" t="s">
        <v>629</v>
      </c>
      <c r="C165">
        <v>4022</v>
      </c>
      <c r="D165" t="s">
        <v>53</v>
      </c>
      <c r="E165" t="s">
        <v>25</v>
      </c>
      <c r="F165">
        <v>3</v>
      </c>
      <c r="G165" t="s">
        <v>630</v>
      </c>
      <c r="H165" t="s">
        <v>631</v>
      </c>
      <c r="I165" t="str">
        <f>VLOOKUP(A165,[1]Transactions!$A$2:$Y$3480,8,FALSE)</f>
        <v>Standard</v>
      </c>
      <c r="J165">
        <f>VLOOKUP(A165,[1]Transactions!$A$2:$Y$3480,13,FALSE)</f>
        <v>641.64</v>
      </c>
      <c r="K165" s="4">
        <f>VLOOKUP(A165,[1]Transactions!$A$2:$Y$3480,14,FALSE)</f>
        <v>34556</v>
      </c>
      <c r="M165" t="b">
        <f>VLOOKUP(A165,[1]Transactions!$A$2:$Y$3480,5,FALSE)</f>
        <v>0</v>
      </c>
      <c r="N165" t="str">
        <f>VLOOKUP(A165,[1]Transactions!$A$2:$Y$3480,6,FALSE)</f>
        <v>Approved</v>
      </c>
      <c r="O165" t="str">
        <f>VLOOKUP(A165,[1]Transactions!$A$1:$Y$3480,7,FALSE)</f>
        <v>Giant Bicycles</v>
      </c>
      <c r="P165" t="s">
        <v>28</v>
      </c>
      <c r="Q165">
        <v>52</v>
      </c>
      <c r="R165" t="s">
        <v>632</v>
      </c>
      <c r="S165" t="s">
        <v>176</v>
      </c>
      <c r="T165" t="s">
        <v>46</v>
      </c>
      <c r="U165" t="s">
        <v>32</v>
      </c>
      <c r="V165" t="s">
        <v>47</v>
      </c>
      <c r="W165">
        <v>4</v>
      </c>
      <c r="X165">
        <v>3</v>
      </c>
      <c r="Y165">
        <v>5060.18</v>
      </c>
      <c r="Z165">
        <v>3423.29</v>
      </c>
      <c r="AA165">
        <v>32</v>
      </c>
      <c r="AB165">
        <v>93</v>
      </c>
      <c r="AC165">
        <v>3</v>
      </c>
      <c r="AD165">
        <v>1636.89</v>
      </c>
      <c r="AE165">
        <f t="shared" si="16"/>
        <v>1</v>
      </c>
      <c r="AF165">
        <f t="shared" si="17"/>
        <v>4</v>
      </c>
      <c r="AG165">
        <f t="shared" si="18"/>
        <v>4</v>
      </c>
      <c r="AH165">
        <f t="shared" si="19"/>
        <v>144</v>
      </c>
      <c r="AI165" t="str">
        <f t="shared" si="20"/>
        <v>Bronz customer</v>
      </c>
    </row>
    <row r="166" spans="1:35" x14ac:dyDescent="0.3">
      <c r="A166">
        <v>1147</v>
      </c>
      <c r="B166" t="s">
        <v>633</v>
      </c>
      <c r="C166">
        <v>2768</v>
      </c>
      <c r="D166" t="s">
        <v>24</v>
      </c>
      <c r="E166" t="s">
        <v>25</v>
      </c>
      <c r="F166">
        <v>9</v>
      </c>
      <c r="G166" t="s">
        <v>634</v>
      </c>
      <c r="H166" t="s">
        <v>635</v>
      </c>
      <c r="I166" t="str">
        <f>VLOOKUP(A166,[1]Transactions!$A$2:$Y$3480,8,FALSE)</f>
        <v>Standard</v>
      </c>
      <c r="J166">
        <f>VLOOKUP(A166,[1]Transactions!$A$2:$Y$3480,13,FALSE)</f>
        <v>1069.5500000000002</v>
      </c>
      <c r="K166" s="4">
        <f>VLOOKUP(A166,[1]Transactions!$A$2:$Y$3480,14,FALSE)</f>
        <v>38216</v>
      </c>
      <c r="M166" t="b">
        <f>VLOOKUP(A166,[1]Transactions!$A$2:$Y$3480,5,FALSE)</f>
        <v>1</v>
      </c>
      <c r="N166" t="str">
        <f>VLOOKUP(A166,[1]Transactions!$A$2:$Y$3480,6,FALSE)</f>
        <v>Approved</v>
      </c>
      <c r="O166" t="str">
        <f>VLOOKUP(A166,[1]Transactions!$A$1:$Y$3480,7,FALSE)</f>
        <v>WeareA2B</v>
      </c>
      <c r="P166" t="s">
        <v>28</v>
      </c>
      <c r="Q166">
        <v>71</v>
      </c>
      <c r="R166" t="s">
        <v>632</v>
      </c>
      <c r="S166" t="s">
        <v>96</v>
      </c>
      <c r="T166" t="s">
        <v>46</v>
      </c>
      <c r="U166" t="s">
        <v>32</v>
      </c>
      <c r="V166" t="s">
        <v>33</v>
      </c>
      <c r="W166">
        <v>9</v>
      </c>
      <c r="X166">
        <v>6</v>
      </c>
      <c r="Y166">
        <v>8766.8700000000008</v>
      </c>
      <c r="Z166">
        <v>4593.2</v>
      </c>
      <c r="AA166">
        <v>52</v>
      </c>
      <c r="AB166">
        <v>165</v>
      </c>
      <c r="AC166">
        <v>6</v>
      </c>
      <c r="AD166">
        <v>4173.67</v>
      </c>
      <c r="AE166">
        <f t="shared" si="16"/>
        <v>1</v>
      </c>
      <c r="AF166">
        <f t="shared" si="17"/>
        <v>3</v>
      </c>
      <c r="AG166">
        <f t="shared" si="18"/>
        <v>2</v>
      </c>
      <c r="AH166">
        <f t="shared" si="19"/>
        <v>132</v>
      </c>
      <c r="AI166" t="str">
        <f t="shared" si="20"/>
        <v>Bronz customer</v>
      </c>
    </row>
    <row r="167" spans="1:35" x14ac:dyDescent="0.3">
      <c r="A167">
        <v>1967</v>
      </c>
      <c r="B167" t="s">
        <v>636</v>
      </c>
      <c r="C167">
        <v>2043</v>
      </c>
      <c r="D167" t="s">
        <v>24</v>
      </c>
      <c r="E167" t="s">
        <v>25</v>
      </c>
      <c r="F167">
        <v>9</v>
      </c>
      <c r="G167" t="s">
        <v>637</v>
      </c>
      <c r="I167" t="str">
        <f>VLOOKUP(A167,[1]Transactions!$A$2:$Y$3480,8,FALSE)</f>
        <v>Standard</v>
      </c>
      <c r="J167">
        <f>VLOOKUP(A167,[1]Transactions!$A$2:$Y$3480,13,FALSE)</f>
        <v>1028.76</v>
      </c>
      <c r="K167" s="4">
        <f>VLOOKUP(A167,[1]Transactions!$A$2:$Y$3480,14,FALSE)</f>
        <v>42145</v>
      </c>
      <c r="M167" t="b">
        <f>VLOOKUP(A167,[1]Transactions!$A$2:$Y$3480,5,FALSE)</f>
        <v>1</v>
      </c>
      <c r="N167" t="str">
        <f>VLOOKUP(A167,[1]Transactions!$A$2:$Y$3480,6,FALSE)</f>
        <v>Approved</v>
      </c>
      <c r="O167" t="str">
        <f>VLOOKUP(A167,[1]Transactions!$A$1:$Y$3480,7,FALSE)</f>
        <v>WeareA2B</v>
      </c>
      <c r="P167" t="s">
        <v>43</v>
      </c>
      <c r="Q167">
        <v>88</v>
      </c>
      <c r="R167" t="s">
        <v>210</v>
      </c>
      <c r="S167" t="s">
        <v>119</v>
      </c>
      <c r="T167" t="s">
        <v>38</v>
      </c>
      <c r="U167" t="s">
        <v>32</v>
      </c>
      <c r="V167" t="s">
        <v>33</v>
      </c>
      <c r="W167">
        <v>17</v>
      </c>
      <c r="X167">
        <v>5</v>
      </c>
      <c r="Y167">
        <v>6213.99</v>
      </c>
      <c r="Z167">
        <v>1865.49</v>
      </c>
      <c r="AA167">
        <v>34</v>
      </c>
      <c r="AB167">
        <v>22</v>
      </c>
      <c r="AC167">
        <v>5</v>
      </c>
      <c r="AD167">
        <v>4348.5</v>
      </c>
      <c r="AE167">
        <f t="shared" si="16"/>
        <v>3</v>
      </c>
      <c r="AF167">
        <f>_xlfn.IFS(AC167&gt;=14,1,AND(AC167&lt;=14,AC167&gt;7),2,AND(AC167&lt;=7,AC167&gt;=5),3,AND(AC167&lt;=4,AC167&gt;0),4)</f>
        <v>3</v>
      </c>
      <c r="AG167">
        <f t="shared" si="18"/>
        <v>1</v>
      </c>
      <c r="AH167">
        <f t="shared" si="19"/>
        <v>331</v>
      </c>
      <c r="AI167" t="str">
        <f t="shared" si="20"/>
        <v>Silver Customer</v>
      </c>
    </row>
    <row r="168" spans="1:35" x14ac:dyDescent="0.3">
      <c r="A168">
        <v>991</v>
      </c>
      <c r="B168" t="s">
        <v>638</v>
      </c>
      <c r="C168">
        <v>3757</v>
      </c>
      <c r="D168" t="s">
        <v>40</v>
      </c>
      <c r="E168" t="s">
        <v>25</v>
      </c>
      <c r="F168">
        <v>9</v>
      </c>
      <c r="G168" t="s">
        <v>639</v>
      </c>
      <c r="H168" t="s">
        <v>640</v>
      </c>
      <c r="I168" t="str">
        <f>VLOOKUP(A168,[1]Transactions!$A$2:$Y$3480,8,FALSE)</f>
        <v>Touring</v>
      </c>
      <c r="J168">
        <f>VLOOKUP(A168,[1]Transactions!$A$2:$Y$3480,13,FALSE)</f>
        <v>1305.25</v>
      </c>
      <c r="K168" s="4">
        <f>VLOOKUP(A168,[1]Transactions!$A$2:$Y$3480,14,FALSE)</f>
        <v>34079</v>
      </c>
      <c r="M168" t="b">
        <f>VLOOKUP(A168,[1]Transactions!$A$2:$Y$3480,5,FALSE)</f>
        <v>1</v>
      </c>
      <c r="N168" t="str">
        <f>VLOOKUP(A168,[1]Transactions!$A$2:$Y$3480,6,FALSE)</f>
        <v>Approved</v>
      </c>
      <c r="O168" t="str">
        <f>VLOOKUP(A168,[1]Transactions!$A$1:$Y$3480,7,FALSE)</f>
        <v>WeareA2B</v>
      </c>
      <c r="P168" t="s">
        <v>43</v>
      </c>
      <c r="Q168">
        <v>11</v>
      </c>
      <c r="R168" t="s">
        <v>641</v>
      </c>
      <c r="S168" t="s">
        <v>45</v>
      </c>
      <c r="T168" t="s">
        <v>31</v>
      </c>
      <c r="U168" t="s">
        <v>32</v>
      </c>
      <c r="V168" t="s">
        <v>33</v>
      </c>
      <c r="W168">
        <v>10</v>
      </c>
      <c r="X168">
        <v>6</v>
      </c>
      <c r="Y168">
        <v>7774.3</v>
      </c>
      <c r="Z168">
        <v>5118.7</v>
      </c>
      <c r="AA168">
        <v>28</v>
      </c>
      <c r="AB168">
        <v>147</v>
      </c>
      <c r="AC168">
        <v>6</v>
      </c>
      <c r="AD168">
        <v>2655.6</v>
      </c>
      <c r="AE168">
        <f t="shared" si="16"/>
        <v>1</v>
      </c>
      <c r="AF168">
        <f t="shared" si="17"/>
        <v>3</v>
      </c>
      <c r="AG168">
        <f t="shared" si="18"/>
        <v>3</v>
      </c>
      <c r="AH168">
        <f t="shared" si="19"/>
        <v>133</v>
      </c>
      <c r="AI168" t="str">
        <f t="shared" si="20"/>
        <v>Bronz customer</v>
      </c>
    </row>
    <row r="169" spans="1:35" x14ac:dyDescent="0.3">
      <c r="A169">
        <v>2194</v>
      </c>
      <c r="B169" t="s">
        <v>642</v>
      </c>
      <c r="C169">
        <v>4153</v>
      </c>
      <c r="D169" t="s">
        <v>53</v>
      </c>
      <c r="E169" t="s">
        <v>25</v>
      </c>
      <c r="F169">
        <v>11</v>
      </c>
      <c r="G169" t="s">
        <v>643</v>
      </c>
      <c r="H169" t="s">
        <v>644</v>
      </c>
      <c r="I169" t="str">
        <f>VLOOKUP(A169,[1]Transactions!$A$2:$Y$3480,8,FALSE)</f>
        <v>Standard</v>
      </c>
      <c r="J169">
        <f>VLOOKUP(A169,[1]Transactions!$A$2:$Y$3480,13,FALSE)</f>
        <v>509.97</v>
      </c>
      <c r="K169" s="4">
        <f>VLOOKUP(A169,[1]Transactions!$A$2:$Y$3480,14,FALSE)</f>
        <v>39298</v>
      </c>
      <c r="M169" t="b">
        <f>VLOOKUP(A169,[1]Transactions!$A$2:$Y$3480,5,FALSE)</f>
        <v>0</v>
      </c>
      <c r="N169" t="str">
        <f>VLOOKUP(A169,[1]Transactions!$A$2:$Y$3480,6,FALSE)</f>
        <v>Approved</v>
      </c>
      <c r="O169" t="str">
        <f>VLOOKUP(A169,[1]Transactions!$A$1:$Y$3480,7,FALSE)</f>
        <v>Giant Bicycles</v>
      </c>
      <c r="P169" t="s">
        <v>43</v>
      </c>
      <c r="Q169">
        <v>79</v>
      </c>
      <c r="R169" t="s">
        <v>625</v>
      </c>
      <c r="S169" t="s">
        <v>119</v>
      </c>
      <c r="T169" t="s">
        <v>38</v>
      </c>
      <c r="U169" t="s">
        <v>32</v>
      </c>
      <c r="V169" t="s">
        <v>33</v>
      </c>
      <c r="W169">
        <v>11</v>
      </c>
      <c r="X169">
        <v>8</v>
      </c>
      <c r="Y169">
        <v>8464.84</v>
      </c>
      <c r="Z169">
        <v>2266.4299999999998</v>
      </c>
      <c r="AA169">
        <v>62</v>
      </c>
      <c r="AB169">
        <v>42</v>
      </c>
      <c r="AC169">
        <v>8</v>
      </c>
      <c r="AD169">
        <v>6198.41</v>
      </c>
      <c r="AE169">
        <f t="shared" si="16"/>
        <v>3</v>
      </c>
      <c r="AF169">
        <f t="shared" si="17"/>
        <v>2</v>
      </c>
      <c r="AG169">
        <f t="shared" si="18"/>
        <v>1</v>
      </c>
      <c r="AH169">
        <f t="shared" si="19"/>
        <v>321</v>
      </c>
      <c r="AI169" t="str">
        <f t="shared" si="20"/>
        <v>Silver Customer</v>
      </c>
    </row>
    <row r="170" spans="1:35" x14ac:dyDescent="0.3">
      <c r="A170">
        <v>722</v>
      </c>
      <c r="B170" t="s">
        <v>645</v>
      </c>
      <c r="C170">
        <v>2777</v>
      </c>
      <c r="D170" t="s">
        <v>24</v>
      </c>
      <c r="E170" t="s">
        <v>25</v>
      </c>
      <c r="F170">
        <v>9</v>
      </c>
      <c r="G170" t="s">
        <v>646</v>
      </c>
      <c r="H170" t="s">
        <v>647</v>
      </c>
      <c r="I170" t="str">
        <f>VLOOKUP(A170,[1]Transactions!$A$2:$Y$3480,8,FALSE)</f>
        <v>Standard</v>
      </c>
      <c r="J170">
        <f>VLOOKUP(A170,[1]Transactions!$A$2:$Y$3480,13,FALSE)</f>
        <v>903.11</v>
      </c>
      <c r="K170" s="4">
        <f>VLOOKUP(A170,[1]Transactions!$A$2:$Y$3480,14,FALSE)</f>
        <v>40336</v>
      </c>
      <c r="M170" t="b">
        <f>VLOOKUP(A170,[1]Transactions!$A$2:$Y$3480,5,FALSE)</f>
        <v>0</v>
      </c>
      <c r="N170" t="str">
        <f>VLOOKUP(A170,[1]Transactions!$A$2:$Y$3480,6,FALSE)</f>
        <v>Approved</v>
      </c>
      <c r="O170" t="str">
        <f>VLOOKUP(A170,[1]Transactions!$A$1:$Y$3480,7,FALSE)</f>
        <v>Trek Bicycles</v>
      </c>
      <c r="P170" t="s">
        <v>28</v>
      </c>
      <c r="Q170">
        <v>69</v>
      </c>
      <c r="R170" t="s">
        <v>648</v>
      </c>
      <c r="S170" t="s">
        <v>219</v>
      </c>
      <c r="T170" t="s">
        <v>31</v>
      </c>
      <c r="U170" t="s">
        <v>32</v>
      </c>
      <c r="V170" t="s">
        <v>47</v>
      </c>
      <c r="W170">
        <v>5</v>
      </c>
      <c r="X170">
        <v>5</v>
      </c>
      <c r="Y170">
        <v>6548.61</v>
      </c>
      <c r="Z170">
        <v>3614.17</v>
      </c>
      <c r="AA170">
        <v>64</v>
      </c>
      <c r="AB170">
        <v>87</v>
      </c>
      <c r="AC170">
        <v>5</v>
      </c>
      <c r="AD170">
        <v>2934.44</v>
      </c>
      <c r="AE170">
        <f t="shared" si="16"/>
        <v>1</v>
      </c>
      <c r="AF170">
        <f>_xlfn.IFS(AC170&gt;=14,1,AND(AC170&lt;=14,AC170&gt;7),2,AND(AC170&lt;=7,AC170&gt;=5),3,AND(AC170&lt;=4,AC170&gt;0),4)</f>
        <v>3</v>
      </c>
      <c r="AG170">
        <f t="shared" si="18"/>
        <v>2</v>
      </c>
      <c r="AH170">
        <f t="shared" si="19"/>
        <v>132</v>
      </c>
      <c r="AI170" t="str">
        <f t="shared" si="20"/>
        <v>Bronz customer</v>
      </c>
    </row>
    <row r="171" spans="1:35" x14ac:dyDescent="0.3">
      <c r="A171">
        <v>499</v>
      </c>
      <c r="B171" t="s">
        <v>649</v>
      </c>
      <c r="C171">
        <v>3143</v>
      </c>
      <c r="D171" t="s">
        <v>40</v>
      </c>
      <c r="E171" t="s">
        <v>25</v>
      </c>
      <c r="F171">
        <v>7</v>
      </c>
      <c r="G171" t="s">
        <v>650</v>
      </c>
      <c r="H171" t="s">
        <v>651</v>
      </c>
      <c r="I171" t="str">
        <f>VLOOKUP(A171,[1]Transactions!$A$2:$Y$3480,8,FALSE)</f>
        <v>Standard</v>
      </c>
      <c r="J171">
        <f>VLOOKUP(A171,[1]Transactions!$A$2:$Y$3480,13,FALSE)</f>
        <v>15.080000000000005</v>
      </c>
      <c r="K171" s="4">
        <f>VLOOKUP(A171,[1]Transactions!$A$2:$Y$3480,14,FALSE)</f>
        <v>34165</v>
      </c>
      <c r="M171" t="b">
        <f>VLOOKUP(A171,[1]Transactions!$A$2:$Y$3480,5,FALSE)</f>
        <v>0</v>
      </c>
      <c r="N171" t="str">
        <f>VLOOKUP(A171,[1]Transactions!$A$2:$Y$3480,6,FALSE)</f>
        <v>Approved</v>
      </c>
      <c r="O171" t="str">
        <f>VLOOKUP(A171,[1]Transactions!$A$1:$Y$3480,7,FALSE)</f>
        <v>WeareA2B</v>
      </c>
      <c r="P171" t="s">
        <v>28</v>
      </c>
      <c r="Q171">
        <v>39</v>
      </c>
      <c r="R171" t="s">
        <v>299</v>
      </c>
      <c r="S171" t="s">
        <v>45</v>
      </c>
      <c r="T171" t="s">
        <v>38</v>
      </c>
      <c r="U171" t="s">
        <v>32</v>
      </c>
      <c r="V171" t="s">
        <v>47</v>
      </c>
      <c r="W171">
        <v>19</v>
      </c>
      <c r="X171">
        <v>11</v>
      </c>
      <c r="Y171">
        <v>8960.43</v>
      </c>
      <c r="Z171">
        <v>4916.8500000000004</v>
      </c>
      <c r="AA171">
        <v>59</v>
      </c>
      <c r="AB171">
        <v>55</v>
      </c>
      <c r="AC171">
        <v>11</v>
      </c>
      <c r="AD171">
        <v>4043.58</v>
      </c>
      <c r="AE171">
        <f t="shared" si="16"/>
        <v>2</v>
      </c>
      <c r="AF171">
        <f t="shared" si="17"/>
        <v>2</v>
      </c>
      <c r="AG171">
        <f t="shared" si="18"/>
        <v>2</v>
      </c>
      <c r="AH171">
        <f t="shared" si="19"/>
        <v>222</v>
      </c>
      <c r="AI171" t="str">
        <f t="shared" si="20"/>
        <v>Gold Customerr</v>
      </c>
    </row>
    <row r="172" spans="1:35" x14ac:dyDescent="0.3">
      <c r="A172">
        <v>3428</v>
      </c>
      <c r="B172" t="s">
        <v>652</v>
      </c>
      <c r="C172">
        <v>2850</v>
      </c>
      <c r="D172" t="s">
        <v>24</v>
      </c>
      <c r="E172" t="s">
        <v>25</v>
      </c>
      <c r="F172">
        <v>3</v>
      </c>
      <c r="G172" t="s">
        <v>653</v>
      </c>
      <c r="H172" t="s">
        <v>654</v>
      </c>
      <c r="I172" t="str">
        <f>VLOOKUP(A172,[1]Transactions!$A$2:$Y$3480,8,FALSE)</f>
        <v>Standard</v>
      </c>
      <c r="J172">
        <f>VLOOKUP(A172,[1]Transactions!$A$2:$Y$3480,13,FALSE)</f>
        <v>152.54999999999995</v>
      </c>
      <c r="K172" s="4">
        <f>VLOOKUP(A172,[1]Transactions!$A$2:$Y$3480,14,FALSE)</f>
        <v>41345</v>
      </c>
      <c r="M172" t="b">
        <f>VLOOKUP(A172,[1]Transactions!$A$2:$Y$3480,5,FALSE)</f>
        <v>1</v>
      </c>
      <c r="N172" t="str">
        <f>VLOOKUP(A172,[1]Transactions!$A$2:$Y$3480,6,FALSE)</f>
        <v>Approved</v>
      </c>
      <c r="O172" t="str">
        <f>VLOOKUP(A172,[1]Transactions!$A$1:$Y$3480,7,FALSE)</f>
        <v>Trek Bicycles</v>
      </c>
      <c r="P172" t="s">
        <v>43</v>
      </c>
      <c r="Q172">
        <v>77</v>
      </c>
      <c r="R172" t="s">
        <v>210</v>
      </c>
      <c r="S172" t="s">
        <v>119</v>
      </c>
      <c r="T172" t="s">
        <v>31</v>
      </c>
      <c r="U172" t="s">
        <v>32</v>
      </c>
      <c r="V172" t="s">
        <v>33</v>
      </c>
      <c r="W172">
        <v>16</v>
      </c>
      <c r="X172">
        <v>1</v>
      </c>
      <c r="Y172">
        <v>1274.93</v>
      </c>
      <c r="Z172">
        <v>764.96</v>
      </c>
      <c r="AA172">
        <v>46</v>
      </c>
      <c r="AB172">
        <v>91</v>
      </c>
      <c r="AC172">
        <v>1</v>
      </c>
      <c r="AD172">
        <v>509.97</v>
      </c>
      <c r="AE172">
        <f t="shared" si="16"/>
        <v>1</v>
      </c>
      <c r="AF172">
        <f t="shared" si="17"/>
        <v>4</v>
      </c>
      <c r="AG172">
        <f t="shared" si="18"/>
        <v>4</v>
      </c>
      <c r="AH172">
        <f t="shared" si="19"/>
        <v>144</v>
      </c>
      <c r="AI172" t="str">
        <f t="shared" si="20"/>
        <v>Bronz customer</v>
      </c>
    </row>
    <row r="173" spans="1:35" x14ac:dyDescent="0.3">
      <c r="A173">
        <v>2024</v>
      </c>
      <c r="B173" t="s">
        <v>655</v>
      </c>
      <c r="C173">
        <v>4306</v>
      </c>
      <c r="D173" t="s">
        <v>53</v>
      </c>
      <c r="E173" t="s">
        <v>25</v>
      </c>
      <c r="F173">
        <v>3</v>
      </c>
      <c r="G173" t="s">
        <v>656</v>
      </c>
      <c r="H173" t="s">
        <v>657</v>
      </c>
      <c r="I173" t="str">
        <f>VLOOKUP(A173,[1]Transactions!$A$2:$Y$3480,8,FALSE)</f>
        <v>Standard</v>
      </c>
      <c r="J173">
        <f>VLOOKUP(A173,[1]Transactions!$A$2:$Y$3480,13,FALSE)</f>
        <v>43.97</v>
      </c>
      <c r="K173" s="4">
        <f>VLOOKUP(A173,[1]Transactions!$A$2:$Y$3480,14,FALSE)</f>
        <v>37220</v>
      </c>
      <c r="M173" t="b">
        <f>VLOOKUP(A173,[1]Transactions!$A$2:$Y$3480,5,FALSE)</f>
        <v>0</v>
      </c>
      <c r="N173" t="str">
        <f>VLOOKUP(A173,[1]Transactions!$A$2:$Y$3480,6,FALSE)</f>
        <v>Approved</v>
      </c>
      <c r="O173" t="str">
        <f>VLOOKUP(A173,[1]Transactions!$A$1:$Y$3480,7,FALSE)</f>
        <v>WeareA2B</v>
      </c>
      <c r="P173" t="s">
        <v>43</v>
      </c>
      <c r="Q173">
        <v>69</v>
      </c>
      <c r="R173" t="s">
        <v>658</v>
      </c>
      <c r="S173" t="s">
        <v>219</v>
      </c>
      <c r="T173" t="s">
        <v>31</v>
      </c>
      <c r="U173" t="s">
        <v>32</v>
      </c>
      <c r="V173" t="s">
        <v>33</v>
      </c>
      <c r="W173">
        <v>2</v>
      </c>
      <c r="X173">
        <v>6</v>
      </c>
      <c r="Y173">
        <v>5998.77</v>
      </c>
      <c r="Z173">
        <v>2440.36</v>
      </c>
      <c r="AA173">
        <v>20</v>
      </c>
      <c r="AB173">
        <v>29</v>
      </c>
      <c r="AC173">
        <v>6</v>
      </c>
      <c r="AD173">
        <v>3558.41</v>
      </c>
      <c r="AE173">
        <f t="shared" si="16"/>
        <v>3</v>
      </c>
      <c r="AF173">
        <f t="shared" si="17"/>
        <v>3</v>
      </c>
      <c r="AG173">
        <f t="shared" si="18"/>
        <v>2</v>
      </c>
      <c r="AH173">
        <f t="shared" si="19"/>
        <v>332</v>
      </c>
      <c r="AI173" t="str">
        <f t="shared" si="20"/>
        <v>Silver Customer</v>
      </c>
    </row>
    <row r="174" spans="1:35" x14ac:dyDescent="0.3">
      <c r="A174">
        <v>1689</v>
      </c>
      <c r="B174" t="s">
        <v>659</v>
      </c>
      <c r="C174">
        <v>4670</v>
      </c>
      <c r="D174" t="s">
        <v>53</v>
      </c>
      <c r="E174" t="s">
        <v>25</v>
      </c>
      <c r="F174">
        <v>2</v>
      </c>
      <c r="G174" t="s">
        <v>660</v>
      </c>
      <c r="H174" t="s">
        <v>661</v>
      </c>
      <c r="I174" t="str">
        <f>VLOOKUP(A174,[1]Transactions!$A$2:$Y$3480,8,FALSE)</f>
        <v>Standard</v>
      </c>
      <c r="J174">
        <f>VLOOKUP(A174,[1]Transactions!$A$2:$Y$3480,13,FALSE)</f>
        <v>1383.6100000000001</v>
      </c>
      <c r="K174" s="4">
        <f>VLOOKUP(A174,[1]Transactions!$A$2:$Y$3480,14,FALSE)</f>
        <v>36146</v>
      </c>
      <c r="M174" t="b">
        <f>VLOOKUP(A174,[1]Transactions!$A$2:$Y$3480,5,FALSE)</f>
        <v>0</v>
      </c>
      <c r="N174" t="str">
        <f>VLOOKUP(A174,[1]Transactions!$A$2:$Y$3480,6,FALSE)</f>
        <v>Cancelled</v>
      </c>
      <c r="O174" t="str">
        <f>VLOOKUP(A174,[1]Transactions!$A$1:$Y$3480,7,FALSE)</f>
        <v>Solex</v>
      </c>
      <c r="P174" t="s">
        <v>28</v>
      </c>
      <c r="Q174">
        <v>48</v>
      </c>
      <c r="R174" t="s">
        <v>291</v>
      </c>
      <c r="S174" t="s">
        <v>45</v>
      </c>
      <c r="T174" t="s">
        <v>31</v>
      </c>
      <c r="U174" t="s">
        <v>32</v>
      </c>
      <c r="V174" t="s">
        <v>33</v>
      </c>
      <c r="W174">
        <v>4</v>
      </c>
      <c r="X174">
        <v>5</v>
      </c>
      <c r="Y174">
        <v>7091.33</v>
      </c>
      <c r="Z174">
        <v>3757.1</v>
      </c>
      <c r="AA174">
        <v>25</v>
      </c>
      <c r="AB174">
        <v>136</v>
      </c>
      <c r="AC174">
        <v>5</v>
      </c>
      <c r="AD174">
        <v>3334.23</v>
      </c>
      <c r="AE174">
        <f t="shared" si="16"/>
        <v>1</v>
      </c>
      <c r="AF174">
        <f>_xlfn.IFS(AC174&gt;=14,1,AND(AC174&lt;=14,AC174&gt;7),2,AND(AC174&lt;=7,AC174&gt;=5),3,AND(AC174&lt;=4,AC174&gt;0),4)</f>
        <v>3</v>
      </c>
      <c r="AG174">
        <f t="shared" si="18"/>
        <v>2</v>
      </c>
      <c r="AH174">
        <f t="shared" si="19"/>
        <v>132</v>
      </c>
      <c r="AI174" t="str">
        <f t="shared" si="20"/>
        <v>Bronz customer</v>
      </c>
    </row>
    <row r="175" spans="1:35" x14ac:dyDescent="0.3">
      <c r="A175">
        <v>2500</v>
      </c>
      <c r="B175" t="s">
        <v>662</v>
      </c>
      <c r="C175">
        <v>4165</v>
      </c>
      <c r="D175" t="s">
        <v>53</v>
      </c>
      <c r="E175" t="s">
        <v>25</v>
      </c>
      <c r="F175">
        <v>6</v>
      </c>
      <c r="G175" t="s">
        <v>663</v>
      </c>
      <c r="H175" t="s">
        <v>664</v>
      </c>
      <c r="I175" t="str">
        <f>VLOOKUP(A175,[1]Transactions!$A$2:$Y$3480,8,FALSE)</f>
        <v>Standard</v>
      </c>
      <c r="J175">
        <f>VLOOKUP(A175,[1]Transactions!$A$2:$Y$3480,13,FALSE)</f>
        <v>771.12</v>
      </c>
      <c r="K175" s="4">
        <f>VLOOKUP(A175,[1]Transactions!$A$2:$Y$3480,14,FALSE)</f>
        <v>42295</v>
      </c>
      <c r="M175" t="b">
        <f>VLOOKUP(A175,[1]Transactions!$A$2:$Y$3480,5,FALSE)</f>
        <v>0</v>
      </c>
      <c r="N175" t="str">
        <f>VLOOKUP(A175,[1]Transactions!$A$2:$Y$3480,6,FALSE)</f>
        <v>Approved</v>
      </c>
      <c r="O175" t="str">
        <f>VLOOKUP(A175,[1]Transactions!$A$1:$Y$3480,7,FALSE)</f>
        <v>OHM Cycles</v>
      </c>
      <c r="P175" t="s">
        <v>43</v>
      </c>
      <c r="Q175">
        <v>35</v>
      </c>
      <c r="R175" t="s">
        <v>665</v>
      </c>
      <c r="S175" t="s">
        <v>176</v>
      </c>
      <c r="T175" t="s">
        <v>46</v>
      </c>
      <c r="U175" t="s">
        <v>32</v>
      </c>
      <c r="V175" t="s">
        <v>33</v>
      </c>
      <c r="W175">
        <v>17</v>
      </c>
      <c r="X175">
        <v>3</v>
      </c>
      <c r="Y175">
        <v>2535.87</v>
      </c>
      <c r="Z175">
        <v>1769.45</v>
      </c>
      <c r="AA175">
        <v>62</v>
      </c>
      <c r="AB175">
        <v>23</v>
      </c>
      <c r="AC175">
        <v>3</v>
      </c>
      <c r="AD175">
        <v>766.42</v>
      </c>
      <c r="AE175">
        <f t="shared" si="16"/>
        <v>3</v>
      </c>
      <c r="AF175">
        <f t="shared" si="17"/>
        <v>4</v>
      </c>
      <c r="AG175">
        <f t="shared" si="18"/>
        <v>4</v>
      </c>
      <c r="AH175">
        <f t="shared" si="19"/>
        <v>344</v>
      </c>
      <c r="AI175" t="str">
        <f t="shared" si="20"/>
        <v>Silver Customer</v>
      </c>
    </row>
    <row r="176" spans="1:35" x14ac:dyDescent="0.3">
      <c r="A176">
        <v>347</v>
      </c>
      <c r="B176" t="s">
        <v>666</v>
      </c>
      <c r="C176">
        <v>2153</v>
      </c>
      <c r="D176" t="s">
        <v>24</v>
      </c>
      <c r="E176" t="s">
        <v>25</v>
      </c>
      <c r="F176">
        <v>9</v>
      </c>
      <c r="G176" t="s">
        <v>667</v>
      </c>
      <c r="H176" t="s">
        <v>668</v>
      </c>
      <c r="I176" t="str">
        <f>VLOOKUP(A176,[1]Transactions!$A$2:$Y$3480,8,FALSE)</f>
        <v>Standard</v>
      </c>
      <c r="J176">
        <f>VLOOKUP(A176,[1]Transactions!$A$2:$Y$3480,13,FALSE)</f>
        <v>182.81000000000017</v>
      </c>
      <c r="K176" s="4">
        <f>VLOOKUP(A176,[1]Transactions!$A$2:$Y$3480,14,FALSE)</f>
        <v>34586</v>
      </c>
      <c r="M176" t="b">
        <f>VLOOKUP(A176,[1]Transactions!$A$2:$Y$3480,5,FALSE)</f>
        <v>1</v>
      </c>
      <c r="N176" t="str">
        <f>VLOOKUP(A176,[1]Transactions!$A$2:$Y$3480,6,FALSE)</f>
        <v>Approved</v>
      </c>
      <c r="O176" t="str">
        <f>VLOOKUP(A176,[1]Transactions!$A$1:$Y$3480,7,FALSE)</f>
        <v>Norco Bicycles</v>
      </c>
      <c r="P176" t="s">
        <v>28</v>
      </c>
      <c r="Q176">
        <v>50</v>
      </c>
      <c r="R176" t="s">
        <v>648</v>
      </c>
      <c r="S176" t="s">
        <v>45</v>
      </c>
      <c r="T176" t="s">
        <v>31</v>
      </c>
      <c r="U176" t="s">
        <v>32</v>
      </c>
      <c r="V176" t="s">
        <v>47</v>
      </c>
      <c r="W176">
        <v>9</v>
      </c>
      <c r="X176">
        <v>7</v>
      </c>
      <c r="Y176">
        <v>12360.26</v>
      </c>
      <c r="Z176">
        <v>4033.89</v>
      </c>
      <c r="AA176">
        <v>55</v>
      </c>
      <c r="AB176">
        <v>59</v>
      </c>
      <c r="AC176">
        <v>7</v>
      </c>
      <c r="AD176">
        <v>8326.3700000000008</v>
      </c>
      <c r="AE176">
        <f t="shared" si="16"/>
        <v>2</v>
      </c>
      <c r="AF176">
        <f t="shared" si="17"/>
        <v>3</v>
      </c>
      <c r="AG176">
        <f t="shared" si="18"/>
        <v>1</v>
      </c>
      <c r="AH176">
        <f t="shared" si="19"/>
        <v>231</v>
      </c>
      <c r="AI176" t="str">
        <f t="shared" si="20"/>
        <v>Gold Customerr</v>
      </c>
    </row>
    <row r="177" spans="1:35" x14ac:dyDescent="0.3">
      <c r="A177">
        <v>872</v>
      </c>
      <c r="B177" t="s">
        <v>669</v>
      </c>
      <c r="C177">
        <v>2650</v>
      </c>
      <c r="D177" t="s">
        <v>24</v>
      </c>
      <c r="E177" t="s">
        <v>25</v>
      </c>
      <c r="F177">
        <v>3</v>
      </c>
      <c r="G177" t="s">
        <v>670</v>
      </c>
      <c r="H177" t="s">
        <v>671</v>
      </c>
      <c r="I177" t="str">
        <f>VLOOKUP(A177,[1]Transactions!$A$2:$Y$3480,8,FALSE)</f>
        <v>Standard</v>
      </c>
      <c r="J177">
        <f>VLOOKUP(A177,[1]Transactions!$A$2:$Y$3480,13,FALSE)</f>
        <v>1592.19</v>
      </c>
      <c r="K177" s="4">
        <f>VLOOKUP(A177,[1]Transactions!$A$2:$Y$3480,14,FALSE)</f>
        <v>40410</v>
      </c>
      <c r="M177" t="b">
        <f>VLOOKUP(A177,[1]Transactions!$A$2:$Y$3480,5,FALSE)</f>
        <v>0</v>
      </c>
      <c r="N177" t="str">
        <f>VLOOKUP(A177,[1]Transactions!$A$2:$Y$3480,6,FALSE)</f>
        <v>Approved</v>
      </c>
      <c r="O177" t="str">
        <f>VLOOKUP(A177,[1]Transactions!$A$1:$Y$3480,7,FALSE)</f>
        <v>OHM Cycles</v>
      </c>
      <c r="P177" t="s">
        <v>43</v>
      </c>
      <c r="Q177">
        <v>47</v>
      </c>
      <c r="R177" t="s">
        <v>165</v>
      </c>
      <c r="S177" t="s">
        <v>219</v>
      </c>
      <c r="T177" t="s">
        <v>31</v>
      </c>
      <c r="U177" t="s">
        <v>32</v>
      </c>
      <c r="V177" t="s">
        <v>47</v>
      </c>
      <c r="W177">
        <v>13</v>
      </c>
      <c r="X177">
        <v>1</v>
      </c>
      <c r="Y177">
        <v>290.62</v>
      </c>
      <c r="Z177">
        <v>215.14</v>
      </c>
      <c r="AA177">
        <v>49</v>
      </c>
      <c r="AB177">
        <v>171</v>
      </c>
      <c r="AC177">
        <v>1</v>
      </c>
      <c r="AD177">
        <v>75.48</v>
      </c>
      <c r="AE177">
        <f t="shared" si="16"/>
        <v>1</v>
      </c>
      <c r="AF177">
        <f t="shared" si="17"/>
        <v>4</v>
      </c>
      <c r="AG177">
        <f t="shared" si="18"/>
        <v>4</v>
      </c>
      <c r="AH177">
        <f t="shared" si="19"/>
        <v>144</v>
      </c>
      <c r="AI177" t="str">
        <f t="shared" si="20"/>
        <v>Bronz customer</v>
      </c>
    </row>
    <row r="178" spans="1:35" x14ac:dyDescent="0.3">
      <c r="A178">
        <v>316</v>
      </c>
      <c r="B178" t="s">
        <v>672</v>
      </c>
      <c r="C178">
        <v>3064</v>
      </c>
      <c r="D178" t="s">
        <v>40</v>
      </c>
      <c r="E178" t="s">
        <v>25</v>
      </c>
      <c r="F178">
        <v>7</v>
      </c>
      <c r="G178" t="s">
        <v>673</v>
      </c>
      <c r="H178" t="s">
        <v>674</v>
      </c>
      <c r="I178" t="str">
        <f>VLOOKUP(A178,[1]Transactions!$A$2:$Y$3480,8,FALSE)</f>
        <v>Standard</v>
      </c>
      <c r="J178">
        <f>VLOOKUP(A178,[1]Transactions!$A$2:$Y$3480,13,FALSE)</f>
        <v>179.44</v>
      </c>
      <c r="K178" s="4">
        <f>VLOOKUP(A178,[1]Transactions!$A$2:$Y$3480,14,FALSE)</f>
        <v>42105</v>
      </c>
      <c r="M178" t="b">
        <f>VLOOKUP(A178,[1]Transactions!$A$2:$Y$3480,5,FALSE)</f>
        <v>0</v>
      </c>
      <c r="N178" t="str">
        <f>VLOOKUP(A178,[1]Transactions!$A$2:$Y$3480,6,FALSE)</f>
        <v>Approved</v>
      </c>
      <c r="O178" t="str">
        <f>VLOOKUP(A178,[1]Transactions!$A$1:$Y$3480,7,FALSE)</f>
        <v>Solex</v>
      </c>
      <c r="P178" t="s">
        <v>43</v>
      </c>
      <c r="Q178">
        <v>72</v>
      </c>
      <c r="R178" t="s">
        <v>195</v>
      </c>
      <c r="S178" t="s">
        <v>119</v>
      </c>
      <c r="T178" t="s">
        <v>31</v>
      </c>
      <c r="U178" t="s">
        <v>32</v>
      </c>
      <c r="V178" t="s">
        <v>33</v>
      </c>
      <c r="W178">
        <v>10</v>
      </c>
      <c r="X178">
        <v>4</v>
      </c>
      <c r="Y178">
        <v>3813.84</v>
      </c>
      <c r="Z178">
        <v>1655.13</v>
      </c>
      <c r="AA178">
        <v>44</v>
      </c>
      <c r="AB178">
        <v>11</v>
      </c>
      <c r="AC178">
        <v>4</v>
      </c>
      <c r="AD178">
        <v>2158.71</v>
      </c>
      <c r="AE178">
        <f t="shared" si="16"/>
        <v>4</v>
      </c>
      <c r="AF178">
        <f t="shared" si="17"/>
        <v>4</v>
      </c>
      <c r="AG178">
        <f t="shared" si="18"/>
        <v>3</v>
      </c>
      <c r="AH178">
        <f t="shared" si="19"/>
        <v>443</v>
      </c>
      <c r="AI178" t="str">
        <f t="shared" si="20"/>
        <v>Platinum Customer</v>
      </c>
    </row>
    <row r="179" spans="1:35" x14ac:dyDescent="0.3">
      <c r="A179">
        <v>1522</v>
      </c>
      <c r="B179" t="s">
        <v>675</v>
      </c>
      <c r="C179">
        <v>2176</v>
      </c>
      <c r="D179" t="s">
        <v>24</v>
      </c>
      <c r="E179" t="s">
        <v>25</v>
      </c>
      <c r="F179">
        <v>9</v>
      </c>
      <c r="G179" t="s">
        <v>676</v>
      </c>
      <c r="H179" t="s">
        <v>677</v>
      </c>
      <c r="I179" t="str">
        <f>VLOOKUP(A179,[1]Transactions!$A$2:$Y$3480,8,FALSE)</f>
        <v>Standard</v>
      </c>
      <c r="J179">
        <f>VLOOKUP(A179,[1]Transactions!$A$2:$Y$3480,13,FALSE)</f>
        <v>1215.3399999999999</v>
      </c>
      <c r="K179" s="4">
        <f>VLOOKUP(A179,[1]Transactions!$A$2:$Y$3480,14,FALSE)</f>
        <v>41064</v>
      </c>
      <c r="M179" t="b">
        <f>VLOOKUP(A179,[1]Transactions!$A$2:$Y$3480,5,FALSE)</f>
        <v>0</v>
      </c>
      <c r="N179" t="str">
        <f>VLOOKUP(A179,[1]Transactions!$A$2:$Y$3480,6,FALSE)</f>
        <v>Approved</v>
      </c>
      <c r="O179" t="str">
        <f>VLOOKUP(A179,[1]Transactions!$A$1:$Y$3480,7,FALSE)</f>
        <v>Solex</v>
      </c>
      <c r="P179" t="s">
        <v>28</v>
      </c>
      <c r="Q179">
        <v>57</v>
      </c>
      <c r="R179" t="s">
        <v>321</v>
      </c>
      <c r="S179" t="s">
        <v>45</v>
      </c>
      <c r="T179" t="s">
        <v>31</v>
      </c>
      <c r="U179" t="s">
        <v>32</v>
      </c>
      <c r="V179" t="s">
        <v>47</v>
      </c>
      <c r="W179">
        <v>7</v>
      </c>
      <c r="X179">
        <v>5</v>
      </c>
      <c r="Y179">
        <v>5030.57</v>
      </c>
      <c r="Z179">
        <v>2940.7</v>
      </c>
      <c r="AA179">
        <v>26</v>
      </c>
      <c r="AB179">
        <v>9</v>
      </c>
      <c r="AC179">
        <v>5</v>
      </c>
      <c r="AD179">
        <v>2089.87</v>
      </c>
      <c r="AE179">
        <f t="shared" si="16"/>
        <v>4</v>
      </c>
      <c r="AF179">
        <f t="shared" ref="AF179:AF180" si="21">_xlfn.IFS(AC179&gt;=14,1,AND(AC179&lt;=14,AC179&gt;7),2,AND(AC179&lt;=7,AC179&gt;=5),3,AND(AC179&lt;=4,AC179&gt;0),4)</f>
        <v>3</v>
      </c>
      <c r="AG179">
        <f t="shared" si="18"/>
        <v>3</v>
      </c>
      <c r="AH179">
        <f t="shared" si="19"/>
        <v>433</v>
      </c>
      <c r="AI179" t="str">
        <f t="shared" si="20"/>
        <v>Platinum Customer</v>
      </c>
    </row>
    <row r="180" spans="1:35" x14ac:dyDescent="0.3">
      <c r="A180">
        <v>3373</v>
      </c>
      <c r="B180" t="s">
        <v>678</v>
      </c>
      <c r="C180">
        <v>2060</v>
      </c>
      <c r="D180" t="s">
        <v>24</v>
      </c>
      <c r="E180" t="s">
        <v>25</v>
      </c>
      <c r="F180">
        <v>10</v>
      </c>
      <c r="G180" t="s">
        <v>679</v>
      </c>
      <c r="H180" t="s">
        <v>680</v>
      </c>
      <c r="I180" t="str">
        <f>VLOOKUP(A180,[1]Transactions!$A$2:$Y$3480,8,FALSE)</f>
        <v>Standard</v>
      </c>
      <c r="J180">
        <f>VLOOKUP(A180,[1]Transactions!$A$2:$Y$3480,13,FALSE)</f>
        <v>827.15999999999985</v>
      </c>
      <c r="K180" s="4">
        <f>VLOOKUP(A180,[1]Transactions!$A$2:$Y$3480,14,FALSE)</f>
        <v>36498</v>
      </c>
      <c r="M180" t="b">
        <f>VLOOKUP(A180,[1]Transactions!$A$2:$Y$3480,5,FALSE)</f>
        <v>0</v>
      </c>
      <c r="N180" t="str">
        <f>VLOOKUP(A180,[1]Transactions!$A$2:$Y$3480,6,FALSE)</f>
        <v>Approved</v>
      </c>
      <c r="O180" t="str">
        <f>VLOOKUP(A180,[1]Transactions!$A$1:$Y$3480,7,FALSE)</f>
        <v>WeareA2B</v>
      </c>
      <c r="P180" t="s">
        <v>43</v>
      </c>
      <c r="Q180">
        <v>19</v>
      </c>
      <c r="R180" t="s">
        <v>360</v>
      </c>
      <c r="S180" t="s">
        <v>30</v>
      </c>
      <c r="T180" t="s">
        <v>31</v>
      </c>
      <c r="U180" t="s">
        <v>32</v>
      </c>
      <c r="V180" t="s">
        <v>47</v>
      </c>
      <c r="W180">
        <v>5</v>
      </c>
      <c r="X180">
        <v>5</v>
      </c>
      <c r="Y180">
        <v>6773.37</v>
      </c>
      <c r="Z180">
        <v>2724.91</v>
      </c>
      <c r="AA180">
        <v>29</v>
      </c>
      <c r="AB180">
        <v>44</v>
      </c>
      <c r="AC180">
        <v>5</v>
      </c>
      <c r="AD180">
        <v>4048.46</v>
      </c>
      <c r="AE180">
        <f t="shared" si="16"/>
        <v>3</v>
      </c>
      <c r="AF180">
        <f t="shared" si="21"/>
        <v>3</v>
      </c>
      <c r="AG180">
        <f t="shared" si="18"/>
        <v>2</v>
      </c>
      <c r="AH180">
        <f t="shared" si="19"/>
        <v>332</v>
      </c>
      <c r="AI180" t="str">
        <f t="shared" si="20"/>
        <v>Silver Customer</v>
      </c>
    </row>
    <row r="181" spans="1:35" x14ac:dyDescent="0.3">
      <c r="A181">
        <v>3220</v>
      </c>
      <c r="B181" t="s">
        <v>681</v>
      </c>
      <c r="C181">
        <v>2029</v>
      </c>
      <c r="D181" t="s">
        <v>24</v>
      </c>
      <c r="E181" t="s">
        <v>25</v>
      </c>
      <c r="F181">
        <v>10</v>
      </c>
      <c r="G181" t="s">
        <v>682</v>
      </c>
      <c r="H181" t="s">
        <v>683</v>
      </c>
      <c r="I181" t="str">
        <f>VLOOKUP(A181,[1]Transactions!$A$2:$Y$3480,8,FALSE)</f>
        <v>Standard</v>
      </c>
      <c r="J181">
        <f>VLOOKUP(A181,[1]Transactions!$A$2:$Y$3480,13,FALSE)</f>
        <v>14.229999999999997</v>
      </c>
      <c r="K181" s="4">
        <f>VLOOKUP(A181,[1]Transactions!$A$2:$Y$3480,14,FALSE)</f>
        <v>33879</v>
      </c>
      <c r="M181" t="b">
        <f>VLOOKUP(A181,[1]Transactions!$A$2:$Y$3480,5,FALSE)</f>
        <v>1</v>
      </c>
      <c r="N181" t="str">
        <f>VLOOKUP(A181,[1]Transactions!$A$2:$Y$3480,6,FALSE)</f>
        <v>Approved</v>
      </c>
      <c r="O181" t="str">
        <f>VLOOKUP(A181,[1]Transactions!$A$1:$Y$3480,7,FALSE)</f>
        <v>OHM Cycles</v>
      </c>
      <c r="P181" t="s">
        <v>28</v>
      </c>
      <c r="Q181">
        <v>53</v>
      </c>
      <c r="R181" t="s">
        <v>238</v>
      </c>
      <c r="S181" t="s">
        <v>119</v>
      </c>
      <c r="T181" t="s">
        <v>38</v>
      </c>
      <c r="U181" t="s">
        <v>32</v>
      </c>
      <c r="V181" t="s">
        <v>47</v>
      </c>
      <c r="W181">
        <v>11</v>
      </c>
      <c r="X181">
        <v>8</v>
      </c>
      <c r="Y181">
        <v>7616.3</v>
      </c>
      <c r="Z181">
        <v>3312.08</v>
      </c>
      <c r="AA181">
        <v>48</v>
      </c>
      <c r="AB181">
        <v>40</v>
      </c>
      <c r="AC181">
        <v>8</v>
      </c>
      <c r="AD181">
        <v>4304.22</v>
      </c>
      <c r="AE181">
        <f t="shared" si="16"/>
        <v>3</v>
      </c>
      <c r="AF181">
        <f t="shared" si="17"/>
        <v>2</v>
      </c>
      <c r="AG181">
        <f t="shared" si="18"/>
        <v>1</v>
      </c>
      <c r="AH181">
        <f t="shared" si="19"/>
        <v>321</v>
      </c>
      <c r="AI181" t="str">
        <f t="shared" si="20"/>
        <v>Silver Customer</v>
      </c>
    </row>
    <row r="182" spans="1:35" x14ac:dyDescent="0.3">
      <c r="A182">
        <v>263</v>
      </c>
      <c r="B182" t="s">
        <v>684</v>
      </c>
      <c r="C182">
        <v>2064</v>
      </c>
      <c r="D182" t="s">
        <v>24</v>
      </c>
      <c r="E182" t="s">
        <v>25</v>
      </c>
      <c r="F182">
        <v>9</v>
      </c>
      <c r="G182" t="s">
        <v>685</v>
      </c>
      <c r="H182" t="s">
        <v>686</v>
      </c>
      <c r="I182" t="str">
        <f>VLOOKUP(A182,[1]Transactions!$A$2:$Y$3480,8,FALSE)</f>
        <v>Standard</v>
      </c>
      <c r="J182">
        <f>VLOOKUP(A182,[1]Transactions!$A$2:$Y$3480,13,FALSE)</f>
        <v>693.76</v>
      </c>
      <c r="K182" s="4">
        <f>VLOOKUP(A182,[1]Transactions!$A$2:$Y$3480,14,FALSE)</f>
        <v>36668</v>
      </c>
      <c r="M182" t="b">
        <f>VLOOKUP(A182,[1]Transactions!$A$2:$Y$3480,5,FALSE)</f>
        <v>1</v>
      </c>
      <c r="N182" t="str">
        <f>VLOOKUP(A182,[1]Transactions!$A$2:$Y$3480,6,FALSE)</f>
        <v>Approved</v>
      </c>
      <c r="O182" t="str">
        <f>VLOOKUP(A182,[1]Transactions!$A$1:$Y$3480,7,FALSE)</f>
        <v>OHM Cycles</v>
      </c>
      <c r="P182" t="s">
        <v>43</v>
      </c>
      <c r="Q182">
        <v>89</v>
      </c>
      <c r="R182" t="s">
        <v>130</v>
      </c>
      <c r="S182" t="s">
        <v>30</v>
      </c>
      <c r="T182" t="s">
        <v>46</v>
      </c>
      <c r="U182" t="s">
        <v>32</v>
      </c>
      <c r="V182" t="s">
        <v>47</v>
      </c>
      <c r="W182">
        <v>7</v>
      </c>
      <c r="X182">
        <v>7</v>
      </c>
      <c r="Y182">
        <v>7902.84</v>
      </c>
      <c r="Z182">
        <v>4425.8999999999996</v>
      </c>
      <c r="AA182">
        <v>34</v>
      </c>
      <c r="AB182">
        <v>46</v>
      </c>
      <c r="AC182">
        <v>7</v>
      </c>
      <c r="AD182">
        <v>3476.94</v>
      </c>
      <c r="AE182">
        <f t="shared" si="16"/>
        <v>2</v>
      </c>
      <c r="AF182">
        <f t="shared" si="17"/>
        <v>3</v>
      </c>
      <c r="AG182">
        <f t="shared" si="18"/>
        <v>2</v>
      </c>
      <c r="AH182">
        <f t="shared" si="19"/>
        <v>232</v>
      </c>
      <c r="AI182" t="str">
        <f t="shared" si="20"/>
        <v>Gold Customerr</v>
      </c>
    </row>
    <row r="183" spans="1:35" x14ac:dyDescent="0.3">
      <c r="A183">
        <v>1826</v>
      </c>
      <c r="B183" t="s">
        <v>687</v>
      </c>
      <c r="C183">
        <v>2119</v>
      </c>
      <c r="D183" t="s">
        <v>24</v>
      </c>
      <c r="E183" t="s">
        <v>25</v>
      </c>
      <c r="F183">
        <v>11</v>
      </c>
      <c r="G183" t="s">
        <v>688</v>
      </c>
      <c r="H183" t="s">
        <v>689</v>
      </c>
      <c r="I183" t="str">
        <f>VLOOKUP(A183,[1]Transactions!$A$2:$Y$3480,8,FALSE)</f>
        <v>Standard</v>
      </c>
      <c r="J183">
        <f>VLOOKUP(A183,[1]Transactions!$A$2:$Y$3480,13,FALSE)</f>
        <v>834.93999999999994</v>
      </c>
      <c r="K183" s="4">
        <f>VLOOKUP(A183,[1]Transactions!$A$2:$Y$3480,14,FALSE)</f>
        <v>36833</v>
      </c>
      <c r="M183" t="b">
        <f>VLOOKUP(A183,[1]Transactions!$A$2:$Y$3480,5,FALSE)</f>
        <v>0</v>
      </c>
      <c r="N183" t="str">
        <f>VLOOKUP(A183,[1]Transactions!$A$2:$Y$3480,6,FALSE)</f>
        <v>Approved</v>
      </c>
      <c r="O183" t="str">
        <f>VLOOKUP(A183,[1]Transactions!$A$1:$Y$3480,7,FALSE)</f>
        <v>WeareA2B</v>
      </c>
      <c r="P183" t="s">
        <v>28</v>
      </c>
      <c r="Q183">
        <v>33</v>
      </c>
      <c r="R183" t="s">
        <v>210</v>
      </c>
      <c r="S183" t="s">
        <v>119</v>
      </c>
      <c r="T183" t="s">
        <v>46</v>
      </c>
      <c r="U183" t="s">
        <v>32</v>
      </c>
      <c r="V183" t="s">
        <v>33</v>
      </c>
      <c r="W183">
        <v>7</v>
      </c>
      <c r="X183">
        <v>7</v>
      </c>
      <c r="Y183">
        <v>6983.06</v>
      </c>
      <c r="Z183">
        <v>3577.28</v>
      </c>
      <c r="AA183">
        <v>59</v>
      </c>
      <c r="AB183">
        <v>40</v>
      </c>
      <c r="AC183">
        <v>7</v>
      </c>
      <c r="AD183">
        <v>3405.78</v>
      </c>
      <c r="AE183">
        <f t="shared" si="16"/>
        <v>3</v>
      </c>
      <c r="AF183">
        <f t="shared" si="17"/>
        <v>3</v>
      </c>
      <c r="AG183">
        <f t="shared" si="18"/>
        <v>2</v>
      </c>
      <c r="AH183">
        <f t="shared" si="19"/>
        <v>332</v>
      </c>
      <c r="AI183" t="str">
        <f t="shared" si="20"/>
        <v>Silver Customer</v>
      </c>
    </row>
    <row r="184" spans="1:35" x14ac:dyDescent="0.3">
      <c r="A184">
        <v>26</v>
      </c>
      <c r="B184" t="s">
        <v>690</v>
      </c>
      <c r="C184">
        <v>4740</v>
      </c>
      <c r="D184" t="s">
        <v>53</v>
      </c>
      <c r="E184" t="s">
        <v>25</v>
      </c>
      <c r="F184">
        <v>5</v>
      </c>
      <c r="G184" t="s">
        <v>691</v>
      </c>
      <c r="H184" t="s">
        <v>692</v>
      </c>
      <c r="I184" t="str">
        <f>VLOOKUP(A184,[1]Transactions!$A$2:$Y$3480,8,FALSE)</f>
        <v>Standard</v>
      </c>
      <c r="J184">
        <f>VLOOKUP(A184,[1]Transactions!$A$2:$Y$3480,13,FALSE)</f>
        <v>872.8900000000001</v>
      </c>
      <c r="K184" s="4">
        <f>VLOOKUP(A184,[1]Transactions!$A$2:$Y$3480,14,FALSE)</f>
        <v>42145</v>
      </c>
      <c r="M184" t="b">
        <f>VLOOKUP(A184,[1]Transactions!$A$2:$Y$3480,5,FALSE)</f>
        <v>0</v>
      </c>
      <c r="N184" t="str">
        <f>VLOOKUP(A184,[1]Transactions!$A$2:$Y$3480,6,FALSE)</f>
        <v>Approved</v>
      </c>
      <c r="O184" t="str">
        <f>VLOOKUP(A184,[1]Transactions!$A$1:$Y$3480,7,FALSE)</f>
        <v>Trek Bicycles</v>
      </c>
      <c r="P184" t="s">
        <v>43</v>
      </c>
      <c r="Q184">
        <v>12</v>
      </c>
      <c r="R184" t="s">
        <v>693</v>
      </c>
      <c r="S184" t="s">
        <v>45</v>
      </c>
      <c r="T184" t="s">
        <v>31</v>
      </c>
      <c r="U184" t="s">
        <v>32</v>
      </c>
      <c r="V184" t="s">
        <v>33</v>
      </c>
      <c r="W184">
        <v>16</v>
      </c>
      <c r="X184">
        <v>2</v>
      </c>
      <c r="Y184">
        <v>2245.85</v>
      </c>
      <c r="Z184">
        <v>1977.61</v>
      </c>
      <c r="AA184">
        <v>42</v>
      </c>
      <c r="AB184">
        <v>259</v>
      </c>
      <c r="AC184">
        <v>2</v>
      </c>
      <c r="AD184">
        <v>268.24</v>
      </c>
      <c r="AE184">
        <f t="shared" si="16"/>
        <v>1</v>
      </c>
      <c r="AF184">
        <f t="shared" si="17"/>
        <v>4</v>
      </c>
      <c r="AG184">
        <f t="shared" si="18"/>
        <v>4</v>
      </c>
      <c r="AH184">
        <f t="shared" si="19"/>
        <v>144</v>
      </c>
      <c r="AI184" t="str">
        <f t="shared" si="20"/>
        <v>Bronz customer</v>
      </c>
    </row>
    <row r="185" spans="1:35" x14ac:dyDescent="0.3">
      <c r="A185">
        <v>2432</v>
      </c>
      <c r="B185" t="s">
        <v>694</v>
      </c>
      <c r="C185">
        <v>2144</v>
      </c>
      <c r="D185" t="s">
        <v>24</v>
      </c>
      <c r="E185" t="s">
        <v>25</v>
      </c>
      <c r="F185">
        <v>10</v>
      </c>
      <c r="G185" t="s">
        <v>695</v>
      </c>
      <c r="H185" t="s">
        <v>696</v>
      </c>
      <c r="I185" t="str">
        <f>VLOOKUP(A185,[1]Transactions!$A$2:$Y$3480,8,FALSE)</f>
        <v>Standard</v>
      </c>
      <c r="J185">
        <f>VLOOKUP(A185,[1]Transactions!$A$2:$Y$3480,13,FALSE)</f>
        <v>459.46000000000015</v>
      </c>
      <c r="K185" s="4">
        <f>VLOOKUP(A185,[1]Transactions!$A$2:$Y$3480,14,FALSE)</f>
        <v>33879</v>
      </c>
      <c r="M185" t="b">
        <f>VLOOKUP(A185,[1]Transactions!$A$2:$Y$3480,5,FALSE)</f>
        <v>1</v>
      </c>
      <c r="N185" t="str">
        <f>VLOOKUP(A185,[1]Transactions!$A$2:$Y$3480,6,FALSE)</f>
        <v>Approved</v>
      </c>
      <c r="O185" t="str">
        <f>VLOOKUP(A185,[1]Transactions!$A$1:$Y$3480,7,FALSE)</f>
        <v>Norco Bicycles</v>
      </c>
      <c r="P185" t="s">
        <v>43</v>
      </c>
      <c r="Q185">
        <v>67</v>
      </c>
      <c r="R185" t="s">
        <v>449</v>
      </c>
      <c r="S185" t="s">
        <v>119</v>
      </c>
      <c r="T185" t="s">
        <v>38</v>
      </c>
      <c r="U185" t="s">
        <v>32</v>
      </c>
      <c r="V185" t="s">
        <v>33</v>
      </c>
      <c r="W185">
        <v>5</v>
      </c>
      <c r="X185">
        <v>5</v>
      </c>
      <c r="Y185">
        <v>3930.31</v>
      </c>
      <c r="Z185">
        <v>1856.66</v>
      </c>
      <c r="AA185">
        <v>39</v>
      </c>
      <c r="AB185">
        <v>40</v>
      </c>
      <c r="AC185">
        <v>5</v>
      </c>
      <c r="AD185">
        <v>2073.65</v>
      </c>
      <c r="AE185">
        <f t="shared" si="16"/>
        <v>3</v>
      </c>
      <c r="AF185">
        <f>_xlfn.IFS(AC185&gt;=14,1,AND(AC185&lt;=14,AC185&gt;7),2,AND(AC185&lt;=7,AC185&gt;=5),3,AND(AC185&lt;=4,AC185&gt;0),4)</f>
        <v>3</v>
      </c>
      <c r="AG185">
        <f t="shared" si="18"/>
        <v>3</v>
      </c>
      <c r="AH185">
        <f t="shared" si="19"/>
        <v>333</v>
      </c>
      <c r="AI185" t="str">
        <f t="shared" si="20"/>
        <v>Silver Customer</v>
      </c>
    </row>
    <row r="186" spans="1:35" x14ac:dyDescent="0.3">
      <c r="A186">
        <v>1472</v>
      </c>
      <c r="B186" t="s">
        <v>697</v>
      </c>
      <c r="C186">
        <v>2487</v>
      </c>
      <c r="D186" t="s">
        <v>24</v>
      </c>
      <c r="E186" t="s">
        <v>25</v>
      </c>
      <c r="F186">
        <v>9</v>
      </c>
      <c r="G186" t="s">
        <v>698</v>
      </c>
      <c r="H186" t="s">
        <v>699</v>
      </c>
      <c r="I186" t="str">
        <f>VLOOKUP(A186,[1]Transactions!$A$2:$Y$3480,8,FALSE)</f>
        <v>Standard</v>
      </c>
      <c r="J186">
        <f>VLOOKUP(A186,[1]Transactions!$A$2:$Y$3480,13,FALSE)</f>
        <v>110.80999999999995</v>
      </c>
      <c r="K186" s="4">
        <f>VLOOKUP(A186,[1]Transactions!$A$2:$Y$3480,14,FALSE)</f>
        <v>36334</v>
      </c>
      <c r="M186" t="b">
        <f>VLOOKUP(A186,[1]Transactions!$A$2:$Y$3480,5,FALSE)</f>
        <v>1</v>
      </c>
      <c r="N186" t="str">
        <f>VLOOKUP(A186,[1]Transactions!$A$2:$Y$3480,6,FALSE)</f>
        <v>Approved</v>
      </c>
      <c r="O186" t="str">
        <f>VLOOKUP(A186,[1]Transactions!$A$1:$Y$3480,7,FALSE)</f>
        <v>Trek Bicycles</v>
      </c>
      <c r="P186" t="s">
        <v>43</v>
      </c>
      <c r="Q186">
        <v>3</v>
      </c>
      <c r="R186" t="s">
        <v>195</v>
      </c>
      <c r="S186" t="s">
        <v>45</v>
      </c>
      <c r="T186" t="s">
        <v>31</v>
      </c>
      <c r="U186" t="s">
        <v>32</v>
      </c>
      <c r="V186" t="s">
        <v>47</v>
      </c>
      <c r="W186">
        <v>17</v>
      </c>
      <c r="X186">
        <v>7</v>
      </c>
      <c r="Y186">
        <v>8646.3799999999992</v>
      </c>
      <c r="Z186">
        <v>3634.98</v>
      </c>
      <c r="AA186">
        <v>56</v>
      </c>
      <c r="AB186">
        <v>69</v>
      </c>
      <c r="AC186">
        <v>7</v>
      </c>
      <c r="AD186">
        <v>5011.3999999999996</v>
      </c>
      <c r="AE186">
        <f t="shared" si="16"/>
        <v>2</v>
      </c>
      <c r="AF186">
        <f t="shared" si="17"/>
        <v>3</v>
      </c>
      <c r="AG186">
        <f t="shared" si="18"/>
        <v>1</v>
      </c>
      <c r="AH186">
        <f t="shared" si="19"/>
        <v>231</v>
      </c>
      <c r="AI186" t="str">
        <f t="shared" si="20"/>
        <v>Gold Customerr</v>
      </c>
    </row>
    <row r="187" spans="1:35" x14ac:dyDescent="0.3">
      <c r="A187">
        <v>2257</v>
      </c>
      <c r="B187" t="s">
        <v>700</v>
      </c>
      <c r="C187">
        <v>2097</v>
      </c>
      <c r="D187" t="s">
        <v>24</v>
      </c>
      <c r="E187" t="s">
        <v>25</v>
      </c>
      <c r="F187">
        <v>11</v>
      </c>
      <c r="G187" t="s">
        <v>701</v>
      </c>
      <c r="H187" t="s">
        <v>702</v>
      </c>
      <c r="I187" t="str">
        <f>VLOOKUP(A187,[1]Transactions!$A$2:$Y$3480,8,FALSE)</f>
        <v>Standard</v>
      </c>
      <c r="J187">
        <f>VLOOKUP(A187,[1]Transactions!$A$2:$Y$3480,13,FALSE)</f>
        <v>57.72999999999999</v>
      </c>
      <c r="K187" s="4">
        <f>VLOOKUP(A187,[1]Transactions!$A$2:$Y$3480,14,FALSE)</f>
        <v>36361</v>
      </c>
      <c r="M187" t="b">
        <f>VLOOKUP(A187,[1]Transactions!$A$2:$Y$3480,5,FALSE)</f>
        <v>1</v>
      </c>
      <c r="N187" t="str">
        <f>VLOOKUP(A187,[1]Transactions!$A$2:$Y$3480,6,FALSE)</f>
        <v>Approved</v>
      </c>
      <c r="O187" t="str">
        <f>VLOOKUP(A187,[1]Transactions!$A$1:$Y$3480,7,FALSE)</f>
        <v>Giant Bicycles</v>
      </c>
      <c r="P187" t="s">
        <v>28</v>
      </c>
      <c r="Q187">
        <v>27</v>
      </c>
      <c r="R187" t="s">
        <v>95</v>
      </c>
      <c r="S187" t="s">
        <v>96</v>
      </c>
      <c r="T187" t="s">
        <v>31</v>
      </c>
      <c r="U187" t="s">
        <v>32</v>
      </c>
      <c r="V187" t="s">
        <v>47</v>
      </c>
      <c r="W187">
        <v>15</v>
      </c>
      <c r="X187">
        <v>5</v>
      </c>
      <c r="Y187">
        <v>6440.81</v>
      </c>
      <c r="Z187">
        <v>2247.4899999999998</v>
      </c>
      <c r="AA187">
        <v>42</v>
      </c>
      <c r="AB187">
        <v>64</v>
      </c>
      <c r="AC187">
        <v>5</v>
      </c>
      <c r="AD187">
        <v>4193.32</v>
      </c>
      <c r="AE187">
        <f t="shared" si="16"/>
        <v>2</v>
      </c>
      <c r="AF187">
        <f>_xlfn.IFS(AC187&gt;=14,1,AND(AC187&lt;=14,AC187&gt;7),2,AND(AC187&lt;=7,AC187&gt;=5),3,AND(AC187&lt;=4,AC187&gt;0),4)</f>
        <v>3</v>
      </c>
      <c r="AG187">
        <f t="shared" si="18"/>
        <v>2</v>
      </c>
      <c r="AH187">
        <f t="shared" si="19"/>
        <v>232</v>
      </c>
      <c r="AI187" t="str">
        <f t="shared" si="20"/>
        <v>Gold Customerr</v>
      </c>
    </row>
    <row r="188" spans="1:35" x14ac:dyDescent="0.3">
      <c r="A188">
        <v>569</v>
      </c>
      <c r="B188" t="s">
        <v>703</v>
      </c>
      <c r="C188">
        <v>2630</v>
      </c>
      <c r="D188" t="s">
        <v>24</v>
      </c>
      <c r="E188" t="s">
        <v>25</v>
      </c>
      <c r="F188">
        <v>2</v>
      </c>
      <c r="G188" t="s">
        <v>704</v>
      </c>
      <c r="H188" t="s">
        <v>705</v>
      </c>
      <c r="I188" t="str">
        <f>VLOOKUP(A188,[1]Transactions!$A$2:$Y$3480,8,FALSE)</f>
        <v>Road</v>
      </c>
      <c r="J188">
        <f>VLOOKUP(A188,[1]Transactions!$A$2:$Y$3480,13,FALSE)</f>
        <v>129.01</v>
      </c>
      <c r="K188" s="4">
        <f>VLOOKUP(A188,[1]Transactions!$A$2:$Y$3480,14,FALSE)</f>
        <v>37539</v>
      </c>
      <c r="M188" t="b">
        <f>VLOOKUP(A188,[1]Transactions!$A$2:$Y$3480,5,FALSE)</f>
        <v>0</v>
      </c>
      <c r="N188" t="str">
        <f>VLOOKUP(A188,[1]Transactions!$A$2:$Y$3480,6,FALSE)</f>
        <v>Approved</v>
      </c>
      <c r="O188" t="str">
        <f>VLOOKUP(A188,[1]Transactions!$A$1:$Y$3480,7,FALSE)</f>
        <v>WeareA2B</v>
      </c>
      <c r="P188" t="s">
        <v>28</v>
      </c>
      <c r="Q188">
        <v>30</v>
      </c>
      <c r="R188" t="s">
        <v>706</v>
      </c>
      <c r="S188" t="s">
        <v>219</v>
      </c>
      <c r="T188" t="s">
        <v>31</v>
      </c>
      <c r="U188" t="s">
        <v>32</v>
      </c>
      <c r="V188" t="s">
        <v>47</v>
      </c>
      <c r="W188">
        <v>10</v>
      </c>
      <c r="X188">
        <v>4</v>
      </c>
      <c r="Y188">
        <v>7560.33</v>
      </c>
      <c r="Z188">
        <v>1476.19</v>
      </c>
      <c r="AA188">
        <v>44</v>
      </c>
      <c r="AB188">
        <v>98</v>
      </c>
      <c r="AC188">
        <v>4</v>
      </c>
      <c r="AD188">
        <v>6084.14</v>
      </c>
      <c r="AE188">
        <f t="shared" si="16"/>
        <v>1</v>
      </c>
      <c r="AF188">
        <f t="shared" si="17"/>
        <v>4</v>
      </c>
      <c r="AG188">
        <f t="shared" si="18"/>
        <v>1</v>
      </c>
      <c r="AH188">
        <f t="shared" si="19"/>
        <v>141</v>
      </c>
      <c r="AI188" t="str">
        <f t="shared" si="20"/>
        <v>Bronz customer</v>
      </c>
    </row>
    <row r="189" spans="1:35" x14ac:dyDescent="0.3">
      <c r="A189">
        <v>32</v>
      </c>
      <c r="B189" t="s">
        <v>707</v>
      </c>
      <c r="C189">
        <v>2756</v>
      </c>
      <c r="D189" t="s">
        <v>24</v>
      </c>
      <c r="E189" t="s">
        <v>25</v>
      </c>
      <c r="F189">
        <v>9</v>
      </c>
      <c r="G189" t="s">
        <v>708</v>
      </c>
      <c r="H189" t="s">
        <v>709</v>
      </c>
      <c r="I189" t="str">
        <f>VLOOKUP(A189,[1]Transactions!$A$2:$Y$3480,8,FALSE)</f>
        <v>Standard</v>
      </c>
      <c r="J189">
        <f>VLOOKUP(A189,[1]Transactions!$A$2:$Y$3480,13,FALSE)</f>
        <v>448.67999999999995</v>
      </c>
      <c r="K189" s="4">
        <f>VLOOKUP(A189,[1]Transactions!$A$2:$Y$3480,14,FALSE)</f>
        <v>42688</v>
      </c>
      <c r="M189" t="b">
        <f>VLOOKUP(A189,[1]Transactions!$A$2:$Y$3480,5,FALSE)</f>
        <v>0</v>
      </c>
      <c r="N189" t="str">
        <f>VLOOKUP(A189,[1]Transactions!$A$2:$Y$3480,6,FALSE)</f>
        <v>Approved</v>
      </c>
      <c r="O189" t="str">
        <f>VLOOKUP(A189,[1]Transactions!$A$1:$Y$3480,7,FALSE)</f>
        <v>Giant Bicycles</v>
      </c>
      <c r="P189" t="s">
        <v>43</v>
      </c>
      <c r="Q189">
        <v>17</v>
      </c>
      <c r="R189" t="s">
        <v>710</v>
      </c>
      <c r="S189" t="s">
        <v>119</v>
      </c>
      <c r="T189" t="s">
        <v>38</v>
      </c>
      <c r="U189" t="s">
        <v>32</v>
      </c>
      <c r="V189" t="s">
        <v>47</v>
      </c>
      <c r="W189">
        <v>4</v>
      </c>
      <c r="X189">
        <v>7</v>
      </c>
      <c r="Y189">
        <v>7873.18</v>
      </c>
      <c r="Z189">
        <v>5050.0600000000004</v>
      </c>
      <c r="AA189">
        <v>25</v>
      </c>
      <c r="AB189">
        <v>138</v>
      </c>
      <c r="AC189">
        <v>7</v>
      </c>
      <c r="AD189">
        <v>2823.12</v>
      </c>
      <c r="AE189">
        <f t="shared" si="16"/>
        <v>1</v>
      </c>
      <c r="AF189">
        <f t="shared" si="17"/>
        <v>3</v>
      </c>
      <c r="AG189">
        <f t="shared" si="18"/>
        <v>3</v>
      </c>
      <c r="AH189">
        <f t="shared" si="19"/>
        <v>133</v>
      </c>
      <c r="AI189" t="str">
        <f t="shared" si="20"/>
        <v>Bronz customer</v>
      </c>
    </row>
    <row r="190" spans="1:35" x14ac:dyDescent="0.3">
      <c r="A190">
        <v>1658</v>
      </c>
      <c r="B190" t="s">
        <v>711</v>
      </c>
      <c r="C190">
        <v>2795</v>
      </c>
      <c r="D190" t="s">
        <v>24</v>
      </c>
      <c r="E190" t="s">
        <v>25</v>
      </c>
      <c r="F190">
        <v>7</v>
      </c>
      <c r="G190" t="s">
        <v>712</v>
      </c>
      <c r="H190" t="s">
        <v>713</v>
      </c>
      <c r="I190" t="str">
        <f>VLOOKUP(A190,[1]Transactions!$A$2:$Y$3480,8,FALSE)</f>
        <v>Standard</v>
      </c>
      <c r="J190">
        <f>VLOOKUP(A190,[1]Transactions!$A$2:$Y$3480,13,FALSE)</f>
        <v>41.129999999999995</v>
      </c>
      <c r="K190" s="4">
        <f>VLOOKUP(A190,[1]Transactions!$A$2:$Y$3480,14,FALSE)</f>
        <v>37874</v>
      </c>
      <c r="M190" t="b">
        <f>VLOOKUP(A190,[1]Transactions!$A$2:$Y$3480,5,FALSE)</f>
        <v>0</v>
      </c>
      <c r="N190" t="str">
        <f>VLOOKUP(A190,[1]Transactions!$A$2:$Y$3480,6,FALSE)</f>
        <v>Approved</v>
      </c>
      <c r="O190" t="str">
        <f>VLOOKUP(A190,[1]Transactions!$A$1:$Y$3480,7,FALSE)</f>
        <v>Giant Bicycles</v>
      </c>
      <c r="P190" t="s">
        <v>43</v>
      </c>
      <c r="Q190">
        <v>17</v>
      </c>
      <c r="R190" t="s">
        <v>191</v>
      </c>
      <c r="S190" t="s">
        <v>57</v>
      </c>
      <c r="T190" t="s">
        <v>31</v>
      </c>
      <c r="U190" t="s">
        <v>32</v>
      </c>
      <c r="V190" t="s">
        <v>33</v>
      </c>
      <c r="W190">
        <v>5</v>
      </c>
      <c r="X190">
        <v>4</v>
      </c>
      <c r="Y190">
        <v>3729.55</v>
      </c>
      <c r="Z190">
        <v>2259.59</v>
      </c>
      <c r="AA190">
        <v>26</v>
      </c>
      <c r="AB190">
        <v>280</v>
      </c>
      <c r="AC190">
        <v>4</v>
      </c>
      <c r="AD190">
        <v>1469.96</v>
      </c>
      <c r="AE190">
        <f t="shared" si="16"/>
        <v>1</v>
      </c>
      <c r="AF190">
        <f t="shared" si="17"/>
        <v>4</v>
      </c>
      <c r="AG190">
        <f t="shared" si="18"/>
        <v>4</v>
      </c>
      <c r="AH190">
        <f t="shared" si="19"/>
        <v>144</v>
      </c>
      <c r="AI190" t="str">
        <f t="shared" si="20"/>
        <v>Bronz customer</v>
      </c>
    </row>
    <row r="191" spans="1:35" x14ac:dyDescent="0.3">
      <c r="A191">
        <v>1229</v>
      </c>
      <c r="B191" t="s">
        <v>714</v>
      </c>
      <c r="C191">
        <v>2119</v>
      </c>
      <c r="D191" t="s">
        <v>24</v>
      </c>
      <c r="E191" t="s">
        <v>25</v>
      </c>
      <c r="F191">
        <v>11</v>
      </c>
      <c r="G191" t="s">
        <v>715</v>
      </c>
      <c r="H191" t="s">
        <v>716</v>
      </c>
      <c r="I191" t="str">
        <f>VLOOKUP(A191,[1]Transactions!$A$2:$Y$3480,8,FALSE)</f>
        <v>Touring</v>
      </c>
      <c r="J191">
        <f>VLOOKUP(A191,[1]Transactions!$A$2:$Y$3480,13,FALSE)</f>
        <v>1010.02</v>
      </c>
      <c r="K191" s="4">
        <f>VLOOKUP(A191,[1]Transactions!$A$2:$Y$3480,14,FALSE)</f>
        <v>35455</v>
      </c>
      <c r="M191" t="b">
        <f>VLOOKUP(A191,[1]Transactions!$A$2:$Y$3480,5,FALSE)</f>
        <v>1</v>
      </c>
      <c r="N191" t="str">
        <f>VLOOKUP(A191,[1]Transactions!$A$2:$Y$3480,6,FALSE)</f>
        <v>Approved</v>
      </c>
      <c r="O191" t="str">
        <f>VLOOKUP(A191,[1]Transactions!$A$1:$Y$3480,7,FALSE)</f>
        <v>Giant Bicycles</v>
      </c>
      <c r="P191" t="s">
        <v>28</v>
      </c>
      <c r="Q191">
        <v>38</v>
      </c>
      <c r="R191" t="s">
        <v>463</v>
      </c>
      <c r="S191" t="s">
        <v>119</v>
      </c>
      <c r="T191" t="s">
        <v>38</v>
      </c>
      <c r="U191" t="s">
        <v>32</v>
      </c>
      <c r="V191" t="s">
        <v>33</v>
      </c>
      <c r="W191">
        <v>1</v>
      </c>
      <c r="X191">
        <v>9</v>
      </c>
      <c r="Y191">
        <v>6854.87</v>
      </c>
      <c r="Z191">
        <v>3849.24</v>
      </c>
      <c r="AA191">
        <v>20</v>
      </c>
      <c r="AB191">
        <v>19</v>
      </c>
      <c r="AC191">
        <v>9</v>
      </c>
      <c r="AD191">
        <v>3005.63</v>
      </c>
      <c r="AE191">
        <f t="shared" si="16"/>
        <v>3</v>
      </c>
      <c r="AF191">
        <f t="shared" si="17"/>
        <v>2</v>
      </c>
      <c r="AG191">
        <f t="shared" si="18"/>
        <v>2</v>
      </c>
      <c r="AH191">
        <f t="shared" si="19"/>
        <v>322</v>
      </c>
      <c r="AI191" t="str">
        <f t="shared" si="20"/>
        <v>Silver Customer</v>
      </c>
    </row>
    <row r="192" spans="1:35" x14ac:dyDescent="0.3">
      <c r="A192">
        <v>1302</v>
      </c>
      <c r="B192" t="s">
        <v>717</v>
      </c>
      <c r="C192">
        <v>4053</v>
      </c>
      <c r="D192" t="s">
        <v>53</v>
      </c>
      <c r="E192" t="s">
        <v>25</v>
      </c>
      <c r="F192">
        <v>7</v>
      </c>
      <c r="G192" t="s">
        <v>718</v>
      </c>
      <c r="H192" t="s">
        <v>719</v>
      </c>
      <c r="I192" t="str">
        <f>VLOOKUP(A192,[1]Transactions!$A$2:$Y$3480,8,FALSE)</f>
        <v>Road</v>
      </c>
      <c r="J192">
        <f>VLOOKUP(A192,[1]Transactions!$A$2:$Y$3480,13,FALSE)</f>
        <v>709.34</v>
      </c>
      <c r="K192" s="4">
        <f>VLOOKUP(A192,[1]Transactions!$A$2:$Y$3480,14,FALSE)</f>
        <v>42404</v>
      </c>
      <c r="M192" t="b">
        <f>VLOOKUP(A192,[1]Transactions!$A$2:$Y$3480,5,FALSE)</f>
        <v>1</v>
      </c>
      <c r="N192" t="str">
        <f>VLOOKUP(A192,[1]Transactions!$A$2:$Y$3480,6,FALSE)</f>
        <v>Approved</v>
      </c>
      <c r="O192" t="str">
        <f>VLOOKUP(A192,[1]Transactions!$A$1:$Y$3480,7,FALSE)</f>
        <v>Giant Bicycles</v>
      </c>
      <c r="P192" t="s">
        <v>43</v>
      </c>
      <c r="Q192">
        <v>29</v>
      </c>
      <c r="R192" t="s">
        <v>445</v>
      </c>
      <c r="S192" t="s">
        <v>45</v>
      </c>
      <c r="T192" t="s">
        <v>38</v>
      </c>
      <c r="U192" t="s">
        <v>32</v>
      </c>
      <c r="V192" t="s">
        <v>33</v>
      </c>
      <c r="W192">
        <v>2</v>
      </c>
      <c r="X192">
        <v>13</v>
      </c>
      <c r="Y192">
        <v>17035.830000000002</v>
      </c>
      <c r="Z192">
        <v>11699.1</v>
      </c>
      <c r="AA192">
        <v>22</v>
      </c>
      <c r="AB192">
        <v>29</v>
      </c>
      <c r="AC192">
        <v>13</v>
      </c>
      <c r="AD192">
        <v>5336.73</v>
      </c>
      <c r="AE192">
        <f t="shared" si="16"/>
        <v>3</v>
      </c>
      <c r="AF192">
        <f t="shared" si="17"/>
        <v>2</v>
      </c>
      <c r="AG192">
        <f t="shared" si="18"/>
        <v>1</v>
      </c>
      <c r="AH192">
        <f t="shared" si="19"/>
        <v>321</v>
      </c>
      <c r="AI192" t="str">
        <f t="shared" si="20"/>
        <v>Silver Customer</v>
      </c>
    </row>
    <row r="193" spans="1:35" x14ac:dyDescent="0.3">
      <c r="A193">
        <v>1621</v>
      </c>
      <c r="B193" t="s">
        <v>720</v>
      </c>
      <c r="C193">
        <v>2131</v>
      </c>
      <c r="D193" t="s">
        <v>24</v>
      </c>
      <c r="E193" t="s">
        <v>25</v>
      </c>
      <c r="F193">
        <v>8</v>
      </c>
      <c r="G193" t="s">
        <v>721</v>
      </c>
      <c r="H193" t="s">
        <v>722</v>
      </c>
      <c r="I193" t="str">
        <f>VLOOKUP(A193,[1]Transactions!$A$2:$Y$3480,8,FALSE)</f>
        <v>Standard</v>
      </c>
      <c r="J193">
        <f>VLOOKUP(A193,[1]Transactions!$A$2:$Y$3480,13,FALSE)</f>
        <v>152.54999999999995</v>
      </c>
      <c r="K193" s="4">
        <f>VLOOKUP(A193,[1]Transactions!$A$2:$Y$3480,14,FALSE)</f>
        <v>40303</v>
      </c>
      <c r="M193" t="b">
        <f>VLOOKUP(A193,[1]Transactions!$A$2:$Y$3480,5,FALSE)</f>
        <v>0</v>
      </c>
      <c r="N193" t="str">
        <f>VLOOKUP(A193,[1]Transactions!$A$2:$Y$3480,6,FALSE)</f>
        <v>Approved</v>
      </c>
      <c r="O193" t="str">
        <f>VLOOKUP(A193,[1]Transactions!$A$1:$Y$3480,7,FALSE)</f>
        <v>Trek Bicycles</v>
      </c>
      <c r="P193" t="s">
        <v>43</v>
      </c>
      <c r="Q193">
        <v>10</v>
      </c>
      <c r="R193" t="s">
        <v>317</v>
      </c>
      <c r="S193" t="s">
        <v>30</v>
      </c>
      <c r="T193" t="s">
        <v>31</v>
      </c>
      <c r="U193" t="s">
        <v>32</v>
      </c>
      <c r="V193" t="s">
        <v>47</v>
      </c>
      <c r="W193">
        <v>22</v>
      </c>
      <c r="X193">
        <v>5</v>
      </c>
      <c r="Y193">
        <v>2804.08</v>
      </c>
      <c r="Z193">
        <v>1641.84</v>
      </c>
      <c r="AA193">
        <v>46</v>
      </c>
      <c r="AB193">
        <v>82</v>
      </c>
      <c r="AC193">
        <v>5</v>
      </c>
      <c r="AD193">
        <v>1162.24</v>
      </c>
      <c r="AE193">
        <f>_xlfn.IFS(AB193&gt;=85,1,AND(AB193&lt;=84,AB193&gt;44),2,AND(AB193&lt;=44,AB193&gt;17),3,AND(AB193&lt;=18,AB193&gt;=0),4)</f>
        <v>2</v>
      </c>
      <c r="AF193">
        <f>_xlfn.IFS(AC193&gt;=14,1,AND(AC193&lt;=14,AC193&gt;7),2,AND(AC193&lt;=7,AC193&gt;=5),3,AND(AC193&lt;=4,AC193&gt;0),4)</f>
        <v>3</v>
      </c>
      <c r="AG193">
        <f t="shared" si="18"/>
        <v>4</v>
      </c>
      <c r="AH193">
        <f t="shared" si="19"/>
        <v>234</v>
      </c>
      <c r="AI193" t="str">
        <f t="shared" si="20"/>
        <v>Gold Customerr</v>
      </c>
    </row>
    <row r="194" spans="1:35" x14ac:dyDescent="0.3">
      <c r="A194">
        <v>2224</v>
      </c>
      <c r="B194" t="s">
        <v>723</v>
      </c>
      <c r="C194">
        <v>2262</v>
      </c>
      <c r="D194" t="s">
        <v>24</v>
      </c>
      <c r="E194" t="s">
        <v>25</v>
      </c>
      <c r="F194">
        <v>6</v>
      </c>
      <c r="G194" t="s">
        <v>724</v>
      </c>
      <c r="H194" t="s">
        <v>725</v>
      </c>
      <c r="I194" t="str">
        <f>VLOOKUP(A194,[1]Transactions!$A$2:$Y$3480,8,FALSE)</f>
        <v>Standard</v>
      </c>
      <c r="J194">
        <f>VLOOKUP(A194,[1]Transactions!$A$2:$Y$3480,13,FALSE)</f>
        <v>43.97</v>
      </c>
      <c r="K194" s="4">
        <f>VLOOKUP(A194,[1]Transactions!$A$2:$Y$3480,14,FALSE)</f>
        <v>37220</v>
      </c>
      <c r="M194" t="b">
        <f>VLOOKUP(A194,[1]Transactions!$A$2:$Y$3480,5,FALSE)</f>
        <v>1</v>
      </c>
      <c r="N194" t="str">
        <f>VLOOKUP(A194,[1]Transactions!$A$2:$Y$3480,6,FALSE)</f>
        <v>Approved</v>
      </c>
      <c r="O194" t="str">
        <f>VLOOKUP(A194,[1]Transactions!$A$1:$Y$3480,7,FALSE)</f>
        <v>WeareA2B</v>
      </c>
      <c r="P194" t="s">
        <v>43</v>
      </c>
      <c r="Q194">
        <v>3</v>
      </c>
      <c r="R194" t="s">
        <v>299</v>
      </c>
      <c r="S194" t="s">
        <v>57</v>
      </c>
      <c r="T194" t="s">
        <v>46</v>
      </c>
      <c r="U194" t="s">
        <v>32</v>
      </c>
      <c r="V194" t="s">
        <v>33</v>
      </c>
      <c r="W194">
        <v>4</v>
      </c>
      <c r="X194">
        <v>3</v>
      </c>
      <c r="Y194">
        <v>2568.2199999999998</v>
      </c>
      <c r="Z194">
        <v>1527.21</v>
      </c>
      <c r="AA194">
        <v>22</v>
      </c>
      <c r="AB194">
        <v>287</v>
      </c>
      <c r="AC194">
        <v>3</v>
      </c>
      <c r="AD194">
        <v>1041.01</v>
      </c>
      <c r="AE194">
        <f t="shared" ref="AE194:AE257" si="22">_xlfn.IFS(AB194&gt;=85,1,AND(AB194&lt;=81,AB194&gt;44),2,AND(AB194&lt;=44,AB194&gt;17),3,AND(AB194&lt;=18,AB194&gt;0),4)</f>
        <v>1</v>
      </c>
      <c r="AF194">
        <f t="shared" si="17"/>
        <v>4</v>
      </c>
      <c r="AG194">
        <f t="shared" si="18"/>
        <v>4</v>
      </c>
      <c r="AH194">
        <f t="shared" si="19"/>
        <v>144</v>
      </c>
      <c r="AI194" t="str">
        <f t="shared" si="20"/>
        <v>Bronz customer</v>
      </c>
    </row>
    <row r="195" spans="1:35" x14ac:dyDescent="0.3">
      <c r="A195">
        <v>3380</v>
      </c>
      <c r="B195" t="s">
        <v>726</v>
      </c>
      <c r="C195">
        <v>3977</v>
      </c>
      <c r="D195" t="s">
        <v>40</v>
      </c>
      <c r="E195" t="s">
        <v>25</v>
      </c>
      <c r="F195">
        <v>5</v>
      </c>
      <c r="G195" t="s">
        <v>727</v>
      </c>
      <c r="H195" t="s">
        <v>728</v>
      </c>
      <c r="I195" t="str">
        <f>VLOOKUP(A195,[1]Transactions!$A$2:$Y$3480,8,FALSE)</f>
        <v>Standard</v>
      </c>
      <c r="J195">
        <f>VLOOKUP(A195,[1]Transactions!$A$2:$Y$3480,13,FALSE)</f>
        <v>143.82</v>
      </c>
      <c r="K195" s="4">
        <f>VLOOKUP(A195,[1]Transactions!$A$2:$Y$3480,14,FALSE)</f>
        <v>41345</v>
      </c>
      <c r="M195" t="b">
        <f>VLOOKUP(A195,[1]Transactions!$A$2:$Y$3480,5,FALSE)</f>
        <v>1</v>
      </c>
      <c r="N195" t="str">
        <f>VLOOKUP(A195,[1]Transactions!$A$2:$Y$3480,6,FALSE)</f>
        <v>Approved</v>
      </c>
      <c r="O195" t="str">
        <f>VLOOKUP(A195,[1]Transactions!$A$1:$Y$3480,7,FALSE)</f>
        <v>Solex</v>
      </c>
      <c r="P195" t="s">
        <v>28</v>
      </c>
      <c r="Q195">
        <v>41</v>
      </c>
      <c r="R195" t="s">
        <v>261</v>
      </c>
      <c r="S195" t="s">
        <v>119</v>
      </c>
      <c r="T195" t="s">
        <v>46</v>
      </c>
      <c r="U195" t="s">
        <v>32</v>
      </c>
      <c r="V195" t="s">
        <v>33</v>
      </c>
      <c r="W195">
        <v>14</v>
      </c>
      <c r="X195">
        <v>5</v>
      </c>
      <c r="Y195">
        <v>6088.51</v>
      </c>
      <c r="Z195">
        <v>3294.7</v>
      </c>
      <c r="AA195">
        <v>65</v>
      </c>
      <c r="AB195">
        <v>63</v>
      </c>
      <c r="AC195">
        <v>5</v>
      </c>
      <c r="AD195">
        <v>2793.81</v>
      </c>
      <c r="AE195">
        <f t="shared" si="22"/>
        <v>2</v>
      </c>
      <c r="AF195">
        <f>_xlfn.IFS(AC195&gt;=14,1,AND(AC195&lt;=14,AC195&gt;7),2,AND(AC195&lt;=7,AC195&gt;=5),3,AND(AC195&lt;=4,AC195&gt;0),4)</f>
        <v>3</v>
      </c>
      <c r="AG195">
        <f t="shared" ref="AG195:AG258" si="23">_xlfn.IFS(AD195&gt;4273.398,1,AND(AD195&lt;=4273.398,AD195&gt;2918.195),2,AND(AD195&lt;=2918.195,AD195&gt;1905.948),3,AND(AD195&lt;=1905.948,AD195&gt;15.08),4)</f>
        <v>3</v>
      </c>
      <c r="AH195">
        <f t="shared" ref="AH195:AH258" si="24">(100*AE195+10*AF195+AG195)</f>
        <v>233</v>
      </c>
      <c r="AI195" t="str">
        <f t="shared" ref="AI195:AI258" si="25">_xlfn.IFS(AH195&gt;411,"Platinum Customer",AND(AH195&lt;=411,AH195&gt;311),"Silver Customer",AND(AH195&lt;=311,AH195&gt;144),"Gold Customerr",AND(AH195&lt;=144,AH195&gt;111),"Bronz customer")</f>
        <v>Gold Customerr</v>
      </c>
    </row>
    <row r="196" spans="1:35" x14ac:dyDescent="0.3">
      <c r="A196">
        <v>3140</v>
      </c>
      <c r="B196" t="s">
        <v>729</v>
      </c>
      <c r="C196">
        <v>2040</v>
      </c>
      <c r="D196" t="s">
        <v>24</v>
      </c>
      <c r="E196" t="s">
        <v>25</v>
      </c>
      <c r="F196">
        <v>10</v>
      </c>
      <c r="G196" t="s">
        <v>730</v>
      </c>
      <c r="H196" t="s">
        <v>731</v>
      </c>
      <c r="I196" t="str">
        <f>VLOOKUP(A196,[1]Transactions!$A$2:$Y$3480,8,FALSE)</f>
        <v>Standard</v>
      </c>
      <c r="J196">
        <f>VLOOKUP(A196,[1]Transactions!$A$2:$Y$3480,13,FALSE)</f>
        <v>574.62000000000012</v>
      </c>
      <c r="K196" s="4">
        <f>VLOOKUP(A196,[1]Transactions!$A$2:$Y$3480,14,FALSE)</f>
        <v>41345</v>
      </c>
      <c r="M196" t="b">
        <f>VLOOKUP(A196,[1]Transactions!$A$2:$Y$3480,5,FALSE)</f>
        <v>0</v>
      </c>
      <c r="N196" t="str">
        <f>VLOOKUP(A196,[1]Transactions!$A$2:$Y$3480,6,FALSE)</f>
        <v>Approved</v>
      </c>
      <c r="O196" t="str">
        <f>VLOOKUP(A196,[1]Transactions!$A$1:$Y$3480,7,FALSE)</f>
        <v>Solex</v>
      </c>
      <c r="P196" t="s">
        <v>43</v>
      </c>
      <c r="Q196">
        <v>2</v>
      </c>
      <c r="R196" t="s">
        <v>710</v>
      </c>
      <c r="S196" t="s">
        <v>119</v>
      </c>
      <c r="T196" t="s">
        <v>46</v>
      </c>
      <c r="U196" t="s">
        <v>32</v>
      </c>
      <c r="V196" t="s">
        <v>47</v>
      </c>
      <c r="W196">
        <v>16</v>
      </c>
      <c r="X196">
        <v>3</v>
      </c>
      <c r="Y196">
        <v>2714.79</v>
      </c>
      <c r="Z196">
        <v>2041.58</v>
      </c>
      <c r="AA196">
        <v>35</v>
      </c>
      <c r="AB196">
        <v>40</v>
      </c>
      <c r="AC196">
        <v>3</v>
      </c>
      <c r="AD196">
        <v>673.21</v>
      </c>
      <c r="AE196">
        <f t="shared" si="22"/>
        <v>3</v>
      </c>
      <c r="AF196">
        <f t="shared" ref="AF196:AF259" si="26">_xlfn.IFS(AC196&gt;=14,1,AND(AC196&lt;=14,AC196&gt;7),2,AND(AC196&lt;=7,AC196&gt;5),3,AND(AC196&lt;=4,AC196&gt;0),4)</f>
        <v>4</v>
      </c>
      <c r="AG196">
        <f t="shared" si="23"/>
        <v>4</v>
      </c>
      <c r="AH196">
        <f t="shared" si="24"/>
        <v>344</v>
      </c>
      <c r="AI196" t="str">
        <f t="shared" si="25"/>
        <v>Silver Customer</v>
      </c>
    </row>
    <row r="197" spans="1:35" x14ac:dyDescent="0.3">
      <c r="A197">
        <v>2701</v>
      </c>
      <c r="B197" t="s">
        <v>732</v>
      </c>
      <c r="C197">
        <v>3280</v>
      </c>
      <c r="D197" t="s">
        <v>40</v>
      </c>
      <c r="E197" t="s">
        <v>25</v>
      </c>
      <c r="F197">
        <v>4</v>
      </c>
      <c r="G197" t="s">
        <v>733</v>
      </c>
      <c r="H197" t="s">
        <v>734</v>
      </c>
      <c r="I197" t="str">
        <f>VLOOKUP(A197,[1]Transactions!$A$2:$Y$3480,8,FALSE)</f>
        <v>Standard</v>
      </c>
      <c r="J197">
        <f>VLOOKUP(A197,[1]Transactions!$A$2:$Y$3480,13,FALSE)</f>
        <v>1592.19</v>
      </c>
      <c r="K197" s="4">
        <f>VLOOKUP(A197,[1]Transactions!$A$2:$Y$3480,14,FALSE)</f>
        <v>34996</v>
      </c>
      <c r="M197" t="b">
        <f>VLOOKUP(A197,[1]Transactions!$A$2:$Y$3480,5,FALSE)</f>
        <v>1</v>
      </c>
      <c r="N197" t="str">
        <f>VLOOKUP(A197,[1]Transactions!$A$2:$Y$3480,6,FALSE)</f>
        <v>Approved</v>
      </c>
      <c r="O197" t="str">
        <f>VLOOKUP(A197,[1]Transactions!$A$1:$Y$3480,7,FALSE)</f>
        <v>OHM Cycles</v>
      </c>
      <c r="P197" t="s">
        <v>43</v>
      </c>
      <c r="Q197">
        <v>13</v>
      </c>
      <c r="R197" t="s">
        <v>130</v>
      </c>
      <c r="S197" t="s">
        <v>30</v>
      </c>
      <c r="T197" t="s">
        <v>38</v>
      </c>
      <c r="U197" t="s">
        <v>32</v>
      </c>
      <c r="V197" t="s">
        <v>33</v>
      </c>
      <c r="W197">
        <v>7</v>
      </c>
      <c r="X197">
        <v>9</v>
      </c>
      <c r="Y197">
        <v>11558.89</v>
      </c>
      <c r="Z197">
        <v>6695.42</v>
      </c>
      <c r="AA197">
        <v>60</v>
      </c>
      <c r="AB197">
        <v>52</v>
      </c>
      <c r="AC197">
        <v>9</v>
      </c>
      <c r="AD197">
        <v>4863.47</v>
      </c>
      <c r="AE197">
        <f t="shared" si="22"/>
        <v>2</v>
      </c>
      <c r="AF197">
        <f t="shared" si="26"/>
        <v>2</v>
      </c>
      <c r="AG197">
        <f t="shared" si="23"/>
        <v>1</v>
      </c>
      <c r="AH197">
        <f t="shared" si="24"/>
        <v>221</v>
      </c>
      <c r="AI197" t="str">
        <f t="shared" si="25"/>
        <v>Gold Customerr</v>
      </c>
    </row>
    <row r="198" spans="1:35" x14ac:dyDescent="0.3">
      <c r="A198">
        <v>1516</v>
      </c>
      <c r="B198" t="s">
        <v>735</v>
      </c>
      <c r="C198">
        <v>2210</v>
      </c>
      <c r="D198" t="s">
        <v>24</v>
      </c>
      <c r="E198" t="s">
        <v>25</v>
      </c>
      <c r="F198">
        <v>10</v>
      </c>
      <c r="G198" t="s">
        <v>736</v>
      </c>
      <c r="H198" t="s">
        <v>737</v>
      </c>
      <c r="I198" t="str">
        <f>VLOOKUP(A198,[1]Transactions!$A$2:$Y$3480,8,FALSE)</f>
        <v>Standard</v>
      </c>
      <c r="J198">
        <f>VLOOKUP(A198,[1]Transactions!$A$2:$Y$3480,13,FALSE)</f>
        <v>45.960000000000008</v>
      </c>
      <c r="K198" s="4">
        <f>VLOOKUP(A198,[1]Transactions!$A$2:$Y$3480,14,FALSE)</f>
        <v>34170</v>
      </c>
      <c r="M198" t="b">
        <f>VLOOKUP(A198,[1]Transactions!$A$2:$Y$3480,5,FALSE)</f>
        <v>0</v>
      </c>
      <c r="N198" t="str">
        <f>VLOOKUP(A198,[1]Transactions!$A$2:$Y$3480,6,FALSE)</f>
        <v>Approved</v>
      </c>
      <c r="O198" t="str">
        <f>VLOOKUP(A198,[1]Transactions!$A$1:$Y$3480,7,FALSE)</f>
        <v>OHM Cycles</v>
      </c>
      <c r="P198" t="s">
        <v>28</v>
      </c>
      <c r="Q198">
        <v>6</v>
      </c>
      <c r="R198" t="s">
        <v>658</v>
      </c>
      <c r="S198" t="s">
        <v>219</v>
      </c>
      <c r="T198" t="s">
        <v>38</v>
      </c>
      <c r="U198" t="s">
        <v>32</v>
      </c>
      <c r="V198" t="s">
        <v>47</v>
      </c>
      <c r="W198">
        <v>19</v>
      </c>
      <c r="X198">
        <v>5</v>
      </c>
      <c r="Y198">
        <v>5692.96</v>
      </c>
      <c r="Z198">
        <v>1436.64</v>
      </c>
      <c r="AA198">
        <v>53</v>
      </c>
      <c r="AB198">
        <v>37</v>
      </c>
      <c r="AC198">
        <v>5</v>
      </c>
      <c r="AD198">
        <v>4256.32</v>
      </c>
      <c r="AE198">
        <f t="shared" si="22"/>
        <v>3</v>
      </c>
      <c r="AF198">
        <f>_xlfn.IFS(AC198&gt;=14,1,AND(AC198&lt;=14,AC198&gt;7),2,AND(AC198&lt;=7,AC198&gt;=5),3,AND(AC198&lt;=4,AC198&gt;0),4)</f>
        <v>3</v>
      </c>
      <c r="AG198">
        <f t="shared" si="23"/>
        <v>2</v>
      </c>
      <c r="AH198">
        <f t="shared" si="24"/>
        <v>332</v>
      </c>
      <c r="AI198" t="str">
        <f t="shared" si="25"/>
        <v>Silver Customer</v>
      </c>
    </row>
    <row r="199" spans="1:35" x14ac:dyDescent="0.3">
      <c r="A199">
        <v>742</v>
      </c>
      <c r="B199" t="s">
        <v>738</v>
      </c>
      <c r="C199">
        <v>2100</v>
      </c>
      <c r="D199" t="s">
        <v>24</v>
      </c>
      <c r="E199" t="s">
        <v>25</v>
      </c>
      <c r="F199">
        <v>9</v>
      </c>
      <c r="G199" t="s">
        <v>739</v>
      </c>
      <c r="H199" t="s">
        <v>517</v>
      </c>
      <c r="I199" t="str">
        <f>VLOOKUP(A199,[1]Transactions!$A$2:$Y$3480,8,FALSE)</f>
        <v>Road</v>
      </c>
      <c r="J199">
        <f>VLOOKUP(A199,[1]Transactions!$A$2:$Y$3480,13,FALSE)</f>
        <v>135.84999999999997</v>
      </c>
      <c r="K199" s="4">
        <f>VLOOKUP(A199,[1]Transactions!$A$2:$Y$3480,14,FALSE)</f>
        <v>42696</v>
      </c>
      <c r="M199" t="b">
        <f>VLOOKUP(A199,[1]Transactions!$A$2:$Y$3480,5,FALSE)</f>
        <v>0</v>
      </c>
      <c r="N199" t="str">
        <f>VLOOKUP(A199,[1]Transactions!$A$2:$Y$3480,6,FALSE)</f>
        <v>Approved</v>
      </c>
      <c r="O199" t="str">
        <f>VLOOKUP(A199,[1]Transactions!$A$1:$Y$3480,7,FALSE)</f>
        <v>Norco Bicycles</v>
      </c>
      <c r="P199" t="s">
        <v>28</v>
      </c>
      <c r="Q199">
        <v>55</v>
      </c>
      <c r="R199" t="s">
        <v>665</v>
      </c>
      <c r="S199" t="s">
        <v>119</v>
      </c>
      <c r="T199" t="s">
        <v>31</v>
      </c>
      <c r="U199" t="s">
        <v>32</v>
      </c>
      <c r="V199" t="s">
        <v>47</v>
      </c>
      <c r="W199">
        <v>15</v>
      </c>
      <c r="X199">
        <v>6</v>
      </c>
      <c r="Y199">
        <v>6918.96</v>
      </c>
      <c r="Z199">
        <v>5672.85</v>
      </c>
      <c r="AA199">
        <v>54</v>
      </c>
      <c r="AB199">
        <v>10</v>
      </c>
      <c r="AC199">
        <v>6</v>
      </c>
      <c r="AD199">
        <v>1246.1099999999999</v>
      </c>
      <c r="AE199">
        <f t="shared" si="22"/>
        <v>4</v>
      </c>
      <c r="AF199">
        <f t="shared" si="26"/>
        <v>3</v>
      </c>
      <c r="AG199">
        <f t="shared" si="23"/>
        <v>4</v>
      </c>
      <c r="AH199">
        <f t="shared" si="24"/>
        <v>434</v>
      </c>
      <c r="AI199" t="str">
        <f t="shared" si="25"/>
        <v>Platinum Customer</v>
      </c>
    </row>
    <row r="200" spans="1:35" x14ac:dyDescent="0.3">
      <c r="A200">
        <v>2170</v>
      </c>
      <c r="B200" t="s">
        <v>740</v>
      </c>
      <c r="C200">
        <v>2030</v>
      </c>
      <c r="D200" t="s">
        <v>24</v>
      </c>
      <c r="E200" t="s">
        <v>25</v>
      </c>
      <c r="F200">
        <v>12</v>
      </c>
      <c r="G200" t="s">
        <v>741</v>
      </c>
      <c r="H200" t="s">
        <v>742</v>
      </c>
      <c r="I200" t="str">
        <f>VLOOKUP(A200,[1]Transactions!$A$2:$Y$3480,8,FALSE)</f>
        <v>Standard</v>
      </c>
      <c r="J200">
        <f>VLOOKUP(A200,[1]Transactions!$A$2:$Y$3480,13,FALSE)</f>
        <v>1592.19</v>
      </c>
      <c r="K200" s="4">
        <f>VLOOKUP(A200,[1]Transactions!$A$2:$Y$3480,14,FALSE)</f>
        <v>40410</v>
      </c>
      <c r="M200" t="b">
        <f>VLOOKUP(A200,[1]Transactions!$A$2:$Y$3480,5,FALSE)</f>
        <v>1</v>
      </c>
      <c r="N200" t="str">
        <f>VLOOKUP(A200,[1]Transactions!$A$2:$Y$3480,6,FALSE)</f>
        <v>Approved</v>
      </c>
      <c r="O200" t="str">
        <f>VLOOKUP(A200,[1]Transactions!$A$1:$Y$3480,7,FALSE)</f>
        <v>OHM Cycles</v>
      </c>
      <c r="P200" t="s">
        <v>28</v>
      </c>
      <c r="Q200">
        <v>27</v>
      </c>
      <c r="R200" t="s">
        <v>567</v>
      </c>
      <c r="S200" t="s">
        <v>119</v>
      </c>
      <c r="T200" t="s">
        <v>38</v>
      </c>
      <c r="U200" t="s">
        <v>32</v>
      </c>
      <c r="V200" t="s">
        <v>47</v>
      </c>
      <c r="W200">
        <v>6</v>
      </c>
      <c r="X200">
        <v>6</v>
      </c>
      <c r="Y200">
        <v>7695.75</v>
      </c>
      <c r="Z200">
        <v>2867.21</v>
      </c>
      <c r="AA200">
        <v>57</v>
      </c>
      <c r="AB200">
        <v>28</v>
      </c>
      <c r="AC200">
        <v>6</v>
      </c>
      <c r="AD200">
        <v>4828.54</v>
      </c>
      <c r="AE200">
        <f t="shared" si="22"/>
        <v>3</v>
      </c>
      <c r="AF200">
        <f t="shared" si="26"/>
        <v>3</v>
      </c>
      <c r="AG200">
        <f t="shared" si="23"/>
        <v>1</v>
      </c>
      <c r="AH200">
        <f t="shared" si="24"/>
        <v>331</v>
      </c>
      <c r="AI200" t="str">
        <f t="shared" si="25"/>
        <v>Silver Customer</v>
      </c>
    </row>
    <row r="201" spans="1:35" x14ac:dyDescent="0.3">
      <c r="A201">
        <v>1266</v>
      </c>
      <c r="B201" t="s">
        <v>743</v>
      </c>
      <c r="C201">
        <v>4610</v>
      </c>
      <c r="D201" t="s">
        <v>53</v>
      </c>
      <c r="E201" t="s">
        <v>25</v>
      </c>
      <c r="F201">
        <v>1</v>
      </c>
      <c r="G201" t="s">
        <v>744</v>
      </c>
      <c r="I201" t="str">
        <f>VLOOKUP(A201,[1]Transactions!$A$2:$Y$3480,8,FALSE)</f>
        <v>Standard</v>
      </c>
      <c r="J201">
        <f>VLOOKUP(A201,[1]Transactions!$A$2:$Y$3480,13,FALSE)</f>
        <v>1702.5499999999997</v>
      </c>
      <c r="K201" s="4">
        <f>VLOOKUP(A201,[1]Transactions!$A$2:$Y$3480,14,FALSE)</f>
        <v>41848</v>
      </c>
      <c r="M201" t="b">
        <f>VLOOKUP(A201,[1]Transactions!$A$2:$Y$3480,5,FALSE)</f>
        <v>1</v>
      </c>
      <c r="N201" t="str">
        <f>VLOOKUP(A201,[1]Transactions!$A$2:$Y$3480,6,FALSE)</f>
        <v>Approved</v>
      </c>
      <c r="O201" t="str">
        <f>VLOOKUP(A201,[1]Transactions!$A$1:$Y$3480,7,FALSE)</f>
        <v>Trek Bicycles</v>
      </c>
      <c r="P201" t="s">
        <v>28</v>
      </c>
      <c r="Q201">
        <v>68</v>
      </c>
      <c r="R201" t="s">
        <v>415</v>
      </c>
      <c r="S201" t="s">
        <v>30</v>
      </c>
      <c r="T201" t="s">
        <v>31</v>
      </c>
      <c r="U201" t="s">
        <v>32</v>
      </c>
      <c r="V201" t="s">
        <v>33</v>
      </c>
      <c r="W201">
        <v>10</v>
      </c>
      <c r="X201">
        <v>2</v>
      </c>
      <c r="Y201">
        <v>4182.9399999999996</v>
      </c>
      <c r="Z201">
        <v>777.84</v>
      </c>
      <c r="AA201">
        <v>42</v>
      </c>
      <c r="AB201">
        <v>257</v>
      </c>
      <c r="AC201">
        <v>2</v>
      </c>
      <c r="AD201">
        <v>3405.1</v>
      </c>
      <c r="AE201">
        <f t="shared" si="22"/>
        <v>1</v>
      </c>
      <c r="AF201">
        <f t="shared" si="26"/>
        <v>4</v>
      </c>
      <c r="AG201">
        <f t="shared" si="23"/>
        <v>2</v>
      </c>
      <c r="AH201">
        <f t="shared" si="24"/>
        <v>142</v>
      </c>
      <c r="AI201" t="str">
        <f t="shared" si="25"/>
        <v>Bronz customer</v>
      </c>
    </row>
    <row r="202" spans="1:35" x14ac:dyDescent="0.3">
      <c r="A202">
        <v>1646</v>
      </c>
      <c r="B202" t="s">
        <v>745</v>
      </c>
      <c r="C202">
        <v>2107</v>
      </c>
      <c r="D202" t="s">
        <v>24</v>
      </c>
      <c r="E202" t="s">
        <v>25</v>
      </c>
      <c r="F202">
        <v>12</v>
      </c>
      <c r="G202" t="s">
        <v>746</v>
      </c>
      <c r="H202" t="s">
        <v>747</v>
      </c>
      <c r="I202" t="str">
        <f>VLOOKUP(A202,[1]Transactions!$A$2:$Y$3480,8,FALSE)</f>
        <v>Standard</v>
      </c>
      <c r="J202">
        <f>VLOOKUP(A202,[1]Transactions!$A$2:$Y$3480,13,FALSE)</f>
        <v>182.81000000000017</v>
      </c>
      <c r="K202" s="4">
        <f>VLOOKUP(A202,[1]Transactions!$A$2:$Y$3480,14,FALSE)</f>
        <v>35378</v>
      </c>
      <c r="M202" t="b">
        <f>VLOOKUP(A202,[1]Transactions!$A$2:$Y$3480,5,FALSE)</f>
        <v>1</v>
      </c>
      <c r="N202" t="str">
        <f>VLOOKUP(A202,[1]Transactions!$A$2:$Y$3480,6,FALSE)</f>
        <v>Approved</v>
      </c>
      <c r="O202" t="str">
        <f>VLOOKUP(A202,[1]Transactions!$A$1:$Y$3480,7,FALSE)</f>
        <v>Norco Bicycles</v>
      </c>
      <c r="P202" t="s">
        <v>43</v>
      </c>
      <c r="Q202">
        <v>39</v>
      </c>
      <c r="R202" t="s">
        <v>599</v>
      </c>
      <c r="S202" t="s">
        <v>45</v>
      </c>
      <c r="T202" t="s">
        <v>31</v>
      </c>
      <c r="U202" t="s">
        <v>32</v>
      </c>
      <c r="V202" t="s">
        <v>33</v>
      </c>
      <c r="W202">
        <v>1</v>
      </c>
      <c r="X202">
        <v>7</v>
      </c>
      <c r="Y202">
        <v>7426.27</v>
      </c>
      <c r="Z202">
        <v>2938.75</v>
      </c>
      <c r="AA202">
        <v>26</v>
      </c>
      <c r="AB202">
        <v>26</v>
      </c>
      <c r="AC202">
        <v>7</v>
      </c>
      <c r="AD202">
        <v>4487.5200000000004</v>
      </c>
      <c r="AE202">
        <f t="shared" si="22"/>
        <v>3</v>
      </c>
      <c r="AF202">
        <f t="shared" si="26"/>
        <v>3</v>
      </c>
      <c r="AG202">
        <f t="shared" si="23"/>
        <v>1</v>
      </c>
      <c r="AH202">
        <f t="shared" si="24"/>
        <v>331</v>
      </c>
      <c r="AI202" t="str">
        <f t="shared" si="25"/>
        <v>Silver Customer</v>
      </c>
    </row>
    <row r="203" spans="1:35" x14ac:dyDescent="0.3">
      <c r="A203">
        <v>3011</v>
      </c>
      <c r="B203" t="s">
        <v>748</v>
      </c>
      <c r="C203">
        <v>2096</v>
      </c>
      <c r="D203" t="s">
        <v>24</v>
      </c>
      <c r="E203" t="s">
        <v>25</v>
      </c>
      <c r="F203">
        <v>12</v>
      </c>
      <c r="G203" t="s">
        <v>749</v>
      </c>
      <c r="H203" t="s">
        <v>750</v>
      </c>
      <c r="I203" t="str">
        <f>VLOOKUP(A203,[1]Transactions!$A$2:$Y$3480,8,FALSE)</f>
        <v>Standard</v>
      </c>
      <c r="J203">
        <f>VLOOKUP(A203,[1]Transactions!$A$2:$Y$3480,13,FALSE)</f>
        <v>448.67999999999995</v>
      </c>
      <c r="K203" s="4">
        <f>VLOOKUP(A203,[1]Transactions!$A$2:$Y$3480,14,FALSE)</f>
        <v>35667</v>
      </c>
      <c r="M203" t="b">
        <f>VLOOKUP(A203,[1]Transactions!$A$2:$Y$3480,5,FALSE)</f>
        <v>0</v>
      </c>
      <c r="N203" t="str">
        <f>VLOOKUP(A203,[1]Transactions!$A$2:$Y$3480,6,FALSE)</f>
        <v>Approved</v>
      </c>
      <c r="O203" t="str">
        <f>VLOOKUP(A203,[1]Transactions!$A$1:$Y$3480,7,FALSE)</f>
        <v>Giant Bicycles</v>
      </c>
      <c r="P203" t="s">
        <v>43</v>
      </c>
      <c r="Q203">
        <v>84</v>
      </c>
      <c r="R203" t="s">
        <v>500</v>
      </c>
      <c r="S203" t="s">
        <v>45</v>
      </c>
      <c r="T203" t="s">
        <v>46</v>
      </c>
      <c r="U203" t="s">
        <v>32</v>
      </c>
      <c r="V203" t="s">
        <v>47</v>
      </c>
      <c r="W203">
        <v>3</v>
      </c>
      <c r="X203">
        <v>4</v>
      </c>
      <c r="Y203">
        <v>3080.8</v>
      </c>
      <c r="Z203">
        <v>1731.04</v>
      </c>
      <c r="AA203">
        <v>26</v>
      </c>
      <c r="AB203">
        <v>35</v>
      </c>
      <c r="AC203">
        <v>4</v>
      </c>
      <c r="AD203">
        <v>1349.76</v>
      </c>
      <c r="AE203">
        <f t="shared" si="22"/>
        <v>3</v>
      </c>
      <c r="AF203">
        <f t="shared" si="26"/>
        <v>4</v>
      </c>
      <c r="AG203">
        <f t="shared" si="23"/>
        <v>4</v>
      </c>
      <c r="AH203">
        <f t="shared" si="24"/>
        <v>344</v>
      </c>
      <c r="AI203" t="str">
        <f t="shared" si="25"/>
        <v>Silver Customer</v>
      </c>
    </row>
    <row r="204" spans="1:35" x14ac:dyDescent="0.3">
      <c r="A204">
        <v>1517</v>
      </c>
      <c r="B204" t="s">
        <v>751</v>
      </c>
      <c r="C204">
        <v>2210</v>
      </c>
      <c r="D204" t="s">
        <v>24</v>
      </c>
      <c r="E204" t="s">
        <v>25</v>
      </c>
      <c r="F204">
        <v>10</v>
      </c>
      <c r="G204" t="s">
        <v>752</v>
      </c>
      <c r="H204" t="s">
        <v>753</v>
      </c>
      <c r="I204" t="str">
        <f>VLOOKUP(A204,[1]Transactions!$A$2:$Y$3480,8,FALSE)</f>
        <v>Road</v>
      </c>
      <c r="J204">
        <f>VLOOKUP(A204,[1]Transactions!$A$2:$Y$3480,13,FALSE)</f>
        <v>133.38</v>
      </c>
      <c r="K204" s="4">
        <f>VLOOKUP(A204,[1]Transactions!$A$2:$Y$3480,14,FALSE)</f>
        <v>35707</v>
      </c>
      <c r="M204" t="b">
        <f>VLOOKUP(A204,[1]Transactions!$A$2:$Y$3480,5,FALSE)</f>
        <v>1</v>
      </c>
      <c r="N204" t="str">
        <f>VLOOKUP(A204,[1]Transactions!$A$2:$Y$3480,6,FALSE)</f>
        <v>Approved</v>
      </c>
      <c r="O204" t="str">
        <f>VLOOKUP(A204,[1]Transactions!$A$1:$Y$3480,7,FALSE)</f>
        <v>Trek Bicycles</v>
      </c>
      <c r="P204" t="s">
        <v>28</v>
      </c>
      <c r="Q204">
        <v>90</v>
      </c>
      <c r="R204" t="s">
        <v>754</v>
      </c>
      <c r="S204" t="s">
        <v>219</v>
      </c>
      <c r="T204" t="s">
        <v>38</v>
      </c>
      <c r="U204" t="s">
        <v>32</v>
      </c>
      <c r="V204" t="s">
        <v>47</v>
      </c>
      <c r="W204">
        <v>12</v>
      </c>
      <c r="X204">
        <v>11</v>
      </c>
      <c r="Y204">
        <v>13750.08</v>
      </c>
      <c r="Z204">
        <v>7871.93</v>
      </c>
      <c r="AA204">
        <v>33</v>
      </c>
      <c r="AB204">
        <v>28</v>
      </c>
      <c r="AC204">
        <v>11</v>
      </c>
      <c r="AD204">
        <v>5878.15</v>
      </c>
      <c r="AE204">
        <f t="shared" si="22"/>
        <v>3</v>
      </c>
      <c r="AF204">
        <f t="shared" si="26"/>
        <v>2</v>
      </c>
      <c r="AG204">
        <f t="shared" si="23"/>
        <v>1</v>
      </c>
      <c r="AH204">
        <f t="shared" si="24"/>
        <v>321</v>
      </c>
      <c r="AI204" t="str">
        <f t="shared" si="25"/>
        <v>Silver Customer</v>
      </c>
    </row>
    <row r="205" spans="1:35" x14ac:dyDescent="0.3">
      <c r="A205">
        <v>937</v>
      </c>
      <c r="B205" t="s">
        <v>755</v>
      </c>
      <c r="C205">
        <v>2145</v>
      </c>
      <c r="D205" t="s">
        <v>24</v>
      </c>
      <c r="E205" t="s">
        <v>25</v>
      </c>
      <c r="F205">
        <v>8</v>
      </c>
      <c r="G205" t="s">
        <v>756</v>
      </c>
      <c r="H205" t="s">
        <v>757</v>
      </c>
      <c r="I205" t="str">
        <f>VLOOKUP(A205,[1]Transactions!$A$2:$Y$3480,8,FALSE)</f>
        <v>Standard</v>
      </c>
      <c r="J205">
        <f>VLOOKUP(A205,[1]Transactions!$A$2:$Y$3480,13,FALSE)</f>
        <v>448.67999999999995</v>
      </c>
      <c r="K205" s="4">
        <f>VLOOKUP(A205,[1]Transactions!$A$2:$Y$3480,14,FALSE)</f>
        <v>40784</v>
      </c>
      <c r="M205" t="b">
        <f>VLOOKUP(A205,[1]Transactions!$A$2:$Y$3480,5,FALSE)</f>
        <v>0</v>
      </c>
      <c r="N205" t="str">
        <f>VLOOKUP(A205,[1]Transactions!$A$2:$Y$3480,6,FALSE)</f>
        <v>Approved</v>
      </c>
      <c r="O205" t="str">
        <f>VLOOKUP(A205,[1]Transactions!$A$1:$Y$3480,7,FALSE)</f>
        <v>Giant Bicycles</v>
      </c>
      <c r="P205" t="s">
        <v>28</v>
      </c>
      <c r="Q205">
        <v>65</v>
      </c>
      <c r="R205" t="s">
        <v>758</v>
      </c>
      <c r="S205" t="s">
        <v>119</v>
      </c>
      <c r="T205" t="s">
        <v>38</v>
      </c>
      <c r="U205" t="s">
        <v>32</v>
      </c>
      <c r="V205" t="s">
        <v>47</v>
      </c>
      <c r="W205">
        <v>15</v>
      </c>
      <c r="X205">
        <v>5</v>
      </c>
      <c r="Y205">
        <v>4550.33</v>
      </c>
      <c r="Z205">
        <v>1870.18</v>
      </c>
      <c r="AA205">
        <v>34</v>
      </c>
      <c r="AB205">
        <v>15</v>
      </c>
      <c r="AC205">
        <v>5</v>
      </c>
      <c r="AD205">
        <v>2680.15</v>
      </c>
      <c r="AE205">
        <f t="shared" si="22"/>
        <v>4</v>
      </c>
      <c r="AF205">
        <f>_xlfn.IFS(AC205&gt;=14,1,AND(AC205&lt;=14,AC205&gt;7),2,AND(AC205&lt;=7,AC205&gt;=5),3,AND(AC205&lt;=4,AC205&gt;0),4)</f>
        <v>3</v>
      </c>
      <c r="AG205">
        <f t="shared" si="23"/>
        <v>3</v>
      </c>
      <c r="AH205">
        <f t="shared" si="24"/>
        <v>433</v>
      </c>
      <c r="AI205" t="str">
        <f t="shared" si="25"/>
        <v>Platinum Customer</v>
      </c>
    </row>
    <row r="206" spans="1:35" x14ac:dyDescent="0.3">
      <c r="A206">
        <v>1146</v>
      </c>
      <c r="B206" t="s">
        <v>759</v>
      </c>
      <c r="C206">
        <v>3201</v>
      </c>
      <c r="D206" t="s">
        <v>40</v>
      </c>
      <c r="E206" t="s">
        <v>25</v>
      </c>
      <c r="F206">
        <v>4</v>
      </c>
      <c r="G206" t="s">
        <v>760</v>
      </c>
      <c r="H206" t="s">
        <v>761</v>
      </c>
      <c r="I206" t="str">
        <f>VLOOKUP(A206,[1]Transactions!$A$2:$Y$3480,8,FALSE)</f>
        <v>Standard</v>
      </c>
      <c r="J206">
        <f>VLOOKUP(A206,[1]Transactions!$A$2:$Y$3480,13,FALSE)</f>
        <v>1544.6100000000001</v>
      </c>
      <c r="K206" s="4">
        <f>VLOOKUP(A206,[1]Transactions!$A$2:$Y$3480,14,FALSE)</f>
        <v>36146</v>
      </c>
      <c r="M206" t="b">
        <f>VLOOKUP(A206,[1]Transactions!$A$2:$Y$3480,5,FALSE)</f>
        <v>1</v>
      </c>
      <c r="N206" t="str">
        <f>VLOOKUP(A206,[1]Transactions!$A$2:$Y$3480,6,FALSE)</f>
        <v>Approved</v>
      </c>
      <c r="O206" t="str">
        <f>VLOOKUP(A206,[1]Transactions!$A$1:$Y$3480,7,FALSE)</f>
        <v>OHM Cycles</v>
      </c>
      <c r="P206" t="s">
        <v>28</v>
      </c>
      <c r="Q206">
        <v>88</v>
      </c>
      <c r="R206" t="s">
        <v>762</v>
      </c>
      <c r="S206" t="s">
        <v>45</v>
      </c>
      <c r="T206" t="s">
        <v>46</v>
      </c>
      <c r="U206" t="s">
        <v>32</v>
      </c>
      <c r="V206" t="s">
        <v>47</v>
      </c>
      <c r="W206">
        <v>8</v>
      </c>
      <c r="X206">
        <v>2</v>
      </c>
      <c r="Y206">
        <v>2213.67</v>
      </c>
      <c r="Z206">
        <v>919.27</v>
      </c>
      <c r="AA206">
        <v>28</v>
      </c>
      <c r="AB206">
        <v>73</v>
      </c>
      <c r="AC206">
        <v>2</v>
      </c>
      <c r="AD206">
        <v>1294.4000000000001</v>
      </c>
      <c r="AE206">
        <f t="shared" si="22"/>
        <v>2</v>
      </c>
      <c r="AF206">
        <f t="shared" si="26"/>
        <v>4</v>
      </c>
      <c r="AG206">
        <f t="shared" si="23"/>
        <v>4</v>
      </c>
      <c r="AH206">
        <f t="shared" si="24"/>
        <v>244</v>
      </c>
      <c r="AI206" t="str">
        <f t="shared" si="25"/>
        <v>Gold Customerr</v>
      </c>
    </row>
    <row r="207" spans="1:35" x14ac:dyDescent="0.3">
      <c r="A207">
        <v>177</v>
      </c>
      <c r="B207" t="s">
        <v>763</v>
      </c>
      <c r="C207">
        <v>2333</v>
      </c>
      <c r="D207" t="s">
        <v>24</v>
      </c>
      <c r="E207" t="s">
        <v>25</v>
      </c>
      <c r="F207">
        <v>5</v>
      </c>
      <c r="G207" t="s">
        <v>764</v>
      </c>
      <c r="H207" t="s">
        <v>765</v>
      </c>
      <c r="I207" t="str">
        <f>VLOOKUP(A207,[1]Transactions!$A$2:$Y$3480,8,FALSE)</f>
        <v>Standard</v>
      </c>
      <c r="J207">
        <f>VLOOKUP(A207,[1]Transactions!$A$2:$Y$3480,13,FALSE)</f>
        <v>72.599999999999966</v>
      </c>
      <c r="K207" s="4">
        <f>VLOOKUP(A207,[1]Transactions!$A$2:$Y$3480,14,FALSE)</f>
        <v>38482</v>
      </c>
      <c r="M207" t="b">
        <f>VLOOKUP(A207,[1]Transactions!$A$2:$Y$3480,5,FALSE)</f>
        <v>0</v>
      </c>
      <c r="N207" t="str">
        <f>VLOOKUP(A207,[1]Transactions!$A$2:$Y$3480,6,FALSE)</f>
        <v>Approved</v>
      </c>
      <c r="O207" t="str">
        <f>VLOOKUP(A207,[1]Transactions!$A$1:$Y$3480,7,FALSE)</f>
        <v>Norco Bicycles</v>
      </c>
      <c r="P207" t="s">
        <v>43</v>
      </c>
      <c r="Q207">
        <v>25</v>
      </c>
      <c r="R207" t="s">
        <v>118</v>
      </c>
      <c r="S207" t="s">
        <v>45</v>
      </c>
      <c r="T207" t="s">
        <v>46</v>
      </c>
      <c r="U207" t="s">
        <v>32</v>
      </c>
      <c r="V207" t="s">
        <v>47</v>
      </c>
      <c r="W207">
        <v>4</v>
      </c>
      <c r="X207">
        <v>11</v>
      </c>
      <c r="Y207">
        <v>11184.03</v>
      </c>
      <c r="Z207">
        <v>7203.89</v>
      </c>
      <c r="AA207">
        <v>30</v>
      </c>
      <c r="AB207">
        <v>37</v>
      </c>
      <c r="AC207">
        <v>11</v>
      </c>
      <c r="AD207">
        <v>3980.14</v>
      </c>
      <c r="AE207">
        <f t="shared" si="22"/>
        <v>3</v>
      </c>
      <c r="AF207">
        <f t="shared" si="26"/>
        <v>2</v>
      </c>
      <c r="AG207">
        <f t="shared" si="23"/>
        <v>2</v>
      </c>
      <c r="AH207">
        <f t="shared" si="24"/>
        <v>322</v>
      </c>
      <c r="AI207" t="str">
        <f t="shared" si="25"/>
        <v>Silver Customer</v>
      </c>
    </row>
    <row r="208" spans="1:35" x14ac:dyDescent="0.3">
      <c r="A208">
        <v>1114</v>
      </c>
      <c r="B208" t="s">
        <v>766</v>
      </c>
      <c r="C208">
        <v>4211</v>
      </c>
      <c r="D208" t="s">
        <v>53</v>
      </c>
      <c r="E208" t="s">
        <v>25</v>
      </c>
      <c r="F208">
        <v>7</v>
      </c>
      <c r="G208" t="s">
        <v>767</v>
      </c>
      <c r="H208" t="s">
        <v>768</v>
      </c>
      <c r="I208" t="str">
        <f>VLOOKUP(A208,[1]Transactions!$A$2:$Y$3480,8,FALSE)</f>
        <v>Standard</v>
      </c>
      <c r="J208">
        <f>VLOOKUP(A208,[1]Transactions!$A$2:$Y$3480,13,FALSE)</f>
        <v>217.51</v>
      </c>
      <c r="K208" s="4">
        <f>VLOOKUP(A208,[1]Transactions!$A$2:$Y$3480,14,FALSE)</f>
        <v>40779</v>
      </c>
      <c r="M208" t="b">
        <f>VLOOKUP(A208,[1]Transactions!$A$2:$Y$3480,5,FALSE)</f>
        <v>0</v>
      </c>
      <c r="N208" t="str">
        <f>VLOOKUP(A208,[1]Transactions!$A$2:$Y$3480,6,FALSE)</f>
        <v>Approved</v>
      </c>
      <c r="O208" t="str">
        <f>VLOOKUP(A208,[1]Transactions!$A$1:$Y$3480,7,FALSE)</f>
        <v>Giant Bicycles</v>
      </c>
      <c r="P208" t="s">
        <v>43</v>
      </c>
      <c r="Q208">
        <v>96</v>
      </c>
      <c r="R208" t="s">
        <v>165</v>
      </c>
      <c r="S208" t="s">
        <v>57</v>
      </c>
      <c r="T208" t="s">
        <v>31</v>
      </c>
      <c r="U208" t="s">
        <v>32</v>
      </c>
      <c r="V208" t="s">
        <v>47</v>
      </c>
      <c r="W208">
        <v>14</v>
      </c>
      <c r="X208">
        <v>4</v>
      </c>
      <c r="Y208">
        <v>4156.3999999999996</v>
      </c>
      <c r="Z208">
        <v>2382.2800000000002</v>
      </c>
      <c r="AA208">
        <v>44</v>
      </c>
      <c r="AB208">
        <v>64</v>
      </c>
      <c r="AC208">
        <v>4</v>
      </c>
      <c r="AD208">
        <v>1774.12</v>
      </c>
      <c r="AE208">
        <f t="shared" si="22"/>
        <v>2</v>
      </c>
      <c r="AF208">
        <f t="shared" si="26"/>
        <v>4</v>
      </c>
      <c r="AG208">
        <f t="shared" si="23"/>
        <v>4</v>
      </c>
      <c r="AH208">
        <f t="shared" si="24"/>
        <v>244</v>
      </c>
      <c r="AI208" t="str">
        <f t="shared" si="25"/>
        <v>Gold Customerr</v>
      </c>
    </row>
    <row r="209" spans="1:35" x14ac:dyDescent="0.3">
      <c r="A209">
        <v>2740</v>
      </c>
      <c r="B209" t="s">
        <v>769</v>
      </c>
      <c r="C209">
        <v>2226</v>
      </c>
      <c r="D209" t="s">
        <v>24</v>
      </c>
      <c r="E209" t="s">
        <v>25</v>
      </c>
      <c r="F209">
        <v>7</v>
      </c>
      <c r="G209" t="s">
        <v>770</v>
      </c>
      <c r="H209" t="s">
        <v>771</v>
      </c>
      <c r="I209" t="str">
        <f>VLOOKUP(A209,[1]Transactions!$A$2:$Y$3480,8,FALSE)</f>
        <v>Standard</v>
      </c>
      <c r="J209">
        <f>VLOOKUP(A209,[1]Transactions!$A$2:$Y$3480,13,FALSE)</f>
        <v>802.26</v>
      </c>
      <c r="K209" s="4">
        <f>VLOOKUP(A209,[1]Transactions!$A$2:$Y$3480,14,FALSE)</f>
        <v>33259</v>
      </c>
      <c r="M209" t="b">
        <f>VLOOKUP(A209,[1]Transactions!$A$2:$Y$3480,5,FALSE)</f>
        <v>1</v>
      </c>
      <c r="N209" t="str">
        <f>VLOOKUP(A209,[1]Transactions!$A$2:$Y$3480,6,FALSE)</f>
        <v>Approved</v>
      </c>
      <c r="O209" t="str">
        <f>VLOOKUP(A209,[1]Transactions!$A$1:$Y$3480,7,FALSE)</f>
        <v>OHM Cycles</v>
      </c>
      <c r="P209" t="s">
        <v>43</v>
      </c>
      <c r="Q209">
        <v>61</v>
      </c>
      <c r="R209" t="s">
        <v>429</v>
      </c>
      <c r="S209" t="s">
        <v>45</v>
      </c>
      <c r="T209" t="s">
        <v>38</v>
      </c>
      <c r="U209" t="s">
        <v>32</v>
      </c>
      <c r="V209" t="s">
        <v>33</v>
      </c>
      <c r="W209">
        <v>12</v>
      </c>
      <c r="X209">
        <v>8</v>
      </c>
      <c r="Y209">
        <v>10497.95</v>
      </c>
      <c r="Z209">
        <v>5592.42</v>
      </c>
      <c r="AA209">
        <v>57</v>
      </c>
      <c r="AB209">
        <v>26</v>
      </c>
      <c r="AC209">
        <v>8</v>
      </c>
      <c r="AD209">
        <v>4905.53</v>
      </c>
      <c r="AE209">
        <f t="shared" si="22"/>
        <v>3</v>
      </c>
      <c r="AF209">
        <f t="shared" si="26"/>
        <v>2</v>
      </c>
      <c r="AG209">
        <f t="shared" si="23"/>
        <v>1</v>
      </c>
      <c r="AH209">
        <f t="shared" si="24"/>
        <v>321</v>
      </c>
      <c r="AI209" t="str">
        <f t="shared" si="25"/>
        <v>Silver Customer</v>
      </c>
    </row>
    <row r="210" spans="1:35" x14ac:dyDescent="0.3">
      <c r="A210">
        <v>1256</v>
      </c>
      <c r="B210" t="s">
        <v>772</v>
      </c>
      <c r="C210">
        <v>4560</v>
      </c>
      <c r="D210" t="s">
        <v>53</v>
      </c>
      <c r="E210" t="s">
        <v>25</v>
      </c>
      <c r="F210">
        <v>6</v>
      </c>
      <c r="G210" t="s">
        <v>773</v>
      </c>
      <c r="H210" t="s">
        <v>774</v>
      </c>
      <c r="I210" t="str">
        <f>VLOOKUP(A210,[1]Transactions!$A$2:$Y$3480,8,FALSE)</f>
        <v>Road</v>
      </c>
      <c r="J210">
        <f>VLOOKUP(A210,[1]Transactions!$A$2:$Y$3480,13,FALSE)</f>
        <v>957.02</v>
      </c>
      <c r="K210" s="4">
        <f>VLOOKUP(A210,[1]Transactions!$A$2:$Y$3480,14,FALSE)</f>
        <v>40670</v>
      </c>
      <c r="M210" t="b">
        <f>VLOOKUP(A210,[1]Transactions!$A$2:$Y$3480,5,FALSE)</f>
        <v>0</v>
      </c>
      <c r="N210" t="str">
        <f>VLOOKUP(A210,[1]Transactions!$A$2:$Y$3480,6,FALSE)</f>
        <v>Approved</v>
      </c>
      <c r="O210" t="str">
        <f>VLOOKUP(A210,[1]Transactions!$A$1:$Y$3480,7,FALSE)</f>
        <v>Solex</v>
      </c>
      <c r="P210" t="s">
        <v>28</v>
      </c>
      <c r="Q210">
        <v>8</v>
      </c>
      <c r="R210" t="s">
        <v>51</v>
      </c>
      <c r="S210" t="s">
        <v>30</v>
      </c>
      <c r="T210" t="s">
        <v>46</v>
      </c>
      <c r="U210" t="s">
        <v>32</v>
      </c>
      <c r="V210" t="s">
        <v>47</v>
      </c>
      <c r="W210">
        <v>9</v>
      </c>
      <c r="X210">
        <v>6</v>
      </c>
      <c r="Y210">
        <v>6083.15</v>
      </c>
      <c r="Z210">
        <v>4014.54</v>
      </c>
      <c r="AA210">
        <v>34</v>
      </c>
      <c r="AB210">
        <v>81</v>
      </c>
      <c r="AC210">
        <v>6</v>
      </c>
      <c r="AD210">
        <v>2068.61</v>
      </c>
      <c r="AE210">
        <f t="shared" si="22"/>
        <v>2</v>
      </c>
      <c r="AF210">
        <f t="shared" si="26"/>
        <v>3</v>
      </c>
      <c r="AG210">
        <f t="shared" si="23"/>
        <v>3</v>
      </c>
      <c r="AH210">
        <f t="shared" si="24"/>
        <v>233</v>
      </c>
      <c r="AI210" t="str">
        <f t="shared" si="25"/>
        <v>Gold Customerr</v>
      </c>
    </row>
    <row r="211" spans="1:35" x14ac:dyDescent="0.3">
      <c r="A211">
        <v>538</v>
      </c>
      <c r="B211" t="s">
        <v>775</v>
      </c>
      <c r="C211">
        <v>4211</v>
      </c>
      <c r="D211" t="s">
        <v>53</v>
      </c>
      <c r="E211" t="s">
        <v>25</v>
      </c>
      <c r="F211">
        <v>7</v>
      </c>
      <c r="G211" t="s">
        <v>776</v>
      </c>
      <c r="H211" t="s">
        <v>777</v>
      </c>
      <c r="I211" t="str">
        <f>VLOOKUP(A211,[1]Transactions!$A$2:$Y$3480,8,FALSE)</f>
        <v>Standard</v>
      </c>
      <c r="J211">
        <f>VLOOKUP(A211,[1]Transactions!$A$2:$Y$3480,13,FALSE)</f>
        <v>812.44</v>
      </c>
      <c r="K211" s="4">
        <f>VLOOKUP(A211,[1]Transactions!$A$2:$Y$3480,14,FALSE)</f>
        <v>35470</v>
      </c>
      <c r="M211" t="b">
        <f>VLOOKUP(A211,[1]Transactions!$A$2:$Y$3480,5,FALSE)</f>
        <v>0</v>
      </c>
      <c r="N211" t="str">
        <f>VLOOKUP(A211,[1]Transactions!$A$2:$Y$3480,6,FALSE)</f>
        <v>Approved</v>
      </c>
      <c r="O211" t="str">
        <f>VLOOKUP(A211,[1]Transactions!$A$1:$Y$3480,7,FALSE)</f>
        <v>WeareA2B</v>
      </c>
      <c r="P211" t="s">
        <v>43</v>
      </c>
      <c r="Q211">
        <v>33</v>
      </c>
      <c r="R211" t="s">
        <v>210</v>
      </c>
      <c r="S211" t="s">
        <v>119</v>
      </c>
      <c r="T211" t="s">
        <v>31</v>
      </c>
      <c r="U211" t="s">
        <v>32</v>
      </c>
      <c r="V211" t="s">
        <v>33</v>
      </c>
      <c r="W211">
        <v>5</v>
      </c>
      <c r="X211">
        <v>6</v>
      </c>
      <c r="Y211">
        <v>7716.14</v>
      </c>
      <c r="Z211">
        <v>2096.15</v>
      </c>
      <c r="AA211">
        <v>63</v>
      </c>
      <c r="AB211">
        <v>4</v>
      </c>
      <c r="AC211">
        <v>6</v>
      </c>
      <c r="AD211">
        <v>5619.99</v>
      </c>
      <c r="AE211">
        <f t="shared" si="22"/>
        <v>4</v>
      </c>
      <c r="AF211">
        <f t="shared" si="26"/>
        <v>3</v>
      </c>
      <c r="AG211">
        <f t="shared" si="23"/>
        <v>1</v>
      </c>
      <c r="AH211">
        <f t="shared" si="24"/>
        <v>431</v>
      </c>
      <c r="AI211" t="str">
        <f t="shared" si="25"/>
        <v>Platinum Customer</v>
      </c>
    </row>
    <row r="212" spans="1:35" x14ac:dyDescent="0.3">
      <c r="A212">
        <v>2578</v>
      </c>
      <c r="B212" t="s">
        <v>778</v>
      </c>
      <c r="C212">
        <v>4509</v>
      </c>
      <c r="D212" t="s">
        <v>53</v>
      </c>
      <c r="E212" t="s">
        <v>25</v>
      </c>
      <c r="F212">
        <v>7</v>
      </c>
      <c r="G212" t="s">
        <v>779</v>
      </c>
      <c r="H212" t="s">
        <v>780</v>
      </c>
      <c r="I212" t="str">
        <f>VLOOKUP(A212,[1]Transactions!$A$2:$Y$3480,8,FALSE)</f>
        <v>Touring</v>
      </c>
      <c r="J212">
        <f>VLOOKUP(A212,[1]Transactions!$A$2:$Y$3480,13,FALSE)</f>
        <v>1630.25</v>
      </c>
      <c r="K212" s="4">
        <f>VLOOKUP(A212,[1]Transactions!$A$2:$Y$3480,14,FALSE)</f>
        <v>33259</v>
      </c>
      <c r="M212" t="b">
        <f>VLOOKUP(A212,[1]Transactions!$A$2:$Y$3480,5,FALSE)</f>
        <v>1</v>
      </c>
      <c r="N212" t="str">
        <f>VLOOKUP(A212,[1]Transactions!$A$2:$Y$3480,6,FALSE)</f>
        <v>Approved</v>
      </c>
      <c r="O212" t="str">
        <f>VLOOKUP(A212,[1]Transactions!$A$1:$Y$3480,7,FALSE)</f>
        <v>WeareA2B</v>
      </c>
      <c r="P212" t="s">
        <v>28</v>
      </c>
      <c r="Q212">
        <v>49</v>
      </c>
      <c r="R212" t="s">
        <v>295</v>
      </c>
      <c r="S212" t="s">
        <v>57</v>
      </c>
      <c r="T212" t="s">
        <v>46</v>
      </c>
      <c r="U212" t="s">
        <v>32</v>
      </c>
      <c r="V212" t="s">
        <v>47</v>
      </c>
      <c r="W212">
        <v>3</v>
      </c>
      <c r="X212">
        <v>4</v>
      </c>
      <c r="Y212">
        <v>4676.0200000000004</v>
      </c>
      <c r="Z212">
        <v>2720.24</v>
      </c>
      <c r="AA212">
        <v>29</v>
      </c>
      <c r="AB212">
        <v>38</v>
      </c>
      <c r="AC212">
        <v>4</v>
      </c>
      <c r="AD212">
        <v>1955.78</v>
      </c>
      <c r="AE212">
        <f t="shared" si="22"/>
        <v>3</v>
      </c>
      <c r="AF212">
        <f t="shared" si="26"/>
        <v>4</v>
      </c>
      <c r="AG212">
        <f t="shared" si="23"/>
        <v>3</v>
      </c>
      <c r="AH212">
        <f t="shared" si="24"/>
        <v>343</v>
      </c>
      <c r="AI212" t="str">
        <f t="shared" si="25"/>
        <v>Silver Customer</v>
      </c>
    </row>
    <row r="213" spans="1:35" x14ac:dyDescent="0.3">
      <c r="A213">
        <v>1003</v>
      </c>
      <c r="B213" t="s">
        <v>781</v>
      </c>
      <c r="C213">
        <v>4078</v>
      </c>
      <c r="D213" t="s">
        <v>53</v>
      </c>
      <c r="E213" t="s">
        <v>25</v>
      </c>
      <c r="F213">
        <v>7</v>
      </c>
      <c r="G213" t="s">
        <v>782</v>
      </c>
      <c r="H213" t="s">
        <v>783</v>
      </c>
      <c r="I213" t="str">
        <f>VLOOKUP(A213,[1]Transactions!$A$2:$Y$3480,8,FALSE)</f>
        <v>Standard</v>
      </c>
      <c r="J213">
        <f>VLOOKUP(A213,[1]Transactions!$A$2:$Y$3480,13,FALSE)</f>
        <v>834.93999999999994</v>
      </c>
      <c r="K213" s="4">
        <f>VLOOKUP(A213,[1]Transactions!$A$2:$Y$3480,14,FALSE)</f>
        <v>39298</v>
      </c>
      <c r="M213" t="b">
        <f>VLOOKUP(A213,[1]Transactions!$A$2:$Y$3480,5,FALSE)</f>
        <v>1</v>
      </c>
      <c r="N213" t="str">
        <f>VLOOKUP(A213,[1]Transactions!$A$2:$Y$3480,6,FALSE)</f>
        <v>Approved</v>
      </c>
      <c r="O213" t="str">
        <f>VLOOKUP(A213,[1]Transactions!$A$1:$Y$3480,7,FALSE)</f>
        <v>WeareA2B</v>
      </c>
      <c r="P213" t="s">
        <v>43</v>
      </c>
      <c r="Q213">
        <v>35</v>
      </c>
      <c r="R213" t="s">
        <v>321</v>
      </c>
      <c r="S213" t="s">
        <v>45</v>
      </c>
      <c r="T213" t="s">
        <v>46</v>
      </c>
      <c r="U213" t="s">
        <v>32</v>
      </c>
      <c r="V213" t="s">
        <v>47</v>
      </c>
      <c r="W213">
        <v>18</v>
      </c>
      <c r="X213">
        <v>9</v>
      </c>
      <c r="Y213">
        <v>9111.19</v>
      </c>
      <c r="Z213">
        <v>3810.81</v>
      </c>
      <c r="AA213">
        <v>52</v>
      </c>
      <c r="AB213">
        <v>47</v>
      </c>
      <c r="AC213">
        <v>9</v>
      </c>
      <c r="AD213">
        <v>5300.38</v>
      </c>
      <c r="AE213">
        <f t="shared" si="22"/>
        <v>2</v>
      </c>
      <c r="AF213">
        <f t="shared" si="26"/>
        <v>2</v>
      </c>
      <c r="AG213">
        <f t="shared" si="23"/>
        <v>1</v>
      </c>
      <c r="AH213">
        <f t="shared" si="24"/>
        <v>221</v>
      </c>
      <c r="AI213" t="str">
        <f t="shared" si="25"/>
        <v>Gold Customerr</v>
      </c>
    </row>
    <row r="214" spans="1:35" x14ac:dyDescent="0.3">
      <c r="A214">
        <v>1597</v>
      </c>
      <c r="B214" t="s">
        <v>784</v>
      </c>
      <c r="C214">
        <v>2224</v>
      </c>
      <c r="D214" t="s">
        <v>24</v>
      </c>
      <c r="E214" t="s">
        <v>25</v>
      </c>
      <c r="F214">
        <v>10</v>
      </c>
      <c r="G214" t="s">
        <v>785</v>
      </c>
      <c r="H214" t="s">
        <v>786</v>
      </c>
      <c r="I214" t="str">
        <f>VLOOKUP(A214,[1]Transactions!$A$2:$Y$3480,8,FALSE)</f>
        <v>Standard</v>
      </c>
      <c r="J214">
        <f>VLOOKUP(A214,[1]Transactions!$A$2:$Y$3480,13,FALSE)</f>
        <v>43.97</v>
      </c>
      <c r="K214" s="4">
        <f>VLOOKUP(A214,[1]Transactions!$A$2:$Y$3480,14,FALSE)</f>
        <v>41009</v>
      </c>
      <c r="M214" t="b">
        <f>VLOOKUP(A214,[1]Transactions!$A$2:$Y$3480,5,FALSE)</f>
        <v>0</v>
      </c>
      <c r="N214" t="str">
        <f>VLOOKUP(A214,[1]Transactions!$A$2:$Y$3480,6,FALSE)</f>
        <v>Approved</v>
      </c>
      <c r="O214" t="str">
        <f>VLOOKUP(A214,[1]Transactions!$A$1:$Y$3480,7,FALSE)</f>
        <v>WeareA2B</v>
      </c>
      <c r="P214" t="s">
        <v>28</v>
      </c>
      <c r="Q214">
        <v>93</v>
      </c>
      <c r="R214" t="s">
        <v>441</v>
      </c>
      <c r="S214" t="s">
        <v>57</v>
      </c>
      <c r="T214" t="s">
        <v>38</v>
      </c>
      <c r="U214" t="s">
        <v>32</v>
      </c>
      <c r="V214" t="s">
        <v>47</v>
      </c>
      <c r="W214">
        <v>14</v>
      </c>
      <c r="X214">
        <v>11</v>
      </c>
      <c r="Y214">
        <v>16245.23</v>
      </c>
      <c r="Z214">
        <v>7534.53</v>
      </c>
      <c r="AA214">
        <v>43</v>
      </c>
      <c r="AB214">
        <v>25</v>
      </c>
      <c r="AC214">
        <v>11</v>
      </c>
      <c r="AD214">
        <v>8710.7000000000007</v>
      </c>
      <c r="AE214">
        <f t="shared" si="22"/>
        <v>3</v>
      </c>
      <c r="AF214">
        <f t="shared" si="26"/>
        <v>2</v>
      </c>
      <c r="AG214">
        <f t="shared" si="23"/>
        <v>1</v>
      </c>
      <c r="AH214">
        <f t="shared" si="24"/>
        <v>321</v>
      </c>
      <c r="AI214" t="str">
        <f t="shared" si="25"/>
        <v>Silver Customer</v>
      </c>
    </row>
    <row r="215" spans="1:35" x14ac:dyDescent="0.3">
      <c r="A215">
        <v>2980</v>
      </c>
      <c r="B215" t="s">
        <v>787</v>
      </c>
      <c r="C215">
        <v>3181</v>
      </c>
      <c r="D215" t="s">
        <v>40</v>
      </c>
      <c r="E215" t="s">
        <v>25</v>
      </c>
      <c r="F215">
        <v>6</v>
      </c>
      <c r="G215" t="s">
        <v>788</v>
      </c>
      <c r="H215" t="s">
        <v>789</v>
      </c>
      <c r="I215" t="str">
        <f>VLOOKUP(A215,[1]Transactions!$A$2:$Y$3480,8,FALSE)</f>
        <v>Touring</v>
      </c>
      <c r="J215">
        <f>VLOOKUP(A215,[1]Transactions!$A$2:$Y$3480,13,FALSE)</f>
        <v>1305.25</v>
      </c>
      <c r="K215" s="4">
        <f>VLOOKUP(A215,[1]Transactions!$A$2:$Y$3480,14,FALSE)</f>
        <v>37626</v>
      </c>
      <c r="M215" t="b">
        <f>VLOOKUP(A215,[1]Transactions!$A$2:$Y$3480,5,FALSE)</f>
        <v>1</v>
      </c>
      <c r="N215" t="str">
        <f>VLOOKUP(A215,[1]Transactions!$A$2:$Y$3480,6,FALSE)</f>
        <v>Approved</v>
      </c>
      <c r="O215" t="str">
        <f>VLOOKUP(A215,[1]Transactions!$A$1:$Y$3480,7,FALSE)</f>
        <v>WeareA2B</v>
      </c>
      <c r="P215" t="s">
        <v>43</v>
      </c>
      <c r="Q215">
        <v>27</v>
      </c>
      <c r="R215" t="s">
        <v>210</v>
      </c>
      <c r="S215" t="s">
        <v>119</v>
      </c>
      <c r="T215" t="s">
        <v>31</v>
      </c>
      <c r="U215" t="s">
        <v>32</v>
      </c>
      <c r="V215" t="s">
        <v>47</v>
      </c>
      <c r="W215">
        <v>4</v>
      </c>
      <c r="X215">
        <v>6</v>
      </c>
      <c r="Y215">
        <v>7498.77</v>
      </c>
      <c r="Z215">
        <v>4925.7299999999996</v>
      </c>
      <c r="AA215">
        <v>40</v>
      </c>
      <c r="AB215">
        <v>15</v>
      </c>
      <c r="AC215">
        <v>6</v>
      </c>
      <c r="AD215">
        <v>2573.04</v>
      </c>
      <c r="AE215">
        <f t="shared" si="22"/>
        <v>4</v>
      </c>
      <c r="AF215">
        <f t="shared" si="26"/>
        <v>3</v>
      </c>
      <c r="AG215">
        <f t="shared" si="23"/>
        <v>3</v>
      </c>
      <c r="AH215">
        <f t="shared" si="24"/>
        <v>433</v>
      </c>
      <c r="AI215" t="str">
        <f t="shared" si="25"/>
        <v>Platinum Customer</v>
      </c>
    </row>
    <row r="216" spans="1:35" x14ac:dyDescent="0.3">
      <c r="A216">
        <v>1161</v>
      </c>
      <c r="B216" t="s">
        <v>790</v>
      </c>
      <c r="C216">
        <v>4122</v>
      </c>
      <c r="D216" t="s">
        <v>53</v>
      </c>
      <c r="E216" t="s">
        <v>25</v>
      </c>
      <c r="F216">
        <v>7</v>
      </c>
      <c r="G216" t="s">
        <v>791</v>
      </c>
      <c r="H216" t="s">
        <v>792</v>
      </c>
      <c r="I216" t="str">
        <f>VLOOKUP(A216,[1]Transactions!$A$2:$Y$3480,8,FALSE)</f>
        <v>Road</v>
      </c>
      <c r="J216">
        <f>VLOOKUP(A216,[1]Transactions!$A$2:$Y$3480,13,FALSE)</f>
        <v>199.09999999999991</v>
      </c>
      <c r="K216" s="4">
        <f>VLOOKUP(A216,[1]Transactions!$A$2:$Y$3480,14,FALSE)</f>
        <v>34071</v>
      </c>
      <c r="M216" t="b">
        <f>VLOOKUP(A216,[1]Transactions!$A$2:$Y$3480,5,FALSE)</f>
        <v>1</v>
      </c>
      <c r="N216" t="str">
        <f>VLOOKUP(A216,[1]Transactions!$A$2:$Y$3480,6,FALSE)</f>
        <v>Approved</v>
      </c>
      <c r="O216" t="str">
        <f>VLOOKUP(A216,[1]Transactions!$A$1:$Y$3480,7,FALSE)</f>
        <v>OHM Cycles</v>
      </c>
      <c r="P216" t="s">
        <v>43</v>
      </c>
      <c r="Q216">
        <v>86</v>
      </c>
      <c r="R216" t="s">
        <v>793</v>
      </c>
      <c r="S216" t="s">
        <v>57</v>
      </c>
      <c r="T216" t="s">
        <v>31</v>
      </c>
      <c r="U216" t="s">
        <v>32</v>
      </c>
      <c r="V216" t="s">
        <v>47</v>
      </c>
      <c r="W216">
        <v>15</v>
      </c>
      <c r="X216">
        <v>4</v>
      </c>
      <c r="Y216">
        <v>4151.9799999999996</v>
      </c>
      <c r="Z216">
        <v>1482.24</v>
      </c>
      <c r="AA216">
        <v>43</v>
      </c>
      <c r="AB216">
        <v>12</v>
      </c>
      <c r="AC216">
        <v>4</v>
      </c>
      <c r="AD216">
        <v>2669.74</v>
      </c>
      <c r="AE216">
        <f t="shared" si="22"/>
        <v>4</v>
      </c>
      <c r="AF216">
        <f t="shared" si="26"/>
        <v>4</v>
      </c>
      <c r="AG216">
        <f t="shared" si="23"/>
        <v>3</v>
      </c>
      <c r="AH216">
        <f t="shared" si="24"/>
        <v>443</v>
      </c>
      <c r="AI216" t="str">
        <f t="shared" si="25"/>
        <v>Platinum Customer</v>
      </c>
    </row>
    <row r="217" spans="1:35" x14ac:dyDescent="0.3">
      <c r="A217">
        <v>378</v>
      </c>
      <c r="B217" t="s">
        <v>794</v>
      </c>
      <c r="C217">
        <v>2203</v>
      </c>
      <c r="D217" t="s">
        <v>24</v>
      </c>
      <c r="E217" t="s">
        <v>25</v>
      </c>
      <c r="F217">
        <v>9</v>
      </c>
      <c r="G217" t="s">
        <v>795</v>
      </c>
      <c r="H217" t="s">
        <v>796</v>
      </c>
      <c r="I217" t="str">
        <f>VLOOKUP(A217,[1]Transactions!$A$2:$Y$3480,8,FALSE)</f>
        <v>Standard</v>
      </c>
      <c r="J217">
        <f>VLOOKUP(A217,[1]Transactions!$A$2:$Y$3480,13,FALSE)</f>
        <v>693.76</v>
      </c>
      <c r="K217" s="4">
        <f>VLOOKUP(A217,[1]Transactions!$A$2:$Y$3480,14,FALSE)</f>
        <v>35470</v>
      </c>
      <c r="M217" t="b">
        <f>VLOOKUP(A217,[1]Transactions!$A$2:$Y$3480,5,FALSE)</f>
        <v>0</v>
      </c>
      <c r="N217" t="str">
        <f>VLOOKUP(A217,[1]Transactions!$A$2:$Y$3480,6,FALSE)</f>
        <v>Approved</v>
      </c>
      <c r="O217" t="str">
        <f>VLOOKUP(A217,[1]Transactions!$A$1:$Y$3480,7,FALSE)</f>
        <v>OHM Cycles</v>
      </c>
      <c r="P217" t="s">
        <v>43</v>
      </c>
      <c r="Q217">
        <v>98</v>
      </c>
      <c r="R217" t="s">
        <v>665</v>
      </c>
      <c r="S217" t="s">
        <v>57</v>
      </c>
      <c r="T217" t="s">
        <v>31</v>
      </c>
      <c r="U217" t="s">
        <v>32</v>
      </c>
      <c r="V217" t="s">
        <v>47</v>
      </c>
      <c r="W217">
        <v>17</v>
      </c>
      <c r="X217">
        <v>7</v>
      </c>
      <c r="Y217">
        <v>5827.91</v>
      </c>
      <c r="Z217">
        <v>2591.59</v>
      </c>
      <c r="AA217">
        <v>46</v>
      </c>
      <c r="AB217">
        <v>124</v>
      </c>
      <c r="AC217">
        <v>7</v>
      </c>
      <c r="AD217">
        <v>3236.32</v>
      </c>
      <c r="AE217">
        <f t="shared" si="22"/>
        <v>1</v>
      </c>
      <c r="AF217">
        <f t="shared" si="26"/>
        <v>3</v>
      </c>
      <c r="AG217">
        <f t="shared" si="23"/>
        <v>2</v>
      </c>
      <c r="AH217">
        <f t="shared" si="24"/>
        <v>132</v>
      </c>
      <c r="AI217" t="str">
        <f t="shared" si="25"/>
        <v>Bronz customer</v>
      </c>
    </row>
    <row r="218" spans="1:35" x14ac:dyDescent="0.3">
      <c r="A218">
        <v>2204</v>
      </c>
      <c r="B218" t="s">
        <v>797</v>
      </c>
      <c r="C218">
        <v>2762</v>
      </c>
      <c r="D218" t="s">
        <v>24</v>
      </c>
      <c r="E218" t="s">
        <v>25</v>
      </c>
      <c r="F218">
        <v>9</v>
      </c>
      <c r="G218" t="s">
        <v>798</v>
      </c>
      <c r="H218" t="s">
        <v>799</v>
      </c>
      <c r="I218" t="str">
        <f>VLOOKUP(A218,[1]Transactions!$A$2:$Y$3480,8,FALSE)</f>
        <v>Mountain</v>
      </c>
      <c r="J218">
        <f>VLOOKUP(A218,[1]Transactions!$A$2:$Y$3480,13,FALSE)</f>
        <v>114.93</v>
      </c>
      <c r="K218" s="4">
        <f>VLOOKUP(A218,[1]Transactions!$A$2:$Y$3480,14,FALSE)</f>
        <v>40784</v>
      </c>
      <c r="M218" t="b">
        <f>VLOOKUP(A218,[1]Transactions!$A$2:$Y$3480,5,FALSE)</f>
        <v>0</v>
      </c>
      <c r="N218" t="str">
        <f>VLOOKUP(A218,[1]Transactions!$A$2:$Y$3480,6,FALSE)</f>
        <v>Approved</v>
      </c>
      <c r="O218" t="str">
        <f>VLOOKUP(A218,[1]Transactions!$A$1:$Y$3480,7,FALSE)</f>
        <v>Trek Bicycles</v>
      </c>
      <c r="P218" t="s">
        <v>43</v>
      </c>
      <c r="Q218">
        <v>16</v>
      </c>
      <c r="R218" t="s">
        <v>95</v>
      </c>
      <c r="S218" t="s">
        <v>96</v>
      </c>
      <c r="T218" t="s">
        <v>46</v>
      </c>
      <c r="U218" t="s">
        <v>32</v>
      </c>
      <c r="V218" t="s">
        <v>47</v>
      </c>
      <c r="W218">
        <v>7</v>
      </c>
      <c r="X218">
        <v>8</v>
      </c>
      <c r="Y218">
        <v>7935.08</v>
      </c>
      <c r="Z218">
        <v>4588.5</v>
      </c>
      <c r="AA218">
        <v>53</v>
      </c>
      <c r="AB218">
        <v>17</v>
      </c>
      <c r="AC218">
        <v>8</v>
      </c>
      <c r="AD218">
        <v>3346.58</v>
      </c>
      <c r="AE218">
        <f t="shared" si="22"/>
        <v>4</v>
      </c>
      <c r="AF218">
        <f t="shared" si="26"/>
        <v>2</v>
      </c>
      <c r="AG218">
        <f t="shared" si="23"/>
        <v>2</v>
      </c>
      <c r="AH218">
        <f t="shared" si="24"/>
        <v>422</v>
      </c>
      <c r="AI218" t="str">
        <f t="shared" si="25"/>
        <v>Platinum Customer</v>
      </c>
    </row>
    <row r="219" spans="1:35" x14ac:dyDescent="0.3">
      <c r="A219">
        <v>856</v>
      </c>
      <c r="B219" t="s">
        <v>800</v>
      </c>
      <c r="C219">
        <v>3139</v>
      </c>
      <c r="D219" t="s">
        <v>40</v>
      </c>
      <c r="E219" t="s">
        <v>25</v>
      </c>
      <c r="F219">
        <v>7</v>
      </c>
      <c r="G219" t="s">
        <v>801</v>
      </c>
      <c r="H219" t="s">
        <v>802</v>
      </c>
      <c r="I219" t="str">
        <f>VLOOKUP(A219,[1]Transactions!$A$2:$Y$3480,8,FALSE)</f>
        <v>Standard</v>
      </c>
      <c r="J219">
        <f>VLOOKUP(A219,[1]Transactions!$A$2:$Y$3480,13,FALSE)</f>
        <v>198.29000000000002</v>
      </c>
      <c r="K219" s="4">
        <f>VLOOKUP(A219,[1]Transactions!$A$2:$Y$3480,14,FALSE)</f>
        <v>42710</v>
      </c>
      <c r="M219" t="b">
        <f>VLOOKUP(A219,[1]Transactions!$A$2:$Y$3480,5,FALSE)</f>
        <v>0</v>
      </c>
      <c r="N219" t="str">
        <f>VLOOKUP(A219,[1]Transactions!$A$2:$Y$3480,6,FALSE)</f>
        <v>Approved</v>
      </c>
      <c r="O219" t="str">
        <f>VLOOKUP(A219,[1]Transactions!$A$1:$Y$3480,7,FALSE)</f>
        <v>Trek Bicycles</v>
      </c>
      <c r="P219" t="s">
        <v>28</v>
      </c>
      <c r="Q219">
        <v>63</v>
      </c>
      <c r="R219" t="s">
        <v>218</v>
      </c>
      <c r="S219" t="s">
        <v>45</v>
      </c>
      <c r="T219" t="s">
        <v>31</v>
      </c>
      <c r="U219" t="s">
        <v>32</v>
      </c>
      <c r="V219" t="s">
        <v>33</v>
      </c>
      <c r="W219">
        <v>9</v>
      </c>
      <c r="X219">
        <v>7</v>
      </c>
      <c r="Y219">
        <v>6845.04</v>
      </c>
      <c r="Z219">
        <v>3932.39</v>
      </c>
      <c r="AA219">
        <v>31</v>
      </c>
      <c r="AB219">
        <v>1</v>
      </c>
      <c r="AC219">
        <v>7</v>
      </c>
      <c r="AD219">
        <v>2912.65</v>
      </c>
      <c r="AE219">
        <f t="shared" si="22"/>
        <v>4</v>
      </c>
      <c r="AF219">
        <f t="shared" si="26"/>
        <v>3</v>
      </c>
      <c r="AG219">
        <f t="shared" si="23"/>
        <v>3</v>
      </c>
      <c r="AH219">
        <f t="shared" si="24"/>
        <v>433</v>
      </c>
      <c r="AI219" t="str">
        <f t="shared" si="25"/>
        <v>Platinum Customer</v>
      </c>
    </row>
    <row r="220" spans="1:35" x14ac:dyDescent="0.3">
      <c r="A220">
        <v>584</v>
      </c>
      <c r="B220" t="s">
        <v>803</v>
      </c>
      <c r="C220">
        <v>2300</v>
      </c>
      <c r="D220" t="s">
        <v>24</v>
      </c>
      <c r="E220" t="s">
        <v>25</v>
      </c>
      <c r="F220">
        <v>10</v>
      </c>
      <c r="G220" t="s">
        <v>804</v>
      </c>
      <c r="H220" t="s">
        <v>805</v>
      </c>
      <c r="I220" t="str">
        <f>VLOOKUP(A220,[1]Transactions!$A$2:$Y$3480,8,FALSE)</f>
        <v>Standard</v>
      </c>
      <c r="J220">
        <f>VLOOKUP(A220,[1]Transactions!$A$2:$Y$3480,13,FALSE)</f>
        <v>502.47</v>
      </c>
      <c r="K220" s="4">
        <f>VLOOKUP(A220,[1]Transactions!$A$2:$Y$3480,14,FALSE)</f>
        <v>34071</v>
      </c>
      <c r="M220" t="b">
        <f>VLOOKUP(A220,[1]Transactions!$A$2:$Y$3480,5,FALSE)</f>
        <v>1</v>
      </c>
      <c r="N220" t="str">
        <f>VLOOKUP(A220,[1]Transactions!$A$2:$Y$3480,6,FALSE)</f>
        <v>Cancelled</v>
      </c>
      <c r="O220" t="str">
        <f>VLOOKUP(A220,[1]Transactions!$A$1:$Y$3480,7,FALSE)</f>
        <v>Solex</v>
      </c>
      <c r="P220" t="s">
        <v>43</v>
      </c>
      <c r="Q220">
        <v>10</v>
      </c>
      <c r="R220" t="s">
        <v>295</v>
      </c>
      <c r="S220" t="s">
        <v>119</v>
      </c>
      <c r="T220" t="s">
        <v>38</v>
      </c>
      <c r="U220" t="s">
        <v>32</v>
      </c>
      <c r="V220" t="s">
        <v>33</v>
      </c>
      <c r="W220">
        <v>19</v>
      </c>
      <c r="X220">
        <v>4</v>
      </c>
      <c r="Y220">
        <v>3399.52</v>
      </c>
      <c r="Z220">
        <v>2129.31</v>
      </c>
      <c r="AA220">
        <v>25</v>
      </c>
      <c r="AB220">
        <v>132</v>
      </c>
      <c r="AC220">
        <v>4</v>
      </c>
      <c r="AD220">
        <v>1270.21</v>
      </c>
      <c r="AE220">
        <f t="shared" si="22"/>
        <v>1</v>
      </c>
      <c r="AF220">
        <f t="shared" si="26"/>
        <v>4</v>
      </c>
      <c r="AG220">
        <f t="shared" si="23"/>
        <v>4</v>
      </c>
      <c r="AH220">
        <f t="shared" si="24"/>
        <v>144</v>
      </c>
      <c r="AI220" t="str">
        <f t="shared" si="25"/>
        <v>Bronz customer</v>
      </c>
    </row>
    <row r="221" spans="1:35" x14ac:dyDescent="0.3">
      <c r="A221">
        <v>141</v>
      </c>
      <c r="B221" t="s">
        <v>806</v>
      </c>
      <c r="C221">
        <v>2097</v>
      </c>
      <c r="D221" t="s">
        <v>24</v>
      </c>
      <c r="E221" t="s">
        <v>25</v>
      </c>
      <c r="F221">
        <v>11</v>
      </c>
      <c r="G221" t="s">
        <v>807</v>
      </c>
      <c r="H221" t="s">
        <v>808</v>
      </c>
      <c r="I221" t="str">
        <f>VLOOKUP(A221,[1]Transactions!$A$2:$Y$3480,8,FALSE)</f>
        <v>Standard</v>
      </c>
      <c r="J221">
        <f>VLOOKUP(A221,[1]Transactions!$A$2:$Y$3480,13,FALSE)</f>
        <v>1612.25</v>
      </c>
      <c r="K221" s="4">
        <f>VLOOKUP(A221,[1]Transactions!$A$2:$Y$3480,14,FALSE)</f>
        <v>37499</v>
      </c>
      <c r="M221" t="b">
        <f>VLOOKUP(A221,[1]Transactions!$A$2:$Y$3480,5,FALSE)</f>
        <v>0</v>
      </c>
      <c r="N221" t="str">
        <f>VLOOKUP(A221,[1]Transactions!$A$2:$Y$3480,6,FALSE)</f>
        <v>Approved</v>
      </c>
      <c r="O221" t="str">
        <f>VLOOKUP(A221,[1]Transactions!$A$1:$Y$3480,7,FALSE)</f>
        <v>Solex</v>
      </c>
      <c r="P221" t="s">
        <v>28</v>
      </c>
      <c r="Q221">
        <v>67</v>
      </c>
      <c r="R221" t="s">
        <v>603</v>
      </c>
      <c r="S221" t="s">
        <v>45</v>
      </c>
      <c r="T221" t="s">
        <v>46</v>
      </c>
      <c r="U221" t="s">
        <v>32</v>
      </c>
      <c r="V221" t="s">
        <v>33</v>
      </c>
      <c r="W221">
        <v>10</v>
      </c>
      <c r="X221">
        <v>3</v>
      </c>
      <c r="Y221">
        <v>4053.98</v>
      </c>
      <c r="Z221">
        <v>1915.63</v>
      </c>
      <c r="AA221">
        <v>66</v>
      </c>
      <c r="AB221">
        <v>159</v>
      </c>
      <c r="AC221">
        <v>3</v>
      </c>
      <c r="AD221">
        <v>2138.35</v>
      </c>
      <c r="AE221">
        <f t="shared" si="22"/>
        <v>1</v>
      </c>
      <c r="AF221">
        <f t="shared" si="26"/>
        <v>4</v>
      </c>
      <c r="AG221">
        <f t="shared" si="23"/>
        <v>3</v>
      </c>
      <c r="AH221">
        <f t="shared" si="24"/>
        <v>143</v>
      </c>
      <c r="AI221" t="str">
        <f t="shared" si="25"/>
        <v>Bronz customer</v>
      </c>
    </row>
    <row r="222" spans="1:35" x14ac:dyDescent="0.3">
      <c r="A222">
        <v>2534</v>
      </c>
      <c r="B222" t="s">
        <v>809</v>
      </c>
      <c r="C222">
        <v>2350</v>
      </c>
      <c r="D222" t="s">
        <v>24</v>
      </c>
      <c r="E222" t="s">
        <v>25</v>
      </c>
      <c r="F222">
        <v>3</v>
      </c>
      <c r="G222" t="s">
        <v>810</v>
      </c>
      <c r="H222" t="s">
        <v>811</v>
      </c>
      <c r="I222" t="str">
        <f>VLOOKUP(A222,[1]Transactions!$A$2:$Y$3480,8,FALSE)</f>
        <v>Road</v>
      </c>
      <c r="J222">
        <f>VLOOKUP(A222,[1]Transactions!$A$2:$Y$3480,13,FALSE)</f>
        <v>75.480000000000018</v>
      </c>
      <c r="K222" s="4">
        <f>VLOOKUP(A222,[1]Transactions!$A$2:$Y$3480,14,FALSE)</f>
        <v>37626</v>
      </c>
      <c r="M222" t="b">
        <f>VLOOKUP(A222,[1]Transactions!$A$2:$Y$3480,5,FALSE)</f>
        <v>0</v>
      </c>
      <c r="N222" t="str">
        <f>VLOOKUP(A222,[1]Transactions!$A$2:$Y$3480,6,FALSE)</f>
        <v>Approved</v>
      </c>
      <c r="O222" t="str">
        <f>VLOOKUP(A222,[1]Transactions!$A$1:$Y$3480,7,FALSE)</f>
        <v>Trek Bicycles</v>
      </c>
      <c r="P222" t="s">
        <v>43</v>
      </c>
      <c r="Q222">
        <v>70</v>
      </c>
      <c r="R222" t="s">
        <v>360</v>
      </c>
      <c r="S222" t="s">
        <v>119</v>
      </c>
      <c r="T222" t="s">
        <v>38</v>
      </c>
      <c r="U222" t="s">
        <v>32</v>
      </c>
      <c r="V222" t="s">
        <v>33</v>
      </c>
      <c r="W222">
        <v>12</v>
      </c>
      <c r="X222">
        <v>7</v>
      </c>
      <c r="Y222">
        <v>8069.62</v>
      </c>
      <c r="Z222">
        <v>6168.69</v>
      </c>
      <c r="AA222">
        <v>55</v>
      </c>
      <c r="AB222">
        <v>45</v>
      </c>
      <c r="AC222">
        <v>7</v>
      </c>
      <c r="AD222">
        <v>1900.93</v>
      </c>
      <c r="AE222">
        <f t="shared" si="22"/>
        <v>2</v>
      </c>
      <c r="AF222">
        <f t="shared" si="26"/>
        <v>3</v>
      </c>
      <c r="AG222">
        <f t="shared" si="23"/>
        <v>4</v>
      </c>
      <c r="AH222">
        <f t="shared" si="24"/>
        <v>234</v>
      </c>
      <c r="AI222" t="str">
        <f t="shared" si="25"/>
        <v>Gold Customerr</v>
      </c>
    </row>
    <row r="223" spans="1:35" x14ac:dyDescent="0.3">
      <c r="A223">
        <v>2454</v>
      </c>
      <c r="B223" t="s">
        <v>812</v>
      </c>
      <c r="C223">
        <v>2164</v>
      </c>
      <c r="D223" t="s">
        <v>24</v>
      </c>
      <c r="E223" t="s">
        <v>25</v>
      </c>
      <c r="F223">
        <v>8</v>
      </c>
      <c r="G223" t="s">
        <v>813</v>
      </c>
      <c r="H223" t="s">
        <v>814</v>
      </c>
      <c r="I223" t="str">
        <f>VLOOKUP(A223,[1]Transactions!$A$2:$Y$3480,8,FALSE)</f>
        <v>Road</v>
      </c>
      <c r="J223">
        <f>VLOOKUP(A223,[1]Transactions!$A$2:$Y$3480,13,FALSE)</f>
        <v>1295.43</v>
      </c>
      <c r="K223" s="4">
        <f>VLOOKUP(A223,[1]Transactions!$A$2:$Y$3480,14,FALSE)</f>
        <v>37823</v>
      </c>
      <c r="M223" t="b">
        <f>VLOOKUP(A223,[1]Transactions!$A$2:$Y$3480,5,FALSE)</f>
        <v>0</v>
      </c>
      <c r="N223" t="str">
        <f>VLOOKUP(A223,[1]Transactions!$A$2:$Y$3480,6,FALSE)</f>
        <v>Approved</v>
      </c>
      <c r="O223" t="str">
        <f>VLOOKUP(A223,[1]Transactions!$A$1:$Y$3480,7,FALSE)</f>
        <v>Trek Bicycles</v>
      </c>
      <c r="P223" t="s">
        <v>43</v>
      </c>
      <c r="Q223">
        <v>81</v>
      </c>
      <c r="R223" t="s">
        <v>815</v>
      </c>
      <c r="S223" t="s">
        <v>176</v>
      </c>
      <c r="T223" t="s">
        <v>31</v>
      </c>
      <c r="U223" t="s">
        <v>32</v>
      </c>
      <c r="V223" t="s">
        <v>33</v>
      </c>
      <c r="W223">
        <v>12</v>
      </c>
      <c r="X223">
        <v>10</v>
      </c>
      <c r="Y223">
        <v>11477.22</v>
      </c>
      <c r="Z223">
        <v>5205.01</v>
      </c>
      <c r="AA223">
        <v>60</v>
      </c>
      <c r="AB223">
        <v>29</v>
      </c>
      <c r="AC223">
        <v>10</v>
      </c>
      <c r="AD223">
        <v>6272.21</v>
      </c>
      <c r="AE223">
        <f t="shared" si="22"/>
        <v>3</v>
      </c>
      <c r="AF223">
        <f t="shared" si="26"/>
        <v>2</v>
      </c>
      <c r="AG223">
        <f t="shared" si="23"/>
        <v>1</v>
      </c>
      <c r="AH223">
        <f t="shared" si="24"/>
        <v>321</v>
      </c>
      <c r="AI223" t="str">
        <f t="shared" si="25"/>
        <v>Silver Customer</v>
      </c>
    </row>
    <row r="224" spans="1:35" x14ac:dyDescent="0.3">
      <c r="A224">
        <v>2402</v>
      </c>
      <c r="B224" t="s">
        <v>816</v>
      </c>
      <c r="C224">
        <v>2150</v>
      </c>
      <c r="D224" t="s">
        <v>24</v>
      </c>
      <c r="E224" t="s">
        <v>25</v>
      </c>
      <c r="F224">
        <v>7</v>
      </c>
      <c r="G224" t="s">
        <v>817</v>
      </c>
      <c r="H224" t="s">
        <v>818</v>
      </c>
      <c r="I224" t="str">
        <f>VLOOKUP(A224,[1]Transactions!$A$2:$Y$3480,8,FALSE)</f>
        <v>Standard</v>
      </c>
      <c r="J224">
        <f>VLOOKUP(A224,[1]Transactions!$A$2:$Y$3480,13,FALSE)</f>
        <v>144.26</v>
      </c>
      <c r="K224" s="4">
        <f>VLOOKUP(A224,[1]Transactions!$A$2:$Y$3480,14,FALSE)</f>
        <v>33888</v>
      </c>
      <c r="M224" t="b">
        <f>VLOOKUP(A224,[1]Transactions!$A$2:$Y$3480,5,FALSE)</f>
        <v>1</v>
      </c>
      <c r="N224" t="str">
        <f>VLOOKUP(A224,[1]Transactions!$A$2:$Y$3480,6,FALSE)</f>
        <v>Approved</v>
      </c>
      <c r="O224" t="str">
        <f>VLOOKUP(A224,[1]Transactions!$A$1:$Y$3480,7,FALSE)</f>
        <v>Giant Bicycles</v>
      </c>
      <c r="P224" t="s">
        <v>43</v>
      </c>
      <c r="Q224">
        <v>99</v>
      </c>
      <c r="R224" t="s">
        <v>580</v>
      </c>
      <c r="S224" t="s">
        <v>45</v>
      </c>
      <c r="T224" t="s">
        <v>31</v>
      </c>
      <c r="U224" t="s">
        <v>32</v>
      </c>
      <c r="V224" t="s">
        <v>33</v>
      </c>
      <c r="W224">
        <v>8</v>
      </c>
      <c r="X224">
        <v>3</v>
      </c>
      <c r="Y224">
        <v>4490.75</v>
      </c>
      <c r="Z224">
        <v>3702.47</v>
      </c>
      <c r="AA224">
        <v>63</v>
      </c>
      <c r="AB224">
        <v>78</v>
      </c>
      <c r="AC224">
        <v>3</v>
      </c>
      <c r="AD224">
        <v>788.28</v>
      </c>
      <c r="AE224">
        <f t="shared" si="22"/>
        <v>2</v>
      </c>
      <c r="AF224">
        <f t="shared" si="26"/>
        <v>4</v>
      </c>
      <c r="AG224">
        <f t="shared" si="23"/>
        <v>4</v>
      </c>
      <c r="AH224">
        <f t="shared" si="24"/>
        <v>244</v>
      </c>
      <c r="AI224" t="str">
        <f t="shared" si="25"/>
        <v>Gold Customerr</v>
      </c>
    </row>
    <row r="225" spans="1:35" x14ac:dyDescent="0.3">
      <c r="A225">
        <v>824</v>
      </c>
      <c r="B225" t="s">
        <v>819</v>
      </c>
      <c r="C225">
        <v>4127</v>
      </c>
      <c r="D225" t="s">
        <v>53</v>
      </c>
      <c r="E225" t="s">
        <v>25</v>
      </c>
      <c r="F225">
        <v>3</v>
      </c>
      <c r="G225" t="s">
        <v>820</v>
      </c>
      <c r="H225" t="s">
        <v>821</v>
      </c>
      <c r="I225" t="str">
        <f>VLOOKUP(A225,[1]Transactions!$A$2:$Y$3480,8,FALSE)</f>
        <v>Touring</v>
      </c>
      <c r="J225">
        <f>VLOOKUP(A225,[1]Transactions!$A$2:$Y$3480,13,FALSE)</f>
        <v>1010.02</v>
      </c>
      <c r="K225" s="4">
        <f>VLOOKUP(A225,[1]Transactions!$A$2:$Y$3480,14,FALSE)</f>
        <v>38859</v>
      </c>
      <c r="M225" t="b">
        <f>VLOOKUP(A225,[1]Transactions!$A$2:$Y$3480,5,FALSE)</f>
        <v>0</v>
      </c>
      <c r="N225" t="str">
        <f>VLOOKUP(A225,[1]Transactions!$A$2:$Y$3480,6,FALSE)</f>
        <v>Approved</v>
      </c>
      <c r="O225" t="str">
        <f>VLOOKUP(A225,[1]Transactions!$A$1:$Y$3480,7,FALSE)</f>
        <v>Giant Bicycles</v>
      </c>
      <c r="P225" t="s">
        <v>43</v>
      </c>
      <c r="Q225">
        <v>97</v>
      </c>
      <c r="R225" t="s">
        <v>822</v>
      </c>
      <c r="S225" t="s">
        <v>45</v>
      </c>
      <c r="T225" t="s">
        <v>38</v>
      </c>
      <c r="U225" t="s">
        <v>32</v>
      </c>
      <c r="V225" t="s">
        <v>33</v>
      </c>
      <c r="W225">
        <v>12</v>
      </c>
      <c r="X225">
        <v>4</v>
      </c>
      <c r="Y225">
        <v>6017.27</v>
      </c>
      <c r="Z225">
        <v>1879.49</v>
      </c>
      <c r="AA225">
        <v>43</v>
      </c>
      <c r="AB225">
        <v>9</v>
      </c>
      <c r="AC225">
        <v>4</v>
      </c>
      <c r="AD225">
        <v>4137.78</v>
      </c>
      <c r="AE225">
        <f t="shared" si="22"/>
        <v>4</v>
      </c>
      <c r="AF225">
        <f t="shared" si="26"/>
        <v>4</v>
      </c>
      <c r="AG225">
        <f t="shared" si="23"/>
        <v>2</v>
      </c>
      <c r="AH225">
        <f t="shared" si="24"/>
        <v>442</v>
      </c>
      <c r="AI225" t="str">
        <f t="shared" si="25"/>
        <v>Platinum Customer</v>
      </c>
    </row>
    <row r="226" spans="1:35" x14ac:dyDescent="0.3">
      <c r="A226">
        <v>2831</v>
      </c>
      <c r="B226" t="s">
        <v>823</v>
      </c>
      <c r="C226">
        <v>2021</v>
      </c>
      <c r="D226" t="s">
        <v>24</v>
      </c>
      <c r="E226" t="s">
        <v>25</v>
      </c>
      <c r="F226">
        <v>12</v>
      </c>
      <c r="G226" t="s">
        <v>824</v>
      </c>
      <c r="H226" t="s">
        <v>825</v>
      </c>
      <c r="I226" t="str">
        <f>VLOOKUP(A226,[1]Transactions!$A$2:$Y$3480,8,FALSE)</f>
        <v>Standard</v>
      </c>
      <c r="J226">
        <f>VLOOKUP(A226,[1]Transactions!$A$2:$Y$3480,13,FALSE)</f>
        <v>1544.6100000000001</v>
      </c>
      <c r="K226" s="4">
        <f>VLOOKUP(A226,[1]Transactions!$A$2:$Y$3480,14,FALSE)</f>
        <v>39526</v>
      </c>
      <c r="M226" t="b">
        <f>VLOOKUP(A226,[1]Transactions!$A$2:$Y$3480,5,FALSE)</f>
        <v>0</v>
      </c>
      <c r="N226" t="str">
        <f>VLOOKUP(A226,[1]Transactions!$A$2:$Y$3480,6,FALSE)</f>
        <v>Approved</v>
      </c>
      <c r="O226" t="str">
        <f>VLOOKUP(A226,[1]Transactions!$A$1:$Y$3480,7,FALSE)</f>
        <v>OHM Cycles</v>
      </c>
      <c r="P226" t="s">
        <v>43</v>
      </c>
      <c r="Q226">
        <v>16</v>
      </c>
      <c r="R226" t="s">
        <v>826</v>
      </c>
      <c r="S226" t="s">
        <v>30</v>
      </c>
      <c r="T226" t="s">
        <v>31</v>
      </c>
      <c r="U226" t="s">
        <v>32</v>
      </c>
      <c r="V226" t="s">
        <v>33</v>
      </c>
      <c r="W226">
        <v>11</v>
      </c>
      <c r="X226">
        <v>5</v>
      </c>
      <c r="Y226">
        <v>4904.01</v>
      </c>
      <c r="Z226">
        <v>928.84</v>
      </c>
      <c r="AA226">
        <v>52</v>
      </c>
      <c r="AB226">
        <v>14</v>
      </c>
      <c r="AC226">
        <v>5</v>
      </c>
      <c r="AD226">
        <v>3975.17</v>
      </c>
      <c r="AE226">
        <f t="shared" si="22"/>
        <v>4</v>
      </c>
      <c r="AF226">
        <f>_xlfn.IFS(AC226&gt;=14,1,AND(AC226&lt;=14,AC226&gt;7),2,AND(AC226&lt;=7,AC226&gt;=5),3,AND(AC226&lt;=4,AC226&gt;0),4)</f>
        <v>3</v>
      </c>
      <c r="AG226">
        <f t="shared" si="23"/>
        <v>2</v>
      </c>
      <c r="AH226">
        <f t="shared" si="24"/>
        <v>432</v>
      </c>
      <c r="AI226" t="str">
        <f t="shared" si="25"/>
        <v>Platinum Customer</v>
      </c>
    </row>
    <row r="227" spans="1:35" x14ac:dyDescent="0.3">
      <c r="A227">
        <v>1590</v>
      </c>
      <c r="B227" t="s">
        <v>827</v>
      </c>
      <c r="C227">
        <v>4132</v>
      </c>
      <c r="D227" t="s">
        <v>53</v>
      </c>
      <c r="E227" t="s">
        <v>25</v>
      </c>
      <c r="F227">
        <v>5</v>
      </c>
      <c r="G227" t="s">
        <v>828</v>
      </c>
      <c r="H227" t="s">
        <v>829</v>
      </c>
      <c r="I227" t="str">
        <f>VLOOKUP(A227,[1]Transactions!$A$2:$Y$3480,8,FALSE)</f>
        <v>Mountain</v>
      </c>
      <c r="J227">
        <f>VLOOKUP(A227,[1]Transactions!$A$2:$Y$3480,13,FALSE)</f>
        <v>114.93</v>
      </c>
      <c r="K227" s="4">
        <f>VLOOKUP(A227,[1]Transactions!$A$2:$Y$3480,14,FALSE)</f>
        <v>38258</v>
      </c>
      <c r="M227" t="b">
        <f>VLOOKUP(A227,[1]Transactions!$A$2:$Y$3480,5,FALSE)</f>
        <v>0</v>
      </c>
      <c r="N227" t="str">
        <f>VLOOKUP(A227,[1]Transactions!$A$2:$Y$3480,6,FALSE)</f>
        <v>Approved</v>
      </c>
      <c r="O227" t="str">
        <f>VLOOKUP(A227,[1]Transactions!$A$1:$Y$3480,7,FALSE)</f>
        <v>Trek Bicycles</v>
      </c>
      <c r="P227" t="s">
        <v>43</v>
      </c>
      <c r="Q227">
        <v>8</v>
      </c>
      <c r="R227" t="s">
        <v>325</v>
      </c>
      <c r="S227" t="s">
        <v>57</v>
      </c>
      <c r="T227" t="s">
        <v>31</v>
      </c>
      <c r="U227" t="s">
        <v>32</v>
      </c>
      <c r="V227" t="s">
        <v>47</v>
      </c>
      <c r="W227">
        <v>14</v>
      </c>
      <c r="X227">
        <v>3</v>
      </c>
      <c r="Y227">
        <v>5130.3900000000003</v>
      </c>
      <c r="Z227">
        <v>2882.35</v>
      </c>
      <c r="AA227">
        <v>54</v>
      </c>
      <c r="AB227">
        <v>86</v>
      </c>
      <c r="AC227">
        <v>3</v>
      </c>
      <c r="AD227">
        <v>2248.04</v>
      </c>
      <c r="AE227">
        <f t="shared" si="22"/>
        <v>1</v>
      </c>
      <c r="AF227">
        <f t="shared" si="26"/>
        <v>4</v>
      </c>
      <c r="AG227">
        <f t="shared" si="23"/>
        <v>3</v>
      </c>
      <c r="AH227">
        <f t="shared" si="24"/>
        <v>143</v>
      </c>
      <c r="AI227" t="str">
        <f t="shared" si="25"/>
        <v>Bronz customer</v>
      </c>
    </row>
    <row r="228" spans="1:35" x14ac:dyDescent="0.3">
      <c r="A228">
        <v>2562</v>
      </c>
      <c r="B228" t="s">
        <v>830</v>
      </c>
      <c r="C228">
        <v>3677</v>
      </c>
      <c r="D228" t="s">
        <v>40</v>
      </c>
      <c r="E228" t="s">
        <v>25</v>
      </c>
      <c r="F228">
        <v>5</v>
      </c>
      <c r="G228" t="s">
        <v>831</v>
      </c>
      <c r="H228" t="s">
        <v>832</v>
      </c>
      <c r="I228" t="str">
        <f>VLOOKUP(A228,[1]Transactions!$A$2:$Y$3480,8,FALSE)</f>
        <v>Standard</v>
      </c>
      <c r="J228">
        <f>VLOOKUP(A228,[1]Transactions!$A$2:$Y$3480,13,FALSE)</f>
        <v>448.67999999999995</v>
      </c>
      <c r="K228" s="4">
        <f>VLOOKUP(A228,[1]Transactions!$A$2:$Y$3480,14,FALSE)</f>
        <v>37659</v>
      </c>
      <c r="M228" t="b">
        <f>VLOOKUP(A228,[1]Transactions!$A$2:$Y$3480,5,FALSE)</f>
        <v>1</v>
      </c>
      <c r="N228" t="str">
        <f>VLOOKUP(A228,[1]Transactions!$A$2:$Y$3480,6,FALSE)</f>
        <v>Approved</v>
      </c>
      <c r="O228" t="str">
        <f>VLOOKUP(A228,[1]Transactions!$A$1:$Y$3480,7,FALSE)</f>
        <v>Giant Bicycles</v>
      </c>
      <c r="P228" t="s">
        <v>28</v>
      </c>
      <c r="Q228">
        <v>98</v>
      </c>
      <c r="R228" t="s">
        <v>111</v>
      </c>
      <c r="S228" t="s">
        <v>57</v>
      </c>
      <c r="T228" t="s">
        <v>31</v>
      </c>
      <c r="U228" t="s">
        <v>32</v>
      </c>
      <c r="V228" t="s">
        <v>47</v>
      </c>
      <c r="W228">
        <v>13</v>
      </c>
      <c r="X228">
        <v>7</v>
      </c>
      <c r="Y228">
        <v>8220.23</v>
      </c>
      <c r="Z228">
        <v>4372.01</v>
      </c>
      <c r="AA228">
        <v>39</v>
      </c>
      <c r="AB228">
        <v>101</v>
      </c>
      <c r="AC228">
        <v>7</v>
      </c>
      <c r="AD228">
        <v>3848.22</v>
      </c>
      <c r="AE228">
        <f t="shared" si="22"/>
        <v>1</v>
      </c>
      <c r="AF228">
        <f t="shared" si="26"/>
        <v>3</v>
      </c>
      <c r="AG228">
        <f t="shared" si="23"/>
        <v>2</v>
      </c>
      <c r="AH228">
        <f t="shared" si="24"/>
        <v>132</v>
      </c>
      <c r="AI228" t="str">
        <f t="shared" si="25"/>
        <v>Bronz customer</v>
      </c>
    </row>
    <row r="229" spans="1:35" x14ac:dyDescent="0.3">
      <c r="A229">
        <v>98</v>
      </c>
      <c r="B229" t="s">
        <v>833</v>
      </c>
      <c r="C229">
        <v>2209</v>
      </c>
      <c r="D229" t="s">
        <v>24</v>
      </c>
      <c r="E229" t="s">
        <v>25</v>
      </c>
      <c r="F229">
        <v>10</v>
      </c>
      <c r="G229" t="s">
        <v>834</v>
      </c>
      <c r="H229" t="s">
        <v>835</v>
      </c>
      <c r="I229" t="str">
        <f>VLOOKUP(A229,[1]Transactions!$A$2:$Y$3480,8,FALSE)</f>
        <v>Road</v>
      </c>
      <c r="J229">
        <f>VLOOKUP(A229,[1]Transactions!$A$2:$Y$3480,13,FALSE)</f>
        <v>133.38</v>
      </c>
      <c r="K229" s="4">
        <f>VLOOKUP(A229,[1]Transactions!$A$2:$Y$3480,14,FALSE)</f>
        <v>37823</v>
      </c>
      <c r="M229">
        <f>VLOOKUP(A229,[1]Transactions!$A$2:$Y$3480,5,FALSE)</f>
        <v>0</v>
      </c>
      <c r="N229" t="str">
        <f>VLOOKUP(A229,[1]Transactions!$A$2:$Y$3480,6,FALSE)</f>
        <v>Approved</v>
      </c>
      <c r="O229" t="str">
        <f>VLOOKUP(A229,[1]Transactions!$A$1:$Y$3480,7,FALSE)</f>
        <v>Trek Bicycles</v>
      </c>
      <c r="P229" t="s">
        <v>43</v>
      </c>
      <c r="Q229">
        <v>19</v>
      </c>
      <c r="R229" t="s">
        <v>72</v>
      </c>
      <c r="S229" t="s">
        <v>30</v>
      </c>
      <c r="T229" t="s">
        <v>31</v>
      </c>
      <c r="U229" t="s">
        <v>32</v>
      </c>
      <c r="V229" t="s">
        <v>47</v>
      </c>
      <c r="W229">
        <v>7</v>
      </c>
      <c r="X229">
        <v>4</v>
      </c>
      <c r="Y229">
        <v>5405.52</v>
      </c>
      <c r="Z229">
        <v>3784.77</v>
      </c>
      <c r="AA229">
        <v>64</v>
      </c>
      <c r="AB229">
        <v>141</v>
      </c>
      <c r="AC229">
        <v>4</v>
      </c>
      <c r="AD229">
        <v>1620.75</v>
      </c>
      <c r="AE229">
        <f t="shared" si="22"/>
        <v>1</v>
      </c>
      <c r="AF229">
        <f t="shared" si="26"/>
        <v>4</v>
      </c>
      <c r="AG229">
        <f t="shared" si="23"/>
        <v>4</v>
      </c>
      <c r="AH229">
        <f t="shared" si="24"/>
        <v>144</v>
      </c>
      <c r="AI229" t="str">
        <f t="shared" si="25"/>
        <v>Bronz customer</v>
      </c>
    </row>
    <row r="230" spans="1:35" x14ac:dyDescent="0.3">
      <c r="A230">
        <v>2239</v>
      </c>
      <c r="B230" t="s">
        <v>836</v>
      </c>
      <c r="C230">
        <v>2400</v>
      </c>
      <c r="D230" t="s">
        <v>24</v>
      </c>
      <c r="E230" t="s">
        <v>25</v>
      </c>
      <c r="F230">
        <v>1</v>
      </c>
      <c r="G230" t="s">
        <v>837</v>
      </c>
      <c r="H230" t="s">
        <v>838</v>
      </c>
      <c r="I230" t="str">
        <f>VLOOKUP(A230,[1]Transactions!$A$2:$Y$3480,8,FALSE)</f>
        <v>Standard</v>
      </c>
      <c r="J230">
        <f>VLOOKUP(A230,[1]Transactions!$A$2:$Y$3480,13,FALSE)</f>
        <v>15.080000000000005</v>
      </c>
      <c r="K230" s="4">
        <f>VLOOKUP(A230,[1]Transactions!$A$2:$Y$3480,14,FALSE)</f>
        <v>42404</v>
      </c>
      <c r="M230" t="b">
        <f>VLOOKUP(A230,[1]Transactions!$A$2:$Y$3480,5,FALSE)</f>
        <v>1</v>
      </c>
      <c r="N230" t="str">
        <f>VLOOKUP(A230,[1]Transactions!$A$2:$Y$3480,6,FALSE)</f>
        <v>Approved</v>
      </c>
      <c r="O230" t="str">
        <f>VLOOKUP(A230,[1]Transactions!$A$1:$Y$3480,7,FALSE)</f>
        <v>WeareA2B</v>
      </c>
      <c r="P230" t="s">
        <v>43</v>
      </c>
      <c r="Q230">
        <v>0</v>
      </c>
      <c r="R230" t="s">
        <v>161</v>
      </c>
      <c r="S230" t="s">
        <v>176</v>
      </c>
      <c r="T230" t="s">
        <v>46</v>
      </c>
      <c r="U230" t="s">
        <v>32</v>
      </c>
      <c r="V230" t="s">
        <v>33</v>
      </c>
      <c r="W230">
        <v>8</v>
      </c>
      <c r="X230">
        <v>2</v>
      </c>
      <c r="Y230">
        <v>1693.21</v>
      </c>
      <c r="Z230">
        <v>956.48</v>
      </c>
      <c r="AA230">
        <v>60</v>
      </c>
      <c r="AB230">
        <v>32</v>
      </c>
      <c r="AC230">
        <v>2</v>
      </c>
      <c r="AD230">
        <v>736.73</v>
      </c>
      <c r="AE230">
        <f t="shared" si="22"/>
        <v>3</v>
      </c>
      <c r="AF230">
        <f t="shared" si="26"/>
        <v>4</v>
      </c>
      <c r="AG230">
        <f t="shared" si="23"/>
        <v>4</v>
      </c>
      <c r="AH230">
        <f t="shared" si="24"/>
        <v>344</v>
      </c>
      <c r="AI230" t="str">
        <f t="shared" si="25"/>
        <v>Silver Customer</v>
      </c>
    </row>
    <row r="231" spans="1:35" x14ac:dyDescent="0.3">
      <c r="A231">
        <v>520</v>
      </c>
      <c r="B231" t="s">
        <v>839</v>
      </c>
      <c r="C231">
        <v>2211</v>
      </c>
      <c r="D231" t="s">
        <v>24</v>
      </c>
      <c r="E231" t="s">
        <v>25</v>
      </c>
      <c r="F231">
        <v>9</v>
      </c>
      <c r="G231" t="s">
        <v>840</v>
      </c>
      <c r="H231" t="s">
        <v>841</v>
      </c>
      <c r="I231" t="str">
        <f>VLOOKUP(A231,[1]Transactions!$A$2:$Y$3480,8,FALSE)</f>
        <v>Standard</v>
      </c>
      <c r="J231">
        <f>VLOOKUP(A231,[1]Transactions!$A$2:$Y$3480,13,FALSE)</f>
        <v>817.36</v>
      </c>
      <c r="K231" s="4">
        <f>VLOOKUP(A231,[1]Transactions!$A$2:$Y$3480,14,FALSE)</f>
        <v>36145</v>
      </c>
      <c r="M231" t="b">
        <f>VLOOKUP(A231,[1]Transactions!$A$2:$Y$3480,5,FALSE)</f>
        <v>0</v>
      </c>
      <c r="N231" t="str">
        <f>VLOOKUP(A231,[1]Transactions!$A$2:$Y$3480,6,FALSE)</f>
        <v>Approved</v>
      </c>
      <c r="O231" t="str">
        <f>VLOOKUP(A231,[1]Transactions!$A$1:$Y$3480,7,FALSE)</f>
        <v>Norco Bicycles</v>
      </c>
      <c r="P231" t="s">
        <v>43</v>
      </c>
      <c r="Q231">
        <v>66</v>
      </c>
      <c r="R231" t="s">
        <v>842</v>
      </c>
      <c r="S231" t="s">
        <v>45</v>
      </c>
      <c r="T231" t="s">
        <v>38</v>
      </c>
      <c r="U231" t="s">
        <v>32</v>
      </c>
      <c r="V231" t="s">
        <v>33</v>
      </c>
      <c r="W231">
        <v>15</v>
      </c>
      <c r="X231">
        <v>5</v>
      </c>
      <c r="Y231">
        <v>2566.04</v>
      </c>
      <c r="Z231">
        <v>1746.78</v>
      </c>
      <c r="AA231">
        <v>56</v>
      </c>
      <c r="AB231">
        <v>16</v>
      </c>
      <c r="AC231">
        <v>5</v>
      </c>
      <c r="AD231">
        <v>819.26</v>
      </c>
      <c r="AE231">
        <f t="shared" si="22"/>
        <v>4</v>
      </c>
      <c r="AF231">
        <f>_xlfn.IFS(AC231&gt;=14,1,AND(AC231&lt;=14,AC231&gt;7),2,AND(AC231&lt;=7,AC231&gt;=5),3,AND(AC231&lt;=4,AC231&gt;0),4)</f>
        <v>3</v>
      </c>
      <c r="AG231">
        <f t="shared" si="23"/>
        <v>4</v>
      </c>
      <c r="AH231">
        <f t="shared" si="24"/>
        <v>434</v>
      </c>
      <c r="AI231" t="str">
        <f t="shared" si="25"/>
        <v>Platinum Customer</v>
      </c>
    </row>
    <row r="232" spans="1:35" x14ac:dyDescent="0.3">
      <c r="A232">
        <v>47</v>
      </c>
      <c r="B232" t="s">
        <v>843</v>
      </c>
      <c r="C232">
        <v>2322</v>
      </c>
      <c r="D232" t="s">
        <v>24</v>
      </c>
      <c r="E232" t="s">
        <v>25</v>
      </c>
      <c r="F232">
        <v>4</v>
      </c>
      <c r="G232" t="s">
        <v>844</v>
      </c>
      <c r="H232" t="s">
        <v>845</v>
      </c>
      <c r="I232" t="str">
        <f>VLOOKUP(A232,[1]Transactions!$A$2:$Y$3480,8,FALSE)</f>
        <v>Standard</v>
      </c>
      <c r="J232">
        <f>VLOOKUP(A232,[1]Transactions!$A$2:$Y$3480,13,FALSE)</f>
        <v>903.11</v>
      </c>
      <c r="K232" s="4">
        <f>VLOOKUP(A232,[1]Transactions!$A$2:$Y$3480,14,FALSE)</f>
        <v>34527</v>
      </c>
      <c r="M232" t="b">
        <f>VLOOKUP(A232,[1]Transactions!$A$2:$Y$3480,5,FALSE)</f>
        <v>1</v>
      </c>
      <c r="N232" t="str">
        <f>VLOOKUP(A232,[1]Transactions!$A$2:$Y$3480,6,FALSE)</f>
        <v>Approved</v>
      </c>
      <c r="O232" t="str">
        <f>VLOOKUP(A232,[1]Transactions!$A$1:$Y$3480,7,FALSE)</f>
        <v>Trek Bicycles</v>
      </c>
      <c r="P232" t="s">
        <v>28</v>
      </c>
      <c r="Q232">
        <v>51</v>
      </c>
      <c r="R232" t="s">
        <v>234</v>
      </c>
      <c r="S232" t="s">
        <v>30</v>
      </c>
      <c r="T232" t="s">
        <v>38</v>
      </c>
      <c r="U232" t="s">
        <v>32</v>
      </c>
      <c r="V232" t="s">
        <v>47</v>
      </c>
      <c r="W232">
        <v>2</v>
      </c>
      <c r="X232">
        <v>7</v>
      </c>
      <c r="Y232">
        <v>8022.01</v>
      </c>
      <c r="Z232">
        <v>3689.82</v>
      </c>
      <c r="AA232">
        <v>27</v>
      </c>
      <c r="AB232">
        <v>35</v>
      </c>
      <c r="AC232">
        <v>7</v>
      </c>
      <c r="AD232">
        <v>4332.1899999999996</v>
      </c>
      <c r="AE232">
        <f t="shared" si="22"/>
        <v>3</v>
      </c>
      <c r="AF232">
        <f t="shared" si="26"/>
        <v>3</v>
      </c>
      <c r="AG232">
        <f t="shared" si="23"/>
        <v>1</v>
      </c>
      <c r="AH232">
        <f t="shared" si="24"/>
        <v>331</v>
      </c>
      <c r="AI232" t="str">
        <f t="shared" si="25"/>
        <v>Silver Customer</v>
      </c>
    </row>
    <row r="233" spans="1:35" x14ac:dyDescent="0.3">
      <c r="A233">
        <v>1151</v>
      </c>
      <c r="B233" t="s">
        <v>846</v>
      </c>
      <c r="C233">
        <v>2166</v>
      </c>
      <c r="D233" t="s">
        <v>24</v>
      </c>
      <c r="E233" t="s">
        <v>25</v>
      </c>
      <c r="F233">
        <v>9</v>
      </c>
      <c r="G233" t="s">
        <v>847</v>
      </c>
      <c r="H233" t="s">
        <v>848</v>
      </c>
      <c r="I233" t="str">
        <f>VLOOKUP(A233,[1]Transactions!$A$2:$Y$3480,8,FALSE)</f>
        <v>Standard</v>
      </c>
      <c r="J233">
        <f>VLOOKUP(A233,[1]Transactions!$A$2:$Y$3480,13,FALSE)</f>
        <v>128.45999999999992</v>
      </c>
      <c r="K233" s="4">
        <f>VLOOKUP(A233,[1]Transactions!$A$2:$Y$3480,14,FALSE)</f>
        <v>41922</v>
      </c>
      <c r="M233" t="b">
        <f>VLOOKUP(A233,[1]Transactions!$A$2:$Y$3480,5,FALSE)</f>
        <v>1</v>
      </c>
      <c r="N233" t="str">
        <f>VLOOKUP(A233,[1]Transactions!$A$2:$Y$3480,6,FALSE)</f>
        <v>Approved</v>
      </c>
      <c r="O233" t="str">
        <f>VLOOKUP(A233,[1]Transactions!$A$1:$Y$3480,7,FALSE)</f>
        <v>WeareA2B</v>
      </c>
      <c r="P233" t="s">
        <v>43</v>
      </c>
      <c r="Q233">
        <v>27</v>
      </c>
      <c r="R233" t="s">
        <v>554</v>
      </c>
      <c r="S233" t="s">
        <v>7272</v>
      </c>
      <c r="T233" t="s">
        <v>46</v>
      </c>
      <c r="U233" t="s">
        <v>32</v>
      </c>
      <c r="V233" t="s">
        <v>33</v>
      </c>
      <c r="W233">
        <v>19</v>
      </c>
      <c r="X233">
        <v>5</v>
      </c>
      <c r="Y233">
        <v>5819.58</v>
      </c>
      <c r="Z233">
        <v>2370.27</v>
      </c>
      <c r="AA233">
        <v>55</v>
      </c>
      <c r="AB233">
        <v>75</v>
      </c>
      <c r="AC233">
        <v>5</v>
      </c>
      <c r="AD233">
        <v>3449.31</v>
      </c>
      <c r="AE233">
        <f t="shared" si="22"/>
        <v>2</v>
      </c>
      <c r="AF233">
        <f>_xlfn.IFS(AC233&gt;=14,1,AND(AC233&lt;=14,AC233&gt;7),2,AND(AC233&lt;=7,AC233&gt;=5),3,AND(AC233&lt;=4,AC233&gt;0),4)</f>
        <v>3</v>
      </c>
      <c r="AG233">
        <f t="shared" si="23"/>
        <v>2</v>
      </c>
      <c r="AH233">
        <f t="shared" si="24"/>
        <v>232</v>
      </c>
      <c r="AI233" t="str">
        <f t="shared" si="25"/>
        <v>Gold Customerr</v>
      </c>
    </row>
    <row r="234" spans="1:35" x14ac:dyDescent="0.3">
      <c r="A234">
        <v>1856</v>
      </c>
      <c r="B234" t="s">
        <v>849</v>
      </c>
      <c r="C234">
        <v>2010</v>
      </c>
      <c r="D234" t="s">
        <v>24</v>
      </c>
      <c r="E234" t="s">
        <v>25</v>
      </c>
      <c r="F234">
        <v>10</v>
      </c>
      <c r="G234" t="s">
        <v>850</v>
      </c>
      <c r="H234" t="s">
        <v>851</v>
      </c>
      <c r="I234" t="str">
        <f>VLOOKUP(A234,[1]Transactions!$A$2:$Y$3480,8,FALSE)</f>
        <v>Standard</v>
      </c>
      <c r="J234">
        <f>VLOOKUP(A234,[1]Transactions!$A$2:$Y$3480,13,FALSE)</f>
        <v>471.6</v>
      </c>
      <c r="K234" s="4">
        <f>VLOOKUP(A234,[1]Transactions!$A$2:$Y$3480,14,FALSE)</f>
        <v>35667</v>
      </c>
      <c r="M234" t="b">
        <f>VLOOKUP(A234,[1]Transactions!$A$2:$Y$3480,5,FALSE)</f>
        <v>0</v>
      </c>
      <c r="N234" t="str">
        <f>VLOOKUP(A234,[1]Transactions!$A$2:$Y$3480,6,FALSE)</f>
        <v>Approved</v>
      </c>
      <c r="O234" t="str">
        <f>VLOOKUP(A234,[1]Transactions!$A$1:$Y$3480,7,FALSE)</f>
        <v>Giant Bicycles</v>
      </c>
      <c r="P234" t="s">
        <v>43</v>
      </c>
      <c r="Q234">
        <v>57</v>
      </c>
      <c r="R234" t="s">
        <v>161</v>
      </c>
      <c r="S234" t="s">
        <v>57</v>
      </c>
      <c r="T234" t="s">
        <v>31</v>
      </c>
      <c r="U234" t="s">
        <v>32</v>
      </c>
      <c r="V234" t="s">
        <v>47</v>
      </c>
      <c r="W234">
        <v>4</v>
      </c>
      <c r="X234">
        <v>2</v>
      </c>
      <c r="Y234">
        <v>1134.6300000000001</v>
      </c>
      <c r="Z234">
        <v>880.82</v>
      </c>
      <c r="AA234">
        <v>51</v>
      </c>
      <c r="AB234">
        <v>127</v>
      </c>
      <c r="AC234">
        <v>2</v>
      </c>
      <c r="AD234">
        <v>253.81</v>
      </c>
      <c r="AE234">
        <f t="shared" si="22"/>
        <v>1</v>
      </c>
      <c r="AF234">
        <f t="shared" si="26"/>
        <v>4</v>
      </c>
      <c r="AG234">
        <f t="shared" si="23"/>
        <v>4</v>
      </c>
      <c r="AH234">
        <f t="shared" si="24"/>
        <v>144</v>
      </c>
      <c r="AI234" t="str">
        <f t="shared" si="25"/>
        <v>Bronz customer</v>
      </c>
    </row>
    <row r="235" spans="1:35" x14ac:dyDescent="0.3">
      <c r="A235">
        <v>1538</v>
      </c>
      <c r="B235" t="s">
        <v>852</v>
      </c>
      <c r="C235">
        <v>2177</v>
      </c>
      <c r="D235" t="s">
        <v>24</v>
      </c>
      <c r="E235" t="s">
        <v>25</v>
      </c>
      <c r="F235">
        <v>8</v>
      </c>
      <c r="G235" t="s">
        <v>853</v>
      </c>
      <c r="H235" t="s">
        <v>854</v>
      </c>
      <c r="I235" t="str">
        <f>VLOOKUP(A235,[1]Transactions!$A$2:$Y$3480,8,FALSE)</f>
        <v>Standard</v>
      </c>
      <c r="J235">
        <f>VLOOKUP(A235,[1]Transactions!$A$2:$Y$3480,13,FALSE)</f>
        <v>802.26</v>
      </c>
      <c r="K235" s="4">
        <f>VLOOKUP(A235,[1]Transactions!$A$2:$Y$3480,14,FALSE)</f>
        <v>40672</v>
      </c>
      <c r="M235" t="b">
        <f>VLOOKUP(A235,[1]Transactions!$A$2:$Y$3480,5,FALSE)</f>
        <v>0</v>
      </c>
      <c r="N235" t="str">
        <f>VLOOKUP(A235,[1]Transactions!$A$2:$Y$3480,6,FALSE)</f>
        <v>Approved</v>
      </c>
      <c r="O235" t="str">
        <f>VLOOKUP(A235,[1]Transactions!$A$1:$Y$3480,7,FALSE)</f>
        <v>OHM Cycles</v>
      </c>
      <c r="P235" t="s">
        <v>28</v>
      </c>
      <c r="Q235">
        <v>74</v>
      </c>
      <c r="R235" t="s">
        <v>88</v>
      </c>
      <c r="S235" t="s">
        <v>30</v>
      </c>
      <c r="T235" t="s">
        <v>46</v>
      </c>
      <c r="U235" t="s">
        <v>32</v>
      </c>
      <c r="V235" t="s">
        <v>33</v>
      </c>
      <c r="W235">
        <v>12</v>
      </c>
      <c r="X235">
        <v>4</v>
      </c>
      <c r="Y235">
        <v>891.12</v>
      </c>
      <c r="Z235">
        <v>668.34</v>
      </c>
      <c r="AA235">
        <v>31</v>
      </c>
      <c r="AB235">
        <v>1</v>
      </c>
      <c r="AC235">
        <v>4</v>
      </c>
      <c r="AD235">
        <v>222.78</v>
      </c>
      <c r="AE235">
        <f t="shared" si="22"/>
        <v>4</v>
      </c>
      <c r="AF235">
        <f t="shared" si="26"/>
        <v>4</v>
      </c>
      <c r="AG235">
        <f t="shared" si="23"/>
        <v>4</v>
      </c>
      <c r="AH235">
        <f t="shared" si="24"/>
        <v>444</v>
      </c>
      <c r="AI235" t="str">
        <f t="shared" si="25"/>
        <v>Platinum Customer</v>
      </c>
    </row>
    <row r="236" spans="1:35" x14ac:dyDescent="0.3">
      <c r="A236">
        <v>1801</v>
      </c>
      <c r="B236" t="s">
        <v>855</v>
      </c>
      <c r="C236">
        <v>4055</v>
      </c>
      <c r="D236" t="s">
        <v>53</v>
      </c>
      <c r="E236" t="s">
        <v>25</v>
      </c>
      <c r="F236">
        <v>7</v>
      </c>
      <c r="G236" t="s">
        <v>856</v>
      </c>
      <c r="H236" t="s">
        <v>857</v>
      </c>
      <c r="I236" t="str">
        <f>VLOOKUP(A236,[1]Transactions!$A$2:$Y$3480,8,FALSE)</f>
        <v>Standard</v>
      </c>
      <c r="J236">
        <f>VLOOKUP(A236,[1]Transactions!$A$2:$Y$3480,13,FALSE)</f>
        <v>1702.5499999999997</v>
      </c>
      <c r="K236" s="4">
        <f>VLOOKUP(A236,[1]Transactions!$A$2:$Y$3480,14,FALSE)</f>
        <v>42145</v>
      </c>
      <c r="M236" t="b">
        <f>VLOOKUP(A236,[1]Transactions!$A$2:$Y$3480,5,FALSE)</f>
        <v>0</v>
      </c>
      <c r="N236" t="str">
        <f>VLOOKUP(A236,[1]Transactions!$A$2:$Y$3480,6,FALSE)</f>
        <v>Approved</v>
      </c>
      <c r="O236" t="str">
        <f>VLOOKUP(A236,[1]Transactions!$A$1:$Y$3480,7,FALSE)</f>
        <v>Trek Bicycles</v>
      </c>
      <c r="P236" t="s">
        <v>28</v>
      </c>
      <c r="Q236">
        <v>48</v>
      </c>
      <c r="R236" t="s">
        <v>710</v>
      </c>
      <c r="S236" t="s">
        <v>119</v>
      </c>
      <c r="T236" t="s">
        <v>38</v>
      </c>
      <c r="U236" t="s">
        <v>32</v>
      </c>
      <c r="V236" t="s">
        <v>47</v>
      </c>
      <c r="W236">
        <v>21</v>
      </c>
      <c r="X236">
        <v>8</v>
      </c>
      <c r="Y236">
        <v>9112.94</v>
      </c>
      <c r="Z236">
        <v>5014.3500000000004</v>
      </c>
      <c r="AA236">
        <v>43</v>
      </c>
      <c r="AB236">
        <v>65</v>
      </c>
      <c r="AC236">
        <v>8</v>
      </c>
      <c r="AD236">
        <v>4098.59</v>
      </c>
      <c r="AE236">
        <f t="shared" si="22"/>
        <v>2</v>
      </c>
      <c r="AF236">
        <f t="shared" si="26"/>
        <v>2</v>
      </c>
      <c r="AG236">
        <f t="shared" si="23"/>
        <v>2</v>
      </c>
      <c r="AH236">
        <f t="shared" si="24"/>
        <v>222</v>
      </c>
      <c r="AI236" t="str">
        <f t="shared" si="25"/>
        <v>Gold Customerr</v>
      </c>
    </row>
    <row r="237" spans="1:35" x14ac:dyDescent="0.3">
      <c r="A237">
        <v>1551</v>
      </c>
      <c r="B237" t="s">
        <v>858</v>
      </c>
      <c r="C237">
        <v>2075</v>
      </c>
      <c r="D237" t="s">
        <v>24</v>
      </c>
      <c r="E237" t="s">
        <v>25</v>
      </c>
      <c r="F237">
        <v>12</v>
      </c>
      <c r="G237" t="s">
        <v>859</v>
      </c>
      <c r="H237" t="s">
        <v>860</v>
      </c>
      <c r="I237" t="str">
        <f>VLOOKUP(A237,[1]Transactions!$A$2:$Y$3480,8,FALSE)</f>
        <v>Mountain</v>
      </c>
      <c r="J237">
        <f>VLOOKUP(A237,[1]Transactions!$A$2:$Y$3480,13,FALSE)</f>
        <v>114.93</v>
      </c>
      <c r="K237" s="4">
        <f>VLOOKUP(A237,[1]Transactions!$A$2:$Y$3480,14,FALSE)</f>
        <v>40784</v>
      </c>
      <c r="M237" t="b">
        <f>VLOOKUP(A237,[1]Transactions!$A$2:$Y$3480,5,FALSE)</f>
        <v>0</v>
      </c>
      <c r="N237" t="str">
        <f>VLOOKUP(A237,[1]Transactions!$A$2:$Y$3480,6,FALSE)</f>
        <v>Approved</v>
      </c>
      <c r="O237" t="str">
        <f>VLOOKUP(A237,[1]Transactions!$A$1:$Y$3480,7,FALSE)</f>
        <v>Trek Bicycles</v>
      </c>
      <c r="P237" t="s">
        <v>43</v>
      </c>
      <c r="Q237">
        <v>37</v>
      </c>
      <c r="R237" t="s">
        <v>861</v>
      </c>
      <c r="S237" t="s">
        <v>96</v>
      </c>
      <c r="T237" t="s">
        <v>38</v>
      </c>
      <c r="U237" t="s">
        <v>32</v>
      </c>
      <c r="V237" t="s">
        <v>47</v>
      </c>
      <c r="W237">
        <v>17</v>
      </c>
      <c r="X237">
        <v>7</v>
      </c>
      <c r="Y237">
        <v>7800.78</v>
      </c>
      <c r="Z237">
        <v>2628.89</v>
      </c>
      <c r="AA237">
        <v>45</v>
      </c>
      <c r="AB237">
        <v>22</v>
      </c>
      <c r="AC237">
        <v>7</v>
      </c>
      <c r="AD237">
        <v>5171.8900000000003</v>
      </c>
      <c r="AE237">
        <f t="shared" si="22"/>
        <v>3</v>
      </c>
      <c r="AF237">
        <f t="shared" si="26"/>
        <v>3</v>
      </c>
      <c r="AG237">
        <f t="shared" si="23"/>
        <v>1</v>
      </c>
      <c r="AH237">
        <f t="shared" si="24"/>
        <v>331</v>
      </c>
      <c r="AI237" t="str">
        <f t="shared" si="25"/>
        <v>Silver Customer</v>
      </c>
    </row>
    <row r="238" spans="1:35" x14ac:dyDescent="0.3">
      <c r="A238">
        <v>2384</v>
      </c>
      <c r="B238" t="s">
        <v>862</v>
      </c>
      <c r="C238">
        <v>2065</v>
      </c>
      <c r="D238" t="s">
        <v>24</v>
      </c>
      <c r="E238" t="s">
        <v>25</v>
      </c>
      <c r="F238">
        <v>9</v>
      </c>
      <c r="G238" t="s">
        <v>863</v>
      </c>
      <c r="H238" t="s">
        <v>864</v>
      </c>
      <c r="I238" t="str">
        <f>VLOOKUP(A238,[1]Transactions!$A$2:$Y$3480,8,FALSE)</f>
        <v>Standard</v>
      </c>
      <c r="J238">
        <f>VLOOKUP(A238,[1]Transactions!$A$2:$Y$3480,13,FALSE)</f>
        <v>17.869999999999997</v>
      </c>
      <c r="K238" s="4">
        <f>VLOOKUP(A238,[1]Transactions!$A$2:$Y$3480,14,FALSE)</f>
        <v>41245</v>
      </c>
      <c r="M238" t="b">
        <f>VLOOKUP(A238,[1]Transactions!$A$2:$Y$3480,5,FALSE)</f>
        <v>0</v>
      </c>
      <c r="N238" t="str">
        <f>VLOOKUP(A238,[1]Transactions!$A$2:$Y$3480,6,FALSE)</f>
        <v>Approved</v>
      </c>
      <c r="O238" t="str">
        <f>VLOOKUP(A238,[1]Transactions!$A$1:$Y$3480,7,FALSE)</f>
        <v>Solex</v>
      </c>
      <c r="P238" t="s">
        <v>28</v>
      </c>
      <c r="Q238">
        <v>96</v>
      </c>
      <c r="R238" t="s">
        <v>754</v>
      </c>
      <c r="S238" t="s">
        <v>30</v>
      </c>
      <c r="T238" t="s">
        <v>46</v>
      </c>
      <c r="U238" t="s">
        <v>32</v>
      </c>
      <c r="V238" t="s">
        <v>33</v>
      </c>
      <c r="W238">
        <v>6</v>
      </c>
      <c r="X238">
        <v>6</v>
      </c>
      <c r="Y238">
        <v>5845.17</v>
      </c>
      <c r="Z238">
        <v>2048.4699999999998</v>
      </c>
      <c r="AA238">
        <v>59</v>
      </c>
      <c r="AB238">
        <v>59</v>
      </c>
      <c r="AC238">
        <v>6</v>
      </c>
      <c r="AD238">
        <v>3796.7</v>
      </c>
      <c r="AE238">
        <f t="shared" si="22"/>
        <v>2</v>
      </c>
      <c r="AF238">
        <f t="shared" si="26"/>
        <v>3</v>
      </c>
      <c r="AG238">
        <f t="shared" si="23"/>
        <v>2</v>
      </c>
      <c r="AH238">
        <f t="shared" si="24"/>
        <v>232</v>
      </c>
      <c r="AI238" t="str">
        <f t="shared" si="25"/>
        <v>Gold Customerr</v>
      </c>
    </row>
    <row r="239" spans="1:35" x14ac:dyDescent="0.3">
      <c r="A239">
        <v>286</v>
      </c>
      <c r="B239" t="s">
        <v>865</v>
      </c>
      <c r="C239">
        <v>4551</v>
      </c>
      <c r="D239" t="s">
        <v>53</v>
      </c>
      <c r="E239" t="s">
        <v>25</v>
      </c>
      <c r="F239">
        <v>7</v>
      </c>
      <c r="G239" t="s">
        <v>866</v>
      </c>
      <c r="H239" t="s">
        <v>867</v>
      </c>
      <c r="I239" t="str">
        <f>VLOOKUP(A239,[1]Transactions!$A$2:$Y$3480,8,FALSE)</f>
        <v>Standard</v>
      </c>
      <c r="J239">
        <f>VLOOKUP(A239,[1]Transactions!$A$2:$Y$3480,13,FALSE)</f>
        <v>45.960000000000008</v>
      </c>
      <c r="K239" s="4">
        <f>VLOOKUP(A239,[1]Transactions!$A$2:$Y$3480,14,FALSE)</f>
        <v>34170</v>
      </c>
      <c r="M239" t="b">
        <f>VLOOKUP(A239,[1]Transactions!$A$2:$Y$3480,5,FALSE)</f>
        <v>1</v>
      </c>
      <c r="N239" t="str">
        <f>VLOOKUP(A239,[1]Transactions!$A$2:$Y$3480,6,FALSE)</f>
        <v>Approved</v>
      </c>
      <c r="O239" t="str">
        <f>VLOOKUP(A239,[1]Transactions!$A$1:$Y$3480,7,FALSE)</f>
        <v>OHM Cycles</v>
      </c>
      <c r="P239" t="s">
        <v>28</v>
      </c>
      <c r="Q239">
        <v>99</v>
      </c>
      <c r="R239" t="s">
        <v>868</v>
      </c>
      <c r="S239" t="s">
        <v>119</v>
      </c>
      <c r="T239" t="s">
        <v>38</v>
      </c>
      <c r="U239" t="s">
        <v>32</v>
      </c>
      <c r="V239" t="s">
        <v>33</v>
      </c>
      <c r="W239">
        <v>11</v>
      </c>
      <c r="X239">
        <v>3</v>
      </c>
      <c r="Y239">
        <v>4424.7</v>
      </c>
      <c r="Z239">
        <v>2687.51</v>
      </c>
      <c r="AA239">
        <v>31</v>
      </c>
      <c r="AB239">
        <v>155</v>
      </c>
      <c r="AC239">
        <v>3</v>
      </c>
      <c r="AD239">
        <v>1737.19</v>
      </c>
      <c r="AE239">
        <f t="shared" si="22"/>
        <v>1</v>
      </c>
      <c r="AF239">
        <f t="shared" si="26"/>
        <v>4</v>
      </c>
      <c r="AG239">
        <f t="shared" si="23"/>
        <v>4</v>
      </c>
      <c r="AH239">
        <f t="shared" si="24"/>
        <v>144</v>
      </c>
      <c r="AI239" t="str">
        <f t="shared" si="25"/>
        <v>Bronz customer</v>
      </c>
    </row>
    <row r="240" spans="1:35" x14ac:dyDescent="0.3">
      <c r="A240">
        <v>2287</v>
      </c>
      <c r="B240" t="s">
        <v>869</v>
      </c>
      <c r="C240">
        <v>3350</v>
      </c>
      <c r="D240" t="s">
        <v>40</v>
      </c>
      <c r="E240" t="s">
        <v>25</v>
      </c>
      <c r="F240">
        <v>7</v>
      </c>
      <c r="G240" t="s">
        <v>870</v>
      </c>
      <c r="H240" t="s">
        <v>871</v>
      </c>
      <c r="I240" t="str">
        <f>VLOOKUP(A240,[1]Transactions!$A$2:$Y$3480,8,FALSE)</f>
        <v>Road</v>
      </c>
      <c r="J240">
        <f>VLOOKUP(A240,[1]Transactions!$A$2:$Y$3480,13,FALSE)</f>
        <v>135.84999999999997</v>
      </c>
      <c r="K240" s="4">
        <f>VLOOKUP(A240,[1]Transactions!$A$2:$Y$3480,14,FALSE)</f>
        <v>42696</v>
      </c>
      <c r="M240" t="b">
        <f>VLOOKUP(A240,[1]Transactions!$A$2:$Y$3480,5,FALSE)</f>
        <v>1</v>
      </c>
      <c r="N240" t="str">
        <f>VLOOKUP(A240,[1]Transactions!$A$2:$Y$3480,6,FALSE)</f>
        <v>Approved</v>
      </c>
      <c r="O240" t="str">
        <f>VLOOKUP(A240,[1]Transactions!$A$1:$Y$3480,7,FALSE)</f>
        <v>Norco Bicycles</v>
      </c>
      <c r="P240" t="s">
        <v>43</v>
      </c>
      <c r="Q240">
        <v>53</v>
      </c>
      <c r="R240" t="s">
        <v>392</v>
      </c>
      <c r="S240" t="s">
        <v>183</v>
      </c>
      <c r="T240" t="s">
        <v>46</v>
      </c>
      <c r="U240" t="s">
        <v>32</v>
      </c>
      <c r="V240" t="s">
        <v>47</v>
      </c>
      <c r="W240">
        <v>20</v>
      </c>
      <c r="X240">
        <v>2</v>
      </c>
      <c r="Y240">
        <v>1083.52</v>
      </c>
      <c r="Z240">
        <v>809.82</v>
      </c>
      <c r="AA240">
        <v>46</v>
      </c>
      <c r="AB240">
        <v>159</v>
      </c>
      <c r="AC240">
        <v>2</v>
      </c>
      <c r="AD240">
        <v>273.7</v>
      </c>
      <c r="AE240">
        <f t="shared" si="22"/>
        <v>1</v>
      </c>
      <c r="AF240">
        <f t="shared" si="26"/>
        <v>4</v>
      </c>
      <c r="AG240">
        <f t="shared" si="23"/>
        <v>4</v>
      </c>
      <c r="AH240">
        <f t="shared" si="24"/>
        <v>144</v>
      </c>
      <c r="AI240" t="str">
        <f t="shared" si="25"/>
        <v>Bronz customer</v>
      </c>
    </row>
    <row r="241" spans="1:35" x14ac:dyDescent="0.3">
      <c r="A241">
        <v>39</v>
      </c>
      <c r="B241" t="s">
        <v>872</v>
      </c>
      <c r="C241">
        <v>2212</v>
      </c>
      <c r="D241" t="s">
        <v>24</v>
      </c>
      <c r="E241" t="s">
        <v>25</v>
      </c>
      <c r="F241">
        <v>10</v>
      </c>
      <c r="G241" t="s">
        <v>873</v>
      </c>
      <c r="H241" t="s">
        <v>874</v>
      </c>
      <c r="I241" t="str">
        <f>VLOOKUP(A241,[1]Transactions!$A$2:$Y$3480,8,FALSE)</f>
        <v>Standard</v>
      </c>
      <c r="J241">
        <f>VLOOKUP(A241,[1]Transactions!$A$2:$Y$3480,13,FALSE)</f>
        <v>1069.5500000000002</v>
      </c>
      <c r="K241" s="4">
        <f>VLOOKUP(A241,[1]Transactions!$A$2:$Y$3480,14,FALSE)</f>
        <v>38693</v>
      </c>
      <c r="M241" t="b">
        <f>VLOOKUP(A241,[1]Transactions!$A$2:$Y$3480,5,FALSE)</f>
        <v>0</v>
      </c>
      <c r="N241" t="str">
        <f>VLOOKUP(A241,[1]Transactions!$A$2:$Y$3480,6,FALSE)</f>
        <v>Approved</v>
      </c>
      <c r="O241" t="str">
        <f>VLOOKUP(A241,[1]Transactions!$A$1:$Y$3480,7,FALSE)</f>
        <v>WeareA2B</v>
      </c>
      <c r="P241" t="s">
        <v>28</v>
      </c>
      <c r="Q241">
        <v>5</v>
      </c>
      <c r="R241" t="s">
        <v>283</v>
      </c>
      <c r="S241" t="s">
        <v>96</v>
      </c>
      <c r="T241" t="s">
        <v>31</v>
      </c>
      <c r="U241" t="s">
        <v>32</v>
      </c>
      <c r="V241" t="s">
        <v>47</v>
      </c>
      <c r="W241">
        <v>22</v>
      </c>
      <c r="X241">
        <v>12</v>
      </c>
      <c r="Y241">
        <v>11237.19</v>
      </c>
      <c r="Z241">
        <v>5152.0200000000004</v>
      </c>
      <c r="AA241">
        <v>41</v>
      </c>
      <c r="AB241">
        <v>34</v>
      </c>
      <c r="AC241">
        <v>12</v>
      </c>
      <c r="AD241">
        <v>6085.17</v>
      </c>
      <c r="AE241">
        <f t="shared" si="22"/>
        <v>3</v>
      </c>
      <c r="AF241">
        <f t="shared" si="26"/>
        <v>2</v>
      </c>
      <c r="AG241">
        <f t="shared" si="23"/>
        <v>1</v>
      </c>
      <c r="AH241">
        <f t="shared" si="24"/>
        <v>321</v>
      </c>
      <c r="AI241" t="str">
        <f t="shared" si="25"/>
        <v>Silver Customer</v>
      </c>
    </row>
    <row r="242" spans="1:35" x14ac:dyDescent="0.3">
      <c r="A242">
        <v>1999</v>
      </c>
      <c r="B242" t="s">
        <v>875</v>
      </c>
      <c r="C242">
        <v>4216</v>
      </c>
      <c r="D242" t="s">
        <v>53</v>
      </c>
      <c r="E242" t="s">
        <v>25</v>
      </c>
      <c r="F242">
        <v>10</v>
      </c>
      <c r="G242" t="s">
        <v>876</v>
      </c>
      <c r="H242" t="s">
        <v>877</v>
      </c>
      <c r="I242" t="str">
        <f>VLOOKUP(A242,[1]Transactions!$A$2:$Y$3480,8,FALSE)</f>
        <v>Road</v>
      </c>
      <c r="J242">
        <f>VLOOKUP(A242,[1]Transactions!$A$2:$Y$3480,13,FALSE)</f>
        <v>450.77</v>
      </c>
      <c r="K242" s="4">
        <f>VLOOKUP(A242,[1]Transactions!$A$2:$Y$3480,14,FALSE)</f>
        <v>37220</v>
      </c>
      <c r="M242" t="b">
        <f>VLOOKUP(A242,[1]Transactions!$A$2:$Y$3480,5,FALSE)</f>
        <v>1</v>
      </c>
      <c r="N242" t="str">
        <f>VLOOKUP(A242,[1]Transactions!$A$2:$Y$3480,6,FALSE)</f>
        <v>Approved</v>
      </c>
      <c r="O242" t="str">
        <f>VLOOKUP(A242,[1]Transactions!$A$1:$Y$3480,7,FALSE)</f>
        <v>OHM Cycles</v>
      </c>
      <c r="P242" t="s">
        <v>43</v>
      </c>
      <c r="Q242">
        <v>6</v>
      </c>
      <c r="R242" t="s">
        <v>449</v>
      </c>
      <c r="S242" t="s">
        <v>119</v>
      </c>
      <c r="T242" t="s">
        <v>31</v>
      </c>
      <c r="U242" t="s">
        <v>32</v>
      </c>
      <c r="V242" t="s">
        <v>33</v>
      </c>
      <c r="W242">
        <v>7</v>
      </c>
      <c r="X242">
        <v>7</v>
      </c>
      <c r="Y242">
        <v>8432.98</v>
      </c>
      <c r="Z242">
        <v>6008.64</v>
      </c>
      <c r="AA242">
        <v>58</v>
      </c>
      <c r="AB242">
        <v>3</v>
      </c>
      <c r="AC242">
        <v>7</v>
      </c>
      <c r="AD242">
        <v>2424.34</v>
      </c>
      <c r="AE242">
        <f t="shared" si="22"/>
        <v>4</v>
      </c>
      <c r="AF242">
        <f t="shared" si="26"/>
        <v>3</v>
      </c>
      <c r="AG242">
        <f t="shared" si="23"/>
        <v>3</v>
      </c>
      <c r="AH242">
        <f t="shared" si="24"/>
        <v>433</v>
      </c>
      <c r="AI242" t="str">
        <f t="shared" si="25"/>
        <v>Platinum Customer</v>
      </c>
    </row>
    <row r="243" spans="1:35" x14ac:dyDescent="0.3">
      <c r="A243">
        <v>2263</v>
      </c>
      <c r="B243" t="s">
        <v>878</v>
      </c>
      <c r="C243">
        <v>3350</v>
      </c>
      <c r="D243" t="s">
        <v>40</v>
      </c>
      <c r="E243" t="s">
        <v>25</v>
      </c>
      <c r="F243">
        <v>4</v>
      </c>
      <c r="G243" t="s">
        <v>879</v>
      </c>
      <c r="H243" t="s">
        <v>880</v>
      </c>
      <c r="I243" t="str">
        <f>VLOOKUP(A243,[1]Transactions!$A$2:$Y$3480,8,FALSE)</f>
        <v>Road</v>
      </c>
      <c r="J243">
        <f>VLOOKUP(A243,[1]Transactions!$A$2:$Y$3480,13,FALSE)</f>
        <v>309.80999999999995</v>
      </c>
      <c r="K243" s="4">
        <f>VLOOKUP(A243,[1]Transactions!$A$2:$Y$3480,14,FALSE)</f>
        <v>37698</v>
      </c>
      <c r="M243" t="b">
        <f>VLOOKUP(A243,[1]Transactions!$A$2:$Y$3480,5,FALSE)</f>
        <v>1</v>
      </c>
      <c r="N243" t="str">
        <f>VLOOKUP(A243,[1]Transactions!$A$2:$Y$3480,6,FALSE)</f>
        <v>Approved</v>
      </c>
      <c r="O243" t="str">
        <f>VLOOKUP(A243,[1]Transactions!$A$1:$Y$3480,7,FALSE)</f>
        <v>Norco Bicycles</v>
      </c>
      <c r="P243" t="s">
        <v>43</v>
      </c>
      <c r="Q243">
        <v>79</v>
      </c>
      <c r="R243" t="s">
        <v>118</v>
      </c>
      <c r="S243" t="s">
        <v>7272</v>
      </c>
      <c r="T243" t="s">
        <v>31</v>
      </c>
      <c r="U243" t="s">
        <v>32</v>
      </c>
      <c r="V243" t="s">
        <v>33</v>
      </c>
      <c r="W243">
        <v>21</v>
      </c>
      <c r="X243">
        <v>5</v>
      </c>
      <c r="Y243">
        <v>6359.93</v>
      </c>
      <c r="Z243">
        <v>2988.45</v>
      </c>
      <c r="AA243">
        <v>33</v>
      </c>
      <c r="AB243">
        <v>35</v>
      </c>
      <c r="AC243">
        <v>5</v>
      </c>
      <c r="AD243">
        <v>3371.48</v>
      </c>
      <c r="AE243">
        <f t="shared" si="22"/>
        <v>3</v>
      </c>
      <c r="AF243">
        <f t="shared" ref="AF243:AF244" si="27">_xlfn.IFS(AC243&gt;=14,1,AND(AC243&lt;=14,AC243&gt;7),2,AND(AC243&lt;=7,AC243&gt;=5),3,AND(AC243&lt;=4,AC243&gt;0),4)</f>
        <v>3</v>
      </c>
      <c r="AG243">
        <f t="shared" si="23"/>
        <v>2</v>
      </c>
      <c r="AH243">
        <f t="shared" si="24"/>
        <v>332</v>
      </c>
      <c r="AI243" t="str">
        <f t="shared" si="25"/>
        <v>Silver Customer</v>
      </c>
    </row>
    <row r="244" spans="1:35" x14ac:dyDescent="0.3">
      <c r="A244">
        <v>2715</v>
      </c>
      <c r="B244" t="s">
        <v>881</v>
      </c>
      <c r="C244">
        <v>3147</v>
      </c>
      <c r="D244" t="s">
        <v>40</v>
      </c>
      <c r="E244" t="s">
        <v>25</v>
      </c>
      <c r="F244">
        <v>11</v>
      </c>
      <c r="G244" t="s">
        <v>882</v>
      </c>
      <c r="H244" t="s">
        <v>883</v>
      </c>
      <c r="I244" t="str">
        <f>VLOOKUP(A244,[1]Transactions!$A$2:$Y$3480,8,FALSE)</f>
        <v>Standard</v>
      </c>
      <c r="J244">
        <f>VLOOKUP(A244,[1]Transactions!$A$2:$Y$3480,13,FALSE)</f>
        <v>356.5</v>
      </c>
      <c r="K244" s="4">
        <f>VLOOKUP(A244,[1]Transactions!$A$2:$Y$3480,14,FALSE)</f>
        <v>34071</v>
      </c>
      <c r="M244" t="b">
        <f>VLOOKUP(A244,[1]Transactions!$A$2:$Y$3480,5,FALSE)</f>
        <v>1</v>
      </c>
      <c r="N244" t="str">
        <f>VLOOKUP(A244,[1]Transactions!$A$2:$Y$3480,6,FALSE)</f>
        <v>Approved</v>
      </c>
      <c r="O244" t="str">
        <f>VLOOKUP(A244,[1]Transactions!$A$1:$Y$3480,7,FALSE)</f>
        <v>Solex</v>
      </c>
      <c r="P244" t="s">
        <v>28</v>
      </c>
      <c r="Q244">
        <v>27</v>
      </c>
      <c r="R244" t="s">
        <v>467</v>
      </c>
      <c r="S244" t="s">
        <v>119</v>
      </c>
      <c r="T244" t="s">
        <v>38</v>
      </c>
      <c r="U244" t="s">
        <v>32</v>
      </c>
      <c r="V244" t="s">
        <v>47</v>
      </c>
      <c r="W244">
        <v>11</v>
      </c>
      <c r="X244">
        <v>5</v>
      </c>
      <c r="Y244">
        <v>6644.62</v>
      </c>
      <c r="Z244">
        <v>3422.81</v>
      </c>
      <c r="AA244">
        <v>57</v>
      </c>
      <c r="AB244">
        <v>104</v>
      </c>
      <c r="AC244">
        <v>5</v>
      </c>
      <c r="AD244">
        <v>3221.81</v>
      </c>
      <c r="AE244">
        <f t="shared" si="22"/>
        <v>1</v>
      </c>
      <c r="AF244">
        <f t="shared" si="27"/>
        <v>3</v>
      </c>
      <c r="AG244">
        <f t="shared" si="23"/>
        <v>2</v>
      </c>
      <c r="AH244">
        <f t="shared" si="24"/>
        <v>132</v>
      </c>
      <c r="AI244" t="str">
        <f t="shared" si="25"/>
        <v>Bronz customer</v>
      </c>
    </row>
    <row r="245" spans="1:35" x14ac:dyDescent="0.3">
      <c r="A245">
        <v>2340</v>
      </c>
      <c r="B245" t="s">
        <v>884</v>
      </c>
      <c r="C245">
        <v>4070</v>
      </c>
      <c r="D245" t="s">
        <v>53</v>
      </c>
      <c r="E245" t="s">
        <v>25</v>
      </c>
      <c r="F245">
        <v>7</v>
      </c>
      <c r="G245" t="s">
        <v>885</v>
      </c>
      <c r="H245" t="s">
        <v>886</v>
      </c>
      <c r="I245" t="str">
        <f>VLOOKUP(A245,[1]Transactions!$A$2:$Y$3480,8,FALSE)</f>
        <v>Standard</v>
      </c>
      <c r="J245">
        <f>VLOOKUP(A245,[1]Transactions!$A$2:$Y$3480,13,FALSE)</f>
        <v>144.26</v>
      </c>
      <c r="K245" s="4">
        <f>VLOOKUP(A245,[1]Transactions!$A$2:$Y$3480,14,FALSE)</f>
        <v>33888</v>
      </c>
      <c r="M245" t="b">
        <f>VLOOKUP(A245,[1]Transactions!$A$2:$Y$3480,5,FALSE)</f>
        <v>0</v>
      </c>
      <c r="N245" t="str">
        <f>VLOOKUP(A245,[1]Transactions!$A$2:$Y$3480,6,FALSE)</f>
        <v>Approved</v>
      </c>
      <c r="O245" t="str">
        <f>VLOOKUP(A245,[1]Transactions!$A$1:$Y$3480,7,FALSE)</f>
        <v>Giant Bicycles</v>
      </c>
      <c r="P245" t="s">
        <v>28</v>
      </c>
      <c r="Q245">
        <v>33</v>
      </c>
      <c r="R245" t="s">
        <v>238</v>
      </c>
      <c r="S245" t="s">
        <v>30</v>
      </c>
      <c r="T245" t="s">
        <v>31</v>
      </c>
      <c r="U245" t="s">
        <v>32</v>
      </c>
      <c r="V245" t="s">
        <v>33</v>
      </c>
      <c r="W245">
        <v>16</v>
      </c>
      <c r="X245">
        <v>9</v>
      </c>
      <c r="Y245">
        <v>9442.23</v>
      </c>
      <c r="Z245">
        <v>4856.83</v>
      </c>
      <c r="AA245">
        <v>42</v>
      </c>
      <c r="AB245">
        <v>5</v>
      </c>
      <c r="AC245">
        <v>9</v>
      </c>
      <c r="AD245">
        <v>4585.3999999999996</v>
      </c>
      <c r="AE245">
        <f t="shared" si="22"/>
        <v>4</v>
      </c>
      <c r="AF245">
        <f t="shared" si="26"/>
        <v>2</v>
      </c>
      <c r="AG245">
        <f t="shared" si="23"/>
        <v>1</v>
      </c>
      <c r="AH245">
        <f t="shared" si="24"/>
        <v>421</v>
      </c>
      <c r="AI245" t="str">
        <f t="shared" si="25"/>
        <v>Platinum Customer</v>
      </c>
    </row>
    <row r="246" spans="1:35" x14ac:dyDescent="0.3">
      <c r="A246">
        <v>1564</v>
      </c>
      <c r="B246" t="s">
        <v>887</v>
      </c>
      <c r="C246">
        <v>2076</v>
      </c>
      <c r="D246" t="s">
        <v>24</v>
      </c>
      <c r="E246" t="s">
        <v>25</v>
      </c>
      <c r="F246">
        <v>10</v>
      </c>
      <c r="G246" t="s">
        <v>888</v>
      </c>
      <c r="H246" t="s">
        <v>889</v>
      </c>
      <c r="I246" t="str">
        <f>VLOOKUP(A246,[1]Transactions!$A$2:$Y$3480,8,FALSE)</f>
        <v>Standard</v>
      </c>
      <c r="J246">
        <f>VLOOKUP(A246,[1]Transactions!$A$2:$Y$3480,13,FALSE)</f>
        <v>812.44</v>
      </c>
      <c r="K246" s="4">
        <f>VLOOKUP(A246,[1]Transactions!$A$2:$Y$3480,14,FALSE)</f>
        <v>41848</v>
      </c>
      <c r="M246" t="b">
        <f>VLOOKUP(A246,[1]Transactions!$A$2:$Y$3480,5,FALSE)</f>
        <v>0</v>
      </c>
      <c r="N246" t="str">
        <f>VLOOKUP(A246,[1]Transactions!$A$2:$Y$3480,6,FALSE)</f>
        <v>Approved</v>
      </c>
      <c r="O246" t="str">
        <f>VLOOKUP(A246,[1]Transactions!$A$1:$Y$3480,7,FALSE)</f>
        <v>WeareA2B</v>
      </c>
      <c r="P246" t="s">
        <v>43</v>
      </c>
      <c r="Q246">
        <v>42</v>
      </c>
      <c r="R246" t="s">
        <v>890</v>
      </c>
      <c r="S246" t="s">
        <v>57</v>
      </c>
      <c r="T246" t="s">
        <v>31</v>
      </c>
      <c r="U246" t="s">
        <v>32</v>
      </c>
      <c r="V246" t="s">
        <v>47</v>
      </c>
      <c r="W246">
        <v>16</v>
      </c>
      <c r="X246">
        <v>3</v>
      </c>
      <c r="Y246">
        <v>2983.8</v>
      </c>
      <c r="Z246">
        <v>2490.63</v>
      </c>
      <c r="AA246">
        <v>56</v>
      </c>
      <c r="AB246">
        <v>13</v>
      </c>
      <c r="AC246">
        <v>3</v>
      </c>
      <c r="AD246">
        <v>493.17</v>
      </c>
      <c r="AE246">
        <f t="shared" si="22"/>
        <v>4</v>
      </c>
      <c r="AF246">
        <f t="shared" si="26"/>
        <v>4</v>
      </c>
      <c r="AG246">
        <f t="shared" si="23"/>
        <v>4</v>
      </c>
      <c r="AH246">
        <f t="shared" si="24"/>
        <v>444</v>
      </c>
      <c r="AI246" t="str">
        <f t="shared" si="25"/>
        <v>Platinum Customer</v>
      </c>
    </row>
    <row r="247" spans="1:35" x14ac:dyDescent="0.3">
      <c r="A247">
        <v>2655</v>
      </c>
      <c r="B247" t="s">
        <v>891</v>
      </c>
      <c r="C247">
        <v>4012</v>
      </c>
      <c r="D247" t="s">
        <v>53</v>
      </c>
      <c r="E247" t="s">
        <v>25</v>
      </c>
      <c r="F247">
        <v>3</v>
      </c>
      <c r="G247" t="s">
        <v>892</v>
      </c>
      <c r="H247" t="s">
        <v>893</v>
      </c>
      <c r="I247" t="str">
        <f>VLOOKUP(A247,[1]Transactions!$A$2:$Y$3480,8,FALSE)</f>
        <v>Standard</v>
      </c>
      <c r="J247">
        <f>VLOOKUP(A247,[1]Transactions!$A$2:$Y$3480,13,FALSE)</f>
        <v>509.97</v>
      </c>
      <c r="K247" s="4">
        <f>VLOOKUP(A247,[1]Transactions!$A$2:$Y$3480,14,FALSE)</f>
        <v>39298</v>
      </c>
      <c r="M247" t="b">
        <f>VLOOKUP(A247,[1]Transactions!$A$2:$Y$3480,5,FALSE)</f>
        <v>0</v>
      </c>
      <c r="N247" t="str">
        <f>VLOOKUP(A247,[1]Transactions!$A$2:$Y$3480,6,FALSE)</f>
        <v>Approved</v>
      </c>
      <c r="O247" t="str">
        <f>VLOOKUP(A247,[1]Transactions!$A$1:$Y$3480,7,FALSE)</f>
        <v>Giant Bicycles</v>
      </c>
      <c r="P247" t="s">
        <v>28</v>
      </c>
      <c r="Q247">
        <v>56</v>
      </c>
      <c r="R247" t="s">
        <v>449</v>
      </c>
      <c r="S247" t="s">
        <v>119</v>
      </c>
      <c r="T247" t="s">
        <v>31</v>
      </c>
      <c r="U247" t="s">
        <v>32</v>
      </c>
      <c r="V247" t="s">
        <v>47</v>
      </c>
      <c r="W247">
        <v>15</v>
      </c>
      <c r="X247">
        <v>6</v>
      </c>
      <c r="Y247">
        <v>8575.35</v>
      </c>
      <c r="Z247">
        <v>4047.41</v>
      </c>
      <c r="AA247">
        <v>54</v>
      </c>
      <c r="AB247">
        <v>157</v>
      </c>
      <c r="AC247">
        <v>6</v>
      </c>
      <c r="AD247">
        <v>4527.9399999999996</v>
      </c>
      <c r="AE247">
        <f t="shared" si="22"/>
        <v>1</v>
      </c>
      <c r="AF247">
        <f t="shared" si="26"/>
        <v>3</v>
      </c>
      <c r="AG247">
        <f t="shared" si="23"/>
        <v>1</v>
      </c>
      <c r="AH247">
        <f t="shared" si="24"/>
        <v>131</v>
      </c>
      <c r="AI247" t="str">
        <f t="shared" si="25"/>
        <v>Bronz customer</v>
      </c>
    </row>
    <row r="248" spans="1:35" x14ac:dyDescent="0.3">
      <c r="A248">
        <v>606</v>
      </c>
      <c r="B248" t="s">
        <v>894</v>
      </c>
      <c r="C248">
        <v>2566</v>
      </c>
      <c r="D248" t="s">
        <v>24</v>
      </c>
      <c r="E248" t="s">
        <v>25</v>
      </c>
      <c r="F248">
        <v>8</v>
      </c>
      <c r="G248" t="s">
        <v>895</v>
      </c>
      <c r="H248" t="s">
        <v>896</v>
      </c>
      <c r="I248" t="str">
        <f>VLOOKUP(A248,[1]Transactions!$A$2:$Y$3480,8,FALSE)</f>
        <v>Standard</v>
      </c>
      <c r="J248">
        <f>VLOOKUP(A248,[1]Transactions!$A$2:$Y$3480,13,FALSE)</f>
        <v>198.29000000000002</v>
      </c>
      <c r="K248" s="4">
        <f>VLOOKUP(A248,[1]Transactions!$A$2:$Y$3480,14,FALSE)</f>
        <v>36367</v>
      </c>
      <c r="M248" t="b">
        <f>VLOOKUP(A248,[1]Transactions!$A$2:$Y$3480,5,FALSE)</f>
        <v>0</v>
      </c>
      <c r="N248" t="str">
        <f>VLOOKUP(A248,[1]Transactions!$A$2:$Y$3480,6,FALSE)</f>
        <v>Approved</v>
      </c>
      <c r="O248" t="str">
        <f>VLOOKUP(A248,[1]Transactions!$A$1:$Y$3480,7,FALSE)</f>
        <v>Trek Bicycles</v>
      </c>
      <c r="P248" t="s">
        <v>43</v>
      </c>
      <c r="Q248">
        <v>62</v>
      </c>
      <c r="R248" t="s">
        <v>210</v>
      </c>
      <c r="S248" t="s">
        <v>119</v>
      </c>
      <c r="T248" t="s">
        <v>31</v>
      </c>
      <c r="U248" t="s">
        <v>32</v>
      </c>
      <c r="V248" t="s">
        <v>33</v>
      </c>
      <c r="W248">
        <v>2</v>
      </c>
      <c r="X248">
        <v>6</v>
      </c>
      <c r="Y248">
        <v>6229.09</v>
      </c>
      <c r="Z248">
        <v>3740.56</v>
      </c>
      <c r="AA248">
        <v>31</v>
      </c>
      <c r="AB248">
        <v>55</v>
      </c>
      <c r="AC248">
        <v>6</v>
      </c>
      <c r="AD248">
        <v>2488.5300000000002</v>
      </c>
      <c r="AE248">
        <f t="shared" si="22"/>
        <v>2</v>
      </c>
      <c r="AF248">
        <f t="shared" si="26"/>
        <v>3</v>
      </c>
      <c r="AG248">
        <f t="shared" si="23"/>
        <v>3</v>
      </c>
      <c r="AH248">
        <f t="shared" si="24"/>
        <v>233</v>
      </c>
      <c r="AI248" t="str">
        <f t="shared" si="25"/>
        <v>Gold Customerr</v>
      </c>
    </row>
    <row r="249" spans="1:35" x14ac:dyDescent="0.3">
      <c r="A249">
        <v>3387</v>
      </c>
      <c r="B249" t="s">
        <v>897</v>
      </c>
      <c r="C249">
        <v>2261</v>
      </c>
      <c r="D249" t="s">
        <v>24</v>
      </c>
      <c r="E249" t="s">
        <v>25</v>
      </c>
      <c r="F249">
        <v>9</v>
      </c>
      <c r="G249" t="s">
        <v>898</v>
      </c>
      <c r="H249" t="s">
        <v>448</v>
      </c>
      <c r="I249" t="str">
        <f>VLOOKUP(A249,[1]Transactions!$A$2:$Y$3480,8,FALSE)</f>
        <v>Mountain</v>
      </c>
      <c r="J249">
        <f>VLOOKUP(A249,[1]Transactions!$A$2:$Y$3480,13,FALSE)</f>
        <v>75.75</v>
      </c>
      <c r="K249" s="4">
        <f>VLOOKUP(A249,[1]Transactions!$A$2:$Y$3480,14,FALSE)</f>
        <v>33455</v>
      </c>
      <c r="M249" t="b">
        <f>VLOOKUP(A249,[1]Transactions!$A$2:$Y$3480,5,FALSE)</f>
        <v>1</v>
      </c>
      <c r="N249" t="str">
        <f>VLOOKUP(A249,[1]Transactions!$A$2:$Y$3480,6,FALSE)</f>
        <v>Approved</v>
      </c>
      <c r="O249" t="str">
        <f>VLOOKUP(A249,[1]Transactions!$A$1:$Y$3480,7,FALSE)</f>
        <v>Norco Bicycles</v>
      </c>
      <c r="P249" t="s">
        <v>43</v>
      </c>
      <c r="Q249">
        <v>19</v>
      </c>
      <c r="R249" t="s">
        <v>307</v>
      </c>
      <c r="S249" t="s">
        <v>119</v>
      </c>
      <c r="T249" t="s">
        <v>38</v>
      </c>
      <c r="U249" t="s">
        <v>32</v>
      </c>
      <c r="V249" t="s">
        <v>33</v>
      </c>
      <c r="W249">
        <v>15</v>
      </c>
      <c r="X249">
        <v>8</v>
      </c>
      <c r="Y249">
        <v>10309.67</v>
      </c>
      <c r="Z249">
        <v>4990.9799999999996</v>
      </c>
      <c r="AA249">
        <v>44</v>
      </c>
      <c r="AB249">
        <v>82</v>
      </c>
      <c r="AC249">
        <v>8</v>
      </c>
      <c r="AD249">
        <v>5318.69</v>
      </c>
      <c r="AE249">
        <f>_xlfn.IFS(AB249&gt;=85,1,AND(AB249&lt;=84,AB249&gt;44),2,AND(AB249&lt;=44,AB249&gt;17),3,AND(AB249&lt;=18,AB249&gt;=0),4)</f>
        <v>2</v>
      </c>
      <c r="AF249">
        <f t="shared" si="26"/>
        <v>2</v>
      </c>
      <c r="AG249">
        <f t="shared" si="23"/>
        <v>1</v>
      </c>
      <c r="AH249">
        <f t="shared" si="24"/>
        <v>221</v>
      </c>
      <c r="AI249" t="str">
        <f t="shared" si="25"/>
        <v>Gold Customerr</v>
      </c>
    </row>
    <row r="250" spans="1:35" x14ac:dyDescent="0.3">
      <c r="A250">
        <v>1575</v>
      </c>
      <c r="B250" t="s">
        <v>899</v>
      </c>
      <c r="C250">
        <v>2153</v>
      </c>
      <c r="D250" t="s">
        <v>24</v>
      </c>
      <c r="E250" t="s">
        <v>25</v>
      </c>
      <c r="F250">
        <v>11</v>
      </c>
      <c r="G250" t="s">
        <v>900</v>
      </c>
      <c r="H250" t="s">
        <v>901</v>
      </c>
      <c r="I250" t="str">
        <f>VLOOKUP(A250,[1]Transactions!$A$2:$Y$3480,8,FALSE)</f>
        <v>Standard</v>
      </c>
      <c r="J250">
        <f>VLOOKUP(A250,[1]Transactions!$A$2:$Y$3480,13,FALSE)</f>
        <v>90.099999999999966</v>
      </c>
      <c r="K250" s="4">
        <f>VLOOKUP(A250,[1]Transactions!$A$2:$Y$3480,14,FALSE)</f>
        <v>42710</v>
      </c>
      <c r="M250" t="b">
        <f>VLOOKUP(A250,[1]Transactions!$A$2:$Y$3480,5,FALSE)</f>
        <v>1</v>
      </c>
      <c r="N250" t="str">
        <f>VLOOKUP(A250,[1]Transactions!$A$2:$Y$3480,6,FALSE)</f>
        <v>Approved</v>
      </c>
      <c r="O250" t="str">
        <f>VLOOKUP(A250,[1]Transactions!$A$1:$Y$3480,7,FALSE)</f>
        <v>Norco Bicycles</v>
      </c>
      <c r="P250" t="s">
        <v>43</v>
      </c>
      <c r="Q250">
        <v>82</v>
      </c>
      <c r="R250" t="s">
        <v>145</v>
      </c>
      <c r="S250" t="s">
        <v>57</v>
      </c>
      <c r="T250" t="s">
        <v>31</v>
      </c>
      <c r="U250" t="s">
        <v>32</v>
      </c>
      <c r="V250" t="s">
        <v>47</v>
      </c>
      <c r="W250">
        <v>17</v>
      </c>
      <c r="X250">
        <v>4</v>
      </c>
      <c r="Y250">
        <v>4088.84</v>
      </c>
      <c r="Z250">
        <v>3038.56</v>
      </c>
      <c r="AA250">
        <v>31</v>
      </c>
      <c r="AB250">
        <v>86</v>
      </c>
      <c r="AC250">
        <v>4</v>
      </c>
      <c r="AD250">
        <v>1050.28</v>
      </c>
      <c r="AE250">
        <f t="shared" si="22"/>
        <v>1</v>
      </c>
      <c r="AF250">
        <f t="shared" si="26"/>
        <v>4</v>
      </c>
      <c r="AG250">
        <f t="shared" si="23"/>
        <v>4</v>
      </c>
      <c r="AH250">
        <f t="shared" si="24"/>
        <v>144</v>
      </c>
      <c r="AI250" t="str">
        <f t="shared" si="25"/>
        <v>Bronz customer</v>
      </c>
    </row>
    <row r="251" spans="1:35" x14ac:dyDescent="0.3">
      <c r="A251">
        <v>2098</v>
      </c>
      <c r="B251" t="s">
        <v>902</v>
      </c>
      <c r="C251">
        <v>4740</v>
      </c>
      <c r="D251" t="s">
        <v>53</v>
      </c>
      <c r="E251" t="s">
        <v>25</v>
      </c>
      <c r="F251">
        <v>2</v>
      </c>
      <c r="G251" t="s">
        <v>903</v>
      </c>
      <c r="H251" t="s">
        <v>904</v>
      </c>
      <c r="I251" t="str">
        <f>VLOOKUP(A251,[1]Transactions!$A$2:$Y$3480,8,FALSE)</f>
        <v>Standard</v>
      </c>
      <c r="J251">
        <f>VLOOKUP(A251,[1]Transactions!$A$2:$Y$3480,13,FALSE)</f>
        <v>693.76</v>
      </c>
      <c r="K251" s="4">
        <f>VLOOKUP(A251,[1]Transactions!$A$2:$Y$3480,14,FALSE)</f>
        <v>33259</v>
      </c>
      <c r="M251" t="b">
        <f>VLOOKUP(A251,[1]Transactions!$A$2:$Y$3480,5,FALSE)</f>
        <v>1</v>
      </c>
      <c r="N251" t="str">
        <f>VLOOKUP(A251,[1]Transactions!$A$2:$Y$3480,6,FALSE)</f>
        <v>Approved</v>
      </c>
      <c r="O251" t="str">
        <f>VLOOKUP(A251,[1]Transactions!$A$1:$Y$3480,7,FALSE)</f>
        <v>OHM Cycles</v>
      </c>
      <c r="P251" t="s">
        <v>43</v>
      </c>
      <c r="Q251">
        <v>82</v>
      </c>
      <c r="R251" t="s">
        <v>130</v>
      </c>
      <c r="S251" t="s">
        <v>30</v>
      </c>
      <c r="T251" t="s">
        <v>46</v>
      </c>
      <c r="U251" t="s">
        <v>32</v>
      </c>
      <c r="V251" t="s">
        <v>47</v>
      </c>
      <c r="W251">
        <v>16</v>
      </c>
      <c r="X251">
        <v>6</v>
      </c>
      <c r="Y251">
        <v>5472.62</v>
      </c>
      <c r="Z251">
        <v>3178.95</v>
      </c>
      <c r="AA251">
        <v>50</v>
      </c>
      <c r="AB251">
        <v>8</v>
      </c>
      <c r="AC251">
        <v>6</v>
      </c>
      <c r="AD251">
        <v>2293.67</v>
      </c>
      <c r="AE251">
        <f t="shared" si="22"/>
        <v>4</v>
      </c>
      <c r="AF251">
        <f t="shared" si="26"/>
        <v>3</v>
      </c>
      <c r="AG251">
        <f t="shared" si="23"/>
        <v>3</v>
      </c>
      <c r="AH251">
        <f t="shared" si="24"/>
        <v>433</v>
      </c>
      <c r="AI251" t="str">
        <f t="shared" si="25"/>
        <v>Platinum Customer</v>
      </c>
    </row>
    <row r="252" spans="1:35" x14ac:dyDescent="0.3">
      <c r="A252">
        <v>3297</v>
      </c>
      <c r="B252" t="s">
        <v>905</v>
      </c>
      <c r="C252">
        <v>3213</v>
      </c>
      <c r="D252" t="s">
        <v>40</v>
      </c>
      <c r="E252" t="s">
        <v>25</v>
      </c>
      <c r="F252">
        <v>6</v>
      </c>
      <c r="G252" t="s">
        <v>906</v>
      </c>
      <c r="H252" t="s">
        <v>907</v>
      </c>
      <c r="I252" t="str">
        <f>VLOOKUP(A252,[1]Transactions!$A$2:$Y$3480,8,FALSE)</f>
        <v>Standard</v>
      </c>
      <c r="J252">
        <f>VLOOKUP(A252,[1]Transactions!$A$2:$Y$3480,13,FALSE)</f>
        <v>327.9799999999999</v>
      </c>
      <c r="K252" s="4">
        <f>VLOOKUP(A252,[1]Transactions!$A$2:$Y$3480,14,FALSE)</f>
        <v>34170</v>
      </c>
      <c r="M252" t="b">
        <f>VLOOKUP(A252,[1]Transactions!$A$2:$Y$3480,5,FALSE)</f>
        <v>0</v>
      </c>
      <c r="N252" t="str">
        <f>VLOOKUP(A252,[1]Transactions!$A$2:$Y$3480,6,FALSE)</f>
        <v>Approved</v>
      </c>
      <c r="O252" t="str">
        <f>VLOOKUP(A252,[1]Transactions!$A$1:$Y$3480,7,FALSE)</f>
        <v>Solex</v>
      </c>
      <c r="P252" t="s">
        <v>28</v>
      </c>
      <c r="Q252">
        <v>39</v>
      </c>
      <c r="R252" t="s">
        <v>37</v>
      </c>
      <c r="S252" t="s">
        <v>119</v>
      </c>
      <c r="T252" t="s">
        <v>31</v>
      </c>
      <c r="U252" t="s">
        <v>32</v>
      </c>
      <c r="V252" t="s">
        <v>47</v>
      </c>
      <c r="W252">
        <v>13</v>
      </c>
      <c r="X252">
        <v>6</v>
      </c>
      <c r="Y252">
        <v>4162.96</v>
      </c>
      <c r="Z252">
        <v>2641.53</v>
      </c>
      <c r="AA252">
        <v>45</v>
      </c>
      <c r="AB252">
        <v>58</v>
      </c>
      <c r="AC252">
        <v>6</v>
      </c>
      <c r="AD252">
        <v>1521.43</v>
      </c>
      <c r="AE252">
        <f t="shared" si="22"/>
        <v>2</v>
      </c>
      <c r="AF252">
        <f t="shared" si="26"/>
        <v>3</v>
      </c>
      <c r="AG252">
        <f t="shared" si="23"/>
        <v>4</v>
      </c>
      <c r="AH252">
        <f t="shared" si="24"/>
        <v>234</v>
      </c>
      <c r="AI252" t="str">
        <f t="shared" si="25"/>
        <v>Gold Customerr</v>
      </c>
    </row>
    <row r="253" spans="1:35" x14ac:dyDescent="0.3">
      <c r="A253">
        <v>2888</v>
      </c>
      <c r="B253" t="s">
        <v>908</v>
      </c>
      <c r="C253">
        <v>2528</v>
      </c>
      <c r="D253" t="s">
        <v>24</v>
      </c>
      <c r="E253" t="s">
        <v>25</v>
      </c>
      <c r="F253">
        <v>7</v>
      </c>
      <c r="G253" t="s">
        <v>909</v>
      </c>
      <c r="H253" t="s">
        <v>910</v>
      </c>
      <c r="I253" t="str">
        <f>VLOOKUP(A253,[1]Transactions!$A$2:$Y$3480,8,FALSE)</f>
        <v>Standard</v>
      </c>
      <c r="J253">
        <f>VLOOKUP(A253,[1]Transactions!$A$2:$Y$3480,13,FALSE)</f>
        <v>1544.6100000000001</v>
      </c>
      <c r="K253" s="4">
        <f>VLOOKUP(A253,[1]Transactions!$A$2:$Y$3480,14,FALSE)</f>
        <v>35560</v>
      </c>
      <c r="M253" t="b">
        <f>VLOOKUP(A253,[1]Transactions!$A$2:$Y$3480,5,FALSE)</f>
        <v>0</v>
      </c>
      <c r="N253" t="str">
        <f>VLOOKUP(A253,[1]Transactions!$A$2:$Y$3480,6,FALSE)</f>
        <v>Approved</v>
      </c>
      <c r="O253" t="str">
        <f>VLOOKUP(A253,[1]Transactions!$A$1:$Y$3480,7,FALSE)</f>
        <v>OHM Cycles</v>
      </c>
      <c r="P253" t="s">
        <v>28</v>
      </c>
      <c r="Q253">
        <v>37</v>
      </c>
      <c r="R253" t="s">
        <v>621</v>
      </c>
      <c r="S253" t="s">
        <v>219</v>
      </c>
      <c r="T253" t="s">
        <v>46</v>
      </c>
      <c r="U253" t="s">
        <v>32</v>
      </c>
      <c r="V253" t="s">
        <v>33</v>
      </c>
      <c r="W253">
        <v>16</v>
      </c>
      <c r="X253">
        <v>6</v>
      </c>
      <c r="Y253">
        <v>7967.07</v>
      </c>
      <c r="Z253">
        <v>2911.34</v>
      </c>
      <c r="AA253">
        <v>58</v>
      </c>
      <c r="AB253">
        <v>29</v>
      </c>
      <c r="AC253">
        <v>6</v>
      </c>
      <c r="AD253">
        <v>5055.7299999999996</v>
      </c>
      <c r="AE253">
        <f t="shared" si="22"/>
        <v>3</v>
      </c>
      <c r="AF253">
        <f t="shared" si="26"/>
        <v>3</v>
      </c>
      <c r="AG253">
        <f t="shared" si="23"/>
        <v>1</v>
      </c>
      <c r="AH253">
        <f t="shared" si="24"/>
        <v>331</v>
      </c>
      <c r="AI253" t="str">
        <f t="shared" si="25"/>
        <v>Silver Customer</v>
      </c>
    </row>
    <row r="254" spans="1:35" x14ac:dyDescent="0.3">
      <c r="A254">
        <v>142</v>
      </c>
      <c r="B254" t="s">
        <v>911</v>
      </c>
      <c r="C254">
        <v>3058</v>
      </c>
      <c r="D254" t="s">
        <v>40</v>
      </c>
      <c r="E254" t="s">
        <v>25</v>
      </c>
      <c r="F254">
        <v>9</v>
      </c>
      <c r="G254" t="s">
        <v>912</v>
      </c>
      <c r="H254" t="s">
        <v>913</v>
      </c>
      <c r="I254" t="str">
        <f>VLOOKUP(A254,[1]Transactions!$A$2:$Y$3480,8,FALSE)</f>
        <v>Standard</v>
      </c>
      <c r="J254">
        <f>VLOOKUP(A254,[1]Transactions!$A$2:$Y$3480,13,FALSE)</f>
        <v>1215.3399999999999</v>
      </c>
      <c r="K254" s="4">
        <f>VLOOKUP(A254,[1]Transactions!$A$2:$Y$3480,14,FALSE)</f>
        <v>41064</v>
      </c>
      <c r="M254" t="b">
        <f>VLOOKUP(A254,[1]Transactions!$A$2:$Y$3480,5,FALSE)</f>
        <v>0</v>
      </c>
      <c r="N254" t="str">
        <f>VLOOKUP(A254,[1]Transactions!$A$2:$Y$3480,6,FALSE)</f>
        <v>Approved</v>
      </c>
      <c r="O254" t="str">
        <f>VLOOKUP(A254,[1]Transactions!$A$1:$Y$3480,7,FALSE)</f>
        <v>Solex</v>
      </c>
      <c r="P254" t="s">
        <v>28</v>
      </c>
      <c r="Q254">
        <v>57</v>
      </c>
      <c r="R254" t="s">
        <v>218</v>
      </c>
      <c r="S254" t="s">
        <v>30</v>
      </c>
      <c r="T254" t="s">
        <v>38</v>
      </c>
      <c r="U254" t="s">
        <v>32</v>
      </c>
      <c r="V254" t="s">
        <v>47</v>
      </c>
      <c r="W254">
        <v>17</v>
      </c>
      <c r="X254">
        <v>11</v>
      </c>
      <c r="Y254">
        <v>12474.74</v>
      </c>
      <c r="Z254">
        <v>8557.4</v>
      </c>
      <c r="AA254">
        <v>53</v>
      </c>
      <c r="AB254">
        <v>4</v>
      </c>
      <c r="AC254">
        <v>11</v>
      </c>
      <c r="AD254">
        <v>3917.34</v>
      </c>
      <c r="AE254">
        <f t="shared" si="22"/>
        <v>4</v>
      </c>
      <c r="AF254">
        <f t="shared" si="26"/>
        <v>2</v>
      </c>
      <c r="AG254">
        <f t="shared" si="23"/>
        <v>2</v>
      </c>
      <c r="AH254">
        <f t="shared" si="24"/>
        <v>422</v>
      </c>
      <c r="AI254" t="str">
        <f t="shared" si="25"/>
        <v>Platinum Customer</v>
      </c>
    </row>
    <row r="255" spans="1:35" x14ac:dyDescent="0.3">
      <c r="A255">
        <v>2968</v>
      </c>
      <c r="B255" t="s">
        <v>914</v>
      </c>
      <c r="C255">
        <v>4014</v>
      </c>
      <c r="D255" t="s">
        <v>53</v>
      </c>
      <c r="E255" t="s">
        <v>25</v>
      </c>
      <c r="F255">
        <v>8</v>
      </c>
      <c r="G255" t="s">
        <v>915</v>
      </c>
      <c r="H255" t="s">
        <v>916</v>
      </c>
      <c r="I255" t="str">
        <f>VLOOKUP(A255,[1]Transactions!$A$2:$Y$3480,8,FALSE)</f>
        <v>Standard</v>
      </c>
      <c r="J255">
        <f>VLOOKUP(A255,[1]Transactions!$A$2:$Y$3480,13,FALSE)</f>
        <v>198.29000000000002</v>
      </c>
      <c r="K255" s="4">
        <f>VLOOKUP(A255,[1]Transactions!$A$2:$Y$3480,14,FALSE)</f>
        <v>38193</v>
      </c>
      <c r="M255" t="b">
        <f>VLOOKUP(A255,[1]Transactions!$A$2:$Y$3480,5,FALSE)</f>
        <v>1</v>
      </c>
      <c r="N255" t="str">
        <f>VLOOKUP(A255,[1]Transactions!$A$2:$Y$3480,6,FALSE)</f>
        <v>Approved</v>
      </c>
      <c r="O255" t="str">
        <f>VLOOKUP(A255,[1]Transactions!$A$1:$Y$3480,7,FALSE)</f>
        <v>Trek Bicycles</v>
      </c>
      <c r="P255" t="s">
        <v>28</v>
      </c>
      <c r="Q255">
        <v>38</v>
      </c>
      <c r="R255" t="s">
        <v>917</v>
      </c>
      <c r="S255" t="s">
        <v>57</v>
      </c>
      <c r="T255" t="s">
        <v>46</v>
      </c>
      <c r="U255" t="s">
        <v>32</v>
      </c>
      <c r="V255" t="s">
        <v>47</v>
      </c>
      <c r="W255">
        <v>16</v>
      </c>
      <c r="X255">
        <v>7</v>
      </c>
      <c r="Y255">
        <v>5052.8999999999996</v>
      </c>
      <c r="Z255">
        <v>3408.63</v>
      </c>
      <c r="AA255">
        <v>42</v>
      </c>
      <c r="AB255">
        <v>171</v>
      </c>
      <c r="AC255">
        <v>7</v>
      </c>
      <c r="AD255">
        <v>1644.27</v>
      </c>
      <c r="AE255">
        <f t="shared" si="22"/>
        <v>1</v>
      </c>
      <c r="AF255">
        <f t="shared" si="26"/>
        <v>3</v>
      </c>
      <c r="AG255">
        <f t="shared" si="23"/>
        <v>4</v>
      </c>
      <c r="AH255">
        <f t="shared" si="24"/>
        <v>134</v>
      </c>
      <c r="AI255" t="str">
        <f t="shared" si="25"/>
        <v>Bronz customer</v>
      </c>
    </row>
    <row r="256" spans="1:35" x14ac:dyDescent="0.3">
      <c r="A256">
        <v>1736</v>
      </c>
      <c r="B256" t="s">
        <v>918</v>
      </c>
      <c r="C256">
        <v>4152</v>
      </c>
      <c r="D256" t="s">
        <v>53</v>
      </c>
      <c r="E256" t="s">
        <v>25</v>
      </c>
      <c r="F256">
        <v>4</v>
      </c>
      <c r="G256" t="s">
        <v>919</v>
      </c>
      <c r="H256" t="s">
        <v>920</v>
      </c>
      <c r="I256" t="str">
        <f>VLOOKUP(A256,[1]Transactions!$A$2:$Y$3480,8,FALSE)</f>
        <v>Standard</v>
      </c>
      <c r="J256">
        <f>VLOOKUP(A256,[1]Transactions!$A$2:$Y$3480,13,FALSE)</f>
        <v>693.76</v>
      </c>
      <c r="K256" s="4">
        <f>VLOOKUP(A256,[1]Transactions!$A$2:$Y$3480,14,FALSE)</f>
        <v>35470</v>
      </c>
      <c r="M256" t="b">
        <f>VLOOKUP(A256,[1]Transactions!$A$2:$Y$3480,5,FALSE)</f>
        <v>0</v>
      </c>
      <c r="N256" t="str">
        <f>VLOOKUP(A256,[1]Transactions!$A$2:$Y$3480,6,FALSE)</f>
        <v>Approved</v>
      </c>
      <c r="O256" t="str">
        <f>VLOOKUP(A256,[1]Transactions!$A$1:$Y$3480,7,FALSE)</f>
        <v>OHM Cycles</v>
      </c>
      <c r="P256" t="s">
        <v>28</v>
      </c>
      <c r="Q256">
        <v>83</v>
      </c>
      <c r="R256" t="s">
        <v>161</v>
      </c>
      <c r="S256" t="s">
        <v>219</v>
      </c>
      <c r="T256" t="s">
        <v>38</v>
      </c>
      <c r="U256" t="s">
        <v>32</v>
      </c>
      <c r="V256" t="s">
        <v>47</v>
      </c>
      <c r="W256">
        <v>4</v>
      </c>
      <c r="X256">
        <v>6</v>
      </c>
      <c r="Y256">
        <v>8725.86</v>
      </c>
      <c r="Z256">
        <v>4966.58</v>
      </c>
      <c r="AA256">
        <v>22</v>
      </c>
      <c r="AB256">
        <v>54</v>
      </c>
      <c r="AC256">
        <v>6</v>
      </c>
      <c r="AD256">
        <v>3759.28</v>
      </c>
      <c r="AE256">
        <f t="shared" si="22"/>
        <v>2</v>
      </c>
      <c r="AF256">
        <f t="shared" si="26"/>
        <v>3</v>
      </c>
      <c r="AG256">
        <f t="shared" si="23"/>
        <v>2</v>
      </c>
      <c r="AH256">
        <f t="shared" si="24"/>
        <v>232</v>
      </c>
      <c r="AI256" t="str">
        <f t="shared" si="25"/>
        <v>Gold Customerr</v>
      </c>
    </row>
    <row r="257" spans="1:35" x14ac:dyDescent="0.3">
      <c r="A257">
        <v>1258</v>
      </c>
      <c r="B257" t="s">
        <v>921</v>
      </c>
      <c r="C257">
        <v>4720</v>
      </c>
      <c r="D257" t="s">
        <v>53</v>
      </c>
      <c r="E257" t="s">
        <v>25</v>
      </c>
      <c r="F257">
        <v>1</v>
      </c>
      <c r="G257" t="s">
        <v>922</v>
      </c>
      <c r="H257" t="s">
        <v>923</v>
      </c>
      <c r="I257" t="str">
        <f>VLOOKUP(A257,[1]Transactions!$A$2:$Y$3480,8,FALSE)</f>
        <v>Standard</v>
      </c>
      <c r="J257">
        <f>VLOOKUP(A257,[1]Transactions!$A$2:$Y$3480,13,FALSE)</f>
        <v>690.49</v>
      </c>
      <c r="K257" s="4">
        <f>VLOOKUP(A257,[1]Transactions!$A$2:$Y$3480,14,FALSE)</f>
        <v>35160</v>
      </c>
      <c r="M257" t="b">
        <f>VLOOKUP(A257,[1]Transactions!$A$2:$Y$3480,5,FALSE)</f>
        <v>0</v>
      </c>
      <c r="N257" t="str">
        <f>VLOOKUP(A257,[1]Transactions!$A$2:$Y$3480,6,FALSE)</f>
        <v>Approved</v>
      </c>
      <c r="O257" t="str">
        <f>VLOOKUP(A257,[1]Transactions!$A$1:$Y$3480,7,FALSE)</f>
        <v>Solex</v>
      </c>
      <c r="P257" t="s">
        <v>28</v>
      </c>
      <c r="Q257">
        <v>89</v>
      </c>
      <c r="R257" t="s">
        <v>567</v>
      </c>
      <c r="S257" t="s">
        <v>119</v>
      </c>
      <c r="T257" t="s">
        <v>31</v>
      </c>
      <c r="U257" t="s">
        <v>32</v>
      </c>
      <c r="V257" t="s">
        <v>47</v>
      </c>
      <c r="W257">
        <v>6</v>
      </c>
      <c r="X257">
        <v>8</v>
      </c>
      <c r="Y257">
        <v>8945.56</v>
      </c>
      <c r="Z257">
        <v>3504.34</v>
      </c>
      <c r="AA257">
        <v>42</v>
      </c>
      <c r="AB257">
        <v>52</v>
      </c>
      <c r="AC257">
        <v>8</v>
      </c>
      <c r="AD257">
        <v>5441.22</v>
      </c>
      <c r="AE257">
        <f t="shared" si="22"/>
        <v>2</v>
      </c>
      <c r="AF257">
        <f t="shared" si="26"/>
        <v>2</v>
      </c>
      <c r="AG257">
        <f t="shared" si="23"/>
        <v>1</v>
      </c>
      <c r="AH257">
        <f t="shared" si="24"/>
        <v>221</v>
      </c>
      <c r="AI257" t="str">
        <f t="shared" si="25"/>
        <v>Gold Customerr</v>
      </c>
    </row>
    <row r="258" spans="1:35" x14ac:dyDescent="0.3">
      <c r="A258">
        <v>2744</v>
      </c>
      <c r="B258" t="s">
        <v>924</v>
      </c>
      <c r="C258">
        <v>2843</v>
      </c>
      <c r="D258" t="s">
        <v>24</v>
      </c>
      <c r="E258" t="s">
        <v>25</v>
      </c>
      <c r="F258">
        <v>1</v>
      </c>
      <c r="G258" t="s">
        <v>925</v>
      </c>
      <c r="H258" t="s">
        <v>926</v>
      </c>
      <c r="I258" t="str">
        <f>VLOOKUP(A258,[1]Transactions!$A$2:$Y$3480,8,FALSE)</f>
        <v>Road</v>
      </c>
      <c r="J258">
        <f>VLOOKUP(A258,[1]Transactions!$A$2:$Y$3480,13,FALSE)</f>
        <v>199.09999999999991</v>
      </c>
      <c r="K258" s="4">
        <f>VLOOKUP(A258,[1]Transactions!$A$2:$Y$3480,14,FALSE)</f>
        <v>39526</v>
      </c>
      <c r="M258" t="b">
        <f>VLOOKUP(A258,[1]Transactions!$A$2:$Y$3480,5,FALSE)</f>
        <v>0</v>
      </c>
      <c r="N258" t="str">
        <f>VLOOKUP(A258,[1]Transactions!$A$2:$Y$3480,6,FALSE)</f>
        <v>Approved</v>
      </c>
      <c r="O258" t="str">
        <f>VLOOKUP(A258,[1]Transactions!$A$1:$Y$3480,7,FALSE)</f>
        <v>OHM Cycles</v>
      </c>
      <c r="P258" t="s">
        <v>28</v>
      </c>
      <c r="Q258">
        <v>59</v>
      </c>
      <c r="R258" t="s">
        <v>599</v>
      </c>
      <c r="S258" t="s">
        <v>45</v>
      </c>
      <c r="T258" t="s">
        <v>31</v>
      </c>
      <c r="U258" t="s">
        <v>32</v>
      </c>
      <c r="V258" t="s">
        <v>47</v>
      </c>
      <c r="W258">
        <v>3</v>
      </c>
      <c r="X258">
        <v>3</v>
      </c>
      <c r="Y258">
        <v>3148.36</v>
      </c>
      <c r="Z258">
        <v>1883.63</v>
      </c>
      <c r="AA258">
        <v>21</v>
      </c>
      <c r="AB258">
        <v>125</v>
      </c>
      <c r="AC258">
        <v>3</v>
      </c>
      <c r="AD258">
        <v>1264.73</v>
      </c>
      <c r="AE258">
        <f t="shared" ref="AE258:AE321" si="28">_xlfn.IFS(AB258&gt;=85,1,AND(AB258&lt;=81,AB258&gt;44),2,AND(AB258&lt;=44,AB258&gt;17),3,AND(AB258&lt;=18,AB258&gt;0),4)</f>
        <v>1</v>
      </c>
      <c r="AF258">
        <f t="shared" si="26"/>
        <v>4</v>
      </c>
      <c r="AG258">
        <f t="shared" si="23"/>
        <v>4</v>
      </c>
      <c r="AH258">
        <f t="shared" si="24"/>
        <v>144</v>
      </c>
      <c r="AI258" t="str">
        <f t="shared" si="25"/>
        <v>Bronz customer</v>
      </c>
    </row>
    <row r="259" spans="1:35" x14ac:dyDescent="0.3">
      <c r="A259">
        <v>153</v>
      </c>
      <c r="B259" t="s">
        <v>927</v>
      </c>
      <c r="C259">
        <v>2747</v>
      </c>
      <c r="D259" t="s">
        <v>24</v>
      </c>
      <c r="E259" t="s">
        <v>25</v>
      </c>
      <c r="F259">
        <v>8</v>
      </c>
      <c r="G259" t="s">
        <v>928</v>
      </c>
      <c r="H259" t="s">
        <v>929</v>
      </c>
      <c r="I259" t="str">
        <f>VLOOKUP(A259,[1]Transactions!$A$2:$Y$3480,8,FALSE)</f>
        <v>Standard</v>
      </c>
      <c r="J259">
        <f>VLOOKUP(A259,[1]Transactions!$A$2:$Y$3480,13,FALSE)</f>
        <v>1544.6100000000001</v>
      </c>
      <c r="K259" s="4">
        <f>VLOOKUP(A259,[1]Transactions!$A$2:$Y$3480,14,FALSE)</f>
        <v>36361</v>
      </c>
      <c r="M259" t="b">
        <f>VLOOKUP(A259,[1]Transactions!$A$2:$Y$3480,5,FALSE)</f>
        <v>1</v>
      </c>
      <c r="N259" t="str">
        <f>VLOOKUP(A259,[1]Transactions!$A$2:$Y$3480,6,FALSE)</f>
        <v>Approved</v>
      </c>
      <c r="O259" t="str">
        <f>VLOOKUP(A259,[1]Transactions!$A$1:$Y$3480,7,FALSE)</f>
        <v>OHM Cycles</v>
      </c>
      <c r="P259" t="s">
        <v>43</v>
      </c>
      <c r="Q259">
        <v>73</v>
      </c>
      <c r="R259" t="s">
        <v>283</v>
      </c>
      <c r="S259" t="s">
        <v>96</v>
      </c>
      <c r="T259" t="s">
        <v>31</v>
      </c>
      <c r="U259" t="s">
        <v>32</v>
      </c>
      <c r="V259" t="s">
        <v>33</v>
      </c>
      <c r="W259">
        <v>12</v>
      </c>
      <c r="X259">
        <v>7</v>
      </c>
      <c r="Y259">
        <v>7808.16</v>
      </c>
      <c r="Z259">
        <v>2285.65</v>
      </c>
      <c r="AA259">
        <v>43</v>
      </c>
      <c r="AB259">
        <v>64</v>
      </c>
      <c r="AC259">
        <v>7</v>
      </c>
      <c r="AD259">
        <v>5522.51</v>
      </c>
      <c r="AE259">
        <f t="shared" si="28"/>
        <v>2</v>
      </c>
      <c r="AF259">
        <f t="shared" si="26"/>
        <v>3</v>
      </c>
      <c r="AG259">
        <f t="shared" ref="AG259:AG322" si="29">_xlfn.IFS(AD259&gt;4273.398,1,AND(AD259&lt;=4273.398,AD259&gt;2918.195),2,AND(AD259&lt;=2918.195,AD259&gt;1905.948),3,AND(AD259&lt;=1905.948,AD259&gt;15.08),4)</f>
        <v>1</v>
      </c>
      <c r="AH259">
        <f t="shared" ref="AH259:AH322" si="30">(100*AE259+10*AF259+AG259)</f>
        <v>231</v>
      </c>
      <c r="AI259" t="str">
        <f t="shared" ref="AI259:AI322" si="31">_xlfn.IFS(AH259&gt;411,"Platinum Customer",AND(AH259&lt;=411,AH259&gt;311),"Silver Customer",AND(AH259&lt;=311,AH259&gt;144),"Gold Customerr",AND(AH259&lt;=144,AH259&gt;111),"Bronz customer")</f>
        <v>Gold Customerr</v>
      </c>
    </row>
    <row r="260" spans="1:35" x14ac:dyDescent="0.3">
      <c r="A260">
        <v>3180</v>
      </c>
      <c r="B260" t="s">
        <v>930</v>
      </c>
      <c r="C260">
        <v>2147</v>
      </c>
      <c r="D260" t="s">
        <v>24</v>
      </c>
      <c r="E260" t="s">
        <v>25</v>
      </c>
      <c r="F260">
        <v>9</v>
      </c>
      <c r="G260" t="s">
        <v>931</v>
      </c>
      <c r="I260" t="str">
        <f>VLOOKUP(A260,[1]Transactions!$A$2:$Y$3480,8,FALSE)</f>
        <v>Standard</v>
      </c>
      <c r="J260">
        <f>VLOOKUP(A260,[1]Transactions!$A$2:$Y$3480,13,FALSE)</f>
        <v>751.02</v>
      </c>
      <c r="K260" s="4">
        <f>VLOOKUP(A260,[1]Transactions!$A$2:$Y$3480,14,FALSE)</f>
        <v>40618</v>
      </c>
      <c r="M260" t="b">
        <f>VLOOKUP(A260,[1]Transactions!$A$2:$Y$3480,5,FALSE)</f>
        <v>0</v>
      </c>
      <c r="N260" t="str">
        <f>VLOOKUP(A260,[1]Transactions!$A$2:$Y$3480,6,FALSE)</f>
        <v>Approved</v>
      </c>
      <c r="O260" t="str">
        <f>VLOOKUP(A260,[1]Transactions!$A$1:$Y$3480,7,FALSE)</f>
        <v>Solex</v>
      </c>
      <c r="P260" t="s">
        <v>28</v>
      </c>
      <c r="Q260">
        <v>96</v>
      </c>
      <c r="R260" t="s">
        <v>127</v>
      </c>
      <c r="S260" t="s">
        <v>219</v>
      </c>
      <c r="T260" t="s">
        <v>31</v>
      </c>
      <c r="U260" t="s">
        <v>32</v>
      </c>
      <c r="V260" t="s">
        <v>33</v>
      </c>
      <c r="W260">
        <v>19</v>
      </c>
      <c r="X260">
        <v>2</v>
      </c>
      <c r="Y260">
        <v>2298.81</v>
      </c>
      <c r="Z260">
        <v>1109.6099999999999</v>
      </c>
      <c r="AA260">
        <v>46</v>
      </c>
      <c r="AB260">
        <v>145</v>
      </c>
      <c r="AC260">
        <v>2</v>
      </c>
      <c r="AD260">
        <v>1189.2</v>
      </c>
      <c r="AE260">
        <f t="shared" si="28"/>
        <v>1</v>
      </c>
      <c r="AF260">
        <f t="shared" ref="AF260:AF323" si="32">_xlfn.IFS(AC260&gt;=14,1,AND(AC260&lt;=14,AC260&gt;7),2,AND(AC260&lt;=7,AC260&gt;5),3,AND(AC260&lt;=4,AC260&gt;0),4)</f>
        <v>4</v>
      </c>
      <c r="AG260">
        <f t="shared" si="29"/>
        <v>4</v>
      </c>
      <c r="AH260">
        <f t="shared" si="30"/>
        <v>144</v>
      </c>
      <c r="AI260" t="str">
        <f t="shared" si="31"/>
        <v>Bronz customer</v>
      </c>
    </row>
    <row r="261" spans="1:35" x14ac:dyDescent="0.3">
      <c r="A261">
        <v>3328</v>
      </c>
      <c r="B261" t="s">
        <v>932</v>
      </c>
      <c r="C261">
        <v>4300</v>
      </c>
      <c r="D261" t="s">
        <v>53</v>
      </c>
      <c r="E261" t="s">
        <v>25</v>
      </c>
      <c r="F261">
        <v>6</v>
      </c>
      <c r="G261" t="s">
        <v>933</v>
      </c>
      <c r="H261" t="s">
        <v>934</v>
      </c>
      <c r="I261" t="str">
        <f>VLOOKUP(A261,[1]Transactions!$A$2:$Y$3480,8,FALSE)</f>
        <v>Standard</v>
      </c>
      <c r="J261">
        <f>VLOOKUP(A261,[1]Transactions!$A$2:$Y$3480,13,FALSE)</f>
        <v>827.15999999999985</v>
      </c>
      <c r="K261" s="4">
        <f>VLOOKUP(A261,[1]Transactions!$A$2:$Y$3480,14,FALSE)</f>
        <v>36668</v>
      </c>
      <c r="M261" t="b">
        <f>VLOOKUP(A261,[1]Transactions!$A$2:$Y$3480,5,FALSE)</f>
        <v>0</v>
      </c>
      <c r="N261" t="str">
        <f>VLOOKUP(A261,[1]Transactions!$A$2:$Y$3480,6,FALSE)</f>
        <v>Approved</v>
      </c>
      <c r="O261" t="str">
        <f>VLOOKUP(A261,[1]Transactions!$A$1:$Y$3480,7,FALSE)</f>
        <v>WeareA2B</v>
      </c>
      <c r="P261" t="s">
        <v>43</v>
      </c>
      <c r="Q261">
        <v>58</v>
      </c>
      <c r="R261" t="s">
        <v>51</v>
      </c>
      <c r="S261" t="s">
        <v>30</v>
      </c>
      <c r="T261" t="s">
        <v>31</v>
      </c>
      <c r="U261" t="s">
        <v>32</v>
      </c>
      <c r="V261" t="s">
        <v>47</v>
      </c>
      <c r="W261">
        <v>6</v>
      </c>
      <c r="X261">
        <v>4</v>
      </c>
      <c r="Y261">
        <v>3511.62</v>
      </c>
      <c r="Z261">
        <v>1443.32</v>
      </c>
      <c r="AA261">
        <v>59</v>
      </c>
      <c r="AB261">
        <v>40</v>
      </c>
      <c r="AC261">
        <v>4</v>
      </c>
      <c r="AD261">
        <v>2068.3000000000002</v>
      </c>
      <c r="AE261">
        <f t="shared" si="28"/>
        <v>3</v>
      </c>
      <c r="AF261">
        <f t="shared" si="32"/>
        <v>4</v>
      </c>
      <c r="AG261">
        <f t="shared" si="29"/>
        <v>3</v>
      </c>
      <c r="AH261">
        <f t="shared" si="30"/>
        <v>343</v>
      </c>
      <c r="AI261" t="str">
        <f t="shared" si="31"/>
        <v>Silver Customer</v>
      </c>
    </row>
    <row r="262" spans="1:35" x14ac:dyDescent="0.3">
      <c r="A262">
        <v>2492</v>
      </c>
      <c r="B262" t="s">
        <v>935</v>
      </c>
      <c r="C262">
        <v>2770</v>
      </c>
      <c r="D262" t="s">
        <v>24</v>
      </c>
      <c r="E262" t="s">
        <v>25</v>
      </c>
      <c r="F262">
        <v>9</v>
      </c>
      <c r="G262" t="s">
        <v>936</v>
      </c>
      <c r="H262" t="s">
        <v>937</v>
      </c>
      <c r="I262" t="str">
        <f>VLOOKUP(A262,[1]Transactions!$A$2:$Y$3480,8,FALSE)</f>
        <v>Road</v>
      </c>
      <c r="J262">
        <f>VLOOKUP(A262,[1]Transactions!$A$2:$Y$3480,13,FALSE)</f>
        <v>445.20999999999992</v>
      </c>
      <c r="K262" s="4">
        <f>VLOOKUP(A262,[1]Transactions!$A$2:$Y$3480,14,FALSE)</f>
        <v>40553</v>
      </c>
      <c r="M262" t="b">
        <f>VLOOKUP(A262,[1]Transactions!$A$2:$Y$3480,5,FALSE)</f>
        <v>0</v>
      </c>
      <c r="N262" t="str">
        <f>VLOOKUP(A262,[1]Transactions!$A$2:$Y$3480,6,FALSE)</f>
        <v>Approved</v>
      </c>
      <c r="O262" t="str">
        <f>VLOOKUP(A262,[1]Transactions!$A$1:$Y$3480,7,FALSE)</f>
        <v>Norco Bicycles</v>
      </c>
      <c r="P262" t="s">
        <v>28</v>
      </c>
      <c r="Q262">
        <v>35</v>
      </c>
      <c r="R262" t="s">
        <v>145</v>
      </c>
      <c r="S262" t="s">
        <v>119</v>
      </c>
      <c r="T262" t="s">
        <v>46</v>
      </c>
      <c r="U262" t="s">
        <v>32</v>
      </c>
      <c r="V262" t="s">
        <v>47</v>
      </c>
      <c r="W262">
        <v>9</v>
      </c>
      <c r="X262">
        <v>10</v>
      </c>
      <c r="Y262">
        <v>12661.35</v>
      </c>
      <c r="Z262">
        <v>4223.92</v>
      </c>
      <c r="AA262">
        <v>46</v>
      </c>
      <c r="AB262">
        <v>7</v>
      </c>
      <c r="AC262">
        <v>10</v>
      </c>
      <c r="AD262">
        <v>8437.43</v>
      </c>
      <c r="AE262">
        <f t="shared" si="28"/>
        <v>4</v>
      </c>
      <c r="AF262">
        <f t="shared" si="32"/>
        <v>2</v>
      </c>
      <c r="AG262">
        <f t="shared" si="29"/>
        <v>1</v>
      </c>
      <c r="AH262">
        <f t="shared" si="30"/>
        <v>421</v>
      </c>
      <c r="AI262" t="str">
        <f t="shared" si="31"/>
        <v>Platinum Customer</v>
      </c>
    </row>
    <row r="263" spans="1:35" x14ac:dyDescent="0.3">
      <c r="A263">
        <v>2922</v>
      </c>
      <c r="B263" t="s">
        <v>938</v>
      </c>
      <c r="C263">
        <v>4210</v>
      </c>
      <c r="D263" t="s">
        <v>53</v>
      </c>
      <c r="E263" t="s">
        <v>25</v>
      </c>
      <c r="F263">
        <v>4</v>
      </c>
      <c r="G263" t="s">
        <v>939</v>
      </c>
      <c r="H263" t="s">
        <v>940</v>
      </c>
      <c r="I263" t="str">
        <f>VLOOKUP(A263,[1]Transactions!$A$2:$Y$3480,8,FALSE)</f>
        <v>Standard</v>
      </c>
      <c r="J263">
        <f>VLOOKUP(A263,[1]Transactions!$A$2:$Y$3480,13,FALSE)</f>
        <v>690.49</v>
      </c>
      <c r="K263" s="4">
        <f>VLOOKUP(A263,[1]Transactions!$A$2:$Y$3480,14,FALSE)</f>
        <v>35160</v>
      </c>
      <c r="M263" t="b">
        <f>VLOOKUP(A263,[1]Transactions!$A$2:$Y$3480,5,FALSE)</f>
        <v>0</v>
      </c>
      <c r="N263" t="str">
        <f>VLOOKUP(A263,[1]Transactions!$A$2:$Y$3480,6,FALSE)</f>
        <v>Approved</v>
      </c>
      <c r="O263" t="str">
        <f>VLOOKUP(A263,[1]Transactions!$A$1:$Y$3480,7,FALSE)</f>
        <v>Solex</v>
      </c>
      <c r="P263" t="s">
        <v>28</v>
      </c>
      <c r="Q263">
        <v>34</v>
      </c>
      <c r="R263" t="s">
        <v>80</v>
      </c>
      <c r="S263" t="s">
        <v>119</v>
      </c>
      <c r="T263" t="s">
        <v>38</v>
      </c>
      <c r="U263" t="s">
        <v>32</v>
      </c>
      <c r="V263" t="s">
        <v>33</v>
      </c>
      <c r="W263">
        <v>10</v>
      </c>
      <c r="X263">
        <v>4</v>
      </c>
      <c r="Y263">
        <v>4732.49</v>
      </c>
      <c r="Z263">
        <v>1784.78</v>
      </c>
      <c r="AA263">
        <v>38</v>
      </c>
      <c r="AB263">
        <v>1</v>
      </c>
      <c r="AC263">
        <v>4</v>
      </c>
      <c r="AD263">
        <v>2947.71</v>
      </c>
      <c r="AE263">
        <f t="shared" si="28"/>
        <v>4</v>
      </c>
      <c r="AF263">
        <f t="shared" si="32"/>
        <v>4</v>
      </c>
      <c r="AG263">
        <f t="shared" si="29"/>
        <v>2</v>
      </c>
      <c r="AH263">
        <f t="shared" si="30"/>
        <v>442</v>
      </c>
      <c r="AI263" t="str">
        <f t="shared" si="31"/>
        <v>Platinum Customer</v>
      </c>
    </row>
    <row r="264" spans="1:35" x14ac:dyDescent="0.3">
      <c r="A264">
        <v>774</v>
      </c>
      <c r="B264" t="s">
        <v>941</v>
      </c>
      <c r="C264">
        <v>3183</v>
      </c>
      <c r="D264" t="s">
        <v>40</v>
      </c>
      <c r="E264" t="s">
        <v>25</v>
      </c>
      <c r="F264">
        <v>8</v>
      </c>
      <c r="G264" t="s">
        <v>942</v>
      </c>
      <c r="H264" t="s">
        <v>943</v>
      </c>
      <c r="I264" t="str">
        <f>VLOOKUP(A264,[1]Transactions!$A$2:$Y$3480,8,FALSE)</f>
        <v>Standard</v>
      </c>
      <c r="J264">
        <f>VLOOKUP(A264,[1]Transactions!$A$2:$Y$3480,13,FALSE)</f>
        <v>1069.5500000000002</v>
      </c>
      <c r="K264" s="4">
        <f>VLOOKUP(A264,[1]Transactions!$A$2:$Y$3480,14,FALSE)</f>
        <v>38216</v>
      </c>
      <c r="M264" t="b">
        <f>VLOOKUP(A264,[1]Transactions!$A$2:$Y$3480,5,FALSE)</f>
        <v>0</v>
      </c>
      <c r="N264" t="str">
        <f>VLOOKUP(A264,[1]Transactions!$A$2:$Y$3480,6,FALSE)</f>
        <v>Approved</v>
      </c>
      <c r="O264" t="str">
        <f>VLOOKUP(A264,[1]Transactions!$A$1:$Y$3480,7,FALSE)</f>
        <v>WeareA2B</v>
      </c>
      <c r="P264" t="s">
        <v>43</v>
      </c>
      <c r="Q264">
        <v>79</v>
      </c>
      <c r="R264" t="s">
        <v>754</v>
      </c>
      <c r="S264" t="s">
        <v>119</v>
      </c>
      <c r="T264" t="s">
        <v>46</v>
      </c>
      <c r="U264" t="s">
        <v>32</v>
      </c>
      <c r="V264" t="s">
        <v>47</v>
      </c>
      <c r="W264">
        <v>1</v>
      </c>
      <c r="X264">
        <v>1</v>
      </c>
      <c r="Y264">
        <v>1311.44</v>
      </c>
      <c r="Z264">
        <v>1167.18</v>
      </c>
      <c r="AA264">
        <v>21</v>
      </c>
      <c r="AB264">
        <v>143</v>
      </c>
      <c r="AC264">
        <v>1</v>
      </c>
      <c r="AD264">
        <v>144.26</v>
      </c>
      <c r="AE264">
        <f t="shared" si="28"/>
        <v>1</v>
      </c>
      <c r="AF264">
        <f t="shared" si="32"/>
        <v>4</v>
      </c>
      <c r="AG264">
        <f t="shared" si="29"/>
        <v>4</v>
      </c>
      <c r="AH264">
        <f t="shared" si="30"/>
        <v>144</v>
      </c>
      <c r="AI264" t="str">
        <f t="shared" si="31"/>
        <v>Bronz customer</v>
      </c>
    </row>
    <row r="265" spans="1:35" x14ac:dyDescent="0.3">
      <c r="A265">
        <v>461</v>
      </c>
      <c r="B265" t="s">
        <v>944</v>
      </c>
      <c r="C265">
        <v>2118</v>
      </c>
      <c r="D265" t="s">
        <v>24</v>
      </c>
      <c r="E265" t="s">
        <v>25</v>
      </c>
      <c r="F265">
        <v>10</v>
      </c>
      <c r="G265" t="s">
        <v>945</v>
      </c>
      <c r="H265" t="s">
        <v>946</v>
      </c>
      <c r="I265" t="str">
        <f>VLOOKUP(A265,[1]Transactions!$A$2:$Y$3480,8,FALSE)</f>
        <v>Standard</v>
      </c>
      <c r="J265">
        <f>VLOOKUP(A265,[1]Transactions!$A$2:$Y$3480,13,FALSE)</f>
        <v>1215.3399999999999</v>
      </c>
      <c r="K265" s="4">
        <f>VLOOKUP(A265,[1]Transactions!$A$2:$Y$3480,14,FALSE)</f>
        <v>39427</v>
      </c>
      <c r="M265" t="b">
        <f>VLOOKUP(A265,[1]Transactions!$A$2:$Y$3480,5,FALSE)</f>
        <v>0</v>
      </c>
      <c r="N265" t="str">
        <f>VLOOKUP(A265,[1]Transactions!$A$2:$Y$3480,6,FALSE)</f>
        <v>Approved</v>
      </c>
      <c r="O265" t="str">
        <f>VLOOKUP(A265,[1]Transactions!$A$1:$Y$3480,7,FALSE)</f>
        <v>Solex</v>
      </c>
      <c r="P265" t="s">
        <v>43</v>
      </c>
      <c r="Q265">
        <v>19</v>
      </c>
      <c r="R265" t="s">
        <v>317</v>
      </c>
      <c r="S265" t="s">
        <v>30</v>
      </c>
      <c r="T265" t="s">
        <v>31</v>
      </c>
      <c r="U265" t="s">
        <v>32</v>
      </c>
      <c r="V265" t="s">
        <v>33</v>
      </c>
      <c r="W265">
        <v>14</v>
      </c>
      <c r="X265">
        <v>8</v>
      </c>
      <c r="Y265">
        <v>10366.86</v>
      </c>
      <c r="Z265">
        <v>4644.4799999999996</v>
      </c>
      <c r="AA265">
        <v>40</v>
      </c>
      <c r="AB265">
        <v>20</v>
      </c>
      <c r="AC265">
        <v>8</v>
      </c>
      <c r="AD265">
        <v>5722.38</v>
      </c>
      <c r="AE265">
        <f t="shared" si="28"/>
        <v>3</v>
      </c>
      <c r="AF265">
        <f t="shared" si="32"/>
        <v>2</v>
      </c>
      <c r="AG265">
        <f t="shared" si="29"/>
        <v>1</v>
      </c>
      <c r="AH265">
        <f t="shared" si="30"/>
        <v>321</v>
      </c>
      <c r="AI265" t="str">
        <f t="shared" si="31"/>
        <v>Silver Customer</v>
      </c>
    </row>
    <row r="266" spans="1:35" x14ac:dyDescent="0.3">
      <c r="A266">
        <v>2404</v>
      </c>
      <c r="B266" t="s">
        <v>947</v>
      </c>
      <c r="C266">
        <v>2065</v>
      </c>
      <c r="D266" t="s">
        <v>24</v>
      </c>
      <c r="E266" t="s">
        <v>25</v>
      </c>
      <c r="F266">
        <v>11</v>
      </c>
      <c r="G266" t="s">
        <v>948</v>
      </c>
      <c r="H266" t="s">
        <v>949</v>
      </c>
      <c r="I266" t="str">
        <f>VLOOKUP(A266,[1]Transactions!$A$2:$Y$3480,8,FALSE)</f>
        <v>Standard</v>
      </c>
      <c r="J266">
        <f>VLOOKUP(A266,[1]Transactions!$A$2:$Y$3480,13,FALSE)</f>
        <v>209.84000000000003</v>
      </c>
      <c r="K266" s="4">
        <f>VLOOKUP(A266,[1]Transactions!$A$2:$Y$3480,14,FALSE)</f>
        <v>34244</v>
      </c>
      <c r="M266" t="b">
        <f>VLOOKUP(A266,[1]Transactions!$A$2:$Y$3480,5,FALSE)</f>
        <v>1</v>
      </c>
      <c r="N266" t="str">
        <f>VLOOKUP(A266,[1]Transactions!$A$2:$Y$3480,6,FALSE)</f>
        <v>Approved</v>
      </c>
      <c r="O266" t="str">
        <f>VLOOKUP(A266,[1]Transactions!$A$1:$Y$3480,7,FALSE)</f>
        <v>Norco Bicycles</v>
      </c>
      <c r="P266" t="s">
        <v>28</v>
      </c>
      <c r="Q266">
        <v>13</v>
      </c>
      <c r="R266" t="s">
        <v>253</v>
      </c>
      <c r="S266" t="s">
        <v>57</v>
      </c>
      <c r="T266" t="s">
        <v>31</v>
      </c>
      <c r="U266" t="s">
        <v>32</v>
      </c>
      <c r="V266" t="s">
        <v>47</v>
      </c>
      <c r="W266">
        <v>6</v>
      </c>
      <c r="X266">
        <v>5</v>
      </c>
      <c r="Y266">
        <v>7607.2</v>
      </c>
      <c r="Z266">
        <v>4628.95</v>
      </c>
      <c r="AA266">
        <v>60</v>
      </c>
      <c r="AB266">
        <v>187</v>
      </c>
      <c r="AC266">
        <v>5</v>
      </c>
      <c r="AD266">
        <v>2978.25</v>
      </c>
      <c r="AE266">
        <f t="shared" si="28"/>
        <v>1</v>
      </c>
      <c r="AF266">
        <f>_xlfn.IFS(AC266&gt;=14,1,AND(AC266&lt;=14,AC266&gt;7),2,AND(AC266&lt;=7,AC266&gt;=5),3,AND(AC266&lt;=4,AC266&gt;0),4)</f>
        <v>3</v>
      </c>
      <c r="AG266">
        <f t="shared" si="29"/>
        <v>2</v>
      </c>
      <c r="AH266">
        <f t="shared" si="30"/>
        <v>132</v>
      </c>
      <c r="AI266" t="str">
        <f t="shared" si="31"/>
        <v>Bronz customer</v>
      </c>
    </row>
    <row r="267" spans="1:35" x14ac:dyDescent="0.3">
      <c r="A267">
        <v>221</v>
      </c>
      <c r="B267" t="s">
        <v>950</v>
      </c>
      <c r="C267">
        <v>2761</v>
      </c>
      <c r="D267" t="s">
        <v>24</v>
      </c>
      <c r="E267" t="s">
        <v>25</v>
      </c>
      <c r="F267">
        <v>8</v>
      </c>
      <c r="G267" t="s">
        <v>951</v>
      </c>
      <c r="H267" t="s">
        <v>952</v>
      </c>
      <c r="I267" t="str">
        <f>VLOOKUP(A267,[1]Transactions!$A$2:$Y$3480,8,FALSE)</f>
        <v>Standard</v>
      </c>
      <c r="J267">
        <f>VLOOKUP(A267,[1]Transactions!$A$2:$Y$3480,13,FALSE)</f>
        <v>448.67999999999995</v>
      </c>
      <c r="K267" s="4">
        <f>VLOOKUP(A267,[1]Transactions!$A$2:$Y$3480,14,FALSE)</f>
        <v>42688</v>
      </c>
      <c r="M267" t="b">
        <f>VLOOKUP(A267,[1]Transactions!$A$2:$Y$3480,5,FALSE)</f>
        <v>0</v>
      </c>
      <c r="N267" t="str">
        <f>VLOOKUP(A267,[1]Transactions!$A$2:$Y$3480,6,FALSE)</f>
        <v>Approved</v>
      </c>
      <c r="O267" t="str">
        <f>VLOOKUP(A267,[1]Transactions!$A$1:$Y$3480,7,FALSE)</f>
        <v>Giant Bicycles</v>
      </c>
      <c r="P267" t="s">
        <v>43</v>
      </c>
      <c r="Q267">
        <v>14</v>
      </c>
      <c r="R267" t="s">
        <v>295</v>
      </c>
      <c r="S267" t="s">
        <v>119</v>
      </c>
      <c r="T267" t="s">
        <v>31</v>
      </c>
      <c r="U267" t="s">
        <v>32</v>
      </c>
      <c r="V267" t="s">
        <v>47</v>
      </c>
      <c r="W267">
        <v>14</v>
      </c>
      <c r="X267">
        <v>6</v>
      </c>
      <c r="Y267">
        <v>6729.84</v>
      </c>
      <c r="Z267">
        <v>2864.16</v>
      </c>
      <c r="AA267">
        <v>40</v>
      </c>
      <c r="AB267">
        <v>18</v>
      </c>
      <c r="AC267">
        <v>6</v>
      </c>
      <c r="AD267">
        <v>3865.68</v>
      </c>
      <c r="AE267">
        <f t="shared" si="28"/>
        <v>3</v>
      </c>
      <c r="AF267">
        <f t="shared" si="32"/>
        <v>3</v>
      </c>
      <c r="AG267">
        <f t="shared" si="29"/>
        <v>2</v>
      </c>
      <c r="AH267">
        <f t="shared" si="30"/>
        <v>332</v>
      </c>
      <c r="AI267" t="str">
        <f t="shared" si="31"/>
        <v>Silver Customer</v>
      </c>
    </row>
    <row r="268" spans="1:35" x14ac:dyDescent="0.3">
      <c r="A268">
        <v>176</v>
      </c>
      <c r="B268" t="s">
        <v>953</v>
      </c>
      <c r="C268">
        <v>2021</v>
      </c>
      <c r="D268" t="s">
        <v>24</v>
      </c>
      <c r="E268" t="s">
        <v>25</v>
      </c>
      <c r="F268">
        <v>8</v>
      </c>
      <c r="G268" t="s">
        <v>954</v>
      </c>
      <c r="H268" t="s">
        <v>955</v>
      </c>
      <c r="I268" t="str">
        <f>VLOOKUP(A268,[1]Transactions!$A$2:$Y$3480,8,FALSE)</f>
        <v>Standard</v>
      </c>
      <c r="J268">
        <f>VLOOKUP(A268,[1]Transactions!$A$2:$Y$3480,13,FALSE)</f>
        <v>827.15999999999985</v>
      </c>
      <c r="K268" s="4">
        <f>VLOOKUP(A268,[1]Transactions!$A$2:$Y$3480,14,FALSE)</f>
        <v>37873</v>
      </c>
      <c r="M268" t="b">
        <f>VLOOKUP(A268,[1]Transactions!$A$2:$Y$3480,5,FALSE)</f>
        <v>1</v>
      </c>
      <c r="N268" t="str">
        <f>VLOOKUP(A268,[1]Transactions!$A$2:$Y$3480,6,FALSE)</f>
        <v>Approved</v>
      </c>
      <c r="O268" t="str">
        <f>VLOOKUP(A268,[1]Transactions!$A$1:$Y$3480,7,FALSE)</f>
        <v>WeareA2B</v>
      </c>
      <c r="P268" t="s">
        <v>28</v>
      </c>
      <c r="Q268">
        <v>39</v>
      </c>
      <c r="R268" t="s">
        <v>956</v>
      </c>
      <c r="S268" t="s">
        <v>176</v>
      </c>
      <c r="T268" t="s">
        <v>31</v>
      </c>
      <c r="U268" t="s">
        <v>32</v>
      </c>
      <c r="V268" t="s">
        <v>47</v>
      </c>
      <c r="W268">
        <v>10</v>
      </c>
      <c r="X268">
        <v>4</v>
      </c>
      <c r="Y268">
        <v>6146.7</v>
      </c>
      <c r="Z268">
        <v>3121.14</v>
      </c>
      <c r="AA268">
        <v>28</v>
      </c>
      <c r="AB268">
        <v>22</v>
      </c>
      <c r="AC268">
        <v>4</v>
      </c>
      <c r="AD268">
        <v>3025.56</v>
      </c>
      <c r="AE268">
        <f t="shared" si="28"/>
        <v>3</v>
      </c>
      <c r="AF268">
        <f t="shared" si="32"/>
        <v>4</v>
      </c>
      <c r="AG268">
        <f t="shared" si="29"/>
        <v>2</v>
      </c>
      <c r="AH268">
        <f t="shared" si="30"/>
        <v>342</v>
      </c>
      <c r="AI268" t="str">
        <f t="shared" si="31"/>
        <v>Silver Customer</v>
      </c>
    </row>
    <row r="269" spans="1:35" x14ac:dyDescent="0.3">
      <c r="A269">
        <v>1631</v>
      </c>
      <c r="B269" t="s">
        <v>957</v>
      </c>
      <c r="C269">
        <v>4510</v>
      </c>
      <c r="D269" t="s">
        <v>53</v>
      </c>
      <c r="E269" t="s">
        <v>25</v>
      </c>
      <c r="F269">
        <v>2</v>
      </c>
      <c r="G269" t="s">
        <v>958</v>
      </c>
      <c r="H269" t="s">
        <v>959</v>
      </c>
      <c r="I269" t="str">
        <f>VLOOKUP(A269,[1]Transactions!$A$2:$Y$3480,8,FALSE)</f>
        <v>Standard</v>
      </c>
      <c r="J269">
        <f>VLOOKUP(A269,[1]Transactions!$A$2:$Y$3480,13,FALSE)</f>
        <v>15.080000000000005</v>
      </c>
      <c r="K269" s="4">
        <f>VLOOKUP(A269,[1]Transactions!$A$2:$Y$3480,14,FALSE)</f>
        <v>40670</v>
      </c>
      <c r="M269" t="b">
        <f>VLOOKUP(A269,[1]Transactions!$A$2:$Y$3480,5,FALSE)</f>
        <v>1</v>
      </c>
      <c r="N269" t="str">
        <f>VLOOKUP(A269,[1]Transactions!$A$2:$Y$3480,6,FALSE)</f>
        <v>Approved</v>
      </c>
      <c r="O269" t="str">
        <f>VLOOKUP(A269,[1]Transactions!$A$1:$Y$3480,7,FALSE)</f>
        <v>WeareA2B</v>
      </c>
      <c r="P269" t="s">
        <v>28</v>
      </c>
      <c r="Q269">
        <v>11</v>
      </c>
      <c r="R269" t="s">
        <v>261</v>
      </c>
      <c r="S269" t="s">
        <v>45</v>
      </c>
      <c r="T269" t="s">
        <v>38</v>
      </c>
      <c r="U269" t="s">
        <v>32</v>
      </c>
      <c r="V269" t="s">
        <v>47</v>
      </c>
      <c r="W269">
        <v>1</v>
      </c>
      <c r="X269">
        <v>4</v>
      </c>
      <c r="Y269">
        <v>4179.6400000000003</v>
      </c>
      <c r="Z269">
        <v>1541.38</v>
      </c>
      <c r="AA269">
        <v>24</v>
      </c>
      <c r="AB269">
        <v>131</v>
      </c>
      <c r="AC269">
        <v>4</v>
      </c>
      <c r="AD269">
        <v>2638.26</v>
      </c>
      <c r="AE269">
        <f t="shared" si="28"/>
        <v>1</v>
      </c>
      <c r="AF269">
        <f t="shared" si="32"/>
        <v>4</v>
      </c>
      <c r="AG269">
        <f t="shared" si="29"/>
        <v>3</v>
      </c>
      <c r="AH269">
        <f t="shared" si="30"/>
        <v>143</v>
      </c>
      <c r="AI269" t="str">
        <f t="shared" si="31"/>
        <v>Bronz customer</v>
      </c>
    </row>
    <row r="270" spans="1:35" x14ac:dyDescent="0.3">
      <c r="A270">
        <v>1502</v>
      </c>
      <c r="B270" t="s">
        <v>960</v>
      </c>
      <c r="C270">
        <v>2450</v>
      </c>
      <c r="D270" t="s">
        <v>24</v>
      </c>
      <c r="E270" t="s">
        <v>25</v>
      </c>
      <c r="F270">
        <v>4</v>
      </c>
      <c r="G270" t="s">
        <v>961</v>
      </c>
      <c r="H270" t="s">
        <v>962</v>
      </c>
      <c r="I270" t="str">
        <f>VLOOKUP(A270,[1]Transactions!$A$2:$Y$3480,8,FALSE)</f>
        <v>Standard</v>
      </c>
      <c r="J270">
        <f>VLOOKUP(A270,[1]Transactions!$A$2:$Y$3480,13,FALSE)</f>
        <v>737.17000000000007</v>
      </c>
      <c r="K270" s="4">
        <f>VLOOKUP(A270,[1]Transactions!$A$2:$Y$3480,14,FALSE)</f>
        <v>40553</v>
      </c>
      <c r="M270" t="b">
        <f>VLOOKUP(A270,[1]Transactions!$A$2:$Y$3480,5,FALSE)</f>
        <v>1</v>
      </c>
      <c r="N270" t="str">
        <f>VLOOKUP(A270,[1]Transactions!$A$2:$Y$3480,6,FALSE)</f>
        <v>Approved</v>
      </c>
      <c r="O270" t="str">
        <f>VLOOKUP(A270,[1]Transactions!$A$1:$Y$3480,7,FALSE)</f>
        <v>Solex</v>
      </c>
      <c r="P270" t="s">
        <v>43</v>
      </c>
      <c r="Q270">
        <v>52</v>
      </c>
      <c r="R270" t="s">
        <v>145</v>
      </c>
      <c r="S270" t="s">
        <v>45</v>
      </c>
      <c r="T270" t="s">
        <v>38</v>
      </c>
      <c r="U270" t="s">
        <v>32</v>
      </c>
      <c r="V270" t="s">
        <v>33</v>
      </c>
      <c r="W270">
        <v>11</v>
      </c>
      <c r="X270">
        <v>9</v>
      </c>
      <c r="Y270">
        <v>11571.9</v>
      </c>
      <c r="Z270">
        <v>5362.22</v>
      </c>
      <c r="AA270">
        <v>30</v>
      </c>
      <c r="AB270">
        <v>26</v>
      </c>
      <c r="AC270">
        <v>9</v>
      </c>
      <c r="AD270">
        <v>6209.68</v>
      </c>
      <c r="AE270">
        <f t="shared" si="28"/>
        <v>3</v>
      </c>
      <c r="AF270">
        <f t="shared" si="32"/>
        <v>2</v>
      </c>
      <c r="AG270">
        <f t="shared" si="29"/>
        <v>1</v>
      </c>
      <c r="AH270">
        <f t="shared" si="30"/>
        <v>321</v>
      </c>
      <c r="AI270" t="str">
        <f t="shared" si="31"/>
        <v>Silver Customer</v>
      </c>
    </row>
    <row r="271" spans="1:35" x14ac:dyDescent="0.3">
      <c r="A271">
        <v>3003</v>
      </c>
      <c r="B271" t="s">
        <v>963</v>
      </c>
      <c r="C271">
        <v>2166</v>
      </c>
      <c r="D271" t="s">
        <v>24</v>
      </c>
      <c r="E271" t="s">
        <v>25</v>
      </c>
      <c r="F271">
        <v>8</v>
      </c>
      <c r="G271" t="s">
        <v>964</v>
      </c>
      <c r="H271" t="s">
        <v>965</v>
      </c>
      <c r="I271" t="str">
        <f>VLOOKUP(A271,[1]Transactions!$A$2:$Y$3480,8,FALSE)</f>
        <v>Standard</v>
      </c>
      <c r="J271">
        <f>VLOOKUP(A271,[1]Transactions!$A$2:$Y$3480,13,FALSE)</f>
        <v>471.6</v>
      </c>
      <c r="K271" s="4">
        <f>VLOOKUP(A271,[1]Transactions!$A$2:$Y$3480,14,FALSE)</f>
        <v>38482</v>
      </c>
      <c r="M271" t="b">
        <f>VLOOKUP(A271,[1]Transactions!$A$2:$Y$3480,5,FALSE)</f>
        <v>1</v>
      </c>
      <c r="N271" t="str">
        <f>VLOOKUP(A271,[1]Transactions!$A$2:$Y$3480,6,FALSE)</f>
        <v>Approved</v>
      </c>
      <c r="O271" t="str">
        <f>VLOOKUP(A271,[1]Transactions!$A$1:$Y$3480,7,FALSE)</f>
        <v>Giant Bicycles</v>
      </c>
      <c r="P271" t="s">
        <v>43</v>
      </c>
      <c r="Q271">
        <v>72</v>
      </c>
      <c r="R271" t="s">
        <v>966</v>
      </c>
      <c r="S271" t="s">
        <v>57</v>
      </c>
      <c r="T271" t="s">
        <v>31</v>
      </c>
      <c r="U271" t="s">
        <v>32</v>
      </c>
      <c r="V271" t="s">
        <v>33</v>
      </c>
      <c r="W271">
        <v>4</v>
      </c>
      <c r="X271">
        <v>9</v>
      </c>
      <c r="Y271">
        <v>7885.54</v>
      </c>
      <c r="Z271">
        <v>2717.4</v>
      </c>
      <c r="AA271">
        <v>57</v>
      </c>
      <c r="AB271">
        <v>111</v>
      </c>
      <c r="AC271">
        <v>9</v>
      </c>
      <c r="AD271">
        <v>5168.1400000000003</v>
      </c>
      <c r="AE271">
        <f t="shared" si="28"/>
        <v>1</v>
      </c>
      <c r="AF271">
        <f t="shared" si="32"/>
        <v>2</v>
      </c>
      <c r="AG271">
        <f t="shared" si="29"/>
        <v>1</v>
      </c>
      <c r="AH271">
        <f t="shared" si="30"/>
        <v>121</v>
      </c>
      <c r="AI271" t="str">
        <f t="shared" si="31"/>
        <v>Bronz customer</v>
      </c>
    </row>
    <row r="272" spans="1:35" x14ac:dyDescent="0.3">
      <c r="A272">
        <v>2411</v>
      </c>
      <c r="B272" t="s">
        <v>967</v>
      </c>
      <c r="C272">
        <v>2041</v>
      </c>
      <c r="D272" t="s">
        <v>24</v>
      </c>
      <c r="E272" t="s">
        <v>25</v>
      </c>
      <c r="F272">
        <v>12</v>
      </c>
      <c r="G272" t="s">
        <v>968</v>
      </c>
      <c r="H272" t="s">
        <v>969</v>
      </c>
      <c r="I272" t="str">
        <f>VLOOKUP(A272,[1]Transactions!$A$2:$Y$3480,8,FALSE)</f>
        <v>Standard</v>
      </c>
      <c r="J272">
        <f>VLOOKUP(A272,[1]Transactions!$A$2:$Y$3480,13,FALSE)</f>
        <v>827.15999999999985</v>
      </c>
      <c r="K272" s="4">
        <f>VLOOKUP(A272,[1]Transactions!$A$2:$Y$3480,14,FALSE)</f>
        <v>36668</v>
      </c>
      <c r="M272" t="b">
        <f>VLOOKUP(A272,[1]Transactions!$A$2:$Y$3480,5,FALSE)</f>
        <v>1</v>
      </c>
      <c r="N272" t="str">
        <f>VLOOKUP(A272,[1]Transactions!$A$2:$Y$3480,6,FALSE)</f>
        <v>Approved</v>
      </c>
      <c r="O272" t="str">
        <f>VLOOKUP(A272,[1]Transactions!$A$1:$Y$3480,7,FALSE)</f>
        <v>WeareA2B</v>
      </c>
      <c r="P272" t="s">
        <v>28</v>
      </c>
      <c r="Q272">
        <v>0</v>
      </c>
      <c r="R272" t="s">
        <v>376</v>
      </c>
      <c r="S272" t="s">
        <v>45</v>
      </c>
      <c r="T272" t="s">
        <v>46</v>
      </c>
      <c r="U272" t="s">
        <v>32</v>
      </c>
      <c r="V272" t="s">
        <v>47</v>
      </c>
      <c r="W272">
        <v>13</v>
      </c>
      <c r="X272">
        <v>4</v>
      </c>
      <c r="Y272">
        <v>6535.39</v>
      </c>
      <c r="Z272">
        <v>3052</v>
      </c>
      <c r="AA272">
        <v>56</v>
      </c>
      <c r="AB272">
        <v>223</v>
      </c>
      <c r="AC272">
        <v>4</v>
      </c>
      <c r="AD272">
        <v>3483.39</v>
      </c>
      <c r="AE272">
        <f t="shared" si="28"/>
        <v>1</v>
      </c>
      <c r="AF272">
        <f t="shared" si="32"/>
        <v>4</v>
      </c>
      <c r="AG272">
        <f t="shared" si="29"/>
        <v>2</v>
      </c>
      <c r="AH272">
        <f t="shared" si="30"/>
        <v>142</v>
      </c>
      <c r="AI272" t="str">
        <f t="shared" si="31"/>
        <v>Bronz customer</v>
      </c>
    </row>
    <row r="273" spans="1:35" x14ac:dyDescent="0.3">
      <c r="A273">
        <v>2297</v>
      </c>
      <c r="B273" t="s">
        <v>970</v>
      </c>
      <c r="C273">
        <v>4228</v>
      </c>
      <c r="D273" t="s">
        <v>53</v>
      </c>
      <c r="E273" t="s">
        <v>25</v>
      </c>
      <c r="F273">
        <v>10</v>
      </c>
      <c r="G273" t="s">
        <v>971</v>
      </c>
      <c r="H273" t="s">
        <v>972</v>
      </c>
      <c r="I273" t="str">
        <f>VLOOKUP(A273,[1]Transactions!$A$2:$Y$3480,8,FALSE)</f>
        <v>Road</v>
      </c>
      <c r="J273">
        <f>VLOOKUP(A273,[1]Transactions!$A$2:$Y$3480,13,FALSE)</f>
        <v>309.80999999999995</v>
      </c>
      <c r="K273" s="4">
        <f>VLOOKUP(A273,[1]Transactions!$A$2:$Y$3480,14,FALSE)</f>
        <v>37698</v>
      </c>
      <c r="M273" t="b">
        <f>VLOOKUP(A273,[1]Transactions!$A$2:$Y$3480,5,FALSE)</f>
        <v>1</v>
      </c>
      <c r="N273" t="str">
        <f>VLOOKUP(A273,[1]Transactions!$A$2:$Y$3480,6,FALSE)</f>
        <v>Approved</v>
      </c>
      <c r="O273" t="str">
        <f>VLOOKUP(A273,[1]Transactions!$A$1:$Y$3480,7,FALSE)</f>
        <v>Norco Bicycles</v>
      </c>
      <c r="P273" t="s">
        <v>43</v>
      </c>
      <c r="Q273">
        <v>16</v>
      </c>
      <c r="R273" t="s">
        <v>567</v>
      </c>
      <c r="S273" t="s">
        <v>119</v>
      </c>
      <c r="T273" t="s">
        <v>38</v>
      </c>
      <c r="U273" t="s">
        <v>32</v>
      </c>
      <c r="V273" t="s">
        <v>33</v>
      </c>
      <c r="W273">
        <v>19</v>
      </c>
      <c r="X273">
        <v>5</v>
      </c>
      <c r="Y273">
        <v>6232.69</v>
      </c>
      <c r="Z273">
        <v>1957.81</v>
      </c>
      <c r="AA273">
        <v>48</v>
      </c>
      <c r="AB273">
        <v>37</v>
      </c>
      <c r="AC273">
        <v>5</v>
      </c>
      <c r="AD273">
        <v>4274.88</v>
      </c>
      <c r="AE273">
        <f t="shared" si="28"/>
        <v>3</v>
      </c>
      <c r="AF273">
        <f>_xlfn.IFS(AC273&gt;=14,1,AND(AC273&lt;=14,AC273&gt;7),2,AND(AC273&lt;=7,AC273&gt;=5),3,AND(AC273&lt;=4,AC273&gt;0),4)</f>
        <v>3</v>
      </c>
      <c r="AG273">
        <f t="shared" si="29"/>
        <v>1</v>
      </c>
      <c r="AH273">
        <f t="shared" si="30"/>
        <v>331</v>
      </c>
      <c r="AI273" t="str">
        <f t="shared" si="31"/>
        <v>Silver Customer</v>
      </c>
    </row>
    <row r="274" spans="1:35" x14ac:dyDescent="0.3">
      <c r="A274">
        <v>1015</v>
      </c>
      <c r="B274" t="s">
        <v>973</v>
      </c>
      <c r="C274">
        <v>3024</v>
      </c>
      <c r="D274" t="s">
        <v>40</v>
      </c>
      <c r="E274" t="s">
        <v>25</v>
      </c>
      <c r="F274">
        <v>8</v>
      </c>
      <c r="G274" t="s">
        <v>974</v>
      </c>
      <c r="H274" t="s">
        <v>975</v>
      </c>
      <c r="I274" t="str">
        <f>VLOOKUP(A274,[1]Transactions!$A$2:$Y$3480,8,FALSE)</f>
        <v>Standard</v>
      </c>
      <c r="J274">
        <f>VLOOKUP(A274,[1]Transactions!$A$2:$Y$3480,13,FALSE)</f>
        <v>903.11</v>
      </c>
      <c r="K274" s="4">
        <f>VLOOKUP(A274,[1]Transactions!$A$2:$Y$3480,14,FALSE)</f>
        <v>39526</v>
      </c>
      <c r="M274" t="b">
        <f>VLOOKUP(A274,[1]Transactions!$A$2:$Y$3480,5,FALSE)</f>
        <v>1</v>
      </c>
      <c r="N274" t="str">
        <f>VLOOKUP(A274,[1]Transactions!$A$2:$Y$3480,6,FALSE)</f>
        <v>Approved</v>
      </c>
      <c r="O274" t="str">
        <f>VLOOKUP(A274,[1]Transactions!$A$1:$Y$3480,7,FALSE)</f>
        <v>Trek Bicycles</v>
      </c>
      <c r="P274" t="s">
        <v>28</v>
      </c>
      <c r="Q274">
        <v>7</v>
      </c>
      <c r="R274" t="s">
        <v>966</v>
      </c>
      <c r="S274" t="s">
        <v>30</v>
      </c>
      <c r="T274" t="s">
        <v>31</v>
      </c>
      <c r="U274" t="s">
        <v>32</v>
      </c>
      <c r="V274" t="s">
        <v>47</v>
      </c>
      <c r="W274">
        <v>17</v>
      </c>
      <c r="X274">
        <v>6</v>
      </c>
      <c r="Y274">
        <v>7096.79</v>
      </c>
      <c r="Z274">
        <v>4959.92</v>
      </c>
      <c r="AA274">
        <v>65</v>
      </c>
      <c r="AB274">
        <v>26</v>
      </c>
      <c r="AC274">
        <v>6</v>
      </c>
      <c r="AD274">
        <v>2136.87</v>
      </c>
      <c r="AE274">
        <f t="shared" si="28"/>
        <v>3</v>
      </c>
      <c r="AF274">
        <f t="shared" si="32"/>
        <v>3</v>
      </c>
      <c r="AG274">
        <f t="shared" si="29"/>
        <v>3</v>
      </c>
      <c r="AH274">
        <f t="shared" si="30"/>
        <v>333</v>
      </c>
      <c r="AI274" t="str">
        <f t="shared" si="31"/>
        <v>Silver Customer</v>
      </c>
    </row>
    <row r="275" spans="1:35" x14ac:dyDescent="0.3">
      <c r="A275">
        <v>3189</v>
      </c>
      <c r="B275" t="s">
        <v>976</v>
      </c>
      <c r="C275">
        <v>4205</v>
      </c>
      <c r="D275" t="s">
        <v>53</v>
      </c>
      <c r="E275" t="s">
        <v>25</v>
      </c>
      <c r="F275">
        <v>3</v>
      </c>
      <c r="G275" t="s">
        <v>977</v>
      </c>
      <c r="H275" t="s">
        <v>978</v>
      </c>
      <c r="I275" t="str">
        <f>VLOOKUP(A275,[1]Transactions!$A$2:$Y$3480,8,FALSE)</f>
        <v>Road</v>
      </c>
      <c r="J275">
        <f>VLOOKUP(A275,[1]Transactions!$A$2:$Y$3480,13,FALSE)</f>
        <v>445.20999999999992</v>
      </c>
      <c r="K275" s="4">
        <f>VLOOKUP(A275,[1]Transactions!$A$2:$Y$3480,14,FALSE)</f>
        <v>40553</v>
      </c>
      <c r="M275" t="b">
        <f>VLOOKUP(A275,[1]Transactions!$A$2:$Y$3480,5,FALSE)</f>
        <v>0</v>
      </c>
      <c r="N275" t="str">
        <f>VLOOKUP(A275,[1]Transactions!$A$2:$Y$3480,6,FALSE)</f>
        <v>Approved</v>
      </c>
      <c r="O275" t="str">
        <f>VLOOKUP(A275,[1]Transactions!$A$1:$Y$3480,7,FALSE)</f>
        <v>Norco Bicycles</v>
      </c>
      <c r="P275" t="s">
        <v>28</v>
      </c>
      <c r="Q275">
        <v>40</v>
      </c>
      <c r="R275" t="s">
        <v>195</v>
      </c>
      <c r="S275" t="s">
        <v>45</v>
      </c>
      <c r="T275" t="s">
        <v>31</v>
      </c>
      <c r="U275" t="s">
        <v>32</v>
      </c>
      <c r="V275" t="s">
        <v>47</v>
      </c>
      <c r="W275">
        <v>11</v>
      </c>
      <c r="X275">
        <v>2</v>
      </c>
      <c r="Y275">
        <v>200.7</v>
      </c>
      <c r="Z275">
        <v>150.52000000000001</v>
      </c>
      <c r="AA275">
        <v>57</v>
      </c>
      <c r="AB275">
        <v>56</v>
      </c>
      <c r="AC275">
        <v>2</v>
      </c>
      <c r="AD275">
        <v>50.18</v>
      </c>
      <c r="AE275">
        <f t="shared" si="28"/>
        <v>2</v>
      </c>
      <c r="AF275">
        <f t="shared" si="32"/>
        <v>4</v>
      </c>
      <c r="AG275">
        <f t="shared" si="29"/>
        <v>4</v>
      </c>
      <c r="AH275">
        <f t="shared" si="30"/>
        <v>244</v>
      </c>
      <c r="AI275" t="str">
        <f t="shared" si="31"/>
        <v>Gold Customerr</v>
      </c>
    </row>
    <row r="276" spans="1:35" x14ac:dyDescent="0.3">
      <c r="A276">
        <v>215</v>
      </c>
      <c r="B276" t="s">
        <v>979</v>
      </c>
      <c r="C276">
        <v>4012</v>
      </c>
      <c r="D276" t="s">
        <v>53</v>
      </c>
      <c r="E276" t="s">
        <v>25</v>
      </c>
      <c r="F276">
        <v>3</v>
      </c>
      <c r="G276" t="s">
        <v>980</v>
      </c>
      <c r="H276" t="s">
        <v>981</v>
      </c>
      <c r="I276" t="str">
        <f>VLOOKUP(A276,[1]Transactions!$A$2:$Y$3480,8,FALSE)</f>
        <v>Standard</v>
      </c>
      <c r="J276">
        <f>VLOOKUP(A276,[1]Transactions!$A$2:$Y$3480,13,FALSE)</f>
        <v>1055.82</v>
      </c>
      <c r="K276" s="4">
        <f>VLOOKUP(A276,[1]Transactions!$A$2:$Y$3480,14,FALSE)</f>
        <v>42226</v>
      </c>
      <c r="M276" t="b">
        <f>VLOOKUP(A276,[1]Transactions!$A$2:$Y$3480,5,FALSE)</f>
        <v>0</v>
      </c>
      <c r="N276" t="str">
        <f>VLOOKUP(A276,[1]Transactions!$A$2:$Y$3480,6,FALSE)</f>
        <v>Approved</v>
      </c>
      <c r="O276" t="str">
        <f>VLOOKUP(A276,[1]Transactions!$A$1:$Y$3480,7,FALSE)</f>
        <v>Giant Bicycles</v>
      </c>
      <c r="P276" t="s">
        <v>43</v>
      </c>
      <c r="Q276">
        <v>37</v>
      </c>
      <c r="R276" t="s">
        <v>762</v>
      </c>
      <c r="S276" t="s">
        <v>57</v>
      </c>
      <c r="T276" t="s">
        <v>46</v>
      </c>
      <c r="U276" t="s">
        <v>32</v>
      </c>
      <c r="V276" t="s">
        <v>33</v>
      </c>
      <c r="W276">
        <v>18</v>
      </c>
      <c r="X276">
        <v>8</v>
      </c>
      <c r="Y276">
        <v>8485.16</v>
      </c>
      <c r="Z276">
        <v>4595.7700000000004</v>
      </c>
      <c r="AA276">
        <v>46</v>
      </c>
      <c r="AB276">
        <v>3</v>
      </c>
      <c r="AC276">
        <v>8</v>
      </c>
      <c r="AD276">
        <v>3889.39</v>
      </c>
      <c r="AE276">
        <f t="shared" si="28"/>
        <v>4</v>
      </c>
      <c r="AF276">
        <f t="shared" si="32"/>
        <v>2</v>
      </c>
      <c r="AG276">
        <f t="shared" si="29"/>
        <v>2</v>
      </c>
      <c r="AH276">
        <f t="shared" si="30"/>
        <v>422</v>
      </c>
      <c r="AI276" t="str">
        <f t="shared" si="31"/>
        <v>Platinum Customer</v>
      </c>
    </row>
    <row r="277" spans="1:35" x14ac:dyDescent="0.3">
      <c r="A277">
        <v>1251</v>
      </c>
      <c r="B277" t="s">
        <v>982</v>
      </c>
      <c r="C277">
        <v>4519</v>
      </c>
      <c r="D277" t="s">
        <v>53</v>
      </c>
      <c r="E277" t="s">
        <v>25</v>
      </c>
      <c r="F277">
        <v>6</v>
      </c>
      <c r="G277" t="s">
        <v>983</v>
      </c>
      <c r="H277" t="s">
        <v>984</v>
      </c>
      <c r="I277" t="str">
        <f>VLOOKUP(A277,[1]Transactions!$A$2:$Y$3480,8,FALSE)</f>
        <v>Standard</v>
      </c>
      <c r="J277">
        <f>VLOOKUP(A277,[1]Transactions!$A$2:$Y$3480,13,FALSE)</f>
        <v>872.8900000000001</v>
      </c>
      <c r="K277" s="4">
        <f>VLOOKUP(A277,[1]Transactions!$A$2:$Y$3480,14,FALSE)</f>
        <v>41047</v>
      </c>
      <c r="M277" t="b">
        <f>VLOOKUP(A277,[1]Transactions!$A$2:$Y$3480,5,FALSE)</f>
        <v>1</v>
      </c>
      <c r="N277" t="str">
        <f>VLOOKUP(A277,[1]Transactions!$A$2:$Y$3480,6,FALSE)</f>
        <v>Approved</v>
      </c>
      <c r="O277" t="str">
        <f>VLOOKUP(A277,[1]Transactions!$A$1:$Y$3480,7,FALSE)</f>
        <v>Trek Bicycles</v>
      </c>
      <c r="P277" t="s">
        <v>28</v>
      </c>
      <c r="Q277">
        <v>63</v>
      </c>
      <c r="R277" t="s">
        <v>123</v>
      </c>
      <c r="S277" t="s">
        <v>176</v>
      </c>
      <c r="T277" t="s">
        <v>31</v>
      </c>
      <c r="U277" t="s">
        <v>32</v>
      </c>
      <c r="V277" t="s">
        <v>47</v>
      </c>
      <c r="W277">
        <v>2</v>
      </c>
      <c r="X277">
        <v>4</v>
      </c>
      <c r="Y277">
        <v>2360.34</v>
      </c>
      <c r="Z277">
        <v>879.27</v>
      </c>
      <c r="AA277">
        <v>22</v>
      </c>
      <c r="AB277">
        <v>61</v>
      </c>
      <c r="AC277">
        <v>4</v>
      </c>
      <c r="AD277">
        <v>1481.07</v>
      </c>
      <c r="AE277">
        <f t="shared" si="28"/>
        <v>2</v>
      </c>
      <c r="AF277">
        <f t="shared" si="32"/>
        <v>4</v>
      </c>
      <c r="AG277">
        <f t="shared" si="29"/>
        <v>4</v>
      </c>
      <c r="AH277">
        <f t="shared" si="30"/>
        <v>244</v>
      </c>
      <c r="AI277" t="str">
        <f t="shared" si="31"/>
        <v>Gold Customerr</v>
      </c>
    </row>
    <row r="278" spans="1:35" x14ac:dyDescent="0.3">
      <c r="A278">
        <v>885</v>
      </c>
      <c r="B278" t="s">
        <v>985</v>
      </c>
      <c r="C278">
        <v>4870</v>
      </c>
      <c r="D278" t="s">
        <v>53</v>
      </c>
      <c r="E278" t="s">
        <v>25</v>
      </c>
      <c r="F278">
        <v>8</v>
      </c>
      <c r="G278" t="s">
        <v>986</v>
      </c>
      <c r="H278" t="s">
        <v>987</v>
      </c>
      <c r="I278" t="str">
        <f>VLOOKUP(A278,[1]Transactions!$A$2:$Y$3480,8,FALSE)</f>
        <v>Standard</v>
      </c>
      <c r="J278">
        <f>VLOOKUP(A278,[1]Transactions!$A$2:$Y$3480,13,FALSE)</f>
        <v>437.46</v>
      </c>
      <c r="K278" s="4">
        <f>VLOOKUP(A278,[1]Transactions!$A$2:$Y$3480,14,FALSE)</f>
        <v>35052</v>
      </c>
      <c r="M278" t="b">
        <f>VLOOKUP(A278,[1]Transactions!$A$2:$Y$3480,5,FALSE)</f>
        <v>1</v>
      </c>
      <c r="N278" t="str">
        <f>VLOOKUP(A278,[1]Transactions!$A$2:$Y$3480,6,FALSE)</f>
        <v>Approved</v>
      </c>
      <c r="O278" t="str">
        <f>VLOOKUP(A278,[1]Transactions!$A$1:$Y$3480,7,FALSE)</f>
        <v>Solex</v>
      </c>
      <c r="P278" t="s">
        <v>28</v>
      </c>
      <c r="Q278">
        <v>20</v>
      </c>
      <c r="R278" t="s">
        <v>504</v>
      </c>
      <c r="S278" t="s">
        <v>45</v>
      </c>
      <c r="T278" t="s">
        <v>31</v>
      </c>
      <c r="U278" t="s">
        <v>32</v>
      </c>
      <c r="V278" t="s">
        <v>47</v>
      </c>
      <c r="W278">
        <v>18</v>
      </c>
      <c r="X278">
        <v>3</v>
      </c>
      <c r="Y278">
        <v>3628.94</v>
      </c>
      <c r="Z278">
        <v>2765.26</v>
      </c>
      <c r="AA278">
        <v>53</v>
      </c>
      <c r="AB278">
        <v>7</v>
      </c>
      <c r="AC278">
        <v>3</v>
      </c>
      <c r="AD278">
        <v>863.68</v>
      </c>
      <c r="AE278">
        <f t="shared" si="28"/>
        <v>4</v>
      </c>
      <c r="AF278">
        <f t="shared" si="32"/>
        <v>4</v>
      </c>
      <c r="AG278">
        <f t="shared" si="29"/>
        <v>4</v>
      </c>
      <c r="AH278">
        <f t="shared" si="30"/>
        <v>444</v>
      </c>
      <c r="AI278" t="str">
        <f t="shared" si="31"/>
        <v>Platinum Customer</v>
      </c>
    </row>
    <row r="279" spans="1:35" x14ac:dyDescent="0.3">
      <c r="A279">
        <v>979</v>
      </c>
      <c r="B279" t="s">
        <v>988</v>
      </c>
      <c r="C279">
        <v>3173</v>
      </c>
      <c r="D279" t="s">
        <v>40</v>
      </c>
      <c r="E279" t="s">
        <v>25</v>
      </c>
      <c r="F279">
        <v>9</v>
      </c>
      <c r="G279" t="s">
        <v>989</v>
      </c>
      <c r="H279" t="s">
        <v>990</v>
      </c>
      <c r="I279" t="str">
        <f>VLOOKUP(A279,[1]Transactions!$A$2:$Y$3480,8,FALSE)</f>
        <v>Standard</v>
      </c>
      <c r="J279">
        <f>VLOOKUP(A279,[1]Transactions!$A$2:$Y$3480,13,FALSE)</f>
        <v>459.46000000000015</v>
      </c>
      <c r="K279" s="4">
        <f>VLOOKUP(A279,[1]Transactions!$A$2:$Y$3480,14,FALSE)</f>
        <v>41533</v>
      </c>
      <c r="M279" t="b">
        <f>VLOOKUP(A279,[1]Transactions!$A$2:$Y$3480,5,FALSE)</f>
        <v>1</v>
      </c>
      <c r="N279" t="str">
        <f>VLOOKUP(A279,[1]Transactions!$A$2:$Y$3480,6,FALSE)</f>
        <v>Approved</v>
      </c>
      <c r="O279" t="str">
        <f>VLOOKUP(A279,[1]Transactions!$A$1:$Y$3480,7,FALSE)</f>
        <v>Norco Bicycles</v>
      </c>
      <c r="P279" t="s">
        <v>43</v>
      </c>
      <c r="Q279">
        <v>42</v>
      </c>
      <c r="R279" t="s">
        <v>991</v>
      </c>
      <c r="S279" t="s">
        <v>119</v>
      </c>
      <c r="T279" t="s">
        <v>46</v>
      </c>
      <c r="U279" t="s">
        <v>32</v>
      </c>
      <c r="V279" t="s">
        <v>47</v>
      </c>
      <c r="W279">
        <v>12</v>
      </c>
      <c r="X279">
        <v>5</v>
      </c>
      <c r="Y279">
        <v>7486.82</v>
      </c>
      <c r="Z279">
        <v>3729.91</v>
      </c>
      <c r="AA279">
        <v>60</v>
      </c>
      <c r="AB279">
        <v>5</v>
      </c>
      <c r="AC279">
        <v>5</v>
      </c>
      <c r="AD279">
        <v>3756.91</v>
      </c>
      <c r="AE279">
        <f t="shared" si="28"/>
        <v>4</v>
      </c>
      <c r="AF279">
        <f>_xlfn.IFS(AC279&gt;=14,1,AND(AC279&lt;=14,AC279&gt;7),2,AND(AC279&lt;=7,AC279&gt;=5),3,AND(AC279&lt;=4,AC279&gt;0),4)</f>
        <v>3</v>
      </c>
      <c r="AG279">
        <f t="shared" si="29"/>
        <v>2</v>
      </c>
      <c r="AH279">
        <f t="shared" si="30"/>
        <v>432</v>
      </c>
      <c r="AI279" t="str">
        <f t="shared" si="31"/>
        <v>Platinum Customer</v>
      </c>
    </row>
    <row r="280" spans="1:35" x14ac:dyDescent="0.3">
      <c r="A280">
        <v>1898</v>
      </c>
      <c r="B280" t="s">
        <v>992</v>
      </c>
      <c r="C280">
        <v>4103</v>
      </c>
      <c r="D280" t="s">
        <v>53</v>
      </c>
      <c r="E280" t="s">
        <v>25</v>
      </c>
      <c r="F280">
        <v>9</v>
      </c>
      <c r="G280" t="s">
        <v>993</v>
      </c>
      <c r="H280" t="s">
        <v>994</v>
      </c>
      <c r="I280" t="str">
        <f>VLOOKUP(A280,[1]Transactions!$A$2:$Y$3480,8,FALSE)</f>
        <v>Touring</v>
      </c>
      <c r="J280">
        <f>VLOOKUP(A280,[1]Transactions!$A$2:$Y$3480,13,FALSE)</f>
        <v>139.2299999999999</v>
      </c>
      <c r="K280" s="4">
        <f>VLOOKUP(A280,[1]Transactions!$A$2:$Y$3480,14,FALSE)</f>
        <v>35455</v>
      </c>
      <c r="M280" t="b">
        <f>VLOOKUP(A280,[1]Transactions!$A$2:$Y$3480,5,FALSE)</f>
        <v>0</v>
      </c>
      <c r="N280" t="str">
        <f>VLOOKUP(A280,[1]Transactions!$A$2:$Y$3480,6,FALSE)</f>
        <v>Approved</v>
      </c>
      <c r="O280" t="str">
        <f>VLOOKUP(A280,[1]Transactions!$A$1:$Y$3480,7,FALSE)</f>
        <v>OHM Cycles</v>
      </c>
      <c r="P280" t="s">
        <v>43</v>
      </c>
      <c r="Q280">
        <v>67</v>
      </c>
      <c r="R280" t="s">
        <v>995</v>
      </c>
      <c r="S280" t="s">
        <v>119</v>
      </c>
      <c r="T280" t="s">
        <v>38</v>
      </c>
      <c r="U280" t="s">
        <v>32</v>
      </c>
      <c r="V280" t="s">
        <v>33</v>
      </c>
      <c r="W280">
        <v>12</v>
      </c>
      <c r="X280">
        <v>6</v>
      </c>
      <c r="Y280">
        <v>7885.11</v>
      </c>
      <c r="Z280">
        <v>3097.76</v>
      </c>
      <c r="AA280">
        <v>40</v>
      </c>
      <c r="AB280">
        <v>60</v>
      </c>
      <c r="AC280">
        <v>6</v>
      </c>
      <c r="AD280">
        <v>4787.3500000000004</v>
      </c>
      <c r="AE280">
        <f t="shared" si="28"/>
        <v>2</v>
      </c>
      <c r="AF280">
        <f t="shared" si="32"/>
        <v>3</v>
      </c>
      <c r="AG280">
        <f t="shared" si="29"/>
        <v>1</v>
      </c>
      <c r="AH280">
        <f t="shared" si="30"/>
        <v>231</v>
      </c>
      <c r="AI280" t="str">
        <f t="shared" si="31"/>
        <v>Gold Customerr</v>
      </c>
    </row>
    <row r="281" spans="1:35" x14ac:dyDescent="0.3">
      <c r="A281">
        <v>90</v>
      </c>
      <c r="B281" t="s">
        <v>996</v>
      </c>
      <c r="C281">
        <v>2233</v>
      </c>
      <c r="D281" t="s">
        <v>24</v>
      </c>
      <c r="E281" t="s">
        <v>25</v>
      </c>
      <c r="F281">
        <v>10</v>
      </c>
      <c r="G281" t="s">
        <v>997</v>
      </c>
      <c r="H281" t="s">
        <v>998</v>
      </c>
      <c r="I281" t="str">
        <f>VLOOKUP(A281,[1]Transactions!$A$2:$Y$3480,8,FALSE)</f>
        <v>Standard</v>
      </c>
      <c r="J281">
        <f>VLOOKUP(A281,[1]Transactions!$A$2:$Y$3480,13,FALSE)</f>
        <v>179.44</v>
      </c>
      <c r="K281" s="4">
        <f>VLOOKUP(A281,[1]Transactions!$A$2:$Y$3480,14,FALSE)</f>
        <v>34143</v>
      </c>
      <c r="M281" t="b">
        <f>VLOOKUP(A281,[1]Transactions!$A$2:$Y$3480,5,FALSE)</f>
        <v>1</v>
      </c>
      <c r="N281" t="str">
        <f>VLOOKUP(A281,[1]Transactions!$A$2:$Y$3480,6,FALSE)</f>
        <v>Approved</v>
      </c>
      <c r="O281" t="str">
        <f>VLOOKUP(A281,[1]Transactions!$A$1:$Y$3480,7,FALSE)</f>
        <v>Solex</v>
      </c>
      <c r="P281" t="s">
        <v>28</v>
      </c>
      <c r="Q281">
        <v>76</v>
      </c>
      <c r="R281" t="s">
        <v>291</v>
      </c>
      <c r="S281" t="s">
        <v>119</v>
      </c>
      <c r="T281" t="s">
        <v>31</v>
      </c>
      <c r="U281" t="s">
        <v>32</v>
      </c>
      <c r="V281" t="s">
        <v>47</v>
      </c>
      <c r="W281">
        <v>11</v>
      </c>
      <c r="X281">
        <v>7</v>
      </c>
      <c r="Y281">
        <v>7703.58</v>
      </c>
      <c r="Z281">
        <v>4712.8500000000004</v>
      </c>
      <c r="AA281">
        <v>35</v>
      </c>
      <c r="AB281">
        <v>30</v>
      </c>
      <c r="AC281">
        <v>7</v>
      </c>
      <c r="AD281">
        <v>2990.73</v>
      </c>
      <c r="AE281">
        <f t="shared" si="28"/>
        <v>3</v>
      </c>
      <c r="AF281">
        <f t="shared" si="32"/>
        <v>3</v>
      </c>
      <c r="AG281">
        <f t="shared" si="29"/>
        <v>2</v>
      </c>
      <c r="AH281">
        <f t="shared" si="30"/>
        <v>332</v>
      </c>
      <c r="AI281" t="str">
        <f t="shared" si="31"/>
        <v>Silver Customer</v>
      </c>
    </row>
    <row r="282" spans="1:35" x14ac:dyDescent="0.3">
      <c r="A282">
        <v>1288</v>
      </c>
      <c r="B282" t="s">
        <v>999</v>
      </c>
      <c r="C282">
        <v>4306</v>
      </c>
      <c r="D282" t="s">
        <v>53</v>
      </c>
      <c r="E282" t="s">
        <v>25</v>
      </c>
      <c r="F282">
        <v>7</v>
      </c>
      <c r="G282" t="s">
        <v>1000</v>
      </c>
      <c r="H282" t="s">
        <v>1001</v>
      </c>
      <c r="I282" t="str">
        <f>VLOOKUP(A282,[1]Transactions!$A$2:$Y$3480,8,FALSE)</f>
        <v>Standard</v>
      </c>
      <c r="J282">
        <f>VLOOKUP(A282,[1]Transactions!$A$2:$Y$3480,13,FALSE)</f>
        <v>43.97</v>
      </c>
      <c r="K282" s="4">
        <f>VLOOKUP(A282,[1]Transactions!$A$2:$Y$3480,14,FALSE)</f>
        <v>42295</v>
      </c>
      <c r="M282" t="b">
        <f>VLOOKUP(A282,[1]Transactions!$A$2:$Y$3480,5,FALSE)</f>
        <v>0</v>
      </c>
      <c r="N282" t="str">
        <f>VLOOKUP(A282,[1]Transactions!$A$2:$Y$3480,6,FALSE)</f>
        <v>Approved</v>
      </c>
      <c r="O282" t="str">
        <f>VLOOKUP(A282,[1]Transactions!$A$1:$Y$3480,7,FALSE)</f>
        <v>WeareA2B</v>
      </c>
      <c r="P282" t="s">
        <v>43</v>
      </c>
      <c r="Q282">
        <v>51</v>
      </c>
      <c r="R282" t="s">
        <v>123</v>
      </c>
      <c r="S282" t="s">
        <v>45</v>
      </c>
      <c r="T282" t="s">
        <v>38</v>
      </c>
      <c r="U282" t="s">
        <v>32</v>
      </c>
      <c r="V282" t="s">
        <v>33</v>
      </c>
      <c r="W282">
        <v>18</v>
      </c>
      <c r="X282">
        <v>4</v>
      </c>
      <c r="Y282">
        <v>5733.47</v>
      </c>
      <c r="Z282">
        <v>4208.8900000000003</v>
      </c>
      <c r="AA282">
        <v>40</v>
      </c>
      <c r="AB282">
        <v>22</v>
      </c>
      <c r="AC282">
        <v>4</v>
      </c>
      <c r="AD282">
        <v>1524.58</v>
      </c>
      <c r="AE282">
        <f t="shared" si="28"/>
        <v>3</v>
      </c>
      <c r="AF282">
        <f t="shared" si="32"/>
        <v>4</v>
      </c>
      <c r="AG282">
        <f t="shared" si="29"/>
        <v>4</v>
      </c>
      <c r="AH282">
        <f t="shared" si="30"/>
        <v>344</v>
      </c>
      <c r="AI282" t="str">
        <f t="shared" si="31"/>
        <v>Silver Customer</v>
      </c>
    </row>
    <row r="283" spans="1:35" x14ac:dyDescent="0.3">
      <c r="A283">
        <v>269</v>
      </c>
      <c r="B283" t="s">
        <v>1002</v>
      </c>
      <c r="C283">
        <v>3802</v>
      </c>
      <c r="D283" t="s">
        <v>40</v>
      </c>
      <c r="E283" t="s">
        <v>25</v>
      </c>
      <c r="F283">
        <v>7</v>
      </c>
      <c r="G283" t="s">
        <v>1003</v>
      </c>
      <c r="H283" t="s">
        <v>1004</v>
      </c>
      <c r="I283" t="str">
        <f>VLOOKUP(A283,[1]Transactions!$A$2:$Y$3480,8,FALSE)</f>
        <v>Standard</v>
      </c>
      <c r="J283">
        <f>VLOOKUP(A283,[1]Transactions!$A$2:$Y$3480,13,FALSE)</f>
        <v>509.97</v>
      </c>
      <c r="K283" s="4">
        <f>VLOOKUP(A283,[1]Transactions!$A$2:$Y$3480,14,FALSE)</f>
        <v>41345</v>
      </c>
      <c r="M283" t="b">
        <f>VLOOKUP(A283,[1]Transactions!$A$2:$Y$3480,5,FALSE)</f>
        <v>1</v>
      </c>
      <c r="N283" t="str">
        <f>VLOOKUP(A283,[1]Transactions!$A$2:$Y$3480,6,FALSE)</f>
        <v>Approved</v>
      </c>
      <c r="O283" t="str">
        <f>VLOOKUP(A283,[1]Transactions!$A$1:$Y$3480,7,FALSE)</f>
        <v>Giant Bicycles</v>
      </c>
      <c r="P283" t="s">
        <v>28</v>
      </c>
      <c r="Q283">
        <v>55</v>
      </c>
      <c r="R283" t="s">
        <v>441</v>
      </c>
      <c r="S283" t="s">
        <v>176</v>
      </c>
      <c r="T283" t="s">
        <v>31</v>
      </c>
      <c r="U283" t="s">
        <v>32</v>
      </c>
      <c r="V283" t="s">
        <v>33</v>
      </c>
      <c r="W283">
        <v>9</v>
      </c>
      <c r="X283">
        <v>5</v>
      </c>
      <c r="Y283">
        <v>5215.37</v>
      </c>
      <c r="Z283">
        <v>3546.52</v>
      </c>
      <c r="AA283">
        <v>66</v>
      </c>
      <c r="AB283">
        <v>168</v>
      </c>
      <c r="AC283">
        <v>5</v>
      </c>
      <c r="AD283">
        <v>1668.85</v>
      </c>
      <c r="AE283">
        <f t="shared" si="28"/>
        <v>1</v>
      </c>
      <c r="AF283">
        <f>_xlfn.IFS(AC283&gt;=14,1,AND(AC283&lt;=14,AC283&gt;7),2,AND(AC283&lt;=7,AC283&gt;=5),3,AND(AC283&lt;=4,AC283&gt;0),4)</f>
        <v>3</v>
      </c>
      <c r="AG283">
        <f t="shared" si="29"/>
        <v>4</v>
      </c>
      <c r="AH283">
        <f t="shared" si="30"/>
        <v>134</v>
      </c>
      <c r="AI283" t="str">
        <f t="shared" si="31"/>
        <v>Bronz customer</v>
      </c>
    </row>
    <row r="284" spans="1:35" x14ac:dyDescent="0.3">
      <c r="A284">
        <v>3096</v>
      </c>
      <c r="B284" t="s">
        <v>1005</v>
      </c>
      <c r="C284">
        <v>2290</v>
      </c>
      <c r="D284" t="s">
        <v>24</v>
      </c>
      <c r="E284" t="s">
        <v>25</v>
      </c>
      <c r="F284">
        <v>7</v>
      </c>
      <c r="G284" t="s">
        <v>1006</v>
      </c>
      <c r="H284" t="s">
        <v>1007</v>
      </c>
      <c r="I284" t="str">
        <f>VLOOKUP(A284,[1]Transactions!$A$2:$Y$3480,8,FALSE)</f>
        <v>Road</v>
      </c>
      <c r="J284">
        <f>VLOOKUP(A284,[1]Transactions!$A$2:$Y$3480,13,FALSE)</f>
        <v>167.20999999999998</v>
      </c>
      <c r="K284" s="4">
        <f>VLOOKUP(A284,[1]Transactions!$A$2:$Y$3480,14,FALSE)</f>
        <v>38859</v>
      </c>
      <c r="M284" t="b">
        <f>VLOOKUP(A284,[1]Transactions!$A$2:$Y$3480,5,FALSE)</f>
        <v>1</v>
      </c>
      <c r="N284" t="str">
        <f>VLOOKUP(A284,[1]Transactions!$A$2:$Y$3480,6,FALSE)</f>
        <v>Approved</v>
      </c>
      <c r="O284" t="str">
        <f>VLOOKUP(A284,[1]Transactions!$A$1:$Y$3480,7,FALSE)</f>
        <v>Norco Bicycles</v>
      </c>
      <c r="P284" t="s">
        <v>43</v>
      </c>
      <c r="Q284">
        <v>32</v>
      </c>
      <c r="R284" t="s">
        <v>161</v>
      </c>
      <c r="S284" t="s">
        <v>45</v>
      </c>
      <c r="T284" t="s">
        <v>31</v>
      </c>
      <c r="U284" t="s">
        <v>32</v>
      </c>
      <c r="V284" t="s">
        <v>47</v>
      </c>
      <c r="W284">
        <v>10</v>
      </c>
      <c r="X284">
        <v>3</v>
      </c>
      <c r="Y284">
        <v>5023.0600000000004</v>
      </c>
      <c r="Z284">
        <v>2305.96</v>
      </c>
      <c r="AA284">
        <v>47</v>
      </c>
      <c r="AB284">
        <v>15</v>
      </c>
      <c r="AC284">
        <v>3</v>
      </c>
      <c r="AD284">
        <v>2717.1</v>
      </c>
      <c r="AE284">
        <f t="shared" si="28"/>
        <v>4</v>
      </c>
      <c r="AF284">
        <f t="shared" si="32"/>
        <v>4</v>
      </c>
      <c r="AG284">
        <f t="shared" si="29"/>
        <v>3</v>
      </c>
      <c r="AH284">
        <f t="shared" si="30"/>
        <v>443</v>
      </c>
      <c r="AI284" t="str">
        <f t="shared" si="31"/>
        <v>Platinum Customer</v>
      </c>
    </row>
    <row r="285" spans="1:35" x14ac:dyDescent="0.3">
      <c r="A285">
        <v>1827</v>
      </c>
      <c r="B285" t="s">
        <v>1008</v>
      </c>
      <c r="C285">
        <v>4504</v>
      </c>
      <c r="D285" t="s">
        <v>53</v>
      </c>
      <c r="E285" t="s">
        <v>25</v>
      </c>
      <c r="F285">
        <v>4</v>
      </c>
      <c r="G285" t="s">
        <v>1009</v>
      </c>
      <c r="H285" t="s">
        <v>1010</v>
      </c>
      <c r="I285" t="str">
        <f>VLOOKUP(A285,[1]Transactions!$A$2:$Y$3480,8,FALSE)</f>
        <v>Standard</v>
      </c>
      <c r="J285">
        <f>VLOOKUP(A285,[1]Transactions!$A$2:$Y$3480,13,FALSE)</f>
        <v>299.27</v>
      </c>
      <c r="K285" s="4">
        <f>VLOOKUP(A285,[1]Transactions!$A$2:$Y$3480,14,FALSE)</f>
        <v>39031</v>
      </c>
      <c r="M285" t="b">
        <f>VLOOKUP(A285,[1]Transactions!$A$2:$Y$3480,5,FALSE)</f>
        <v>0</v>
      </c>
      <c r="N285" t="str">
        <f>VLOOKUP(A285,[1]Transactions!$A$2:$Y$3480,6,FALSE)</f>
        <v>Approved</v>
      </c>
      <c r="O285" t="str">
        <f>VLOOKUP(A285,[1]Transactions!$A$1:$Y$3480,7,FALSE)</f>
        <v>Solex</v>
      </c>
      <c r="P285" t="s">
        <v>43</v>
      </c>
      <c r="Q285">
        <v>92</v>
      </c>
      <c r="R285" t="s">
        <v>191</v>
      </c>
      <c r="S285" t="s">
        <v>57</v>
      </c>
      <c r="T285" t="s">
        <v>38</v>
      </c>
      <c r="U285" t="s">
        <v>32</v>
      </c>
      <c r="V285" t="s">
        <v>33</v>
      </c>
      <c r="W285">
        <v>18</v>
      </c>
      <c r="X285">
        <v>4</v>
      </c>
      <c r="Y285">
        <v>5169.16</v>
      </c>
      <c r="Z285">
        <v>2619.58</v>
      </c>
      <c r="AA285">
        <v>42</v>
      </c>
      <c r="AB285">
        <v>38</v>
      </c>
      <c r="AC285">
        <v>4</v>
      </c>
      <c r="AD285">
        <v>2549.58</v>
      </c>
      <c r="AE285">
        <f t="shared" si="28"/>
        <v>3</v>
      </c>
      <c r="AF285">
        <f t="shared" si="32"/>
        <v>4</v>
      </c>
      <c r="AG285">
        <f t="shared" si="29"/>
        <v>3</v>
      </c>
      <c r="AH285">
        <f t="shared" si="30"/>
        <v>343</v>
      </c>
      <c r="AI285" t="str">
        <f t="shared" si="31"/>
        <v>Silver Customer</v>
      </c>
    </row>
    <row r="286" spans="1:35" x14ac:dyDescent="0.3">
      <c r="A286">
        <v>553</v>
      </c>
      <c r="B286" t="s">
        <v>1011</v>
      </c>
      <c r="C286">
        <v>2166</v>
      </c>
      <c r="D286" t="s">
        <v>24</v>
      </c>
      <c r="E286" t="s">
        <v>25</v>
      </c>
      <c r="F286">
        <v>7</v>
      </c>
      <c r="G286" t="s">
        <v>1012</v>
      </c>
      <c r="H286" t="s">
        <v>1013</v>
      </c>
      <c r="I286" t="str">
        <f>VLOOKUP(A286,[1]Transactions!$A$2:$Y$3480,8,FALSE)</f>
        <v>Road</v>
      </c>
      <c r="J286">
        <f>VLOOKUP(A286,[1]Transactions!$A$2:$Y$3480,13,FALSE)</f>
        <v>129.01</v>
      </c>
      <c r="K286" s="4">
        <f>VLOOKUP(A286,[1]Transactions!$A$2:$Y$3480,14,FALSE)</f>
        <v>37539</v>
      </c>
      <c r="M286" t="b">
        <f>VLOOKUP(A286,[1]Transactions!$A$2:$Y$3480,5,FALSE)</f>
        <v>0</v>
      </c>
      <c r="N286" t="str">
        <f>VLOOKUP(A286,[1]Transactions!$A$2:$Y$3480,6,FALSE)</f>
        <v>Approved</v>
      </c>
      <c r="O286" t="str">
        <f>VLOOKUP(A286,[1]Transactions!$A$1:$Y$3480,7,FALSE)</f>
        <v>WeareA2B</v>
      </c>
      <c r="P286" t="s">
        <v>43</v>
      </c>
      <c r="Q286">
        <v>62</v>
      </c>
      <c r="R286" t="s">
        <v>815</v>
      </c>
      <c r="S286" t="s">
        <v>7272</v>
      </c>
      <c r="T286" t="s">
        <v>38</v>
      </c>
      <c r="U286" t="s">
        <v>32</v>
      </c>
      <c r="V286" t="s">
        <v>33</v>
      </c>
      <c r="W286">
        <v>7</v>
      </c>
      <c r="X286">
        <v>6</v>
      </c>
      <c r="Y286">
        <v>6913.18</v>
      </c>
      <c r="Z286">
        <v>4346.91</v>
      </c>
      <c r="AA286">
        <v>41</v>
      </c>
      <c r="AB286">
        <v>19</v>
      </c>
      <c r="AC286">
        <v>6</v>
      </c>
      <c r="AD286">
        <v>2566.27</v>
      </c>
      <c r="AE286">
        <f t="shared" si="28"/>
        <v>3</v>
      </c>
      <c r="AF286">
        <f t="shared" si="32"/>
        <v>3</v>
      </c>
      <c r="AG286">
        <f t="shared" si="29"/>
        <v>3</v>
      </c>
      <c r="AH286">
        <f t="shared" si="30"/>
        <v>333</v>
      </c>
      <c r="AI286" t="str">
        <f t="shared" si="31"/>
        <v>Silver Customer</v>
      </c>
    </row>
    <row r="287" spans="1:35" x14ac:dyDescent="0.3">
      <c r="A287">
        <v>846</v>
      </c>
      <c r="B287" t="s">
        <v>1014</v>
      </c>
      <c r="C287">
        <v>2147</v>
      </c>
      <c r="D287" t="s">
        <v>24</v>
      </c>
      <c r="E287" t="s">
        <v>25</v>
      </c>
      <c r="F287">
        <v>9</v>
      </c>
      <c r="G287" t="s">
        <v>1015</v>
      </c>
      <c r="H287" t="s">
        <v>1016</v>
      </c>
      <c r="I287" t="str">
        <f>VLOOKUP(A287,[1]Transactions!$A$2:$Y$3480,8,FALSE)</f>
        <v>Touring</v>
      </c>
      <c r="J287">
        <f>VLOOKUP(A287,[1]Transactions!$A$2:$Y$3480,13,FALSE)</f>
        <v>139.2299999999999</v>
      </c>
      <c r="K287" s="4">
        <f>VLOOKUP(A287,[1]Transactions!$A$2:$Y$3480,14,FALSE)</f>
        <v>36145</v>
      </c>
      <c r="M287" t="b">
        <f>VLOOKUP(A287,[1]Transactions!$A$2:$Y$3480,5,FALSE)</f>
        <v>0</v>
      </c>
      <c r="N287" t="str">
        <f>VLOOKUP(A287,[1]Transactions!$A$2:$Y$3480,6,FALSE)</f>
        <v>Approved</v>
      </c>
      <c r="O287" t="str">
        <f>VLOOKUP(A287,[1]Transactions!$A$1:$Y$3480,7,FALSE)</f>
        <v>OHM Cycles</v>
      </c>
      <c r="P287" t="s">
        <v>28</v>
      </c>
      <c r="Q287">
        <v>60</v>
      </c>
      <c r="R287" t="s">
        <v>1017</v>
      </c>
      <c r="S287" t="s">
        <v>119</v>
      </c>
      <c r="T287" t="s">
        <v>38</v>
      </c>
      <c r="U287" t="s">
        <v>32</v>
      </c>
      <c r="V287" t="s">
        <v>47</v>
      </c>
      <c r="W287">
        <v>17</v>
      </c>
      <c r="X287">
        <v>3</v>
      </c>
      <c r="Y287">
        <v>4385.62</v>
      </c>
      <c r="Z287">
        <v>2256.2800000000002</v>
      </c>
      <c r="AA287">
        <v>66</v>
      </c>
      <c r="AB287">
        <v>82</v>
      </c>
      <c r="AC287">
        <v>3</v>
      </c>
      <c r="AD287">
        <v>2129.34</v>
      </c>
      <c r="AE287">
        <f>_xlfn.IFS(AB287&gt;=85,1,AND(AB287&lt;=84,AB287&gt;44),2,AND(AB287&lt;=44,AB287&gt;17),3,AND(AB287&lt;=18,AB287&gt;=0),4)</f>
        <v>2</v>
      </c>
      <c r="AF287">
        <f t="shared" si="32"/>
        <v>4</v>
      </c>
      <c r="AG287">
        <f t="shared" si="29"/>
        <v>3</v>
      </c>
      <c r="AH287">
        <f t="shared" si="30"/>
        <v>243</v>
      </c>
      <c r="AI287" t="str">
        <f t="shared" si="31"/>
        <v>Gold Customerr</v>
      </c>
    </row>
    <row r="288" spans="1:35" x14ac:dyDescent="0.3">
      <c r="A288">
        <v>1245</v>
      </c>
      <c r="B288" t="s">
        <v>1018</v>
      </c>
      <c r="C288">
        <v>2155</v>
      </c>
      <c r="D288" t="s">
        <v>24</v>
      </c>
      <c r="E288" t="s">
        <v>25</v>
      </c>
      <c r="F288">
        <v>10</v>
      </c>
      <c r="G288" t="s">
        <v>1019</v>
      </c>
      <c r="H288" t="s">
        <v>1020</v>
      </c>
      <c r="I288" t="str">
        <f>VLOOKUP(A288,[1]Transactions!$A$2:$Y$3480,8,FALSE)</f>
        <v>Standard</v>
      </c>
      <c r="J288">
        <f>VLOOKUP(A288,[1]Transactions!$A$2:$Y$3480,13,FALSE)</f>
        <v>133.7800000000002</v>
      </c>
      <c r="K288" s="4">
        <f>VLOOKUP(A288,[1]Transactions!$A$2:$Y$3480,14,FALSE)</f>
        <v>33455</v>
      </c>
      <c r="M288" t="b">
        <f>VLOOKUP(A288,[1]Transactions!$A$2:$Y$3480,5,FALSE)</f>
        <v>0</v>
      </c>
      <c r="N288" t="str">
        <f>VLOOKUP(A288,[1]Transactions!$A$2:$Y$3480,6,FALSE)</f>
        <v>Approved</v>
      </c>
      <c r="O288" t="str">
        <f>VLOOKUP(A288,[1]Transactions!$A$1:$Y$3480,7,FALSE)</f>
        <v>Norco Bicycles</v>
      </c>
      <c r="P288" t="s">
        <v>28</v>
      </c>
      <c r="Q288">
        <v>34</v>
      </c>
      <c r="R288" t="s">
        <v>37</v>
      </c>
      <c r="S288" t="s">
        <v>119</v>
      </c>
      <c r="T288" t="s">
        <v>38</v>
      </c>
      <c r="U288" t="s">
        <v>32</v>
      </c>
      <c r="V288" t="s">
        <v>47</v>
      </c>
      <c r="W288">
        <v>1</v>
      </c>
      <c r="X288">
        <v>7</v>
      </c>
      <c r="Y288">
        <v>5886.29</v>
      </c>
      <c r="Z288">
        <v>3290.06</v>
      </c>
      <c r="AA288">
        <v>26</v>
      </c>
      <c r="AB288">
        <v>71</v>
      </c>
      <c r="AC288">
        <v>7</v>
      </c>
      <c r="AD288">
        <v>2596.23</v>
      </c>
      <c r="AE288">
        <f t="shared" si="28"/>
        <v>2</v>
      </c>
      <c r="AF288">
        <f t="shared" si="32"/>
        <v>3</v>
      </c>
      <c r="AG288">
        <f t="shared" si="29"/>
        <v>3</v>
      </c>
      <c r="AH288">
        <f t="shared" si="30"/>
        <v>233</v>
      </c>
      <c r="AI288" t="str">
        <f t="shared" si="31"/>
        <v>Gold Customerr</v>
      </c>
    </row>
    <row r="289" spans="1:35" x14ac:dyDescent="0.3">
      <c r="A289">
        <v>1402</v>
      </c>
      <c r="B289" t="s">
        <v>1021</v>
      </c>
      <c r="C289">
        <v>3107</v>
      </c>
      <c r="D289" t="s">
        <v>40</v>
      </c>
      <c r="E289" t="s">
        <v>25</v>
      </c>
      <c r="F289">
        <v>8</v>
      </c>
      <c r="G289" t="s">
        <v>1022</v>
      </c>
      <c r="H289" t="s">
        <v>1023</v>
      </c>
      <c r="I289" t="str">
        <f>VLOOKUP(A289,[1]Transactions!$A$2:$Y$3480,8,FALSE)</f>
        <v>Standard</v>
      </c>
      <c r="J289">
        <f>VLOOKUP(A289,[1]Transactions!$A$2:$Y$3480,13,FALSE)</f>
        <v>25.089999999999989</v>
      </c>
      <c r="K289" s="4">
        <f>VLOOKUP(A289,[1]Transactions!$A$2:$Y$3480,14,FALSE)</f>
        <v>36367</v>
      </c>
      <c r="M289" t="b">
        <f>VLOOKUP(A289,[1]Transactions!$A$2:$Y$3480,5,FALSE)</f>
        <v>1</v>
      </c>
      <c r="N289" t="str">
        <f>VLOOKUP(A289,[1]Transactions!$A$2:$Y$3480,6,FALSE)</f>
        <v>Approved</v>
      </c>
      <c r="O289" t="str">
        <f>VLOOKUP(A289,[1]Transactions!$A$1:$Y$3480,7,FALSE)</f>
        <v>Solex</v>
      </c>
      <c r="P289" t="s">
        <v>28</v>
      </c>
      <c r="Q289">
        <v>58</v>
      </c>
      <c r="R289" t="s">
        <v>762</v>
      </c>
      <c r="S289" t="s">
        <v>183</v>
      </c>
      <c r="T289" t="s">
        <v>31</v>
      </c>
      <c r="U289" t="s">
        <v>32</v>
      </c>
      <c r="V289" t="s">
        <v>47</v>
      </c>
      <c r="W289">
        <v>1</v>
      </c>
      <c r="X289">
        <v>8</v>
      </c>
      <c r="Y289">
        <v>7968.53</v>
      </c>
      <c r="Z289">
        <v>4900.95</v>
      </c>
      <c r="AA289">
        <v>18</v>
      </c>
      <c r="AB289">
        <v>40</v>
      </c>
      <c r="AC289">
        <v>8</v>
      </c>
      <c r="AD289">
        <v>3067.58</v>
      </c>
      <c r="AE289">
        <f t="shared" si="28"/>
        <v>3</v>
      </c>
      <c r="AF289">
        <f t="shared" si="32"/>
        <v>2</v>
      </c>
      <c r="AG289">
        <f t="shared" si="29"/>
        <v>2</v>
      </c>
      <c r="AH289">
        <f t="shared" si="30"/>
        <v>322</v>
      </c>
      <c r="AI289" t="str">
        <f t="shared" si="31"/>
        <v>Silver Customer</v>
      </c>
    </row>
    <row r="290" spans="1:35" x14ac:dyDescent="0.3">
      <c r="A290">
        <v>788</v>
      </c>
      <c r="B290" t="s">
        <v>1024</v>
      </c>
      <c r="C290">
        <v>2141</v>
      </c>
      <c r="D290" t="s">
        <v>24</v>
      </c>
      <c r="E290" t="s">
        <v>25</v>
      </c>
      <c r="F290">
        <v>9</v>
      </c>
      <c r="G290" t="s">
        <v>1025</v>
      </c>
      <c r="H290" t="s">
        <v>807</v>
      </c>
      <c r="I290" t="str">
        <f>VLOOKUP(A290,[1]Transactions!$A$2:$Y$3480,8,FALSE)</f>
        <v>Touring</v>
      </c>
      <c r="J290">
        <f>VLOOKUP(A290,[1]Transactions!$A$2:$Y$3480,13,FALSE)</f>
        <v>1305.25</v>
      </c>
      <c r="K290" s="4">
        <f>VLOOKUP(A290,[1]Transactions!$A$2:$Y$3480,14,FALSE)</f>
        <v>34079</v>
      </c>
      <c r="M290" t="b">
        <f>VLOOKUP(A290,[1]Transactions!$A$2:$Y$3480,5,FALSE)</f>
        <v>0</v>
      </c>
      <c r="N290" t="str">
        <f>VLOOKUP(A290,[1]Transactions!$A$2:$Y$3480,6,FALSE)</f>
        <v>Approved</v>
      </c>
      <c r="O290" t="str">
        <f>VLOOKUP(A290,[1]Transactions!$A$1:$Y$3480,7,FALSE)</f>
        <v>WeareA2B</v>
      </c>
      <c r="P290" t="s">
        <v>28</v>
      </c>
      <c r="Q290">
        <v>62</v>
      </c>
      <c r="R290" t="s">
        <v>317</v>
      </c>
      <c r="S290" t="s">
        <v>30</v>
      </c>
      <c r="T290" t="s">
        <v>31</v>
      </c>
      <c r="U290" t="s">
        <v>32</v>
      </c>
      <c r="V290" t="s">
        <v>47</v>
      </c>
      <c r="W290">
        <v>11</v>
      </c>
      <c r="X290">
        <v>5</v>
      </c>
      <c r="Y290">
        <v>4638.62</v>
      </c>
      <c r="Z290">
        <v>2223.5300000000002</v>
      </c>
      <c r="AA290">
        <v>56</v>
      </c>
      <c r="AB290">
        <v>39</v>
      </c>
      <c r="AC290">
        <v>5</v>
      </c>
      <c r="AD290">
        <v>2415.09</v>
      </c>
      <c r="AE290">
        <f t="shared" si="28"/>
        <v>3</v>
      </c>
      <c r="AF290">
        <f>_xlfn.IFS(AC290&gt;=14,1,AND(AC290&lt;=14,AC290&gt;7),2,AND(AC290&lt;=7,AC290&gt;=5),3,AND(AC290&lt;=4,AC290&gt;0),4)</f>
        <v>3</v>
      </c>
      <c r="AG290">
        <f t="shared" si="29"/>
        <v>3</v>
      </c>
      <c r="AH290">
        <f t="shared" si="30"/>
        <v>333</v>
      </c>
      <c r="AI290" t="str">
        <f t="shared" si="31"/>
        <v>Silver Customer</v>
      </c>
    </row>
    <row r="291" spans="1:35" x14ac:dyDescent="0.3">
      <c r="A291">
        <v>298</v>
      </c>
      <c r="B291" t="s">
        <v>1026</v>
      </c>
      <c r="C291">
        <v>3029</v>
      </c>
      <c r="D291" t="s">
        <v>40</v>
      </c>
      <c r="E291" t="s">
        <v>25</v>
      </c>
      <c r="F291">
        <v>8</v>
      </c>
      <c r="G291" t="s">
        <v>1027</v>
      </c>
      <c r="H291" t="s">
        <v>1028</v>
      </c>
      <c r="I291" t="str">
        <f>VLOOKUP(A291,[1]Transactions!$A$2:$Y$3480,8,FALSE)</f>
        <v>Standard</v>
      </c>
      <c r="J291">
        <f>VLOOKUP(A291,[1]Transactions!$A$2:$Y$3480,13,FALSE)</f>
        <v>409.86000000000013</v>
      </c>
      <c r="K291" s="4">
        <f>VLOOKUP(A291,[1]Transactions!$A$2:$Y$3480,14,FALSE)</f>
        <v>35378</v>
      </c>
      <c r="M291" t="b">
        <f>VLOOKUP(A291,[1]Transactions!$A$2:$Y$3480,5,FALSE)</f>
        <v>1</v>
      </c>
      <c r="N291" t="str">
        <f>VLOOKUP(A291,[1]Transactions!$A$2:$Y$3480,6,FALSE)</f>
        <v>Approved</v>
      </c>
      <c r="O291" t="str">
        <f>VLOOKUP(A291,[1]Transactions!$A$1:$Y$3480,7,FALSE)</f>
        <v>Solex</v>
      </c>
      <c r="P291" t="s">
        <v>28</v>
      </c>
      <c r="Q291">
        <v>69</v>
      </c>
      <c r="R291" t="s">
        <v>1029</v>
      </c>
      <c r="S291" t="s">
        <v>119</v>
      </c>
      <c r="T291" t="s">
        <v>46</v>
      </c>
      <c r="U291" t="s">
        <v>32</v>
      </c>
      <c r="V291" t="s">
        <v>47</v>
      </c>
      <c r="W291">
        <v>9</v>
      </c>
      <c r="X291">
        <v>9</v>
      </c>
      <c r="Y291">
        <v>10336.31</v>
      </c>
      <c r="Z291">
        <v>5953.83</v>
      </c>
      <c r="AA291">
        <v>64</v>
      </c>
      <c r="AB291">
        <v>8</v>
      </c>
      <c r="AC291">
        <v>9</v>
      </c>
      <c r="AD291">
        <v>4382.4799999999996</v>
      </c>
      <c r="AE291">
        <f t="shared" si="28"/>
        <v>4</v>
      </c>
      <c r="AF291">
        <f t="shared" si="32"/>
        <v>2</v>
      </c>
      <c r="AG291">
        <f t="shared" si="29"/>
        <v>1</v>
      </c>
      <c r="AH291">
        <f t="shared" si="30"/>
        <v>421</v>
      </c>
      <c r="AI291" t="str">
        <f t="shared" si="31"/>
        <v>Platinum Customer</v>
      </c>
    </row>
    <row r="292" spans="1:35" x14ac:dyDescent="0.3">
      <c r="A292">
        <v>393</v>
      </c>
      <c r="B292" t="s">
        <v>1030</v>
      </c>
      <c r="C292">
        <v>2145</v>
      </c>
      <c r="D292" t="s">
        <v>24</v>
      </c>
      <c r="E292" t="s">
        <v>25</v>
      </c>
      <c r="F292">
        <v>10</v>
      </c>
      <c r="G292" t="s">
        <v>1031</v>
      </c>
      <c r="H292" t="s">
        <v>1032</v>
      </c>
      <c r="I292" t="str">
        <f>VLOOKUP(A292,[1]Transactions!$A$2:$Y$3480,8,FALSE)</f>
        <v>Standard</v>
      </c>
      <c r="J292">
        <f>VLOOKUP(A292,[1]Transactions!$A$2:$Y$3480,13,FALSE)</f>
        <v>771.12</v>
      </c>
      <c r="K292" s="4">
        <f>VLOOKUP(A292,[1]Transactions!$A$2:$Y$3480,14,FALSE)</f>
        <v>42295</v>
      </c>
      <c r="M292" t="b">
        <f>VLOOKUP(A292,[1]Transactions!$A$2:$Y$3480,5,FALSE)</f>
        <v>1</v>
      </c>
      <c r="N292" t="str">
        <f>VLOOKUP(A292,[1]Transactions!$A$2:$Y$3480,6,FALSE)</f>
        <v>Approved</v>
      </c>
      <c r="O292" t="str">
        <f>VLOOKUP(A292,[1]Transactions!$A$1:$Y$3480,7,FALSE)</f>
        <v>OHM Cycles</v>
      </c>
      <c r="P292" t="s">
        <v>28</v>
      </c>
      <c r="Q292">
        <v>35</v>
      </c>
      <c r="R292" t="s">
        <v>161</v>
      </c>
      <c r="S292" t="s">
        <v>119</v>
      </c>
      <c r="T292" t="s">
        <v>31</v>
      </c>
      <c r="U292" t="s">
        <v>32</v>
      </c>
      <c r="V292" t="s">
        <v>33</v>
      </c>
      <c r="W292">
        <v>9</v>
      </c>
      <c r="X292">
        <v>2</v>
      </c>
      <c r="Y292">
        <v>2728.36</v>
      </c>
      <c r="Z292">
        <v>1861.78</v>
      </c>
      <c r="AA292">
        <v>65</v>
      </c>
      <c r="AB292">
        <v>146</v>
      </c>
      <c r="AC292">
        <v>2</v>
      </c>
      <c r="AD292">
        <v>866.58</v>
      </c>
      <c r="AE292">
        <f t="shared" si="28"/>
        <v>1</v>
      </c>
      <c r="AF292">
        <f t="shared" si="32"/>
        <v>4</v>
      </c>
      <c r="AG292">
        <f t="shared" si="29"/>
        <v>4</v>
      </c>
      <c r="AH292">
        <f t="shared" si="30"/>
        <v>144</v>
      </c>
      <c r="AI292" t="str">
        <f t="shared" si="31"/>
        <v>Bronz customer</v>
      </c>
    </row>
    <row r="293" spans="1:35" x14ac:dyDescent="0.3">
      <c r="A293">
        <v>2422</v>
      </c>
      <c r="B293" t="s">
        <v>1033</v>
      </c>
      <c r="C293">
        <v>2178</v>
      </c>
      <c r="D293" t="s">
        <v>24</v>
      </c>
      <c r="E293" t="s">
        <v>25</v>
      </c>
      <c r="F293">
        <v>10</v>
      </c>
      <c r="G293" t="s">
        <v>1034</v>
      </c>
      <c r="H293" t="s">
        <v>1035</v>
      </c>
      <c r="I293" t="str">
        <f>VLOOKUP(A293,[1]Transactions!$A$2:$Y$3480,8,FALSE)</f>
        <v>Mountain</v>
      </c>
      <c r="J293">
        <f>VLOOKUP(A293,[1]Transactions!$A$2:$Y$3480,13,FALSE)</f>
        <v>75.75</v>
      </c>
      <c r="K293" s="4">
        <f>VLOOKUP(A293,[1]Transactions!$A$2:$Y$3480,14,FALSE)</f>
        <v>34244</v>
      </c>
      <c r="M293" t="b">
        <f>VLOOKUP(A293,[1]Transactions!$A$2:$Y$3480,5,FALSE)</f>
        <v>0</v>
      </c>
      <c r="N293" t="str">
        <f>VLOOKUP(A293,[1]Transactions!$A$2:$Y$3480,6,FALSE)</f>
        <v>Approved</v>
      </c>
      <c r="O293" t="str">
        <f>VLOOKUP(A293,[1]Transactions!$A$1:$Y$3480,7,FALSE)</f>
        <v>Norco Bicycles</v>
      </c>
      <c r="P293" t="s">
        <v>43</v>
      </c>
      <c r="Q293">
        <v>96</v>
      </c>
      <c r="R293" t="s">
        <v>95</v>
      </c>
      <c r="S293" t="s">
        <v>96</v>
      </c>
      <c r="T293" t="s">
        <v>46</v>
      </c>
      <c r="U293" t="s">
        <v>32</v>
      </c>
      <c r="V293" t="s">
        <v>47</v>
      </c>
      <c r="W293">
        <v>13</v>
      </c>
      <c r="X293">
        <v>5</v>
      </c>
      <c r="Y293">
        <v>4670.18</v>
      </c>
      <c r="Z293">
        <v>2063.58</v>
      </c>
      <c r="AA293">
        <v>41</v>
      </c>
      <c r="AB293">
        <v>32</v>
      </c>
      <c r="AC293">
        <v>5</v>
      </c>
      <c r="AD293">
        <v>2606.6</v>
      </c>
      <c r="AE293">
        <f t="shared" si="28"/>
        <v>3</v>
      </c>
      <c r="AF293">
        <f>_xlfn.IFS(AC293&gt;=14,1,AND(AC293&lt;=14,AC293&gt;7),2,AND(AC293&lt;=7,AC293&gt;=5),3,AND(AC293&lt;=4,AC293&gt;0),4)</f>
        <v>3</v>
      </c>
      <c r="AG293">
        <f t="shared" si="29"/>
        <v>3</v>
      </c>
      <c r="AH293">
        <f t="shared" si="30"/>
        <v>333</v>
      </c>
      <c r="AI293" t="str">
        <f t="shared" si="31"/>
        <v>Silver Customer</v>
      </c>
    </row>
    <row r="294" spans="1:35" x14ac:dyDescent="0.3">
      <c r="A294">
        <v>1885</v>
      </c>
      <c r="B294" t="s">
        <v>1036</v>
      </c>
      <c r="C294">
        <v>2530</v>
      </c>
      <c r="D294" t="s">
        <v>24</v>
      </c>
      <c r="E294" t="s">
        <v>25</v>
      </c>
      <c r="F294">
        <v>8</v>
      </c>
      <c r="G294" t="s">
        <v>1037</v>
      </c>
      <c r="H294" t="s">
        <v>1038</v>
      </c>
      <c r="I294" t="str">
        <f>VLOOKUP(A294,[1]Transactions!$A$2:$Y$3480,8,FALSE)</f>
        <v>Standard</v>
      </c>
      <c r="J294">
        <f>VLOOKUP(A294,[1]Transactions!$A$2:$Y$3480,13,FALSE)</f>
        <v>1702.5499999999997</v>
      </c>
      <c r="K294" s="4">
        <f>VLOOKUP(A294,[1]Transactions!$A$2:$Y$3480,14,FALSE)</f>
        <v>41167</v>
      </c>
      <c r="M294" t="b">
        <f>VLOOKUP(A294,[1]Transactions!$A$2:$Y$3480,5,FALSE)</f>
        <v>1</v>
      </c>
      <c r="N294" t="str">
        <f>VLOOKUP(A294,[1]Transactions!$A$2:$Y$3480,6,FALSE)</f>
        <v>Approved</v>
      </c>
      <c r="O294" t="str">
        <f>VLOOKUP(A294,[1]Transactions!$A$1:$Y$3480,7,FALSE)</f>
        <v>Trek Bicycles</v>
      </c>
      <c r="P294" t="s">
        <v>28</v>
      </c>
      <c r="Q294">
        <v>18</v>
      </c>
      <c r="R294" t="s">
        <v>396</v>
      </c>
      <c r="S294" t="s">
        <v>30</v>
      </c>
      <c r="T294" t="s">
        <v>46</v>
      </c>
      <c r="U294" t="s">
        <v>32</v>
      </c>
      <c r="V294" t="s">
        <v>33</v>
      </c>
      <c r="W294">
        <v>11</v>
      </c>
      <c r="X294">
        <v>9</v>
      </c>
      <c r="Y294">
        <v>10587.23</v>
      </c>
      <c r="Z294">
        <v>3607.95</v>
      </c>
      <c r="AA294">
        <v>37</v>
      </c>
      <c r="AB294">
        <v>4</v>
      </c>
      <c r="AC294">
        <v>9</v>
      </c>
      <c r="AD294">
        <v>6979.28</v>
      </c>
      <c r="AE294">
        <f t="shared" si="28"/>
        <v>4</v>
      </c>
      <c r="AF294">
        <f t="shared" si="32"/>
        <v>2</v>
      </c>
      <c r="AG294">
        <f t="shared" si="29"/>
        <v>1</v>
      </c>
      <c r="AH294">
        <f t="shared" si="30"/>
        <v>421</v>
      </c>
      <c r="AI294" t="str">
        <f t="shared" si="31"/>
        <v>Platinum Customer</v>
      </c>
    </row>
    <row r="295" spans="1:35" x14ac:dyDescent="0.3">
      <c r="A295">
        <v>1790</v>
      </c>
      <c r="B295" t="s">
        <v>1039</v>
      </c>
      <c r="C295">
        <v>2147</v>
      </c>
      <c r="D295" t="s">
        <v>24</v>
      </c>
      <c r="E295" t="s">
        <v>25</v>
      </c>
      <c r="F295">
        <v>10</v>
      </c>
      <c r="G295" t="s">
        <v>1040</v>
      </c>
      <c r="H295" t="s">
        <v>1041</v>
      </c>
      <c r="I295" t="str">
        <f>VLOOKUP(A295,[1]Transactions!$A$2:$Y$3480,8,FALSE)</f>
        <v>Standard</v>
      </c>
      <c r="J295">
        <f>VLOOKUP(A295,[1]Transactions!$A$2:$Y$3480,13,FALSE)</f>
        <v>209.84000000000003</v>
      </c>
      <c r="K295" s="4">
        <f>VLOOKUP(A295,[1]Transactions!$A$2:$Y$3480,14,FALSE)</f>
        <v>35378</v>
      </c>
      <c r="M295" t="b">
        <f>VLOOKUP(A295,[1]Transactions!$A$2:$Y$3480,5,FALSE)</f>
        <v>0</v>
      </c>
      <c r="N295" t="str">
        <f>VLOOKUP(A295,[1]Transactions!$A$2:$Y$3480,6,FALSE)</f>
        <v>Approved</v>
      </c>
      <c r="O295" t="str">
        <f>VLOOKUP(A295,[1]Transactions!$A$1:$Y$3480,7,FALSE)</f>
        <v>Norco Bicycles</v>
      </c>
      <c r="P295" t="s">
        <v>28</v>
      </c>
      <c r="Q295">
        <v>90</v>
      </c>
      <c r="R295" t="s">
        <v>1042</v>
      </c>
      <c r="S295" t="s">
        <v>30</v>
      </c>
      <c r="T295" t="s">
        <v>38</v>
      </c>
      <c r="U295" t="s">
        <v>32</v>
      </c>
      <c r="V295" t="s">
        <v>47</v>
      </c>
      <c r="W295">
        <v>1</v>
      </c>
      <c r="X295">
        <v>5</v>
      </c>
      <c r="Y295">
        <v>4313.9799999999996</v>
      </c>
      <c r="Z295">
        <v>2055.3000000000002</v>
      </c>
      <c r="AA295">
        <v>26</v>
      </c>
      <c r="AB295">
        <v>32</v>
      </c>
      <c r="AC295">
        <v>5</v>
      </c>
      <c r="AD295">
        <v>2258.6799999999998</v>
      </c>
      <c r="AE295">
        <f t="shared" si="28"/>
        <v>3</v>
      </c>
      <c r="AF295">
        <f>_xlfn.IFS(AC295&gt;=14,1,AND(AC295&lt;=14,AC295&gt;7),2,AND(AC295&lt;=7,AC295&gt;=5),3,AND(AC295&lt;=4,AC295&gt;0),4)</f>
        <v>3</v>
      </c>
      <c r="AG295">
        <f t="shared" si="29"/>
        <v>3</v>
      </c>
      <c r="AH295">
        <f t="shared" si="30"/>
        <v>333</v>
      </c>
      <c r="AI295" t="str">
        <f t="shared" si="31"/>
        <v>Silver Customer</v>
      </c>
    </row>
    <row r="296" spans="1:35" x14ac:dyDescent="0.3">
      <c r="A296">
        <v>2669</v>
      </c>
      <c r="B296" t="s">
        <v>1043</v>
      </c>
      <c r="C296">
        <v>3250</v>
      </c>
      <c r="D296" t="s">
        <v>40</v>
      </c>
      <c r="E296" t="s">
        <v>25</v>
      </c>
      <c r="F296">
        <v>2</v>
      </c>
      <c r="G296" t="s">
        <v>1044</v>
      </c>
      <c r="H296" t="s">
        <v>1045</v>
      </c>
      <c r="I296" t="str">
        <f>VLOOKUP(A296,[1]Transactions!$A$2:$Y$3480,8,FALSE)</f>
        <v>Standard</v>
      </c>
      <c r="J296">
        <f>VLOOKUP(A296,[1]Transactions!$A$2:$Y$3480,13,FALSE)</f>
        <v>574.62000000000012</v>
      </c>
      <c r="K296" s="4">
        <f>VLOOKUP(A296,[1]Transactions!$A$2:$Y$3480,14,FALSE)</f>
        <v>34586</v>
      </c>
      <c r="M296" t="b">
        <f>VLOOKUP(A296,[1]Transactions!$A$2:$Y$3480,5,FALSE)</f>
        <v>1</v>
      </c>
      <c r="N296" t="str">
        <f>VLOOKUP(A296,[1]Transactions!$A$2:$Y$3480,6,FALSE)</f>
        <v>Approved</v>
      </c>
      <c r="O296" t="str">
        <f>VLOOKUP(A296,[1]Transactions!$A$1:$Y$3480,7,FALSE)</f>
        <v>Solex</v>
      </c>
      <c r="P296" t="s">
        <v>28</v>
      </c>
      <c r="Q296">
        <v>95</v>
      </c>
      <c r="R296" t="s">
        <v>127</v>
      </c>
      <c r="S296" t="s">
        <v>176</v>
      </c>
      <c r="T296" t="s">
        <v>38</v>
      </c>
      <c r="U296" t="s">
        <v>32</v>
      </c>
      <c r="V296" t="s">
        <v>47</v>
      </c>
      <c r="W296">
        <v>1</v>
      </c>
      <c r="X296">
        <v>3</v>
      </c>
      <c r="Y296">
        <v>3552.54</v>
      </c>
      <c r="Z296">
        <v>2272.4699999999998</v>
      </c>
      <c r="AA296">
        <v>25</v>
      </c>
      <c r="AB296">
        <v>48</v>
      </c>
      <c r="AC296">
        <v>3</v>
      </c>
      <c r="AD296">
        <v>1280.07</v>
      </c>
      <c r="AE296">
        <f t="shared" si="28"/>
        <v>2</v>
      </c>
      <c r="AF296">
        <f t="shared" si="32"/>
        <v>4</v>
      </c>
      <c r="AG296">
        <f t="shared" si="29"/>
        <v>4</v>
      </c>
      <c r="AH296">
        <f t="shared" si="30"/>
        <v>244</v>
      </c>
      <c r="AI296" t="str">
        <f t="shared" si="31"/>
        <v>Gold Customerr</v>
      </c>
    </row>
    <row r="297" spans="1:35" x14ac:dyDescent="0.3">
      <c r="A297">
        <v>2806</v>
      </c>
      <c r="B297" t="s">
        <v>1046</v>
      </c>
      <c r="C297">
        <v>3130</v>
      </c>
      <c r="D297" t="s">
        <v>40</v>
      </c>
      <c r="E297" t="s">
        <v>25</v>
      </c>
      <c r="F297">
        <v>5</v>
      </c>
      <c r="G297" t="s">
        <v>1047</v>
      </c>
      <c r="H297" t="s">
        <v>1048</v>
      </c>
      <c r="I297" t="str">
        <f>VLOOKUP(A297,[1]Transactions!$A$2:$Y$3480,8,FALSE)</f>
        <v>Standard</v>
      </c>
      <c r="J297">
        <f>VLOOKUP(A297,[1]Transactions!$A$2:$Y$3480,13,FALSE)</f>
        <v>128.45999999999992</v>
      </c>
      <c r="K297" s="4">
        <f>VLOOKUP(A297,[1]Transactions!$A$2:$Y$3480,14,FALSE)</f>
        <v>42226</v>
      </c>
      <c r="M297" t="b">
        <f>VLOOKUP(A297,[1]Transactions!$A$2:$Y$3480,5,FALSE)</f>
        <v>0</v>
      </c>
      <c r="N297" t="str">
        <f>VLOOKUP(A297,[1]Transactions!$A$2:$Y$3480,6,FALSE)</f>
        <v>Approved</v>
      </c>
      <c r="O297" t="str">
        <f>VLOOKUP(A297,[1]Transactions!$A$1:$Y$3480,7,FALSE)</f>
        <v>WeareA2B</v>
      </c>
      <c r="P297" t="s">
        <v>28</v>
      </c>
      <c r="Q297">
        <v>60</v>
      </c>
      <c r="R297" t="s">
        <v>1049</v>
      </c>
      <c r="S297" t="s">
        <v>119</v>
      </c>
      <c r="T297" t="s">
        <v>31</v>
      </c>
      <c r="U297" t="s">
        <v>32</v>
      </c>
      <c r="V297" t="s">
        <v>33</v>
      </c>
      <c r="W297">
        <v>3</v>
      </c>
      <c r="X297">
        <v>8</v>
      </c>
      <c r="Y297">
        <v>8667.06</v>
      </c>
      <c r="Z297">
        <v>5246.93</v>
      </c>
      <c r="AA297">
        <v>34</v>
      </c>
      <c r="AB297">
        <v>68</v>
      </c>
      <c r="AC297">
        <v>8</v>
      </c>
      <c r="AD297">
        <v>3420.13</v>
      </c>
      <c r="AE297">
        <f t="shared" si="28"/>
        <v>2</v>
      </c>
      <c r="AF297">
        <f t="shared" si="32"/>
        <v>2</v>
      </c>
      <c r="AG297">
        <f t="shared" si="29"/>
        <v>2</v>
      </c>
      <c r="AH297">
        <f t="shared" si="30"/>
        <v>222</v>
      </c>
      <c r="AI297" t="str">
        <f t="shared" si="31"/>
        <v>Gold Customerr</v>
      </c>
    </row>
    <row r="298" spans="1:35" x14ac:dyDescent="0.3">
      <c r="A298">
        <v>1581</v>
      </c>
      <c r="B298" t="s">
        <v>1050</v>
      </c>
      <c r="C298">
        <v>2251</v>
      </c>
      <c r="D298" t="s">
        <v>24</v>
      </c>
      <c r="E298" t="s">
        <v>25</v>
      </c>
      <c r="F298">
        <v>6</v>
      </c>
      <c r="G298" t="s">
        <v>1051</v>
      </c>
      <c r="H298" t="s">
        <v>1052</v>
      </c>
      <c r="I298" t="str">
        <f>VLOOKUP(A298,[1]Transactions!$A$2:$Y$3480,8,FALSE)</f>
        <v>Standard</v>
      </c>
      <c r="J298">
        <f>VLOOKUP(A298,[1]Transactions!$A$2:$Y$3480,13,FALSE)</f>
        <v>509.97</v>
      </c>
      <c r="K298" s="4">
        <f>VLOOKUP(A298,[1]Transactions!$A$2:$Y$3480,14,FALSE)</f>
        <v>39298</v>
      </c>
      <c r="M298" t="b">
        <f>VLOOKUP(A298,[1]Transactions!$A$2:$Y$3480,5,FALSE)</f>
        <v>1</v>
      </c>
      <c r="N298" t="str">
        <f>VLOOKUP(A298,[1]Transactions!$A$2:$Y$3480,6,FALSE)</f>
        <v>Approved</v>
      </c>
      <c r="O298" t="str">
        <f>VLOOKUP(A298,[1]Transactions!$A$1:$Y$3480,7,FALSE)</f>
        <v>Giant Bicycles</v>
      </c>
      <c r="P298" t="s">
        <v>43</v>
      </c>
      <c r="Q298">
        <v>26</v>
      </c>
      <c r="R298" t="s">
        <v>1053</v>
      </c>
      <c r="S298" t="s">
        <v>7272</v>
      </c>
      <c r="T298" t="s">
        <v>31</v>
      </c>
      <c r="U298" t="s">
        <v>32</v>
      </c>
      <c r="V298" t="s">
        <v>47</v>
      </c>
      <c r="W298">
        <v>13</v>
      </c>
      <c r="X298">
        <v>8</v>
      </c>
      <c r="Y298">
        <v>7922.66</v>
      </c>
      <c r="Z298">
        <v>4978.57</v>
      </c>
      <c r="AA298">
        <v>46</v>
      </c>
      <c r="AB298">
        <v>36</v>
      </c>
      <c r="AC298">
        <v>8</v>
      </c>
      <c r="AD298">
        <v>2944.09</v>
      </c>
      <c r="AE298">
        <f t="shared" si="28"/>
        <v>3</v>
      </c>
      <c r="AF298">
        <f t="shared" si="32"/>
        <v>2</v>
      </c>
      <c r="AG298">
        <f t="shared" si="29"/>
        <v>2</v>
      </c>
      <c r="AH298">
        <f t="shared" si="30"/>
        <v>322</v>
      </c>
      <c r="AI298" t="str">
        <f t="shared" si="31"/>
        <v>Silver Customer</v>
      </c>
    </row>
    <row r="299" spans="1:35" x14ac:dyDescent="0.3">
      <c r="A299">
        <v>626</v>
      </c>
      <c r="B299" t="s">
        <v>1054</v>
      </c>
      <c r="C299">
        <v>4178</v>
      </c>
      <c r="D299" t="s">
        <v>53</v>
      </c>
      <c r="E299" t="s">
        <v>25</v>
      </c>
      <c r="F299">
        <v>7</v>
      </c>
      <c r="G299" t="s">
        <v>1055</v>
      </c>
      <c r="H299" t="s">
        <v>1056</v>
      </c>
      <c r="I299" t="str">
        <f>VLOOKUP(A299,[1]Transactions!$A$2:$Y$3480,8,FALSE)</f>
        <v>Road</v>
      </c>
      <c r="J299">
        <f>VLOOKUP(A299,[1]Transactions!$A$2:$Y$3480,13,FALSE)</f>
        <v>309.80999999999995</v>
      </c>
      <c r="K299" s="4">
        <f>VLOOKUP(A299,[1]Transactions!$A$2:$Y$3480,14,FALSE)</f>
        <v>39526</v>
      </c>
      <c r="M299" t="b">
        <f>VLOOKUP(A299,[1]Transactions!$A$2:$Y$3480,5,FALSE)</f>
        <v>0</v>
      </c>
      <c r="N299" t="str">
        <f>VLOOKUP(A299,[1]Transactions!$A$2:$Y$3480,6,FALSE)</f>
        <v>Approved</v>
      </c>
      <c r="O299" t="str">
        <f>VLOOKUP(A299,[1]Transactions!$A$1:$Y$3480,7,FALSE)</f>
        <v>Norco Bicycles</v>
      </c>
      <c r="P299" t="s">
        <v>28</v>
      </c>
      <c r="Q299">
        <v>12</v>
      </c>
      <c r="R299" t="s">
        <v>567</v>
      </c>
      <c r="S299" t="s">
        <v>119</v>
      </c>
      <c r="T299" t="s">
        <v>31</v>
      </c>
      <c r="U299" t="s">
        <v>32</v>
      </c>
      <c r="V299" t="s">
        <v>47</v>
      </c>
      <c r="W299">
        <v>2</v>
      </c>
      <c r="X299">
        <v>9</v>
      </c>
      <c r="Y299">
        <v>8102.3</v>
      </c>
      <c r="Z299">
        <v>4664.93</v>
      </c>
      <c r="AA299">
        <v>27</v>
      </c>
      <c r="AB299">
        <v>54</v>
      </c>
      <c r="AC299">
        <v>9</v>
      </c>
      <c r="AD299">
        <v>3437.37</v>
      </c>
      <c r="AE299">
        <f t="shared" si="28"/>
        <v>2</v>
      </c>
      <c r="AF299">
        <f t="shared" si="32"/>
        <v>2</v>
      </c>
      <c r="AG299">
        <f t="shared" si="29"/>
        <v>2</v>
      </c>
      <c r="AH299">
        <f t="shared" si="30"/>
        <v>222</v>
      </c>
      <c r="AI299" t="str">
        <f t="shared" si="31"/>
        <v>Gold Customerr</v>
      </c>
    </row>
    <row r="300" spans="1:35" x14ac:dyDescent="0.3">
      <c r="A300">
        <v>2284</v>
      </c>
      <c r="B300" t="s">
        <v>1057</v>
      </c>
      <c r="C300">
        <v>3630</v>
      </c>
      <c r="D300" t="s">
        <v>40</v>
      </c>
      <c r="E300" t="s">
        <v>25</v>
      </c>
      <c r="F300">
        <v>1</v>
      </c>
      <c r="G300" t="s">
        <v>1058</v>
      </c>
      <c r="H300" t="s">
        <v>1059</v>
      </c>
      <c r="I300" t="str">
        <f>VLOOKUP(A300,[1]Transactions!$A$2:$Y$3480,8,FALSE)</f>
        <v>Standard</v>
      </c>
      <c r="J300">
        <f>VLOOKUP(A300,[1]Transactions!$A$2:$Y$3480,13,FALSE)</f>
        <v>737.17000000000007</v>
      </c>
      <c r="K300" s="4">
        <f>VLOOKUP(A300,[1]Transactions!$A$2:$Y$3480,14,FALSE)</f>
        <v>40553</v>
      </c>
      <c r="M300">
        <f>VLOOKUP(A300,[1]Transactions!$A$2:$Y$3480,5,FALSE)</f>
        <v>0</v>
      </c>
      <c r="N300" t="str">
        <f>VLOOKUP(A300,[1]Transactions!$A$2:$Y$3480,6,FALSE)</f>
        <v>Approved</v>
      </c>
      <c r="O300" t="str">
        <f>VLOOKUP(A300,[1]Transactions!$A$1:$Y$3480,7,FALSE)</f>
        <v>Solex</v>
      </c>
      <c r="P300" t="s">
        <v>43</v>
      </c>
      <c r="Q300">
        <v>83</v>
      </c>
      <c r="R300" t="s">
        <v>1060</v>
      </c>
      <c r="S300" t="s">
        <v>183</v>
      </c>
      <c r="T300" t="s">
        <v>46</v>
      </c>
      <c r="U300" t="s">
        <v>32</v>
      </c>
      <c r="V300" t="s">
        <v>47</v>
      </c>
      <c r="W300">
        <v>14</v>
      </c>
      <c r="X300">
        <v>7</v>
      </c>
      <c r="Y300">
        <v>7556.94</v>
      </c>
      <c r="Z300">
        <v>2821.27</v>
      </c>
      <c r="AA300">
        <v>46</v>
      </c>
      <c r="AB300">
        <v>34</v>
      </c>
      <c r="AC300">
        <v>7</v>
      </c>
      <c r="AD300">
        <v>4735.67</v>
      </c>
      <c r="AE300">
        <f t="shared" si="28"/>
        <v>3</v>
      </c>
      <c r="AF300">
        <f t="shared" si="32"/>
        <v>3</v>
      </c>
      <c r="AG300">
        <f t="shared" si="29"/>
        <v>1</v>
      </c>
      <c r="AH300">
        <f t="shared" si="30"/>
        <v>331</v>
      </c>
      <c r="AI300" t="str">
        <f t="shared" si="31"/>
        <v>Silver Customer</v>
      </c>
    </row>
    <row r="301" spans="1:35" x14ac:dyDescent="0.3">
      <c r="A301">
        <v>589</v>
      </c>
      <c r="B301" t="s">
        <v>1061</v>
      </c>
      <c r="C301">
        <v>2154</v>
      </c>
      <c r="D301" t="s">
        <v>24</v>
      </c>
      <c r="E301" t="s">
        <v>25</v>
      </c>
      <c r="F301">
        <v>11</v>
      </c>
      <c r="G301" t="s">
        <v>1062</v>
      </c>
      <c r="H301" t="s">
        <v>1063</v>
      </c>
      <c r="I301" t="str">
        <f>VLOOKUP(A301,[1]Transactions!$A$2:$Y$3480,8,FALSE)</f>
        <v>Road</v>
      </c>
      <c r="J301">
        <f>VLOOKUP(A301,[1]Transactions!$A$2:$Y$3480,13,FALSE)</f>
        <v>745.94</v>
      </c>
      <c r="K301" s="4">
        <f>VLOOKUP(A301,[1]Transactions!$A$2:$Y$3480,14,FALSE)</f>
        <v>33429</v>
      </c>
      <c r="M301" t="b">
        <f>VLOOKUP(A301,[1]Transactions!$A$2:$Y$3480,5,FALSE)</f>
        <v>0</v>
      </c>
      <c r="N301" t="str">
        <f>VLOOKUP(A301,[1]Transactions!$A$2:$Y$3480,6,FALSE)</f>
        <v>Approved</v>
      </c>
      <c r="O301" t="str">
        <f>VLOOKUP(A301,[1]Transactions!$A$1:$Y$3480,7,FALSE)</f>
        <v>Trek Bicycles</v>
      </c>
      <c r="P301" t="s">
        <v>28</v>
      </c>
      <c r="Q301">
        <v>76</v>
      </c>
      <c r="R301" t="s">
        <v>1064</v>
      </c>
      <c r="S301" t="s">
        <v>45</v>
      </c>
      <c r="T301" t="s">
        <v>31</v>
      </c>
      <c r="U301" t="s">
        <v>32</v>
      </c>
      <c r="V301" t="s">
        <v>33</v>
      </c>
      <c r="W301">
        <v>1</v>
      </c>
      <c r="X301">
        <v>3</v>
      </c>
      <c r="Y301">
        <v>3259.93</v>
      </c>
      <c r="Z301">
        <v>1862.03</v>
      </c>
      <c r="AA301">
        <v>24</v>
      </c>
      <c r="AB301">
        <v>10</v>
      </c>
      <c r="AC301">
        <v>3</v>
      </c>
      <c r="AD301">
        <v>1397.9</v>
      </c>
      <c r="AE301">
        <f t="shared" si="28"/>
        <v>4</v>
      </c>
      <c r="AF301">
        <f t="shared" si="32"/>
        <v>4</v>
      </c>
      <c r="AG301">
        <f t="shared" si="29"/>
        <v>4</v>
      </c>
      <c r="AH301">
        <f t="shared" si="30"/>
        <v>444</v>
      </c>
      <c r="AI301" t="str">
        <f t="shared" si="31"/>
        <v>Platinum Customer</v>
      </c>
    </row>
    <row r="302" spans="1:35" x14ac:dyDescent="0.3">
      <c r="A302">
        <v>3438</v>
      </c>
      <c r="B302" t="s">
        <v>1065</v>
      </c>
      <c r="C302">
        <v>2830</v>
      </c>
      <c r="D302" t="s">
        <v>24</v>
      </c>
      <c r="E302" t="s">
        <v>25</v>
      </c>
      <c r="F302">
        <v>7</v>
      </c>
      <c r="G302" t="s">
        <v>1066</v>
      </c>
      <c r="H302" t="s">
        <v>1067</v>
      </c>
      <c r="I302" t="str">
        <f>VLOOKUP(A302,[1]Transactions!$A$2:$Y$3480,8,FALSE)</f>
        <v>Standard</v>
      </c>
      <c r="J302">
        <f>VLOOKUP(A302,[1]Transactions!$A$2:$Y$3480,13,FALSE)</f>
        <v>57.72999999999999</v>
      </c>
      <c r="K302" s="4">
        <f>VLOOKUP(A302,[1]Transactions!$A$2:$Y$3480,14,FALSE)</f>
        <v>40618</v>
      </c>
      <c r="M302" t="b">
        <f>VLOOKUP(A302,[1]Transactions!$A$2:$Y$3480,5,FALSE)</f>
        <v>0</v>
      </c>
      <c r="N302" t="str">
        <f>VLOOKUP(A302,[1]Transactions!$A$2:$Y$3480,6,FALSE)</f>
        <v>Approved</v>
      </c>
      <c r="O302" t="str">
        <f>VLOOKUP(A302,[1]Transactions!$A$1:$Y$3480,7,FALSE)</f>
        <v>Giant Bicycles</v>
      </c>
      <c r="P302" t="s">
        <v>28</v>
      </c>
      <c r="Q302">
        <v>11</v>
      </c>
      <c r="R302" t="s">
        <v>621</v>
      </c>
      <c r="S302" t="s">
        <v>119</v>
      </c>
      <c r="T302" t="s">
        <v>31</v>
      </c>
      <c r="U302" t="s">
        <v>32</v>
      </c>
      <c r="V302" t="s">
        <v>47</v>
      </c>
      <c r="W302">
        <v>2</v>
      </c>
      <c r="X302">
        <v>5</v>
      </c>
      <c r="Y302">
        <v>5208.01</v>
      </c>
      <c r="Z302">
        <v>2027.37</v>
      </c>
      <c r="AA302">
        <v>24</v>
      </c>
      <c r="AB302">
        <v>174</v>
      </c>
      <c r="AC302">
        <v>5</v>
      </c>
      <c r="AD302">
        <v>3180.64</v>
      </c>
      <c r="AE302">
        <f t="shared" si="28"/>
        <v>1</v>
      </c>
      <c r="AF302">
        <f>_xlfn.IFS(AC302&gt;=14,1,AND(AC302&lt;=14,AC302&gt;7),2,AND(AC302&lt;=7,AC302&gt;=5),3,AND(AC302&lt;=4,AC302&gt;0),4)</f>
        <v>3</v>
      </c>
      <c r="AG302">
        <f t="shared" si="29"/>
        <v>2</v>
      </c>
      <c r="AH302">
        <f t="shared" si="30"/>
        <v>132</v>
      </c>
      <c r="AI302" t="str">
        <f t="shared" si="31"/>
        <v>Bronz customer</v>
      </c>
    </row>
    <row r="303" spans="1:35" x14ac:dyDescent="0.3">
      <c r="A303">
        <v>3470</v>
      </c>
      <c r="B303" t="s">
        <v>1068</v>
      </c>
      <c r="C303">
        <v>3121</v>
      </c>
      <c r="D303" t="s">
        <v>40</v>
      </c>
      <c r="E303" t="s">
        <v>25</v>
      </c>
      <c r="F303">
        <v>11</v>
      </c>
      <c r="G303" t="s">
        <v>1069</v>
      </c>
      <c r="H303" t="s">
        <v>1070</v>
      </c>
      <c r="I303" t="str">
        <f>VLOOKUP(A303,[1]Transactions!$A$2:$Y$3480,8,FALSE)</f>
        <v>Road</v>
      </c>
      <c r="J303">
        <f>VLOOKUP(A303,[1]Transactions!$A$2:$Y$3480,13,FALSE)</f>
        <v>198.22000000000003</v>
      </c>
      <c r="K303" s="4">
        <f>VLOOKUP(A303,[1]Transactions!$A$2:$Y$3480,14,FALSE)</f>
        <v>41922</v>
      </c>
      <c r="M303" t="b">
        <f>VLOOKUP(A303,[1]Transactions!$A$2:$Y$3480,5,FALSE)</f>
        <v>1</v>
      </c>
      <c r="N303" t="str">
        <f>VLOOKUP(A303,[1]Transactions!$A$2:$Y$3480,6,FALSE)</f>
        <v>Approved</v>
      </c>
      <c r="O303" t="str">
        <f>VLOOKUP(A303,[1]Transactions!$A$1:$Y$3480,7,FALSE)</f>
        <v>Giant Bicycles</v>
      </c>
      <c r="P303" t="s">
        <v>43</v>
      </c>
      <c r="Q303">
        <v>56</v>
      </c>
      <c r="R303" t="s">
        <v>1071</v>
      </c>
      <c r="S303" t="s">
        <v>30</v>
      </c>
      <c r="T303" t="s">
        <v>38</v>
      </c>
      <c r="U303" t="s">
        <v>32</v>
      </c>
      <c r="V303" t="s">
        <v>33</v>
      </c>
      <c r="W303">
        <v>6</v>
      </c>
      <c r="X303">
        <v>8</v>
      </c>
      <c r="Y303">
        <v>14126.25</v>
      </c>
      <c r="Z303">
        <v>6897.45</v>
      </c>
      <c r="AA303">
        <v>52</v>
      </c>
      <c r="AB303">
        <v>2</v>
      </c>
      <c r="AC303">
        <v>8</v>
      </c>
      <c r="AD303">
        <v>7228.8</v>
      </c>
      <c r="AE303">
        <f t="shared" si="28"/>
        <v>4</v>
      </c>
      <c r="AF303">
        <f t="shared" si="32"/>
        <v>2</v>
      </c>
      <c r="AG303">
        <f t="shared" si="29"/>
        <v>1</v>
      </c>
      <c r="AH303">
        <f t="shared" si="30"/>
        <v>421</v>
      </c>
      <c r="AI303" t="str">
        <f t="shared" si="31"/>
        <v>Platinum Customer</v>
      </c>
    </row>
    <row r="304" spans="1:35" x14ac:dyDescent="0.3">
      <c r="A304">
        <v>2452</v>
      </c>
      <c r="B304" t="s">
        <v>1072</v>
      </c>
      <c r="C304">
        <v>3043</v>
      </c>
      <c r="D304" t="s">
        <v>40</v>
      </c>
      <c r="E304" t="s">
        <v>25</v>
      </c>
      <c r="F304">
        <v>7</v>
      </c>
      <c r="G304" t="s">
        <v>1073</v>
      </c>
      <c r="H304" t="s">
        <v>1074</v>
      </c>
      <c r="I304" t="str">
        <f>VLOOKUP(A304,[1]Transactions!$A$2:$Y$3480,8,FALSE)</f>
        <v>Road</v>
      </c>
      <c r="J304">
        <f>VLOOKUP(A304,[1]Transactions!$A$2:$Y$3480,13,FALSE)</f>
        <v>129.01</v>
      </c>
      <c r="K304" s="4">
        <f>VLOOKUP(A304,[1]Transactions!$A$2:$Y$3480,14,FALSE)</f>
        <v>38002</v>
      </c>
      <c r="M304" t="b">
        <f>VLOOKUP(A304,[1]Transactions!$A$2:$Y$3480,5,FALSE)</f>
        <v>1</v>
      </c>
      <c r="N304" t="str">
        <f>VLOOKUP(A304,[1]Transactions!$A$2:$Y$3480,6,FALSE)</f>
        <v>Approved</v>
      </c>
      <c r="O304" t="str">
        <f>VLOOKUP(A304,[1]Transactions!$A$1:$Y$3480,7,FALSE)</f>
        <v>WeareA2B</v>
      </c>
      <c r="P304" t="s">
        <v>43</v>
      </c>
      <c r="Q304">
        <v>93</v>
      </c>
      <c r="R304" t="s">
        <v>210</v>
      </c>
      <c r="S304" t="s">
        <v>119</v>
      </c>
      <c r="T304" t="s">
        <v>31</v>
      </c>
      <c r="U304" t="s">
        <v>32</v>
      </c>
      <c r="V304" t="s">
        <v>33</v>
      </c>
      <c r="W304">
        <v>17</v>
      </c>
      <c r="X304">
        <v>4</v>
      </c>
      <c r="Y304">
        <v>4209.71</v>
      </c>
      <c r="Z304">
        <v>3061.85</v>
      </c>
      <c r="AA304">
        <v>45</v>
      </c>
      <c r="AB304">
        <v>9</v>
      </c>
      <c r="AC304">
        <v>4</v>
      </c>
      <c r="AD304">
        <v>1147.8599999999999</v>
      </c>
      <c r="AE304">
        <f t="shared" si="28"/>
        <v>4</v>
      </c>
      <c r="AF304">
        <f t="shared" si="32"/>
        <v>4</v>
      </c>
      <c r="AG304">
        <f t="shared" si="29"/>
        <v>4</v>
      </c>
      <c r="AH304">
        <f t="shared" si="30"/>
        <v>444</v>
      </c>
      <c r="AI304" t="str">
        <f t="shared" si="31"/>
        <v>Platinum Customer</v>
      </c>
    </row>
    <row r="305" spans="1:35" x14ac:dyDescent="0.3">
      <c r="A305">
        <v>1190</v>
      </c>
      <c r="B305" t="s">
        <v>1075</v>
      </c>
      <c r="C305">
        <v>2830</v>
      </c>
      <c r="D305" t="s">
        <v>24</v>
      </c>
      <c r="E305" t="s">
        <v>25</v>
      </c>
      <c r="F305">
        <v>2</v>
      </c>
      <c r="G305" t="s">
        <v>1076</v>
      </c>
      <c r="H305" t="s">
        <v>1077</v>
      </c>
      <c r="I305" t="str">
        <f>VLOOKUP(A305,[1]Transactions!$A$2:$Y$3480,8,FALSE)</f>
        <v>Standard</v>
      </c>
      <c r="J305">
        <f>VLOOKUP(A305,[1]Transactions!$A$2:$Y$3480,13,FALSE)</f>
        <v>17.869999999999997</v>
      </c>
      <c r="K305" s="4">
        <f>VLOOKUP(A305,[1]Transactions!$A$2:$Y$3480,14,FALSE)</f>
        <v>40784</v>
      </c>
      <c r="M305" t="b">
        <f>VLOOKUP(A305,[1]Transactions!$A$2:$Y$3480,5,FALSE)</f>
        <v>0</v>
      </c>
      <c r="N305" t="str">
        <f>VLOOKUP(A305,[1]Transactions!$A$2:$Y$3480,6,FALSE)</f>
        <v>Approved</v>
      </c>
      <c r="O305" t="str">
        <f>VLOOKUP(A305,[1]Transactions!$A$1:$Y$3480,7,FALSE)</f>
        <v>Solex</v>
      </c>
      <c r="P305" t="s">
        <v>43</v>
      </c>
      <c r="Q305">
        <v>67</v>
      </c>
      <c r="R305" t="s">
        <v>762</v>
      </c>
      <c r="S305" t="s">
        <v>45</v>
      </c>
      <c r="T305" t="s">
        <v>38</v>
      </c>
      <c r="U305" t="s">
        <v>32</v>
      </c>
      <c r="V305" t="s">
        <v>33</v>
      </c>
      <c r="W305">
        <v>10</v>
      </c>
      <c r="X305">
        <v>6</v>
      </c>
      <c r="Y305">
        <v>4050.13</v>
      </c>
      <c r="Z305">
        <v>2041.9</v>
      </c>
      <c r="AA305">
        <v>52</v>
      </c>
      <c r="AB305">
        <v>6</v>
      </c>
      <c r="AC305">
        <v>6</v>
      </c>
      <c r="AD305">
        <v>2008.23</v>
      </c>
      <c r="AE305">
        <f t="shared" si="28"/>
        <v>4</v>
      </c>
      <c r="AF305">
        <f t="shared" si="32"/>
        <v>3</v>
      </c>
      <c r="AG305">
        <f t="shared" si="29"/>
        <v>3</v>
      </c>
      <c r="AH305">
        <f t="shared" si="30"/>
        <v>433</v>
      </c>
      <c r="AI305" t="str">
        <f t="shared" si="31"/>
        <v>Platinum Customer</v>
      </c>
    </row>
    <row r="306" spans="1:35" x14ac:dyDescent="0.3">
      <c r="A306">
        <v>641</v>
      </c>
      <c r="B306" t="s">
        <v>1078</v>
      </c>
      <c r="C306">
        <v>3337</v>
      </c>
      <c r="D306" t="s">
        <v>40</v>
      </c>
      <c r="E306" t="s">
        <v>25</v>
      </c>
      <c r="F306">
        <v>6</v>
      </c>
      <c r="G306" t="s">
        <v>1079</v>
      </c>
      <c r="H306" t="s">
        <v>1080</v>
      </c>
      <c r="I306" t="str">
        <f>VLOOKUP(A306,[1]Transactions!$A$2:$Y$3480,8,FALSE)</f>
        <v>Standard</v>
      </c>
      <c r="J306">
        <f>VLOOKUP(A306,[1]Transactions!$A$2:$Y$3480,13,FALSE)</f>
        <v>834.93999999999994</v>
      </c>
      <c r="K306" s="4">
        <f>VLOOKUP(A306,[1]Transactions!$A$2:$Y$3480,14,FALSE)</f>
        <v>36833</v>
      </c>
      <c r="M306" t="b">
        <f>VLOOKUP(A306,[1]Transactions!$A$2:$Y$3480,5,FALSE)</f>
        <v>0</v>
      </c>
      <c r="N306" t="str">
        <f>VLOOKUP(A306,[1]Transactions!$A$2:$Y$3480,6,FALSE)</f>
        <v>Approved</v>
      </c>
      <c r="O306" t="str">
        <f>VLOOKUP(A306,[1]Transactions!$A$1:$Y$3480,7,FALSE)</f>
        <v>WeareA2B</v>
      </c>
      <c r="P306" t="s">
        <v>28</v>
      </c>
      <c r="Q306">
        <v>86</v>
      </c>
      <c r="R306" t="s">
        <v>1081</v>
      </c>
      <c r="S306" t="s">
        <v>119</v>
      </c>
      <c r="T306" t="s">
        <v>38</v>
      </c>
      <c r="U306" t="s">
        <v>32</v>
      </c>
      <c r="V306" t="s">
        <v>47</v>
      </c>
      <c r="W306">
        <v>3</v>
      </c>
      <c r="X306">
        <v>4</v>
      </c>
      <c r="Y306">
        <v>3853.34</v>
      </c>
      <c r="Z306">
        <v>1396.83</v>
      </c>
      <c r="AA306">
        <v>45</v>
      </c>
      <c r="AB306">
        <v>202</v>
      </c>
      <c r="AC306">
        <v>4</v>
      </c>
      <c r="AD306">
        <v>2456.5100000000002</v>
      </c>
      <c r="AE306">
        <f t="shared" si="28"/>
        <v>1</v>
      </c>
      <c r="AF306">
        <f t="shared" si="32"/>
        <v>4</v>
      </c>
      <c r="AG306">
        <f t="shared" si="29"/>
        <v>3</v>
      </c>
      <c r="AH306">
        <f t="shared" si="30"/>
        <v>143</v>
      </c>
      <c r="AI306" t="str">
        <f t="shared" si="31"/>
        <v>Bronz customer</v>
      </c>
    </row>
    <row r="307" spans="1:35" x14ac:dyDescent="0.3">
      <c r="A307">
        <v>3294</v>
      </c>
      <c r="B307" t="s">
        <v>1082</v>
      </c>
      <c r="C307">
        <v>3350</v>
      </c>
      <c r="D307" t="s">
        <v>40</v>
      </c>
      <c r="E307" t="s">
        <v>25</v>
      </c>
      <c r="F307">
        <v>4</v>
      </c>
      <c r="G307" t="s">
        <v>1083</v>
      </c>
      <c r="H307" t="s">
        <v>1084</v>
      </c>
      <c r="I307" t="str">
        <f>VLOOKUP(A307,[1]Transactions!$A$2:$Y$3480,8,FALSE)</f>
        <v>Standard</v>
      </c>
      <c r="J307">
        <f>VLOOKUP(A307,[1]Transactions!$A$2:$Y$3480,13,FALSE)</f>
        <v>1383.6100000000001</v>
      </c>
      <c r="K307" s="4">
        <f>VLOOKUP(A307,[1]Transactions!$A$2:$Y$3480,14,FALSE)</f>
        <v>36146</v>
      </c>
      <c r="M307" t="b">
        <f>VLOOKUP(A307,[1]Transactions!$A$2:$Y$3480,5,FALSE)</f>
        <v>1</v>
      </c>
      <c r="N307" t="str">
        <f>VLOOKUP(A307,[1]Transactions!$A$2:$Y$3480,6,FALSE)</f>
        <v>Approved</v>
      </c>
      <c r="O307" t="str">
        <f>VLOOKUP(A307,[1]Transactions!$A$1:$Y$3480,7,FALSE)</f>
        <v>Solex</v>
      </c>
      <c r="P307" t="s">
        <v>43</v>
      </c>
      <c r="Q307">
        <v>90</v>
      </c>
      <c r="R307" t="s">
        <v>339</v>
      </c>
      <c r="S307" t="s">
        <v>119</v>
      </c>
      <c r="T307" t="s">
        <v>38</v>
      </c>
      <c r="U307" t="s">
        <v>32</v>
      </c>
      <c r="V307" t="s">
        <v>47</v>
      </c>
      <c r="W307">
        <v>6</v>
      </c>
      <c r="X307">
        <v>4</v>
      </c>
      <c r="Y307">
        <v>6769.75</v>
      </c>
      <c r="Z307">
        <v>3942.86</v>
      </c>
      <c r="AA307">
        <v>34</v>
      </c>
      <c r="AB307">
        <v>62</v>
      </c>
      <c r="AC307">
        <v>4</v>
      </c>
      <c r="AD307">
        <v>2826.89</v>
      </c>
      <c r="AE307">
        <f t="shared" si="28"/>
        <v>2</v>
      </c>
      <c r="AF307">
        <f t="shared" si="32"/>
        <v>4</v>
      </c>
      <c r="AG307">
        <f t="shared" si="29"/>
        <v>3</v>
      </c>
      <c r="AH307">
        <f t="shared" si="30"/>
        <v>243</v>
      </c>
      <c r="AI307" t="str">
        <f t="shared" si="31"/>
        <v>Gold Customerr</v>
      </c>
    </row>
    <row r="308" spans="1:35" x14ac:dyDescent="0.3">
      <c r="A308">
        <v>3080</v>
      </c>
      <c r="B308" t="s">
        <v>1085</v>
      </c>
      <c r="C308">
        <v>3939</v>
      </c>
      <c r="D308" t="s">
        <v>40</v>
      </c>
      <c r="E308" t="s">
        <v>25</v>
      </c>
      <c r="F308">
        <v>8</v>
      </c>
      <c r="G308" t="s">
        <v>1086</v>
      </c>
      <c r="H308" t="s">
        <v>1087</v>
      </c>
      <c r="I308" t="str">
        <f>VLOOKUP(A308,[1]Transactions!$A$2:$Y$3480,8,FALSE)</f>
        <v>Standard</v>
      </c>
      <c r="J308">
        <f>VLOOKUP(A308,[1]Transactions!$A$2:$Y$3480,13,FALSE)</f>
        <v>1215.3399999999999</v>
      </c>
      <c r="K308" s="4">
        <f>VLOOKUP(A308,[1]Transactions!$A$2:$Y$3480,14,FALSE)</f>
        <v>41064</v>
      </c>
      <c r="M308" t="b">
        <f>VLOOKUP(A308,[1]Transactions!$A$2:$Y$3480,5,FALSE)</f>
        <v>0</v>
      </c>
      <c r="N308" t="str">
        <f>VLOOKUP(A308,[1]Transactions!$A$2:$Y$3480,6,FALSE)</f>
        <v>Approved</v>
      </c>
      <c r="O308" t="str">
        <f>VLOOKUP(A308,[1]Transactions!$A$1:$Y$3480,7,FALSE)</f>
        <v>Solex</v>
      </c>
      <c r="P308" t="s">
        <v>28</v>
      </c>
      <c r="Q308">
        <v>87</v>
      </c>
      <c r="R308" t="s">
        <v>253</v>
      </c>
      <c r="S308" t="s">
        <v>45</v>
      </c>
      <c r="T308" t="s">
        <v>46</v>
      </c>
      <c r="U308" t="s">
        <v>32</v>
      </c>
      <c r="V308" t="s">
        <v>47</v>
      </c>
      <c r="W308">
        <v>10</v>
      </c>
      <c r="X308">
        <v>9</v>
      </c>
      <c r="Y308">
        <v>10388.83</v>
      </c>
      <c r="Z308">
        <v>5723.12</v>
      </c>
      <c r="AA308">
        <v>61</v>
      </c>
      <c r="AB308">
        <v>4</v>
      </c>
      <c r="AC308">
        <v>9</v>
      </c>
      <c r="AD308">
        <v>4665.71</v>
      </c>
      <c r="AE308">
        <f t="shared" si="28"/>
        <v>4</v>
      </c>
      <c r="AF308">
        <f t="shared" si="32"/>
        <v>2</v>
      </c>
      <c r="AG308">
        <f t="shared" si="29"/>
        <v>1</v>
      </c>
      <c r="AH308">
        <f t="shared" si="30"/>
        <v>421</v>
      </c>
      <c r="AI308" t="str">
        <f t="shared" si="31"/>
        <v>Platinum Customer</v>
      </c>
    </row>
    <row r="309" spans="1:35" x14ac:dyDescent="0.3">
      <c r="A309">
        <v>1876</v>
      </c>
      <c r="B309" t="s">
        <v>1088</v>
      </c>
      <c r="C309">
        <v>2525</v>
      </c>
      <c r="D309" t="s">
        <v>24</v>
      </c>
      <c r="E309" t="s">
        <v>25</v>
      </c>
      <c r="F309">
        <v>10</v>
      </c>
      <c r="G309" t="s">
        <v>1089</v>
      </c>
      <c r="H309" t="s">
        <v>1090</v>
      </c>
      <c r="I309" t="str">
        <f>VLOOKUP(A309,[1]Transactions!$A$2:$Y$3480,8,FALSE)</f>
        <v>Road</v>
      </c>
      <c r="J309">
        <f>VLOOKUP(A309,[1]Transactions!$A$2:$Y$3480,13,FALSE)</f>
        <v>75.480000000000018</v>
      </c>
      <c r="K309" s="4">
        <f>VLOOKUP(A309,[1]Transactions!$A$2:$Y$3480,14,FALSE)</f>
        <v>38339</v>
      </c>
      <c r="M309" t="b">
        <f>VLOOKUP(A309,[1]Transactions!$A$2:$Y$3480,5,FALSE)</f>
        <v>0</v>
      </c>
      <c r="N309" t="str">
        <f>VLOOKUP(A309,[1]Transactions!$A$2:$Y$3480,6,FALSE)</f>
        <v>Approved</v>
      </c>
      <c r="O309" t="str">
        <f>VLOOKUP(A309,[1]Transactions!$A$1:$Y$3480,7,FALSE)</f>
        <v>Trek Bicycles</v>
      </c>
      <c r="P309" t="s">
        <v>28</v>
      </c>
      <c r="Q309">
        <v>16</v>
      </c>
      <c r="R309" t="s">
        <v>1071</v>
      </c>
      <c r="S309" t="s">
        <v>45</v>
      </c>
      <c r="T309" t="s">
        <v>38</v>
      </c>
      <c r="U309" t="s">
        <v>32</v>
      </c>
      <c r="V309" t="s">
        <v>47</v>
      </c>
      <c r="W309">
        <v>21</v>
      </c>
      <c r="X309">
        <v>5</v>
      </c>
      <c r="Y309">
        <v>10115.02</v>
      </c>
      <c r="Z309">
        <v>6057.39</v>
      </c>
      <c r="AA309">
        <v>43</v>
      </c>
      <c r="AB309">
        <v>138</v>
      </c>
      <c r="AC309">
        <v>5</v>
      </c>
      <c r="AD309">
        <v>4057.63</v>
      </c>
      <c r="AE309">
        <f t="shared" si="28"/>
        <v>1</v>
      </c>
      <c r="AF309">
        <f>_xlfn.IFS(AC309&gt;=14,1,AND(AC309&lt;=14,AC309&gt;7),2,AND(AC309&lt;=7,AC309&gt;=5),3,AND(AC309&lt;=4,AC309&gt;0),4)</f>
        <v>3</v>
      </c>
      <c r="AG309">
        <f t="shared" si="29"/>
        <v>2</v>
      </c>
      <c r="AH309">
        <f t="shared" si="30"/>
        <v>132</v>
      </c>
      <c r="AI309" t="str">
        <f t="shared" si="31"/>
        <v>Bronz customer</v>
      </c>
    </row>
    <row r="310" spans="1:35" x14ac:dyDescent="0.3">
      <c r="A310">
        <v>1879</v>
      </c>
      <c r="B310" t="s">
        <v>1091</v>
      </c>
      <c r="C310">
        <v>2114</v>
      </c>
      <c r="D310" t="s">
        <v>24</v>
      </c>
      <c r="E310" t="s">
        <v>25</v>
      </c>
      <c r="F310">
        <v>8</v>
      </c>
      <c r="G310" t="s">
        <v>1092</v>
      </c>
      <c r="H310" t="s">
        <v>1093</v>
      </c>
      <c r="I310" t="str">
        <f>VLOOKUP(A310,[1]Transactions!$A$2:$Y$3480,8,FALSE)</f>
        <v>Standard</v>
      </c>
      <c r="J310">
        <f>VLOOKUP(A310,[1]Transactions!$A$2:$Y$3480,13,FALSE)</f>
        <v>690.49</v>
      </c>
      <c r="K310" s="4">
        <f>VLOOKUP(A310,[1]Transactions!$A$2:$Y$3480,14,FALSE)</f>
        <v>35160</v>
      </c>
      <c r="M310" t="b">
        <f>VLOOKUP(A310,[1]Transactions!$A$2:$Y$3480,5,FALSE)</f>
        <v>1</v>
      </c>
      <c r="N310" t="str">
        <f>VLOOKUP(A310,[1]Transactions!$A$2:$Y$3480,6,FALSE)</f>
        <v>Approved</v>
      </c>
      <c r="O310" t="str">
        <f>VLOOKUP(A310,[1]Transactions!$A$1:$Y$3480,7,FALSE)</f>
        <v>Solex</v>
      </c>
      <c r="P310" t="s">
        <v>28</v>
      </c>
      <c r="Q310">
        <v>4</v>
      </c>
      <c r="R310" t="s">
        <v>1094</v>
      </c>
      <c r="S310" t="s">
        <v>119</v>
      </c>
      <c r="T310" t="s">
        <v>46</v>
      </c>
      <c r="U310" t="s">
        <v>32</v>
      </c>
      <c r="V310" t="s">
        <v>47</v>
      </c>
      <c r="W310">
        <v>5</v>
      </c>
      <c r="X310">
        <v>7</v>
      </c>
      <c r="Y310">
        <v>5332.89</v>
      </c>
      <c r="Z310">
        <v>3418.5</v>
      </c>
      <c r="AA310">
        <v>53</v>
      </c>
      <c r="AB310">
        <v>47</v>
      </c>
      <c r="AC310">
        <v>7</v>
      </c>
      <c r="AD310">
        <v>1914.39</v>
      </c>
      <c r="AE310">
        <f t="shared" si="28"/>
        <v>2</v>
      </c>
      <c r="AF310">
        <f t="shared" si="32"/>
        <v>3</v>
      </c>
      <c r="AG310">
        <f t="shared" si="29"/>
        <v>3</v>
      </c>
      <c r="AH310">
        <f t="shared" si="30"/>
        <v>233</v>
      </c>
      <c r="AI310" t="str">
        <f t="shared" si="31"/>
        <v>Gold Customerr</v>
      </c>
    </row>
    <row r="311" spans="1:35" x14ac:dyDescent="0.3">
      <c r="A311">
        <v>1652</v>
      </c>
      <c r="B311" t="s">
        <v>1095</v>
      </c>
      <c r="C311">
        <v>4011</v>
      </c>
      <c r="D311" t="s">
        <v>53</v>
      </c>
      <c r="E311" t="s">
        <v>25</v>
      </c>
      <c r="F311">
        <v>10</v>
      </c>
      <c r="G311" t="s">
        <v>1096</v>
      </c>
      <c r="H311" t="s">
        <v>1097</v>
      </c>
      <c r="I311" t="str">
        <f>VLOOKUP(A311,[1]Transactions!$A$2:$Y$3480,8,FALSE)</f>
        <v>Standard</v>
      </c>
      <c r="J311">
        <f>VLOOKUP(A311,[1]Transactions!$A$2:$Y$3480,13,FALSE)</f>
        <v>128.45999999999992</v>
      </c>
      <c r="K311" s="4">
        <f>VLOOKUP(A311,[1]Transactions!$A$2:$Y$3480,14,FALSE)</f>
        <v>41922</v>
      </c>
      <c r="M311" t="b">
        <f>VLOOKUP(A311,[1]Transactions!$A$2:$Y$3480,5,FALSE)</f>
        <v>1</v>
      </c>
      <c r="N311" t="str">
        <f>VLOOKUP(A311,[1]Transactions!$A$2:$Y$3480,6,FALSE)</f>
        <v>Approved</v>
      </c>
      <c r="O311" t="str">
        <f>VLOOKUP(A311,[1]Transactions!$A$1:$Y$3480,7,FALSE)</f>
        <v>WeareA2B</v>
      </c>
      <c r="P311" t="s">
        <v>43</v>
      </c>
      <c r="Q311">
        <v>53</v>
      </c>
      <c r="R311" t="s">
        <v>754</v>
      </c>
      <c r="S311" t="s">
        <v>119</v>
      </c>
      <c r="T311" t="s">
        <v>46</v>
      </c>
      <c r="U311" t="s">
        <v>32</v>
      </c>
      <c r="V311" t="s">
        <v>33</v>
      </c>
      <c r="W311">
        <v>7</v>
      </c>
      <c r="X311">
        <v>6</v>
      </c>
      <c r="Y311">
        <v>7230.45</v>
      </c>
      <c r="Z311">
        <v>4568.0600000000004</v>
      </c>
      <c r="AA311">
        <v>38</v>
      </c>
      <c r="AB311">
        <v>96</v>
      </c>
      <c r="AC311">
        <v>6</v>
      </c>
      <c r="AD311">
        <v>2662.39</v>
      </c>
      <c r="AE311">
        <f t="shared" si="28"/>
        <v>1</v>
      </c>
      <c r="AF311">
        <f t="shared" si="32"/>
        <v>3</v>
      </c>
      <c r="AG311">
        <f t="shared" si="29"/>
        <v>3</v>
      </c>
      <c r="AH311">
        <f t="shared" si="30"/>
        <v>133</v>
      </c>
      <c r="AI311" t="str">
        <f t="shared" si="31"/>
        <v>Bronz customer</v>
      </c>
    </row>
    <row r="312" spans="1:35" x14ac:dyDescent="0.3">
      <c r="A312">
        <v>2720</v>
      </c>
      <c r="B312" t="s">
        <v>1098</v>
      </c>
      <c r="C312">
        <v>2038</v>
      </c>
      <c r="D312" t="s">
        <v>24</v>
      </c>
      <c r="E312" t="s">
        <v>25</v>
      </c>
      <c r="F312">
        <v>12</v>
      </c>
      <c r="G312" t="s">
        <v>1099</v>
      </c>
      <c r="H312" t="s">
        <v>1100</v>
      </c>
      <c r="I312" t="str">
        <f>VLOOKUP(A312,[1]Transactions!$A$2:$Y$3480,8,FALSE)</f>
        <v>Standard</v>
      </c>
      <c r="J312">
        <f>VLOOKUP(A312,[1]Transactions!$A$2:$Y$3480,13,FALSE)</f>
        <v>133.7800000000002</v>
      </c>
      <c r="K312" s="4">
        <f>VLOOKUP(A312,[1]Transactions!$A$2:$Y$3480,14,FALSE)</f>
        <v>42696</v>
      </c>
      <c r="M312" t="b">
        <f>VLOOKUP(A312,[1]Transactions!$A$2:$Y$3480,5,FALSE)</f>
        <v>0</v>
      </c>
      <c r="N312" t="str">
        <f>VLOOKUP(A312,[1]Transactions!$A$2:$Y$3480,6,FALSE)</f>
        <v>Approved</v>
      </c>
      <c r="O312" t="str">
        <f>VLOOKUP(A312,[1]Transactions!$A$1:$Y$3480,7,FALSE)</f>
        <v>Norco Bicycles</v>
      </c>
      <c r="P312" t="s">
        <v>43</v>
      </c>
      <c r="Q312">
        <v>0</v>
      </c>
      <c r="R312" t="s">
        <v>437</v>
      </c>
      <c r="S312" t="s">
        <v>57</v>
      </c>
      <c r="T312" t="s">
        <v>46</v>
      </c>
      <c r="U312" t="s">
        <v>32</v>
      </c>
      <c r="V312" t="s">
        <v>47</v>
      </c>
      <c r="W312">
        <v>10</v>
      </c>
      <c r="X312">
        <v>4</v>
      </c>
      <c r="Y312">
        <v>3710.19</v>
      </c>
      <c r="Z312">
        <v>2808.15</v>
      </c>
      <c r="AA312">
        <v>37</v>
      </c>
      <c r="AB312">
        <v>148</v>
      </c>
      <c r="AC312">
        <v>4</v>
      </c>
      <c r="AD312">
        <v>902.04</v>
      </c>
      <c r="AE312">
        <f t="shared" si="28"/>
        <v>1</v>
      </c>
      <c r="AF312">
        <f t="shared" si="32"/>
        <v>4</v>
      </c>
      <c r="AG312">
        <f t="shared" si="29"/>
        <v>4</v>
      </c>
      <c r="AH312">
        <f t="shared" si="30"/>
        <v>144</v>
      </c>
      <c r="AI312" t="str">
        <f t="shared" si="31"/>
        <v>Bronz customer</v>
      </c>
    </row>
    <row r="313" spans="1:35" x14ac:dyDescent="0.3">
      <c r="A313">
        <v>323</v>
      </c>
      <c r="B313" t="s">
        <v>1101</v>
      </c>
      <c r="C313">
        <v>4210</v>
      </c>
      <c r="D313" t="s">
        <v>53</v>
      </c>
      <c r="E313" t="s">
        <v>25</v>
      </c>
      <c r="F313">
        <v>9</v>
      </c>
      <c r="G313" t="s">
        <v>1102</v>
      </c>
      <c r="H313" t="s">
        <v>1103</v>
      </c>
      <c r="I313" t="str">
        <f>VLOOKUP(A313,[1]Transactions!$A$2:$Y$3480,8,FALSE)</f>
        <v>Road</v>
      </c>
      <c r="J313">
        <f>VLOOKUP(A313,[1]Transactions!$A$2:$Y$3480,13,FALSE)</f>
        <v>167.20999999999998</v>
      </c>
      <c r="K313" s="4">
        <f>VLOOKUP(A313,[1]Transactions!$A$2:$Y$3480,14,FALSE)</f>
        <v>38647</v>
      </c>
      <c r="M313" t="b">
        <f>VLOOKUP(A313,[1]Transactions!$A$2:$Y$3480,5,FALSE)</f>
        <v>1</v>
      </c>
      <c r="N313" t="str">
        <f>VLOOKUP(A313,[1]Transactions!$A$2:$Y$3480,6,FALSE)</f>
        <v>Approved</v>
      </c>
      <c r="O313" t="str">
        <f>VLOOKUP(A313,[1]Transactions!$A$1:$Y$3480,7,FALSE)</f>
        <v>Norco Bicycles</v>
      </c>
      <c r="P313" t="s">
        <v>43</v>
      </c>
      <c r="Q313">
        <v>54</v>
      </c>
      <c r="R313" t="s">
        <v>665</v>
      </c>
      <c r="S313" t="s">
        <v>30</v>
      </c>
      <c r="T313" t="s">
        <v>31</v>
      </c>
      <c r="U313" t="s">
        <v>32</v>
      </c>
      <c r="V313" t="s">
        <v>33</v>
      </c>
      <c r="W313">
        <v>7</v>
      </c>
      <c r="X313">
        <v>6</v>
      </c>
      <c r="Y313">
        <v>4992.1099999999997</v>
      </c>
      <c r="Z313">
        <v>2971.38</v>
      </c>
      <c r="AA313">
        <v>47</v>
      </c>
      <c r="AB313">
        <v>35</v>
      </c>
      <c r="AC313">
        <v>6</v>
      </c>
      <c r="AD313">
        <v>2020.73</v>
      </c>
      <c r="AE313">
        <f t="shared" si="28"/>
        <v>3</v>
      </c>
      <c r="AF313">
        <f t="shared" si="32"/>
        <v>3</v>
      </c>
      <c r="AG313">
        <f t="shared" si="29"/>
        <v>3</v>
      </c>
      <c r="AH313">
        <f t="shared" si="30"/>
        <v>333</v>
      </c>
      <c r="AI313" t="str">
        <f t="shared" si="31"/>
        <v>Silver Customer</v>
      </c>
    </row>
    <row r="314" spans="1:35" x14ac:dyDescent="0.3">
      <c r="A314">
        <v>2768</v>
      </c>
      <c r="B314" t="s">
        <v>1104</v>
      </c>
      <c r="C314">
        <v>2016</v>
      </c>
      <c r="D314" t="s">
        <v>24</v>
      </c>
      <c r="E314" t="s">
        <v>25</v>
      </c>
      <c r="F314">
        <v>12</v>
      </c>
      <c r="G314" t="s">
        <v>1105</v>
      </c>
      <c r="H314" t="s">
        <v>1106</v>
      </c>
      <c r="I314" t="str">
        <f>VLOOKUP(A314,[1]Transactions!$A$2:$Y$3480,8,FALSE)</f>
        <v>Standard</v>
      </c>
      <c r="J314">
        <f>VLOOKUP(A314,[1]Transactions!$A$2:$Y$3480,13,FALSE)</f>
        <v>547.28</v>
      </c>
      <c r="K314" s="4">
        <f>VLOOKUP(A314,[1]Transactions!$A$2:$Y$3480,14,FALSE)</f>
        <v>42218</v>
      </c>
      <c r="M314" t="b">
        <f>VLOOKUP(A314,[1]Transactions!$A$2:$Y$3480,5,FALSE)</f>
        <v>1</v>
      </c>
      <c r="N314" t="str">
        <f>VLOOKUP(A314,[1]Transactions!$A$2:$Y$3480,6,FALSE)</f>
        <v>Approved</v>
      </c>
      <c r="O314" t="str">
        <f>VLOOKUP(A314,[1]Transactions!$A$1:$Y$3480,7,FALSE)</f>
        <v>WeareA2B</v>
      </c>
      <c r="P314" t="s">
        <v>28</v>
      </c>
      <c r="Q314">
        <v>86</v>
      </c>
      <c r="R314" t="s">
        <v>425</v>
      </c>
      <c r="S314" t="s">
        <v>119</v>
      </c>
      <c r="T314" t="s">
        <v>31</v>
      </c>
      <c r="U314" t="s">
        <v>32</v>
      </c>
      <c r="V314" t="s">
        <v>47</v>
      </c>
      <c r="W314">
        <v>3</v>
      </c>
      <c r="X314">
        <v>6</v>
      </c>
      <c r="Y314">
        <v>6811.94</v>
      </c>
      <c r="Z314">
        <v>3391.36</v>
      </c>
      <c r="AA314">
        <v>24</v>
      </c>
      <c r="AB314">
        <v>23</v>
      </c>
      <c r="AC314">
        <v>6</v>
      </c>
      <c r="AD314">
        <v>3420.58</v>
      </c>
      <c r="AE314">
        <f t="shared" si="28"/>
        <v>3</v>
      </c>
      <c r="AF314">
        <f t="shared" si="32"/>
        <v>3</v>
      </c>
      <c r="AG314">
        <f t="shared" si="29"/>
        <v>2</v>
      </c>
      <c r="AH314">
        <f t="shared" si="30"/>
        <v>332</v>
      </c>
      <c r="AI314" t="str">
        <f t="shared" si="31"/>
        <v>Silver Customer</v>
      </c>
    </row>
    <row r="315" spans="1:35" x14ac:dyDescent="0.3">
      <c r="A315">
        <v>583</v>
      </c>
      <c r="B315" t="s">
        <v>1107</v>
      </c>
      <c r="C315">
        <v>2305</v>
      </c>
      <c r="D315" t="s">
        <v>24</v>
      </c>
      <c r="E315" t="s">
        <v>25</v>
      </c>
      <c r="F315">
        <v>7</v>
      </c>
      <c r="G315" t="s">
        <v>1108</v>
      </c>
      <c r="H315" t="s">
        <v>1109</v>
      </c>
      <c r="I315" t="str">
        <f>VLOOKUP(A315,[1]Transactions!$A$2:$Y$3480,8,FALSE)</f>
        <v>Road</v>
      </c>
      <c r="J315">
        <f>VLOOKUP(A315,[1]Transactions!$A$2:$Y$3480,13,FALSE)</f>
        <v>75.480000000000018</v>
      </c>
      <c r="K315" s="4">
        <f>VLOOKUP(A315,[1]Transactions!$A$2:$Y$3480,14,FALSE)</f>
        <v>38339</v>
      </c>
      <c r="M315" t="b">
        <f>VLOOKUP(A315,[1]Transactions!$A$2:$Y$3480,5,FALSE)</f>
        <v>0</v>
      </c>
      <c r="N315" t="str">
        <f>VLOOKUP(A315,[1]Transactions!$A$2:$Y$3480,6,FALSE)</f>
        <v>Approved</v>
      </c>
      <c r="O315" t="str">
        <f>VLOOKUP(A315,[1]Transactions!$A$1:$Y$3480,7,FALSE)</f>
        <v>Trek Bicycles</v>
      </c>
      <c r="P315" t="s">
        <v>28</v>
      </c>
      <c r="Q315">
        <v>97</v>
      </c>
      <c r="R315" t="s">
        <v>234</v>
      </c>
      <c r="S315" t="s">
        <v>30</v>
      </c>
      <c r="T315" t="s">
        <v>31</v>
      </c>
      <c r="U315" t="s">
        <v>32</v>
      </c>
      <c r="V315" t="s">
        <v>47</v>
      </c>
      <c r="W315">
        <v>4</v>
      </c>
      <c r="X315">
        <v>4</v>
      </c>
      <c r="Y315">
        <v>4129.9799999999996</v>
      </c>
      <c r="Z315">
        <v>1871.79</v>
      </c>
      <c r="AA315">
        <v>34</v>
      </c>
      <c r="AB315">
        <v>31</v>
      </c>
      <c r="AC315">
        <v>4</v>
      </c>
      <c r="AD315">
        <v>2258.19</v>
      </c>
      <c r="AE315">
        <f t="shared" si="28"/>
        <v>3</v>
      </c>
      <c r="AF315">
        <f t="shared" si="32"/>
        <v>4</v>
      </c>
      <c r="AG315">
        <f t="shared" si="29"/>
        <v>3</v>
      </c>
      <c r="AH315">
        <f t="shared" si="30"/>
        <v>343</v>
      </c>
      <c r="AI315" t="str">
        <f t="shared" si="31"/>
        <v>Silver Customer</v>
      </c>
    </row>
    <row r="316" spans="1:35" x14ac:dyDescent="0.3">
      <c r="A316">
        <v>1418</v>
      </c>
      <c r="B316" t="s">
        <v>1110</v>
      </c>
      <c r="C316">
        <v>2750</v>
      </c>
      <c r="D316" t="s">
        <v>24</v>
      </c>
      <c r="E316" t="s">
        <v>25</v>
      </c>
      <c r="F316">
        <v>5</v>
      </c>
      <c r="G316" t="s">
        <v>1111</v>
      </c>
      <c r="H316" t="s">
        <v>1112</v>
      </c>
      <c r="I316" t="str">
        <f>VLOOKUP(A316,[1]Transactions!$A$2:$Y$3480,8,FALSE)</f>
        <v>Standard</v>
      </c>
      <c r="J316">
        <f>VLOOKUP(A316,[1]Transactions!$A$2:$Y$3480,13,FALSE)</f>
        <v>15.080000000000005</v>
      </c>
      <c r="K316" s="4">
        <f>VLOOKUP(A316,[1]Transactions!$A$2:$Y$3480,14,FALSE)</f>
        <v>34165</v>
      </c>
      <c r="M316" t="b">
        <f>VLOOKUP(A316,[1]Transactions!$A$2:$Y$3480,5,FALSE)</f>
        <v>0</v>
      </c>
      <c r="N316" t="str">
        <f>VLOOKUP(A316,[1]Transactions!$A$2:$Y$3480,6,FALSE)</f>
        <v>Approved</v>
      </c>
      <c r="O316" t="str">
        <f>VLOOKUP(A316,[1]Transactions!$A$1:$Y$3480,7,FALSE)</f>
        <v>WeareA2B</v>
      </c>
      <c r="P316" t="s">
        <v>43</v>
      </c>
      <c r="Q316">
        <v>80</v>
      </c>
      <c r="R316" t="s">
        <v>815</v>
      </c>
      <c r="S316" t="s">
        <v>219</v>
      </c>
      <c r="T316" t="s">
        <v>38</v>
      </c>
      <c r="U316" t="s">
        <v>32</v>
      </c>
      <c r="V316" t="s">
        <v>33</v>
      </c>
      <c r="W316">
        <v>21</v>
      </c>
      <c r="X316">
        <v>5</v>
      </c>
      <c r="Y316">
        <v>5545.36</v>
      </c>
      <c r="Z316">
        <v>3561.39</v>
      </c>
      <c r="AA316">
        <v>43</v>
      </c>
      <c r="AB316">
        <v>86</v>
      </c>
      <c r="AC316">
        <v>5</v>
      </c>
      <c r="AD316">
        <v>1983.97</v>
      </c>
      <c r="AE316">
        <f t="shared" si="28"/>
        <v>1</v>
      </c>
      <c r="AF316">
        <f>_xlfn.IFS(AC316&gt;=14,1,AND(AC316&lt;=14,AC316&gt;7),2,AND(AC316&lt;=7,AC316&gt;=5),3,AND(AC316&lt;=4,AC316&gt;0),4)</f>
        <v>3</v>
      </c>
      <c r="AG316">
        <f t="shared" si="29"/>
        <v>3</v>
      </c>
      <c r="AH316">
        <f t="shared" si="30"/>
        <v>133</v>
      </c>
      <c r="AI316" t="str">
        <f t="shared" si="31"/>
        <v>Bronz customer</v>
      </c>
    </row>
    <row r="317" spans="1:35" x14ac:dyDescent="0.3">
      <c r="A317">
        <v>1429</v>
      </c>
      <c r="B317" t="s">
        <v>1113</v>
      </c>
      <c r="C317">
        <v>2794</v>
      </c>
      <c r="D317" t="s">
        <v>24</v>
      </c>
      <c r="E317" t="s">
        <v>25</v>
      </c>
      <c r="F317">
        <v>2</v>
      </c>
      <c r="G317" t="s">
        <v>1114</v>
      </c>
      <c r="H317" t="s">
        <v>1115</v>
      </c>
      <c r="I317" t="str">
        <f>VLOOKUP(A317,[1]Transactions!$A$2:$Y$3480,8,FALSE)</f>
        <v>Standard</v>
      </c>
      <c r="J317">
        <f>VLOOKUP(A317,[1]Transactions!$A$2:$Y$3480,13,FALSE)</f>
        <v>834.93999999999994</v>
      </c>
      <c r="K317" s="4">
        <f>VLOOKUP(A317,[1]Transactions!$A$2:$Y$3480,14,FALSE)</f>
        <v>41434</v>
      </c>
      <c r="M317" t="b">
        <f>VLOOKUP(A317,[1]Transactions!$A$2:$Y$3480,5,FALSE)</f>
        <v>0</v>
      </c>
      <c r="N317" t="str">
        <f>VLOOKUP(A317,[1]Transactions!$A$2:$Y$3480,6,FALSE)</f>
        <v>Approved</v>
      </c>
      <c r="O317" t="str">
        <f>VLOOKUP(A317,[1]Transactions!$A$1:$Y$3480,7,FALSE)</f>
        <v>WeareA2B</v>
      </c>
      <c r="P317" t="s">
        <v>28</v>
      </c>
      <c r="Q317">
        <v>94</v>
      </c>
      <c r="R317" t="s">
        <v>710</v>
      </c>
      <c r="S317" t="s">
        <v>30</v>
      </c>
      <c r="T317" t="s">
        <v>31</v>
      </c>
      <c r="U317" t="s">
        <v>32</v>
      </c>
      <c r="V317" t="s">
        <v>33</v>
      </c>
      <c r="W317">
        <v>12</v>
      </c>
      <c r="X317">
        <v>6</v>
      </c>
      <c r="Y317">
        <v>3862.72</v>
      </c>
      <c r="Z317">
        <v>3001.1</v>
      </c>
      <c r="AA317">
        <v>39</v>
      </c>
      <c r="AB317">
        <v>31</v>
      </c>
      <c r="AC317">
        <v>6</v>
      </c>
      <c r="AD317">
        <v>861.62</v>
      </c>
      <c r="AE317">
        <f t="shared" si="28"/>
        <v>3</v>
      </c>
      <c r="AF317">
        <f t="shared" si="32"/>
        <v>3</v>
      </c>
      <c r="AG317">
        <f t="shared" si="29"/>
        <v>4</v>
      </c>
      <c r="AH317">
        <f t="shared" si="30"/>
        <v>334</v>
      </c>
      <c r="AI317" t="str">
        <f t="shared" si="31"/>
        <v>Silver Customer</v>
      </c>
    </row>
    <row r="318" spans="1:35" x14ac:dyDescent="0.3">
      <c r="A318">
        <v>3042</v>
      </c>
      <c r="B318" t="s">
        <v>1116</v>
      </c>
      <c r="C318">
        <v>4455</v>
      </c>
      <c r="D318" t="s">
        <v>53</v>
      </c>
      <c r="E318" t="s">
        <v>25</v>
      </c>
      <c r="F318">
        <v>2</v>
      </c>
      <c r="G318" t="s">
        <v>1117</v>
      </c>
      <c r="H318" t="s">
        <v>1118</v>
      </c>
      <c r="I318" t="str">
        <f>VLOOKUP(A318,[1]Transactions!$A$2:$Y$3480,8,FALSE)</f>
        <v>Road</v>
      </c>
      <c r="J318">
        <f>VLOOKUP(A318,[1]Transactions!$A$2:$Y$3480,13,FALSE)</f>
        <v>957.02</v>
      </c>
      <c r="K318" s="4">
        <f>VLOOKUP(A318,[1]Transactions!$A$2:$Y$3480,14,FALSE)</f>
        <v>41047</v>
      </c>
      <c r="M318" t="b">
        <f>VLOOKUP(A318,[1]Transactions!$A$2:$Y$3480,5,FALSE)</f>
        <v>1</v>
      </c>
      <c r="N318" t="str">
        <f>VLOOKUP(A318,[1]Transactions!$A$2:$Y$3480,6,FALSE)</f>
        <v>Approved</v>
      </c>
      <c r="O318" t="str">
        <f>VLOOKUP(A318,[1]Transactions!$A$1:$Y$3480,7,FALSE)</f>
        <v>Solex</v>
      </c>
      <c r="P318" t="s">
        <v>28</v>
      </c>
      <c r="Q318">
        <v>76</v>
      </c>
      <c r="R318" t="s">
        <v>1119</v>
      </c>
      <c r="S318" t="s">
        <v>176</v>
      </c>
      <c r="T318" t="s">
        <v>46</v>
      </c>
      <c r="U318" t="s">
        <v>32</v>
      </c>
      <c r="V318" t="s">
        <v>33</v>
      </c>
      <c r="W318">
        <v>15</v>
      </c>
      <c r="X318">
        <v>6</v>
      </c>
      <c r="Y318">
        <v>6916.03</v>
      </c>
      <c r="Z318">
        <v>5286.78</v>
      </c>
      <c r="AA318">
        <v>49</v>
      </c>
      <c r="AB318">
        <v>11</v>
      </c>
      <c r="AC318">
        <v>6</v>
      </c>
      <c r="AD318">
        <v>1629.25</v>
      </c>
      <c r="AE318">
        <f t="shared" si="28"/>
        <v>4</v>
      </c>
      <c r="AF318">
        <f t="shared" si="32"/>
        <v>3</v>
      </c>
      <c r="AG318">
        <f t="shared" si="29"/>
        <v>4</v>
      </c>
      <c r="AH318">
        <f t="shared" si="30"/>
        <v>434</v>
      </c>
      <c r="AI318" t="str">
        <f t="shared" si="31"/>
        <v>Platinum Customer</v>
      </c>
    </row>
    <row r="319" spans="1:35" x14ac:dyDescent="0.3">
      <c r="A319">
        <v>1138</v>
      </c>
      <c r="B319" t="s">
        <v>1120</v>
      </c>
      <c r="C319">
        <v>4503</v>
      </c>
      <c r="D319" t="s">
        <v>53</v>
      </c>
      <c r="E319" t="s">
        <v>25</v>
      </c>
      <c r="F319">
        <v>6</v>
      </c>
      <c r="G319" t="s">
        <v>1121</v>
      </c>
      <c r="H319" t="s">
        <v>1122</v>
      </c>
      <c r="I319" t="str">
        <f>VLOOKUP(A319,[1]Transactions!$A$2:$Y$3480,8,FALSE)</f>
        <v>Standard</v>
      </c>
      <c r="J319">
        <f>VLOOKUP(A319,[1]Transactions!$A$2:$Y$3480,13,FALSE)</f>
        <v>817.36</v>
      </c>
      <c r="K319" s="4">
        <f>VLOOKUP(A319,[1]Transactions!$A$2:$Y$3480,14,FALSE)</f>
        <v>38482</v>
      </c>
      <c r="M319" t="b">
        <f>VLOOKUP(A319,[1]Transactions!$A$2:$Y$3480,5,FALSE)</f>
        <v>1</v>
      </c>
      <c r="N319" t="str">
        <f>VLOOKUP(A319,[1]Transactions!$A$2:$Y$3480,6,FALSE)</f>
        <v>Approved</v>
      </c>
      <c r="O319" t="str">
        <f>VLOOKUP(A319,[1]Transactions!$A$1:$Y$3480,7,FALSE)</f>
        <v>Norco Bicycles</v>
      </c>
      <c r="P319" t="s">
        <v>43</v>
      </c>
      <c r="Q319">
        <v>77</v>
      </c>
      <c r="R319" t="s">
        <v>272</v>
      </c>
      <c r="S319" t="s">
        <v>57</v>
      </c>
      <c r="T319" t="s">
        <v>31</v>
      </c>
      <c r="U319" t="s">
        <v>32</v>
      </c>
      <c r="V319" t="s">
        <v>33</v>
      </c>
      <c r="W319">
        <v>5</v>
      </c>
      <c r="X319">
        <v>6</v>
      </c>
      <c r="Y319">
        <v>7506.16</v>
      </c>
      <c r="Z319">
        <v>2331.7199999999998</v>
      </c>
      <c r="AA319">
        <v>28</v>
      </c>
      <c r="AB319">
        <v>124</v>
      </c>
      <c r="AC319">
        <v>6</v>
      </c>
      <c r="AD319">
        <v>5174.4399999999996</v>
      </c>
      <c r="AE319">
        <f t="shared" si="28"/>
        <v>1</v>
      </c>
      <c r="AF319">
        <f t="shared" si="32"/>
        <v>3</v>
      </c>
      <c r="AG319">
        <f t="shared" si="29"/>
        <v>1</v>
      </c>
      <c r="AH319">
        <f t="shared" si="30"/>
        <v>131</v>
      </c>
      <c r="AI319" t="str">
        <f t="shared" si="31"/>
        <v>Bronz customer</v>
      </c>
    </row>
    <row r="320" spans="1:35" x14ac:dyDescent="0.3">
      <c r="A320">
        <v>1722</v>
      </c>
      <c r="B320" t="s">
        <v>1123</v>
      </c>
      <c r="C320">
        <v>2290</v>
      </c>
      <c r="D320" t="s">
        <v>24</v>
      </c>
      <c r="E320" t="s">
        <v>25</v>
      </c>
      <c r="F320">
        <v>4</v>
      </c>
      <c r="G320" t="s">
        <v>1124</v>
      </c>
      <c r="H320" t="s">
        <v>1125</v>
      </c>
      <c r="I320" t="str">
        <f>VLOOKUP(A320,[1]Transactions!$A$2:$Y$3480,8,FALSE)</f>
        <v>Standard</v>
      </c>
      <c r="J320">
        <f>VLOOKUP(A320,[1]Transactions!$A$2:$Y$3480,13,FALSE)</f>
        <v>1230.27</v>
      </c>
      <c r="K320" s="4">
        <f>VLOOKUP(A320,[1]Transactions!$A$2:$Y$3480,14,FALSE)</f>
        <v>36498</v>
      </c>
      <c r="M320" t="b">
        <f>VLOOKUP(A320,[1]Transactions!$A$2:$Y$3480,5,FALSE)</f>
        <v>1</v>
      </c>
      <c r="N320" t="str">
        <f>VLOOKUP(A320,[1]Transactions!$A$2:$Y$3480,6,FALSE)</f>
        <v>Approved</v>
      </c>
      <c r="O320" t="str">
        <f>VLOOKUP(A320,[1]Transactions!$A$1:$Y$3480,7,FALSE)</f>
        <v>Giant Bicycles</v>
      </c>
      <c r="P320" t="s">
        <v>28</v>
      </c>
      <c r="Q320">
        <v>52</v>
      </c>
      <c r="R320" t="s">
        <v>580</v>
      </c>
      <c r="S320" t="s">
        <v>45</v>
      </c>
      <c r="T320" t="s">
        <v>31</v>
      </c>
      <c r="U320" t="s">
        <v>32</v>
      </c>
      <c r="V320" t="s">
        <v>47</v>
      </c>
      <c r="W320">
        <v>4</v>
      </c>
      <c r="X320">
        <v>8</v>
      </c>
      <c r="Y320">
        <v>10751.44</v>
      </c>
      <c r="Z320">
        <v>4276.9399999999996</v>
      </c>
      <c r="AA320">
        <v>57</v>
      </c>
      <c r="AB320">
        <v>4</v>
      </c>
      <c r="AC320">
        <v>8</v>
      </c>
      <c r="AD320">
        <v>6474.5</v>
      </c>
      <c r="AE320">
        <f t="shared" si="28"/>
        <v>4</v>
      </c>
      <c r="AF320">
        <f t="shared" si="32"/>
        <v>2</v>
      </c>
      <c r="AG320">
        <f t="shared" si="29"/>
        <v>1</v>
      </c>
      <c r="AH320">
        <f t="shared" si="30"/>
        <v>421</v>
      </c>
      <c r="AI320" t="str">
        <f t="shared" si="31"/>
        <v>Platinum Customer</v>
      </c>
    </row>
    <row r="321" spans="1:35" x14ac:dyDescent="0.3">
      <c r="A321">
        <v>2179</v>
      </c>
      <c r="B321" t="s">
        <v>1126</v>
      </c>
      <c r="C321">
        <v>3015</v>
      </c>
      <c r="D321" t="s">
        <v>40</v>
      </c>
      <c r="E321" t="s">
        <v>25</v>
      </c>
      <c r="F321">
        <v>10</v>
      </c>
      <c r="G321" t="s">
        <v>1127</v>
      </c>
      <c r="H321" t="s">
        <v>1128</v>
      </c>
      <c r="I321" t="str">
        <f>VLOOKUP(A321,[1]Transactions!$A$2:$Y$3480,8,FALSE)</f>
        <v>Standard</v>
      </c>
      <c r="J321">
        <f>VLOOKUP(A321,[1]Transactions!$A$2:$Y$3480,13,FALSE)</f>
        <v>1069.5500000000002</v>
      </c>
      <c r="K321" s="4">
        <f>VLOOKUP(A321,[1]Transactions!$A$2:$Y$3480,14,FALSE)</f>
        <v>38216</v>
      </c>
      <c r="M321" t="b">
        <f>VLOOKUP(A321,[1]Transactions!$A$2:$Y$3480,5,FALSE)</f>
        <v>0</v>
      </c>
      <c r="N321" t="str">
        <f>VLOOKUP(A321,[1]Transactions!$A$2:$Y$3480,6,FALSE)</f>
        <v>Approved</v>
      </c>
      <c r="O321" t="str">
        <f>VLOOKUP(A321,[1]Transactions!$A$1:$Y$3480,7,FALSE)</f>
        <v>WeareA2B</v>
      </c>
      <c r="P321" t="s">
        <v>28</v>
      </c>
      <c r="Q321">
        <v>15</v>
      </c>
      <c r="R321" t="s">
        <v>123</v>
      </c>
      <c r="S321" t="s">
        <v>119</v>
      </c>
      <c r="T321" t="s">
        <v>31</v>
      </c>
      <c r="U321" t="s">
        <v>32</v>
      </c>
      <c r="V321" t="s">
        <v>47</v>
      </c>
      <c r="W321">
        <v>17</v>
      </c>
      <c r="X321">
        <v>7</v>
      </c>
      <c r="Y321">
        <v>6889.21</v>
      </c>
      <c r="Z321">
        <v>3257.94</v>
      </c>
      <c r="AA321">
        <v>60</v>
      </c>
      <c r="AB321">
        <v>36</v>
      </c>
      <c r="AC321">
        <v>7</v>
      </c>
      <c r="AD321">
        <v>3631.27</v>
      </c>
      <c r="AE321">
        <f t="shared" si="28"/>
        <v>3</v>
      </c>
      <c r="AF321">
        <f t="shared" si="32"/>
        <v>3</v>
      </c>
      <c r="AG321">
        <f t="shared" si="29"/>
        <v>2</v>
      </c>
      <c r="AH321">
        <f t="shared" si="30"/>
        <v>332</v>
      </c>
      <c r="AI321" t="str">
        <f t="shared" si="31"/>
        <v>Silver Customer</v>
      </c>
    </row>
    <row r="322" spans="1:35" x14ac:dyDescent="0.3">
      <c r="A322">
        <v>2733</v>
      </c>
      <c r="B322" t="s">
        <v>1129</v>
      </c>
      <c r="C322">
        <v>4740</v>
      </c>
      <c r="D322" t="s">
        <v>53</v>
      </c>
      <c r="E322" t="s">
        <v>25</v>
      </c>
      <c r="F322">
        <v>2</v>
      </c>
      <c r="G322" t="s">
        <v>1130</v>
      </c>
      <c r="H322" t="s">
        <v>1131</v>
      </c>
      <c r="I322" t="str">
        <f>VLOOKUP(A322,[1]Transactions!$A$2:$Y$3480,8,FALSE)</f>
        <v>Standard</v>
      </c>
      <c r="J322">
        <f>VLOOKUP(A322,[1]Transactions!$A$2:$Y$3480,13,FALSE)</f>
        <v>91.15</v>
      </c>
      <c r="K322" s="4">
        <f>VLOOKUP(A322,[1]Transactions!$A$2:$Y$3480,14,FALSE)</f>
        <v>38258</v>
      </c>
      <c r="M322" t="b">
        <f>VLOOKUP(A322,[1]Transactions!$A$2:$Y$3480,5,FALSE)</f>
        <v>0</v>
      </c>
      <c r="N322" t="str">
        <f>VLOOKUP(A322,[1]Transactions!$A$2:$Y$3480,6,FALSE)</f>
        <v>Approved</v>
      </c>
      <c r="O322" t="str">
        <f>VLOOKUP(A322,[1]Transactions!$A$1:$Y$3480,7,FALSE)</f>
        <v>OHM Cycles</v>
      </c>
      <c r="P322" t="s">
        <v>43</v>
      </c>
      <c r="Q322">
        <v>89</v>
      </c>
      <c r="R322" t="s">
        <v>706</v>
      </c>
      <c r="S322" t="s">
        <v>119</v>
      </c>
      <c r="T322" t="s">
        <v>31</v>
      </c>
      <c r="U322" t="s">
        <v>32</v>
      </c>
      <c r="V322" t="s">
        <v>33</v>
      </c>
      <c r="W322">
        <v>17</v>
      </c>
      <c r="X322">
        <v>9</v>
      </c>
      <c r="Y322">
        <v>12972.27</v>
      </c>
      <c r="Z322">
        <v>5144.8599999999997</v>
      </c>
      <c r="AA322">
        <v>35</v>
      </c>
      <c r="AB322">
        <v>28</v>
      </c>
      <c r="AC322">
        <v>9</v>
      </c>
      <c r="AD322">
        <v>7827.41</v>
      </c>
      <c r="AE322">
        <f t="shared" ref="AE322:AE329" si="33">_xlfn.IFS(AB322&gt;=85,1,AND(AB322&lt;=81,AB322&gt;44),2,AND(AB322&lt;=44,AB322&gt;17),3,AND(AB322&lt;=18,AB322&gt;0),4)</f>
        <v>3</v>
      </c>
      <c r="AF322">
        <f t="shared" si="32"/>
        <v>2</v>
      </c>
      <c r="AG322">
        <f t="shared" si="29"/>
        <v>1</v>
      </c>
      <c r="AH322">
        <f t="shared" si="30"/>
        <v>321</v>
      </c>
      <c r="AI322" t="str">
        <f t="shared" si="31"/>
        <v>Silver Customer</v>
      </c>
    </row>
    <row r="323" spans="1:35" x14ac:dyDescent="0.3">
      <c r="A323">
        <v>475</v>
      </c>
      <c r="B323" t="s">
        <v>1132</v>
      </c>
      <c r="C323">
        <v>3012</v>
      </c>
      <c r="D323" t="s">
        <v>40</v>
      </c>
      <c r="E323" t="s">
        <v>25</v>
      </c>
      <c r="F323">
        <v>10</v>
      </c>
      <c r="G323" t="s">
        <v>1133</v>
      </c>
      <c r="I323" t="str">
        <f>VLOOKUP(A323,[1]Transactions!$A$2:$Y$3480,8,FALSE)</f>
        <v>Standard</v>
      </c>
      <c r="J323">
        <f>VLOOKUP(A323,[1]Transactions!$A$2:$Y$3480,13,FALSE)</f>
        <v>182.81000000000017</v>
      </c>
      <c r="K323" s="4">
        <f>VLOOKUP(A323,[1]Transactions!$A$2:$Y$3480,14,FALSE)</f>
        <v>34586</v>
      </c>
      <c r="M323" t="b">
        <f>VLOOKUP(A323,[1]Transactions!$A$2:$Y$3480,5,FALSE)</f>
        <v>0</v>
      </c>
      <c r="N323" t="str">
        <f>VLOOKUP(A323,[1]Transactions!$A$2:$Y$3480,6,FALSE)</f>
        <v>Approved</v>
      </c>
      <c r="O323" t="str">
        <f>VLOOKUP(A323,[1]Transactions!$A$1:$Y$3480,7,FALSE)</f>
        <v>Norco Bicycles</v>
      </c>
      <c r="P323" t="s">
        <v>28</v>
      </c>
      <c r="Q323">
        <v>0</v>
      </c>
      <c r="R323" t="s">
        <v>449</v>
      </c>
      <c r="S323" t="s">
        <v>119</v>
      </c>
      <c r="T323" t="s">
        <v>38</v>
      </c>
      <c r="U323" t="s">
        <v>32</v>
      </c>
      <c r="V323" t="s">
        <v>47</v>
      </c>
      <c r="W323">
        <v>1</v>
      </c>
      <c r="X323">
        <v>7</v>
      </c>
      <c r="Y323">
        <v>5131.25</v>
      </c>
      <c r="Z323">
        <v>2223.9699999999998</v>
      </c>
      <c r="AA323">
        <v>23</v>
      </c>
      <c r="AB323">
        <v>24</v>
      </c>
      <c r="AC323">
        <v>7</v>
      </c>
      <c r="AD323">
        <v>2907.28</v>
      </c>
      <c r="AE323">
        <f t="shared" si="33"/>
        <v>3</v>
      </c>
      <c r="AF323">
        <f t="shared" si="32"/>
        <v>3</v>
      </c>
      <c r="AG323">
        <f t="shared" ref="AG323:AG386" si="34">_xlfn.IFS(AD323&gt;4273.398,1,AND(AD323&lt;=4273.398,AD323&gt;2918.195),2,AND(AD323&lt;=2918.195,AD323&gt;1905.948),3,AND(AD323&lt;=1905.948,AD323&gt;15.08),4)</f>
        <v>3</v>
      </c>
      <c r="AH323">
        <f t="shared" ref="AH323:AH386" si="35">(100*AE323+10*AF323+AG323)</f>
        <v>333</v>
      </c>
      <c r="AI323" t="str">
        <f t="shared" ref="AI323:AI386" si="36">_xlfn.IFS(AH323&gt;411,"Platinum Customer",AND(AH323&lt;=411,AH323&gt;311),"Silver Customer",AND(AH323&lt;=311,AH323&gt;144),"Gold Customerr",AND(AH323&lt;=144,AH323&gt;111),"Bronz customer")</f>
        <v>Silver Customer</v>
      </c>
    </row>
    <row r="324" spans="1:35" x14ac:dyDescent="0.3">
      <c r="A324">
        <v>1976</v>
      </c>
      <c r="B324" t="s">
        <v>1134</v>
      </c>
      <c r="C324">
        <v>3821</v>
      </c>
      <c r="D324" t="s">
        <v>40</v>
      </c>
      <c r="E324" t="s">
        <v>25</v>
      </c>
      <c r="F324">
        <v>7</v>
      </c>
      <c r="G324" t="s">
        <v>1135</v>
      </c>
      <c r="H324" t="s">
        <v>1136</v>
      </c>
      <c r="I324" t="str">
        <f>VLOOKUP(A324,[1]Transactions!$A$2:$Y$3480,8,FALSE)</f>
        <v>Standard</v>
      </c>
      <c r="J324">
        <f>VLOOKUP(A324,[1]Transactions!$A$2:$Y$3480,13,FALSE)</f>
        <v>1702.5499999999997</v>
      </c>
      <c r="K324" s="4">
        <f>VLOOKUP(A324,[1]Transactions!$A$2:$Y$3480,14,FALSE)</f>
        <v>42145</v>
      </c>
      <c r="M324" t="b">
        <f>VLOOKUP(A324,[1]Transactions!$A$2:$Y$3480,5,FALSE)</f>
        <v>1</v>
      </c>
      <c r="N324" t="str">
        <f>VLOOKUP(A324,[1]Transactions!$A$2:$Y$3480,6,FALSE)</f>
        <v>Approved</v>
      </c>
      <c r="O324" t="str">
        <f>VLOOKUP(A324,[1]Transactions!$A$1:$Y$3480,7,FALSE)</f>
        <v>Trek Bicycles</v>
      </c>
      <c r="P324" t="s">
        <v>43</v>
      </c>
      <c r="Q324">
        <v>84</v>
      </c>
      <c r="R324" t="s">
        <v>37</v>
      </c>
      <c r="S324" t="s">
        <v>119</v>
      </c>
      <c r="T324" t="s">
        <v>31</v>
      </c>
      <c r="U324" t="s">
        <v>32</v>
      </c>
      <c r="V324" t="s">
        <v>47</v>
      </c>
      <c r="W324">
        <v>11</v>
      </c>
      <c r="X324">
        <v>6</v>
      </c>
      <c r="Y324">
        <v>6246.07</v>
      </c>
      <c r="Z324">
        <v>4514.4399999999996</v>
      </c>
      <c r="AA324">
        <v>45</v>
      </c>
      <c r="AB324">
        <v>135</v>
      </c>
      <c r="AC324">
        <v>6</v>
      </c>
      <c r="AD324">
        <v>1731.63</v>
      </c>
      <c r="AE324">
        <f t="shared" si="33"/>
        <v>1</v>
      </c>
      <c r="AF324">
        <f t="shared" ref="AF324:AF387" si="37">_xlfn.IFS(AC324&gt;=14,1,AND(AC324&lt;=14,AC324&gt;7),2,AND(AC324&lt;=7,AC324&gt;5),3,AND(AC324&lt;=4,AC324&gt;0),4)</f>
        <v>3</v>
      </c>
      <c r="AG324">
        <f t="shared" si="34"/>
        <v>4</v>
      </c>
      <c r="AH324">
        <f t="shared" si="35"/>
        <v>134</v>
      </c>
      <c r="AI324" t="str">
        <f t="shared" si="36"/>
        <v>Bronz customer</v>
      </c>
    </row>
    <row r="325" spans="1:35" x14ac:dyDescent="0.3">
      <c r="A325">
        <v>744</v>
      </c>
      <c r="B325" t="s">
        <v>1137</v>
      </c>
      <c r="C325">
        <v>3111</v>
      </c>
      <c r="D325" t="s">
        <v>40</v>
      </c>
      <c r="E325" t="s">
        <v>25</v>
      </c>
      <c r="F325">
        <v>11</v>
      </c>
      <c r="G325" t="s">
        <v>1138</v>
      </c>
      <c r="I325" t="str">
        <f>VLOOKUP(A325,[1]Transactions!$A$2:$Y$3480,8,FALSE)</f>
        <v>Standard</v>
      </c>
      <c r="J325">
        <f>VLOOKUP(A325,[1]Transactions!$A$2:$Y$3480,13,FALSE)</f>
        <v>1055.82</v>
      </c>
      <c r="K325" s="4">
        <f>VLOOKUP(A325,[1]Transactions!$A$2:$Y$3480,14,FALSE)</f>
        <v>38206</v>
      </c>
      <c r="M325" t="b">
        <f>VLOOKUP(A325,[1]Transactions!$A$2:$Y$3480,5,FALSE)</f>
        <v>1</v>
      </c>
      <c r="N325" t="str">
        <f>VLOOKUP(A325,[1]Transactions!$A$2:$Y$3480,6,FALSE)</f>
        <v>Approved</v>
      </c>
      <c r="O325" t="str">
        <f>VLOOKUP(A325,[1]Transactions!$A$1:$Y$3480,7,FALSE)</f>
        <v>Giant Bicycles</v>
      </c>
      <c r="P325" t="s">
        <v>28</v>
      </c>
      <c r="Q325">
        <v>54</v>
      </c>
      <c r="R325" t="s">
        <v>253</v>
      </c>
      <c r="S325" t="s">
        <v>119</v>
      </c>
      <c r="T325" t="s">
        <v>38</v>
      </c>
      <c r="U325" t="s">
        <v>32</v>
      </c>
      <c r="V325" t="s">
        <v>33</v>
      </c>
      <c r="W325">
        <v>14</v>
      </c>
      <c r="X325">
        <v>5</v>
      </c>
      <c r="Y325">
        <v>4149.55</v>
      </c>
      <c r="Z325">
        <v>2881.87</v>
      </c>
      <c r="AA325">
        <v>43</v>
      </c>
      <c r="AB325">
        <v>23</v>
      </c>
      <c r="AC325">
        <v>5</v>
      </c>
      <c r="AD325">
        <v>1267.68</v>
      </c>
      <c r="AE325">
        <f t="shared" si="33"/>
        <v>3</v>
      </c>
      <c r="AF325">
        <f>_xlfn.IFS(AC325&gt;=14,1,AND(AC325&lt;=14,AC325&gt;7),2,AND(AC325&lt;=7,AC325&gt;=5),3,AND(AC325&lt;=4,AC325&gt;0),4)</f>
        <v>3</v>
      </c>
      <c r="AG325">
        <f t="shared" si="34"/>
        <v>4</v>
      </c>
      <c r="AH325">
        <f t="shared" si="35"/>
        <v>334</v>
      </c>
      <c r="AI325" t="str">
        <f t="shared" si="36"/>
        <v>Silver Customer</v>
      </c>
    </row>
    <row r="326" spans="1:35" x14ac:dyDescent="0.3">
      <c r="A326">
        <v>572</v>
      </c>
      <c r="B326" t="s">
        <v>1139</v>
      </c>
      <c r="C326">
        <v>3013</v>
      </c>
      <c r="D326" t="s">
        <v>40</v>
      </c>
      <c r="E326" t="s">
        <v>25</v>
      </c>
      <c r="F326">
        <v>10</v>
      </c>
      <c r="G326" t="s">
        <v>1140</v>
      </c>
      <c r="H326" t="s">
        <v>1141</v>
      </c>
      <c r="I326" t="str">
        <f>VLOOKUP(A326,[1]Transactions!$A$2:$Y$3480,8,FALSE)</f>
        <v>Standard</v>
      </c>
      <c r="J326">
        <f>VLOOKUP(A326,[1]Transactions!$A$2:$Y$3480,13,FALSE)</f>
        <v>1383.6100000000001</v>
      </c>
      <c r="K326" s="4">
        <f>VLOOKUP(A326,[1]Transactions!$A$2:$Y$3480,14,FALSE)</f>
        <v>38647</v>
      </c>
      <c r="M326" t="b">
        <f>VLOOKUP(A326,[1]Transactions!$A$2:$Y$3480,5,FALSE)</f>
        <v>1</v>
      </c>
      <c r="N326" t="str">
        <f>VLOOKUP(A326,[1]Transactions!$A$2:$Y$3480,6,FALSE)</f>
        <v>Approved</v>
      </c>
      <c r="O326" t="str">
        <f>VLOOKUP(A326,[1]Transactions!$A$1:$Y$3480,7,FALSE)</f>
        <v>Solex</v>
      </c>
      <c r="P326" t="s">
        <v>28</v>
      </c>
      <c r="Q326">
        <v>0</v>
      </c>
      <c r="R326" t="s">
        <v>265</v>
      </c>
      <c r="S326" t="s">
        <v>30</v>
      </c>
      <c r="T326" t="s">
        <v>46</v>
      </c>
      <c r="U326" t="s">
        <v>32</v>
      </c>
      <c r="V326" t="s">
        <v>33</v>
      </c>
      <c r="W326">
        <v>5</v>
      </c>
      <c r="X326">
        <v>6</v>
      </c>
      <c r="Y326">
        <v>5372.65</v>
      </c>
      <c r="Z326">
        <v>2772.21</v>
      </c>
      <c r="AA326">
        <v>53</v>
      </c>
      <c r="AB326">
        <v>13</v>
      </c>
      <c r="AC326">
        <v>6</v>
      </c>
      <c r="AD326">
        <v>2600.44</v>
      </c>
      <c r="AE326">
        <f t="shared" si="33"/>
        <v>4</v>
      </c>
      <c r="AF326">
        <f t="shared" si="37"/>
        <v>3</v>
      </c>
      <c r="AG326">
        <f t="shared" si="34"/>
        <v>3</v>
      </c>
      <c r="AH326">
        <f t="shared" si="35"/>
        <v>433</v>
      </c>
      <c r="AI326" t="str">
        <f t="shared" si="36"/>
        <v>Platinum Customer</v>
      </c>
    </row>
    <row r="327" spans="1:35" x14ac:dyDescent="0.3">
      <c r="A327">
        <v>2871</v>
      </c>
      <c r="B327" t="s">
        <v>1142</v>
      </c>
      <c r="C327">
        <v>2047</v>
      </c>
      <c r="D327" t="s">
        <v>24</v>
      </c>
      <c r="E327" t="s">
        <v>25</v>
      </c>
      <c r="F327">
        <v>12</v>
      </c>
      <c r="G327" t="s">
        <v>676</v>
      </c>
      <c r="H327" t="s">
        <v>1143</v>
      </c>
      <c r="I327" t="str">
        <f>VLOOKUP(A327,[1]Transactions!$A$2:$Y$3480,8,FALSE)</f>
        <v>Road</v>
      </c>
      <c r="J327">
        <f>VLOOKUP(A327,[1]Transactions!$A$2:$Y$3480,13,FALSE)</f>
        <v>167.20999999999998</v>
      </c>
      <c r="K327" s="4">
        <f>VLOOKUP(A327,[1]Transactions!$A$2:$Y$3480,14,FALSE)</f>
        <v>40410</v>
      </c>
      <c r="M327" t="b">
        <f>VLOOKUP(A327,[1]Transactions!$A$2:$Y$3480,5,FALSE)</f>
        <v>1</v>
      </c>
      <c r="N327" t="str">
        <f>VLOOKUP(A327,[1]Transactions!$A$2:$Y$3480,6,FALSE)</f>
        <v>Approved</v>
      </c>
      <c r="O327" t="str">
        <f>VLOOKUP(A327,[1]Transactions!$A$1:$Y$3480,7,FALSE)</f>
        <v>Norco Bicycles</v>
      </c>
      <c r="P327" t="s">
        <v>28</v>
      </c>
      <c r="Q327">
        <v>49</v>
      </c>
      <c r="R327" t="s">
        <v>283</v>
      </c>
      <c r="S327" t="s">
        <v>96</v>
      </c>
      <c r="T327" t="s">
        <v>46</v>
      </c>
      <c r="U327" t="s">
        <v>32</v>
      </c>
      <c r="V327" t="s">
        <v>33</v>
      </c>
      <c r="W327">
        <v>15</v>
      </c>
      <c r="X327">
        <v>6</v>
      </c>
      <c r="Y327">
        <v>4852.74</v>
      </c>
      <c r="Z327">
        <v>2506.8000000000002</v>
      </c>
      <c r="AA327">
        <v>42</v>
      </c>
      <c r="AB327">
        <v>20</v>
      </c>
      <c r="AC327">
        <v>6</v>
      </c>
      <c r="AD327">
        <v>2345.94</v>
      </c>
      <c r="AE327">
        <f t="shared" si="33"/>
        <v>3</v>
      </c>
      <c r="AF327">
        <f t="shared" si="37"/>
        <v>3</v>
      </c>
      <c r="AG327">
        <f t="shared" si="34"/>
        <v>3</v>
      </c>
      <c r="AH327">
        <f t="shared" si="35"/>
        <v>333</v>
      </c>
      <c r="AI327" t="str">
        <f t="shared" si="36"/>
        <v>Silver Customer</v>
      </c>
    </row>
    <row r="328" spans="1:35" x14ac:dyDescent="0.3">
      <c r="A328">
        <v>1779</v>
      </c>
      <c r="B328" t="s">
        <v>1144</v>
      </c>
      <c r="C328">
        <v>3141</v>
      </c>
      <c r="D328" t="s">
        <v>40</v>
      </c>
      <c r="E328" t="s">
        <v>25</v>
      </c>
      <c r="F328">
        <v>7</v>
      </c>
      <c r="G328" t="s">
        <v>1145</v>
      </c>
      <c r="H328" t="s">
        <v>1146</v>
      </c>
      <c r="I328">
        <f>VLOOKUP(A328,[1]Transactions!$A$2:$Y$3480,8,FALSE)</f>
        <v>0</v>
      </c>
      <c r="J328">
        <f>VLOOKUP(A328,[1]Transactions!$A$2:$Y$3480,13,FALSE)</f>
        <v>447.25</v>
      </c>
      <c r="K328" s="4">
        <f>VLOOKUP(A328,[1]Transactions!$A$2:$Y$3480,14,FALSE)</f>
        <v>0</v>
      </c>
      <c r="M328" t="b">
        <f>VLOOKUP(A328,[1]Transactions!$A$2:$Y$3480,5,FALSE)</f>
        <v>0</v>
      </c>
      <c r="N328" t="str">
        <f>VLOOKUP(A328,[1]Transactions!$A$2:$Y$3480,6,FALSE)</f>
        <v>Approved</v>
      </c>
      <c r="O328">
        <f>VLOOKUP(A328,[1]Transactions!$A$1:$Y$3480,7,FALSE)</f>
        <v>0</v>
      </c>
      <c r="P328" t="s">
        <v>28</v>
      </c>
      <c r="Q328">
        <v>55</v>
      </c>
      <c r="R328" t="s">
        <v>84</v>
      </c>
      <c r="S328" t="s">
        <v>7272</v>
      </c>
      <c r="T328" t="s">
        <v>38</v>
      </c>
      <c r="U328" t="s">
        <v>32</v>
      </c>
      <c r="V328" t="s">
        <v>47</v>
      </c>
      <c r="W328">
        <v>5</v>
      </c>
      <c r="X328">
        <v>6</v>
      </c>
      <c r="Y328">
        <v>8886.92</v>
      </c>
      <c r="Z328">
        <v>3844.92</v>
      </c>
      <c r="AA328">
        <v>23</v>
      </c>
      <c r="AB328">
        <v>129</v>
      </c>
      <c r="AC328">
        <v>6</v>
      </c>
      <c r="AD328">
        <v>5042</v>
      </c>
      <c r="AE328">
        <f t="shared" si="33"/>
        <v>1</v>
      </c>
      <c r="AF328">
        <f t="shared" si="37"/>
        <v>3</v>
      </c>
      <c r="AG328">
        <f t="shared" si="34"/>
        <v>1</v>
      </c>
      <c r="AH328">
        <f t="shared" si="35"/>
        <v>131</v>
      </c>
      <c r="AI328" t="str">
        <f t="shared" si="36"/>
        <v>Bronz customer</v>
      </c>
    </row>
    <row r="329" spans="1:35" x14ac:dyDescent="0.3">
      <c r="A329">
        <v>1902</v>
      </c>
      <c r="B329" t="s">
        <v>1147</v>
      </c>
      <c r="C329">
        <v>3750</v>
      </c>
      <c r="D329" t="s">
        <v>40</v>
      </c>
      <c r="E329" t="s">
        <v>25</v>
      </c>
      <c r="F329">
        <v>9</v>
      </c>
      <c r="G329" t="s">
        <v>1148</v>
      </c>
      <c r="H329" t="s">
        <v>1149</v>
      </c>
      <c r="I329" t="str">
        <f>VLOOKUP(A329,[1]Transactions!$A$2:$Y$3480,8,FALSE)</f>
        <v>Standard</v>
      </c>
      <c r="J329">
        <f>VLOOKUP(A329,[1]Transactions!$A$2:$Y$3480,13,FALSE)</f>
        <v>771.12</v>
      </c>
      <c r="K329" s="4">
        <f>VLOOKUP(A329,[1]Transactions!$A$2:$Y$3480,14,FALSE)</f>
        <v>42145</v>
      </c>
      <c r="M329" t="b">
        <f>VLOOKUP(A329,[1]Transactions!$A$2:$Y$3480,5,FALSE)</f>
        <v>0</v>
      </c>
      <c r="N329" t="str">
        <f>VLOOKUP(A329,[1]Transactions!$A$2:$Y$3480,6,FALSE)</f>
        <v>Approved</v>
      </c>
      <c r="O329" t="str">
        <f>VLOOKUP(A329,[1]Transactions!$A$1:$Y$3480,7,FALSE)</f>
        <v>OHM Cycles</v>
      </c>
      <c r="P329" t="s">
        <v>43</v>
      </c>
      <c r="Q329">
        <v>48</v>
      </c>
      <c r="R329" t="s">
        <v>364</v>
      </c>
      <c r="S329" t="s">
        <v>45</v>
      </c>
      <c r="T329" t="s">
        <v>31</v>
      </c>
      <c r="U329" t="s">
        <v>32</v>
      </c>
      <c r="V329" t="s">
        <v>33</v>
      </c>
      <c r="W329">
        <v>4</v>
      </c>
      <c r="X329">
        <v>5</v>
      </c>
      <c r="Y329">
        <v>5226.46</v>
      </c>
      <c r="Z329">
        <v>3092.36</v>
      </c>
      <c r="AA329">
        <v>55</v>
      </c>
      <c r="AB329">
        <v>52</v>
      </c>
      <c r="AC329">
        <v>5</v>
      </c>
      <c r="AD329">
        <v>2134.1</v>
      </c>
      <c r="AE329">
        <f t="shared" si="33"/>
        <v>2</v>
      </c>
      <c r="AF329">
        <f>_xlfn.IFS(AC329&gt;=14,1,AND(AC329&lt;=14,AC329&gt;7),2,AND(AC329&lt;=7,AC329&gt;=5),3,AND(AC329&lt;=4,AC329&gt;0),4)</f>
        <v>3</v>
      </c>
      <c r="AG329">
        <f t="shared" si="34"/>
        <v>3</v>
      </c>
      <c r="AH329">
        <f t="shared" si="35"/>
        <v>233</v>
      </c>
      <c r="AI329" t="str">
        <f t="shared" si="36"/>
        <v>Gold Customerr</v>
      </c>
    </row>
    <row r="330" spans="1:35" x14ac:dyDescent="0.3">
      <c r="A330">
        <v>2396</v>
      </c>
      <c r="B330" t="s">
        <v>1150</v>
      </c>
      <c r="C330">
        <v>4128</v>
      </c>
      <c r="D330" t="s">
        <v>53</v>
      </c>
      <c r="E330" t="s">
        <v>25</v>
      </c>
      <c r="F330">
        <v>7</v>
      </c>
      <c r="G330" t="s">
        <v>1151</v>
      </c>
      <c r="H330" t="s">
        <v>1152</v>
      </c>
      <c r="I330" t="str">
        <f>VLOOKUP(A330,[1]Transactions!$A$2:$Y$3480,8,FALSE)</f>
        <v>Standard</v>
      </c>
      <c r="J330">
        <f>VLOOKUP(A330,[1]Transactions!$A$2:$Y$3480,13,FALSE)</f>
        <v>43.97</v>
      </c>
      <c r="K330" s="4">
        <f>VLOOKUP(A330,[1]Transactions!$A$2:$Y$3480,14,FALSE)</f>
        <v>37668</v>
      </c>
      <c r="M330" t="b">
        <f>VLOOKUP(A330,[1]Transactions!$A$2:$Y$3480,5,FALSE)</f>
        <v>1</v>
      </c>
      <c r="N330" t="str">
        <f>VLOOKUP(A330,[1]Transactions!$A$2:$Y$3480,6,FALSE)</f>
        <v>Approved</v>
      </c>
      <c r="O330" t="str">
        <f>VLOOKUP(A330,[1]Transactions!$A$1:$Y$3480,7,FALSE)</f>
        <v>WeareA2B</v>
      </c>
      <c r="P330" t="s">
        <v>43</v>
      </c>
      <c r="Q330">
        <v>40</v>
      </c>
      <c r="R330" t="s">
        <v>1053</v>
      </c>
      <c r="S330" t="s">
        <v>57</v>
      </c>
      <c r="T330" t="s">
        <v>38</v>
      </c>
      <c r="U330" t="s">
        <v>32</v>
      </c>
      <c r="V330" t="s">
        <v>33</v>
      </c>
      <c r="W330">
        <v>7</v>
      </c>
      <c r="X330">
        <v>4</v>
      </c>
      <c r="Y330">
        <v>4326.13</v>
      </c>
      <c r="Z330">
        <v>2128.0500000000002</v>
      </c>
      <c r="AA330">
        <v>47</v>
      </c>
      <c r="AB330">
        <v>0</v>
      </c>
      <c r="AC330">
        <v>4</v>
      </c>
      <c r="AD330">
        <v>2198.08</v>
      </c>
      <c r="AE330">
        <f>_xlfn.IFS(AB330&gt;=85,1,AND(AB330&lt;=81,AB330&gt;44),2,AND(AB330&lt;=44,AB330&gt;17),3,AND(AB330&lt;=18,AB330&gt;=0),4)</f>
        <v>4</v>
      </c>
      <c r="AF330">
        <f t="shared" si="37"/>
        <v>4</v>
      </c>
      <c r="AG330">
        <f t="shared" si="34"/>
        <v>3</v>
      </c>
      <c r="AH330">
        <f t="shared" si="35"/>
        <v>443</v>
      </c>
      <c r="AI330" t="str">
        <f t="shared" si="36"/>
        <v>Platinum Customer</v>
      </c>
    </row>
    <row r="331" spans="1:35" x14ac:dyDescent="0.3">
      <c r="A331">
        <v>1474</v>
      </c>
      <c r="B331" t="s">
        <v>1153</v>
      </c>
      <c r="C331">
        <v>2450</v>
      </c>
      <c r="D331" t="s">
        <v>24</v>
      </c>
      <c r="E331" t="s">
        <v>25</v>
      </c>
      <c r="F331">
        <v>5</v>
      </c>
      <c r="G331" t="s">
        <v>1154</v>
      </c>
      <c r="H331" t="s">
        <v>1155</v>
      </c>
      <c r="I331" t="str">
        <f>VLOOKUP(A331,[1]Transactions!$A$2:$Y$3480,8,FALSE)</f>
        <v>Standard</v>
      </c>
      <c r="J331">
        <f>VLOOKUP(A331,[1]Transactions!$A$2:$Y$3480,13,FALSE)</f>
        <v>209.84000000000003</v>
      </c>
      <c r="K331" s="4">
        <f>VLOOKUP(A331,[1]Transactions!$A$2:$Y$3480,14,FALSE)</f>
        <v>35160</v>
      </c>
      <c r="M331" t="b">
        <f>VLOOKUP(A331,[1]Transactions!$A$2:$Y$3480,5,FALSE)</f>
        <v>0</v>
      </c>
      <c r="N331" t="str">
        <f>VLOOKUP(A331,[1]Transactions!$A$2:$Y$3480,6,FALSE)</f>
        <v>Approved</v>
      </c>
      <c r="O331" t="str">
        <f>VLOOKUP(A331,[1]Transactions!$A$1:$Y$3480,7,FALSE)</f>
        <v>Norco Bicycles</v>
      </c>
      <c r="P331" t="s">
        <v>28</v>
      </c>
      <c r="Q331">
        <v>54</v>
      </c>
      <c r="R331" t="s">
        <v>1156</v>
      </c>
      <c r="S331" t="s">
        <v>30</v>
      </c>
      <c r="T331" t="s">
        <v>31</v>
      </c>
      <c r="U331" t="s">
        <v>32</v>
      </c>
      <c r="V331" t="s">
        <v>33</v>
      </c>
      <c r="W331">
        <v>21</v>
      </c>
      <c r="X331">
        <v>5</v>
      </c>
      <c r="Y331">
        <v>5061.3599999999997</v>
      </c>
      <c r="Z331">
        <v>3385.21</v>
      </c>
      <c r="AA331">
        <v>34</v>
      </c>
      <c r="AB331">
        <v>66</v>
      </c>
      <c r="AC331">
        <v>5</v>
      </c>
      <c r="AD331">
        <v>1676.15</v>
      </c>
      <c r="AE331">
        <f t="shared" ref="AE331:AE394" si="38">_xlfn.IFS(AB331&gt;=85,1,AND(AB331&lt;=81,AB331&gt;44),2,AND(AB331&lt;=44,AB331&gt;17),3,AND(AB331&lt;=18,AB331&gt;0),4)</f>
        <v>2</v>
      </c>
      <c r="AF331">
        <f>_xlfn.IFS(AC331&gt;=14,1,AND(AC331&lt;=14,AC331&gt;7),2,AND(AC331&lt;=7,AC331&gt;=5),3,AND(AC331&lt;=4,AC331&gt;0),4)</f>
        <v>3</v>
      </c>
      <c r="AG331">
        <f t="shared" si="34"/>
        <v>4</v>
      </c>
      <c r="AH331">
        <f t="shared" si="35"/>
        <v>234</v>
      </c>
      <c r="AI331" t="str">
        <f t="shared" si="36"/>
        <v>Gold Customerr</v>
      </c>
    </row>
    <row r="332" spans="1:35" x14ac:dyDescent="0.3">
      <c r="A332">
        <v>1387</v>
      </c>
      <c r="B332" t="s">
        <v>1157</v>
      </c>
      <c r="C332">
        <v>3818</v>
      </c>
      <c r="D332" t="s">
        <v>40</v>
      </c>
      <c r="E332" t="s">
        <v>25</v>
      </c>
      <c r="F332">
        <v>6</v>
      </c>
      <c r="G332" t="s">
        <v>1158</v>
      </c>
      <c r="H332" t="s">
        <v>1159</v>
      </c>
      <c r="I332" t="str">
        <f>VLOOKUP(A332,[1]Transactions!$A$2:$Y$3480,8,FALSE)</f>
        <v>Touring</v>
      </c>
      <c r="J332">
        <f>VLOOKUP(A332,[1]Transactions!$A$2:$Y$3480,13,FALSE)</f>
        <v>139.2299999999999</v>
      </c>
      <c r="K332" s="4">
        <f>VLOOKUP(A332,[1]Transactions!$A$2:$Y$3480,14,FALSE)</f>
        <v>35455</v>
      </c>
      <c r="M332" t="b">
        <f>VLOOKUP(A332,[1]Transactions!$A$2:$Y$3480,5,FALSE)</f>
        <v>0</v>
      </c>
      <c r="N332" t="str">
        <f>VLOOKUP(A332,[1]Transactions!$A$2:$Y$3480,6,FALSE)</f>
        <v>Approved</v>
      </c>
      <c r="O332" t="str">
        <f>VLOOKUP(A332,[1]Transactions!$A$1:$Y$3480,7,FALSE)</f>
        <v>OHM Cycles</v>
      </c>
      <c r="P332" t="s">
        <v>43</v>
      </c>
      <c r="Q332">
        <v>33</v>
      </c>
      <c r="R332" t="s">
        <v>210</v>
      </c>
      <c r="S332" t="s">
        <v>119</v>
      </c>
      <c r="T332" t="s">
        <v>31</v>
      </c>
      <c r="U332" t="s">
        <v>32</v>
      </c>
      <c r="V332" t="s">
        <v>33</v>
      </c>
      <c r="W332">
        <v>4</v>
      </c>
      <c r="X332">
        <v>1</v>
      </c>
      <c r="Y332">
        <v>1635.3</v>
      </c>
      <c r="Z332">
        <v>993.66</v>
      </c>
      <c r="AA332">
        <v>43</v>
      </c>
      <c r="AB332">
        <v>215</v>
      </c>
      <c r="AC332">
        <v>1</v>
      </c>
      <c r="AD332">
        <v>641.64</v>
      </c>
      <c r="AE332">
        <f t="shared" si="38"/>
        <v>1</v>
      </c>
      <c r="AF332">
        <f t="shared" si="37"/>
        <v>4</v>
      </c>
      <c r="AG332">
        <f t="shared" si="34"/>
        <v>4</v>
      </c>
      <c r="AH332">
        <f t="shared" si="35"/>
        <v>144</v>
      </c>
      <c r="AI332" t="str">
        <f t="shared" si="36"/>
        <v>Bronz customer</v>
      </c>
    </row>
    <row r="333" spans="1:35" x14ac:dyDescent="0.3">
      <c r="A333">
        <v>679</v>
      </c>
      <c r="B333" t="s">
        <v>1160</v>
      </c>
      <c r="C333">
        <v>2557</v>
      </c>
      <c r="D333" t="s">
        <v>24</v>
      </c>
      <c r="E333" t="s">
        <v>25</v>
      </c>
      <c r="F333">
        <v>9</v>
      </c>
      <c r="G333" t="s">
        <v>1161</v>
      </c>
      <c r="H333" t="s">
        <v>1162</v>
      </c>
      <c r="I333" t="str">
        <f>VLOOKUP(A333,[1]Transactions!$A$2:$Y$3480,8,FALSE)</f>
        <v>Standard</v>
      </c>
      <c r="J333">
        <f>VLOOKUP(A333,[1]Transactions!$A$2:$Y$3480,13,FALSE)</f>
        <v>827.15999999999985</v>
      </c>
      <c r="K333" s="4">
        <f>VLOOKUP(A333,[1]Transactions!$A$2:$Y$3480,14,FALSE)</f>
        <v>38193</v>
      </c>
      <c r="M333" t="b">
        <f>VLOOKUP(A333,[1]Transactions!$A$2:$Y$3480,5,FALSE)</f>
        <v>1</v>
      </c>
      <c r="N333" t="str">
        <f>VLOOKUP(A333,[1]Transactions!$A$2:$Y$3480,6,FALSE)</f>
        <v>Approved</v>
      </c>
      <c r="O333" t="str">
        <f>VLOOKUP(A333,[1]Transactions!$A$1:$Y$3480,7,FALSE)</f>
        <v>WeareA2B</v>
      </c>
      <c r="P333" t="s">
        <v>43</v>
      </c>
      <c r="Q333">
        <v>29</v>
      </c>
      <c r="R333" t="s">
        <v>234</v>
      </c>
      <c r="S333" t="s">
        <v>30</v>
      </c>
      <c r="T333" t="s">
        <v>31</v>
      </c>
      <c r="U333" t="s">
        <v>32</v>
      </c>
      <c r="V333" t="s">
        <v>47</v>
      </c>
      <c r="W333">
        <v>12</v>
      </c>
      <c r="X333">
        <v>10</v>
      </c>
      <c r="Y333">
        <v>8300.07</v>
      </c>
      <c r="Z333">
        <v>4748.83</v>
      </c>
      <c r="AA333">
        <v>45</v>
      </c>
      <c r="AB333">
        <v>62</v>
      </c>
      <c r="AC333">
        <v>10</v>
      </c>
      <c r="AD333">
        <v>3551.24</v>
      </c>
      <c r="AE333">
        <f t="shared" si="38"/>
        <v>2</v>
      </c>
      <c r="AF333">
        <f t="shared" si="37"/>
        <v>2</v>
      </c>
      <c r="AG333">
        <f t="shared" si="34"/>
        <v>2</v>
      </c>
      <c r="AH333">
        <f t="shared" si="35"/>
        <v>222</v>
      </c>
      <c r="AI333" t="str">
        <f t="shared" si="36"/>
        <v>Gold Customerr</v>
      </c>
    </row>
    <row r="334" spans="1:35" x14ac:dyDescent="0.3">
      <c r="A334">
        <v>509</v>
      </c>
      <c r="B334" t="s">
        <v>1163</v>
      </c>
      <c r="C334">
        <v>4123</v>
      </c>
      <c r="D334" t="s">
        <v>53</v>
      </c>
      <c r="E334" t="s">
        <v>25</v>
      </c>
      <c r="F334">
        <v>6</v>
      </c>
      <c r="G334" t="s">
        <v>1164</v>
      </c>
      <c r="H334" t="s">
        <v>1165</v>
      </c>
      <c r="I334" t="str">
        <f>VLOOKUP(A334,[1]Transactions!$A$2:$Y$3480,8,FALSE)</f>
        <v>Standard</v>
      </c>
      <c r="J334">
        <f>VLOOKUP(A334,[1]Transactions!$A$2:$Y$3480,13,FALSE)</f>
        <v>409.86000000000013</v>
      </c>
      <c r="K334" s="4">
        <f>VLOOKUP(A334,[1]Transactions!$A$2:$Y$3480,14,FALSE)</f>
        <v>40487</v>
      </c>
      <c r="M334" t="b">
        <f>VLOOKUP(A334,[1]Transactions!$A$2:$Y$3480,5,FALSE)</f>
        <v>0</v>
      </c>
      <c r="N334" t="str">
        <f>VLOOKUP(A334,[1]Transactions!$A$2:$Y$3480,6,FALSE)</f>
        <v>Approved</v>
      </c>
      <c r="O334" t="str">
        <f>VLOOKUP(A334,[1]Transactions!$A$1:$Y$3480,7,FALSE)</f>
        <v>Solex</v>
      </c>
      <c r="P334" t="s">
        <v>28</v>
      </c>
      <c r="Q334">
        <v>64</v>
      </c>
      <c r="R334" t="s">
        <v>1166</v>
      </c>
      <c r="S334" t="s">
        <v>45</v>
      </c>
      <c r="T334" t="s">
        <v>38</v>
      </c>
      <c r="U334" t="s">
        <v>32</v>
      </c>
      <c r="V334" t="s">
        <v>33</v>
      </c>
      <c r="W334">
        <v>21</v>
      </c>
      <c r="X334">
        <v>6</v>
      </c>
      <c r="Y334">
        <v>6017.45</v>
      </c>
      <c r="Z334">
        <v>1627.72</v>
      </c>
      <c r="AA334">
        <v>41</v>
      </c>
      <c r="AB334">
        <v>89</v>
      </c>
      <c r="AC334">
        <v>6</v>
      </c>
      <c r="AD334">
        <v>4389.7299999999996</v>
      </c>
      <c r="AE334">
        <f t="shared" si="38"/>
        <v>1</v>
      </c>
      <c r="AF334">
        <f t="shared" si="37"/>
        <v>3</v>
      </c>
      <c r="AG334">
        <f t="shared" si="34"/>
        <v>1</v>
      </c>
      <c r="AH334">
        <f t="shared" si="35"/>
        <v>131</v>
      </c>
      <c r="AI334" t="str">
        <f t="shared" si="36"/>
        <v>Bronz customer</v>
      </c>
    </row>
    <row r="335" spans="1:35" x14ac:dyDescent="0.3">
      <c r="A335">
        <v>821</v>
      </c>
      <c r="B335" t="s">
        <v>1167</v>
      </c>
      <c r="C335">
        <v>2530</v>
      </c>
      <c r="D335" t="s">
        <v>24</v>
      </c>
      <c r="E335" t="s">
        <v>25</v>
      </c>
      <c r="F335">
        <v>8</v>
      </c>
      <c r="G335" t="s">
        <v>1168</v>
      </c>
      <c r="H335" t="s">
        <v>1169</v>
      </c>
      <c r="I335" t="str">
        <f>VLOOKUP(A335,[1]Transactions!$A$2:$Y$3480,8,FALSE)</f>
        <v>Standard</v>
      </c>
      <c r="J335">
        <f>VLOOKUP(A335,[1]Transactions!$A$2:$Y$3480,13,FALSE)</f>
        <v>17.869999999999997</v>
      </c>
      <c r="K335" s="4">
        <f>VLOOKUP(A335,[1]Transactions!$A$2:$Y$3480,14,FALSE)</f>
        <v>37659</v>
      </c>
      <c r="M335" t="b">
        <f>VLOOKUP(A335,[1]Transactions!$A$2:$Y$3480,5,FALSE)</f>
        <v>1</v>
      </c>
      <c r="N335" t="str">
        <f>VLOOKUP(A335,[1]Transactions!$A$2:$Y$3480,6,FALSE)</f>
        <v>Approved</v>
      </c>
      <c r="O335" t="str">
        <f>VLOOKUP(A335,[1]Transactions!$A$1:$Y$3480,7,FALSE)</f>
        <v>Solex</v>
      </c>
      <c r="P335" t="s">
        <v>28</v>
      </c>
      <c r="Q335">
        <v>41</v>
      </c>
      <c r="R335" t="s">
        <v>641</v>
      </c>
      <c r="S335" t="s">
        <v>45</v>
      </c>
      <c r="T335" t="s">
        <v>31</v>
      </c>
      <c r="U335" t="s">
        <v>32</v>
      </c>
      <c r="V335" t="s">
        <v>33</v>
      </c>
      <c r="W335">
        <v>7</v>
      </c>
      <c r="X335">
        <v>5</v>
      </c>
      <c r="Y335">
        <v>4826.3900000000003</v>
      </c>
      <c r="Z335">
        <v>1900.64</v>
      </c>
      <c r="AA335">
        <v>39</v>
      </c>
      <c r="AB335">
        <v>33</v>
      </c>
      <c r="AC335">
        <v>5</v>
      </c>
      <c r="AD335">
        <v>2925.75</v>
      </c>
      <c r="AE335">
        <f t="shared" si="38"/>
        <v>3</v>
      </c>
      <c r="AF335">
        <f>_xlfn.IFS(AC335&gt;=14,1,AND(AC335&lt;=14,AC335&gt;7),2,AND(AC335&lt;=7,AC335&gt;=5),3,AND(AC335&lt;=4,AC335&gt;0),4)</f>
        <v>3</v>
      </c>
      <c r="AG335">
        <f t="shared" si="34"/>
        <v>2</v>
      </c>
      <c r="AH335">
        <f t="shared" si="35"/>
        <v>332</v>
      </c>
      <c r="AI335" t="str">
        <f t="shared" si="36"/>
        <v>Silver Customer</v>
      </c>
    </row>
    <row r="336" spans="1:35" x14ac:dyDescent="0.3">
      <c r="A336">
        <v>2226</v>
      </c>
      <c r="B336" t="s">
        <v>1170</v>
      </c>
      <c r="C336">
        <v>4037</v>
      </c>
      <c r="D336" t="s">
        <v>53</v>
      </c>
      <c r="E336" t="s">
        <v>25</v>
      </c>
      <c r="F336">
        <v>8</v>
      </c>
      <c r="G336" t="s">
        <v>1171</v>
      </c>
      <c r="H336" t="s">
        <v>1172</v>
      </c>
      <c r="I336" t="str">
        <f>VLOOKUP(A336,[1]Transactions!$A$2:$Y$3480,8,FALSE)</f>
        <v>Standard</v>
      </c>
      <c r="J336">
        <f>VLOOKUP(A336,[1]Transactions!$A$2:$Y$3480,13,FALSE)</f>
        <v>43.97</v>
      </c>
      <c r="K336" s="4">
        <f>VLOOKUP(A336,[1]Transactions!$A$2:$Y$3480,14,FALSE)</f>
        <v>42295</v>
      </c>
      <c r="M336" t="b">
        <f>VLOOKUP(A336,[1]Transactions!$A$2:$Y$3480,5,FALSE)</f>
        <v>1</v>
      </c>
      <c r="N336" t="str">
        <f>VLOOKUP(A336,[1]Transactions!$A$2:$Y$3480,6,FALSE)</f>
        <v>Approved</v>
      </c>
      <c r="O336" t="str">
        <f>VLOOKUP(A336,[1]Transactions!$A$1:$Y$3480,7,FALSE)</f>
        <v>WeareA2B</v>
      </c>
      <c r="P336" t="s">
        <v>43</v>
      </c>
      <c r="Q336">
        <v>10</v>
      </c>
      <c r="R336" t="s">
        <v>478</v>
      </c>
      <c r="S336" t="s">
        <v>96</v>
      </c>
      <c r="T336" t="s">
        <v>31</v>
      </c>
      <c r="U336" t="s">
        <v>32</v>
      </c>
      <c r="V336" t="s">
        <v>47</v>
      </c>
      <c r="W336">
        <v>11</v>
      </c>
      <c r="X336">
        <v>8</v>
      </c>
      <c r="Y336">
        <v>8295.5499999999993</v>
      </c>
      <c r="Z336">
        <v>5173.8500000000004</v>
      </c>
      <c r="AA336">
        <v>65</v>
      </c>
      <c r="AB336">
        <v>49</v>
      </c>
      <c r="AC336">
        <v>8</v>
      </c>
      <c r="AD336">
        <v>3121.7</v>
      </c>
      <c r="AE336">
        <f t="shared" si="38"/>
        <v>2</v>
      </c>
      <c r="AF336">
        <f t="shared" si="37"/>
        <v>2</v>
      </c>
      <c r="AG336">
        <f t="shared" si="34"/>
        <v>2</v>
      </c>
      <c r="AH336">
        <f t="shared" si="35"/>
        <v>222</v>
      </c>
      <c r="AI336" t="str">
        <f t="shared" si="36"/>
        <v>Gold Customerr</v>
      </c>
    </row>
    <row r="337" spans="1:35" x14ac:dyDescent="0.3">
      <c r="A337">
        <v>2225</v>
      </c>
      <c r="B337" t="s">
        <v>1173</v>
      </c>
      <c r="C337">
        <v>4570</v>
      </c>
      <c r="D337" t="s">
        <v>53</v>
      </c>
      <c r="E337" t="s">
        <v>25</v>
      </c>
      <c r="F337">
        <v>4</v>
      </c>
      <c r="G337" t="s">
        <v>1174</v>
      </c>
      <c r="H337" t="s">
        <v>1175</v>
      </c>
      <c r="I337" t="str">
        <f>VLOOKUP(A337,[1]Transactions!$A$2:$Y$3480,8,FALSE)</f>
        <v>Standard</v>
      </c>
      <c r="J337">
        <f>VLOOKUP(A337,[1]Transactions!$A$2:$Y$3480,13,FALSE)</f>
        <v>448.67999999999995</v>
      </c>
      <c r="K337" s="4">
        <f>VLOOKUP(A337,[1]Transactions!$A$2:$Y$3480,14,FALSE)</f>
        <v>42688</v>
      </c>
      <c r="M337" t="b">
        <f>VLOOKUP(A337,[1]Transactions!$A$2:$Y$3480,5,FALSE)</f>
        <v>1</v>
      </c>
      <c r="N337" t="str">
        <f>VLOOKUP(A337,[1]Transactions!$A$2:$Y$3480,6,FALSE)</f>
        <v>Approved</v>
      </c>
      <c r="O337" t="str">
        <f>VLOOKUP(A337,[1]Transactions!$A$1:$Y$3480,7,FALSE)</f>
        <v>Giant Bicycles</v>
      </c>
      <c r="P337" t="s">
        <v>43</v>
      </c>
      <c r="Q337">
        <v>45</v>
      </c>
      <c r="R337" t="s">
        <v>356</v>
      </c>
      <c r="S337" t="s">
        <v>30</v>
      </c>
      <c r="T337" t="s">
        <v>38</v>
      </c>
      <c r="U337" t="s">
        <v>32</v>
      </c>
      <c r="V337" t="s">
        <v>47</v>
      </c>
      <c r="W337">
        <v>19</v>
      </c>
      <c r="X337">
        <v>3</v>
      </c>
      <c r="Y337">
        <v>5546.31</v>
      </c>
      <c r="Z337">
        <v>2034.21</v>
      </c>
      <c r="AA337">
        <v>32</v>
      </c>
      <c r="AB337">
        <v>208</v>
      </c>
      <c r="AC337">
        <v>3</v>
      </c>
      <c r="AD337">
        <v>3512.1</v>
      </c>
      <c r="AE337">
        <f t="shared" si="38"/>
        <v>1</v>
      </c>
      <c r="AF337">
        <f t="shared" si="37"/>
        <v>4</v>
      </c>
      <c r="AG337">
        <f t="shared" si="34"/>
        <v>2</v>
      </c>
      <c r="AH337">
        <f t="shared" si="35"/>
        <v>142</v>
      </c>
      <c r="AI337" t="str">
        <f t="shared" si="36"/>
        <v>Bronz customer</v>
      </c>
    </row>
    <row r="338" spans="1:35" x14ac:dyDescent="0.3">
      <c r="A338">
        <v>3385</v>
      </c>
      <c r="B338" t="s">
        <v>1176</v>
      </c>
      <c r="C338">
        <v>2088</v>
      </c>
      <c r="D338" t="s">
        <v>24</v>
      </c>
      <c r="E338" t="s">
        <v>25</v>
      </c>
      <c r="F338">
        <v>9</v>
      </c>
      <c r="G338" t="s">
        <v>1177</v>
      </c>
      <c r="I338" t="str">
        <f>VLOOKUP(A338,[1]Transactions!$A$2:$Y$3480,8,FALSE)</f>
        <v>Standard</v>
      </c>
      <c r="J338">
        <f>VLOOKUP(A338,[1]Transactions!$A$2:$Y$3480,13,FALSE)</f>
        <v>14.229999999999997</v>
      </c>
      <c r="K338" s="4">
        <f>VLOOKUP(A338,[1]Transactions!$A$2:$Y$3480,14,FALSE)</f>
        <v>42172</v>
      </c>
      <c r="M338" t="b">
        <f>VLOOKUP(A338,[1]Transactions!$A$2:$Y$3480,5,FALSE)</f>
        <v>0</v>
      </c>
      <c r="N338" t="str">
        <f>VLOOKUP(A338,[1]Transactions!$A$2:$Y$3480,6,FALSE)</f>
        <v>Approved</v>
      </c>
      <c r="O338" t="str">
        <f>VLOOKUP(A338,[1]Transactions!$A$1:$Y$3480,7,FALSE)</f>
        <v>OHM Cycles</v>
      </c>
      <c r="P338" t="s">
        <v>43</v>
      </c>
      <c r="Q338">
        <v>23</v>
      </c>
      <c r="R338" t="s">
        <v>1178</v>
      </c>
      <c r="S338" t="s">
        <v>7272</v>
      </c>
      <c r="T338" t="s">
        <v>31</v>
      </c>
      <c r="U338" t="s">
        <v>32</v>
      </c>
      <c r="V338" t="s">
        <v>47</v>
      </c>
      <c r="W338">
        <v>9</v>
      </c>
      <c r="X338">
        <v>3</v>
      </c>
      <c r="Y338">
        <v>2629.82</v>
      </c>
      <c r="Z338">
        <v>1454.28</v>
      </c>
      <c r="AA338">
        <v>45</v>
      </c>
      <c r="AB338">
        <v>54</v>
      </c>
      <c r="AC338">
        <v>3</v>
      </c>
      <c r="AD338">
        <v>1175.54</v>
      </c>
      <c r="AE338">
        <f t="shared" si="38"/>
        <v>2</v>
      </c>
      <c r="AF338">
        <f t="shared" si="37"/>
        <v>4</v>
      </c>
      <c r="AG338">
        <f t="shared" si="34"/>
        <v>4</v>
      </c>
      <c r="AH338">
        <f t="shared" si="35"/>
        <v>244</v>
      </c>
      <c r="AI338" t="str">
        <f t="shared" si="36"/>
        <v>Gold Customerr</v>
      </c>
    </row>
    <row r="339" spans="1:35" x14ac:dyDescent="0.3">
      <c r="A339">
        <v>1407</v>
      </c>
      <c r="B339" t="s">
        <v>1179</v>
      </c>
      <c r="C339">
        <v>3015</v>
      </c>
      <c r="D339" t="s">
        <v>40</v>
      </c>
      <c r="E339" t="s">
        <v>25</v>
      </c>
      <c r="F339">
        <v>10</v>
      </c>
      <c r="G339" t="s">
        <v>1180</v>
      </c>
      <c r="H339" t="s">
        <v>1181</v>
      </c>
      <c r="I339" t="str">
        <f>VLOOKUP(A339,[1]Transactions!$A$2:$Y$3480,8,FALSE)</f>
        <v>Road</v>
      </c>
      <c r="J339">
        <f>VLOOKUP(A339,[1]Transactions!$A$2:$Y$3480,13,FALSE)</f>
        <v>745.94</v>
      </c>
      <c r="K339" s="4">
        <f>VLOOKUP(A339,[1]Transactions!$A$2:$Y$3480,14,FALSE)</f>
        <v>37838</v>
      </c>
      <c r="M339" t="b">
        <f>VLOOKUP(A339,[1]Transactions!$A$2:$Y$3480,5,FALSE)</f>
        <v>1</v>
      </c>
      <c r="N339" t="str">
        <f>VLOOKUP(A339,[1]Transactions!$A$2:$Y$3480,6,FALSE)</f>
        <v>Approved</v>
      </c>
      <c r="O339" t="str">
        <f>VLOOKUP(A339,[1]Transactions!$A$1:$Y$3480,7,FALSE)</f>
        <v>Trek Bicycles</v>
      </c>
      <c r="P339" t="s">
        <v>43</v>
      </c>
      <c r="Q339">
        <v>43</v>
      </c>
      <c r="R339" t="s">
        <v>1156</v>
      </c>
      <c r="S339" t="s">
        <v>119</v>
      </c>
      <c r="T339" t="s">
        <v>31</v>
      </c>
      <c r="U339" t="s">
        <v>32</v>
      </c>
      <c r="V339" t="s">
        <v>33</v>
      </c>
      <c r="W339">
        <v>9</v>
      </c>
      <c r="X339">
        <v>9</v>
      </c>
      <c r="Y339">
        <v>9199.51</v>
      </c>
      <c r="Z339">
        <v>5402.98</v>
      </c>
      <c r="AA339">
        <v>39</v>
      </c>
      <c r="AB339">
        <v>0</v>
      </c>
      <c r="AC339">
        <v>9</v>
      </c>
      <c r="AD339">
        <v>3796.53</v>
      </c>
      <c r="AE339">
        <f>_xlfn.IFS(AB339&gt;=85,1,AND(AB339&lt;=84,AB339&gt;44),2,AND(AB339&lt;=44,AB339&gt;17),3,AND(AB339&lt;=18,AB339&gt;=0),4)</f>
        <v>4</v>
      </c>
      <c r="AF339">
        <f t="shared" si="37"/>
        <v>2</v>
      </c>
      <c r="AG339">
        <f t="shared" si="34"/>
        <v>2</v>
      </c>
      <c r="AH339">
        <f t="shared" si="35"/>
        <v>422</v>
      </c>
      <c r="AI339" t="str">
        <f t="shared" si="36"/>
        <v>Platinum Customer</v>
      </c>
    </row>
    <row r="340" spans="1:35" x14ac:dyDescent="0.3">
      <c r="A340">
        <v>2039</v>
      </c>
      <c r="B340" t="s">
        <v>1182</v>
      </c>
      <c r="C340">
        <v>2528</v>
      </c>
      <c r="D340" t="s">
        <v>24</v>
      </c>
      <c r="E340" t="s">
        <v>25</v>
      </c>
      <c r="F340">
        <v>8</v>
      </c>
      <c r="G340" t="s">
        <v>1183</v>
      </c>
      <c r="H340" t="s">
        <v>1184</v>
      </c>
      <c r="I340" t="str">
        <f>VLOOKUP(A340,[1]Transactions!$A$2:$Y$3480,8,FALSE)</f>
        <v>Standard</v>
      </c>
      <c r="J340">
        <f>VLOOKUP(A340,[1]Transactions!$A$2:$Y$3480,13,FALSE)</f>
        <v>45.960000000000008</v>
      </c>
      <c r="K340" s="4">
        <f>VLOOKUP(A340,[1]Transactions!$A$2:$Y$3480,14,FALSE)</f>
        <v>35707</v>
      </c>
      <c r="M340" t="b">
        <f>VLOOKUP(A340,[1]Transactions!$A$2:$Y$3480,5,FALSE)</f>
        <v>0</v>
      </c>
      <c r="N340" t="str">
        <f>VLOOKUP(A340,[1]Transactions!$A$2:$Y$3480,6,FALSE)</f>
        <v>Approved</v>
      </c>
      <c r="O340" t="str">
        <f>VLOOKUP(A340,[1]Transactions!$A$1:$Y$3480,7,FALSE)</f>
        <v>OHM Cycles</v>
      </c>
      <c r="P340" t="s">
        <v>43</v>
      </c>
      <c r="Q340">
        <v>38</v>
      </c>
      <c r="R340" t="s">
        <v>665</v>
      </c>
      <c r="S340" t="s">
        <v>219</v>
      </c>
      <c r="T340" t="s">
        <v>46</v>
      </c>
      <c r="U340" t="s">
        <v>32</v>
      </c>
      <c r="V340" t="s">
        <v>33</v>
      </c>
      <c r="W340">
        <v>7</v>
      </c>
      <c r="X340">
        <v>4</v>
      </c>
      <c r="Y340">
        <v>4532.55</v>
      </c>
      <c r="Z340">
        <v>2438.0700000000002</v>
      </c>
      <c r="AA340">
        <v>42</v>
      </c>
      <c r="AB340">
        <v>199</v>
      </c>
      <c r="AC340">
        <v>4</v>
      </c>
      <c r="AD340">
        <v>2094.48</v>
      </c>
      <c r="AE340">
        <f t="shared" si="38"/>
        <v>1</v>
      </c>
      <c r="AF340">
        <f t="shared" si="37"/>
        <v>4</v>
      </c>
      <c r="AG340">
        <f t="shared" si="34"/>
        <v>3</v>
      </c>
      <c r="AH340">
        <f t="shared" si="35"/>
        <v>143</v>
      </c>
      <c r="AI340" t="str">
        <f t="shared" si="36"/>
        <v>Bronz customer</v>
      </c>
    </row>
    <row r="341" spans="1:35" x14ac:dyDescent="0.3">
      <c r="A341">
        <v>2369</v>
      </c>
      <c r="B341" t="s">
        <v>1185</v>
      </c>
      <c r="C341">
        <v>3219</v>
      </c>
      <c r="D341" t="s">
        <v>40</v>
      </c>
      <c r="E341" t="s">
        <v>25</v>
      </c>
      <c r="F341">
        <v>5</v>
      </c>
      <c r="G341" t="s">
        <v>1186</v>
      </c>
      <c r="H341" t="s">
        <v>1187</v>
      </c>
      <c r="I341" t="str">
        <f>VLOOKUP(A341,[1]Transactions!$A$2:$Y$3480,8,FALSE)</f>
        <v>Standard</v>
      </c>
      <c r="J341">
        <f>VLOOKUP(A341,[1]Transactions!$A$2:$Y$3480,13,FALSE)</f>
        <v>179.44</v>
      </c>
      <c r="K341" s="4">
        <f>VLOOKUP(A341,[1]Transactions!$A$2:$Y$3480,14,FALSE)</f>
        <v>42105</v>
      </c>
      <c r="M341" t="b">
        <f>VLOOKUP(A341,[1]Transactions!$A$2:$Y$3480,5,FALSE)</f>
        <v>1</v>
      </c>
      <c r="N341" t="str">
        <f>VLOOKUP(A341,[1]Transactions!$A$2:$Y$3480,6,FALSE)</f>
        <v>Approved</v>
      </c>
      <c r="O341" t="str">
        <f>VLOOKUP(A341,[1]Transactions!$A$1:$Y$3480,7,FALSE)</f>
        <v>Solex</v>
      </c>
      <c r="P341" t="s">
        <v>43</v>
      </c>
      <c r="Q341">
        <v>80</v>
      </c>
      <c r="R341" t="s">
        <v>641</v>
      </c>
      <c r="S341" t="s">
        <v>45</v>
      </c>
      <c r="T341" t="s">
        <v>31</v>
      </c>
      <c r="U341" t="s">
        <v>32</v>
      </c>
      <c r="V341" t="s">
        <v>33</v>
      </c>
      <c r="W341">
        <v>1</v>
      </c>
      <c r="X341">
        <v>8</v>
      </c>
      <c r="Y341">
        <v>11223.94</v>
      </c>
      <c r="Z341">
        <v>4369.3500000000004</v>
      </c>
      <c r="AA341">
        <v>23</v>
      </c>
      <c r="AB341">
        <v>1</v>
      </c>
      <c r="AC341">
        <v>8</v>
      </c>
      <c r="AD341">
        <v>6854.59</v>
      </c>
      <c r="AE341">
        <f t="shared" si="38"/>
        <v>4</v>
      </c>
      <c r="AF341">
        <f t="shared" si="37"/>
        <v>2</v>
      </c>
      <c r="AG341">
        <f t="shared" si="34"/>
        <v>1</v>
      </c>
      <c r="AH341">
        <f t="shared" si="35"/>
        <v>421</v>
      </c>
      <c r="AI341" t="str">
        <f t="shared" si="36"/>
        <v>Platinum Customer</v>
      </c>
    </row>
    <row r="342" spans="1:35" x14ac:dyDescent="0.3">
      <c r="A342">
        <v>1669</v>
      </c>
      <c r="B342" t="s">
        <v>1188</v>
      </c>
      <c r="C342">
        <v>2155</v>
      </c>
      <c r="D342" t="s">
        <v>24</v>
      </c>
      <c r="E342" t="s">
        <v>25</v>
      </c>
      <c r="F342">
        <v>11</v>
      </c>
      <c r="G342" t="s">
        <v>1189</v>
      </c>
      <c r="H342" t="s">
        <v>1190</v>
      </c>
      <c r="I342" t="str">
        <f>VLOOKUP(A342,[1]Transactions!$A$2:$Y$3480,8,FALSE)</f>
        <v>Standard</v>
      </c>
      <c r="J342">
        <f>VLOOKUP(A342,[1]Transactions!$A$2:$Y$3480,13,FALSE)</f>
        <v>771.12</v>
      </c>
      <c r="K342" s="4">
        <f>VLOOKUP(A342,[1]Transactions!$A$2:$Y$3480,14,FALSE)</f>
        <v>34556</v>
      </c>
      <c r="M342" t="b">
        <f>VLOOKUP(A342,[1]Transactions!$A$2:$Y$3480,5,FALSE)</f>
        <v>1</v>
      </c>
      <c r="N342" t="str">
        <f>VLOOKUP(A342,[1]Transactions!$A$2:$Y$3480,6,FALSE)</f>
        <v>Approved</v>
      </c>
      <c r="O342" t="str">
        <f>VLOOKUP(A342,[1]Transactions!$A$1:$Y$3480,7,FALSE)</f>
        <v>OHM Cycles</v>
      </c>
      <c r="P342" t="s">
        <v>28</v>
      </c>
      <c r="Q342">
        <v>74</v>
      </c>
      <c r="R342" t="s">
        <v>206</v>
      </c>
      <c r="S342" t="s">
        <v>45</v>
      </c>
      <c r="T342" t="s">
        <v>46</v>
      </c>
      <c r="U342" t="s">
        <v>32</v>
      </c>
      <c r="V342" t="s">
        <v>33</v>
      </c>
      <c r="W342">
        <v>21</v>
      </c>
      <c r="X342">
        <v>6</v>
      </c>
      <c r="Y342">
        <v>6940.13</v>
      </c>
      <c r="Z342">
        <v>3579.03</v>
      </c>
      <c r="AA342">
        <v>42</v>
      </c>
      <c r="AB342">
        <v>59</v>
      </c>
      <c r="AC342">
        <v>6</v>
      </c>
      <c r="AD342">
        <v>3361.1</v>
      </c>
      <c r="AE342">
        <f t="shared" si="38"/>
        <v>2</v>
      </c>
      <c r="AF342">
        <f t="shared" si="37"/>
        <v>3</v>
      </c>
      <c r="AG342">
        <f t="shared" si="34"/>
        <v>2</v>
      </c>
      <c r="AH342">
        <f t="shared" si="35"/>
        <v>232</v>
      </c>
      <c r="AI342" t="str">
        <f t="shared" si="36"/>
        <v>Gold Customerr</v>
      </c>
    </row>
    <row r="343" spans="1:35" x14ac:dyDescent="0.3">
      <c r="A343">
        <v>2282</v>
      </c>
      <c r="B343" t="s">
        <v>1191</v>
      </c>
      <c r="C343">
        <v>3630</v>
      </c>
      <c r="D343" t="s">
        <v>40</v>
      </c>
      <c r="E343" t="s">
        <v>25</v>
      </c>
      <c r="F343">
        <v>4</v>
      </c>
      <c r="G343" t="s">
        <v>1192</v>
      </c>
      <c r="H343" t="s">
        <v>1193</v>
      </c>
      <c r="I343" t="str">
        <f>VLOOKUP(A343,[1]Transactions!$A$2:$Y$3480,8,FALSE)</f>
        <v>Road</v>
      </c>
      <c r="J343">
        <f>VLOOKUP(A343,[1]Transactions!$A$2:$Y$3480,13,FALSE)</f>
        <v>64.92999999999995</v>
      </c>
      <c r="K343" s="4">
        <f>VLOOKUP(A343,[1]Transactions!$A$2:$Y$3480,14,FALSE)</f>
        <v>40487</v>
      </c>
      <c r="M343" t="b">
        <f>VLOOKUP(A343,[1]Transactions!$A$2:$Y$3480,5,FALSE)</f>
        <v>1</v>
      </c>
      <c r="N343" t="str">
        <f>VLOOKUP(A343,[1]Transactions!$A$2:$Y$3480,6,FALSE)</f>
        <v>Approved</v>
      </c>
      <c r="O343" t="str">
        <f>VLOOKUP(A343,[1]Transactions!$A$1:$Y$3480,7,FALSE)</f>
        <v>Giant Bicycles</v>
      </c>
      <c r="P343" t="s">
        <v>28</v>
      </c>
      <c r="Q343">
        <v>81</v>
      </c>
      <c r="R343" t="s">
        <v>599</v>
      </c>
      <c r="S343" t="s">
        <v>45</v>
      </c>
      <c r="T343" t="s">
        <v>38</v>
      </c>
      <c r="U343" t="s">
        <v>32</v>
      </c>
      <c r="V343" t="s">
        <v>33</v>
      </c>
      <c r="W343">
        <v>7</v>
      </c>
      <c r="X343">
        <v>6</v>
      </c>
      <c r="Y343">
        <v>6818.61</v>
      </c>
      <c r="Z343">
        <v>3687.1</v>
      </c>
      <c r="AA343">
        <v>63</v>
      </c>
      <c r="AB343">
        <v>14</v>
      </c>
      <c r="AC343">
        <v>6</v>
      </c>
      <c r="AD343">
        <v>3131.51</v>
      </c>
      <c r="AE343">
        <f t="shared" si="38"/>
        <v>4</v>
      </c>
      <c r="AF343">
        <f t="shared" si="37"/>
        <v>3</v>
      </c>
      <c r="AG343">
        <f t="shared" si="34"/>
        <v>2</v>
      </c>
      <c r="AH343">
        <f t="shared" si="35"/>
        <v>432</v>
      </c>
      <c r="AI343" t="str">
        <f t="shared" si="36"/>
        <v>Platinum Customer</v>
      </c>
    </row>
    <row r="344" spans="1:35" x14ac:dyDescent="0.3">
      <c r="A344">
        <v>2891</v>
      </c>
      <c r="B344" t="s">
        <v>1194</v>
      </c>
      <c r="C344">
        <v>2481</v>
      </c>
      <c r="D344" t="s">
        <v>24</v>
      </c>
      <c r="E344" t="s">
        <v>25</v>
      </c>
      <c r="F344">
        <v>11</v>
      </c>
      <c r="G344" t="s">
        <v>1195</v>
      </c>
      <c r="H344" t="s">
        <v>1196</v>
      </c>
      <c r="I344" t="str">
        <f>VLOOKUP(A344,[1]Transactions!$A$2:$Y$3480,8,FALSE)</f>
        <v>Standard</v>
      </c>
      <c r="J344">
        <f>VLOOKUP(A344,[1]Transactions!$A$2:$Y$3480,13,FALSE)</f>
        <v>812.44</v>
      </c>
      <c r="K344" s="4">
        <f>VLOOKUP(A344,[1]Transactions!$A$2:$Y$3480,14,FALSE)</f>
        <v>41848</v>
      </c>
      <c r="M344" t="b">
        <f>VLOOKUP(A344,[1]Transactions!$A$2:$Y$3480,5,FALSE)</f>
        <v>0</v>
      </c>
      <c r="N344" t="str">
        <f>VLOOKUP(A344,[1]Transactions!$A$2:$Y$3480,6,FALSE)</f>
        <v>Approved</v>
      </c>
      <c r="O344" t="str">
        <f>VLOOKUP(A344,[1]Transactions!$A$1:$Y$3480,7,FALSE)</f>
        <v>WeareA2B</v>
      </c>
      <c r="P344" t="s">
        <v>43</v>
      </c>
      <c r="Q344">
        <v>5</v>
      </c>
      <c r="R344" t="s">
        <v>449</v>
      </c>
      <c r="S344" t="s">
        <v>119</v>
      </c>
      <c r="T344" t="s">
        <v>46</v>
      </c>
      <c r="U344" t="s">
        <v>32</v>
      </c>
      <c r="V344" t="s">
        <v>33</v>
      </c>
      <c r="W344">
        <v>12</v>
      </c>
      <c r="X344">
        <v>7</v>
      </c>
      <c r="Y344">
        <v>8583.39</v>
      </c>
      <c r="Z344">
        <v>3953.44</v>
      </c>
      <c r="AA344">
        <v>33</v>
      </c>
      <c r="AB344">
        <v>62</v>
      </c>
      <c r="AC344">
        <v>7</v>
      </c>
      <c r="AD344">
        <v>4629.95</v>
      </c>
      <c r="AE344">
        <f t="shared" si="38"/>
        <v>2</v>
      </c>
      <c r="AF344">
        <f t="shared" si="37"/>
        <v>3</v>
      </c>
      <c r="AG344">
        <f t="shared" si="34"/>
        <v>1</v>
      </c>
      <c r="AH344">
        <f t="shared" si="35"/>
        <v>231</v>
      </c>
      <c r="AI344" t="str">
        <f t="shared" si="36"/>
        <v>Gold Customerr</v>
      </c>
    </row>
    <row r="345" spans="1:35" x14ac:dyDescent="0.3">
      <c r="A345">
        <v>938</v>
      </c>
      <c r="B345" t="s">
        <v>1197</v>
      </c>
      <c r="C345">
        <v>3037</v>
      </c>
      <c r="D345" t="s">
        <v>40</v>
      </c>
      <c r="E345" t="s">
        <v>25</v>
      </c>
      <c r="F345">
        <v>7</v>
      </c>
      <c r="G345" t="s">
        <v>1198</v>
      </c>
      <c r="I345" t="str">
        <f>VLOOKUP(A345,[1]Transactions!$A$2:$Y$3480,8,FALSE)</f>
        <v>Mountain</v>
      </c>
      <c r="J345">
        <f>VLOOKUP(A345,[1]Transactions!$A$2:$Y$3480,13,FALSE)</f>
        <v>75.75</v>
      </c>
      <c r="K345" s="4">
        <f>VLOOKUP(A345,[1]Transactions!$A$2:$Y$3480,14,FALSE)</f>
        <v>34244</v>
      </c>
      <c r="M345" t="b">
        <f>VLOOKUP(A345,[1]Transactions!$A$2:$Y$3480,5,FALSE)</f>
        <v>1</v>
      </c>
      <c r="N345" t="str">
        <f>VLOOKUP(A345,[1]Transactions!$A$2:$Y$3480,6,FALSE)</f>
        <v>Approved</v>
      </c>
      <c r="O345" t="str">
        <f>VLOOKUP(A345,[1]Transactions!$A$1:$Y$3480,7,FALSE)</f>
        <v>Norco Bicycles</v>
      </c>
      <c r="P345" t="s">
        <v>43</v>
      </c>
      <c r="Q345">
        <v>18</v>
      </c>
      <c r="R345" t="s">
        <v>376</v>
      </c>
      <c r="S345" t="s">
        <v>57</v>
      </c>
      <c r="T345" t="s">
        <v>31</v>
      </c>
      <c r="U345" t="s">
        <v>32</v>
      </c>
      <c r="V345" t="s">
        <v>47</v>
      </c>
      <c r="W345">
        <v>7</v>
      </c>
      <c r="X345">
        <v>8</v>
      </c>
      <c r="Y345">
        <v>7614.88</v>
      </c>
      <c r="Z345">
        <v>2810.93</v>
      </c>
      <c r="AA345">
        <v>24</v>
      </c>
      <c r="AB345">
        <v>61</v>
      </c>
      <c r="AC345">
        <v>8</v>
      </c>
      <c r="AD345">
        <v>4803.95</v>
      </c>
      <c r="AE345">
        <f t="shared" si="38"/>
        <v>2</v>
      </c>
      <c r="AF345">
        <f t="shared" si="37"/>
        <v>2</v>
      </c>
      <c r="AG345">
        <f t="shared" si="34"/>
        <v>1</v>
      </c>
      <c r="AH345">
        <f t="shared" si="35"/>
        <v>221</v>
      </c>
      <c r="AI345" t="str">
        <f t="shared" si="36"/>
        <v>Gold Customerr</v>
      </c>
    </row>
    <row r="346" spans="1:35" x14ac:dyDescent="0.3">
      <c r="A346">
        <v>268</v>
      </c>
      <c r="B346" t="s">
        <v>1199</v>
      </c>
      <c r="C346">
        <v>2752</v>
      </c>
      <c r="D346" t="s">
        <v>24</v>
      </c>
      <c r="E346" t="s">
        <v>25</v>
      </c>
      <c r="F346">
        <v>9</v>
      </c>
      <c r="G346" t="s">
        <v>798</v>
      </c>
      <c r="H346" t="s">
        <v>1200</v>
      </c>
      <c r="I346" t="str">
        <f>VLOOKUP(A346,[1]Transactions!$A$2:$Y$3480,8,FALSE)</f>
        <v>Standard</v>
      </c>
      <c r="J346">
        <f>VLOOKUP(A346,[1]Transactions!$A$2:$Y$3480,13,FALSE)</f>
        <v>1592.19</v>
      </c>
      <c r="K346" s="4">
        <f>VLOOKUP(A346,[1]Transactions!$A$2:$Y$3480,14,FALSE)</f>
        <v>40410</v>
      </c>
      <c r="M346" t="b">
        <f>VLOOKUP(A346,[1]Transactions!$A$2:$Y$3480,5,FALSE)</f>
        <v>0</v>
      </c>
      <c r="N346" t="str">
        <f>VLOOKUP(A346,[1]Transactions!$A$2:$Y$3480,6,FALSE)</f>
        <v>Approved</v>
      </c>
      <c r="O346" t="str">
        <f>VLOOKUP(A346,[1]Transactions!$A$1:$Y$3480,7,FALSE)</f>
        <v>OHM Cycles</v>
      </c>
      <c r="P346" t="s">
        <v>43</v>
      </c>
      <c r="Q346">
        <v>60</v>
      </c>
      <c r="R346" t="s">
        <v>210</v>
      </c>
      <c r="S346" t="s">
        <v>119</v>
      </c>
      <c r="T346" t="s">
        <v>31</v>
      </c>
      <c r="U346" t="s">
        <v>32</v>
      </c>
      <c r="V346" t="s">
        <v>47</v>
      </c>
      <c r="W346">
        <v>10</v>
      </c>
      <c r="X346">
        <v>4</v>
      </c>
      <c r="Y346">
        <v>5104.5600000000004</v>
      </c>
      <c r="Z346">
        <v>2391.37</v>
      </c>
      <c r="AA346">
        <v>41</v>
      </c>
      <c r="AB346">
        <v>69</v>
      </c>
      <c r="AC346">
        <v>4</v>
      </c>
      <c r="AD346">
        <v>2713.19</v>
      </c>
      <c r="AE346">
        <f t="shared" si="38"/>
        <v>2</v>
      </c>
      <c r="AF346">
        <f t="shared" si="37"/>
        <v>4</v>
      </c>
      <c r="AG346">
        <f t="shared" si="34"/>
        <v>3</v>
      </c>
      <c r="AH346">
        <f t="shared" si="35"/>
        <v>243</v>
      </c>
      <c r="AI346" t="str">
        <f t="shared" si="36"/>
        <v>Gold Customerr</v>
      </c>
    </row>
    <row r="347" spans="1:35" x14ac:dyDescent="0.3">
      <c r="A347">
        <v>823</v>
      </c>
      <c r="B347" t="s">
        <v>1201</v>
      </c>
      <c r="C347">
        <v>2156</v>
      </c>
      <c r="D347" t="s">
        <v>24</v>
      </c>
      <c r="E347" t="s">
        <v>25</v>
      </c>
      <c r="F347">
        <v>11</v>
      </c>
      <c r="G347" t="s">
        <v>435</v>
      </c>
      <c r="H347" t="s">
        <v>1202</v>
      </c>
      <c r="I347" t="str">
        <f>VLOOKUP(A347,[1]Transactions!$A$2:$Y$3480,8,FALSE)</f>
        <v>Standard</v>
      </c>
      <c r="J347">
        <f>VLOOKUP(A347,[1]Transactions!$A$2:$Y$3480,13,FALSE)</f>
        <v>802.26</v>
      </c>
      <c r="K347" s="4">
        <f>VLOOKUP(A347,[1]Transactions!$A$2:$Y$3480,14,FALSE)</f>
        <v>37220</v>
      </c>
      <c r="M347" t="b">
        <f>VLOOKUP(A347,[1]Transactions!$A$2:$Y$3480,5,FALSE)</f>
        <v>0</v>
      </c>
      <c r="N347" t="str">
        <f>VLOOKUP(A347,[1]Transactions!$A$2:$Y$3480,6,FALSE)</f>
        <v>Approved</v>
      </c>
      <c r="O347" t="str">
        <f>VLOOKUP(A347,[1]Transactions!$A$1:$Y$3480,7,FALSE)</f>
        <v>OHM Cycles</v>
      </c>
      <c r="P347" t="s">
        <v>43</v>
      </c>
      <c r="Q347">
        <v>91</v>
      </c>
      <c r="R347" t="s">
        <v>111</v>
      </c>
      <c r="S347" t="s">
        <v>119</v>
      </c>
      <c r="T347" t="s">
        <v>38</v>
      </c>
      <c r="U347" t="s">
        <v>32</v>
      </c>
      <c r="V347" t="s">
        <v>47</v>
      </c>
      <c r="W347">
        <v>9</v>
      </c>
      <c r="X347">
        <v>6</v>
      </c>
      <c r="Y347">
        <v>9755.81</v>
      </c>
      <c r="Z347">
        <v>3944.51</v>
      </c>
      <c r="AA347">
        <v>30</v>
      </c>
      <c r="AB347">
        <v>23</v>
      </c>
      <c r="AC347">
        <v>6</v>
      </c>
      <c r="AD347">
        <v>5811.3</v>
      </c>
      <c r="AE347">
        <f t="shared" si="38"/>
        <v>3</v>
      </c>
      <c r="AF347">
        <f t="shared" si="37"/>
        <v>3</v>
      </c>
      <c r="AG347">
        <f t="shared" si="34"/>
        <v>1</v>
      </c>
      <c r="AH347">
        <f t="shared" si="35"/>
        <v>331</v>
      </c>
      <c r="AI347" t="str">
        <f t="shared" si="36"/>
        <v>Silver Customer</v>
      </c>
    </row>
    <row r="348" spans="1:35" x14ac:dyDescent="0.3">
      <c r="A348">
        <v>2032</v>
      </c>
      <c r="B348" t="s">
        <v>1203</v>
      </c>
      <c r="C348">
        <v>2217</v>
      </c>
      <c r="D348" t="s">
        <v>24</v>
      </c>
      <c r="E348" t="s">
        <v>25</v>
      </c>
      <c r="F348">
        <v>8</v>
      </c>
      <c r="G348" t="s">
        <v>1204</v>
      </c>
      <c r="H348" t="s">
        <v>1205</v>
      </c>
      <c r="I348" t="str">
        <f>VLOOKUP(A348,[1]Transactions!$A$2:$Y$3480,8,FALSE)</f>
        <v>Road</v>
      </c>
      <c r="J348">
        <f>VLOOKUP(A348,[1]Transactions!$A$2:$Y$3480,13,FALSE)</f>
        <v>104.24000000000001</v>
      </c>
      <c r="K348" s="4">
        <f>VLOOKUP(A348,[1]Transactions!$A$2:$Y$3480,14,FALSE)</f>
        <v>35560</v>
      </c>
      <c r="M348" t="b">
        <f>VLOOKUP(A348,[1]Transactions!$A$2:$Y$3480,5,FALSE)</f>
        <v>1</v>
      </c>
      <c r="N348" t="str">
        <f>VLOOKUP(A348,[1]Transactions!$A$2:$Y$3480,6,FALSE)</f>
        <v>Approved</v>
      </c>
      <c r="O348" t="str">
        <f>VLOOKUP(A348,[1]Transactions!$A$1:$Y$3480,7,FALSE)</f>
        <v>Solex</v>
      </c>
      <c r="P348" t="s">
        <v>28</v>
      </c>
      <c r="Q348">
        <v>98</v>
      </c>
      <c r="R348" t="s">
        <v>291</v>
      </c>
      <c r="S348" t="s">
        <v>176</v>
      </c>
      <c r="T348" t="s">
        <v>31</v>
      </c>
      <c r="U348" t="s">
        <v>32</v>
      </c>
      <c r="V348" t="s">
        <v>33</v>
      </c>
      <c r="W348">
        <v>9</v>
      </c>
      <c r="X348">
        <v>2</v>
      </c>
      <c r="Y348">
        <v>1640.3</v>
      </c>
      <c r="Z348">
        <v>661.54</v>
      </c>
      <c r="AA348">
        <v>37</v>
      </c>
      <c r="AB348">
        <v>5</v>
      </c>
      <c r="AC348">
        <v>2</v>
      </c>
      <c r="AD348">
        <v>978.76</v>
      </c>
      <c r="AE348">
        <f t="shared" si="38"/>
        <v>4</v>
      </c>
      <c r="AF348">
        <f t="shared" si="37"/>
        <v>4</v>
      </c>
      <c r="AG348">
        <f t="shared" si="34"/>
        <v>4</v>
      </c>
      <c r="AH348">
        <f t="shared" si="35"/>
        <v>444</v>
      </c>
      <c r="AI348" t="str">
        <f t="shared" si="36"/>
        <v>Platinum Customer</v>
      </c>
    </row>
    <row r="349" spans="1:35" x14ac:dyDescent="0.3">
      <c r="A349">
        <v>352</v>
      </c>
      <c r="B349" t="s">
        <v>1206</v>
      </c>
      <c r="C349">
        <v>4350</v>
      </c>
      <c r="D349" t="s">
        <v>53</v>
      </c>
      <c r="E349" t="s">
        <v>25</v>
      </c>
      <c r="F349">
        <v>6</v>
      </c>
      <c r="G349" t="s">
        <v>1207</v>
      </c>
      <c r="H349" t="s">
        <v>1208</v>
      </c>
      <c r="I349" t="str">
        <f>VLOOKUP(A349,[1]Transactions!$A$2:$Y$3480,8,FALSE)</f>
        <v>Road</v>
      </c>
      <c r="J349">
        <f>VLOOKUP(A349,[1]Transactions!$A$2:$Y$3480,13,FALSE)</f>
        <v>309.80999999999995</v>
      </c>
      <c r="K349" s="4">
        <f>VLOOKUP(A349,[1]Transactions!$A$2:$Y$3480,14,FALSE)</f>
        <v>35052</v>
      </c>
      <c r="M349" t="b">
        <f>VLOOKUP(A349,[1]Transactions!$A$2:$Y$3480,5,FALSE)</f>
        <v>0</v>
      </c>
      <c r="N349" t="str">
        <f>VLOOKUP(A349,[1]Transactions!$A$2:$Y$3480,6,FALSE)</f>
        <v>Approved</v>
      </c>
      <c r="O349" t="str">
        <f>VLOOKUP(A349,[1]Transactions!$A$1:$Y$3480,7,FALSE)</f>
        <v>Norco Bicycles</v>
      </c>
      <c r="P349" t="s">
        <v>28</v>
      </c>
      <c r="Q349">
        <v>12</v>
      </c>
      <c r="R349" t="s">
        <v>191</v>
      </c>
      <c r="S349" t="s">
        <v>57</v>
      </c>
      <c r="T349" t="s">
        <v>31</v>
      </c>
      <c r="U349" t="s">
        <v>32</v>
      </c>
      <c r="V349" t="s">
        <v>47</v>
      </c>
      <c r="W349">
        <v>4</v>
      </c>
      <c r="X349">
        <v>6</v>
      </c>
      <c r="Y349">
        <v>8533.27</v>
      </c>
      <c r="Z349">
        <v>4128.87</v>
      </c>
      <c r="AA349">
        <v>41</v>
      </c>
      <c r="AB349">
        <v>25</v>
      </c>
      <c r="AC349">
        <v>6</v>
      </c>
      <c r="AD349">
        <v>4404.3999999999996</v>
      </c>
      <c r="AE349">
        <f t="shared" si="38"/>
        <v>3</v>
      </c>
      <c r="AF349">
        <f t="shared" si="37"/>
        <v>3</v>
      </c>
      <c r="AG349">
        <f t="shared" si="34"/>
        <v>1</v>
      </c>
      <c r="AH349">
        <f t="shared" si="35"/>
        <v>331</v>
      </c>
      <c r="AI349" t="str">
        <f t="shared" si="36"/>
        <v>Silver Customer</v>
      </c>
    </row>
    <row r="350" spans="1:35" x14ac:dyDescent="0.3">
      <c r="A350">
        <v>2017</v>
      </c>
      <c r="B350" t="s">
        <v>1209</v>
      </c>
      <c r="C350">
        <v>2086</v>
      </c>
      <c r="D350" t="s">
        <v>24</v>
      </c>
      <c r="E350" t="s">
        <v>25</v>
      </c>
      <c r="F350">
        <v>11</v>
      </c>
      <c r="G350" t="s">
        <v>1210</v>
      </c>
      <c r="H350" t="s">
        <v>1211</v>
      </c>
      <c r="I350" t="str">
        <f>VLOOKUP(A350,[1]Transactions!$A$2:$Y$3480,8,FALSE)</f>
        <v>Standard</v>
      </c>
      <c r="J350">
        <f>VLOOKUP(A350,[1]Transactions!$A$2:$Y$3480,13,FALSE)</f>
        <v>771.12</v>
      </c>
      <c r="K350" s="4">
        <f>VLOOKUP(A350,[1]Transactions!$A$2:$Y$3480,14,FALSE)</f>
        <v>40487</v>
      </c>
      <c r="M350" t="b">
        <f>VLOOKUP(A350,[1]Transactions!$A$2:$Y$3480,5,FALSE)</f>
        <v>0</v>
      </c>
      <c r="N350" t="str">
        <f>VLOOKUP(A350,[1]Transactions!$A$2:$Y$3480,6,FALSE)</f>
        <v>Approved</v>
      </c>
      <c r="O350" t="str">
        <f>VLOOKUP(A350,[1]Transactions!$A$1:$Y$3480,7,FALSE)</f>
        <v>OHM Cycles</v>
      </c>
      <c r="P350" t="s">
        <v>28</v>
      </c>
      <c r="Q350">
        <v>67</v>
      </c>
      <c r="R350" t="s">
        <v>1212</v>
      </c>
      <c r="S350" t="s">
        <v>45</v>
      </c>
      <c r="T350" t="s">
        <v>38</v>
      </c>
      <c r="U350" t="s">
        <v>32</v>
      </c>
      <c r="V350" t="s">
        <v>33</v>
      </c>
      <c r="W350">
        <v>6</v>
      </c>
      <c r="X350">
        <v>5</v>
      </c>
      <c r="Y350">
        <v>5612.86</v>
      </c>
      <c r="Z350">
        <v>1920</v>
      </c>
      <c r="AA350">
        <v>25</v>
      </c>
      <c r="AB350">
        <v>12</v>
      </c>
      <c r="AC350">
        <v>5</v>
      </c>
      <c r="AD350">
        <v>3692.86</v>
      </c>
      <c r="AE350">
        <f t="shared" si="38"/>
        <v>4</v>
      </c>
      <c r="AF350">
        <f>_xlfn.IFS(AC350&gt;=14,1,AND(AC350&lt;=14,AC350&gt;7),2,AND(AC350&lt;=7,AC350&gt;=5),3,AND(AC350&lt;=4,AC350&gt;0),4)</f>
        <v>3</v>
      </c>
      <c r="AG350">
        <f t="shared" si="34"/>
        <v>2</v>
      </c>
      <c r="AH350">
        <f t="shared" si="35"/>
        <v>432</v>
      </c>
      <c r="AI350" t="str">
        <f t="shared" si="36"/>
        <v>Platinum Customer</v>
      </c>
    </row>
    <row r="351" spans="1:35" x14ac:dyDescent="0.3">
      <c r="A351">
        <v>1197</v>
      </c>
      <c r="B351" t="s">
        <v>1213</v>
      </c>
      <c r="C351">
        <v>2560</v>
      </c>
      <c r="D351" t="s">
        <v>24</v>
      </c>
      <c r="E351" t="s">
        <v>25</v>
      </c>
      <c r="F351">
        <v>8</v>
      </c>
      <c r="G351" t="s">
        <v>1214</v>
      </c>
      <c r="H351" t="s">
        <v>1215</v>
      </c>
      <c r="I351">
        <f>VLOOKUP(A351,[1]Transactions!$A$2:$Y$3480,8,FALSE)</f>
        <v>0</v>
      </c>
      <c r="J351">
        <f>VLOOKUP(A351,[1]Transactions!$A$2:$Y$3480,13,FALSE)</f>
        <v>756.31</v>
      </c>
      <c r="K351" s="4">
        <f>VLOOKUP(A351,[1]Transactions!$A$2:$Y$3480,14,FALSE)</f>
        <v>0</v>
      </c>
      <c r="M351" t="b">
        <f>VLOOKUP(A351,[1]Transactions!$A$2:$Y$3480,5,FALSE)</f>
        <v>0</v>
      </c>
      <c r="N351" t="str">
        <f>VLOOKUP(A351,[1]Transactions!$A$2:$Y$3480,6,FALSE)</f>
        <v>Approved</v>
      </c>
      <c r="O351">
        <f>VLOOKUP(A351,[1]Transactions!$A$1:$Y$3480,7,FALSE)</f>
        <v>0</v>
      </c>
      <c r="P351" t="s">
        <v>43</v>
      </c>
      <c r="Q351">
        <v>44</v>
      </c>
      <c r="R351" t="s">
        <v>118</v>
      </c>
      <c r="S351" t="s">
        <v>45</v>
      </c>
      <c r="T351" t="s">
        <v>46</v>
      </c>
      <c r="U351" t="s">
        <v>32</v>
      </c>
      <c r="V351" t="s">
        <v>33</v>
      </c>
      <c r="W351">
        <v>5</v>
      </c>
      <c r="X351">
        <v>4</v>
      </c>
      <c r="Y351">
        <v>4455.8900000000003</v>
      </c>
      <c r="Z351">
        <v>2896.76</v>
      </c>
      <c r="AA351">
        <v>22</v>
      </c>
      <c r="AB351">
        <v>7</v>
      </c>
      <c r="AC351">
        <v>4</v>
      </c>
      <c r="AD351">
        <v>1559.13</v>
      </c>
      <c r="AE351">
        <f t="shared" si="38"/>
        <v>4</v>
      </c>
      <c r="AF351">
        <f t="shared" si="37"/>
        <v>4</v>
      </c>
      <c r="AG351">
        <f t="shared" si="34"/>
        <v>4</v>
      </c>
      <c r="AH351">
        <f t="shared" si="35"/>
        <v>444</v>
      </c>
      <c r="AI351" t="str">
        <f t="shared" si="36"/>
        <v>Platinum Customer</v>
      </c>
    </row>
    <row r="352" spans="1:35" x14ac:dyDescent="0.3">
      <c r="A352">
        <v>1370</v>
      </c>
      <c r="B352" t="s">
        <v>1216</v>
      </c>
      <c r="C352">
        <v>3201</v>
      </c>
      <c r="D352" t="s">
        <v>40</v>
      </c>
      <c r="E352" t="s">
        <v>25</v>
      </c>
      <c r="F352">
        <v>6</v>
      </c>
      <c r="G352" t="s">
        <v>1217</v>
      </c>
      <c r="H352" t="s">
        <v>1218</v>
      </c>
      <c r="I352" t="str">
        <f>VLOOKUP(A352,[1]Transactions!$A$2:$Y$3480,8,FALSE)</f>
        <v>Road</v>
      </c>
      <c r="J352">
        <f>VLOOKUP(A352,[1]Transactions!$A$2:$Y$3480,13,FALSE)</f>
        <v>450.77</v>
      </c>
      <c r="K352" s="4">
        <f>VLOOKUP(A352,[1]Transactions!$A$2:$Y$3480,14,FALSE)</f>
        <v>35455</v>
      </c>
      <c r="M352" t="b">
        <f>VLOOKUP(A352,[1]Transactions!$A$2:$Y$3480,5,FALSE)</f>
        <v>1</v>
      </c>
      <c r="N352" t="str">
        <f>VLOOKUP(A352,[1]Transactions!$A$2:$Y$3480,6,FALSE)</f>
        <v>Approved</v>
      </c>
      <c r="O352" t="str">
        <f>VLOOKUP(A352,[1]Transactions!$A$1:$Y$3480,7,FALSE)</f>
        <v>OHM Cycles</v>
      </c>
      <c r="P352" t="s">
        <v>43</v>
      </c>
      <c r="Q352">
        <v>44</v>
      </c>
      <c r="R352" t="s">
        <v>1219</v>
      </c>
      <c r="S352" t="s">
        <v>176</v>
      </c>
      <c r="T352" t="s">
        <v>31</v>
      </c>
      <c r="U352" t="s">
        <v>32</v>
      </c>
      <c r="V352" t="s">
        <v>47</v>
      </c>
      <c r="W352">
        <v>18</v>
      </c>
      <c r="X352">
        <v>4</v>
      </c>
      <c r="Y352">
        <v>3173.01</v>
      </c>
      <c r="Z352">
        <v>2333.7399999999998</v>
      </c>
      <c r="AA352">
        <v>33</v>
      </c>
      <c r="AB352">
        <v>26</v>
      </c>
      <c r="AC352">
        <v>4</v>
      </c>
      <c r="AD352">
        <v>839.27</v>
      </c>
      <c r="AE352">
        <f t="shared" si="38"/>
        <v>3</v>
      </c>
      <c r="AF352">
        <f t="shared" si="37"/>
        <v>4</v>
      </c>
      <c r="AG352">
        <f t="shared" si="34"/>
        <v>4</v>
      </c>
      <c r="AH352">
        <f t="shared" si="35"/>
        <v>344</v>
      </c>
      <c r="AI352" t="str">
        <f t="shared" si="36"/>
        <v>Silver Customer</v>
      </c>
    </row>
    <row r="353" spans="1:35" x14ac:dyDescent="0.3">
      <c r="A353">
        <v>2626</v>
      </c>
      <c r="B353" t="s">
        <v>1220</v>
      </c>
      <c r="C353">
        <v>2462</v>
      </c>
      <c r="D353" t="s">
        <v>24</v>
      </c>
      <c r="E353" t="s">
        <v>25</v>
      </c>
      <c r="F353">
        <v>5</v>
      </c>
      <c r="G353" t="s">
        <v>612</v>
      </c>
      <c r="H353" t="s">
        <v>1221</v>
      </c>
      <c r="I353" t="str">
        <f>VLOOKUP(A353,[1]Transactions!$A$2:$Y$3480,8,FALSE)</f>
        <v>Touring</v>
      </c>
      <c r="J353">
        <f>VLOOKUP(A353,[1]Transactions!$A$2:$Y$3480,13,FALSE)</f>
        <v>1103.43</v>
      </c>
      <c r="K353" s="4">
        <f>VLOOKUP(A353,[1]Transactions!$A$2:$Y$3480,14,FALSE)</f>
        <v>41701</v>
      </c>
      <c r="M353" t="b">
        <f>VLOOKUP(A353,[1]Transactions!$A$2:$Y$3480,5,FALSE)</f>
        <v>0</v>
      </c>
      <c r="N353" t="str">
        <f>VLOOKUP(A353,[1]Transactions!$A$2:$Y$3480,6,FALSE)</f>
        <v>Approved</v>
      </c>
      <c r="O353" t="str">
        <f>VLOOKUP(A353,[1]Transactions!$A$1:$Y$3480,7,FALSE)</f>
        <v>WeareA2B</v>
      </c>
      <c r="P353" t="s">
        <v>28</v>
      </c>
      <c r="Q353">
        <v>42</v>
      </c>
      <c r="R353" t="s">
        <v>437</v>
      </c>
      <c r="S353" t="s">
        <v>176</v>
      </c>
      <c r="T353" t="s">
        <v>38</v>
      </c>
      <c r="U353" t="s">
        <v>32</v>
      </c>
      <c r="V353" t="s">
        <v>33</v>
      </c>
      <c r="W353">
        <v>4</v>
      </c>
      <c r="X353">
        <v>4</v>
      </c>
      <c r="Y353">
        <v>4263.71</v>
      </c>
      <c r="Z353">
        <v>2239.7600000000002</v>
      </c>
      <c r="AA353">
        <v>21</v>
      </c>
      <c r="AB353">
        <v>41</v>
      </c>
      <c r="AC353">
        <v>4</v>
      </c>
      <c r="AD353">
        <v>2023.95</v>
      </c>
      <c r="AE353">
        <f t="shared" si="38"/>
        <v>3</v>
      </c>
      <c r="AF353">
        <f t="shared" si="37"/>
        <v>4</v>
      </c>
      <c r="AG353">
        <f t="shared" si="34"/>
        <v>3</v>
      </c>
      <c r="AH353">
        <f t="shared" si="35"/>
        <v>343</v>
      </c>
      <c r="AI353" t="str">
        <f t="shared" si="36"/>
        <v>Silver Customer</v>
      </c>
    </row>
    <row r="354" spans="1:35" x14ac:dyDescent="0.3">
      <c r="A354">
        <v>1791</v>
      </c>
      <c r="B354" t="s">
        <v>1222</v>
      </c>
      <c r="C354">
        <v>4012</v>
      </c>
      <c r="D354" t="s">
        <v>53</v>
      </c>
      <c r="E354" t="s">
        <v>25</v>
      </c>
      <c r="F354">
        <v>6</v>
      </c>
      <c r="G354" t="s">
        <v>1223</v>
      </c>
      <c r="H354" t="s">
        <v>1224</v>
      </c>
      <c r="I354" t="str">
        <f>VLOOKUP(A354,[1]Transactions!$A$2:$Y$3480,8,FALSE)</f>
        <v>Standard</v>
      </c>
      <c r="J354">
        <f>VLOOKUP(A354,[1]Transactions!$A$2:$Y$3480,13,FALSE)</f>
        <v>1702.5499999999997</v>
      </c>
      <c r="K354" s="4">
        <f>VLOOKUP(A354,[1]Transactions!$A$2:$Y$3480,14,FALSE)</f>
        <v>40784</v>
      </c>
      <c r="M354" t="b">
        <f>VLOOKUP(A354,[1]Transactions!$A$2:$Y$3480,5,FALSE)</f>
        <v>1</v>
      </c>
      <c r="N354" t="str">
        <f>VLOOKUP(A354,[1]Transactions!$A$2:$Y$3480,6,FALSE)</f>
        <v>Approved</v>
      </c>
      <c r="O354" t="str">
        <f>VLOOKUP(A354,[1]Transactions!$A$1:$Y$3480,7,FALSE)</f>
        <v>Trek Bicycles</v>
      </c>
      <c r="P354" t="s">
        <v>43</v>
      </c>
      <c r="Q354">
        <v>20</v>
      </c>
      <c r="R354" t="s">
        <v>474</v>
      </c>
      <c r="S354" t="s">
        <v>219</v>
      </c>
      <c r="T354" t="s">
        <v>38</v>
      </c>
      <c r="U354" t="s">
        <v>32</v>
      </c>
      <c r="V354" t="s">
        <v>33</v>
      </c>
      <c r="W354">
        <v>19</v>
      </c>
      <c r="X354">
        <v>6</v>
      </c>
      <c r="Y354">
        <v>7479.16</v>
      </c>
      <c r="Z354">
        <v>4884</v>
      </c>
      <c r="AA354">
        <v>45</v>
      </c>
      <c r="AB354">
        <v>117</v>
      </c>
      <c r="AC354">
        <v>6</v>
      </c>
      <c r="AD354">
        <v>2595.16</v>
      </c>
      <c r="AE354">
        <f t="shared" si="38"/>
        <v>1</v>
      </c>
      <c r="AF354">
        <f t="shared" si="37"/>
        <v>3</v>
      </c>
      <c r="AG354">
        <f t="shared" si="34"/>
        <v>3</v>
      </c>
      <c r="AH354">
        <f t="shared" si="35"/>
        <v>133</v>
      </c>
      <c r="AI354" t="str">
        <f t="shared" si="36"/>
        <v>Bronz customer</v>
      </c>
    </row>
    <row r="355" spans="1:35" x14ac:dyDescent="0.3">
      <c r="A355">
        <v>604</v>
      </c>
      <c r="B355" t="s">
        <v>1225</v>
      </c>
      <c r="C355">
        <v>2750</v>
      </c>
      <c r="D355" t="s">
        <v>24</v>
      </c>
      <c r="E355" t="s">
        <v>25</v>
      </c>
      <c r="F355">
        <v>8</v>
      </c>
      <c r="G355" t="s">
        <v>1226</v>
      </c>
      <c r="H355" t="s">
        <v>1227</v>
      </c>
      <c r="I355" t="str">
        <f>VLOOKUP(A355,[1]Transactions!$A$2:$Y$3480,8,FALSE)</f>
        <v>Road</v>
      </c>
      <c r="J355">
        <f>VLOOKUP(A355,[1]Transactions!$A$2:$Y$3480,13,FALSE)</f>
        <v>129.01</v>
      </c>
      <c r="K355" s="4">
        <f>VLOOKUP(A355,[1]Transactions!$A$2:$Y$3480,14,FALSE)</f>
        <v>33364</v>
      </c>
      <c r="M355" t="b">
        <f>VLOOKUP(A355,[1]Transactions!$A$2:$Y$3480,5,FALSE)</f>
        <v>1</v>
      </c>
      <c r="N355" t="str">
        <f>VLOOKUP(A355,[1]Transactions!$A$2:$Y$3480,6,FALSE)</f>
        <v>Approved</v>
      </c>
      <c r="O355" t="str">
        <f>VLOOKUP(A355,[1]Transactions!$A$1:$Y$3480,7,FALSE)</f>
        <v>WeareA2B</v>
      </c>
      <c r="P355" t="s">
        <v>43</v>
      </c>
      <c r="Q355">
        <v>72</v>
      </c>
      <c r="R355" t="s">
        <v>372</v>
      </c>
      <c r="S355" t="s">
        <v>219</v>
      </c>
      <c r="T355" t="s">
        <v>38</v>
      </c>
      <c r="U355" t="s">
        <v>32</v>
      </c>
      <c r="V355" t="s">
        <v>47</v>
      </c>
      <c r="W355">
        <v>3</v>
      </c>
      <c r="X355">
        <v>6</v>
      </c>
      <c r="Y355">
        <v>8162.76</v>
      </c>
      <c r="Z355">
        <v>3500.8</v>
      </c>
      <c r="AA355">
        <v>22</v>
      </c>
      <c r="AB355">
        <v>69</v>
      </c>
      <c r="AC355">
        <v>6</v>
      </c>
      <c r="AD355">
        <v>4661.96</v>
      </c>
      <c r="AE355">
        <f t="shared" si="38"/>
        <v>2</v>
      </c>
      <c r="AF355">
        <f t="shared" si="37"/>
        <v>3</v>
      </c>
      <c r="AG355">
        <f t="shared" si="34"/>
        <v>1</v>
      </c>
      <c r="AH355">
        <f t="shared" si="35"/>
        <v>231</v>
      </c>
      <c r="AI355" t="str">
        <f t="shared" si="36"/>
        <v>Gold Customerr</v>
      </c>
    </row>
    <row r="356" spans="1:35" x14ac:dyDescent="0.3">
      <c r="A356">
        <v>919</v>
      </c>
      <c r="B356" t="s">
        <v>1228</v>
      </c>
      <c r="C356">
        <v>2234</v>
      </c>
      <c r="D356" t="s">
        <v>24</v>
      </c>
      <c r="E356" t="s">
        <v>25</v>
      </c>
      <c r="F356">
        <v>10</v>
      </c>
      <c r="G356" t="s">
        <v>1229</v>
      </c>
      <c r="H356" t="s">
        <v>1230</v>
      </c>
      <c r="I356" t="str">
        <f>VLOOKUP(A356,[1]Transactions!$A$2:$Y$3480,8,FALSE)</f>
        <v>Road</v>
      </c>
      <c r="J356">
        <f>VLOOKUP(A356,[1]Transactions!$A$2:$Y$3480,13,FALSE)</f>
        <v>309.80999999999995</v>
      </c>
      <c r="K356" s="4">
        <f>VLOOKUP(A356,[1]Transactions!$A$2:$Y$3480,14,FALSE)</f>
        <v>38750</v>
      </c>
      <c r="M356" t="b">
        <f>VLOOKUP(A356,[1]Transactions!$A$2:$Y$3480,5,FALSE)</f>
        <v>0</v>
      </c>
      <c r="N356" t="str">
        <f>VLOOKUP(A356,[1]Transactions!$A$2:$Y$3480,6,FALSE)</f>
        <v>Approved</v>
      </c>
      <c r="O356" t="str">
        <f>VLOOKUP(A356,[1]Transactions!$A$1:$Y$3480,7,FALSE)</f>
        <v>Norco Bicycles</v>
      </c>
      <c r="P356" t="s">
        <v>28</v>
      </c>
      <c r="Q356">
        <v>48</v>
      </c>
      <c r="R356" t="s">
        <v>234</v>
      </c>
      <c r="S356" t="s">
        <v>30</v>
      </c>
      <c r="T356" t="s">
        <v>31</v>
      </c>
      <c r="U356" t="s">
        <v>32</v>
      </c>
      <c r="V356" t="s">
        <v>33</v>
      </c>
      <c r="W356">
        <v>13</v>
      </c>
      <c r="X356">
        <v>9</v>
      </c>
      <c r="Y356">
        <v>10701.04</v>
      </c>
      <c r="Z356">
        <v>6242.15</v>
      </c>
      <c r="AA356">
        <v>33</v>
      </c>
      <c r="AB356">
        <v>80</v>
      </c>
      <c r="AC356">
        <v>9</v>
      </c>
      <c r="AD356">
        <v>4458.8900000000003</v>
      </c>
      <c r="AE356">
        <f t="shared" si="38"/>
        <v>2</v>
      </c>
      <c r="AF356">
        <f t="shared" si="37"/>
        <v>2</v>
      </c>
      <c r="AG356">
        <f t="shared" si="34"/>
        <v>1</v>
      </c>
      <c r="AH356">
        <f t="shared" si="35"/>
        <v>221</v>
      </c>
      <c r="AI356" t="str">
        <f t="shared" si="36"/>
        <v>Gold Customerr</v>
      </c>
    </row>
    <row r="357" spans="1:35" x14ac:dyDescent="0.3">
      <c r="A357">
        <v>1932</v>
      </c>
      <c r="B357" t="s">
        <v>1231</v>
      </c>
      <c r="C357">
        <v>3175</v>
      </c>
      <c r="D357" t="s">
        <v>40</v>
      </c>
      <c r="E357" t="s">
        <v>25</v>
      </c>
      <c r="F357">
        <v>7</v>
      </c>
      <c r="G357" t="s">
        <v>1232</v>
      </c>
      <c r="H357" t="s">
        <v>1233</v>
      </c>
      <c r="I357" t="str">
        <f>VLOOKUP(A357,[1]Transactions!$A$2:$Y$3480,8,FALSE)</f>
        <v>Road</v>
      </c>
      <c r="J357">
        <f>VLOOKUP(A357,[1]Transactions!$A$2:$Y$3480,13,FALSE)</f>
        <v>957.02</v>
      </c>
      <c r="K357" s="4">
        <f>VLOOKUP(A357,[1]Transactions!$A$2:$Y$3480,14,FALSE)</f>
        <v>40670</v>
      </c>
      <c r="M357" t="b">
        <f>VLOOKUP(A357,[1]Transactions!$A$2:$Y$3480,5,FALSE)</f>
        <v>0</v>
      </c>
      <c r="N357" t="str">
        <f>VLOOKUP(A357,[1]Transactions!$A$2:$Y$3480,6,FALSE)</f>
        <v>Approved</v>
      </c>
      <c r="O357" t="str">
        <f>VLOOKUP(A357,[1]Transactions!$A$1:$Y$3480,7,FALSE)</f>
        <v>Solex</v>
      </c>
      <c r="P357" t="s">
        <v>43</v>
      </c>
      <c r="Q357">
        <v>98</v>
      </c>
      <c r="R357" t="s">
        <v>95</v>
      </c>
      <c r="S357" t="s">
        <v>96</v>
      </c>
      <c r="T357" t="s">
        <v>38</v>
      </c>
      <c r="U357" t="s">
        <v>32</v>
      </c>
      <c r="V357" t="s">
        <v>33</v>
      </c>
      <c r="W357">
        <v>3</v>
      </c>
      <c r="X357">
        <v>8</v>
      </c>
      <c r="Y357">
        <v>12027.44</v>
      </c>
      <c r="Z357">
        <v>7698.97</v>
      </c>
      <c r="AA357">
        <v>43</v>
      </c>
      <c r="AB357">
        <v>89</v>
      </c>
      <c r="AC357">
        <v>8</v>
      </c>
      <c r="AD357">
        <v>4328.47</v>
      </c>
      <c r="AE357">
        <f t="shared" si="38"/>
        <v>1</v>
      </c>
      <c r="AF357">
        <f t="shared" si="37"/>
        <v>2</v>
      </c>
      <c r="AG357">
        <f t="shared" si="34"/>
        <v>1</v>
      </c>
      <c r="AH357">
        <f t="shared" si="35"/>
        <v>121</v>
      </c>
      <c r="AI357" t="str">
        <f t="shared" si="36"/>
        <v>Bronz customer</v>
      </c>
    </row>
    <row r="358" spans="1:35" x14ac:dyDescent="0.3">
      <c r="A358">
        <v>1942</v>
      </c>
      <c r="B358" t="s">
        <v>1234</v>
      </c>
      <c r="C358">
        <v>2197</v>
      </c>
      <c r="D358" t="s">
        <v>24</v>
      </c>
      <c r="E358" t="s">
        <v>25</v>
      </c>
      <c r="F358">
        <v>9</v>
      </c>
      <c r="G358" t="s">
        <v>727</v>
      </c>
      <c r="H358" t="s">
        <v>1235</v>
      </c>
      <c r="I358" t="str">
        <f>VLOOKUP(A358,[1]Transactions!$A$2:$Y$3480,8,FALSE)</f>
        <v>Standard</v>
      </c>
      <c r="J358">
        <f>VLOOKUP(A358,[1]Transactions!$A$2:$Y$3480,13,FALSE)</f>
        <v>834.93999999999994</v>
      </c>
      <c r="K358" s="4">
        <f>VLOOKUP(A358,[1]Transactions!$A$2:$Y$3480,14,FALSE)</f>
        <v>36833</v>
      </c>
      <c r="M358" t="b">
        <f>VLOOKUP(A358,[1]Transactions!$A$2:$Y$3480,5,FALSE)</f>
        <v>0</v>
      </c>
      <c r="N358" t="str">
        <f>VLOOKUP(A358,[1]Transactions!$A$2:$Y$3480,6,FALSE)</f>
        <v>Approved</v>
      </c>
      <c r="O358" t="str">
        <f>VLOOKUP(A358,[1]Transactions!$A$1:$Y$3480,7,FALSE)</f>
        <v>WeareA2B</v>
      </c>
      <c r="P358" t="s">
        <v>28</v>
      </c>
      <c r="Q358">
        <v>0</v>
      </c>
      <c r="R358" t="s">
        <v>1049</v>
      </c>
      <c r="S358" t="s">
        <v>45</v>
      </c>
      <c r="T358" t="s">
        <v>46</v>
      </c>
      <c r="U358" t="s">
        <v>32</v>
      </c>
      <c r="V358" t="s">
        <v>47</v>
      </c>
      <c r="W358">
        <v>19</v>
      </c>
      <c r="X358">
        <v>8</v>
      </c>
      <c r="Y358">
        <v>6241.37</v>
      </c>
      <c r="Z358">
        <v>1566.18</v>
      </c>
      <c r="AA358">
        <v>33</v>
      </c>
      <c r="AB358">
        <v>16</v>
      </c>
      <c r="AC358">
        <v>8</v>
      </c>
      <c r="AD358">
        <v>4675.1899999999996</v>
      </c>
      <c r="AE358">
        <f t="shared" si="38"/>
        <v>4</v>
      </c>
      <c r="AF358">
        <f t="shared" si="37"/>
        <v>2</v>
      </c>
      <c r="AG358">
        <f t="shared" si="34"/>
        <v>1</v>
      </c>
      <c r="AH358">
        <f t="shared" si="35"/>
        <v>421</v>
      </c>
      <c r="AI358" t="str">
        <f t="shared" si="36"/>
        <v>Platinum Customer</v>
      </c>
    </row>
    <row r="359" spans="1:35" x14ac:dyDescent="0.3">
      <c r="A359">
        <v>3179</v>
      </c>
      <c r="B359" t="s">
        <v>1236</v>
      </c>
      <c r="C359">
        <v>2756</v>
      </c>
      <c r="D359" t="s">
        <v>24</v>
      </c>
      <c r="E359" t="s">
        <v>25</v>
      </c>
      <c r="F359">
        <v>9</v>
      </c>
      <c r="G359" t="s">
        <v>1237</v>
      </c>
      <c r="H359" t="s">
        <v>1238</v>
      </c>
      <c r="I359" t="str">
        <f>VLOOKUP(A359,[1]Transactions!$A$2:$Y$3480,8,FALSE)</f>
        <v>Standard</v>
      </c>
      <c r="J359">
        <f>VLOOKUP(A359,[1]Transactions!$A$2:$Y$3480,13,FALSE)</f>
        <v>14.229999999999997</v>
      </c>
      <c r="K359" s="4">
        <f>VLOOKUP(A359,[1]Transactions!$A$2:$Y$3480,14,FALSE)</f>
        <v>42172</v>
      </c>
      <c r="M359" t="b">
        <f>VLOOKUP(A359,[1]Transactions!$A$2:$Y$3480,5,FALSE)</f>
        <v>1</v>
      </c>
      <c r="N359" t="str">
        <f>VLOOKUP(A359,[1]Transactions!$A$2:$Y$3480,6,FALSE)</f>
        <v>Approved</v>
      </c>
      <c r="O359" t="str">
        <f>VLOOKUP(A359,[1]Transactions!$A$1:$Y$3480,7,FALSE)</f>
        <v>OHM Cycles</v>
      </c>
      <c r="P359" t="s">
        <v>28</v>
      </c>
      <c r="Q359">
        <v>87</v>
      </c>
      <c r="R359" t="s">
        <v>283</v>
      </c>
      <c r="S359" t="s">
        <v>96</v>
      </c>
      <c r="T359" t="s">
        <v>38</v>
      </c>
      <c r="U359" t="s">
        <v>32</v>
      </c>
      <c r="V359" t="s">
        <v>33</v>
      </c>
      <c r="W359">
        <v>17</v>
      </c>
      <c r="X359">
        <v>1</v>
      </c>
      <c r="Y359">
        <v>1148.6400000000001</v>
      </c>
      <c r="Z359">
        <v>689.18</v>
      </c>
      <c r="AA359">
        <v>40</v>
      </c>
      <c r="AB359">
        <v>268</v>
      </c>
      <c r="AC359">
        <v>1</v>
      </c>
      <c r="AD359">
        <v>459.46</v>
      </c>
      <c r="AE359">
        <f t="shared" si="38"/>
        <v>1</v>
      </c>
      <c r="AF359">
        <f t="shared" si="37"/>
        <v>4</v>
      </c>
      <c r="AG359">
        <f t="shared" si="34"/>
        <v>4</v>
      </c>
      <c r="AH359">
        <f t="shared" si="35"/>
        <v>144</v>
      </c>
      <c r="AI359" t="str">
        <f t="shared" si="36"/>
        <v>Bronz customer</v>
      </c>
    </row>
    <row r="360" spans="1:35" x14ac:dyDescent="0.3">
      <c r="A360">
        <v>2676</v>
      </c>
      <c r="B360" t="s">
        <v>1239</v>
      </c>
      <c r="C360">
        <v>4670</v>
      </c>
      <c r="D360" t="s">
        <v>53</v>
      </c>
      <c r="E360" t="s">
        <v>25</v>
      </c>
      <c r="F360">
        <v>3</v>
      </c>
      <c r="G360" t="s">
        <v>1240</v>
      </c>
      <c r="H360" t="s">
        <v>79</v>
      </c>
      <c r="I360" t="str">
        <f>VLOOKUP(A360,[1]Transactions!$A$2:$Y$3480,8,FALSE)</f>
        <v>Standard</v>
      </c>
      <c r="J360">
        <f>VLOOKUP(A360,[1]Transactions!$A$2:$Y$3480,13,FALSE)</f>
        <v>57.72999999999999</v>
      </c>
      <c r="K360" s="4">
        <f>VLOOKUP(A360,[1]Transactions!$A$2:$Y$3480,14,FALSE)</f>
        <v>39031</v>
      </c>
      <c r="M360" t="b">
        <f>VLOOKUP(A360,[1]Transactions!$A$2:$Y$3480,5,FALSE)</f>
        <v>0</v>
      </c>
      <c r="N360" t="str">
        <f>VLOOKUP(A360,[1]Transactions!$A$2:$Y$3480,6,FALSE)</f>
        <v>Approved</v>
      </c>
      <c r="O360" t="str">
        <f>VLOOKUP(A360,[1]Transactions!$A$1:$Y$3480,7,FALSE)</f>
        <v>Giant Bicycles</v>
      </c>
      <c r="P360" t="s">
        <v>28</v>
      </c>
      <c r="Q360">
        <v>33</v>
      </c>
      <c r="R360" t="s">
        <v>37</v>
      </c>
      <c r="S360" t="s">
        <v>57</v>
      </c>
      <c r="T360" t="s">
        <v>31</v>
      </c>
      <c r="U360" t="s">
        <v>32</v>
      </c>
      <c r="V360" t="s">
        <v>33</v>
      </c>
      <c r="W360">
        <v>12</v>
      </c>
      <c r="X360">
        <v>6</v>
      </c>
      <c r="Y360">
        <v>7274.78</v>
      </c>
      <c r="Z360">
        <v>4330.8999999999996</v>
      </c>
      <c r="AA360">
        <v>63</v>
      </c>
      <c r="AB360">
        <v>5</v>
      </c>
      <c r="AC360">
        <v>6</v>
      </c>
      <c r="AD360">
        <v>2943.88</v>
      </c>
      <c r="AE360">
        <f t="shared" si="38"/>
        <v>4</v>
      </c>
      <c r="AF360">
        <f t="shared" si="37"/>
        <v>3</v>
      </c>
      <c r="AG360">
        <f t="shared" si="34"/>
        <v>2</v>
      </c>
      <c r="AH360">
        <f t="shared" si="35"/>
        <v>432</v>
      </c>
      <c r="AI360" t="str">
        <f t="shared" si="36"/>
        <v>Platinum Customer</v>
      </c>
    </row>
    <row r="361" spans="1:35" x14ac:dyDescent="0.3">
      <c r="A361">
        <v>45</v>
      </c>
      <c r="B361" t="s">
        <v>1241</v>
      </c>
      <c r="C361">
        <v>2480</v>
      </c>
      <c r="D361" t="s">
        <v>24</v>
      </c>
      <c r="E361" t="s">
        <v>25</v>
      </c>
      <c r="F361">
        <v>3</v>
      </c>
      <c r="G361" t="s">
        <v>1242</v>
      </c>
      <c r="H361" t="s">
        <v>1243</v>
      </c>
      <c r="I361" t="str">
        <f>VLOOKUP(A361,[1]Transactions!$A$2:$Y$3480,8,FALSE)</f>
        <v>Road</v>
      </c>
      <c r="J361">
        <f>VLOOKUP(A361,[1]Transactions!$A$2:$Y$3480,13,FALSE)</f>
        <v>1295.43</v>
      </c>
      <c r="K361" s="4">
        <f>VLOOKUP(A361,[1]Transactions!$A$2:$Y$3480,14,FALSE)</f>
        <v>42172</v>
      </c>
      <c r="M361" t="b">
        <f>VLOOKUP(A361,[1]Transactions!$A$2:$Y$3480,5,FALSE)</f>
        <v>1</v>
      </c>
      <c r="N361" t="str">
        <f>VLOOKUP(A361,[1]Transactions!$A$2:$Y$3480,6,FALSE)</f>
        <v>Approved</v>
      </c>
      <c r="O361" t="str">
        <f>VLOOKUP(A361,[1]Transactions!$A$1:$Y$3480,7,FALSE)</f>
        <v>Trek Bicycles</v>
      </c>
      <c r="P361" t="s">
        <v>28</v>
      </c>
      <c r="Q361">
        <v>64</v>
      </c>
      <c r="R361" t="s">
        <v>599</v>
      </c>
      <c r="S361" t="s">
        <v>45</v>
      </c>
      <c r="T361" t="s">
        <v>31</v>
      </c>
      <c r="U361" t="s">
        <v>32</v>
      </c>
      <c r="V361" t="s">
        <v>47</v>
      </c>
      <c r="W361">
        <v>8</v>
      </c>
      <c r="X361">
        <v>3</v>
      </c>
      <c r="Y361">
        <v>2912.33</v>
      </c>
      <c r="Z361">
        <v>1864.18</v>
      </c>
      <c r="AA361">
        <v>44</v>
      </c>
      <c r="AB361">
        <v>43</v>
      </c>
      <c r="AC361">
        <v>3</v>
      </c>
      <c r="AD361">
        <v>1048.1500000000001</v>
      </c>
      <c r="AE361">
        <f t="shared" si="38"/>
        <v>3</v>
      </c>
      <c r="AF361">
        <f t="shared" si="37"/>
        <v>4</v>
      </c>
      <c r="AG361">
        <f t="shared" si="34"/>
        <v>4</v>
      </c>
      <c r="AH361">
        <f t="shared" si="35"/>
        <v>344</v>
      </c>
      <c r="AI361" t="str">
        <f t="shared" si="36"/>
        <v>Silver Customer</v>
      </c>
    </row>
    <row r="362" spans="1:35" x14ac:dyDescent="0.3">
      <c r="A362">
        <v>1107</v>
      </c>
      <c r="B362" t="s">
        <v>1244</v>
      </c>
      <c r="C362">
        <v>2164</v>
      </c>
      <c r="D362" t="s">
        <v>24</v>
      </c>
      <c r="E362" t="s">
        <v>25</v>
      </c>
      <c r="F362">
        <v>9</v>
      </c>
      <c r="G362" t="s">
        <v>1245</v>
      </c>
      <c r="H362" t="s">
        <v>1246</v>
      </c>
      <c r="I362" t="str">
        <f>VLOOKUP(A362,[1]Transactions!$A$2:$Y$3480,8,FALSE)</f>
        <v>Standard</v>
      </c>
      <c r="J362">
        <f>VLOOKUP(A362,[1]Transactions!$A$2:$Y$3480,13,FALSE)</f>
        <v>209.84000000000003</v>
      </c>
      <c r="K362" s="4">
        <f>VLOOKUP(A362,[1]Transactions!$A$2:$Y$3480,14,FALSE)</f>
        <v>38693</v>
      </c>
      <c r="M362" t="b">
        <f>VLOOKUP(A362,[1]Transactions!$A$2:$Y$3480,5,FALSE)</f>
        <v>0</v>
      </c>
      <c r="N362" t="str">
        <f>VLOOKUP(A362,[1]Transactions!$A$2:$Y$3480,6,FALSE)</f>
        <v>Approved</v>
      </c>
      <c r="O362" t="str">
        <f>VLOOKUP(A362,[1]Transactions!$A$1:$Y$3480,7,FALSE)</f>
        <v>Norco Bicycles</v>
      </c>
      <c r="P362" t="s">
        <v>43</v>
      </c>
      <c r="Q362">
        <v>70</v>
      </c>
      <c r="R362" t="s">
        <v>317</v>
      </c>
      <c r="S362" t="s">
        <v>30</v>
      </c>
      <c r="T362" t="s">
        <v>46</v>
      </c>
      <c r="U362" t="s">
        <v>32</v>
      </c>
      <c r="V362" t="s">
        <v>47</v>
      </c>
      <c r="W362">
        <v>18</v>
      </c>
      <c r="X362">
        <v>5</v>
      </c>
      <c r="Y362">
        <v>3752.08</v>
      </c>
      <c r="Z362">
        <v>1908.51</v>
      </c>
      <c r="AA362">
        <v>46</v>
      </c>
      <c r="AB362">
        <v>48</v>
      </c>
      <c r="AC362">
        <v>5</v>
      </c>
      <c r="AD362">
        <v>1843.57</v>
      </c>
      <c r="AE362">
        <f t="shared" si="38"/>
        <v>2</v>
      </c>
      <c r="AF362">
        <f>_xlfn.IFS(AC362&gt;=14,1,AND(AC362&lt;=14,AC362&gt;7),2,AND(AC362&lt;=7,AC362&gt;=5),3,AND(AC362&lt;=4,AC362&gt;0),4)</f>
        <v>3</v>
      </c>
      <c r="AG362">
        <f t="shared" si="34"/>
        <v>4</v>
      </c>
      <c r="AH362">
        <f t="shared" si="35"/>
        <v>234</v>
      </c>
      <c r="AI362" t="str">
        <f t="shared" si="36"/>
        <v>Gold Customerr</v>
      </c>
    </row>
    <row r="363" spans="1:35" x14ac:dyDescent="0.3">
      <c r="A363">
        <v>503</v>
      </c>
      <c r="B363" t="s">
        <v>1247</v>
      </c>
      <c r="C363">
        <v>2133</v>
      </c>
      <c r="D363" t="s">
        <v>24</v>
      </c>
      <c r="E363" t="s">
        <v>25</v>
      </c>
      <c r="F363">
        <v>10</v>
      </c>
      <c r="G363" t="s">
        <v>136</v>
      </c>
      <c r="H363" t="s">
        <v>1248</v>
      </c>
      <c r="I363" t="str">
        <f>VLOOKUP(A363,[1]Transactions!$A$2:$Y$3480,8,FALSE)</f>
        <v>Standard</v>
      </c>
      <c r="J363">
        <f>VLOOKUP(A363,[1]Transactions!$A$2:$Y$3480,13,FALSE)</f>
        <v>1592.19</v>
      </c>
      <c r="K363" s="4">
        <f>VLOOKUP(A363,[1]Transactions!$A$2:$Y$3480,14,FALSE)</f>
        <v>40410</v>
      </c>
      <c r="M363" t="b">
        <f>VLOOKUP(A363,[1]Transactions!$A$2:$Y$3480,5,FALSE)</f>
        <v>1</v>
      </c>
      <c r="N363" t="str">
        <f>VLOOKUP(A363,[1]Transactions!$A$2:$Y$3480,6,FALSE)</f>
        <v>Approved</v>
      </c>
      <c r="O363" t="str">
        <f>VLOOKUP(A363,[1]Transactions!$A$1:$Y$3480,7,FALSE)</f>
        <v>OHM Cycles</v>
      </c>
      <c r="P363" t="s">
        <v>28</v>
      </c>
      <c r="Q363">
        <v>87</v>
      </c>
      <c r="R363" t="s">
        <v>130</v>
      </c>
      <c r="S363" t="s">
        <v>30</v>
      </c>
      <c r="T363" t="s">
        <v>38</v>
      </c>
      <c r="U363" t="s">
        <v>32</v>
      </c>
      <c r="V363" t="s">
        <v>33</v>
      </c>
      <c r="W363">
        <v>10</v>
      </c>
      <c r="X363">
        <v>3</v>
      </c>
      <c r="Y363">
        <v>2643.58</v>
      </c>
      <c r="Z363">
        <v>1362.94</v>
      </c>
      <c r="AA363">
        <v>31</v>
      </c>
      <c r="AB363">
        <v>83</v>
      </c>
      <c r="AC363">
        <v>3</v>
      </c>
      <c r="AD363">
        <v>1280.6400000000001</v>
      </c>
      <c r="AE363">
        <f>_xlfn.IFS(AB363&gt;=85,1,AND(AB363&lt;=84,AB363&gt;44),2,AND(AB363&lt;=44,AB363&gt;17),3,AND(AB363&lt;=18,AB363&gt;=0),4)</f>
        <v>2</v>
      </c>
      <c r="AF363">
        <f t="shared" si="37"/>
        <v>4</v>
      </c>
      <c r="AG363">
        <f t="shared" si="34"/>
        <v>4</v>
      </c>
      <c r="AH363">
        <f t="shared" si="35"/>
        <v>244</v>
      </c>
      <c r="AI363" t="str">
        <f t="shared" si="36"/>
        <v>Gold Customerr</v>
      </c>
    </row>
    <row r="364" spans="1:35" x14ac:dyDescent="0.3">
      <c r="A364">
        <v>2672</v>
      </c>
      <c r="B364" t="s">
        <v>1249</v>
      </c>
      <c r="C364">
        <v>2137</v>
      </c>
      <c r="D364" t="s">
        <v>24</v>
      </c>
      <c r="E364" t="s">
        <v>25</v>
      </c>
      <c r="F364">
        <v>12</v>
      </c>
      <c r="G364" t="s">
        <v>1250</v>
      </c>
      <c r="H364" t="s">
        <v>1251</v>
      </c>
      <c r="I364" t="str">
        <f>VLOOKUP(A364,[1]Transactions!$A$2:$Y$3480,8,FALSE)</f>
        <v>Standard</v>
      </c>
      <c r="J364">
        <f>VLOOKUP(A364,[1]Transactions!$A$2:$Y$3480,13,FALSE)</f>
        <v>45.960000000000008</v>
      </c>
      <c r="K364" s="4">
        <f>VLOOKUP(A364,[1]Transactions!$A$2:$Y$3480,14,FALSE)</f>
        <v>41047</v>
      </c>
      <c r="M364" t="b">
        <f>VLOOKUP(A364,[1]Transactions!$A$2:$Y$3480,5,FALSE)</f>
        <v>0</v>
      </c>
      <c r="N364" t="str">
        <f>VLOOKUP(A364,[1]Transactions!$A$2:$Y$3480,6,FALSE)</f>
        <v>Approved</v>
      </c>
      <c r="O364" t="str">
        <f>VLOOKUP(A364,[1]Transactions!$A$1:$Y$3480,7,FALSE)</f>
        <v>OHM Cycles</v>
      </c>
      <c r="P364" t="s">
        <v>28</v>
      </c>
      <c r="Q364">
        <v>21</v>
      </c>
      <c r="R364" t="s">
        <v>265</v>
      </c>
      <c r="S364" t="s">
        <v>30</v>
      </c>
      <c r="T364" t="s">
        <v>38</v>
      </c>
      <c r="U364" t="s">
        <v>32</v>
      </c>
      <c r="V364" t="s">
        <v>47</v>
      </c>
      <c r="W364">
        <v>4</v>
      </c>
      <c r="X364">
        <v>8</v>
      </c>
      <c r="Y364">
        <v>8417.0499999999993</v>
      </c>
      <c r="Z364">
        <v>6001.89</v>
      </c>
      <c r="AA364">
        <v>34</v>
      </c>
      <c r="AB364">
        <v>15</v>
      </c>
      <c r="AC364">
        <v>8</v>
      </c>
      <c r="AD364">
        <v>2415.16</v>
      </c>
      <c r="AE364">
        <f t="shared" si="38"/>
        <v>4</v>
      </c>
      <c r="AF364">
        <f t="shared" si="37"/>
        <v>2</v>
      </c>
      <c r="AG364">
        <f t="shared" si="34"/>
        <v>3</v>
      </c>
      <c r="AH364">
        <f t="shared" si="35"/>
        <v>423</v>
      </c>
      <c r="AI364" t="str">
        <f t="shared" si="36"/>
        <v>Platinum Customer</v>
      </c>
    </row>
    <row r="365" spans="1:35" x14ac:dyDescent="0.3">
      <c r="A365">
        <v>1526</v>
      </c>
      <c r="B365" t="s">
        <v>1252</v>
      </c>
      <c r="C365">
        <v>2161</v>
      </c>
      <c r="D365" t="s">
        <v>24</v>
      </c>
      <c r="E365" t="s">
        <v>25</v>
      </c>
      <c r="F365">
        <v>6</v>
      </c>
      <c r="G365" t="s">
        <v>1253</v>
      </c>
      <c r="H365" t="s">
        <v>1254</v>
      </c>
      <c r="I365" t="str">
        <f>VLOOKUP(A365,[1]Transactions!$A$2:$Y$3480,8,FALSE)</f>
        <v>Touring</v>
      </c>
      <c r="J365">
        <f>VLOOKUP(A365,[1]Transactions!$A$2:$Y$3480,13,FALSE)</f>
        <v>1010.02</v>
      </c>
      <c r="K365" s="4">
        <f>VLOOKUP(A365,[1]Transactions!$A$2:$Y$3480,14,FALSE)</f>
        <v>33429</v>
      </c>
      <c r="M365" t="b">
        <f>VLOOKUP(A365,[1]Transactions!$A$2:$Y$3480,5,FALSE)</f>
        <v>0</v>
      </c>
      <c r="N365" t="str">
        <f>VLOOKUP(A365,[1]Transactions!$A$2:$Y$3480,6,FALSE)</f>
        <v>Approved</v>
      </c>
      <c r="O365" t="str">
        <f>VLOOKUP(A365,[1]Transactions!$A$1:$Y$3480,7,FALSE)</f>
        <v>Giant Bicycles</v>
      </c>
      <c r="P365" t="s">
        <v>28</v>
      </c>
      <c r="Q365">
        <v>50</v>
      </c>
      <c r="R365" t="s">
        <v>693</v>
      </c>
      <c r="S365" t="s">
        <v>119</v>
      </c>
      <c r="T365" t="s">
        <v>31</v>
      </c>
      <c r="U365" t="s">
        <v>32</v>
      </c>
      <c r="V365" t="s">
        <v>33</v>
      </c>
      <c r="W365">
        <v>19</v>
      </c>
      <c r="X365">
        <v>5</v>
      </c>
      <c r="Y365">
        <v>7076.29</v>
      </c>
      <c r="Z365">
        <v>4502.3500000000004</v>
      </c>
      <c r="AA365">
        <v>55</v>
      </c>
      <c r="AB365">
        <v>111</v>
      </c>
      <c r="AC365">
        <v>5</v>
      </c>
      <c r="AD365">
        <v>2573.94</v>
      </c>
      <c r="AE365">
        <f t="shared" si="38"/>
        <v>1</v>
      </c>
      <c r="AF365">
        <f>_xlfn.IFS(AC365&gt;=14,1,AND(AC365&lt;=14,AC365&gt;7),2,AND(AC365&lt;=7,AC365&gt;=5),3,AND(AC365&lt;=4,AC365&gt;0),4)</f>
        <v>3</v>
      </c>
      <c r="AG365">
        <f t="shared" si="34"/>
        <v>3</v>
      </c>
      <c r="AH365">
        <f t="shared" si="35"/>
        <v>133</v>
      </c>
      <c r="AI365" t="str">
        <f t="shared" si="36"/>
        <v>Bronz customer</v>
      </c>
    </row>
    <row r="366" spans="1:35" x14ac:dyDescent="0.3">
      <c r="A366">
        <v>1040</v>
      </c>
      <c r="B366" t="s">
        <v>1255</v>
      </c>
      <c r="C366">
        <v>4556</v>
      </c>
      <c r="D366" t="s">
        <v>53</v>
      </c>
      <c r="E366" t="s">
        <v>25</v>
      </c>
      <c r="F366">
        <v>8</v>
      </c>
      <c r="G366" t="s">
        <v>1256</v>
      </c>
      <c r="H366" t="s">
        <v>1257</v>
      </c>
      <c r="I366" t="str">
        <f>VLOOKUP(A366,[1]Transactions!$A$2:$Y$3480,8,FALSE)</f>
        <v>Standard</v>
      </c>
      <c r="J366">
        <f>VLOOKUP(A366,[1]Transactions!$A$2:$Y$3480,13,FALSE)</f>
        <v>1702.5499999999997</v>
      </c>
      <c r="K366" s="4">
        <f>VLOOKUP(A366,[1]Transactions!$A$2:$Y$3480,14,FALSE)</f>
        <v>39298</v>
      </c>
      <c r="M366" t="b">
        <f>VLOOKUP(A366,[1]Transactions!$A$2:$Y$3480,5,FALSE)</f>
        <v>1</v>
      </c>
      <c r="N366" t="str">
        <f>VLOOKUP(A366,[1]Transactions!$A$2:$Y$3480,6,FALSE)</f>
        <v>Approved</v>
      </c>
      <c r="O366" t="str">
        <f>VLOOKUP(A366,[1]Transactions!$A$1:$Y$3480,7,FALSE)</f>
        <v>Trek Bicycles</v>
      </c>
      <c r="P366" t="s">
        <v>43</v>
      </c>
      <c r="Q366">
        <v>78</v>
      </c>
      <c r="R366" t="s">
        <v>51</v>
      </c>
      <c r="S366" t="s">
        <v>30</v>
      </c>
      <c r="T366" t="s">
        <v>46</v>
      </c>
      <c r="U366" t="s">
        <v>32</v>
      </c>
      <c r="V366" t="s">
        <v>47</v>
      </c>
      <c r="W366">
        <v>9</v>
      </c>
      <c r="X366">
        <v>4</v>
      </c>
      <c r="Y366">
        <v>4072.65</v>
      </c>
      <c r="Z366">
        <v>2304.2199999999998</v>
      </c>
      <c r="AA366">
        <v>45</v>
      </c>
      <c r="AB366">
        <v>161</v>
      </c>
      <c r="AC366">
        <v>4</v>
      </c>
      <c r="AD366">
        <v>1768.43</v>
      </c>
      <c r="AE366">
        <f t="shared" si="38"/>
        <v>1</v>
      </c>
      <c r="AF366">
        <f t="shared" si="37"/>
        <v>4</v>
      </c>
      <c r="AG366">
        <f t="shared" si="34"/>
        <v>4</v>
      </c>
      <c r="AH366">
        <f t="shared" si="35"/>
        <v>144</v>
      </c>
      <c r="AI366" t="str">
        <f t="shared" si="36"/>
        <v>Bronz customer</v>
      </c>
    </row>
    <row r="367" spans="1:35" x14ac:dyDescent="0.3">
      <c r="A367">
        <v>1466</v>
      </c>
      <c r="B367" t="s">
        <v>1258</v>
      </c>
      <c r="C367">
        <v>2530</v>
      </c>
      <c r="D367" t="s">
        <v>24</v>
      </c>
      <c r="E367" t="s">
        <v>25</v>
      </c>
      <c r="F367">
        <v>8</v>
      </c>
      <c r="G367" t="s">
        <v>1259</v>
      </c>
      <c r="H367" t="s">
        <v>1260</v>
      </c>
      <c r="I367" t="str">
        <f>VLOOKUP(A367,[1]Transactions!$A$2:$Y$3480,8,FALSE)</f>
        <v>Road</v>
      </c>
      <c r="J367">
        <f>VLOOKUP(A367,[1]Transactions!$A$2:$Y$3480,13,FALSE)</f>
        <v>445.20999999999992</v>
      </c>
      <c r="K367" s="4">
        <f>VLOOKUP(A367,[1]Transactions!$A$2:$Y$3480,14,FALSE)</f>
        <v>42226</v>
      </c>
      <c r="M367" t="b">
        <f>VLOOKUP(A367,[1]Transactions!$A$2:$Y$3480,5,FALSE)</f>
        <v>0</v>
      </c>
      <c r="N367" t="str">
        <f>VLOOKUP(A367,[1]Transactions!$A$2:$Y$3480,6,FALSE)</f>
        <v>Approved</v>
      </c>
      <c r="O367" t="str">
        <f>VLOOKUP(A367,[1]Transactions!$A$1:$Y$3480,7,FALSE)</f>
        <v>Norco Bicycles</v>
      </c>
      <c r="P367" t="s">
        <v>43</v>
      </c>
      <c r="Q367">
        <v>62</v>
      </c>
      <c r="R367" t="s">
        <v>580</v>
      </c>
      <c r="S367" t="s">
        <v>45</v>
      </c>
      <c r="T367" t="s">
        <v>46</v>
      </c>
      <c r="U367" t="s">
        <v>32</v>
      </c>
      <c r="V367" t="s">
        <v>33</v>
      </c>
      <c r="W367">
        <v>2</v>
      </c>
      <c r="X367">
        <v>3</v>
      </c>
      <c r="Y367">
        <v>3383.13</v>
      </c>
      <c r="Z367">
        <v>2404.71</v>
      </c>
      <c r="AA367">
        <v>22</v>
      </c>
      <c r="AB367">
        <v>33</v>
      </c>
      <c r="AC367">
        <v>3</v>
      </c>
      <c r="AD367">
        <v>978.42</v>
      </c>
      <c r="AE367">
        <f t="shared" si="38"/>
        <v>3</v>
      </c>
      <c r="AF367">
        <f t="shared" si="37"/>
        <v>4</v>
      </c>
      <c r="AG367">
        <f t="shared" si="34"/>
        <v>4</v>
      </c>
      <c r="AH367">
        <f t="shared" si="35"/>
        <v>344</v>
      </c>
      <c r="AI367" t="str">
        <f t="shared" si="36"/>
        <v>Silver Customer</v>
      </c>
    </row>
    <row r="368" spans="1:35" x14ac:dyDescent="0.3">
      <c r="A368">
        <v>1561</v>
      </c>
      <c r="B368" t="s">
        <v>1261</v>
      </c>
      <c r="C368">
        <v>2142</v>
      </c>
      <c r="D368" t="s">
        <v>24</v>
      </c>
      <c r="E368" t="s">
        <v>25</v>
      </c>
      <c r="F368">
        <v>9</v>
      </c>
      <c r="G368" t="s">
        <v>1262</v>
      </c>
      <c r="H368" t="s">
        <v>1263</v>
      </c>
      <c r="I368" t="str">
        <f>VLOOKUP(A368,[1]Transactions!$A$2:$Y$3480,8,FALSE)</f>
        <v>Standard</v>
      </c>
      <c r="J368">
        <f>VLOOKUP(A368,[1]Transactions!$A$2:$Y$3480,13,FALSE)</f>
        <v>1215.3399999999999</v>
      </c>
      <c r="K368" s="4">
        <f>VLOOKUP(A368,[1]Transactions!$A$2:$Y$3480,14,FALSE)</f>
        <v>37220</v>
      </c>
      <c r="M368" t="b">
        <f>VLOOKUP(A368,[1]Transactions!$A$2:$Y$3480,5,FALSE)</f>
        <v>1</v>
      </c>
      <c r="N368" t="str">
        <f>VLOOKUP(A368,[1]Transactions!$A$2:$Y$3480,6,FALSE)</f>
        <v>Approved</v>
      </c>
      <c r="O368" t="str">
        <f>VLOOKUP(A368,[1]Transactions!$A$1:$Y$3480,7,FALSE)</f>
        <v>Solex</v>
      </c>
      <c r="P368" t="s">
        <v>28</v>
      </c>
      <c r="Q368">
        <v>47</v>
      </c>
      <c r="R368" t="s">
        <v>253</v>
      </c>
      <c r="S368" t="s">
        <v>119</v>
      </c>
      <c r="T368" t="s">
        <v>31</v>
      </c>
      <c r="U368" t="s">
        <v>32</v>
      </c>
      <c r="V368" t="s">
        <v>33</v>
      </c>
      <c r="W368">
        <v>14</v>
      </c>
      <c r="X368">
        <v>8</v>
      </c>
      <c r="Y368">
        <v>10601.55</v>
      </c>
      <c r="Z368">
        <v>3682.66</v>
      </c>
      <c r="AA368">
        <v>45</v>
      </c>
      <c r="AB368">
        <v>43</v>
      </c>
      <c r="AC368">
        <v>8</v>
      </c>
      <c r="AD368">
        <v>6918.89</v>
      </c>
      <c r="AE368">
        <f t="shared" si="38"/>
        <v>3</v>
      </c>
      <c r="AF368">
        <f t="shared" si="37"/>
        <v>2</v>
      </c>
      <c r="AG368">
        <f t="shared" si="34"/>
        <v>1</v>
      </c>
      <c r="AH368">
        <f t="shared" si="35"/>
        <v>321</v>
      </c>
      <c r="AI368" t="str">
        <f t="shared" si="36"/>
        <v>Silver Customer</v>
      </c>
    </row>
    <row r="369" spans="1:35" x14ac:dyDescent="0.3">
      <c r="A369">
        <v>3485</v>
      </c>
      <c r="B369" t="s">
        <v>1264</v>
      </c>
      <c r="C369">
        <v>2620</v>
      </c>
      <c r="D369" t="s">
        <v>24</v>
      </c>
      <c r="E369" t="s">
        <v>25</v>
      </c>
      <c r="F369">
        <v>8</v>
      </c>
      <c r="G369" t="s">
        <v>1265</v>
      </c>
      <c r="H369" t="s">
        <v>1266</v>
      </c>
      <c r="I369" t="e">
        <f>VLOOKUP(A369,[1]Transactions!$A$2:$Y$3480,8,FALSE)</f>
        <v>#N/A</v>
      </c>
      <c r="J369" t="e">
        <f>VLOOKUP(A369,[1]Transactions!$A$2:$Y$3480,13,FALSE)</f>
        <v>#N/A</v>
      </c>
      <c r="K369" s="4" t="e">
        <f>VLOOKUP(A369,[1]Transactions!$A$2:$Y$3480,14,FALSE)</f>
        <v>#N/A</v>
      </c>
      <c r="M369" t="e">
        <f>VLOOKUP(A369,[1]Transactions!$A$2:$Y$3480,5,FALSE)</f>
        <v>#N/A</v>
      </c>
      <c r="N369" t="e">
        <f>VLOOKUP(A369,[1]Transactions!$A$2:$Y$3480,6,FALSE)</f>
        <v>#N/A</v>
      </c>
      <c r="O369" t="e">
        <f>VLOOKUP(A369,[1]Transactions!$A$1:$Y$3480,7,FALSE)</f>
        <v>#N/A</v>
      </c>
      <c r="P369" t="s">
        <v>43</v>
      </c>
      <c r="Q369">
        <v>11</v>
      </c>
      <c r="R369" t="s">
        <v>614</v>
      </c>
      <c r="S369" t="s">
        <v>45</v>
      </c>
      <c r="T369" t="s">
        <v>46</v>
      </c>
      <c r="U369" t="s">
        <v>32</v>
      </c>
      <c r="V369" t="s">
        <v>33</v>
      </c>
      <c r="W369">
        <v>9</v>
      </c>
      <c r="X369">
        <v>2</v>
      </c>
      <c r="Y369">
        <v>2250.79</v>
      </c>
      <c r="Z369">
        <v>530.44000000000005</v>
      </c>
      <c r="AA369">
        <v>39</v>
      </c>
      <c r="AB369">
        <v>25</v>
      </c>
      <c r="AC369">
        <v>2</v>
      </c>
      <c r="AD369">
        <v>1720.35</v>
      </c>
      <c r="AE369">
        <f t="shared" si="38"/>
        <v>3</v>
      </c>
      <c r="AF369">
        <f t="shared" si="37"/>
        <v>4</v>
      </c>
      <c r="AG369">
        <f t="shared" si="34"/>
        <v>4</v>
      </c>
      <c r="AH369">
        <f t="shared" si="35"/>
        <v>344</v>
      </c>
      <c r="AI369" t="str">
        <f t="shared" si="36"/>
        <v>Silver Customer</v>
      </c>
    </row>
    <row r="370" spans="1:35" x14ac:dyDescent="0.3">
      <c r="A370">
        <v>1269</v>
      </c>
      <c r="B370" t="s">
        <v>1267</v>
      </c>
      <c r="C370">
        <v>4702</v>
      </c>
      <c r="D370" t="s">
        <v>53</v>
      </c>
      <c r="E370" t="s">
        <v>25</v>
      </c>
      <c r="F370">
        <v>6</v>
      </c>
      <c r="G370" t="s">
        <v>1268</v>
      </c>
      <c r="H370" t="s">
        <v>1269</v>
      </c>
      <c r="I370" t="str">
        <f>VLOOKUP(A370,[1]Transactions!$A$2:$Y$3480,8,FALSE)</f>
        <v>Touring</v>
      </c>
      <c r="J370">
        <f>VLOOKUP(A370,[1]Transactions!$A$2:$Y$3480,13,FALSE)</f>
        <v>139.2299999999999</v>
      </c>
      <c r="K370" s="4">
        <f>VLOOKUP(A370,[1]Transactions!$A$2:$Y$3480,14,FALSE)</f>
        <v>35455</v>
      </c>
      <c r="M370" t="b">
        <f>VLOOKUP(A370,[1]Transactions!$A$2:$Y$3480,5,FALSE)</f>
        <v>1</v>
      </c>
      <c r="N370" t="str">
        <f>VLOOKUP(A370,[1]Transactions!$A$2:$Y$3480,6,FALSE)</f>
        <v>Approved</v>
      </c>
      <c r="O370" t="str">
        <f>VLOOKUP(A370,[1]Transactions!$A$1:$Y$3480,7,FALSE)</f>
        <v>OHM Cycles</v>
      </c>
      <c r="P370" t="s">
        <v>28</v>
      </c>
      <c r="Q370">
        <v>56</v>
      </c>
      <c r="R370" t="s">
        <v>437</v>
      </c>
      <c r="S370" t="s">
        <v>176</v>
      </c>
      <c r="T370" t="s">
        <v>46</v>
      </c>
      <c r="U370" t="s">
        <v>32</v>
      </c>
      <c r="V370" t="s">
        <v>33</v>
      </c>
      <c r="W370">
        <v>7</v>
      </c>
      <c r="X370">
        <v>3</v>
      </c>
      <c r="Y370">
        <v>2962.88</v>
      </c>
      <c r="Z370">
        <v>2027.82</v>
      </c>
      <c r="AA370">
        <v>30</v>
      </c>
      <c r="AB370">
        <v>211</v>
      </c>
      <c r="AC370">
        <v>3</v>
      </c>
      <c r="AD370">
        <v>935.06</v>
      </c>
      <c r="AE370">
        <f t="shared" si="38"/>
        <v>1</v>
      </c>
      <c r="AF370">
        <f t="shared" si="37"/>
        <v>4</v>
      </c>
      <c r="AG370">
        <f t="shared" si="34"/>
        <v>4</v>
      </c>
      <c r="AH370">
        <f t="shared" si="35"/>
        <v>144</v>
      </c>
      <c r="AI370" t="str">
        <f t="shared" si="36"/>
        <v>Bronz customer</v>
      </c>
    </row>
    <row r="371" spans="1:35" x14ac:dyDescent="0.3">
      <c r="A371">
        <v>1682</v>
      </c>
      <c r="B371" t="s">
        <v>1270</v>
      </c>
      <c r="C371">
        <v>3145</v>
      </c>
      <c r="D371" t="s">
        <v>40</v>
      </c>
      <c r="E371" t="s">
        <v>25</v>
      </c>
      <c r="F371">
        <v>12</v>
      </c>
      <c r="G371" t="s">
        <v>1271</v>
      </c>
      <c r="H371" t="s">
        <v>1272</v>
      </c>
      <c r="I371" t="str">
        <f>VLOOKUP(A371,[1]Transactions!$A$2:$Y$3480,8,FALSE)</f>
        <v>Standard</v>
      </c>
      <c r="J371">
        <f>VLOOKUP(A371,[1]Transactions!$A$2:$Y$3480,13,FALSE)</f>
        <v>1230.3000000000002</v>
      </c>
      <c r="K371" s="4">
        <f>VLOOKUP(A371,[1]Transactions!$A$2:$Y$3480,14,FALSE)</f>
        <v>34115</v>
      </c>
      <c r="M371" t="b">
        <f>VLOOKUP(A371,[1]Transactions!$A$2:$Y$3480,5,FALSE)</f>
        <v>1</v>
      </c>
      <c r="N371" t="str">
        <f>VLOOKUP(A371,[1]Transactions!$A$2:$Y$3480,6,FALSE)</f>
        <v>Approved</v>
      </c>
      <c r="O371" t="str">
        <f>VLOOKUP(A371,[1]Transactions!$A$1:$Y$3480,7,FALSE)</f>
        <v>WeareA2B</v>
      </c>
      <c r="P371" t="s">
        <v>43</v>
      </c>
      <c r="Q371">
        <v>93</v>
      </c>
      <c r="R371" t="s">
        <v>165</v>
      </c>
      <c r="S371" t="s">
        <v>119</v>
      </c>
      <c r="T371" t="s">
        <v>38</v>
      </c>
      <c r="U371" t="s">
        <v>32</v>
      </c>
      <c r="V371" t="s">
        <v>33</v>
      </c>
      <c r="W371">
        <v>6</v>
      </c>
      <c r="X371">
        <v>6</v>
      </c>
      <c r="Y371">
        <v>10071.44</v>
      </c>
      <c r="Z371">
        <v>4717.01</v>
      </c>
      <c r="AA371">
        <v>60</v>
      </c>
      <c r="AB371">
        <v>82</v>
      </c>
      <c r="AC371">
        <v>6</v>
      </c>
      <c r="AD371">
        <v>5354.43</v>
      </c>
      <c r="AE371">
        <f>_xlfn.IFS(AB371&gt;=85,1,AND(AB371&lt;=84,AB371&gt;44),2,AND(AB371&lt;=44,AB371&gt;17),3,AND(AB371&lt;=18,AB371&gt;=0),4)</f>
        <v>2</v>
      </c>
      <c r="AF371">
        <f t="shared" si="37"/>
        <v>3</v>
      </c>
      <c r="AG371">
        <f t="shared" si="34"/>
        <v>1</v>
      </c>
      <c r="AH371">
        <f t="shared" si="35"/>
        <v>231</v>
      </c>
      <c r="AI371" t="str">
        <f t="shared" si="36"/>
        <v>Gold Customerr</v>
      </c>
    </row>
    <row r="372" spans="1:35" x14ac:dyDescent="0.3">
      <c r="A372">
        <v>303</v>
      </c>
      <c r="B372" t="s">
        <v>1273</v>
      </c>
      <c r="C372">
        <v>2516</v>
      </c>
      <c r="D372" t="s">
        <v>24</v>
      </c>
      <c r="E372" t="s">
        <v>25</v>
      </c>
      <c r="F372">
        <v>9</v>
      </c>
      <c r="G372" t="s">
        <v>1274</v>
      </c>
      <c r="H372" t="s">
        <v>1275</v>
      </c>
      <c r="I372" t="str">
        <f>VLOOKUP(A372,[1]Transactions!$A$2:$Y$3480,8,FALSE)</f>
        <v>Standard</v>
      </c>
      <c r="J372">
        <f>VLOOKUP(A372,[1]Transactions!$A$2:$Y$3480,13,FALSE)</f>
        <v>812.44</v>
      </c>
      <c r="K372" s="4">
        <f>VLOOKUP(A372,[1]Transactions!$A$2:$Y$3480,14,FALSE)</f>
        <v>41848</v>
      </c>
      <c r="M372" t="b">
        <f>VLOOKUP(A372,[1]Transactions!$A$2:$Y$3480,5,FALSE)</f>
        <v>0</v>
      </c>
      <c r="N372" t="str">
        <f>VLOOKUP(A372,[1]Transactions!$A$2:$Y$3480,6,FALSE)</f>
        <v>Approved</v>
      </c>
      <c r="O372" t="str">
        <f>VLOOKUP(A372,[1]Transactions!$A$1:$Y$3480,7,FALSE)</f>
        <v>WeareA2B</v>
      </c>
      <c r="P372" t="s">
        <v>43</v>
      </c>
      <c r="Q372">
        <v>59</v>
      </c>
      <c r="R372" t="s">
        <v>762</v>
      </c>
      <c r="S372" t="s">
        <v>7272</v>
      </c>
      <c r="T372" t="s">
        <v>31</v>
      </c>
      <c r="U372" t="s">
        <v>32</v>
      </c>
      <c r="V372" t="s">
        <v>33</v>
      </c>
      <c r="W372">
        <v>14</v>
      </c>
      <c r="X372">
        <v>3</v>
      </c>
      <c r="Y372">
        <v>3874.18</v>
      </c>
      <c r="Z372">
        <v>627.1</v>
      </c>
      <c r="AA372">
        <v>46</v>
      </c>
      <c r="AB372">
        <v>43</v>
      </c>
      <c r="AC372">
        <v>3</v>
      </c>
      <c r="AD372">
        <v>3247.08</v>
      </c>
      <c r="AE372">
        <f t="shared" si="38"/>
        <v>3</v>
      </c>
      <c r="AF372">
        <f t="shared" si="37"/>
        <v>4</v>
      </c>
      <c r="AG372">
        <f t="shared" si="34"/>
        <v>2</v>
      </c>
      <c r="AH372">
        <f t="shared" si="35"/>
        <v>342</v>
      </c>
      <c r="AI372" t="str">
        <f t="shared" si="36"/>
        <v>Silver Customer</v>
      </c>
    </row>
    <row r="373" spans="1:35" x14ac:dyDescent="0.3">
      <c r="A373">
        <v>310</v>
      </c>
      <c r="B373" t="s">
        <v>1276</v>
      </c>
      <c r="C373">
        <v>2450</v>
      </c>
      <c r="D373" t="s">
        <v>24</v>
      </c>
      <c r="E373" t="s">
        <v>25</v>
      </c>
      <c r="F373">
        <v>9</v>
      </c>
      <c r="G373" t="s">
        <v>1277</v>
      </c>
      <c r="H373" t="s">
        <v>1278</v>
      </c>
      <c r="I373" t="str">
        <f>VLOOKUP(A373,[1]Transactions!$A$2:$Y$3480,8,FALSE)</f>
        <v>Touring</v>
      </c>
      <c r="J373">
        <f>VLOOKUP(A373,[1]Transactions!$A$2:$Y$3480,13,FALSE)</f>
        <v>1010.02</v>
      </c>
      <c r="K373" s="4">
        <f>VLOOKUP(A373,[1]Transactions!$A$2:$Y$3480,14,FALSE)</f>
        <v>38193</v>
      </c>
      <c r="M373" t="b">
        <f>VLOOKUP(A373,[1]Transactions!$A$2:$Y$3480,5,FALSE)</f>
        <v>0</v>
      </c>
      <c r="N373" t="str">
        <f>VLOOKUP(A373,[1]Transactions!$A$2:$Y$3480,6,FALSE)</f>
        <v>Approved</v>
      </c>
      <c r="O373" t="str">
        <f>VLOOKUP(A373,[1]Transactions!$A$1:$Y$3480,7,FALSE)</f>
        <v>Giant Bicycles</v>
      </c>
      <c r="P373" t="s">
        <v>43</v>
      </c>
      <c r="Q373">
        <v>0</v>
      </c>
      <c r="R373" t="s">
        <v>437</v>
      </c>
      <c r="S373" t="s">
        <v>45</v>
      </c>
      <c r="T373" t="s">
        <v>31</v>
      </c>
      <c r="U373" t="s">
        <v>32</v>
      </c>
      <c r="V373" t="s">
        <v>33</v>
      </c>
      <c r="W373">
        <v>18</v>
      </c>
      <c r="X373">
        <v>7</v>
      </c>
      <c r="Y373">
        <v>9065.0400000000009</v>
      </c>
      <c r="Z373">
        <v>4320.8500000000004</v>
      </c>
      <c r="AA373">
        <v>35</v>
      </c>
      <c r="AB373">
        <v>8</v>
      </c>
      <c r="AC373">
        <v>7</v>
      </c>
      <c r="AD373">
        <v>4744.1899999999996</v>
      </c>
      <c r="AE373">
        <f t="shared" si="38"/>
        <v>4</v>
      </c>
      <c r="AF373">
        <f t="shared" si="37"/>
        <v>3</v>
      </c>
      <c r="AG373">
        <f t="shared" si="34"/>
        <v>1</v>
      </c>
      <c r="AH373">
        <f t="shared" si="35"/>
        <v>431</v>
      </c>
      <c r="AI373" t="str">
        <f t="shared" si="36"/>
        <v>Platinum Customer</v>
      </c>
    </row>
    <row r="374" spans="1:35" x14ac:dyDescent="0.3">
      <c r="A374">
        <v>2253</v>
      </c>
      <c r="B374" t="s">
        <v>1279</v>
      </c>
      <c r="C374">
        <v>2768</v>
      </c>
      <c r="D374" t="s">
        <v>24</v>
      </c>
      <c r="E374" t="s">
        <v>25</v>
      </c>
      <c r="F374">
        <v>10</v>
      </c>
      <c r="G374" t="s">
        <v>1280</v>
      </c>
      <c r="H374" t="s">
        <v>1281</v>
      </c>
      <c r="I374" t="str">
        <f>VLOOKUP(A374,[1]Transactions!$A$2:$Y$3480,8,FALSE)</f>
        <v>Standard</v>
      </c>
      <c r="J374">
        <f>VLOOKUP(A374,[1]Transactions!$A$2:$Y$3480,13,FALSE)</f>
        <v>25.089999999999989</v>
      </c>
      <c r="K374" s="4">
        <f>VLOOKUP(A374,[1]Transactions!$A$2:$Y$3480,14,FALSE)</f>
        <v>36367</v>
      </c>
      <c r="M374" t="b">
        <f>VLOOKUP(A374,[1]Transactions!$A$2:$Y$3480,5,FALSE)</f>
        <v>0</v>
      </c>
      <c r="N374" t="str">
        <f>VLOOKUP(A374,[1]Transactions!$A$2:$Y$3480,6,FALSE)</f>
        <v>Approved</v>
      </c>
      <c r="O374" t="str">
        <f>VLOOKUP(A374,[1]Transactions!$A$1:$Y$3480,7,FALSE)</f>
        <v>Solex</v>
      </c>
      <c r="P374" t="s">
        <v>43</v>
      </c>
      <c r="Q374">
        <v>28</v>
      </c>
      <c r="R374" t="s">
        <v>1282</v>
      </c>
      <c r="S374" t="s">
        <v>119</v>
      </c>
      <c r="T374" t="s">
        <v>38</v>
      </c>
      <c r="U374" t="s">
        <v>32</v>
      </c>
      <c r="V374" t="s">
        <v>33</v>
      </c>
      <c r="W374">
        <v>13</v>
      </c>
      <c r="X374">
        <v>5</v>
      </c>
      <c r="Y374">
        <v>6843.67</v>
      </c>
      <c r="Z374">
        <v>5204.12</v>
      </c>
      <c r="AA374">
        <v>61</v>
      </c>
      <c r="AB374">
        <v>84</v>
      </c>
      <c r="AC374">
        <v>5</v>
      </c>
      <c r="AD374">
        <v>1639.55</v>
      </c>
      <c r="AE374">
        <f>_xlfn.IFS(AB374&gt;=85,1,AND(AB374&lt;=84,AB374&gt;44),2,AND(AB374&lt;=44,AB374&gt;17),3,AND(AB374&lt;=18,AB374&gt;=0),4)</f>
        <v>2</v>
      </c>
      <c r="AF374">
        <f t="shared" ref="AF374:AF375" si="39">_xlfn.IFS(AC374&gt;=14,1,AND(AC374&lt;=14,AC374&gt;7),2,AND(AC374&lt;=7,AC374&gt;=5),3,AND(AC374&lt;=4,AC374&gt;0),4)</f>
        <v>3</v>
      </c>
      <c r="AG374">
        <f t="shared" si="34"/>
        <v>4</v>
      </c>
      <c r="AH374">
        <f t="shared" si="35"/>
        <v>234</v>
      </c>
      <c r="AI374" t="str">
        <f t="shared" si="36"/>
        <v>Gold Customerr</v>
      </c>
    </row>
    <row r="375" spans="1:35" x14ac:dyDescent="0.3">
      <c r="A375">
        <v>2667</v>
      </c>
      <c r="B375" t="s">
        <v>1283</v>
      </c>
      <c r="C375">
        <v>3188</v>
      </c>
      <c r="D375" t="s">
        <v>40</v>
      </c>
      <c r="E375" t="s">
        <v>25</v>
      </c>
      <c r="F375">
        <v>10</v>
      </c>
      <c r="G375" t="s">
        <v>1284</v>
      </c>
      <c r="H375" t="s">
        <v>1285</v>
      </c>
      <c r="I375" t="str">
        <f>VLOOKUP(A375,[1]Transactions!$A$2:$Y$3480,8,FALSE)</f>
        <v>Road</v>
      </c>
      <c r="J375">
        <f>VLOOKUP(A375,[1]Transactions!$A$2:$Y$3480,13,FALSE)</f>
        <v>450.77</v>
      </c>
      <c r="K375" s="4">
        <f>VLOOKUP(A375,[1]Transactions!$A$2:$Y$3480,14,FALSE)</f>
        <v>37220</v>
      </c>
      <c r="M375" t="b">
        <f>VLOOKUP(A375,[1]Transactions!$A$2:$Y$3480,5,FALSE)</f>
        <v>1</v>
      </c>
      <c r="N375" t="str">
        <f>VLOOKUP(A375,[1]Transactions!$A$2:$Y$3480,6,FALSE)</f>
        <v>Approved</v>
      </c>
      <c r="O375" t="str">
        <f>VLOOKUP(A375,[1]Transactions!$A$1:$Y$3480,7,FALSE)</f>
        <v>OHM Cycles</v>
      </c>
      <c r="P375" t="s">
        <v>43</v>
      </c>
      <c r="Q375">
        <v>65</v>
      </c>
      <c r="R375" t="s">
        <v>37</v>
      </c>
      <c r="S375" t="s">
        <v>119</v>
      </c>
      <c r="T375" t="s">
        <v>38</v>
      </c>
      <c r="U375" t="s">
        <v>32</v>
      </c>
      <c r="V375" t="s">
        <v>33</v>
      </c>
      <c r="W375">
        <v>6</v>
      </c>
      <c r="X375">
        <v>5</v>
      </c>
      <c r="Y375">
        <v>5817.66</v>
      </c>
      <c r="Z375">
        <v>3302.23</v>
      </c>
      <c r="AA375">
        <v>62</v>
      </c>
      <c r="AB375">
        <v>98</v>
      </c>
      <c r="AC375">
        <v>5</v>
      </c>
      <c r="AD375">
        <v>2515.4299999999998</v>
      </c>
      <c r="AE375">
        <f t="shared" si="38"/>
        <v>1</v>
      </c>
      <c r="AF375">
        <f t="shared" si="39"/>
        <v>3</v>
      </c>
      <c r="AG375">
        <f t="shared" si="34"/>
        <v>3</v>
      </c>
      <c r="AH375">
        <f t="shared" si="35"/>
        <v>133</v>
      </c>
      <c r="AI375" t="str">
        <f t="shared" si="36"/>
        <v>Bronz customer</v>
      </c>
    </row>
    <row r="376" spans="1:35" x14ac:dyDescent="0.3">
      <c r="A376">
        <v>1836</v>
      </c>
      <c r="B376" t="s">
        <v>1286</v>
      </c>
      <c r="C376">
        <v>2133</v>
      </c>
      <c r="D376" t="s">
        <v>24</v>
      </c>
      <c r="E376" t="s">
        <v>25</v>
      </c>
      <c r="F376">
        <v>11</v>
      </c>
      <c r="G376" t="s">
        <v>1287</v>
      </c>
      <c r="H376" t="s">
        <v>1288</v>
      </c>
      <c r="I376" t="str">
        <f>VLOOKUP(A376,[1]Transactions!$A$2:$Y$3480,8,FALSE)</f>
        <v>Road</v>
      </c>
      <c r="J376">
        <f>VLOOKUP(A376,[1]Transactions!$A$2:$Y$3480,13,FALSE)</f>
        <v>830.2399999999999</v>
      </c>
      <c r="K376" s="4">
        <f>VLOOKUP(A376,[1]Transactions!$A$2:$Y$3480,14,FALSE)</f>
        <v>33364</v>
      </c>
      <c r="M376" t="b">
        <f>VLOOKUP(A376,[1]Transactions!$A$2:$Y$3480,5,FALSE)</f>
        <v>1</v>
      </c>
      <c r="N376" t="str">
        <f>VLOOKUP(A376,[1]Transactions!$A$2:$Y$3480,6,FALSE)</f>
        <v>Approved</v>
      </c>
      <c r="O376" t="str">
        <f>VLOOKUP(A376,[1]Transactions!$A$1:$Y$3480,7,FALSE)</f>
        <v>Norco Bicycles</v>
      </c>
      <c r="P376" t="s">
        <v>43</v>
      </c>
      <c r="Q376">
        <v>54</v>
      </c>
      <c r="R376" t="s">
        <v>141</v>
      </c>
      <c r="S376" t="s">
        <v>30</v>
      </c>
      <c r="T376" t="s">
        <v>31</v>
      </c>
      <c r="U376" t="s">
        <v>32</v>
      </c>
      <c r="V376" t="s">
        <v>33</v>
      </c>
      <c r="W376">
        <v>13</v>
      </c>
      <c r="X376">
        <v>2</v>
      </c>
      <c r="Y376">
        <v>2832.71</v>
      </c>
      <c r="Z376">
        <v>1612.85</v>
      </c>
      <c r="AA376">
        <v>65</v>
      </c>
      <c r="AB376">
        <v>166</v>
      </c>
      <c r="AC376">
        <v>2</v>
      </c>
      <c r="AD376">
        <v>1219.8599999999999</v>
      </c>
      <c r="AE376">
        <f t="shared" si="38"/>
        <v>1</v>
      </c>
      <c r="AF376">
        <f t="shared" si="37"/>
        <v>4</v>
      </c>
      <c r="AG376">
        <f t="shared" si="34"/>
        <v>4</v>
      </c>
      <c r="AH376">
        <f t="shared" si="35"/>
        <v>144</v>
      </c>
      <c r="AI376" t="str">
        <f t="shared" si="36"/>
        <v>Bronz customer</v>
      </c>
    </row>
    <row r="377" spans="1:35" x14ac:dyDescent="0.3">
      <c r="A377">
        <v>1358</v>
      </c>
      <c r="B377" t="s">
        <v>1289</v>
      </c>
      <c r="C377">
        <v>3340</v>
      </c>
      <c r="D377" t="s">
        <v>40</v>
      </c>
      <c r="E377" t="s">
        <v>25</v>
      </c>
      <c r="F377">
        <v>3</v>
      </c>
      <c r="G377" t="s">
        <v>612</v>
      </c>
      <c r="H377" t="s">
        <v>1290</v>
      </c>
      <c r="I377" t="str">
        <f>VLOOKUP(A377,[1]Transactions!$A$2:$Y$3480,8,FALSE)</f>
        <v>Standard</v>
      </c>
      <c r="J377">
        <f>VLOOKUP(A377,[1]Transactions!$A$2:$Y$3480,13,FALSE)</f>
        <v>91.15</v>
      </c>
      <c r="K377" s="4">
        <f>VLOOKUP(A377,[1]Transactions!$A$2:$Y$3480,14,FALSE)</f>
        <v>37659</v>
      </c>
      <c r="M377" t="b">
        <f>VLOOKUP(A377,[1]Transactions!$A$2:$Y$3480,5,FALSE)</f>
        <v>0</v>
      </c>
      <c r="N377" t="str">
        <f>VLOOKUP(A377,[1]Transactions!$A$2:$Y$3480,6,FALSE)</f>
        <v>Approved</v>
      </c>
      <c r="O377" t="str">
        <f>VLOOKUP(A377,[1]Transactions!$A$1:$Y$3480,7,FALSE)</f>
        <v>OHM Cycles</v>
      </c>
      <c r="P377" t="s">
        <v>28</v>
      </c>
      <c r="Q377">
        <v>8</v>
      </c>
      <c r="R377" t="s">
        <v>130</v>
      </c>
      <c r="S377" t="s">
        <v>30</v>
      </c>
      <c r="T377" t="s">
        <v>46</v>
      </c>
      <c r="U377" t="s">
        <v>32</v>
      </c>
      <c r="V377" t="s">
        <v>47</v>
      </c>
      <c r="W377">
        <v>6</v>
      </c>
      <c r="X377">
        <v>8</v>
      </c>
      <c r="Y377">
        <v>8559.16</v>
      </c>
      <c r="Z377">
        <v>4446.12</v>
      </c>
      <c r="AA377">
        <v>26</v>
      </c>
      <c r="AB377">
        <v>3</v>
      </c>
      <c r="AC377">
        <v>8</v>
      </c>
      <c r="AD377">
        <v>4113.04</v>
      </c>
      <c r="AE377">
        <f t="shared" si="38"/>
        <v>4</v>
      </c>
      <c r="AF377">
        <f t="shared" si="37"/>
        <v>2</v>
      </c>
      <c r="AG377">
        <f t="shared" si="34"/>
        <v>2</v>
      </c>
      <c r="AH377">
        <f t="shared" si="35"/>
        <v>422</v>
      </c>
      <c r="AI377" t="str">
        <f t="shared" si="36"/>
        <v>Platinum Customer</v>
      </c>
    </row>
    <row r="378" spans="1:35" x14ac:dyDescent="0.3">
      <c r="A378">
        <v>3120</v>
      </c>
      <c r="B378" t="s">
        <v>1291</v>
      </c>
      <c r="C378">
        <v>2196</v>
      </c>
      <c r="D378" t="s">
        <v>24</v>
      </c>
      <c r="E378" t="s">
        <v>25</v>
      </c>
      <c r="F378">
        <v>5</v>
      </c>
      <c r="G378" t="s">
        <v>1292</v>
      </c>
      <c r="H378" t="s">
        <v>1293</v>
      </c>
      <c r="I378" t="str">
        <f>VLOOKUP(A378,[1]Transactions!$A$2:$Y$3480,8,FALSE)</f>
        <v>Standard</v>
      </c>
      <c r="J378">
        <f>VLOOKUP(A378,[1]Transactions!$A$2:$Y$3480,13,FALSE)</f>
        <v>409.86000000000013</v>
      </c>
      <c r="K378" s="4">
        <f>VLOOKUP(A378,[1]Transactions!$A$2:$Y$3480,14,FALSE)</f>
        <v>35378</v>
      </c>
      <c r="M378" t="b">
        <f>VLOOKUP(A378,[1]Transactions!$A$2:$Y$3480,5,FALSE)</f>
        <v>1</v>
      </c>
      <c r="N378" t="str">
        <f>VLOOKUP(A378,[1]Transactions!$A$2:$Y$3480,6,FALSE)</f>
        <v>Approved</v>
      </c>
      <c r="O378" t="str">
        <f>VLOOKUP(A378,[1]Transactions!$A$1:$Y$3480,7,FALSE)</f>
        <v>Solex</v>
      </c>
      <c r="P378" t="s">
        <v>43</v>
      </c>
      <c r="Q378">
        <v>89</v>
      </c>
      <c r="R378" t="s">
        <v>265</v>
      </c>
      <c r="S378" t="s">
        <v>30</v>
      </c>
      <c r="T378" t="s">
        <v>31</v>
      </c>
      <c r="U378" t="s">
        <v>32</v>
      </c>
      <c r="V378" t="s">
        <v>33</v>
      </c>
      <c r="W378">
        <v>10</v>
      </c>
      <c r="X378">
        <v>7</v>
      </c>
      <c r="Y378">
        <v>7351.7</v>
      </c>
      <c r="Z378">
        <v>3172.59</v>
      </c>
      <c r="AA378">
        <v>41</v>
      </c>
      <c r="AB378">
        <v>20</v>
      </c>
      <c r="AC378">
        <v>7</v>
      </c>
      <c r="AD378">
        <v>4179.1099999999997</v>
      </c>
      <c r="AE378">
        <f t="shared" si="38"/>
        <v>3</v>
      </c>
      <c r="AF378">
        <f t="shared" si="37"/>
        <v>3</v>
      </c>
      <c r="AG378">
        <f t="shared" si="34"/>
        <v>2</v>
      </c>
      <c r="AH378">
        <f t="shared" si="35"/>
        <v>332</v>
      </c>
      <c r="AI378" t="str">
        <f t="shared" si="36"/>
        <v>Silver Customer</v>
      </c>
    </row>
    <row r="379" spans="1:35" x14ac:dyDescent="0.3">
      <c r="A379">
        <v>574</v>
      </c>
      <c r="B379" t="s">
        <v>1294</v>
      </c>
      <c r="C379">
        <v>2111</v>
      </c>
      <c r="D379" t="s">
        <v>24</v>
      </c>
      <c r="E379" t="s">
        <v>25</v>
      </c>
      <c r="F379">
        <v>12</v>
      </c>
      <c r="G379" t="s">
        <v>1295</v>
      </c>
      <c r="H379" t="s">
        <v>1296</v>
      </c>
      <c r="I379" t="str">
        <f>VLOOKUP(A379,[1]Transactions!$A$2:$Y$3480,8,FALSE)</f>
        <v>Touring</v>
      </c>
      <c r="J379">
        <f>VLOOKUP(A379,[1]Transactions!$A$2:$Y$3480,13,FALSE)</f>
        <v>1305.25</v>
      </c>
      <c r="K379" s="4">
        <f>VLOOKUP(A379,[1]Transactions!$A$2:$Y$3480,14,FALSE)</f>
        <v>42560</v>
      </c>
      <c r="M379" t="b">
        <f>VLOOKUP(A379,[1]Transactions!$A$2:$Y$3480,5,FALSE)</f>
        <v>1</v>
      </c>
      <c r="N379" t="str">
        <f>VLOOKUP(A379,[1]Transactions!$A$2:$Y$3480,6,FALSE)</f>
        <v>Approved</v>
      </c>
      <c r="O379" t="str">
        <f>VLOOKUP(A379,[1]Transactions!$A$1:$Y$3480,7,FALSE)</f>
        <v>WeareA2B</v>
      </c>
      <c r="P379" t="s">
        <v>28</v>
      </c>
      <c r="Q379">
        <v>95</v>
      </c>
      <c r="R379" t="s">
        <v>368</v>
      </c>
      <c r="S379" t="s">
        <v>45</v>
      </c>
      <c r="T379" t="s">
        <v>31</v>
      </c>
      <c r="U379" t="s">
        <v>32</v>
      </c>
      <c r="V379" t="s">
        <v>47</v>
      </c>
      <c r="W379">
        <v>20</v>
      </c>
      <c r="X379">
        <v>4</v>
      </c>
      <c r="Y379">
        <v>4757.79</v>
      </c>
      <c r="Z379">
        <v>2585.38</v>
      </c>
      <c r="AA379">
        <v>30</v>
      </c>
      <c r="AB379">
        <v>277</v>
      </c>
      <c r="AC379">
        <v>4</v>
      </c>
      <c r="AD379">
        <v>2172.41</v>
      </c>
      <c r="AE379">
        <f t="shared" si="38"/>
        <v>1</v>
      </c>
      <c r="AF379">
        <f t="shared" si="37"/>
        <v>4</v>
      </c>
      <c r="AG379">
        <f t="shared" si="34"/>
        <v>3</v>
      </c>
      <c r="AH379">
        <f t="shared" si="35"/>
        <v>143</v>
      </c>
      <c r="AI379" t="str">
        <f t="shared" si="36"/>
        <v>Bronz customer</v>
      </c>
    </row>
    <row r="380" spans="1:35" x14ac:dyDescent="0.3">
      <c r="A380">
        <v>3379</v>
      </c>
      <c r="B380" t="s">
        <v>1297</v>
      </c>
      <c r="C380">
        <v>3146</v>
      </c>
      <c r="D380" t="s">
        <v>40</v>
      </c>
      <c r="E380" t="s">
        <v>25</v>
      </c>
      <c r="F380">
        <v>11</v>
      </c>
      <c r="G380" t="s">
        <v>1298</v>
      </c>
      <c r="H380" t="s">
        <v>1299</v>
      </c>
      <c r="I380" t="str">
        <f>VLOOKUP(A380,[1]Transactions!$A$2:$Y$3480,8,FALSE)</f>
        <v>Standard</v>
      </c>
      <c r="J380">
        <f>VLOOKUP(A380,[1]Transactions!$A$2:$Y$3480,13,FALSE)</f>
        <v>817.36</v>
      </c>
      <c r="K380" s="4">
        <f>VLOOKUP(A380,[1]Transactions!$A$2:$Y$3480,14,FALSE)</f>
        <v>37626</v>
      </c>
      <c r="M380" t="b">
        <f>VLOOKUP(A380,[1]Transactions!$A$2:$Y$3480,5,FALSE)</f>
        <v>1</v>
      </c>
      <c r="N380" t="str">
        <f>VLOOKUP(A380,[1]Transactions!$A$2:$Y$3480,6,FALSE)</f>
        <v>Approved</v>
      </c>
      <c r="O380" t="str">
        <f>VLOOKUP(A380,[1]Transactions!$A$1:$Y$3480,7,FALSE)</f>
        <v>Norco Bicycles</v>
      </c>
      <c r="P380" t="s">
        <v>43</v>
      </c>
      <c r="Q380">
        <v>51</v>
      </c>
      <c r="R380" t="s">
        <v>51</v>
      </c>
      <c r="S380" t="s">
        <v>30</v>
      </c>
      <c r="T380" t="s">
        <v>31</v>
      </c>
      <c r="U380" t="s">
        <v>32</v>
      </c>
      <c r="V380" t="s">
        <v>33</v>
      </c>
      <c r="W380">
        <v>2</v>
      </c>
      <c r="X380">
        <v>6</v>
      </c>
      <c r="Y380">
        <v>8165.43</v>
      </c>
      <c r="Z380">
        <v>2566.35</v>
      </c>
      <c r="AA380">
        <v>21</v>
      </c>
      <c r="AB380">
        <v>20</v>
      </c>
      <c r="AC380">
        <v>6</v>
      </c>
      <c r="AD380">
        <v>5599.08</v>
      </c>
      <c r="AE380">
        <f t="shared" si="38"/>
        <v>3</v>
      </c>
      <c r="AF380">
        <f t="shared" si="37"/>
        <v>3</v>
      </c>
      <c r="AG380">
        <f t="shared" si="34"/>
        <v>1</v>
      </c>
      <c r="AH380">
        <f t="shared" si="35"/>
        <v>331</v>
      </c>
      <c r="AI380" t="str">
        <f t="shared" si="36"/>
        <v>Silver Customer</v>
      </c>
    </row>
    <row r="381" spans="1:35" x14ac:dyDescent="0.3">
      <c r="A381">
        <v>2507</v>
      </c>
      <c r="B381" t="s">
        <v>1300</v>
      </c>
      <c r="C381">
        <v>2880</v>
      </c>
      <c r="D381" t="s">
        <v>24</v>
      </c>
      <c r="E381" t="s">
        <v>25</v>
      </c>
      <c r="F381">
        <v>1</v>
      </c>
      <c r="G381" t="s">
        <v>1301</v>
      </c>
      <c r="H381" t="s">
        <v>1302</v>
      </c>
      <c r="I381" t="str">
        <f>VLOOKUP(A381,[1]Transactions!$A$2:$Y$3480,8,FALSE)</f>
        <v>Standard</v>
      </c>
      <c r="J381">
        <f>VLOOKUP(A381,[1]Transactions!$A$2:$Y$3480,13,FALSE)</f>
        <v>217.51</v>
      </c>
      <c r="K381" s="4">
        <f>VLOOKUP(A381,[1]Transactions!$A$2:$Y$3480,14,FALSE)</f>
        <v>40410</v>
      </c>
      <c r="M381" t="b">
        <f>VLOOKUP(A381,[1]Transactions!$A$2:$Y$3480,5,FALSE)</f>
        <v>0</v>
      </c>
      <c r="N381" t="str">
        <f>VLOOKUP(A381,[1]Transactions!$A$2:$Y$3480,6,FALSE)</f>
        <v>Approved</v>
      </c>
      <c r="O381" t="str">
        <f>VLOOKUP(A381,[1]Transactions!$A$1:$Y$3480,7,FALSE)</f>
        <v>Giant Bicycles</v>
      </c>
      <c r="P381" t="s">
        <v>43</v>
      </c>
      <c r="Q381">
        <v>77</v>
      </c>
      <c r="R381" t="s">
        <v>29</v>
      </c>
      <c r="S381" t="s">
        <v>30</v>
      </c>
      <c r="T381" t="s">
        <v>38</v>
      </c>
      <c r="U381" t="s">
        <v>32</v>
      </c>
      <c r="V381" t="s">
        <v>33</v>
      </c>
      <c r="W381">
        <v>8</v>
      </c>
      <c r="X381">
        <v>4</v>
      </c>
      <c r="Y381">
        <v>5405</v>
      </c>
      <c r="Z381">
        <v>1937.12</v>
      </c>
      <c r="AA381">
        <v>34</v>
      </c>
      <c r="AB381">
        <v>47</v>
      </c>
      <c r="AC381">
        <v>4</v>
      </c>
      <c r="AD381">
        <v>3467.88</v>
      </c>
      <c r="AE381">
        <f t="shared" si="38"/>
        <v>2</v>
      </c>
      <c r="AF381">
        <f t="shared" si="37"/>
        <v>4</v>
      </c>
      <c r="AG381">
        <f t="shared" si="34"/>
        <v>2</v>
      </c>
      <c r="AH381">
        <f t="shared" si="35"/>
        <v>242</v>
      </c>
      <c r="AI381" t="str">
        <f t="shared" si="36"/>
        <v>Gold Customerr</v>
      </c>
    </row>
    <row r="382" spans="1:35" x14ac:dyDescent="0.3">
      <c r="A382">
        <v>2789</v>
      </c>
      <c r="B382" t="s">
        <v>1303</v>
      </c>
      <c r="C382">
        <v>2112</v>
      </c>
      <c r="D382" t="s">
        <v>24</v>
      </c>
      <c r="E382" t="s">
        <v>25</v>
      </c>
      <c r="F382">
        <v>11</v>
      </c>
      <c r="G382" t="s">
        <v>1304</v>
      </c>
      <c r="H382" t="s">
        <v>1305</v>
      </c>
      <c r="I382" t="str">
        <f>VLOOKUP(A382,[1]Transactions!$A$2:$Y$3480,8,FALSE)</f>
        <v>Standard</v>
      </c>
      <c r="J382">
        <f>VLOOKUP(A382,[1]Transactions!$A$2:$Y$3480,13,FALSE)</f>
        <v>1383.6100000000001</v>
      </c>
      <c r="K382" s="4">
        <f>VLOOKUP(A382,[1]Transactions!$A$2:$Y$3480,14,FALSE)</f>
        <v>42105</v>
      </c>
      <c r="M382" t="b">
        <f>VLOOKUP(A382,[1]Transactions!$A$2:$Y$3480,5,FALSE)</f>
        <v>1</v>
      </c>
      <c r="N382" t="str">
        <f>VLOOKUP(A382,[1]Transactions!$A$2:$Y$3480,6,FALSE)</f>
        <v>Approved</v>
      </c>
      <c r="O382" t="str">
        <f>VLOOKUP(A382,[1]Transactions!$A$1:$Y$3480,7,FALSE)</f>
        <v>Solex</v>
      </c>
      <c r="P382" t="s">
        <v>43</v>
      </c>
      <c r="Q382">
        <v>66</v>
      </c>
      <c r="R382" t="s">
        <v>514</v>
      </c>
      <c r="S382" t="s">
        <v>45</v>
      </c>
      <c r="T382" t="s">
        <v>38</v>
      </c>
      <c r="U382" t="s">
        <v>32</v>
      </c>
      <c r="V382" t="s">
        <v>33</v>
      </c>
      <c r="W382">
        <v>7</v>
      </c>
      <c r="X382">
        <v>2</v>
      </c>
      <c r="Y382">
        <v>2097.73</v>
      </c>
      <c r="Z382">
        <v>1548.64</v>
      </c>
      <c r="AA382">
        <v>27</v>
      </c>
      <c r="AB382">
        <v>24</v>
      </c>
      <c r="AC382">
        <v>2</v>
      </c>
      <c r="AD382">
        <v>549.09</v>
      </c>
      <c r="AE382">
        <f t="shared" si="38"/>
        <v>3</v>
      </c>
      <c r="AF382">
        <f t="shared" si="37"/>
        <v>4</v>
      </c>
      <c r="AG382">
        <f t="shared" si="34"/>
        <v>4</v>
      </c>
      <c r="AH382">
        <f t="shared" si="35"/>
        <v>344</v>
      </c>
      <c r="AI382" t="str">
        <f t="shared" si="36"/>
        <v>Silver Customer</v>
      </c>
    </row>
    <row r="383" spans="1:35" x14ac:dyDescent="0.3">
      <c r="A383">
        <v>1405</v>
      </c>
      <c r="B383" t="s">
        <v>1306</v>
      </c>
      <c r="C383">
        <v>3020</v>
      </c>
      <c r="D383" t="s">
        <v>40</v>
      </c>
      <c r="E383" t="s">
        <v>25</v>
      </c>
      <c r="F383">
        <v>4</v>
      </c>
      <c r="G383" t="s">
        <v>1307</v>
      </c>
      <c r="H383" t="s">
        <v>1308</v>
      </c>
      <c r="I383" t="str">
        <f>VLOOKUP(A383,[1]Transactions!$A$2:$Y$3480,8,FALSE)</f>
        <v>Standard</v>
      </c>
      <c r="J383">
        <f>VLOOKUP(A383,[1]Transactions!$A$2:$Y$3480,13,FALSE)</f>
        <v>1702.5499999999997</v>
      </c>
      <c r="K383" s="4">
        <f>VLOOKUP(A383,[1]Transactions!$A$2:$Y$3480,14,FALSE)</f>
        <v>37220</v>
      </c>
      <c r="M383" t="b">
        <f>VLOOKUP(A383,[1]Transactions!$A$2:$Y$3480,5,FALSE)</f>
        <v>0</v>
      </c>
      <c r="N383" t="str">
        <f>VLOOKUP(A383,[1]Transactions!$A$2:$Y$3480,6,FALSE)</f>
        <v>Approved</v>
      </c>
      <c r="O383" t="str">
        <f>VLOOKUP(A383,[1]Transactions!$A$1:$Y$3480,7,FALSE)</f>
        <v>Trek Bicycles</v>
      </c>
      <c r="P383" t="s">
        <v>43</v>
      </c>
      <c r="Q383">
        <v>52</v>
      </c>
      <c r="R383" t="s">
        <v>554</v>
      </c>
      <c r="S383" t="s">
        <v>119</v>
      </c>
      <c r="T383" t="s">
        <v>46</v>
      </c>
      <c r="U383" t="s">
        <v>32</v>
      </c>
      <c r="V383" t="s">
        <v>33</v>
      </c>
      <c r="W383">
        <v>11</v>
      </c>
      <c r="X383">
        <v>11</v>
      </c>
      <c r="Y383">
        <v>7668.83</v>
      </c>
      <c r="Z383">
        <v>5386.84</v>
      </c>
      <c r="AA383">
        <v>62</v>
      </c>
      <c r="AB383">
        <v>33</v>
      </c>
      <c r="AC383">
        <v>11</v>
      </c>
      <c r="AD383">
        <v>2281.9899999999998</v>
      </c>
      <c r="AE383">
        <f t="shared" si="38"/>
        <v>3</v>
      </c>
      <c r="AF383">
        <f t="shared" si="37"/>
        <v>2</v>
      </c>
      <c r="AG383">
        <f t="shared" si="34"/>
        <v>3</v>
      </c>
      <c r="AH383">
        <f t="shared" si="35"/>
        <v>323</v>
      </c>
      <c r="AI383" t="str">
        <f t="shared" si="36"/>
        <v>Silver Customer</v>
      </c>
    </row>
    <row r="384" spans="1:35" x14ac:dyDescent="0.3">
      <c r="A384">
        <v>3233</v>
      </c>
      <c r="B384" t="s">
        <v>1309</v>
      </c>
      <c r="C384">
        <v>3023</v>
      </c>
      <c r="D384" t="s">
        <v>40</v>
      </c>
      <c r="E384" t="s">
        <v>25</v>
      </c>
      <c r="F384">
        <v>7</v>
      </c>
      <c r="G384" t="s">
        <v>1310</v>
      </c>
      <c r="H384" t="s">
        <v>1311</v>
      </c>
      <c r="I384" t="str">
        <f>VLOOKUP(A384,[1]Transactions!$A$2:$Y$3480,8,FALSE)</f>
        <v>Standard</v>
      </c>
      <c r="J384">
        <f>VLOOKUP(A384,[1]Transactions!$A$2:$Y$3480,13,FALSE)</f>
        <v>431.33000000000004</v>
      </c>
      <c r="K384" s="4">
        <f>VLOOKUP(A384,[1]Transactions!$A$2:$Y$3480,14,FALSE)</f>
        <v>40618</v>
      </c>
      <c r="M384" t="b">
        <f>VLOOKUP(A384,[1]Transactions!$A$2:$Y$3480,5,FALSE)</f>
        <v>0</v>
      </c>
      <c r="N384" t="str">
        <f>VLOOKUP(A384,[1]Transactions!$A$2:$Y$3480,6,FALSE)</f>
        <v>Approved</v>
      </c>
      <c r="O384" t="str">
        <f>VLOOKUP(A384,[1]Transactions!$A$1:$Y$3480,7,FALSE)</f>
        <v>Giant Bicycles</v>
      </c>
      <c r="P384" t="s">
        <v>28</v>
      </c>
      <c r="Q384">
        <v>7</v>
      </c>
      <c r="R384" t="s">
        <v>295</v>
      </c>
      <c r="S384" t="s">
        <v>45</v>
      </c>
      <c r="T384" t="s">
        <v>31</v>
      </c>
      <c r="U384" t="s">
        <v>32</v>
      </c>
      <c r="V384" t="s">
        <v>33</v>
      </c>
      <c r="W384">
        <v>17</v>
      </c>
      <c r="X384">
        <v>3</v>
      </c>
      <c r="Y384">
        <v>2477.0700000000002</v>
      </c>
      <c r="Z384">
        <v>1695.61</v>
      </c>
      <c r="AA384">
        <v>61</v>
      </c>
      <c r="AB384">
        <v>80</v>
      </c>
      <c r="AC384">
        <v>3</v>
      </c>
      <c r="AD384">
        <v>781.46</v>
      </c>
      <c r="AE384">
        <f t="shared" si="38"/>
        <v>2</v>
      </c>
      <c r="AF384">
        <f t="shared" si="37"/>
        <v>4</v>
      </c>
      <c r="AG384">
        <f t="shared" si="34"/>
        <v>4</v>
      </c>
      <c r="AH384">
        <f t="shared" si="35"/>
        <v>244</v>
      </c>
      <c r="AI384" t="str">
        <f t="shared" si="36"/>
        <v>Gold Customerr</v>
      </c>
    </row>
    <row r="385" spans="1:35" x14ac:dyDescent="0.3">
      <c r="A385">
        <v>1232</v>
      </c>
      <c r="B385" t="s">
        <v>1312</v>
      </c>
      <c r="C385">
        <v>4573</v>
      </c>
      <c r="D385" t="s">
        <v>53</v>
      </c>
      <c r="E385" t="s">
        <v>25</v>
      </c>
      <c r="F385">
        <v>8</v>
      </c>
      <c r="G385" t="s">
        <v>1313</v>
      </c>
      <c r="H385" t="s">
        <v>1314</v>
      </c>
      <c r="I385" t="str">
        <f>VLOOKUP(A385,[1]Transactions!$A$2:$Y$3480,8,FALSE)</f>
        <v>Touring</v>
      </c>
      <c r="J385">
        <f>VLOOKUP(A385,[1]Transactions!$A$2:$Y$3480,13,FALSE)</f>
        <v>139.2299999999999</v>
      </c>
      <c r="K385" s="4">
        <f>VLOOKUP(A385,[1]Transactions!$A$2:$Y$3480,14,FALSE)</f>
        <v>42218</v>
      </c>
      <c r="M385" t="b">
        <f>VLOOKUP(A385,[1]Transactions!$A$2:$Y$3480,5,FALSE)</f>
        <v>1</v>
      </c>
      <c r="N385" t="str">
        <f>VLOOKUP(A385,[1]Transactions!$A$2:$Y$3480,6,FALSE)</f>
        <v>Approved</v>
      </c>
      <c r="O385" t="str">
        <f>VLOOKUP(A385,[1]Transactions!$A$1:$Y$3480,7,FALSE)</f>
        <v>OHM Cycles</v>
      </c>
      <c r="P385" t="s">
        <v>28</v>
      </c>
      <c r="Q385">
        <v>83</v>
      </c>
      <c r="R385" t="s">
        <v>372</v>
      </c>
      <c r="S385" t="s">
        <v>176</v>
      </c>
      <c r="T385" t="s">
        <v>38</v>
      </c>
      <c r="U385" t="s">
        <v>32</v>
      </c>
      <c r="V385" t="s">
        <v>47</v>
      </c>
      <c r="W385">
        <v>20</v>
      </c>
      <c r="X385">
        <v>9</v>
      </c>
      <c r="Y385">
        <v>10746.19</v>
      </c>
      <c r="Z385">
        <v>5734.29</v>
      </c>
      <c r="AA385">
        <v>61</v>
      </c>
      <c r="AB385">
        <v>4</v>
      </c>
      <c r="AC385">
        <v>9</v>
      </c>
      <c r="AD385">
        <v>5011.8999999999996</v>
      </c>
      <c r="AE385">
        <f t="shared" si="38"/>
        <v>4</v>
      </c>
      <c r="AF385">
        <f t="shared" si="37"/>
        <v>2</v>
      </c>
      <c r="AG385">
        <f t="shared" si="34"/>
        <v>1</v>
      </c>
      <c r="AH385">
        <f t="shared" si="35"/>
        <v>421</v>
      </c>
      <c r="AI385" t="str">
        <f t="shared" si="36"/>
        <v>Platinum Customer</v>
      </c>
    </row>
    <row r="386" spans="1:35" x14ac:dyDescent="0.3">
      <c r="A386">
        <v>136</v>
      </c>
      <c r="B386" t="s">
        <v>1315</v>
      </c>
      <c r="C386">
        <v>4178</v>
      </c>
      <c r="D386" t="s">
        <v>53</v>
      </c>
      <c r="E386" t="s">
        <v>25</v>
      </c>
      <c r="F386">
        <v>3</v>
      </c>
      <c r="G386" t="s">
        <v>1316</v>
      </c>
      <c r="H386" t="s">
        <v>1317</v>
      </c>
      <c r="I386" t="str">
        <f>VLOOKUP(A386,[1]Transactions!$A$2:$Y$3480,8,FALSE)</f>
        <v>Standard</v>
      </c>
      <c r="J386">
        <f>VLOOKUP(A386,[1]Transactions!$A$2:$Y$3480,13,FALSE)</f>
        <v>1028.76</v>
      </c>
      <c r="K386" s="4">
        <f>VLOOKUP(A386,[1]Transactions!$A$2:$Y$3480,14,FALSE)</f>
        <v>42105</v>
      </c>
      <c r="M386" t="b">
        <f>VLOOKUP(A386,[1]Transactions!$A$2:$Y$3480,5,FALSE)</f>
        <v>1</v>
      </c>
      <c r="N386" t="str">
        <f>VLOOKUP(A386,[1]Transactions!$A$2:$Y$3480,6,FALSE)</f>
        <v>Approved</v>
      </c>
      <c r="O386" t="str">
        <f>VLOOKUP(A386,[1]Transactions!$A$1:$Y$3480,7,FALSE)</f>
        <v>WeareA2B</v>
      </c>
      <c r="P386" t="s">
        <v>28</v>
      </c>
      <c r="Q386">
        <v>46</v>
      </c>
      <c r="R386" t="s">
        <v>665</v>
      </c>
      <c r="S386" t="s">
        <v>119</v>
      </c>
      <c r="T386" t="s">
        <v>46</v>
      </c>
      <c r="U386" t="s">
        <v>32</v>
      </c>
      <c r="V386" t="s">
        <v>33</v>
      </c>
      <c r="W386">
        <v>7</v>
      </c>
      <c r="X386">
        <v>8</v>
      </c>
      <c r="Y386">
        <v>9406.85</v>
      </c>
      <c r="Z386">
        <v>5863.65</v>
      </c>
      <c r="AA386">
        <v>47</v>
      </c>
      <c r="AB386">
        <v>20</v>
      </c>
      <c r="AC386">
        <v>8</v>
      </c>
      <c r="AD386">
        <v>3543.2</v>
      </c>
      <c r="AE386">
        <f t="shared" si="38"/>
        <v>3</v>
      </c>
      <c r="AF386">
        <f t="shared" si="37"/>
        <v>2</v>
      </c>
      <c r="AG386">
        <f t="shared" si="34"/>
        <v>2</v>
      </c>
      <c r="AH386">
        <f t="shared" si="35"/>
        <v>322</v>
      </c>
      <c r="AI386" t="str">
        <f t="shared" si="36"/>
        <v>Silver Customer</v>
      </c>
    </row>
    <row r="387" spans="1:35" x14ac:dyDescent="0.3">
      <c r="A387">
        <v>1231</v>
      </c>
      <c r="B387" t="s">
        <v>1318</v>
      </c>
      <c r="C387">
        <v>2120</v>
      </c>
      <c r="D387" t="s">
        <v>24</v>
      </c>
      <c r="E387" t="s">
        <v>25</v>
      </c>
      <c r="F387">
        <v>10</v>
      </c>
      <c r="G387" t="s">
        <v>1319</v>
      </c>
      <c r="H387" t="s">
        <v>1320</v>
      </c>
      <c r="I387" t="str">
        <f>VLOOKUP(A387,[1]Transactions!$A$2:$Y$3480,8,FALSE)</f>
        <v>Touring</v>
      </c>
      <c r="J387">
        <f>VLOOKUP(A387,[1]Transactions!$A$2:$Y$3480,13,FALSE)</f>
        <v>1103.43</v>
      </c>
      <c r="K387" s="4">
        <f>VLOOKUP(A387,[1]Transactions!$A$2:$Y$3480,14,FALSE)</f>
        <v>34556</v>
      </c>
      <c r="M387" t="b">
        <f>VLOOKUP(A387,[1]Transactions!$A$2:$Y$3480,5,FALSE)</f>
        <v>1</v>
      </c>
      <c r="N387" t="str">
        <f>VLOOKUP(A387,[1]Transactions!$A$2:$Y$3480,6,FALSE)</f>
        <v>Approved</v>
      </c>
      <c r="O387" t="str">
        <f>VLOOKUP(A387,[1]Transactions!$A$1:$Y$3480,7,FALSE)</f>
        <v>WeareA2B</v>
      </c>
      <c r="P387" t="s">
        <v>43</v>
      </c>
      <c r="Q387">
        <v>94</v>
      </c>
      <c r="R387" t="s">
        <v>317</v>
      </c>
      <c r="S387" t="s">
        <v>30</v>
      </c>
      <c r="T387" t="s">
        <v>38</v>
      </c>
      <c r="U387" t="s">
        <v>32</v>
      </c>
      <c r="V387" t="s">
        <v>47</v>
      </c>
      <c r="W387">
        <v>18</v>
      </c>
      <c r="X387">
        <v>2</v>
      </c>
      <c r="Y387">
        <v>2000.55</v>
      </c>
      <c r="Z387">
        <v>281.94</v>
      </c>
      <c r="AA387">
        <v>47</v>
      </c>
      <c r="AB387">
        <v>175</v>
      </c>
      <c r="AC387">
        <v>2</v>
      </c>
      <c r="AD387">
        <v>1718.61</v>
      </c>
      <c r="AE387">
        <f t="shared" si="38"/>
        <v>1</v>
      </c>
      <c r="AF387">
        <f t="shared" si="37"/>
        <v>4</v>
      </c>
      <c r="AG387">
        <f t="shared" ref="AG387:AG450" si="40">_xlfn.IFS(AD387&gt;4273.398,1,AND(AD387&lt;=4273.398,AD387&gt;2918.195),2,AND(AD387&lt;=2918.195,AD387&gt;1905.948),3,AND(AD387&lt;=1905.948,AD387&gt;15.08),4)</f>
        <v>4</v>
      </c>
      <c r="AH387">
        <f t="shared" ref="AH387:AH450" si="41">(100*AE387+10*AF387+AG387)</f>
        <v>144</v>
      </c>
      <c r="AI387" t="str">
        <f t="shared" ref="AI387:AI450" si="42">_xlfn.IFS(AH387&gt;411,"Platinum Customer",AND(AH387&lt;=411,AH387&gt;311),"Silver Customer",AND(AH387&lt;=311,AH387&gt;144),"Gold Customerr",AND(AH387&lt;=144,AH387&gt;111),"Bronz customer")</f>
        <v>Bronz customer</v>
      </c>
    </row>
    <row r="388" spans="1:35" x14ac:dyDescent="0.3">
      <c r="A388">
        <v>2086</v>
      </c>
      <c r="B388" t="s">
        <v>1321</v>
      </c>
      <c r="C388">
        <v>2450</v>
      </c>
      <c r="D388" t="s">
        <v>24</v>
      </c>
      <c r="E388" t="s">
        <v>25</v>
      </c>
      <c r="F388">
        <v>7</v>
      </c>
      <c r="G388" t="s">
        <v>1322</v>
      </c>
      <c r="H388" t="s">
        <v>1323</v>
      </c>
      <c r="I388" t="str">
        <f>VLOOKUP(A388,[1]Transactions!$A$2:$Y$3480,8,FALSE)</f>
        <v>Road</v>
      </c>
      <c r="J388">
        <f>VLOOKUP(A388,[1]Transactions!$A$2:$Y$3480,13,FALSE)</f>
        <v>450.77</v>
      </c>
      <c r="K388" s="4">
        <f>VLOOKUP(A388,[1]Transactions!$A$2:$Y$3480,14,FALSE)</f>
        <v>33259</v>
      </c>
      <c r="M388" t="b">
        <f>VLOOKUP(A388,[1]Transactions!$A$2:$Y$3480,5,FALSE)</f>
        <v>1</v>
      </c>
      <c r="N388" t="str">
        <f>VLOOKUP(A388,[1]Transactions!$A$2:$Y$3480,6,FALSE)</f>
        <v>Approved</v>
      </c>
      <c r="O388" t="str">
        <f>VLOOKUP(A388,[1]Transactions!$A$1:$Y$3480,7,FALSE)</f>
        <v>OHM Cycles</v>
      </c>
      <c r="P388" t="s">
        <v>28</v>
      </c>
      <c r="Q388">
        <v>68</v>
      </c>
      <c r="R388" t="s">
        <v>368</v>
      </c>
      <c r="S388" t="s">
        <v>45</v>
      </c>
      <c r="T388" t="s">
        <v>46</v>
      </c>
      <c r="U388" t="s">
        <v>32</v>
      </c>
      <c r="V388" t="s">
        <v>47</v>
      </c>
      <c r="W388">
        <v>1</v>
      </c>
      <c r="X388">
        <v>3</v>
      </c>
      <c r="Y388">
        <v>3812.22</v>
      </c>
      <c r="Z388">
        <v>2862.64</v>
      </c>
      <c r="AA388">
        <v>23</v>
      </c>
      <c r="AB388">
        <v>98</v>
      </c>
      <c r="AC388">
        <v>3</v>
      </c>
      <c r="AD388">
        <v>949.58</v>
      </c>
      <c r="AE388">
        <f t="shared" si="38"/>
        <v>1</v>
      </c>
      <c r="AF388">
        <f t="shared" ref="AF388:AF451" si="43">_xlfn.IFS(AC388&gt;=14,1,AND(AC388&lt;=14,AC388&gt;7),2,AND(AC388&lt;=7,AC388&gt;5),3,AND(AC388&lt;=4,AC388&gt;0),4)</f>
        <v>4</v>
      </c>
      <c r="AG388">
        <f t="shared" si="40"/>
        <v>4</v>
      </c>
      <c r="AH388">
        <f t="shared" si="41"/>
        <v>144</v>
      </c>
      <c r="AI388" t="str">
        <f t="shared" si="42"/>
        <v>Bronz customer</v>
      </c>
    </row>
    <row r="389" spans="1:35" x14ac:dyDescent="0.3">
      <c r="A389">
        <v>2321</v>
      </c>
      <c r="B389" t="s">
        <v>1324</v>
      </c>
      <c r="C389">
        <v>4218</v>
      </c>
      <c r="D389" t="s">
        <v>53</v>
      </c>
      <c r="E389" t="s">
        <v>25</v>
      </c>
      <c r="F389">
        <v>3</v>
      </c>
      <c r="G389" t="s">
        <v>1325</v>
      </c>
      <c r="H389" t="s">
        <v>1326</v>
      </c>
      <c r="I389" t="str">
        <f>VLOOKUP(A389,[1]Transactions!$A$2:$Y$3480,8,FALSE)</f>
        <v>Standard</v>
      </c>
      <c r="J389">
        <f>VLOOKUP(A389,[1]Transactions!$A$2:$Y$3480,13,FALSE)</f>
        <v>143.82</v>
      </c>
      <c r="K389" s="4">
        <f>VLOOKUP(A389,[1]Transactions!$A$2:$Y$3480,14,FALSE)</f>
        <v>39880</v>
      </c>
      <c r="M389" t="b">
        <f>VLOOKUP(A389,[1]Transactions!$A$2:$Y$3480,5,FALSE)</f>
        <v>1</v>
      </c>
      <c r="N389" t="str">
        <f>VLOOKUP(A389,[1]Transactions!$A$2:$Y$3480,6,FALSE)</f>
        <v>Approved</v>
      </c>
      <c r="O389" t="str">
        <f>VLOOKUP(A389,[1]Transactions!$A$1:$Y$3480,7,FALSE)</f>
        <v>Solex</v>
      </c>
      <c r="P389" t="s">
        <v>43</v>
      </c>
      <c r="Q389">
        <v>27</v>
      </c>
      <c r="R389" t="s">
        <v>449</v>
      </c>
      <c r="S389" t="s">
        <v>119</v>
      </c>
      <c r="T389" t="s">
        <v>31</v>
      </c>
      <c r="U389" t="s">
        <v>32</v>
      </c>
      <c r="V389" t="s">
        <v>33</v>
      </c>
      <c r="W389">
        <v>20</v>
      </c>
      <c r="X389">
        <v>3</v>
      </c>
      <c r="Y389">
        <v>5473.58</v>
      </c>
      <c r="Z389">
        <v>2290.0500000000002</v>
      </c>
      <c r="AA389">
        <v>40</v>
      </c>
      <c r="AB389">
        <v>161</v>
      </c>
      <c r="AC389">
        <v>3</v>
      </c>
      <c r="AD389">
        <v>3183.53</v>
      </c>
      <c r="AE389">
        <f t="shared" si="38"/>
        <v>1</v>
      </c>
      <c r="AF389">
        <f t="shared" si="43"/>
        <v>4</v>
      </c>
      <c r="AG389">
        <f t="shared" si="40"/>
        <v>2</v>
      </c>
      <c r="AH389">
        <f t="shared" si="41"/>
        <v>142</v>
      </c>
      <c r="AI389" t="str">
        <f t="shared" si="42"/>
        <v>Bronz customer</v>
      </c>
    </row>
    <row r="390" spans="1:35" x14ac:dyDescent="0.3">
      <c r="A390">
        <v>3477</v>
      </c>
      <c r="B390" t="s">
        <v>1327</v>
      </c>
      <c r="C390">
        <v>2261</v>
      </c>
      <c r="D390" t="s">
        <v>24</v>
      </c>
      <c r="E390" t="s">
        <v>25</v>
      </c>
      <c r="F390">
        <v>7</v>
      </c>
      <c r="G390" t="s">
        <v>1328</v>
      </c>
      <c r="H390" t="s">
        <v>1329</v>
      </c>
      <c r="I390" t="str">
        <f>VLOOKUP(A390,[1]Transactions!$A$2:$Y$3480,8,FALSE)</f>
        <v>Standard</v>
      </c>
      <c r="J390">
        <f>VLOOKUP(A390,[1]Transactions!$A$2:$Y$3480,13,FALSE)</f>
        <v>91.15</v>
      </c>
      <c r="K390" s="4">
        <f>VLOOKUP(A390,[1]Transactions!$A$2:$Y$3480,14,FALSE)</f>
        <v>42560</v>
      </c>
      <c r="M390" t="b">
        <f>VLOOKUP(A390,[1]Transactions!$A$2:$Y$3480,5,FALSE)</f>
        <v>0</v>
      </c>
      <c r="N390" t="str">
        <f>VLOOKUP(A390,[1]Transactions!$A$2:$Y$3480,6,FALSE)</f>
        <v>Approved</v>
      </c>
      <c r="O390" t="str">
        <f>VLOOKUP(A390,[1]Transactions!$A$1:$Y$3480,7,FALSE)</f>
        <v>OHM Cycles</v>
      </c>
      <c r="P390" t="s">
        <v>43</v>
      </c>
      <c r="Q390">
        <v>90</v>
      </c>
      <c r="R390" t="s">
        <v>665</v>
      </c>
      <c r="S390" t="s">
        <v>45</v>
      </c>
      <c r="T390" t="s">
        <v>38</v>
      </c>
      <c r="U390" t="s">
        <v>32</v>
      </c>
      <c r="V390" t="s">
        <v>33</v>
      </c>
      <c r="W390">
        <v>7</v>
      </c>
      <c r="X390">
        <v>7</v>
      </c>
      <c r="Y390">
        <v>8317.98</v>
      </c>
      <c r="Z390">
        <v>5211.49</v>
      </c>
      <c r="AA390">
        <v>24</v>
      </c>
      <c r="AB390">
        <v>64</v>
      </c>
      <c r="AC390">
        <v>7</v>
      </c>
      <c r="AD390">
        <v>3106.49</v>
      </c>
      <c r="AE390">
        <f t="shared" si="38"/>
        <v>2</v>
      </c>
      <c r="AF390">
        <f t="shared" si="43"/>
        <v>3</v>
      </c>
      <c r="AG390">
        <f t="shared" si="40"/>
        <v>2</v>
      </c>
      <c r="AH390">
        <f t="shared" si="41"/>
        <v>232</v>
      </c>
      <c r="AI390" t="str">
        <f t="shared" si="42"/>
        <v>Gold Customerr</v>
      </c>
    </row>
    <row r="391" spans="1:35" x14ac:dyDescent="0.3">
      <c r="A391">
        <v>607</v>
      </c>
      <c r="B391" t="s">
        <v>1330</v>
      </c>
      <c r="C391">
        <v>2041</v>
      </c>
      <c r="D391" t="s">
        <v>24</v>
      </c>
      <c r="E391" t="s">
        <v>25</v>
      </c>
      <c r="F391">
        <v>11</v>
      </c>
      <c r="G391" t="s">
        <v>1331</v>
      </c>
      <c r="H391" t="s">
        <v>1332</v>
      </c>
      <c r="I391" t="str">
        <f>VLOOKUP(A391,[1]Transactions!$A$2:$Y$3480,8,FALSE)</f>
        <v>Standard</v>
      </c>
      <c r="J391">
        <f>VLOOKUP(A391,[1]Transactions!$A$2:$Y$3480,13,FALSE)</f>
        <v>812.44</v>
      </c>
      <c r="K391" s="4">
        <f>VLOOKUP(A391,[1]Transactions!$A$2:$Y$3480,14,FALSE)</f>
        <v>41848</v>
      </c>
      <c r="M391" t="b">
        <f>VLOOKUP(A391,[1]Transactions!$A$2:$Y$3480,5,FALSE)</f>
        <v>1</v>
      </c>
      <c r="N391" t="str">
        <f>VLOOKUP(A391,[1]Transactions!$A$2:$Y$3480,6,FALSE)</f>
        <v>Approved</v>
      </c>
      <c r="O391" t="str">
        <f>VLOOKUP(A391,[1]Transactions!$A$1:$Y$3480,7,FALSE)</f>
        <v>WeareA2B</v>
      </c>
      <c r="P391" t="s">
        <v>43</v>
      </c>
      <c r="Q391">
        <v>55</v>
      </c>
      <c r="R391" t="s">
        <v>130</v>
      </c>
      <c r="S391" t="s">
        <v>30</v>
      </c>
      <c r="T391" t="s">
        <v>31</v>
      </c>
      <c r="U391" t="s">
        <v>32</v>
      </c>
      <c r="V391" t="s">
        <v>47</v>
      </c>
      <c r="W391">
        <v>15</v>
      </c>
      <c r="X391">
        <v>9</v>
      </c>
      <c r="Y391">
        <v>11867.92</v>
      </c>
      <c r="Z391">
        <v>4869.53</v>
      </c>
      <c r="AA391">
        <v>44</v>
      </c>
      <c r="AB391">
        <v>58</v>
      </c>
      <c r="AC391">
        <v>9</v>
      </c>
      <c r="AD391">
        <v>6998.39</v>
      </c>
      <c r="AE391">
        <f t="shared" si="38"/>
        <v>2</v>
      </c>
      <c r="AF391">
        <f t="shared" si="43"/>
        <v>2</v>
      </c>
      <c r="AG391">
        <f t="shared" si="40"/>
        <v>1</v>
      </c>
      <c r="AH391">
        <f t="shared" si="41"/>
        <v>221</v>
      </c>
      <c r="AI391" t="str">
        <f t="shared" si="42"/>
        <v>Gold Customerr</v>
      </c>
    </row>
    <row r="392" spans="1:35" x14ac:dyDescent="0.3">
      <c r="A392">
        <v>724</v>
      </c>
      <c r="B392" t="s">
        <v>1333</v>
      </c>
      <c r="C392">
        <v>2190</v>
      </c>
      <c r="D392" t="s">
        <v>24</v>
      </c>
      <c r="E392" t="s">
        <v>25</v>
      </c>
      <c r="F392">
        <v>8</v>
      </c>
      <c r="G392" t="s">
        <v>1138</v>
      </c>
      <c r="H392" t="s">
        <v>1334</v>
      </c>
      <c r="I392" t="str">
        <f>VLOOKUP(A392,[1]Transactions!$A$2:$Y$3480,8,FALSE)</f>
        <v>Standard</v>
      </c>
      <c r="J392">
        <f>VLOOKUP(A392,[1]Transactions!$A$2:$Y$3480,13,FALSE)</f>
        <v>509.97</v>
      </c>
      <c r="K392" s="4">
        <f>VLOOKUP(A392,[1]Transactions!$A$2:$Y$3480,14,FALSE)</f>
        <v>39298</v>
      </c>
      <c r="M392" t="b">
        <f>VLOOKUP(A392,[1]Transactions!$A$2:$Y$3480,5,FALSE)</f>
        <v>1</v>
      </c>
      <c r="N392" t="str">
        <f>VLOOKUP(A392,[1]Transactions!$A$2:$Y$3480,6,FALSE)</f>
        <v>Approved</v>
      </c>
      <c r="O392" t="str">
        <f>VLOOKUP(A392,[1]Transactions!$A$1:$Y$3480,7,FALSE)</f>
        <v>Giant Bicycles</v>
      </c>
      <c r="P392" t="s">
        <v>28</v>
      </c>
      <c r="Q392">
        <v>7</v>
      </c>
      <c r="R392" t="s">
        <v>706</v>
      </c>
      <c r="S392" t="s">
        <v>45</v>
      </c>
      <c r="T392" t="s">
        <v>31</v>
      </c>
      <c r="U392" t="s">
        <v>32</v>
      </c>
      <c r="V392" t="s">
        <v>33</v>
      </c>
      <c r="W392">
        <v>4</v>
      </c>
      <c r="X392">
        <v>8</v>
      </c>
      <c r="Y392">
        <v>9812.7000000000007</v>
      </c>
      <c r="Z392">
        <v>4739.43</v>
      </c>
      <c r="AA392">
        <v>45</v>
      </c>
      <c r="AB392">
        <v>23</v>
      </c>
      <c r="AC392">
        <v>8</v>
      </c>
      <c r="AD392">
        <v>5073.2700000000004</v>
      </c>
      <c r="AE392">
        <f t="shared" si="38"/>
        <v>3</v>
      </c>
      <c r="AF392">
        <f t="shared" si="43"/>
        <v>2</v>
      </c>
      <c r="AG392">
        <f t="shared" si="40"/>
        <v>1</v>
      </c>
      <c r="AH392">
        <f t="shared" si="41"/>
        <v>321</v>
      </c>
      <c r="AI392" t="str">
        <f t="shared" si="42"/>
        <v>Silver Customer</v>
      </c>
    </row>
    <row r="393" spans="1:35" x14ac:dyDescent="0.3">
      <c r="A393">
        <v>103</v>
      </c>
      <c r="B393" t="s">
        <v>1335</v>
      </c>
      <c r="C393">
        <v>2046</v>
      </c>
      <c r="D393" t="s">
        <v>24</v>
      </c>
      <c r="E393" t="s">
        <v>25</v>
      </c>
      <c r="F393">
        <v>12</v>
      </c>
      <c r="G393" t="s">
        <v>1336</v>
      </c>
      <c r="H393" t="s">
        <v>1337</v>
      </c>
      <c r="I393" t="str">
        <f>VLOOKUP(A393,[1]Transactions!$A$2:$Y$3480,8,FALSE)</f>
        <v>Standard</v>
      </c>
      <c r="J393">
        <f>VLOOKUP(A393,[1]Transactions!$A$2:$Y$3480,13,FALSE)</f>
        <v>144.26</v>
      </c>
      <c r="K393" s="4">
        <f>VLOOKUP(A393,[1]Transactions!$A$2:$Y$3480,14,FALSE)</f>
        <v>33888</v>
      </c>
      <c r="M393" t="b">
        <f>VLOOKUP(A393,[1]Transactions!$A$2:$Y$3480,5,FALSE)</f>
        <v>0</v>
      </c>
      <c r="N393" t="str">
        <f>VLOOKUP(A393,[1]Transactions!$A$2:$Y$3480,6,FALSE)</f>
        <v>Approved</v>
      </c>
      <c r="O393" t="str">
        <f>VLOOKUP(A393,[1]Transactions!$A$1:$Y$3480,7,FALSE)</f>
        <v>Giant Bicycles</v>
      </c>
      <c r="P393" t="s">
        <v>43</v>
      </c>
      <c r="Q393">
        <v>49</v>
      </c>
      <c r="R393" t="s">
        <v>37</v>
      </c>
      <c r="S393" t="s">
        <v>45</v>
      </c>
      <c r="T393" t="s">
        <v>38</v>
      </c>
      <c r="U393" t="s">
        <v>32</v>
      </c>
      <c r="V393" t="s">
        <v>33</v>
      </c>
      <c r="W393">
        <v>4</v>
      </c>
      <c r="X393">
        <v>4</v>
      </c>
      <c r="Y393">
        <v>4838.3500000000004</v>
      </c>
      <c r="Z393">
        <v>3942.9</v>
      </c>
      <c r="AA393">
        <v>23</v>
      </c>
      <c r="AB393">
        <v>116</v>
      </c>
      <c r="AC393">
        <v>4</v>
      </c>
      <c r="AD393">
        <v>895.45</v>
      </c>
      <c r="AE393">
        <f t="shared" si="38"/>
        <v>1</v>
      </c>
      <c r="AF393">
        <f t="shared" si="43"/>
        <v>4</v>
      </c>
      <c r="AG393">
        <f t="shared" si="40"/>
        <v>4</v>
      </c>
      <c r="AH393">
        <f t="shared" si="41"/>
        <v>144</v>
      </c>
      <c r="AI393" t="str">
        <f t="shared" si="42"/>
        <v>Bronz customer</v>
      </c>
    </row>
    <row r="394" spans="1:35" x14ac:dyDescent="0.3">
      <c r="A394">
        <v>2545</v>
      </c>
      <c r="B394" t="s">
        <v>1338</v>
      </c>
      <c r="C394">
        <v>3995</v>
      </c>
      <c r="D394" t="s">
        <v>40</v>
      </c>
      <c r="E394" t="s">
        <v>25</v>
      </c>
      <c r="F394">
        <v>2</v>
      </c>
      <c r="G394" t="s">
        <v>1339</v>
      </c>
      <c r="H394" t="s">
        <v>1340</v>
      </c>
      <c r="I394" t="str">
        <f>VLOOKUP(A394,[1]Transactions!$A$2:$Y$3480,8,FALSE)</f>
        <v>Standard</v>
      </c>
      <c r="J394">
        <f>VLOOKUP(A394,[1]Transactions!$A$2:$Y$3480,13,FALSE)</f>
        <v>17.869999999999997</v>
      </c>
      <c r="K394" s="4">
        <f>VLOOKUP(A394,[1]Transactions!$A$2:$Y$3480,14,FALSE)</f>
        <v>33549</v>
      </c>
      <c r="M394" t="b">
        <f>VLOOKUP(A394,[1]Transactions!$A$2:$Y$3480,5,FALSE)</f>
        <v>0</v>
      </c>
      <c r="N394" t="str">
        <f>VLOOKUP(A394,[1]Transactions!$A$2:$Y$3480,6,FALSE)</f>
        <v>Approved</v>
      </c>
      <c r="O394" t="str">
        <f>VLOOKUP(A394,[1]Transactions!$A$1:$Y$3480,7,FALSE)</f>
        <v>Solex</v>
      </c>
      <c r="P394" t="s">
        <v>43</v>
      </c>
      <c r="Q394">
        <v>33</v>
      </c>
      <c r="R394" t="s">
        <v>295</v>
      </c>
      <c r="S394" t="s">
        <v>119</v>
      </c>
      <c r="T394" t="s">
        <v>31</v>
      </c>
      <c r="U394" t="s">
        <v>32</v>
      </c>
      <c r="V394" t="s">
        <v>33</v>
      </c>
      <c r="W394">
        <v>16</v>
      </c>
      <c r="X394">
        <v>3</v>
      </c>
      <c r="Y394">
        <v>2916.92</v>
      </c>
      <c r="Z394">
        <v>946.14</v>
      </c>
      <c r="AA394">
        <v>42</v>
      </c>
      <c r="AB394">
        <v>117</v>
      </c>
      <c r="AC394">
        <v>3</v>
      </c>
      <c r="AD394">
        <v>1970.78</v>
      </c>
      <c r="AE394">
        <f t="shared" si="38"/>
        <v>1</v>
      </c>
      <c r="AF394">
        <f t="shared" si="43"/>
        <v>4</v>
      </c>
      <c r="AG394">
        <f t="shared" si="40"/>
        <v>3</v>
      </c>
      <c r="AH394">
        <f t="shared" si="41"/>
        <v>143</v>
      </c>
      <c r="AI394" t="str">
        <f t="shared" si="42"/>
        <v>Bronz customer</v>
      </c>
    </row>
    <row r="395" spans="1:35" x14ac:dyDescent="0.3">
      <c r="A395">
        <v>986</v>
      </c>
      <c r="B395" t="s">
        <v>1341</v>
      </c>
      <c r="C395">
        <v>4825</v>
      </c>
      <c r="D395" t="s">
        <v>53</v>
      </c>
      <c r="E395" t="s">
        <v>25</v>
      </c>
      <c r="F395">
        <v>3</v>
      </c>
      <c r="G395" t="s">
        <v>1342</v>
      </c>
      <c r="H395" t="s">
        <v>1343</v>
      </c>
      <c r="I395" t="str">
        <f>VLOOKUP(A395,[1]Transactions!$A$2:$Y$3480,8,FALSE)</f>
        <v>Standard</v>
      </c>
      <c r="J395">
        <f>VLOOKUP(A395,[1]Transactions!$A$2:$Y$3480,13,FALSE)</f>
        <v>217.51</v>
      </c>
      <c r="K395" s="4">
        <f>VLOOKUP(A395,[1]Transactions!$A$2:$Y$3480,14,FALSE)</f>
        <v>38647</v>
      </c>
      <c r="M395" t="b">
        <f>VLOOKUP(A395,[1]Transactions!$A$2:$Y$3480,5,FALSE)</f>
        <v>0</v>
      </c>
      <c r="N395" t="str">
        <f>VLOOKUP(A395,[1]Transactions!$A$2:$Y$3480,6,FALSE)</f>
        <v>Approved</v>
      </c>
      <c r="O395" t="str">
        <f>VLOOKUP(A395,[1]Transactions!$A$1:$Y$3480,7,FALSE)</f>
        <v>Giant Bicycles</v>
      </c>
      <c r="P395" t="s">
        <v>28</v>
      </c>
      <c r="Q395">
        <v>3</v>
      </c>
      <c r="R395" t="s">
        <v>1282</v>
      </c>
      <c r="S395" t="s">
        <v>119</v>
      </c>
      <c r="T395" t="s">
        <v>31</v>
      </c>
      <c r="U395" t="s">
        <v>32</v>
      </c>
      <c r="V395" t="s">
        <v>33</v>
      </c>
      <c r="W395">
        <v>8</v>
      </c>
      <c r="X395">
        <v>8</v>
      </c>
      <c r="Y395">
        <v>8673.32</v>
      </c>
      <c r="Z395">
        <v>4400.3500000000004</v>
      </c>
      <c r="AA395">
        <v>25</v>
      </c>
      <c r="AB395">
        <v>75</v>
      </c>
      <c r="AC395">
        <v>8</v>
      </c>
      <c r="AD395">
        <v>4272.97</v>
      </c>
      <c r="AE395">
        <f t="shared" ref="AE395:AE458" si="44">_xlfn.IFS(AB395&gt;=85,1,AND(AB395&lt;=81,AB395&gt;44),2,AND(AB395&lt;=44,AB395&gt;17),3,AND(AB395&lt;=18,AB395&gt;0),4)</f>
        <v>2</v>
      </c>
      <c r="AF395">
        <f t="shared" si="43"/>
        <v>2</v>
      </c>
      <c r="AG395">
        <f t="shared" si="40"/>
        <v>2</v>
      </c>
      <c r="AH395">
        <f t="shared" si="41"/>
        <v>222</v>
      </c>
      <c r="AI395" t="str">
        <f t="shared" si="42"/>
        <v>Gold Customerr</v>
      </c>
    </row>
    <row r="396" spans="1:35" x14ac:dyDescent="0.3">
      <c r="A396">
        <v>2964</v>
      </c>
      <c r="B396" t="s">
        <v>1344</v>
      </c>
      <c r="C396">
        <v>2023</v>
      </c>
      <c r="D396" t="s">
        <v>24</v>
      </c>
      <c r="E396" t="s">
        <v>25</v>
      </c>
      <c r="F396">
        <v>10</v>
      </c>
      <c r="G396" t="s">
        <v>1345</v>
      </c>
      <c r="H396" t="s">
        <v>1346</v>
      </c>
      <c r="I396" t="str">
        <f>VLOOKUP(A396,[1]Transactions!$A$2:$Y$3480,8,FALSE)</f>
        <v>Standard</v>
      </c>
      <c r="J396">
        <f>VLOOKUP(A396,[1]Transactions!$A$2:$Y$3480,13,FALSE)</f>
        <v>583.2700000000001</v>
      </c>
      <c r="K396" s="4">
        <f>VLOOKUP(A396,[1]Transactions!$A$2:$Y$3480,14,FALSE)</f>
        <v>38991</v>
      </c>
      <c r="M396" t="b">
        <f>VLOOKUP(A396,[1]Transactions!$A$2:$Y$3480,5,FALSE)</f>
        <v>0</v>
      </c>
      <c r="N396" t="str">
        <f>VLOOKUP(A396,[1]Transactions!$A$2:$Y$3480,6,FALSE)</f>
        <v>Approved</v>
      </c>
      <c r="O396" t="str">
        <f>VLOOKUP(A396,[1]Transactions!$A$1:$Y$3480,7,FALSE)</f>
        <v>OHM Cycles</v>
      </c>
      <c r="P396" t="s">
        <v>43</v>
      </c>
      <c r="Q396">
        <v>36</v>
      </c>
      <c r="R396" t="s">
        <v>37</v>
      </c>
      <c r="S396" t="s">
        <v>183</v>
      </c>
      <c r="T396" t="s">
        <v>31</v>
      </c>
      <c r="U396" t="s">
        <v>32</v>
      </c>
      <c r="V396" t="s">
        <v>33</v>
      </c>
      <c r="W396">
        <v>14</v>
      </c>
      <c r="X396">
        <v>2</v>
      </c>
      <c r="Y396">
        <v>3630.46</v>
      </c>
      <c r="Z396">
        <v>1218.57</v>
      </c>
      <c r="AA396">
        <v>46</v>
      </c>
      <c r="AB396">
        <v>168</v>
      </c>
      <c r="AC396">
        <v>2</v>
      </c>
      <c r="AD396">
        <v>2411.89</v>
      </c>
      <c r="AE396">
        <f t="shared" si="44"/>
        <v>1</v>
      </c>
      <c r="AF396">
        <f t="shared" si="43"/>
        <v>4</v>
      </c>
      <c r="AG396">
        <f t="shared" si="40"/>
        <v>3</v>
      </c>
      <c r="AH396">
        <f t="shared" si="41"/>
        <v>143</v>
      </c>
      <c r="AI396" t="str">
        <f t="shared" si="42"/>
        <v>Bronz customer</v>
      </c>
    </row>
    <row r="397" spans="1:35" x14ac:dyDescent="0.3">
      <c r="A397">
        <v>1035</v>
      </c>
      <c r="B397" t="s">
        <v>1347</v>
      </c>
      <c r="C397">
        <v>2214</v>
      </c>
      <c r="D397" t="s">
        <v>24</v>
      </c>
      <c r="E397" t="s">
        <v>25</v>
      </c>
      <c r="F397">
        <v>9</v>
      </c>
      <c r="G397" t="s">
        <v>1348</v>
      </c>
      <c r="H397" t="s">
        <v>1349</v>
      </c>
      <c r="I397" t="str">
        <f>VLOOKUP(A397,[1]Transactions!$A$2:$Y$3480,8,FALSE)</f>
        <v>Standard</v>
      </c>
      <c r="J397">
        <f>VLOOKUP(A397,[1]Transactions!$A$2:$Y$3480,13,FALSE)</f>
        <v>17.869999999999997</v>
      </c>
      <c r="K397" s="4">
        <f>VLOOKUP(A397,[1]Transactions!$A$2:$Y$3480,14,FALSE)</f>
        <v>41167</v>
      </c>
      <c r="M397" t="b">
        <f>VLOOKUP(A397,[1]Transactions!$A$2:$Y$3480,5,FALSE)</f>
        <v>0</v>
      </c>
      <c r="N397" t="str">
        <f>VLOOKUP(A397,[1]Transactions!$A$2:$Y$3480,6,FALSE)</f>
        <v>Approved</v>
      </c>
      <c r="O397" t="str">
        <f>VLOOKUP(A397,[1]Transactions!$A$1:$Y$3480,7,FALSE)</f>
        <v>Solex</v>
      </c>
      <c r="P397" t="s">
        <v>43</v>
      </c>
      <c r="Q397">
        <v>77</v>
      </c>
      <c r="R397" t="s">
        <v>754</v>
      </c>
      <c r="S397" t="s">
        <v>57</v>
      </c>
      <c r="T397" t="s">
        <v>38</v>
      </c>
      <c r="U397" t="s">
        <v>32</v>
      </c>
      <c r="V397" t="s">
        <v>33</v>
      </c>
      <c r="W397">
        <v>5</v>
      </c>
      <c r="X397">
        <v>3</v>
      </c>
      <c r="Y397">
        <v>1327.06</v>
      </c>
      <c r="Z397">
        <v>841.6</v>
      </c>
      <c r="AA397">
        <v>43</v>
      </c>
      <c r="AB397">
        <v>13</v>
      </c>
      <c r="AC397">
        <v>3</v>
      </c>
      <c r="AD397">
        <v>485.46</v>
      </c>
      <c r="AE397">
        <f t="shared" si="44"/>
        <v>4</v>
      </c>
      <c r="AF397">
        <f t="shared" si="43"/>
        <v>4</v>
      </c>
      <c r="AG397">
        <f t="shared" si="40"/>
        <v>4</v>
      </c>
      <c r="AH397">
        <f t="shared" si="41"/>
        <v>444</v>
      </c>
      <c r="AI397" t="str">
        <f t="shared" si="42"/>
        <v>Platinum Customer</v>
      </c>
    </row>
    <row r="398" spans="1:35" x14ac:dyDescent="0.3">
      <c r="A398">
        <v>2594</v>
      </c>
      <c r="B398" t="s">
        <v>1350</v>
      </c>
      <c r="C398">
        <v>2197</v>
      </c>
      <c r="D398" t="s">
        <v>24</v>
      </c>
      <c r="E398" t="s">
        <v>25</v>
      </c>
      <c r="F398">
        <v>9</v>
      </c>
      <c r="G398" t="s">
        <v>1351</v>
      </c>
      <c r="H398" t="s">
        <v>1352</v>
      </c>
      <c r="I398" t="str">
        <f>VLOOKUP(A398,[1]Transactions!$A$2:$Y$3480,8,FALSE)</f>
        <v>Road</v>
      </c>
      <c r="J398">
        <f>VLOOKUP(A398,[1]Transactions!$A$2:$Y$3480,13,FALSE)</f>
        <v>450.77</v>
      </c>
      <c r="K398" s="4">
        <f>VLOOKUP(A398,[1]Transactions!$A$2:$Y$3480,14,FALSE)</f>
        <v>37220</v>
      </c>
      <c r="M398" t="b">
        <f>VLOOKUP(A398,[1]Transactions!$A$2:$Y$3480,5,FALSE)</f>
        <v>0</v>
      </c>
      <c r="N398" t="str">
        <f>VLOOKUP(A398,[1]Transactions!$A$2:$Y$3480,6,FALSE)</f>
        <v>Approved</v>
      </c>
      <c r="O398" t="str">
        <f>VLOOKUP(A398,[1]Transactions!$A$1:$Y$3480,7,FALSE)</f>
        <v>OHM Cycles</v>
      </c>
      <c r="P398" t="s">
        <v>28</v>
      </c>
      <c r="Q398">
        <v>90</v>
      </c>
      <c r="R398" t="s">
        <v>111</v>
      </c>
      <c r="S398" t="s">
        <v>119</v>
      </c>
      <c r="T398" t="s">
        <v>31</v>
      </c>
      <c r="U398" t="s">
        <v>32</v>
      </c>
      <c r="V398" t="s">
        <v>47</v>
      </c>
      <c r="W398">
        <v>2</v>
      </c>
      <c r="X398">
        <v>6</v>
      </c>
      <c r="Y398">
        <v>9467.4699999999993</v>
      </c>
      <c r="Z398">
        <v>4571.92</v>
      </c>
      <c r="AA398">
        <v>23</v>
      </c>
      <c r="AB398">
        <v>91</v>
      </c>
      <c r="AC398">
        <v>6</v>
      </c>
      <c r="AD398">
        <v>4895.55</v>
      </c>
      <c r="AE398">
        <f t="shared" si="44"/>
        <v>1</v>
      </c>
      <c r="AF398">
        <f t="shared" si="43"/>
        <v>3</v>
      </c>
      <c r="AG398">
        <f t="shared" si="40"/>
        <v>1</v>
      </c>
      <c r="AH398">
        <f t="shared" si="41"/>
        <v>131</v>
      </c>
      <c r="AI398" t="str">
        <f t="shared" si="42"/>
        <v>Bronz customer</v>
      </c>
    </row>
    <row r="399" spans="1:35" x14ac:dyDescent="0.3">
      <c r="A399">
        <v>1566</v>
      </c>
      <c r="B399" t="s">
        <v>1353</v>
      </c>
      <c r="C399">
        <v>2289</v>
      </c>
      <c r="D399" t="s">
        <v>24</v>
      </c>
      <c r="E399" t="s">
        <v>25</v>
      </c>
      <c r="F399">
        <v>9</v>
      </c>
      <c r="G399" t="s">
        <v>1354</v>
      </c>
      <c r="H399" t="s">
        <v>1355</v>
      </c>
      <c r="I399" t="str">
        <f>VLOOKUP(A399,[1]Transactions!$A$2:$Y$3480,8,FALSE)</f>
        <v>Mountain</v>
      </c>
      <c r="J399">
        <f>VLOOKUP(A399,[1]Transactions!$A$2:$Y$3480,13,FALSE)</f>
        <v>75.75</v>
      </c>
      <c r="K399" s="4">
        <f>VLOOKUP(A399,[1]Transactions!$A$2:$Y$3480,14,FALSE)</f>
        <v>36334</v>
      </c>
      <c r="M399" t="b">
        <f>VLOOKUP(A399,[1]Transactions!$A$2:$Y$3480,5,FALSE)</f>
        <v>0</v>
      </c>
      <c r="N399" t="str">
        <f>VLOOKUP(A399,[1]Transactions!$A$2:$Y$3480,6,FALSE)</f>
        <v>Approved</v>
      </c>
      <c r="O399" t="str">
        <f>VLOOKUP(A399,[1]Transactions!$A$1:$Y$3480,7,FALSE)</f>
        <v>Norco Bicycles</v>
      </c>
      <c r="P399" t="s">
        <v>28</v>
      </c>
      <c r="Q399">
        <v>95</v>
      </c>
      <c r="R399" t="s">
        <v>425</v>
      </c>
      <c r="S399" t="s">
        <v>7272</v>
      </c>
      <c r="T399" t="s">
        <v>31</v>
      </c>
      <c r="U399" t="s">
        <v>32</v>
      </c>
      <c r="V399" t="s">
        <v>47</v>
      </c>
      <c r="W399">
        <v>17</v>
      </c>
      <c r="X399">
        <v>4</v>
      </c>
      <c r="Y399">
        <v>2886.44</v>
      </c>
      <c r="Z399">
        <v>1289.18</v>
      </c>
      <c r="AA399">
        <v>58</v>
      </c>
      <c r="AB399">
        <v>86</v>
      </c>
      <c r="AC399">
        <v>4</v>
      </c>
      <c r="AD399">
        <v>1597.26</v>
      </c>
      <c r="AE399">
        <f t="shared" si="44"/>
        <v>1</v>
      </c>
      <c r="AF399">
        <f t="shared" si="43"/>
        <v>4</v>
      </c>
      <c r="AG399">
        <f t="shared" si="40"/>
        <v>4</v>
      </c>
      <c r="AH399">
        <f t="shared" si="41"/>
        <v>144</v>
      </c>
      <c r="AI399" t="str">
        <f t="shared" si="42"/>
        <v>Bronz customer</v>
      </c>
    </row>
    <row r="400" spans="1:35" x14ac:dyDescent="0.3">
      <c r="A400">
        <v>2513</v>
      </c>
      <c r="B400" t="s">
        <v>1356</v>
      </c>
      <c r="C400">
        <v>2033</v>
      </c>
      <c r="D400" t="s">
        <v>24</v>
      </c>
      <c r="E400" t="s">
        <v>25</v>
      </c>
      <c r="F400">
        <v>12</v>
      </c>
      <c r="G400" t="s">
        <v>1357</v>
      </c>
      <c r="H400" t="s">
        <v>1358</v>
      </c>
      <c r="I400" t="str">
        <f>VLOOKUP(A400,[1]Transactions!$A$2:$Y$3480,8,FALSE)</f>
        <v>Standard</v>
      </c>
      <c r="J400">
        <f>VLOOKUP(A400,[1]Transactions!$A$2:$Y$3480,13,FALSE)</f>
        <v>45.960000000000008</v>
      </c>
      <c r="K400" s="4">
        <f>VLOOKUP(A400,[1]Transactions!$A$2:$Y$3480,14,FALSE)</f>
        <v>35707</v>
      </c>
      <c r="M400" t="b">
        <f>VLOOKUP(A400,[1]Transactions!$A$2:$Y$3480,5,FALSE)</f>
        <v>0</v>
      </c>
      <c r="N400" t="str">
        <f>VLOOKUP(A400,[1]Transactions!$A$2:$Y$3480,6,FALSE)</f>
        <v>Approved</v>
      </c>
      <c r="O400" t="str">
        <f>VLOOKUP(A400,[1]Transactions!$A$1:$Y$3480,7,FALSE)</f>
        <v>OHM Cycles</v>
      </c>
      <c r="P400" t="s">
        <v>28</v>
      </c>
      <c r="Q400">
        <v>55</v>
      </c>
      <c r="R400" t="s">
        <v>1156</v>
      </c>
      <c r="S400" t="s">
        <v>176</v>
      </c>
      <c r="T400" t="s">
        <v>31</v>
      </c>
      <c r="U400" t="s">
        <v>32</v>
      </c>
      <c r="V400" t="s">
        <v>47</v>
      </c>
      <c r="W400">
        <v>12</v>
      </c>
      <c r="X400">
        <v>7</v>
      </c>
      <c r="Y400">
        <v>8203.2900000000009</v>
      </c>
      <c r="Z400">
        <v>4372.13</v>
      </c>
      <c r="AA400">
        <v>42</v>
      </c>
      <c r="AB400">
        <v>106</v>
      </c>
      <c r="AC400">
        <v>7</v>
      </c>
      <c r="AD400">
        <v>3831.16</v>
      </c>
      <c r="AE400">
        <f t="shared" si="44"/>
        <v>1</v>
      </c>
      <c r="AF400">
        <f t="shared" si="43"/>
        <v>3</v>
      </c>
      <c r="AG400">
        <f t="shared" si="40"/>
        <v>2</v>
      </c>
      <c r="AH400">
        <f t="shared" si="41"/>
        <v>132</v>
      </c>
      <c r="AI400" t="str">
        <f t="shared" si="42"/>
        <v>Bronz customer</v>
      </c>
    </row>
    <row r="401" spans="1:35" x14ac:dyDescent="0.3">
      <c r="A401">
        <v>1957</v>
      </c>
      <c r="B401" t="s">
        <v>1359</v>
      </c>
      <c r="C401">
        <v>3108</v>
      </c>
      <c r="D401" t="s">
        <v>40</v>
      </c>
      <c r="E401" t="s">
        <v>25</v>
      </c>
      <c r="F401">
        <v>10</v>
      </c>
      <c r="G401" t="s">
        <v>1360</v>
      </c>
      <c r="H401" t="s">
        <v>1361</v>
      </c>
      <c r="I401" t="str">
        <f>VLOOKUP(A401,[1]Transactions!$A$2:$Y$3480,8,FALSE)</f>
        <v>Standard</v>
      </c>
      <c r="J401">
        <f>VLOOKUP(A401,[1]Transactions!$A$2:$Y$3480,13,FALSE)</f>
        <v>1230.27</v>
      </c>
      <c r="K401" s="4">
        <f>VLOOKUP(A401,[1]Transactions!$A$2:$Y$3480,14,FALSE)</f>
        <v>40336</v>
      </c>
      <c r="M401" t="b">
        <f>VLOOKUP(A401,[1]Transactions!$A$2:$Y$3480,5,FALSE)</f>
        <v>0</v>
      </c>
      <c r="N401" t="str">
        <f>VLOOKUP(A401,[1]Transactions!$A$2:$Y$3480,6,FALSE)</f>
        <v>Approved</v>
      </c>
      <c r="O401" t="str">
        <f>VLOOKUP(A401,[1]Transactions!$A$1:$Y$3480,7,FALSE)</f>
        <v>Giant Bicycles</v>
      </c>
      <c r="P401" t="s">
        <v>28</v>
      </c>
      <c r="Q401">
        <v>1</v>
      </c>
      <c r="R401" t="s">
        <v>352</v>
      </c>
      <c r="S401" t="s">
        <v>176</v>
      </c>
      <c r="T401" t="s">
        <v>38</v>
      </c>
      <c r="U401" t="s">
        <v>32</v>
      </c>
      <c r="V401" t="s">
        <v>47</v>
      </c>
      <c r="W401">
        <v>4</v>
      </c>
      <c r="X401">
        <v>10</v>
      </c>
      <c r="Y401">
        <v>11536.57</v>
      </c>
      <c r="Z401">
        <v>6456.66</v>
      </c>
      <c r="AA401">
        <v>43</v>
      </c>
      <c r="AB401">
        <v>19</v>
      </c>
      <c r="AC401">
        <v>10</v>
      </c>
      <c r="AD401">
        <v>5079.91</v>
      </c>
      <c r="AE401">
        <f t="shared" si="44"/>
        <v>3</v>
      </c>
      <c r="AF401">
        <f t="shared" si="43"/>
        <v>2</v>
      </c>
      <c r="AG401">
        <f t="shared" si="40"/>
        <v>1</v>
      </c>
      <c r="AH401">
        <f t="shared" si="41"/>
        <v>321</v>
      </c>
      <c r="AI401" t="str">
        <f t="shared" si="42"/>
        <v>Silver Customer</v>
      </c>
    </row>
    <row r="402" spans="1:35" x14ac:dyDescent="0.3">
      <c r="A402">
        <v>960</v>
      </c>
      <c r="B402" t="s">
        <v>1362</v>
      </c>
      <c r="C402">
        <v>3030</v>
      </c>
      <c r="D402" t="s">
        <v>40</v>
      </c>
      <c r="E402" t="s">
        <v>25</v>
      </c>
      <c r="F402">
        <v>8</v>
      </c>
      <c r="G402" t="s">
        <v>1363</v>
      </c>
      <c r="H402" t="s">
        <v>1364</v>
      </c>
      <c r="I402" t="str">
        <f>VLOOKUP(A402,[1]Transactions!$A$2:$Y$3480,8,FALSE)</f>
        <v>Standard</v>
      </c>
      <c r="J402">
        <f>VLOOKUP(A402,[1]Transactions!$A$2:$Y$3480,13,FALSE)</f>
        <v>1028.76</v>
      </c>
      <c r="K402" s="4">
        <f>VLOOKUP(A402,[1]Transactions!$A$2:$Y$3480,14,FALSE)</f>
        <v>42145</v>
      </c>
      <c r="M402" t="b">
        <f>VLOOKUP(A402,[1]Transactions!$A$2:$Y$3480,5,FALSE)</f>
        <v>0</v>
      </c>
      <c r="N402" t="str">
        <f>VLOOKUP(A402,[1]Transactions!$A$2:$Y$3480,6,FALSE)</f>
        <v>Approved</v>
      </c>
      <c r="O402" t="str">
        <f>VLOOKUP(A402,[1]Transactions!$A$1:$Y$3480,7,FALSE)</f>
        <v>WeareA2B</v>
      </c>
      <c r="P402" t="s">
        <v>28</v>
      </c>
      <c r="Q402">
        <v>1</v>
      </c>
      <c r="R402" t="s">
        <v>463</v>
      </c>
      <c r="S402" t="s">
        <v>30</v>
      </c>
      <c r="T402" t="s">
        <v>31</v>
      </c>
      <c r="U402" t="s">
        <v>32</v>
      </c>
      <c r="V402" t="s">
        <v>33</v>
      </c>
      <c r="W402">
        <v>12</v>
      </c>
      <c r="X402">
        <v>4</v>
      </c>
      <c r="Y402">
        <v>5971.35</v>
      </c>
      <c r="Z402">
        <v>2454.98</v>
      </c>
      <c r="AA402">
        <v>51</v>
      </c>
      <c r="AB402">
        <v>78</v>
      </c>
      <c r="AC402">
        <v>4</v>
      </c>
      <c r="AD402">
        <v>3516.37</v>
      </c>
      <c r="AE402">
        <f t="shared" si="44"/>
        <v>2</v>
      </c>
      <c r="AF402">
        <f t="shared" si="43"/>
        <v>4</v>
      </c>
      <c r="AG402">
        <f t="shared" si="40"/>
        <v>2</v>
      </c>
      <c r="AH402">
        <f t="shared" si="41"/>
        <v>242</v>
      </c>
      <c r="AI402" t="str">
        <f t="shared" si="42"/>
        <v>Gold Customerr</v>
      </c>
    </row>
    <row r="403" spans="1:35" x14ac:dyDescent="0.3">
      <c r="A403">
        <v>794</v>
      </c>
      <c r="B403" t="s">
        <v>1365</v>
      </c>
      <c r="C403">
        <v>2250</v>
      </c>
      <c r="D403" t="s">
        <v>24</v>
      </c>
      <c r="E403" t="s">
        <v>25</v>
      </c>
      <c r="F403">
        <v>3</v>
      </c>
      <c r="G403" t="s">
        <v>1366</v>
      </c>
      <c r="H403" t="s">
        <v>1367</v>
      </c>
      <c r="I403" t="str">
        <f>VLOOKUP(A403,[1]Transactions!$A$2:$Y$3480,8,FALSE)</f>
        <v>Standard</v>
      </c>
      <c r="J403">
        <f>VLOOKUP(A403,[1]Transactions!$A$2:$Y$3480,13,FALSE)</f>
        <v>737.17000000000007</v>
      </c>
      <c r="K403" s="4">
        <f>VLOOKUP(A403,[1]Transactions!$A$2:$Y$3480,14,FALSE)</f>
        <v>34996</v>
      </c>
      <c r="M403" t="b">
        <f>VLOOKUP(A403,[1]Transactions!$A$2:$Y$3480,5,FALSE)</f>
        <v>1</v>
      </c>
      <c r="N403" t="str">
        <f>VLOOKUP(A403,[1]Transactions!$A$2:$Y$3480,6,FALSE)</f>
        <v>Approved</v>
      </c>
      <c r="O403" t="str">
        <f>VLOOKUP(A403,[1]Transactions!$A$1:$Y$3480,7,FALSE)</f>
        <v>Solex</v>
      </c>
      <c r="P403" t="s">
        <v>28</v>
      </c>
      <c r="Q403">
        <v>99</v>
      </c>
      <c r="R403" t="s">
        <v>1064</v>
      </c>
      <c r="S403" t="s">
        <v>45</v>
      </c>
      <c r="T403" t="s">
        <v>38</v>
      </c>
      <c r="U403" t="s">
        <v>32</v>
      </c>
      <c r="V403" t="s">
        <v>33</v>
      </c>
      <c r="W403">
        <v>16</v>
      </c>
      <c r="X403">
        <v>7</v>
      </c>
      <c r="Y403">
        <v>7832.74</v>
      </c>
      <c r="Z403">
        <v>3584.07</v>
      </c>
      <c r="AA403">
        <v>65</v>
      </c>
      <c r="AB403">
        <v>22</v>
      </c>
      <c r="AC403">
        <v>7</v>
      </c>
      <c r="AD403">
        <v>4248.67</v>
      </c>
      <c r="AE403">
        <f t="shared" si="44"/>
        <v>3</v>
      </c>
      <c r="AF403">
        <f t="shared" si="43"/>
        <v>3</v>
      </c>
      <c r="AG403">
        <f t="shared" si="40"/>
        <v>2</v>
      </c>
      <c r="AH403">
        <f t="shared" si="41"/>
        <v>332</v>
      </c>
      <c r="AI403" t="str">
        <f t="shared" si="42"/>
        <v>Silver Customer</v>
      </c>
    </row>
    <row r="404" spans="1:35" x14ac:dyDescent="0.3">
      <c r="A404">
        <v>452</v>
      </c>
      <c r="B404" t="s">
        <v>1368</v>
      </c>
      <c r="C404">
        <v>3015</v>
      </c>
      <c r="D404" t="s">
        <v>40</v>
      </c>
      <c r="E404" t="s">
        <v>25</v>
      </c>
      <c r="F404">
        <v>8</v>
      </c>
      <c r="G404" t="s">
        <v>1158</v>
      </c>
      <c r="H404" t="s">
        <v>1369</v>
      </c>
      <c r="I404" t="str">
        <f>VLOOKUP(A404,[1]Transactions!$A$2:$Y$3480,8,FALSE)</f>
        <v>Standard</v>
      </c>
      <c r="J404">
        <f>VLOOKUP(A404,[1]Transactions!$A$2:$Y$3480,13,FALSE)</f>
        <v>872.8900000000001</v>
      </c>
      <c r="K404" s="4">
        <f>VLOOKUP(A404,[1]Transactions!$A$2:$Y$3480,14,FALSE)</f>
        <v>41047</v>
      </c>
      <c r="M404" t="b">
        <f>VLOOKUP(A404,[1]Transactions!$A$2:$Y$3480,5,FALSE)</f>
        <v>0</v>
      </c>
      <c r="N404" t="str">
        <f>VLOOKUP(A404,[1]Transactions!$A$2:$Y$3480,6,FALSE)</f>
        <v>Approved</v>
      </c>
      <c r="O404" t="str">
        <f>VLOOKUP(A404,[1]Transactions!$A$1:$Y$3480,7,FALSE)</f>
        <v>Trek Bicycles</v>
      </c>
      <c r="P404" t="s">
        <v>43</v>
      </c>
      <c r="Q404">
        <v>22</v>
      </c>
      <c r="R404" t="s">
        <v>437</v>
      </c>
      <c r="S404" t="s">
        <v>176</v>
      </c>
      <c r="T404" t="s">
        <v>31</v>
      </c>
      <c r="U404" t="s">
        <v>32</v>
      </c>
      <c r="V404" t="s">
        <v>33</v>
      </c>
      <c r="W404">
        <v>5</v>
      </c>
      <c r="X404">
        <v>5</v>
      </c>
      <c r="Y404">
        <v>3872.43</v>
      </c>
      <c r="Z404">
        <v>2310.84</v>
      </c>
      <c r="AA404">
        <v>61</v>
      </c>
      <c r="AB404">
        <v>24</v>
      </c>
      <c r="AC404">
        <v>5</v>
      </c>
      <c r="AD404">
        <v>1561.59</v>
      </c>
      <c r="AE404">
        <f t="shared" si="44"/>
        <v>3</v>
      </c>
      <c r="AF404">
        <f>_xlfn.IFS(AC404&gt;=14,1,AND(AC404&lt;=14,AC404&gt;7),2,AND(AC404&lt;=7,AC404&gt;=5),3,AND(AC404&lt;=4,AC404&gt;0),4)</f>
        <v>3</v>
      </c>
      <c r="AG404">
        <f t="shared" si="40"/>
        <v>4</v>
      </c>
      <c r="AH404">
        <f t="shared" si="41"/>
        <v>334</v>
      </c>
      <c r="AI404" t="str">
        <f t="shared" si="42"/>
        <v>Silver Customer</v>
      </c>
    </row>
    <row r="405" spans="1:35" x14ac:dyDescent="0.3">
      <c r="A405">
        <v>3061</v>
      </c>
      <c r="B405" t="s">
        <v>1370</v>
      </c>
      <c r="C405">
        <v>2530</v>
      </c>
      <c r="D405" t="s">
        <v>24</v>
      </c>
      <c r="E405" t="s">
        <v>25</v>
      </c>
      <c r="F405">
        <v>8</v>
      </c>
      <c r="G405" t="s">
        <v>1371</v>
      </c>
      <c r="H405" t="s">
        <v>1372</v>
      </c>
      <c r="I405" t="str">
        <f>VLOOKUP(A405,[1]Transactions!$A$2:$Y$3480,8,FALSE)</f>
        <v>Road</v>
      </c>
      <c r="J405">
        <f>VLOOKUP(A405,[1]Transactions!$A$2:$Y$3480,13,FALSE)</f>
        <v>4.8</v>
      </c>
      <c r="K405" s="4">
        <f>VLOOKUP(A405,[1]Transactions!$A$2:$Y$3480,14,FALSE)</f>
        <v>39880</v>
      </c>
      <c r="M405" t="b">
        <f>VLOOKUP(A405,[1]Transactions!$A$2:$Y$3480,5,FALSE)</f>
        <v>0</v>
      </c>
      <c r="N405" t="str">
        <f>VLOOKUP(A405,[1]Transactions!$A$2:$Y$3480,6,FALSE)</f>
        <v>Approved</v>
      </c>
      <c r="O405" t="str">
        <f>VLOOKUP(A405,[1]Transactions!$A$1:$Y$3480,7,FALSE)</f>
        <v>OHM Cycles</v>
      </c>
      <c r="P405" t="s">
        <v>43</v>
      </c>
      <c r="Q405">
        <v>51</v>
      </c>
      <c r="R405" t="s">
        <v>1373</v>
      </c>
      <c r="S405" t="s">
        <v>119</v>
      </c>
      <c r="T405" t="s">
        <v>38</v>
      </c>
      <c r="U405" t="s">
        <v>32</v>
      </c>
      <c r="V405" t="s">
        <v>33</v>
      </c>
      <c r="W405">
        <v>3</v>
      </c>
      <c r="X405">
        <v>9</v>
      </c>
      <c r="Y405">
        <v>8604.59</v>
      </c>
      <c r="Z405">
        <v>5371.83</v>
      </c>
      <c r="AA405">
        <v>29</v>
      </c>
      <c r="AB405">
        <v>59</v>
      </c>
      <c r="AC405">
        <v>9</v>
      </c>
      <c r="AD405">
        <v>3232.76</v>
      </c>
      <c r="AE405">
        <f t="shared" si="44"/>
        <v>2</v>
      </c>
      <c r="AF405">
        <f t="shared" si="43"/>
        <v>2</v>
      </c>
      <c r="AG405">
        <f t="shared" si="40"/>
        <v>2</v>
      </c>
      <c r="AH405">
        <f t="shared" si="41"/>
        <v>222</v>
      </c>
      <c r="AI405" t="str">
        <f t="shared" si="42"/>
        <v>Gold Customerr</v>
      </c>
    </row>
    <row r="406" spans="1:35" x14ac:dyDescent="0.3">
      <c r="A406">
        <v>220</v>
      </c>
      <c r="B406" t="s">
        <v>1374</v>
      </c>
      <c r="C406">
        <v>3011</v>
      </c>
      <c r="D406" t="s">
        <v>40</v>
      </c>
      <c r="E406" t="s">
        <v>25</v>
      </c>
      <c r="F406">
        <v>8</v>
      </c>
      <c r="G406" t="s">
        <v>1375</v>
      </c>
      <c r="H406" t="s">
        <v>1376</v>
      </c>
      <c r="I406" t="str">
        <f>VLOOKUP(A406,[1]Transactions!$A$2:$Y$3480,8,FALSE)</f>
        <v>Touring</v>
      </c>
      <c r="J406">
        <f>VLOOKUP(A406,[1]Transactions!$A$2:$Y$3480,13,FALSE)</f>
        <v>1103.43</v>
      </c>
      <c r="K406" s="4">
        <f>VLOOKUP(A406,[1]Transactions!$A$2:$Y$3480,14,FALSE)</f>
        <v>41345</v>
      </c>
      <c r="M406" t="b">
        <f>VLOOKUP(A406,[1]Transactions!$A$2:$Y$3480,5,FALSE)</f>
        <v>1</v>
      </c>
      <c r="N406" t="str">
        <f>VLOOKUP(A406,[1]Transactions!$A$2:$Y$3480,6,FALSE)</f>
        <v>Approved</v>
      </c>
      <c r="O406" t="str">
        <f>VLOOKUP(A406,[1]Transactions!$A$1:$Y$3480,7,FALSE)</f>
        <v>WeareA2B</v>
      </c>
      <c r="P406" t="s">
        <v>43</v>
      </c>
      <c r="Q406">
        <v>79</v>
      </c>
      <c r="R406" t="s">
        <v>625</v>
      </c>
      <c r="S406" t="s">
        <v>119</v>
      </c>
      <c r="T406" t="s">
        <v>46</v>
      </c>
      <c r="U406" t="s">
        <v>32</v>
      </c>
      <c r="V406" t="s">
        <v>47</v>
      </c>
      <c r="W406">
        <v>9</v>
      </c>
      <c r="X406">
        <v>6</v>
      </c>
      <c r="Y406">
        <v>7458.69</v>
      </c>
      <c r="Z406">
        <v>3154.58</v>
      </c>
      <c r="AA406">
        <v>66</v>
      </c>
      <c r="AB406">
        <v>15</v>
      </c>
      <c r="AC406">
        <v>6</v>
      </c>
      <c r="AD406">
        <v>4304.1099999999997</v>
      </c>
      <c r="AE406">
        <f t="shared" si="44"/>
        <v>4</v>
      </c>
      <c r="AF406">
        <f t="shared" si="43"/>
        <v>3</v>
      </c>
      <c r="AG406">
        <f t="shared" si="40"/>
        <v>1</v>
      </c>
      <c r="AH406">
        <f t="shared" si="41"/>
        <v>431</v>
      </c>
      <c r="AI406" t="str">
        <f t="shared" si="42"/>
        <v>Platinum Customer</v>
      </c>
    </row>
    <row r="407" spans="1:35" x14ac:dyDescent="0.3">
      <c r="A407">
        <v>3181</v>
      </c>
      <c r="B407" t="s">
        <v>1377</v>
      </c>
      <c r="C407">
        <v>2642</v>
      </c>
      <c r="D407" t="s">
        <v>24</v>
      </c>
      <c r="E407" t="s">
        <v>25</v>
      </c>
      <c r="F407">
        <v>2</v>
      </c>
      <c r="G407" t="s">
        <v>1378</v>
      </c>
      <c r="H407" t="s">
        <v>1379</v>
      </c>
      <c r="I407" t="str">
        <f>VLOOKUP(A407,[1]Transactions!$A$2:$Y$3480,8,FALSE)</f>
        <v>Standard</v>
      </c>
      <c r="J407">
        <f>VLOOKUP(A407,[1]Transactions!$A$2:$Y$3480,13,FALSE)</f>
        <v>802.26</v>
      </c>
      <c r="K407" s="4">
        <f>VLOOKUP(A407,[1]Transactions!$A$2:$Y$3480,14,FALSE)</f>
        <v>41009</v>
      </c>
      <c r="M407" t="b">
        <f>VLOOKUP(A407,[1]Transactions!$A$2:$Y$3480,5,FALSE)</f>
        <v>1</v>
      </c>
      <c r="N407" t="str">
        <f>VLOOKUP(A407,[1]Transactions!$A$2:$Y$3480,6,FALSE)</f>
        <v>Approved</v>
      </c>
      <c r="O407" t="str">
        <f>VLOOKUP(A407,[1]Transactions!$A$1:$Y$3480,7,FALSE)</f>
        <v>OHM Cycles</v>
      </c>
      <c r="P407" t="s">
        <v>28</v>
      </c>
      <c r="Q407">
        <v>39</v>
      </c>
      <c r="R407" t="s">
        <v>514</v>
      </c>
      <c r="S407" t="s">
        <v>45</v>
      </c>
      <c r="T407" t="s">
        <v>46</v>
      </c>
      <c r="U407" t="s">
        <v>32</v>
      </c>
      <c r="V407" t="s">
        <v>47</v>
      </c>
      <c r="W407">
        <v>6</v>
      </c>
      <c r="X407">
        <v>6</v>
      </c>
      <c r="Y407">
        <v>8160.14</v>
      </c>
      <c r="Z407">
        <v>3159.14</v>
      </c>
      <c r="AA407">
        <v>43</v>
      </c>
      <c r="AB407">
        <v>9</v>
      </c>
      <c r="AC407">
        <v>6</v>
      </c>
      <c r="AD407">
        <v>5001</v>
      </c>
      <c r="AE407">
        <f t="shared" si="44"/>
        <v>4</v>
      </c>
      <c r="AF407">
        <f t="shared" si="43"/>
        <v>3</v>
      </c>
      <c r="AG407">
        <f t="shared" si="40"/>
        <v>1</v>
      </c>
      <c r="AH407">
        <f t="shared" si="41"/>
        <v>431</v>
      </c>
      <c r="AI407" t="str">
        <f t="shared" si="42"/>
        <v>Platinum Customer</v>
      </c>
    </row>
    <row r="408" spans="1:35" x14ac:dyDescent="0.3">
      <c r="A408">
        <v>1050</v>
      </c>
      <c r="B408" t="s">
        <v>1380</v>
      </c>
      <c r="C408">
        <v>2131</v>
      </c>
      <c r="D408" t="s">
        <v>24</v>
      </c>
      <c r="E408" t="s">
        <v>25</v>
      </c>
      <c r="F408">
        <v>11</v>
      </c>
      <c r="G408" t="s">
        <v>1381</v>
      </c>
      <c r="H408" t="s">
        <v>1382</v>
      </c>
      <c r="I408" t="str">
        <f>VLOOKUP(A408,[1]Transactions!$A$2:$Y$3480,8,FALSE)</f>
        <v>Standard</v>
      </c>
      <c r="J408">
        <f>VLOOKUP(A408,[1]Transactions!$A$2:$Y$3480,13,FALSE)</f>
        <v>91.15</v>
      </c>
      <c r="K408" s="4">
        <f>VLOOKUP(A408,[1]Transactions!$A$2:$Y$3480,14,FALSE)</f>
        <v>37659</v>
      </c>
      <c r="M408" t="b">
        <f>VLOOKUP(A408,[1]Transactions!$A$2:$Y$3480,5,FALSE)</f>
        <v>0</v>
      </c>
      <c r="N408" t="str">
        <f>VLOOKUP(A408,[1]Transactions!$A$2:$Y$3480,6,FALSE)</f>
        <v>Approved</v>
      </c>
      <c r="O408" t="str">
        <f>VLOOKUP(A408,[1]Transactions!$A$1:$Y$3480,7,FALSE)</f>
        <v>OHM Cycles</v>
      </c>
      <c r="P408" t="s">
        <v>43</v>
      </c>
      <c r="Q408">
        <v>7</v>
      </c>
      <c r="R408" t="s">
        <v>396</v>
      </c>
      <c r="S408" t="s">
        <v>183</v>
      </c>
      <c r="T408" t="s">
        <v>31</v>
      </c>
      <c r="U408" t="s">
        <v>32</v>
      </c>
      <c r="V408" t="s">
        <v>33</v>
      </c>
      <c r="W408">
        <v>15</v>
      </c>
      <c r="X408">
        <v>6</v>
      </c>
      <c r="Y408">
        <v>4722.12</v>
      </c>
      <c r="Z408">
        <v>2186.4899999999998</v>
      </c>
      <c r="AA408">
        <v>47</v>
      </c>
      <c r="AB408">
        <v>26</v>
      </c>
      <c r="AC408">
        <v>6</v>
      </c>
      <c r="AD408">
        <v>2535.63</v>
      </c>
      <c r="AE408">
        <f t="shared" si="44"/>
        <v>3</v>
      </c>
      <c r="AF408">
        <f t="shared" si="43"/>
        <v>3</v>
      </c>
      <c r="AG408">
        <f t="shared" si="40"/>
        <v>3</v>
      </c>
      <c r="AH408">
        <f t="shared" si="41"/>
        <v>333</v>
      </c>
      <c r="AI408" t="str">
        <f t="shared" si="42"/>
        <v>Silver Customer</v>
      </c>
    </row>
    <row r="409" spans="1:35" x14ac:dyDescent="0.3">
      <c r="A409">
        <v>415</v>
      </c>
      <c r="B409" t="s">
        <v>1383</v>
      </c>
      <c r="C409">
        <v>2170</v>
      </c>
      <c r="D409" t="s">
        <v>24</v>
      </c>
      <c r="E409" t="s">
        <v>25</v>
      </c>
      <c r="F409">
        <v>9</v>
      </c>
      <c r="G409" t="s">
        <v>1384</v>
      </c>
      <c r="H409" t="s">
        <v>1385</v>
      </c>
      <c r="I409" t="str">
        <f>VLOOKUP(A409,[1]Transactions!$A$2:$Y$3480,8,FALSE)</f>
        <v>Standard</v>
      </c>
      <c r="J409">
        <f>VLOOKUP(A409,[1]Transactions!$A$2:$Y$3480,13,FALSE)</f>
        <v>128.45999999999992</v>
      </c>
      <c r="K409" s="4">
        <f>VLOOKUP(A409,[1]Transactions!$A$2:$Y$3480,14,FALSE)</f>
        <v>33429</v>
      </c>
      <c r="M409" t="b">
        <f>VLOOKUP(A409,[1]Transactions!$A$2:$Y$3480,5,FALSE)</f>
        <v>1</v>
      </c>
      <c r="N409" t="str">
        <f>VLOOKUP(A409,[1]Transactions!$A$2:$Y$3480,6,FALSE)</f>
        <v>Approved</v>
      </c>
      <c r="O409" t="str">
        <f>VLOOKUP(A409,[1]Transactions!$A$1:$Y$3480,7,FALSE)</f>
        <v>WeareA2B</v>
      </c>
      <c r="P409" t="s">
        <v>43</v>
      </c>
      <c r="Q409">
        <v>20</v>
      </c>
      <c r="R409" t="s">
        <v>599</v>
      </c>
      <c r="S409" t="s">
        <v>45</v>
      </c>
      <c r="T409" t="s">
        <v>38</v>
      </c>
      <c r="U409" t="s">
        <v>32</v>
      </c>
      <c r="V409" t="s">
        <v>33</v>
      </c>
      <c r="W409">
        <v>18</v>
      </c>
      <c r="X409">
        <v>2</v>
      </c>
      <c r="Y409">
        <v>3670</v>
      </c>
      <c r="Z409">
        <v>2179.23</v>
      </c>
      <c r="AA409">
        <v>65</v>
      </c>
      <c r="AB409">
        <v>248</v>
      </c>
      <c r="AC409">
        <v>2</v>
      </c>
      <c r="AD409">
        <v>1490.77</v>
      </c>
      <c r="AE409">
        <f t="shared" si="44"/>
        <v>1</v>
      </c>
      <c r="AF409">
        <f t="shared" si="43"/>
        <v>4</v>
      </c>
      <c r="AG409">
        <f t="shared" si="40"/>
        <v>4</v>
      </c>
      <c r="AH409">
        <f t="shared" si="41"/>
        <v>144</v>
      </c>
      <c r="AI409" t="str">
        <f t="shared" si="42"/>
        <v>Bronz customer</v>
      </c>
    </row>
    <row r="410" spans="1:35" x14ac:dyDescent="0.3">
      <c r="A410">
        <v>3114</v>
      </c>
      <c r="B410" t="s">
        <v>1386</v>
      </c>
      <c r="C410">
        <v>2620</v>
      </c>
      <c r="D410" t="s">
        <v>24</v>
      </c>
      <c r="E410" t="s">
        <v>25</v>
      </c>
      <c r="F410">
        <v>5</v>
      </c>
      <c r="G410" t="s">
        <v>1387</v>
      </c>
      <c r="H410" t="s">
        <v>1388</v>
      </c>
      <c r="I410" t="str">
        <f>VLOOKUP(A410,[1]Transactions!$A$2:$Y$3480,8,FALSE)</f>
        <v>Standard</v>
      </c>
      <c r="J410">
        <f>VLOOKUP(A410,[1]Transactions!$A$2:$Y$3480,13,FALSE)</f>
        <v>299.27</v>
      </c>
      <c r="K410" s="4">
        <f>VLOOKUP(A410,[1]Transactions!$A$2:$Y$3480,14,FALSE)</f>
        <v>33552</v>
      </c>
      <c r="M410" t="b">
        <f>VLOOKUP(A410,[1]Transactions!$A$2:$Y$3480,5,FALSE)</f>
        <v>1</v>
      </c>
      <c r="N410" t="str">
        <f>VLOOKUP(A410,[1]Transactions!$A$2:$Y$3480,6,FALSE)</f>
        <v>Approved</v>
      </c>
      <c r="O410" t="str">
        <f>VLOOKUP(A410,[1]Transactions!$A$1:$Y$3480,7,FALSE)</f>
        <v>Solex</v>
      </c>
      <c r="P410" t="s">
        <v>28</v>
      </c>
      <c r="Q410">
        <v>48</v>
      </c>
      <c r="R410" t="s">
        <v>603</v>
      </c>
      <c r="S410" t="s">
        <v>219</v>
      </c>
      <c r="T410" t="s">
        <v>31</v>
      </c>
      <c r="U410" t="s">
        <v>32</v>
      </c>
      <c r="V410" t="s">
        <v>33</v>
      </c>
      <c r="W410">
        <v>18</v>
      </c>
      <c r="X410">
        <v>3</v>
      </c>
      <c r="Y410">
        <v>3412.05</v>
      </c>
      <c r="Z410">
        <v>1656.99</v>
      </c>
      <c r="AA410">
        <v>46</v>
      </c>
      <c r="AB410">
        <v>140</v>
      </c>
      <c r="AC410">
        <v>3</v>
      </c>
      <c r="AD410">
        <v>1755.06</v>
      </c>
      <c r="AE410">
        <f t="shared" si="44"/>
        <v>1</v>
      </c>
      <c r="AF410">
        <f t="shared" si="43"/>
        <v>4</v>
      </c>
      <c r="AG410">
        <f t="shared" si="40"/>
        <v>4</v>
      </c>
      <c r="AH410">
        <f t="shared" si="41"/>
        <v>144</v>
      </c>
      <c r="AI410" t="str">
        <f t="shared" si="42"/>
        <v>Bronz customer</v>
      </c>
    </row>
    <row r="411" spans="1:35" x14ac:dyDescent="0.3">
      <c r="A411">
        <v>964</v>
      </c>
      <c r="B411" t="s">
        <v>1389</v>
      </c>
      <c r="C411">
        <v>2089</v>
      </c>
      <c r="D411" t="s">
        <v>24</v>
      </c>
      <c r="E411" t="s">
        <v>25</v>
      </c>
      <c r="F411">
        <v>12</v>
      </c>
      <c r="G411" t="s">
        <v>1390</v>
      </c>
      <c r="H411" t="s">
        <v>1391</v>
      </c>
      <c r="I411" t="str">
        <f>VLOOKUP(A411,[1]Transactions!$A$2:$Y$3480,8,FALSE)</f>
        <v>Road</v>
      </c>
      <c r="J411">
        <f>VLOOKUP(A411,[1]Transactions!$A$2:$Y$3480,13,FALSE)</f>
        <v>1295.43</v>
      </c>
      <c r="K411" s="4">
        <f>VLOOKUP(A411,[1]Transactions!$A$2:$Y$3480,14,FALSE)</f>
        <v>37823</v>
      </c>
      <c r="M411" t="b">
        <f>VLOOKUP(A411,[1]Transactions!$A$2:$Y$3480,5,FALSE)</f>
        <v>1</v>
      </c>
      <c r="N411" t="str">
        <f>VLOOKUP(A411,[1]Transactions!$A$2:$Y$3480,6,FALSE)</f>
        <v>Approved</v>
      </c>
      <c r="O411" t="str">
        <f>VLOOKUP(A411,[1]Transactions!$A$1:$Y$3480,7,FALSE)</f>
        <v>Trek Bicycles</v>
      </c>
      <c r="P411" t="s">
        <v>43</v>
      </c>
      <c r="Q411">
        <v>35</v>
      </c>
      <c r="R411" t="s">
        <v>762</v>
      </c>
      <c r="S411" t="s">
        <v>45</v>
      </c>
      <c r="T411" t="s">
        <v>46</v>
      </c>
      <c r="U411" t="s">
        <v>32</v>
      </c>
      <c r="V411" t="s">
        <v>47</v>
      </c>
      <c r="W411">
        <v>6</v>
      </c>
      <c r="X411">
        <v>5</v>
      </c>
      <c r="Y411">
        <v>4224.59</v>
      </c>
      <c r="Z411">
        <v>2205.9899999999998</v>
      </c>
      <c r="AA411">
        <v>26</v>
      </c>
      <c r="AB411">
        <v>1</v>
      </c>
      <c r="AC411">
        <v>5</v>
      </c>
      <c r="AD411">
        <v>2018.6</v>
      </c>
      <c r="AE411">
        <f t="shared" si="44"/>
        <v>4</v>
      </c>
      <c r="AF411">
        <f>_xlfn.IFS(AC411&gt;=14,1,AND(AC411&lt;=14,AC411&gt;7),2,AND(AC411&lt;=7,AC411&gt;=5),3,AND(AC411&lt;=4,AC411&gt;0),4)</f>
        <v>3</v>
      </c>
      <c r="AG411">
        <f t="shared" si="40"/>
        <v>3</v>
      </c>
      <c r="AH411">
        <f t="shared" si="41"/>
        <v>433</v>
      </c>
      <c r="AI411" t="str">
        <f t="shared" si="42"/>
        <v>Platinum Customer</v>
      </c>
    </row>
    <row r="412" spans="1:35" x14ac:dyDescent="0.3">
      <c r="A412">
        <v>1447</v>
      </c>
      <c r="B412" t="s">
        <v>1392</v>
      </c>
      <c r="C412">
        <v>2630</v>
      </c>
      <c r="D412" t="s">
        <v>24</v>
      </c>
      <c r="E412" t="s">
        <v>25</v>
      </c>
      <c r="F412">
        <v>1</v>
      </c>
      <c r="G412" t="s">
        <v>1393</v>
      </c>
      <c r="H412" t="s">
        <v>1394</v>
      </c>
      <c r="I412" t="str">
        <f>VLOOKUP(A412,[1]Transactions!$A$2:$Y$3480,8,FALSE)</f>
        <v>Standard</v>
      </c>
      <c r="J412">
        <f>VLOOKUP(A412,[1]Transactions!$A$2:$Y$3480,13,FALSE)</f>
        <v>448.67999999999995</v>
      </c>
      <c r="K412" s="4">
        <f>VLOOKUP(A412,[1]Transactions!$A$2:$Y$3480,14,FALSE)</f>
        <v>42688</v>
      </c>
      <c r="M412" t="b">
        <f>VLOOKUP(A412,[1]Transactions!$A$2:$Y$3480,5,FALSE)</f>
        <v>1</v>
      </c>
      <c r="N412" t="str">
        <f>VLOOKUP(A412,[1]Transactions!$A$2:$Y$3480,6,FALSE)</f>
        <v>Approved</v>
      </c>
      <c r="O412" t="str">
        <f>VLOOKUP(A412,[1]Transactions!$A$1:$Y$3480,7,FALSE)</f>
        <v>Giant Bicycles</v>
      </c>
      <c r="P412" t="s">
        <v>28</v>
      </c>
      <c r="Q412">
        <v>29</v>
      </c>
      <c r="R412" t="s">
        <v>467</v>
      </c>
      <c r="S412" t="s">
        <v>119</v>
      </c>
      <c r="T412" t="s">
        <v>31</v>
      </c>
      <c r="U412" t="s">
        <v>32</v>
      </c>
      <c r="V412" t="s">
        <v>47</v>
      </c>
      <c r="W412">
        <v>4</v>
      </c>
      <c r="X412">
        <v>7</v>
      </c>
      <c r="Y412">
        <v>8905.6299999999992</v>
      </c>
      <c r="Z412">
        <v>4351.7700000000004</v>
      </c>
      <c r="AA412">
        <v>24</v>
      </c>
      <c r="AB412">
        <v>97</v>
      </c>
      <c r="AC412">
        <v>7</v>
      </c>
      <c r="AD412">
        <v>4553.8599999999997</v>
      </c>
      <c r="AE412">
        <f t="shared" si="44"/>
        <v>1</v>
      </c>
      <c r="AF412">
        <f t="shared" si="43"/>
        <v>3</v>
      </c>
      <c r="AG412">
        <f t="shared" si="40"/>
        <v>1</v>
      </c>
      <c r="AH412">
        <f t="shared" si="41"/>
        <v>131</v>
      </c>
      <c r="AI412" t="str">
        <f t="shared" si="42"/>
        <v>Bronz customer</v>
      </c>
    </row>
    <row r="413" spans="1:35" x14ac:dyDescent="0.3">
      <c r="A413">
        <v>2606</v>
      </c>
      <c r="B413" t="s">
        <v>1395</v>
      </c>
      <c r="C413">
        <v>2093</v>
      </c>
      <c r="D413" t="s">
        <v>24</v>
      </c>
      <c r="E413" t="s">
        <v>25</v>
      </c>
      <c r="F413">
        <v>10</v>
      </c>
      <c r="G413" t="s">
        <v>1396</v>
      </c>
      <c r="H413" t="s">
        <v>1397</v>
      </c>
      <c r="I413" t="str">
        <f>VLOOKUP(A413,[1]Transactions!$A$2:$Y$3480,8,FALSE)</f>
        <v>Standard</v>
      </c>
      <c r="J413">
        <f>VLOOKUP(A413,[1]Transactions!$A$2:$Y$3480,13,FALSE)</f>
        <v>90.099999999999966</v>
      </c>
      <c r="K413" s="4">
        <f>VLOOKUP(A413,[1]Transactions!$A$2:$Y$3480,14,FALSE)</f>
        <v>38859</v>
      </c>
      <c r="M413" t="b">
        <f>VLOOKUP(A413,[1]Transactions!$A$2:$Y$3480,5,FALSE)</f>
        <v>0</v>
      </c>
      <c r="N413" t="str">
        <f>VLOOKUP(A413,[1]Transactions!$A$2:$Y$3480,6,FALSE)</f>
        <v>Approved</v>
      </c>
      <c r="O413" t="str">
        <f>VLOOKUP(A413,[1]Transactions!$A$1:$Y$3480,7,FALSE)</f>
        <v>Norco Bicycles</v>
      </c>
      <c r="P413" t="s">
        <v>43</v>
      </c>
      <c r="Q413">
        <v>56</v>
      </c>
      <c r="R413" t="s">
        <v>625</v>
      </c>
      <c r="S413" t="s">
        <v>119</v>
      </c>
      <c r="T413" t="s">
        <v>46</v>
      </c>
      <c r="U413" t="s">
        <v>32</v>
      </c>
      <c r="V413" t="s">
        <v>47</v>
      </c>
      <c r="W413">
        <v>12</v>
      </c>
      <c r="X413">
        <v>10</v>
      </c>
      <c r="Y413">
        <v>12338.51</v>
      </c>
      <c r="Z413">
        <v>7620.08</v>
      </c>
      <c r="AA413">
        <v>42</v>
      </c>
      <c r="AB413">
        <v>5</v>
      </c>
      <c r="AC413">
        <v>10</v>
      </c>
      <c r="AD413">
        <v>4718.43</v>
      </c>
      <c r="AE413">
        <f t="shared" si="44"/>
        <v>4</v>
      </c>
      <c r="AF413">
        <f t="shared" si="43"/>
        <v>2</v>
      </c>
      <c r="AG413">
        <f t="shared" si="40"/>
        <v>1</v>
      </c>
      <c r="AH413">
        <f t="shared" si="41"/>
        <v>421</v>
      </c>
      <c r="AI413" t="str">
        <f t="shared" si="42"/>
        <v>Platinum Customer</v>
      </c>
    </row>
    <row r="414" spans="1:35" x14ac:dyDescent="0.3">
      <c r="A414">
        <v>457</v>
      </c>
      <c r="B414" t="s">
        <v>1398</v>
      </c>
      <c r="C414">
        <v>2759</v>
      </c>
      <c r="D414" t="s">
        <v>24</v>
      </c>
      <c r="E414" t="s">
        <v>25</v>
      </c>
      <c r="F414">
        <v>9</v>
      </c>
      <c r="G414" t="s">
        <v>1399</v>
      </c>
      <c r="H414" t="s">
        <v>1400</v>
      </c>
      <c r="I414" t="str">
        <f>VLOOKUP(A414,[1]Transactions!$A$2:$Y$3480,8,FALSE)</f>
        <v>Road</v>
      </c>
      <c r="J414">
        <f>VLOOKUP(A414,[1]Transactions!$A$2:$Y$3480,13,FALSE)</f>
        <v>830.2399999999999</v>
      </c>
      <c r="K414" s="4">
        <f>VLOOKUP(A414,[1]Transactions!$A$2:$Y$3480,14,FALSE)</f>
        <v>33364</v>
      </c>
      <c r="M414" t="b">
        <f>VLOOKUP(A414,[1]Transactions!$A$2:$Y$3480,5,FALSE)</f>
        <v>0</v>
      </c>
      <c r="N414" t="str">
        <f>VLOOKUP(A414,[1]Transactions!$A$2:$Y$3480,6,FALSE)</f>
        <v>Approved</v>
      </c>
      <c r="O414" t="str">
        <f>VLOOKUP(A414,[1]Transactions!$A$1:$Y$3480,7,FALSE)</f>
        <v>Norco Bicycles</v>
      </c>
      <c r="P414" t="s">
        <v>43</v>
      </c>
      <c r="Q414">
        <v>70</v>
      </c>
      <c r="R414" t="s">
        <v>1071</v>
      </c>
      <c r="S414" t="s">
        <v>45</v>
      </c>
      <c r="T414" t="s">
        <v>46</v>
      </c>
      <c r="U414" t="s">
        <v>32</v>
      </c>
      <c r="V414" t="s">
        <v>33</v>
      </c>
      <c r="W414">
        <v>17</v>
      </c>
      <c r="X414">
        <v>5</v>
      </c>
      <c r="Y414">
        <v>6553.52</v>
      </c>
      <c r="Z414">
        <v>2873.18</v>
      </c>
      <c r="AA414">
        <v>39</v>
      </c>
      <c r="AB414">
        <v>115</v>
      </c>
      <c r="AC414">
        <v>5</v>
      </c>
      <c r="AD414">
        <v>3680.34</v>
      </c>
      <c r="AE414">
        <f t="shared" si="44"/>
        <v>1</v>
      </c>
      <c r="AF414">
        <f>_xlfn.IFS(AC414&gt;=14,1,AND(AC414&lt;=14,AC414&gt;7),2,AND(AC414&lt;=7,AC414&gt;=5),3,AND(AC414&lt;=4,AC414&gt;0),4)</f>
        <v>3</v>
      </c>
      <c r="AG414">
        <f t="shared" si="40"/>
        <v>2</v>
      </c>
      <c r="AH414">
        <f t="shared" si="41"/>
        <v>132</v>
      </c>
      <c r="AI414" t="str">
        <f t="shared" si="42"/>
        <v>Bronz customer</v>
      </c>
    </row>
    <row r="415" spans="1:35" x14ac:dyDescent="0.3">
      <c r="A415">
        <v>1380</v>
      </c>
      <c r="B415" t="s">
        <v>1401</v>
      </c>
      <c r="C415">
        <v>3791</v>
      </c>
      <c r="D415" t="s">
        <v>40</v>
      </c>
      <c r="E415" t="s">
        <v>25</v>
      </c>
      <c r="F415">
        <v>9</v>
      </c>
      <c r="G415" t="s">
        <v>1402</v>
      </c>
      <c r="H415" t="s">
        <v>1403</v>
      </c>
      <c r="I415" t="str">
        <f>VLOOKUP(A415,[1]Transactions!$A$2:$Y$3480,8,FALSE)</f>
        <v>Standard</v>
      </c>
      <c r="J415">
        <f>VLOOKUP(A415,[1]Transactions!$A$2:$Y$3480,13,FALSE)</f>
        <v>128.45999999999992</v>
      </c>
      <c r="K415" s="4">
        <f>VLOOKUP(A415,[1]Transactions!$A$2:$Y$3480,14,FALSE)</f>
        <v>42226</v>
      </c>
      <c r="M415" t="b">
        <f>VLOOKUP(A415,[1]Transactions!$A$2:$Y$3480,5,FALSE)</f>
        <v>0</v>
      </c>
      <c r="N415" t="str">
        <f>VLOOKUP(A415,[1]Transactions!$A$2:$Y$3480,6,FALSE)</f>
        <v>Approved</v>
      </c>
      <c r="O415" t="str">
        <f>VLOOKUP(A415,[1]Transactions!$A$1:$Y$3480,7,FALSE)</f>
        <v>WeareA2B</v>
      </c>
      <c r="P415" t="s">
        <v>43</v>
      </c>
      <c r="Q415">
        <v>99</v>
      </c>
      <c r="R415" t="s">
        <v>641</v>
      </c>
      <c r="S415" t="s">
        <v>45</v>
      </c>
      <c r="T415" t="s">
        <v>31</v>
      </c>
      <c r="U415" t="s">
        <v>32</v>
      </c>
      <c r="V415" t="s">
        <v>47</v>
      </c>
      <c r="W415">
        <v>3</v>
      </c>
      <c r="X415">
        <v>3</v>
      </c>
      <c r="Y415">
        <v>4100.01</v>
      </c>
      <c r="Z415">
        <v>1549.07</v>
      </c>
      <c r="AA415">
        <v>21</v>
      </c>
      <c r="AB415">
        <v>198</v>
      </c>
      <c r="AC415">
        <v>3</v>
      </c>
      <c r="AD415">
        <v>2550.94</v>
      </c>
      <c r="AE415">
        <f t="shared" si="44"/>
        <v>1</v>
      </c>
      <c r="AF415">
        <f t="shared" si="43"/>
        <v>4</v>
      </c>
      <c r="AG415">
        <f t="shared" si="40"/>
        <v>3</v>
      </c>
      <c r="AH415">
        <f t="shared" si="41"/>
        <v>143</v>
      </c>
      <c r="AI415" t="str">
        <f t="shared" si="42"/>
        <v>Bronz customer</v>
      </c>
    </row>
    <row r="416" spans="1:35" x14ac:dyDescent="0.3">
      <c r="A416">
        <v>3363</v>
      </c>
      <c r="B416" t="s">
        <v>1404</v>
      </c>
      <c r="C416">
        <v>4825</v>
      </c>
      <c r="D416" t="s">
        <v>53</v>
      </c>
      <c r="E416" t="s">
        <v>25</v>
      </c>
      <c r="F416">
        <v>5</v>
      </c>
      <c r="G416" t="s">
        <v>1405</v>
      </c>
      <c r="H416" t="s">
        <v>1406</v>
      </c>
      <c r="I416" t="str">
        <f>VLOOKUP(A416,[1]Transactions!$A$2:$Y$3480,8,FALSE)</f>
        <v>Road</v>
      </c>
      <c r="J416">
        <f>VLOOKUP(A416,[1]Transactions!$A$2:$Y$3480,13,FALSE)</f>
        <v>199.09999999999991</v>
      </c>
      <c r="K416" s="4">
        <f>VLOOKUP(A416,[1]Transactions!$A$2:$Y$3480,14,FALSE)</f>
        <v>39526</v>
      </c>
      <c r="M416" t="b">
        <f>VLOOKUP(A416,[1]Transactions!$A$2:$Y$3480,5,FALSE)</f>
        <v>1</v>
      </c>
      <c r="N416" t="str">
        <f>VLOOKUP(A416,[1]Transactions!$A$2:$Y$3480,6,FALSE)</f>
        <v>Approved</v>
      </c>
      <c r="O416" t="str">
        <f>VLOOKUP(A416,[1]Transactions!$A$1:$Y$3480,7,FALSE)</f>
        <v>OHM Cycles</v>
      </c>
      <c r="P416" t="s">
        <v>28</v>
      </c>
      <c r="Q416">
        <v>25</v>
      </c>
      <c r="R416" t="s">
        <v>625</v>
      </c>
      <c r="S416" t="s">
        <v>119</v>
      </c>
      <c r="T416" t="s">
        <v>46</v>
      </c>
      <c r="U416" t="s">
        <v>32</v>
      </c>
      <c r="V416" t="s">
        <v>33</v>
      </c>
      <c r="W416">
        <v>3</v>
      </c>
      <c r="X416">
        <v>6</v>
      </c>
      <c r="Y416">
        <v>6443.93</v>
      </c>
      <c r="Z416">
        <v>4643.21</v>
      </c>
      <c r="AA416">
        <v>20</v>
      </c>
      <c r="AB416">
        <v>4</v>
      </c>
      <c r="AC416">
        <v>6</v>
      </c>
      <c r="AD416">
        <v>1800.72</v>
      </c>
      <c r="AE416">
        <f t="shared" si="44"/>
        <v>4</v>
      </c>
      <c r="AF416">
        <f t="shared" si="43"/>
        <v>3</v>
      </c>
      <c r="AG416">
        <f t="shared" si="40"/>
        <v>4</v>
      </c>
      <c r="AH416">
        <f t="shared" si="41"/>
        <v>434</v>
      </c>
      <c r="AI416" t="str">
        <f t="shared" si="42"/>
        <v>Platinum Customer</v>
      </c>
    </row>
    <row r="417" spans="1:35" x14ac:dyDescent="0.3">
      <c r="A417">
        <v>2666</v>
      </c>
      <c r="B417" t="s">
        <v>1407</v>
      </c>
      <c r="C417">
        <v>2151</v>
      </c>
      <c r="D417" t="s">
        <v>24</v>
      </c>
      <c r="E417" t="s">
        <v>25</v>
      </c>
      <c r="F417">
        <v>8</v>
      </c>
      <c r="G417" t="s">
        <v>1408</v>
      </c>
      <c r="H417" t="s">
        <v>1361</v>
      </c>
      <c r="I417" t="str">
        <f>VLOOKUP(A417,[1]Transactions!$A$2:$Y$3480,8,FALSE)</f>
        <v>Road</v>
      </c>
      <c r="J417">
        <f>VLOOKUP(A417,[1]Transactions!$A$2:$Y$3480,13,FALSE)</f>
        <v>187.38999999999987</v>
      </c>
      <c r="K417" s="4">
        <f>VLOOKUP(A417,[1]Transactions!$A$2:$Y$3480,14,FALSE)</f>
        <v>40649</v>
      </c>
      <c r="M417" t="b">
        <f>VLOOKUP(A417,[1]Transactions!$A$2:$Y$3480,5,FALSE)</f>
        <v>0</v>
      </c>
      <c r="N417" t="str">
        <f>VLOOKUP(A417,[1]Transactions!$A$2:$Y$3480,6,FALSE)</f>
        <v>Approved</v>
      </c>
      <c r="O417" t="str">
        <f>VLOOKUP(A417,[1]Transactions!$A$1:$Y$3480,7,FALSE)</f>
        <v>Solex</v>
      </c>
      <c r="P417" t="s">
        <v>28</v>
      </c>
      <c r="Q417">
        <v>2</v>
      </c>
      <c r="R417" t="s">
        <v>356</v>
      </c>
      <c r="S417" t="s">
        <v>30</v>
      </c>
      <c r="T417" t="s">
        <v>31</v>
      </c>
      <c r="U417" t="s">
        <v>32</v>
      </c>
      <c r="V417" t="s">
        <v>47</v>
      </c>
      <c r="W417">
        <v>9</v>
      </c>
      <c r="X417">
        <v>4</v>
      </c>
      <c r="Y417">
        <v>4534.8999999999996</v>
      </c>
      <c r="Z417">
        <v>3110.08</v>
      </c>
      <c r="AA417">
        <v>49</v>
      </c>
      <c r="AB417">
        <v>256</v>
      </c>
      <c r="AC417">
        <v>4</v>
      </c>
      <c r="AD417">
        <v>1424.82</v>
      </c>
      <c r="AE417">
        <f t="shared" si="44"/>
        <v>1</v>
      </c>
      <c r="AF417">
        <f t="shared" si="43"/>
        <v>4</v>
      </c>
      <c r="AG417">
        <f t="shared" si="40"/>
        <v>4</v>
      </c>
      <c r="AH417">
        <f t="shared" si="41"/>
        <v>144</v>
      </c>
      <c r="AI417" t="str">
        <f t="shared" si="42"/>
        <v>Bronz customer</v>
      </c>
    </row>
    <row r="418" spans="1:35" x14ac:dyDescent="0.3">
      <c r="A418">
        <v>1692</v>
      </c>
      <c r="B418" t="s">
        <v>1409</v>
      </c>
      <c r="C418">
        <v>3087</v>
      </c>
      <c r="D418" t="s">
        <v>40</v>
      </c>
      <c r="E418" t="s">
        <v>25</v>
      </c>
      <c r="F418">
        <v>9</v>
      </c>
      <c r="G418" t="s">
        <v>1410</v>
      </c>
      <c r="H418" t="s">
        <v>1411</v>
      </c>
      <c r="I418" t="str">
        <f>VLOOKUP(A418,[1]Transactions!$A$2:$Y$3480,8,FALSE)</f>
        <v>Road</v>
      </c>
      <c r="J418">
        <f>VLOOKUP(A418,[1]Transactions!$A$2:$Y$3480,13,FALSE)</f>
        <v>445.20999999999992</v>
      </c>
      <c r="K418" s="4">
        <f>VLOOKUP(A418,[1]Transactions!$A$2:$Y$3480,14,FALSE)</f>
        <v>37873</v>
      </c>
      <c r="M418" t="b">
        <f>VLOOKUP(A418,[1]Transactions!$A$2:$Y$3480,5,FALSE)</f>
        <v>1</v>
      </c>
      <c r="N418" t="str">
        <f>VLOOKUP(A418,[1]Transactions!$A$2:$Y$3480,6,FALSE)</f>
        <v>Approved</v>
      </c>
      <c r="O418" t="str">
        <f>VLOOKUP(A418,[1]Transactions!$A$1:$Y$3480,7,FALSE)</f>
        <v>Norco Bicycles</v>
      </c>
      <c r="P418" t="s">
        <v>43</v>
      </c>
      <c r="Q418">
        <v>85</v>
      </c>
      <c r="R418" t="s">
        <v>793</v>
      </c>
      <c r="S418" t="s">
        <v>30</v>
      </c>
      <c r="T418" t="s">
        <v>31</v>
      </c>
      <c r="U418" t="s">
        <v>32</v>
      </c>
      <c r="V418" t="s">
        <v>33</v>
      </c>
      <c r="W418">
        <v>17</v>
      </c>
      <c r="X418">
        <v>4</v>
      </c>
      <c r="Y418">
        <v>1987.2</v>
      </c>
      <c r="Z418">
        <v>818.77</v>
      </c>
      <c r="AA418">
        <v>53</v>
      </c>
      <c r="AB418">
        <v>127</v>
      </c>
      <c r="AC418">
        <v>4</v>
      </c>
      <c r="AD418">
        <v>1168.43</v>
      </c>
      <c r="AE418">
        <f t="shared" si="44"/>
        <v>1</v>
      </c>
      <c r="AF418">
        <f t="shared" si="43"/>
        <v>4</v>
      </c>
      <c r="AG418">
        <f t="shared" si="40"/>
        <v>4</v>
      </c>
      <c r="AH418">
        <f t="shared" si="41"/>
        <v>144</v>
      </c>
      <c r="AI418" t="str">
        <f t="shared" si="42"/>
        <v>Bronz customer</v>
      </c>
    </row>
    <row r="419" spans="1:35" x14ac:dyDescent="0.3">
      <c r="A419">
        <v>3155</v>
      </c>
      <c r="B419" t="s">
        <v>1412</v>
      </c>
      <c r="C419">
        <v>2486</v>
      </c>
      <c r="D419" t="s">
        <v>24</v>
      </c>
      <c r="E419" t="s">
        <v>25</v>
      </c>
      <c r="F419">
        <v>7</v>
      </c>
      <c r="G419" t="s">
        <v>1413</v>
      </c>
      <c r="H419" t="s">
        <v>1124</v>
      </c>
      <c r="I419" t="str">
        <f>VLOOKUP(A419,[1]Transactions!$A$2:$Y$3480,8,FALSE)</f>
        <v>Standard</v>
      </c>
      <c r="J419">
        <f>VLOOKUP(A419,[1]Transactions!$A$2:$Y$3480,13,FALSE)</f>
        <v>471.6</v>
      </c>
      <c r="K419" s="4">
        <f>VLOOKUP(A419,[1]Transactions!$A$2:$Y$3480,14,FALSE)</f>
        <v>35667</v>
      </c>
      <c r="M419" t="b">
        <f>VLOOKUP(A419,[1]Transactions!$A$2:$Y$3480,5,FALSE)</f>
        <v>0</v>
      </c>
      <c r="N419" t="str">
        <f>VLOOKUP(A419,[1]Transactions!$A$2:$Y$3480,6,FALSE)</f>
        <v>Approved</v>
      </c>
      <c r="O419" t="str">
        <f>VLOOKUP(A419,[1]Transactions!$A$1:$Y$3480,7,FALSE)</f>
        <v>Giant Bicycles</v>
      </c>
      <c r="P419" t="s">
        <v>43</v>
      </c>
      <c r="Q419">
        <v>88</v>
      </c>
      <c r="R419" t="s">
        <v>1282</v>
      </c>
      <c r="S419" t="s">
        <v>219</v>
      </c>
      <c r="T419" t="s">
        <v>38</v>
      </c>
      <c r="U419" t="s">
        <v>32</v>
      </c>
      <c r="V419" t="s">
        <v>33</v>
      </c>
      <c r="W419">
        <v>21</v>
      </c>
      <c r="X419">
        <v>4</v>
      </c>
      <c r="Y419">
        <v>2692.74</v>
      </c>
      <c r="Z419">
        <v>1442.66</v>
      </c>
      <c r="AA419">
        <v>43</v>
      </c>
      <c r="AB419">
        <v>43</v>
      </c>
      <c r="AC419">
        <v>4</v>
      </c>
      <c r="AD419">
        <v>1250.08</v>
      </c>
      <c r="AE419">
        <f t="shared" si="44"/>
        <v>3</v>
      </c>
      <c r="AF419">
        <f t="shared" si="43"/>
        <v>4</v>
      </c>
      <c r="AG419">
        <f t="shared" si="40"/>
        <v>4</v>
      </c>
      <c r="AH419">
        <f t="shared" si="41"/>
        <v>344</v>
      </c>
      <c r="AI419" t="str">
        <f t="shared" si="42"/>
        <v>Silver Customer</v>
      </c>
    </row>
    <row r="420" spans="1:35" x14ac:dyDescent="0.3">
      <c r="A420">
        <v>2954</v>
      </c>
      <c r="B420" t="s">
        <v>1414</v>
      </c>
      <c r="C420">
        <v>3032</v>
      </c>
      <c r="D420" t="s">
        <v>40</v>
      </c>
      <c r="E420" t="s">
        <v>25</v>
      </c>
      <c r="F420">
        <v>8</v>
      </c>
      <c r="G420" t="s">
        <v>1415</v>
      </c>
      <c r="H420" t="s">
        <v>1416</v>
      </c>
      <c r="I420" t="str">
        <f>VLOOKUP(A420,[1]Transactions!$A$2:$Y$3480,8,FALSE)</f>
        <v>Standard</v>
      </c>
      <c r="J420">
        <f>VLOOKUP(A420,[1]Transactions!$A$2:$Y$3480,13,FALSE)</f>
        <v>451.65000000000009</v>
      </c>
      <c r="K420" s="4">
        <f>VLOOKUP(A420,[1]Transactions!$A$2:$Y$3480,14,FALSE)</f>
        <v>38573</v>
      </c>
      <c r="M420" t="b">
        <f>VLOOKUP(A420,[1]Transactions!$A$2:$Y$3480,5,FALSE)</f>
        <v>0</v>
      </c>
      <c r="N420" t="str">
        <f>VLOOKUP(A420,[1]Transactions!$A$2:$Y$3480,6,FALSE)</f>
        <v>Approved</v>
      </c>
      <c r="O420" t="str">
        <f>VLOOKUP(A420,[1]Transactions!$A$1:$Y$3480,7,FALSE)</f>
        <v>Giant Bicycles</v>
      </c>
      <c r="P420" t="s">
        <v>43</v>
      </c>
      <c r="Q420">
        <v>23</v>
      </c>
      <c r="R420" t="s">
        <v>88</v>
      </c>
      <c r="S420" t="s">
        <v>30</v>
      </c>
      <c r="T420" t="s">
        <v>31</v>
      </c>
      <c r="U420" t="s">
        <v>32</v>
      </c>
      <c r="V420" t="s">
        <v>47</v>
      </c>
      <c r="W420">
        <v>16</v>
      </c>
      <c r="X420">
        <v>5</v>
      </c>
      <c r="Y420">
        <v>4688.92</v>
      </c>
      <c r="Z420">
        <v>2444.09</v>
      </c>
      <c r="AA420">
        <v>46</v>
      </c>
      <c r="AB420">
        <v>6</v>
      </c>
      <c r="AC420">
        <v>5</v>
      </c>
      <c r="AD420">
        <v>2244.83</v>
      </c>
      <c r="AE420">
        <f t="shared" si="44"/>
        <v>4</v>
      </c>
      <c r="AF420">
        <f t="shared" ref="AF420:AF421" si="45">_xlfn.IFS(AC420&gt;=14,1,AND(AC420&lt;=14,AC420&gt;7),2,AND(AC420&lt;=7,AC420&gt;=5),3,AND(AC420&lt;=4,AC420&gt;0),4)</f>
        <v>3</v>
      </c>
      <c r="AG420">
        <f t="shared" si="40"/>
        <v>3</v>
      </c>
      <c r="AH420">
        <f t="shared" si="41"/>
        <v>433</v>
      </c>
      <c r="AI420" t="str">
        <f t="shared" si="42"/>
        <v>Platinum Customer</v>
      </c>
    </row>
    <row r="421" spans="1:35" x14ac:dyDescent="0.3">
      <c r="A421">
        <v>2916</v>
      </c>
      <c r="B421" t="s">
        <v>1417</v>
      </c>
      <c r="C421">
        <v>4220</v>
      </c>
      <c r="D421" t="s">
        <v>53</v>
      </c>
      <c r="E421" t="s">
        <v>25</v>
      </c>
      <c r="F421">
        <v>8</v>
      </c>
      <c r="G421" t="s">
        <v>1418</v>
      </c>
      <c r="H421" t="s">
        <v>1419</v>
      </c>
      <c r="I421" t="str">
        <f>VLOOKUP(A421,[1]Transactions!$A$2:$Y$3480,8,FALSE)</f>
        <v>Standard</v>
      </c>
      <c r="J421">
        <f>VLOOKUP(A421,[1]Transactions!$A$2:$Y$3480,13,FALSE)</f>
        <v>583.2700000000001</v>
      </c>
      <c r="K421" s="4">
        <f>VLOOKUP(A421,[1]Transactions!$A$2:$Y$3480,14,FALSE)</f>
        <v>39526</v>
      </c>
      <c r="M421" t="b">
        <f>VLOOKUP(A421,[1]Transactions!$A$2:$Y$3480,5,FALSE)</f>
        <v>1</v>
      </c>
      <c r="N421" t="str">
        <f>VLOOKUP(A421,[1]Transactions!$A$2:$Y$3480,6,FALSE)</f>
        <v>Approved</v>
      </c>
      <c r="O421" t="str">
        <f>VLOOKUP(A421,[1]Transactions!$A$1:$Y$3480,7,FALSE)</f>
        <v>OHM Cycles</v>
      </c>
      <c r="P421" t="s">
        <v>28</v>
      </c>
      <c r="Q421">
        <v>23</v>
      </c>
      <c r="R421" t="s">
        <v>37</v>
      </c>
      <c r="S421" t="s">
        <v>119</v>
      </c>
      <c r="T421" t="s">
        <v>38</v>
      </c>
      <c r="U421" t="s">
        <v>32</v>
      </c>
      <c r="V421" t="s">
        <v>33</v>
      </c>
      <c r="W421">
        <v>9</v>
      </c>
      <c r="X421">
        <v>5</v>
      </c>
      <c r="Y421">
        <v>5194.54</v>
      </c>
      <c r="Z421">
        <v>3623.15</v>
      </c>
      <c r="AA421">
        <v>51</v>
      </c>
      <c r="AB421">
        <v>24</v>
      </c>
      <c r="AC421">
        <v>5</v>
      </c>
      <c r="AD421">
        <v>1571.39</v>
      </c>
      <c r="AE421">
        <f t="shared" si="44"/>
        <v>3</v>
      </c>
      <c r="AF421">
        <f t="shared" si="45"/>
        <v>3</v>
      </c>
      <c r="AG421">
        <f t="shared" si="40"/>
        <v>4</v>
      </c>
      <c r="AH421">
        <f t="shared" si="41"/>
        <v>334</v>
      </c>
      <c r="AI421" t="str">
        <f t="shared" si="42"/>
        <v>Silver Customer</v>
      </c>
    </row>
    <row r="422" spans="1:35" x14ac:dyDescent="0.3">
      <c r="A422">
        <v>858</v>
      </c>
      <c r="B422" t="s">
        <v>1420</v>
      </c>
      <c r="C422">
        <v>4055</v>
      </c>
      <c r="D422" t="s">
        <v>53</v>
      </c>
      <c r="E422" t="s">
        <v>25</v>
      </c>
      <c r="F422">
        <v>7</v>
      </c>
      <c r="G422" t="s">
        <v>1421</v>
      </c>
      <c r="H422" t="s">
        <v>1422</v>
      </c>
      <c r="I422" t="str">
        <f>VLOOKUP(A422,[1]Transactions!$A$2:$Y$3480,8,FALSE)</f>
        <v>Standard</v>
      </c>
      <c r="J422">
        <f>VLOOKUP(A422,[1]Transactions!$A$2:$Y$3480,13,FALSE)</f>
        <v>64.509999999999991</v>
      </c>
      <c r="K422" s="4">
        <f>VLOOKUP(A422,[1]Transactions!$A$2:$Y$3480,14,FALSE)</f>
        <v>33429</v>
      </c>
      <c r="M422" t="b">
        <f>VLOOKUP(A422,[1]Transactions!$A$2:$Y$3480,5,FALSE)</f>
        <v>1</v>
      </c>
      <c r="N422" t="str">
        <f>VLOOKUP(A422,[1]Transactions!$A$2:$Y$3480,6,FALSE)</f>
        <v>Cancelled</v>
      </c>
      <c r="O422" t="str">
        <f>VLOOKUP(A422,[1]Transactions!$A$1:$Y$3480,7,FALSE)</f>
        <v>Norco Bicycles</v>
      </c>
      <c r="P422" t="s">
        <v>43</v>
      </c>
      <c r="Q422">
        <v>79</v>
      </c>
      <c r="R422" t="s">
        <v>111</v>
      </c>
      <c r="S422" t="s">
        <v>45</v>
      </c>
      <c r="T422" t="s">
        <v>46</v>
      </c>
      <c r="U422" t="s">
        <v>32</v>
      </c>
      <c r="V422" t="s">
        <v>33</v>
      </c>
      <c r="W422">
        <v>9</v>
      </c>
      <c r="X422">
        <v>6</v>
      </c>
      <c r="Y422">
        <v>5654.55</v>
      </c>
      <c r="Z422">
        <v>2945.95</v>
      </c>
      <c r="AA422">
        <v>40</v>
      </c>
      <c r="AB422">
        <v>11</v>
      </c>
      <c r="AC422">
        <v>6</v>
      </c>
      <c r="AD422">
        <v>2708.6</v>
      </c>
      <c r="AE422">
        <f t="shared" si="44"/>
        <v>4</v>
      </c>
      <c r="AF422">
        <f t="shared" si="43"/>
        <v>3</v>
      </c>
      <c r="AG422">
        <f t="shared" si="40"/>
        <v>3</v>
      </c>
      <c r="AH422">
        <f t="shared" si="41"/>
        <v>433</v>
      </c>
      <c r="AI422" t="str">
        <f t="shared" si="42"/>
        <v>Platinum Customer</v>
      </c>
    </row>
    <row r="423" spans="1:35" x14ac:dyDescent="0.3">
      <c r="A423">
        <v>3146</v>
      </c>
      <c r="B423" t="s">
        <v>1423</v>
      </c>
      <c r="C423">
        <v>2428</v>
      </c>
      <c r="D423" t="s">
        <v>24</v>
      </c>
      <c r="E423" t="s">
        <v>25</v>
      </c>
      <c r="F423">
        <v>5</v>
      </c>
      <c r="G423" t="s">
        <v>1424</v>
      </c>
      <c r="H423" t="s">
        <v>1425</v>
      </c>
      <c r="I423" t="str">
        <f>VLOOKUP(A423,[1]Transactions!$A$2:$Y$3480,8,FALSE)</f>
        <v>Road</v>
      </c>
      <c r="J423">
        <f>VLOOKUP(A423,[1]Transactions!$A$2:$Y$3480,13,FALSE)</f>
        <v>189.27999999999997</v>
      </c>
      <c r="K423" s="4">
        <f>VLOOKUP(A423,[1]Transactions!$A$2:$Y$3480,14,FALSE)</f>
        <v>37220</v>
      </c>
      <c r="M423" t="b">
        <f>VLOOKUP(A423,[1]Transactions!$A$2:$Y$3480,5,FALSE)</f>
        <v>0</v>
      </c>
      <c r="N423" t="str">
        <f>VLOOKUP(A423,[1]Transactions!$A$2:$Y$3480,6,FALSE)</f>
        <v>Approved</v>
      </c>
      <c r="O423" t="str">
        <f>VLOOKUP(A423,[1]Transactions!$A$1:$Y$3480,7,FALSE)</f>
        <v>Trek Bicycles</v>
      </c>
      <c r="P423" t="s">
        <v>43</v>
      </c>
      <c r="Q423">
        <v>79</v>
      </c>
      <c r="R423" t="s">
        <v>621</v>
      </c>
      <c r="S423" t="s">
        <v>176</v>
      </c>
      <c r="T423" t="s">
        <v>31</v>
      </c>
      <c r="U423" t="s">
        <v>32</v>
      </c>
      <c r="V423" t="s">
        <v>47</v>
      </c>
      <c r="W423">
        <v>15</v>
      </c>
      <c r="X423">
        <v>7</v>
      </c>
      <c r="Y423">
        <v>9778.9500000000007</v>
      </c>
      <c r="Z423">
        <v>3379.31</v>
      </c>
      <c r="AA423">
        <v>42</v>
      </c>
      <c r="AB423">
        <v>54</v>
      </c>
      <c r="AC423">
        <v>7</v>
      </c>
      <c r="AD423">
        <v>6399.64</v>
      </c>
      <c r="AE423">
        <f t="shared" si="44"/>
        <v>2</v>
      </c>
      <c r="AF423">
        <f t="shared" si="43"/>
        <v>3</v>
      </c>
      <c r="AG423">
        <f t="shared" si="40"/>
        <v>1</v>
      </c>
      <c r="AH423">
        <f t="shared" si="41"/>
        <v>231</v>
      </c>
      <c r="AI423" t="str">
        <f t="shared" si="42"/>
        <v>Gold Customerr</v>
      </c>
    </row>
    <row r="424" spans="1:35" x14ac:dyDescent="0.3">
      <c r="A424">
        <v>3133</v>
      </c>
      <c r="B424" t="s">
        <v>1426</v>
      </c>
      <c r="C424">
        <v>2566</v>
      </c>
      <c r="D424" t="s">
        <v>24</v>
      </c>
      <c r="E424" t="s">
        <v>25</v>
      </c>
      <c r="F424">
        <v>8</v>
      </c>
      <c r="G424" t="s">
        <v>1427</v>
      </c>
      <c r="H424" t="s">
        <v>1428</v>
      </c>
      <c r="I424" t="str">
        <f>VLOOKUP(A424,[1]Transactions!$A$2:$Y$3480,8,FALSE)</f>
        <v>Standard</v>
      </c>
      <c r="J424">
        <f>VLOOKUP(A424,[1]Transactions!$A$2:$Y$3480,13,FALSE)</f>
        <v>41.129999999999995</v>
      </c>
      <c r="K424" s="4">
        <f>VLOOKUP(A424,[1]Transactions!$A$2:$Y$3480,14,FALSE)</f>
        <v>37874</v>
      </c>
      <c r="M424" t="b">
        <f>VLOOKUP(A424,[1]Transactions!$A$2:$Y$3480,5,FALSE)</f>
        <v>1</v>
      </c>
      <c r="N424" t="str">
        <f>VLOOKUP(A424,[1]Transactions!$A$2:$Y$3480,6,FALSE)</f>
        <v>Approved</v>
      </c>
      <c r="O424" t="str">
        <f>VLOOKUP(A424,[1]Transactions!$A$1:$Y$3480,7,FALSE)</f>
        <v>Giant Bicycles</v>
      </c>
      <c r="P424" t="s">
        <v>43</v>
      </c>
      <c r="Q424">
        <v>89</v>
      </c>
      <c r="R424" t="s">
        <v>291</v>
      </c>
      <c r="S424" t="s">
        <v>119</v>
      </c>
      <c r="T424" t="s">
        <v>31</v>
      </c>
      <c r="U424" t="s">
        <v>32</v>
      </c>
      <c r="V424" t="s">
        <v>47</v>
      </c>
      <c r="W424">
        <v>2</v>
      </c>
      <c r="X424">
        <v>6</v>
      </c>
      <c r="Y424">
        <v>7335.61</v>
      </c>
      <c r="Z424">
        <v>5012.45</v>
      </c>
      <c r="AA424">
        <v>21</v>
      </c>
      <c r="AB424">
        <v>11</v>
      </c>
      <c r="AC424">
        <v>6</v>
      </c>
      <c r="AD424">
        <v>2323.16</v>
      </c>
      <c r="AE424">
        <f t="shared" si="44"/>
        <v>4</v>
      </c>
      <c r="AF424">
        <f t="shared" si="43"/>
        <v>3</v>
      </c>
      <c r="AG424">
        <f t="shared" si="40"/>
        <v>3</v>
      </c>
      <c r="AH424">
        <f t="shared" si="41"/>
        <v>433</v>
      </c>
      <c r="AI424" t="str">
        <f t="shared" si="42"/>
        <v>Platinum Customer</v>
      </c>
    </row>
    <row r="425" spans="1:35" x14ac:dyDescent="0.3">
      <c r="A425">
        <v>543</v>
      </c>
      <c r="B425" t="s">
        <v>1429</v>
      </c>
      <c r="C425">
        <v>2307</v>
      </c>
      <c r="D425" t="s">
        <v>24</v>
      </c>
      <c r="E425" t="s">
        <v>25</v>
      </c>
      <c r="F425">
        <v>4</v>
      </c>
      <c r="G425" t="s">
        <v>1430</v>
      </c>
      <c r="H425" t="s">
        <v>1431</v>
      </c>
      <c r="I425" t="str">
        <f>VLOOKUP(A425,[1]Transactions!$A$2:$Y$3480,8,FALSE)</f>
        <v>Road</v>
      </c>
      <c r="J425">
        <f>VLOOKUP(A425,[1]Transactions!$A$2:$Y$3480,13,FALSE)</f>
        <v>745.94</v>
      </c>
      <c r="K425" s="4">
        <f>VLOOKUP(A425,[1]Transactions!$A$2:$Y$3480,14,FALSE)</f>
        <v>38258</v>
      </c>
      <c r="M425" t="b">
        <f>VLOOKUP(A425,[1]Transactions!$A$2:$Y$3480,5,FALSE)</f>
        <v>0</v>
      </c>
      <c r="N425" t="str">
        <f>VLOOKUP(A425,[1]Transactions!$A$2:$Y$3480,6,FALSE)</f>
        <v>Approved</v>
      </c>
      <c r="O425" t="str">
        <f>VLOOKUP(A425,[1]Transactions!$A$1:$Y$3480,7,FALSE)</f>
        <v>Trek Bicycles</v>
      </c>
      <c r="P425" t="s">
        <v>28</v>
      </c>
      <c r="Q425">
        <v>9</v>
      </c>
      <c r="R425" t="s">
        <v>437</v>
      </c>
      <c r="S425" t="s">
        <v>57</v>
      </c>
      <c r="T425" t="s">
        <v>38</v>
      </c>
      <c r="U425" t="s">
        <v>32</v>
      </c>
      <c r="V425" t="s">
        <v>33</v>
      </c>
      <c r="W425">
        <v>17</v>
      </c>
      <c r="X425">
        <v>5</v>
      </c>
      <c r="Y425">
        <v>4605.8</v>
      </c>
      <c r="Z425">
        <v>2681.65</v>
      </c>
      <c r="AA425">
        <v>47</v>
      </c>
      <c r="AB425">
        <v>0</v>
      </c>
      <c r="AC425">
        <v>5</v>
      </c>
      <c r="AD425">
        <v>1924.15</v>
      </c>
      <c r="AE425">
        <f>_xlfn.IFS(AB425&gt;=85,1,AND(AB425&lt;=84,AB425&gt;44),2,AND(AB425&lt;=44,AB425&gt;17),3,AND(AB425&lt;=18,AB425&gt;=0),4)</f>
        <v>4</v>
      </c>
      <c r="AF425">
        <f>_xlfn.IFS(AC425&gt;=14,1,AND(AC425&lt;=14,AC425&gt;7),2,AND(AC425&lt;=7,AC425&gt;=5),3,AND(AC425&lt;=4,AC425&gt;0),4)</f>
        <v>3</v>
      </c>
      <c r="AG425">
        <f t="shared" si="40"/>
        <v>3</v>
      </c>
      <c r="AH425">
        <f t="shared" si="41"/>
        <v>433</v>
      </c>
      <c r="AI425" t="str">
        <f t="shared" si="42"/>
        <v>Platinum Customer</v>
      </c>
    </row>
    <row r="426" spans="1:35" x14ac:dyDescent="0.3">
      <c r="A426">
        <v>1584</v>
      </c>
      <c r="B426" t="s">
        <v>1432</v>
      </c>
      <c r="C426">
        <v>2148</v>
      </c>
      <c r="D426" t="s">
        <v>24</v>
      </c>
      <c r="E426" t="s">
        <v>25</v>
      </c>
      <c r="F426">
        <v>9</v>
      </c>
      <c r="G426" t="s">
        <v>1433</v>
      </c>
      <c r="I426" t="str">
        <f>VLOOKUP(A426,[1]Transactions!$A$2:$Y$3480,8,FALSE)</f>
        <v>Standard</v>
      </c>
      <c r="J426">
        <f>VLOOKUP(A426,[1]Transactions!$A$2:$Y$3480,13,FALSE)</f>
        <v>41.129999999999995</v>
      </c>
      <c r="K426" s="4">
        <f>VLOOKUP(A426,[1]Transactions!$A$2:$Y$3480,14,FALSE)</f>
        <v>37874</v>
      </c>
      <c r="M426" t="b">
        <f>VLOOKUP(A426,[1]Transactions!$A$2:$Y$3480,5,FALSE)</f>
        <v>1</v>
      </c>
      <c r="N426" t="str">
        <f>VLOOKUP(A426,[1]Transactions!$A$2:$Y$3480,6,FALSE)</f>
        <v>Approved</v>
      </c>
      <c r="O426" t="str">
        <f>VLOOKUP(A426,[1]Transactions!$A$1:$Y$3480,7,FALSE)</f>
        <v>Giant Bicycles</v>
      </c>
      <c r="P426" t="s">
        <v>43</v>
      </c>
      <c r="Q426">
        <v>93</v>
      </c>
      <c r="R426" t="s">
        <v>710</v>
      </c>
      <c r="S426" t="s">
        <v>119</v>
      </c>
      <c r="T426" t="s">
        <v>31</v>
      </c>
      <c r="U426" t="s">
        <v>32</v>
      </c>
      <c r="V426" t="s">
        <v>47</v>
      </c>
      <c r="W426">
        <v>9</v>
      </c>
      <c r="X426">
        <v>2</v>
      </c>
      <c r="Y426">
        <v>2749.72</v>
      </c>
      <c r="Z426">
        <v>1426.06</v>
      </c>
      <c r="AA426">
        <v>28</v>
      </c>
      <c r="AB426">
        <v>2</v>
      </c>
      <c r="AC426">
        <v>2</v>
      </c>
      <c r="AD426">
        <v>1323.66</v>
      </c>
      <c r="AE426">
        <f t="shared" si="44"/>
        <v>4</v>
      </c>
      <c r="AF426">
        <f t="shared" si="43"/>
        <v>4</v>
      </c>
      <c r="AG426">
        <f t="shared" si="40"/>
        <v>4</v>
      </c>
      <c r="AH426">
        <f t="shared" si="41"/>
        <v>444</v>
      </c>
      <c r="AI426" t="str">
        <f t="shared" si="42"/>
        <v>Platinum Customer</v>
      </c>
    </row>
    <row r="427" spans="1:35" x14ac:dyDescent="0.3">
      <c r="A427">
        <v>3058</v>
      </c>
      <c r="B427" t="s">
        <v>1434</v>
      </c>
      <c r="C427">
        <v>2022</v>
      </c>
      <c r="D427" t="s">
        <v>24</v>
      </c>
      <c r="E427" t="s">
        <v>25</v>
      </c>
      <c r="F427">
        <v>12</v>
      </c>
      <c r="G427" t="s">
        <v>1435</v>
      </c>
      <c r="H427" t="s">
        <v>1436</v>
      </c>
      <c r="I427" t="str">
        <f>VLOOKUP(A427,[1]Transactions!$A$2:$Y$3480,8,FALSE)</f>
        <v>Standard</v>
      </c>
      <c r="J427">
        <f>VLOOKUP(A427,[1]Transactions!$A$2:$Y$3480,13,FALSE)</f>
        <v>1230.3000000000002</v>
      </c>
      <c r="K427" s="4">
        <f>VLOOKUP(A427,[1]Transactions!$A$2:$Y$3480,14,FALSE)</f>
        <v>34115</v>
      </c>
      <c r="M427" t="b">
        <f>VLOOKUP(A427,[1]Transactions!$A$2:$Y$3480,5,FALSE)</f>
        <v>1</v>
      </c>
      <c r="N427" t="str">
        <f>VLOOKUP(A427,[1]Transactions!$A$2:$Y$3480,6,FALSE)</f>
        <v>Approved</v>
      </c>
      <c r="O427" t="str">
        <f>VLOOKUP(A427,[1]Transactions!$A$1:$Y$3480,7,FALSE)</f>
        <v>WeareA2B</v>
      </c>
      <c r="P427" t="s">
        <v>28</v>
      </c>
      <c r="Q427">
        <v>67</v>
      </c>
      <c r="R427" t="s">
        <v>415</v>
      </c>
      <c r="S427" t="s">
        <v>119</v>
      </c>
      <c r="T427" t="s">
        <v>31</v>
      </c>
      <c r="U427" t="s">
        <v>32</v>
      </c>
      <c r="V427" t="s">
        <v>33</v>
      </c>
      <c r="W427">
        <v>16</v>
      </c>
      <c r="X427">
        <v>5</v>
      </c>
      <c r="Y427">
        <v>8188.64</v>
      </c>
      <c r="Z427">
        <v>2253.19</v>
      </c>
      <c r="AA427">
        <v>33</v>
      </c>
      <c r="AB427">
        <v>24</v>
      </c>
      <c r="AC427">
        <v>5</v>
      </c>
      <c r="AD427">
        <v>5935.45</v>
      </c>
      <c r="AE427">
        <f t="shared" si="44"/>
        <v>3</v>
      </c>
      <c r="AF427">
        <f>_xlfn.IFS(AC427&gt;=14,1,AND(AC427&lt;=14,AC427&gt;7),2,AND(AC427&lt;=7,AC427&gt;=5),3,AND(AC427&lt;=4,AC427&gt;0),4)</f>
        <v>3</v>
      </c>
      <c r="AG427">
        <f t="shared" si="40"/>
        <v>1</v>
      </c>
      <c r="AH427">
        <f t="shared" si="41"/>
        <v>331</v>
      </c>
      <c r="AI427" t="str">
        <f t="shared" si="42"/>
        <v>Silver Customer</v>
      </c>
    </row>
    <row r="428" spans="1:35" x14ac:dyDescent="0.3">
      <c r="A428">
        <v>1894</v>
      </c>
      <c r="B428" t="s">
        <v>1437</v>
      </c>
      <c r="C428">
        <v>3156</v>
      </c>
      <c r="D428" t="s">
        <v>40</v>
      </c>
      <c r="E428" t="s">
        <v>25</v>
      </c>
      <c r="F428">
        <v>8</v>
      </c>
      <c r="G428" t="s">
        <v>1438</v>
      </c>
      <c r="H428" t="s">
        <v>1439</v>
      </c>
      <c r="I428" t="str">
        <f>VLOOKUP(A428,[1]Transactions!$A$2:$Y$3480,8,FALSE)</f>
        <v>Standard</v>
      </c>
      <c r="J428">
        <f>VLOOKUP(A428,[1]Transactions!$A$2:$Y$3480,13,FALSE)</f>
        <v>471.6</v>
      </c>
      <c r="K428" s="4">
        <f>VLOOKUP(A428,[1]Transactions!$A$2:$Y$3480,14,FALSE)</f>
        <v>36833</v>
      </c>
      <c r="M428" t="b">
        <f>VLOOKUP(A428,[1]Transactions!$A$2:$Y$3480,5,FALSE)</f>
        <v>0</v>
      </c>
      <c r="N428" t="str">
        <f>VLOOKUP(A428,[1]Transactions!$A$2:$Y$3480,6,FALSE)</f>
        <v>Approved</v>
      </c>
      <c r="O428" t="str">
        <f>VLOOKUP(A428,[1]Transactions!$A$1:$Y$3480,7,FALSE)</f>
        <v>Giant Bicycles</v>
      </c>
      <c r="P428" t="s">
        <v>28</v>
      </c>
      <c r="Q428">
        <v>86</v>
      </c>
      <c r="R428" t="s">
        <v>1440</v>
      </c>
      <c r="S428" t="s">
        <v>119</v>
      </c>
      <c r="T428" t="s">
        <v>46</v>
      </c>
      <c r="U428" t="s">
        <v>32</v>
      </c>
      <c r="V428" t="s">
        <v>33</v>
      </c>
      <c r="W428">
        <v>17</v>
      </c>
      <c r="X428">
        <v>4</v>
      </c>
      <c r="Y428">
        <v>3591.03</v>
      </c>
      <c r="Z428">
        <v>1683.38</v>
      </c>
      <c r="AA428">
        <v>44</v>
      </c>
      <c r="AB428">
        <v>36</v>
      </c>
      <c r="AC428">
        <v>4</v>
      </c>
      <c r="AD428">
        <v>1907.65</v>
      </c>
      <c r="AE428">
        <f t="shared" si="44"/>
        <v>3</v>
      </c>
      <c r="AF428">
        <f t="shared" si="43"/>
        <v>4</v>
      </c>
      <c r="AG428">
        <f t="shared" si="40"/>
        <v>3</v>
      </c>
      <c r="AH428">
        <f t="shared" si="41"/>
        <v>343</v>
      </c>
      <c r="AI428" t="str">
        <f t="shared" si="42"/>
        <v>Silver Customer</v>
      </c>
    </row>
    <row r="429" spans="1:35" x14ac:dyDescent="0.3">
      <c r="A429">
        <v>757</v>
      </c>
      <c r="B429" t="s">
        <v>1441</v>
      </c>
      <c r="C429">
        <v>4019</v>
      </c>
      <c r="D429" t="s">
        <v>53</v>
      </c>
      <c r="E429" t="s">
        <v>25</v>
      </c>
      <c r="F429">
        <v>8</v>
      </c>
      <c r="G429" t="s">
        <v>1442</v>
      </c>
      <c r="H429" t="s">
        <v>1443</v>
      </c>
      <c r="I429" t="str">
        <f>VLOOKUP(A429,[1]Transactions!$A$2:$Y$3480,8,FALSE)</f>
        <v>Standard</v>
      </c>
      <c r="J429">
        <f>VLOOKUP(A429,[1]Transactions!$A$2:$Y$3480,13,FALSE)</f>
        <v>110.80999999999995</v>
      </c>
      <c r="K429" s="4">
        <f>VLOOKUP(A429,[1]Transactions!$A$2:$Y$3480,14,FALSE)</f>
        <v>36334</v>
      </c>
      <c r="M429" t="b">
        <f>VLOOKUP(A429,[1]Transactions!$A$2:$Y$3480,5,FALSE)</f>
        <v>0</v>
      </c>
      <c r="N429" t="str">
        <f>VLOOKUP(A429,[1]Transactions!$A$2:$Y$3480,6,FALSE)</f>
        <v>Approved</v>
      </c>
      <c r="O429" t="str">
        <f>VLOOKUP(A429,[1]Transactions!$A$1:$Y$3480,7,FALSE)</f>
        <v>Trek Bicycles</v>
      </c>
      <c r="P429" t="s">
        <v>28</v>
      </c>
      <c r="Q429">
        <v>91</v>
      </c>
      <c r="R429" t="s">
        <v>364</v>
      </c>
      <c r="S429" t="s">
        <v>45</v>
      </c>
      <c r="T429" t="s">
        <v>31</v>
      </c>
      <c r="U429" t="s">
        <v>32</v>
      </c>
      <c r="V429" t="s">
        <v>47</v>
      </c>
      <c r="W429">
        <v>18</v>
      </c>
      <c r="X429">
        <v>5</v>
      </c>
      <c r="Y429">
        <v>3967.6</v>
      </c>
      <c r="Z429">
        <v>1020.87</v>
      </c>
      <c r="AA429">
        <v>43</v>
      </c>
      <c r="AB429">
        <v>72</v>
      </c>
      <c r="AC429">
        <v>5</v>
      </c>
      <c r="AD429">
        <v>2946.73</v>
      </c>
      <c r="AE429">
        <f t="shared" si="44"/>
        <v>2</v>
      </c>
      <c r="AF429">
        <f>_xlfn.IFS(AC429&gt;=14,1,AND(AC429&lt;=14,AC429&gt;7),2,AND(AC429&lt;=7,AC429&gt;=5),3,AND(AC429&lt;=4,AC429&gt;0),4)</f>
        <v>3</v>
      </c>
      <c r="AG429">
        <f t="shared" si="40"/>
        <v>2</v>
      </c>
      <c r="AH429">
        <f t="shared" si="41"/>
        <v>232</v>
      </c>
      <c r="AI429" t="str">
        <f t="shared" si="42"/>
        <v>Gold Customerr</v>
      </c>
    </row>
    <row r="430" spans="1:35" x14ac:dyDescent="0.3">
      <c r="A430">
        <v>147</v>
      </c>
      <c r="B430" t="s">
        <v>1444</v>
      </c>
      <c r="C430">
        <v>2065</v>
      </c>
      <c r="D430" t="s">
        <v>24</v>
      </c>
      <c r="E430" t="s">
        <v>25</v>
      </c>
      <c r="F430">
        <v>11</v>
      </c>
      <c r="G430" t="s">
        <v>1445</v>
      </c>
      <c r="H430" t="s">
        <v>1446</v>
      </c>
      <c r="I430" t="str">
        <f>VLOOKUP(A430,[1]Transactions!$A$2:$Y$3480,8,FALSE)</f>
        <v>Road</v>
      </c>
      <c r="J430">
        <f>VLOOKUP(A430,[1]Transactions!$A$2:$Y$3480,13,FALSE)</f>
        <v>167.20999999999998</v>
      </c>
      <c r="K430" s="4">
        <f>VLOOKUP(A430,[1]Transactions!$A$2:$Y$3480,14,FALSE)</f>
        <v>38647</v>
      </c>
      <c r="M430" t="b">
        <f>VLOOKUP(A430,[1]Transactions!$A$2:$Y$3480,5,FALSE)</f>
        <v>1</v>
      </c>
      <c r="N430" t="str">
        <f>VLOOKUP(A430,[1]Transactions!$A$2:$Y$3480,6,FALSE)</f>
        <v>Approved</v>
      </c>
      <c r="O430" t="str">
        <f>VLOOKUP(A430,[1]Transactions!$A$1:$Y$3480,7,FALSE)</f>
        <v>Norco Bicycles</v>
      </c>
      <c r="P430" t="s">
        <v>43</v>
      </c>
      <c r="Q430">
        <v>32</v>
      </c>
      <c r="R430" t="s">
        <v>706</v>
      </c>
      <c r="S430" t="s">
        <v>30</v>
      </c>
      <c r="T430" t="s">
        <v>31</v>
      </c>
      <c r="U430" t="s">
        <v>32</v>
      </c>
      <c r="V430" t="s">
        <v>33</v>
      </c>
      <c r="W430">
        <v>10</v>
      </c>
      <c r="X430">
        <v>6</v>
      </c>
      <c r="Y430">
        <v>8079.09</v>
      </c>
      <c r="Z430">
        <v>3044.93</v>
      </c>
      <c r="AA430">
        <v>46</v>
      </c>
      <c r="AB430">
        <v>34</v>
      </c>
      <c r="AC430">
        <v>6</v>
      </c>
      <c r="AD430">
        <v>5034.16</v>
      </c>
      <c r="AE430">
        <f t="shared" si="44"/>
        <v>3</v>
      </c>
      <c r="AF430">
        <f t="shared" si="43"/>
        <v>3</v>
      </c>
      <c r="AG430">
        <f t="shared" si="40"/>
        <v>1</v>
      </c>
      <c r="AH430">
        <f t="shared" si="41"/>
        <v>331</v>
      </c>
      <c r="AI430" t="str">
        <f t="shared" si="42"/>
        <v>Silver Customer</v>
      </c>
    </row>
    <row r="431" spans="1:35" x14ac:dyDescent="0.3">
      <c r="A431">
        <v>1280</v>
      </c>
      <c r="B431" t="s">
        <v>1447</v>
      </c>
      <c r="C431">
        <v>4350</v>
      </c>
      <c r="D431" t="s">
        <v>53</v>
      </c>
      <c r="E431" t="s">
        <v>25</v>
      </c>
      <c r="F431">
        <v>7</v>
      </c>
      <c r="G431" t="s">
        <v>1448</v>
      </c>
      <c r="H431" t="s">
        <v>1449</v>
      </c>
      <c r="I431" t="str">
        <f>VLOOKUP(A431,[1]Transactions!$A$2:$Y$3480,8,FALSE)</f>
        <v>Standard</v>
      </c>
      <c r="J431">
        <f>VLOOKUP(A431,[1]Transactions!$A$2:$Y$3480,13,FALSE)</f>
        <v>1702.5499999999997</v>
      </c>
      <c r="K431" s="4">
        <f>VLOOKUP(A431,[1]Transactions!$A$2:$Y$3480,14,FALSE)</f>
        <v>40779</v>
      </c>
      <c r="M431" t="b">
        <f>VLOOKUP(A431,[1]Transactions!$A$2:$Y$3480,5,FALSE)</f>
        <v>0</v>
      </c>
      <c r="N431" t="str">
        <f>VLOOKUP(A431,[1]Transactions!$A$2:$Y$3480,6,FALSE)</f>
        <v>Approved</v>
      </c>
      <c r="O431" t="str">
        <f>VLOOKUP(A431,[1]Transactions!$A$1:$Y$3480,7,FALSE)</f>
        <v>Trek Bicycles</v>
      </c>
      <c r="P431" t="s">
        <v>28</v>
      </c>
      <c r="Q431">
        <v>71</v>
      </c>
      <c r="R431" t="s">
        <v>1450</v>
      </c>
      <c r="S431" t="s">
        <v>119</v>
      </c>
      <c r="T431" t="s">
        <v>46</v>
      </c>
      <c r="U431" t="s">
        <v>32</v>
      </c>
      <c r="V431" t="s">
        <v>33</v>
      </c>
      <c r="W431">
        <v>15</v>
      </c>
      <c r="X431">
        <v>4</v>
      </c>
      <c r="Y431">
        <v>4802.05</v>
      </c>
      <c r="Z431">
        <v>2002.63</v>
      </c>
      <c r="AA431">
        <v>42</v>
      </c>
      <c r="AB431">
        <v>106</v>
      </c>
      <c r="AC431">
        <v>4</v>
      </c>
      <c r="AD431">
        <v>2799.42</v>
      </c>
      <c r="AE431">
        <f t="shared" si="44"/>
        <v>1</v>
      </c>
      <c r="AF431">
        <f t="shared" si="43"/>
        <v>4</v>
      </c>
      <c r="AG431">
        <f t="shared" si="40"/>
        <v>3</v>
      </c>
      <c r="AH431">
        <f t="shared" si="41"/>
        <v>143</v>
      </c>
      <c r="AI431" t="str">
        <f t="shared" si="42"/>
        <v>Bronz customer</v>
      </c>
    </row>
    <row r="432" spans="1:35" x14ac:dyDescent="0.3">
      <c r="A432">
        <v>2998</v>
      </c>
      <c r="B432" t="s">
        <v>1451</v>
      </c>
      <c r="C432">
        <v>4556</v>
      </c>
      <c r="D432" t="s">
        <v>53</v>
      </c>
      <c r="E432" t="s">
        <v>25</v>
      </c>
      <c r="F432">
        <v>7</v>
      </c>
      <c r="G432" t="s">
        <v>1452</v>
      </c>
      <c r="H432" t="s">
        <v>1453</v>
      </c>
      <c r="I432" t="str">
        <f>VLOOKUP(A432,[1]Transactions!$A$2:$Y$3480,8,FALSE)</f>
        <v>Standard</v>
      </c>
      <c r="J432">
        <f>VLOOKUP(A432,[1]Transactions!$A$2:$Y$3480,13,FALSE)</f>
        <v>45.960000000000008</v>
      </c>
      <c r="K432" s="4">
        <f>VLOOKUP(A432,[1]Transactions!$A$2:$Y$3480,14,FALSE)</f>
        <v>41047</v>
      </c>
      <c r="M432" t="b">
        <f>VLOOKUP(A432,[1]Transactions!$A$2:$Y$3480,5,FALSE)</f>
        <v>0</v>
      </c>
      <c r="N432" t="str">
        <f>VLOOKUP(A432,[1]Transactions!$A$2:$Y$3480,6,FALSE)</f>
        <v>Approved</v>
      </c>
      <c r="O432" t="str">
        <f>VLOOKUP(A432,[1]Transactions!$A$1:$Y$3480,7,FALSE)</f>
        <v>OHM Cycles</v>
      </c>
      <c r="P432" t="s">
        <v>43</v>
      </c>
      <c r="Q432">
        <v>34</v>
      </c>
      <c r="R432" t="s">
        <v>441</v>
      </c>
      <c r="S432" t="s">
        <v>119</v>
      </c>
      <c r="T432" t="s">
        <v>46</v>
      </c>
      <c r="U432" t="s">
        <v>32</v>
      </c>
      <c r="V432" t="s">
        <v>33</v>
      </c>
      <c r="W432">
        <v>2</v>
      </c>
      <c r="X432">
        <v>3</v>
      </c>
      <c r="Y432">
        <v>4629.21</v>
      </c>
      <c r="Z432">
        <v>2117.5100000000002</v>
      </c>
      <c r="AA432">
        <v>19</v>
      </c>
      <c r="AB432">
        <v>66</v>
      </c>
      <c r="AC432">
        <v>3</v>
      </c>
      <c r="AD432">
        <v>2511.6999999999998</v>
      </c>
      <c r="AE432">
        <f t="shared" si="44"/>
        <v>2</v>
      </c>
      <c r="AF432">
        <f t="shared" si="43"/>
        <v>4</v>
      </c>
      <c r="AG432">
        <f t="shared" si="40"/>
        <v>3</v>
      </c>
      <c r="AH432">
        <f t="shared" si="41"/>
        <v>243</v>
      </c>
      <c r="AI432" t="str">
        <f t="shared" si="42"/>
        <v>Gold Customerr</v>
      </c>
    </row>
    <row r="433" spans="1:35" x14ac:dyDescent="0.3">
      <c r="A433">
        <v>2847</v>
      </c>
      <c r="B433" t="s">
        <v>1454</v>
      </c>
      <c r="C433">
        <v>2770</v>
      </c>
      <c r="D433" t="s">
        <v>24</v>
      </c>
      <c r="E433" t="s">
        <v>25</v>
      </c>
      <c r="F433">
        <v>9</v>
      </c>
      <c r="G433" t="s">
        <v>1455</v>
      </c>
      <c r="H433" t="s">
        <v>1456</v>
      </c>
      <c r="I433" t="str">
        <f>VLOOKUP(A433,[1]Transactions!$A$2:$Y$3480,8,FALSE)</f>
        <v>Road</v>
      </c>
      <c r="J433">
        <f>VLOOKUP(A433,[1]Transactions!$A$2:$Y$3480,13,FALSE)</f>
        <v>450.77</v>
      </c>
      <c r="K433" s="4">
        <f>VLOOKUP(A433,[1]Transactions!$A$2:$Y$3480,14,FALSE)</f>
        <v>37220</v>
      </c>
      <c r="M433" t="b">
        <f>VLOOKUP(A433,[1]Transactions!$A$2:$Y$3480,5,FALSE)</f>
        <v>0</v>
      </c>
      <c r="N433" t="str">
        <f>VLOOKUP(A433,[1]Transactions!$A$2:$Y$3480,6,FALSE)</f>
        <v>Approved</v>
      </c>
      <c r="O433" t="str">
        <f>VLOOKUP(A433,[1]Transactions!$A$1:$Y$3480,7,FALSE)</f>
        <v>OHM Cycles</v>
      </c>
      <c r="P433" t="s">
        <v>43</v>
      </c>
      <c r="Q433">
        <v>50</v>
      </c>
      <c r="R433" t="s">
        <v>356</v>
      </c>
      <c r="S433" t="s">
        <v>30</v>
      </c>
      <c r="T433" t="s">
        <v>31</v>
      </c>
      <c r="U433" t="s">
        <v>32</v>
      </c>
      <c r="V433" t="s">
        <v>47</v>
      </c>
      <c r="W433">
        <v>12</v>
      </c>
      <c r="X433">
        <v>7</v>
      </c>
      <c r="Y433">
        <v>8251.07</v>
      </c>
      <c r="Z433">
        <v>3741.96</v>
      </c>
      <c r="AA433">
        <v>44</v>
      </c>
      <c r="AB433">
        <v>44</v>
      </c>
      <c r="AC433">
        <v>7</v>
      </c>
      <c r="AD433">
        <v>4509.1099999999997</v>
      </c>
      <c r="AE433">
        <f t="shared" si="44"/>
        <v>3</v>
      </c>
      <c r="AF433">
        <f t="shared" si="43"/>
        <v>3</v>
      </c>
      <c r="AG433">
        <f t="shared" si="40"/>
        <v>1</v>
      </c>
      <c r="AH433">
        <f t="shared" si="41"/>
        <v>331</v>
      </c>
      <c r="AI433" t="str">
        <f t="shared" si="42"/>
        <v>Silver Customer</v>
      </c>
    </row>
    <row r="434" spans="1:35" x14ac:dyDescent="0.3">
      <c r="A434">
        <v>1834</v>
      </c>
      <c r="B434" t="s">
        <v>1457</v>
      </c>
      <c r="C434">
        <v>4344</v>
      </c>
      <c r="D434" t="s">
        <v>53</v>
      </c>
      <c r="E434" t="s">
        <v>25</v>
      </c>
      <c r="F434">
        <v>4</v>
      </c>
      <c r="G434" t="s">
        <v>1458</v>
      </c>
      <c r="H434" t="s">
        <v>1459</v>
      </c>
      <c r="I434" t="str">
        <f>VLOOKUP(A434,[1]Transactions!$A$2:$Y$3480,8,FALSE)</f>
        <v>Standard</v>
      </c>
      <c r="J434">
        <f>VLOOKUP(A434,[1]Transactions!$A$2:$Y$3480,13,FALSE)</f>
        <v>751.02</v>
      </c>
      <c r="K434" s="4">
        <f>VLOOKUP(A434,[1]Transactions!$A$2:$Y$3480,14,FALSE)</f>
        <v>40618</v>
      </c>
      <c r="M434" t="b">
        <f>VLOOKUP(A434,[1]Transactions!$A$2:$Y$3480,5,FALSE)</f>
        <v>0</v>
      </c>
      <c r="N434" t="str">
        <f>VLOOKUP(A434,[1]Transactions!$A$2:$Y$3480,6,FALSE)</f>
        <v>Approved</v>
      </c>
      <c r="O434" t="str">
        <f>VLOOKUP(A434,[1]Transactions!$A$1:$Y$3480,7,FALSE)</f>
        <v>Solex</v>
      </c>
      <c r="P434" t="s">
        <v>28</v>
      </c>
      <c r="Q434">
        <v>84</v>
      </c>
      <c r="R434" t="s">
        <v>339</v>
      </c>
      <c r="S434" t="s">
        <v>45</v>
      </c>
      <c r="T434" t="s">
        <v>46</v>
      </c>
      <c r="U434" t="s">
        <v>32</v>
      </c>
      <c r="V434" t="s">
        <v>33</v>
      </c>
      <c r="W434">
        <v>11</v>
      </c>
      <c r="X434">
        <v>4</v>
      </c>
      <c r="Y434">
        <v>6290.79</v>
      </c>
      <c r="Z434">
        <v>1855.86</v>
      </c>
      <c r="AA434">
        <v>43</v>
      </c>
      <c r="AB434">
        <v>126</v>
      </c>
      <c r="AC434">
        <v>4</v>
      </c>
      <c r="AD434">
        <v>4434.93</v>
      </c>
      <c r="AE434">
        <f t="shared" si="44"/>
        <v>1</v>
      </c>
      <c r="AF434">
        <f t="shared" si="43"/>
        <v>4</v>
      </c>
      <c r="AG434">
        <f t="shared" si="40"/>
        <v>1</v>
      </c>
      <c r="AH434">
        <f t="shared" si="41"/>
        <v>141</v>
      </c>
      <c r="AI434" t="str">
        <f t="shared" si="42"/>
        <v>Bronz customer</v>
      </c>
    </row>
    <row r="435" spans="1:35" x14ac:dyDescent="0.3">
      <c r="A435">
        <v>1673</v>
      </c>
      <c r="B435" t="s">
        <v>1460</v>
      </c>
      <c r="C435">
        <v>2155</v>
      </c>
      <c r="D435" t="s">
        <v>24</v>
      </c>
      <c r="E435" t="s">
        <v>25</v>
      </c>
      <c r="F435">
        <v>10</v>
      </c>
      <c r="G435" t="s">
        <v>1461</v>
      </c>
      <c r="H435" t="s">
        <v>1462</v>
      </c>
      <c r="I435" t="str">
        <f>VLOOKUP(A435,[1]Transactions!$A$2:$Y$3480,8,FALSE)</f>
        <v>Touring</v>
      </c>
      <c r="J435">
        <f>VLOOKUP(A435,[1]Transactions!$A$2:$Y$3480,13,FALSE)</f>
        <v>1408.91</v>
      </c>
      <c r="K435" s="4">
        <f>VLOOKUP(A435,[1]Transactions!$A$2:$Y$3480,14,FALSE)</f>
        <v>36367</v>
      </c>
      <c r="M435" t="b">
        <f>VLOOKUP(A435,[1]Transactions!$A$2:$Y$3480,5,FALSE)</f>
        <v>0</v>
      </c>
      <c r="N435" t="str">
        <f>VLOOKUP(A435,[1]Transactions!$A$2:$Y$3480,6,FALSE)</f>
        <v>Approved</v>
      </c>
      <c r="O435" t="str">
        <f>VLOOKUP(A435,[1]Transactions!$A$1:$Y$3480,7,FALSE)</f>
        <v>Solex</v>
      </c>
      <c r="P435" t="s">
        <v>43</v>
      </c>
      <c r="Q435">
        <v>45</v>
      </c>
      <c r="R435" t="s">
        <v>118</v>
      </c>
      <c r="S435" t="s">
        <v>45</v>
      </c>
      <c r="T435" t="s">
        <v>38</v>
      </c>
      <c r="U435" t="s">
        <v>32</v>
      </c>
      <c r="V435" t="s">
        <v>33</v>
      </c>
      <c r="W435">
        <v>21</v>
      </c>
      <c r="X435">
        <v>3</v>
      </c>
      <c r="Y435">
        <v>1318.28</v>
      </c>
      <c r="Z435">
        <v>569.59</v>
      </c>
      <c r="AA435">
        <v>41</v>
      </c>
      <c r="AB435">
        <v>133</v>
      </c>
      <c r="AC435">
        <v>3</v>
      </c>
      <c r="AD435">
        <v>748.69</v>
      </c>
      <c r="AE435">
        <f t="shared" si="44"/>
        <v>1</v>
      </c>
      <c r="AF435">
        <f t="shared" si="43"/>
        <v>4</v>
      </c>
      <c r="AG435">
        <f t="shared" si="40"/>
        <v>4</v>
      </c>
      <c r="AH435">
        <f t="shared" si="41"/>
        <v>144</v>
      </c>
      <c r="AI435" t="str">
        <f t="shared" si="42"/>
        <v>Bronz customer</v>
      </c>
    </row>
    <row r="436" spans="1:35" x14ac:dyDescent="0.3">
      <c r="A436">
        <v>2932</v>
      </c>
      <c r="B436" t="s">
        <v>1463</v>
      </c>
      <c r="C436">
        <v>4570</v>
      </c>
      <c r="D436" t="s">
        <v>53</v>
      </c>
      <c r="E436" t="s">
        <v>25</v>
      </c>
      <c r="F436">
        <v>3</v>
      </c>
      <c r="G436" t="s">
        <v>1464</v>
      </c>
      <c r="H436" t="s">
        <v>1465</v>
      </c>
      <c r="I436" t="str">
        <f>VLOOKUP(A436,[1]Transactions!$A$2:$Y$3480,8,FALSE)</f>
        <v>Standard</v>
      </c>
      <c r="J436">
        <f>VLOOKUP(A436,[1]Transactions!$A$2:$Y$3480,13,FALSE)</f>
        <v>1544.6100000000001</v>
      </c>
      <c r="K436" s="4">
        <f>VLOOKUP(A436,[1]Transactions!$A$2:$Y$3480,14,FALSE)</f>
        <v>36361</v>
      </c>
      <c r="M436" t="b">
        <f>VLOOKUP(A436,[1]Transactions!$A$2:$Y$3480,5,FALSE)</f>
        <v>1</v>
      </c>
      <c r="N436" t="str">
        <f>VLOOKUP(A436,[1]Transactions!$A$2:$Y$3480,6,FALSE)</f>
        <v>Approved</v>
      </c>
      <c r="O436" t="str">
        <f>VLOOKUP(A436,[1]Transactions!$A$1:$Y$3480,7,FALSE)</f>
        <v>OHM Cycles</v>
      </c>
      <c r="P436" t="s">
        <v>28</v>
      </c>
      <c r="Q436">
        <v>4</v>
      </c>
      <c r="R436" t="s">
        <v>1094</v>
      </c>
      <c r="S436" t="s">
        <v>219</v>
      </c>
      <c r="T436" t="s">
        <v>31</v>
      </c>
      <c r="U436" t="s">
        <v>32</v>
      </c>
      <c r="V436" t="s">
        <v>47</v>
      </c>
      <c r="W436">
        <v>17</v>
      </c>
      <c r="X436">
        <v>10</v>
      </c>
      <c r="Y436">
        <v>10991.14</v>
      </c>
      <c r="Z436">
        <v>5167.43</v>
      </c>
      <c r="AA436">
        <v>35</v>
      </c>
      <c r="AB436">
        <v>19</v>
      </c>
      <c r="AC436">
        <v>10</v>
      </c>
      <c r="AD436">
        <v>5823.71</v>
      </c>
      <c r="AE436">
        <f t="shared" si="44"/>
        <v>3</v>
      </c>
      <c r="AF436">
        <f t="shared" si="43"/>
        <v>2</v>
      </c>
      <c r="AG436">
        <f t="shared" si="40"/>
        <v>1</v>
      </c>
      <c r="AH436">
        <f t="shared" si="41"/>
        <v>321</v>
      </c>
      <c r="AI436" t="str">
        <f t="shared" si="42"/>
        <v>Silver Customer</v>
      </c>
    </row>
    <row r="437" spans="1:35" x14ac:dyDescent="0.3">
      <c r="A437">
        <v>1444</v>
      </c>
      <c r="B437" t="s">
        <v>1466</v>
      </c>
      <c r="C437">
        <v>2323</v>
      </c>
      <c r="D437" t="s">
        <v>24</v>
      </c>
      <c r="E437" t="s">
        <v>25</v>
      </c>
      <c r="F437">
        <v>5</v>
      </c>
      <c r="G437" t="s">
        <v>1467</v>
      </c>
      <c r="H437" t="s">
        <v>1468</v>
      </c>
      <c r="I437" t="str">
        <f>VLOOKUP(A437,[1]Transactions!$A$2:$Y$3480,8,FALSE)</f>
        <v>Touring</v>
      </c>
      <c r="J437">
        <f>VLOOKUP(A437,[1]Transactions!$A$2:$Y$3480,13,FALSE)</f>
        <v>1408.91</v>
      </c>
      <c r="K437" s="4">
        <f>VLOOKUP(A437,[1]Transactions!$A$2:$Y$3480,14,FALSE)</f>
        <v>36367</v>
      </c>
      <c r="M437" t="b">
        <f>VLOOKUP(A437,[1]Transactions!$A$2:$Y$3480,5,FALSE)</f>
        <v>1</v>
      </c>
      <c r="N437" t="str">
        <f>VLOOKUP(A437,[1]Transactions!$A$2:$Y$3480,6,FALSE)</f>
        <v>Approved</v>
      </c>
      <c r="O437" t="str">
        <f>VLOOKUP(A437,[1]Transactions!$A$1:$Y$3480,7,FALSE)</f>
        <v>Solex</v>
      </c>
      <c r="P437" t="s">
        <v>28</v>
      </c>
      <c r="Q437">
        <v>97</v>
      </c>
      <c r="R437" t="s">
        <v>56</v>
      </c>
      <c r="S437" t="s">
        <v>30</v>
      </c>
      <c r="T437" t="s">
        <v>31</v>
      </c>
      <c r="U437" t="s">
        <v>32</v>
      </c>
      <c r="V437" t="s">
        <v>47</v>
      </c>
      <c r="W437">
        <v>8</v>
      </c>
      <c r="X437">
        <v>5</v>
      </c>
      <c r="Y437">
        <v>2497.0700000000002</v>
      </c>
      <c r="Z437">
        <v>1215.76</v>
      </c>
      <c r="AA437">
        <v>45</v>
      </c>
      <c r="AB437">
        <v>38</v>
      </c>
      <c r="AC437">
        <v>5</v>
      </c>
      <c r="AD437">
        <v>1281.31</v>
      </c>
      <c r="AE437">
        <f t="shared" si="44"/>
        <v>3</v>
      </c>
      <c r="AF437">
        <f t="shared" ref="AF437:AF439" si="46">_xlfn.IFS(AC437&gt;=14,1,AND(AC437&lt;=14,AC437&gt;7),2,AND(AC437&lt;=7,AC437&gt;=5),3,AND(AC437&lt;=4,AC437&gt;0),4)</f>
        <v>3</v>
      </c>
      <c r="AG437">
        <f t="shared" si="40"/>
        <v>4</v>
      </c>
      <c r="AH437">
        <f t="shared" si="41"/>
        <v>334</v>
      </c>
      <c r="AI437" t="str">
        <f t="shared" si="42"/>
        <v>Silver Customer</v>
      </c>
    </row>
    <row r="438" spans="1:35" x14ac:dyDescent="0.3">
      <c r="A438">
        <v>2177</v>
      </c>
      <c r="B438" t="s">
        <v>1469</v>
      </c>
      <c r="C438">
        <v>2770</v>
      </c>
      <c r="D438" t="s">
        <v>24</v>
      </c>
      <c r="E438" t="s">
        <v>25</v>
      </c>
      <c r="F438">
        <v>7</v>
      </c>
      <c r="G438" t="s">
        <v>1470</v>
      </c>
      <c r="H438" t="s">
        <v>1471</v>
      </c>
      <c r="I438" t="str">
        <f>VLOOKUP(A438,[1]Transactions!$A$2:$Y$3480,8,FALSE)</f>
        <v>Standard</v>
      </c>
      <c r="J438">
        <f>VLOOKUP(A438,[1]Transactions!$A$2:$Y$3480,13,FALSE)</f>
        <v>903.11</v>
      </c>
      <c r="K438" s="4">
        <f>VLOOKUP(A438,[1]Transactions!$A$2:$Y$3480,14,FALSE)</f>
        <v>34527</v>
      </c>
      <c r="M438" t="b">
        <f>VLOOKUP(A438,[1]Transactions!$A$2:$Y$3480,5,FALSE)</f>
        <v>0</v>
      </c>
      <c r="N438" t="str">
        <f>VLOOKUP(A438,[1]Transactions!$A$2:$Y$3480,6,FALSE)</f>
        <v>Approved</v>
      </c>
      <c r="O438" t="str">
        <f>VLOOKUP(A438,[1]Transactions!$A$1:$Y$3480,7,FALSE)</f>
        <v>Trek Bicycles</v>
      </c>
      <c r="P438" t="s">
        <v>28</v>
      </c>
      <c r="Q438">
        <v>35</v>
      </c>
      <c r="R438" t="s">
        <v>317</v>
      </c>
      <c r="S438" t="s">
        <v>30</v>
      </c>
      <c r="T438" t="s">
        <v>31</v>
      </c>
      <c r="U438" t="s">
        <v>32</v>
      </c>
      <c r="V438" t="s">
        <v>47</v>
      </c>
      <c r="W438">
        <v>9</v>
      </c>
      <c r="X438">
        <v>5</v>
      </c>
      <c r="Y438">
        <v>6054.27</v>
      </c>
      <c r="Z438">
        <v>3292.09</v>
      </c>
      <c r="AA438">
        <v>42</v>
      </c>
      <c r="AB438">
        <v>98</v>
      </c>
      <c r="AC438">
        <v>5</v>
      </c>
      <c r="AD438">
        <v>2762.18</v>
      </c>
      <c r="AE438">
        <f t="shared" si="44"/>
        <v>1</v>
      </c>
      <c r="AF438">
        <f t="shared" si="46"/>
        <v>3</v>
      </c>
      <c r="AG438">
        <f t="shared" si="40"/>
        <v>3</v>
      </c>
      <c r="AH438">
        <f t="shared" si="41"/>
        <v>133</v>
      </c>
      <c r="AI438" t="str">
        <f t="shared" si="42"/>
        <v>Bronz customer</v>
      </c>
    </row>
    <row r="439" spans="1:35" x14ac:dyDescent="0.3">
      <c r="A439">
        <v>1293</v>
      </c>
      <c r="B439" t="s">
        <v>1472</v>
      </c>
      <c r="C439">
        <v>4300</v>
      </c>
      <c r="D439" t="s">
        <v>53</v>
      </c>
      <c r="E439" t="s">
        <v>25</v>
      </c>
      <c r="F439">
        <v>6</v>
      </c>
      <c r="G439" t="s">
        <v>1473</v>
      </c>
      <c r="H439" t="s">
        <v>1474</v>
      </c>
      <c r="I439" t="str">
        <f>VLOOKUP(A439,[1]Transactions!$A$2:$Y$3480,8,FALSE)</f>
        <v>Road</v>
      </c>
      <c r="J439">
        <f>VLOOKUP(A439,[1]Transactions!$A$2:$Y$3480,13,FALSE)</f>
        <v>167.20999999999998</v>
      </c>
      <c r="K439" s="4">
        <f>VLOOKUP(A439,[1]Transactions!$A$2:$Y$3480,14,FALSE)</f>
        <v>38647</v>
      </c>
      <c r="M439" t="b">
        <f>VLOOKUP(A439,[1]Transactions!$A$2:$Y$3480,5,FALSE)</f>
        <v>1</v>
      </c>
      <c r="N439" t="str">
        <f>VLOOKUP(A439,[1]Transactions!$A$2:$Y$3480,6,FALSE)</f>
        <v>Approved</v>
      </c>
      <c r="O439" t="str">
        <f>VLOOKUP(A439,[1]Transactions!$A$1:$Y$3480,7,FALSE)</f>
        <v>Norco Bicycles</v>
      </c>
      <c r="P439" t="s">
        <v>28</v>
      </c>
      <c r="Q439">
        <v>89</v>
      </c>
      <c r="R439" t="s">
        <v>218</v>
      </c>
      <c r="S439" t="s">
        <v>219</v>
      </c>
      <c r="T439" t="s">
        <v>31</v>
      </c>
      <c r="U439" t="s">
        <v>32</v>
      </c>
      <c r="V439" t="s">
        <v>47</v>
      </c>
      <c r="W439">
        <v>8</v>
      </c>
      <c r="X439">
        <v>5</v>
      </c>
      <c r="Y439">
        <v>5896.44</v>
      </c>
      <c r="Z439">
        <v>1159.75</v>
      </c>
      <c r="AA439">
        <v>39</v>
      </c>
      <c r="AB439">
        <v>239</v>
      </c>
      <c r="AC439">
        <v>5</v>
      </c>
      <c r="AD439">
        <v>4736.6899999999996</v>
      </c>
      <c r="AE439">
        <f t="shared" si="44"/>
        <v>1</v>
      </c>
      <c r="AF439">
        <f t="shared" si="46"/>
        <v>3</v>
      </c>
      <c r="AG439">
        <f t="shared" si="40"/>
        <v>1</v>
      </c>
      <c r="AH439">
        <f t="shared" si="41"/>
        <v>131</v>
      </c>
      <c r="AI439" t="str">
        <f t="shared" si="42"/>
        <v>Bronz customer</v>
      </c>
    </row>
    <row r="440" spans="1:35" x14ac:dyDescent="0.3">
      <c r="A440">
        <v>3141</v>
      </c>
      <c r="B440" t="s">
        <v>1475</v>
      </c>
      <c r="C440">
        <v>4151</v>
      </c>
      <c r="D440" t="s">
        <v>53</v>
      </c>
      <c r="E440" t="s">
        <v>25</v>
      </c>
      <c r="F440">
        <v>9</v>
      </c>
      <c r="G440" t="s">
        <v>1476</v>
      </c>
      <c r="H440" t="s">
        <v>1477</v>
      </c>
      <c r="I440" t="str">
        <f>VLOOKUP(A440,[1]Transactions!$A$2:$Y$3480,8,FALSE)</f>
        <v>Touring</v>
      </c>
      <c r="J440">
        <f>VLOOKUP(A440,[1]Transactions!$A$2:$Y$3480,13,FALSE)</f>
        <v>1103.43</v>
      </c>
      <c r="K440" s="4">
        <f>VLOOKUP(A440,[1]Transactions!$A$2:$Y$3480,14,FALSE)</f>
        <v>41701</v>
      </c>
      <c r="M440" t="b">
        <f>VLOOKUP(A440,[1]Transactions!$A$2:$Y$3480,5,FALSE)</f>
        <v>1</v>
      </c>
      <c r="N440" t="str">
        <f>VLOOKUP(A440,[1]Transactions!$A$2:$Y$3480,6,FALSE)</f>
        <v>Approved</v>
      </c>
      <c r="O440" t="str">
        <f>VLOOKUP(A440,[1]Transactions!$A$1:$Y$3480,7,FALSE)</f>
        <v>WeareA2B</v>
      </c>
      <c r="P440" t="s">
        <v>43</v>
      </c>
      <c r="Q440">
        <v>92</v>
      </c>
      <c r="R440" t="s">
        <v>161</v>
      </c>
      <c r="S440" t="s">
        <v>57</v>
      </c>
      <c r="T440" t="s">
        <v>31</v>
      </c>
      <c r="U440" t="s">
        <v>32</v>
      </c>
      <c r="V440" t="s">
        <v>33</v>
      </c>
      <c r="W440">
        <v>3</v>
      </c>
      <c r="X440">
        <v>7</v>
      </c>
      <c r="Y440">
        <v>3596.67</v>
      </c>
      <c r="Z440">
        <v>1900.28</v>
      </c>
      <c r="AA440">
        <v>24</v>
      </c>
      <c r="AB440">
        <v>70</v>
      </c>
      <c r="AC440">
        <v>7</v>
      </c>
      <c r="AD440">
        <v>1696.39</v>
      </c>
      <c r="AE440">
        <f t="shared" si="44"/>
        <v>2</v>
      </c>
      <c r="AF440">
        <f t="shared" si="43"/>
        <v>3</v>
      </c>
      <c r="AG440">
        <f t="shared" si="40"/>
        <v>4</v>
      </c>
      <c r="AH440">
        <f t="shared" si="41"/>
        <v>234</v>
      </c>
      <c r="AI440" t="str">
        <f t="shared" si="42"/>
        <v>Gold Customerr</v>
      </c>
    </row>
    <row r="441" spans="1:35" x14ac:dyDescent="0.3">
      <c r="A441">
        <v>1366</v>
      </c>
      <c r="B441" t="s">
        <v>1478</v>
      </c>
      <c r="C441">
        <v>4164</v>
      </c>
      <c r="D441" t="s">
        <v>53</v>
      </c>
      <c r="E441" t="s">
        <v>25</v>
      </c>
      <c r="F441">
        <v>9</v>
      </c>
      <c r="G441" t="s">
        <v>1479</v>
      </c>
      <c r="H441" t="s">
        <v>1480</v>
      </c>
      <c r="I441" t="str">
        <f>VLOOKUP(A441,[1]Transactions!$A$2:$Y$3480,8,FALSE)</f>
        <v>Standard</v>
      </c>
      <c r="J441">
        <f>VLOOKUP(A441,[1]Transactions!$A$2:$Y$3480,13,FALSE)</f>
        <v>1028.76</v>
      </c>
      <c r="K441" s="4">
        <f>VLOOKUP(A441,[1]Transactions!$A$2:$Y$3480,14,FALSE)</f>
        <v>40487</v>
      </c>
      <c r="M441" t="b">
        <f>VLOOKUP(A441,[1]Transactions!$A$2:$Y$3480,5,FALSE)</f>
        <v>1</v>
      </c>
      <c r="N441" t="str">
        <f>VLOOKUP(A441,[1]Transactions!$A$2:$Y$3480,6,FALSE)</f>
        <v>Approved</v>
      </c>
      <c r="O441" t="str">
        <f>VLOOKUP(A441,[1]Transactions!$A$1:$Y$3480,7,FALSE)</f>
        <v>WeareA2B</v>
      </c>
      <c r="P441" t="s">
        <v>28</v>
      </c>
      <c r="Q441">
        <v>10</v>
      </c>
      <c r="R441" t="s">
        <v>1219</v>
      </c>
      <c r="S441" t="s">
        <v>57</v>
      </c>
      <c r="T441" t="s">
        <v>38</v>
      </c>
      <c r="U441" t="s">
        <v>32</v>
      </c>
      <c r="V441" t="s">
        <v>47</v>
      </c>
      <c r="W441">
        <v>22</v>
      </c>
      <c r="X441">
        <v>5</v>
      </c>
      <c r="Y441">
        <v>4035.11</v>
      </c>
      <c r="Z441">
        <v>2421.02</v>
      </c>
      <c r="AA441">
        <v>46</v>
      </c>
      <c r="AB441">
        <v>54</v>
      </c>
      <c r="AC441">
        <v>5</v>
      </c>
      <c r="AD441">
        <v>1614.09</v>
      </c>
      <c r="AE441">
        <f t="shared" si="44"/>
        <v>2</v>
      </c>
      <c r="AF441">
        <f>_xlfn.IFS(AC441&gt;=14,1,AND(AC441&lt;=14,AC441&gt;7),2,AND(AC441&lt;=7,AC441&gt;=5),3,AND(AC441&lt;=4,AC441&gt;0),4)</f>
        <v>3</v>
      </c>
      <c r="AG441">
        <f t="shared" si="40"/>
        <v>4</v>
      </c>
      <c r="AH441">
        <f t="shared" si="41"/>
        <v>234</v>
      </c>
      <c r="AI441" t="str">
        <f t="shared" si="42"/>
        <v>Gold Customerr</v>
      </c>
    </row>
    <row r="442" spans="1:35" x14ac:dyDescent="0.3">
      <c r="A442">
        <v>2206</v>
      </c>
      <c r="B442" t="s">
        <v>1481</v>
      </c>
      <c r="C442">
        <v>2160</v>
      </c>
      <c r="D442" t="s">
        <v>24</v>
      </c>
      <c r="E442" t="s">
        <v>25</v>
      </c>
      <c r="F442">
        <v>5</v>
      </c>
      <c r="G442" t="s">
        <v>1482</v>
      </c>
      <c r="H442" t="s">
        <v>1483</v>
      </c>
      <c r="I442" t="str">
        <f>VLOOKUP(A442,[1]Transactions!$A$2:$Y$3480,8,FALSE)</f>
        <v>Standard</v>
      </c>
      <c r="J442">
        <f>VLOOKUP(A442,[1]Transactions!$A$2:$Y$3480,13,FALSE)</f>
        <v>17.869999999999997</v>
      </c>
      <c r="K442" s="4">
        <f>VLOOKUP(A442,[1]Transactions!$A$2:$Y$3480,14,FALSE)</f>
        <v>41167</v>
      </c>
      <c r="M442" t="b">
        <f>VLOOKUP(A442,[1]Transactions!$A$2:$Y$3480,5,FALSE)</f>
        <v>1</v>
      </c>
      <c r="N442" t="str">
        <f>VLOOKUP(A442,[1]Transactions!$A$2:$Y$3480,6,FALSE)</f>
        <v>Approved</v>
      </c>
      <c r="O442" t="str">
        <f>VLOOKUP(A442,[1]Transactions!$A$1:$Y$3480,7,FALSE)</f>
        <v>Solex</v>
      </c>
      <c r="P442" t="s">
        <v>28</v>
      </c>
      <c r="Q442">
        <v>60</v>
      </c>
      <c r="R442" t="s">
        <v>165</v>
      </c>
      <c r="S442" t="s">
        <v>45</v>
      </c>
      <c r="T442" t="s">
        <v>38</v>
      </c>
      <c r="U442" t="s">
        <v>32</v>
      </c>
      <c r="V442" t="s">
        <v>47</v>
      </c>
      <c r="W442">
        <v>14</v>
      </c>
      <c r="X442">
        <v>4</v>
      </c>
      <c r="Y442">
        <v>4155.32</v>
      </c>
      <c r="Z442">
        <v>2690.66</v>
      </c>
      <c r="AA442">
        <v>63</v>
      </c>
      <c r="AB442">
        <v>58</v>
      </c>
      <c r="AC442">
        <v>4</v>
      </c>
      <c r="AD442">
        <v>1464.66</v>
      </c>
      <c r="AE442">
        <f t="shared" si="44"/>
        <v>2</v>
      </c>
      <c r="AF442">
        <f t="shared" si="43"/>
        <v>4</v>
      </c>
      <c r="AG442">
        <f t="shared" si="40"/>
        <v>4</v>
      </c>
      <c r="AH442">
        <f t="shared" si="41"/>
        <v>244</v>
      </c>
      <c r="AI442" t="str">
        <f t="shared" si="42"/>
        <v>Gold Customerr</v>
      </c>
    </row>
    <row r="443" spans="1:35" x14ac:dyDescent="0.3">
      <c r="A443">
        <v>2650</v>
      </c>
      <c r="B443" t="s">
        <v>1484</v>
      </c>
      <c r="C443">
        <v>4213</v>
      </c>
      <c r="D443" t="s">
        <v>53</v>
      </c>
      <c r="E443" t="s">
        <v>25</v>
      </c>
      <c r="F443">
        <v>8</v>
      </c>
      <c r="G443" t="s">
        <v>1485</v>
      </c>
      <c r="H443" t="s">
        <v>1486</v>
      </c>
      <c r="I443" t="str">
        <f>VLOOKUP(A443,[1]Transactions!$A$2:$Y$3480,8,FALSE)</f>
        <v>Road</v>
      </c>
      <c r="J443">
        <f>VLOOKUP(A443,[1]Transactions!$A$2:$Y$3480,13,FALSE)</f>
        <v>830.2399999999999</v>
      </c>
      <c r="K443" s="4">
        <f>VLOOKUP(A443,[1]Transactions!$A$2:$Y$3480,14,FALSE)</f>
        <v>33364</v>
      </c>
      <c r="M443" t="b">
        <f>VLOOKUP(A443,[1]Transactions!$A$2:$Y$3480,5,FALSE)</f>
        <v>1</v>
      </c>
      <c r="N443" t="str">
        <f>VLOOKUP(A443,[1]Transactions!$A$2:$Y$3480,6,FALSE)</f>
        <v>Approved</v>
      </c>
      <c r="O443" t="str">
        <f>VLOOKUP(A443,[1]Transactions!$A$1:$Y$3480,7,FALSE)</f>
        <v>Norco Bicycles</v>
      </c>
      <c r="P443" t="s">
        <v>43</v>
      </c>
      <c r="Q443">
        <v>33</v>
      </c>
      <c r="R443" t="s">
        <v>127</v>
      </c>
      <c r="S443" t="s">
        <v>219</v>
      </c>
      <c r="T443" t="s">
        <v>38</v>
      </c>
      <c r="U443" t="s">
        <v>32</v>
      </c>
      <c r="V443" t="s">
        <v>33</v>
      </c>
      <c r="W443">
        <v>10</v>
      </c>
      <c r="X443">
        <v>6</v>
      </c>
      <c r="Y443">
        <v>5688.65</v>
      </c>
      <c r="Z443">
        <v>3293.83</v>
      </c>
      <c r="AA443">
        <v>25</v>
      </c>
      <c r="AB443">
        <v>25</v>
      </c>
      <c r="AC443">
        <v>6</v>
      </c>
      <c r="AD443">
        <v>2394.8200000000002</v>
      </c>
      <c r="AE443">
        <f t="shared" si="44"/>
        <v>3</v>
      </c>
      <c r="AF443">
        <f t="shared" si="43"/>
        <v>3</v>
      </c>
      <c r="AG443">
        <f t="shared" si="40"/>
        <v>3</v>
      </c>
      <c r="AH443">
        <f t="shared" si="41"/>
        <v>333</v>
      </c>
      <c r="AI443" t="str">
        <f t="shared" si="42"/>
        <v>Silver Customer</v>
      </c>
    </row>
    <row r="444" spans="1:35" x14ac:dyDescent="0.3">
      <c r="A444">
        <v>1909</v>
      </c>
      <c r="B444" t="s">
        <v>1487</v>
      </c>
      <c r="C444">
        <v>2170</v>
      </c>
      <c r="D444" t="s">
        <v>24</v>
      </c>
      <c r="E444" t="s">
        <v>25</v>
      </c>
      <c r="F444">
        <v>7</v>
      </c>
      <c r="G444" t="s">
        <v>1488</v>
      </c>
      <c r="H444" t="s">
        <v>1489</v>
      </c>
      <c r="I444" t="str">
        <f>VLOOKUP(A444,[1]Transactions!$A$2:$Y$3480,8,FALSE)</f>
        <v>Standard</v>
      </c>
      <c r="J444">
        <f>VLOOKUP(A444,[1]Transactions!$A$2:$Y$3480,13,FALSE)</f>
        <v>356.5</v>
      </c>
      <c r="K444" s="4">
        <f>VLOOKUP(A444,[1]Transactions!$A$2:$Y$3480,14,FALSE)</f>
        <v>34071</v>
      </c>
      <c r="M444" t="b">
        <f>VLOOKUP(A444,[1]Transactions!$A$2:$Y$3480,5,FALSE)</f>
        <v>1</v>
      </c>
      <c r="N444" t="str">
        <f>VLOOKUP(A444,[1]Transactions!$A$2:$Y$3480,6,FALSE)</f>
        <v>Approved</v>
      </c>
      <c r="O444" t="str">
        <f>VLOOKUP(A444,[1]Transactions!$A$1:$Y$3480,7,FALSE)</f>
        <v>Solex</v>
      </c>
      <c r="P444" t="s">
        <v>43</v>
      </c>
      <c r="Q444">
        <v>32</v>
      </c>
      <c r="R444" t="s">
        <v>1490</v>
      </c>
      <c r="S444" t="s">
        <v>7272</v>
      </c>
      <c r="T444" t="s">
        <v>38</v>
      </c>
      <c r="U444" t="s">
        <v>32</v>
      </c>
      <c r="V444" t="s">
        <v>33</v>
      </c>
      <c r="W444">
        <v>13</v>
      </c>
      <c r="X444">
        <v>6</v>
      </c>
      <c r="Y444">
        <v>5543.2</v>
      </c>
      <c r="Z444">
        <v>2086.4</v>
      </c>
      <c r="AA444">
        <v>35</v>
      </c>
      <c r="AB444">
        <v>59</v>
      </c>
      <c r="AC444">
        <v>6</v>
      </c>
      <c r="AD444">
        <v>3456.8</v>
      </c>
      <c r="AE444">
        <f t="shared" si="44"/>
        <v>2</v>
      </c>
      <c r="AF444">
        <f t="shared" si="43"/>
        <v>3</v>
      </c>
      <c r="AG444">
        <f t="shared" si="40"/>
        <v>2</v>
      </c>
      <c r="AH444">
        <f t="shared" si="41"/>
        <v>232</v>
      </c>
      <c r="AI444" t="str">
        <f t="shared" si="42"/>
        <v>Gold Customerr</v>
      </c>
    </row>
    <row r="445" spans="1:35" x14ac:dyDescent="0.3">
      <c r="A445">
        <v>2803</v>
      </c>
      <c r="B445" t="s">
        <v>1491</v>
      </c>
      <c r="C445">
        <v>3207</v>
      </c>
      <c r="D445" t="s">
        <v>40</v>
      </c>
      <c r="E445" t="s">
        <v>25</v>
      </c>
      <c r="F445">
        <v>6</v>
      </c>
      <c r="G445" t="s">
        <v>1492</v>
      </c>
      <c r="H445" t="s">
        <v>1493</v>
      </c>
      <c r="I445" t="str">
        <f>VLOOKUP(A445,[1]Transactions!$A$2:$Y$3480,8,FALSE)</f>
        <v>Road</v>
      </c>
      <c r="J445">
        <f>VLOOKUP(A445,[1]Transactions!$A$2:$Y$3480,13,FALSE)</f>
        <v>1295.43</v>
      </c>
      <c r="K445" s="4">
        <f>VLOOKUP(A445,[1]Transactions!$A$2:$Y$3480,14,FALSE)</f>
        <v>42172</v>
      </c>
      <c r="M445" t="b">
        <f>VLOOKUP(A445,[1]Transactions!$A$2:$Y$3480,5,FALSE)</f>
        <v>1</v>
      </c>
      <c r="N445" t="str">
        <f>VLOOKUP(A445,[1]Transactions!$A$2:$Y$3480,6,FALSE)</f>
        <v>Approved</v>
      </c>
      <c r="O445" t="str">
        <f>VLOOKUP(A445,[1]Transactions!$A$1:$Y$3480,7,FALSE)</f>
        <v>Trek Bicycles</v>
      </c>
      <c r="P445" t="s">
        <v>43</v>
      </c>
      <c r="Q445">
        <v>95</v>
      </c>
      <c r="R445" t="s">
        <v>514</v>
      </c>
      <c r="S445" t="s">
        <v>57</v>
      </c>
      <c r="T445" t="s">
        <v>31</v>
      </c>
      <c r="U445" t="s">
        <v>32</v>
      </c>
      <c r="V445" t="s">
        <v>33</v>
      </c>
      <c r="W445">
        <v>11</v>
      </c>
      <c r="X445">
        <v>6</v>
      </c>
      <c r="Y445">
        <v>6522.64</v>
      </c>
      <c r="Z445">
        <v>3779.23</v>
      </c>
      <c r="AA445">
        <v>49</v>
      </c>
      <c r="AB445">
        <v>30</v>
      </c>
      <c r="AC445">
        <v>6</v>
      </c>
      <c r="AD445">
        <v>2743.41</v>
      </c>
      <c r="AE445">
        <f t="shared" si="44"/>
        <v>3</v>
      </c>
      <c r="AF445">
        <f t="shared" si="43"/>
        <v>3</v>
      </c>
      <c r="AG445">
        <f t="shared" si="40"/>
        <v>3</v>
      </c>
      <c r="AH445">
        <f t="shared" si="41"/>
        <v>333</v>
      </c>
      <c r="AI445" t="str">
        <f t="shared" si="42"/>
        <v>Silver Customer</v>
      </c>
    </row>
    <row r="446" spans="1:35" x14ac:dyDescent="0.3">
      <c r="A446">
        <v>819</v>
      </c>
      <c r="B446" t="s">
        <v>1494</v>
      </c>
      <c r="C446">
        <v>2000</v>
      </c>
      <c r="D446" t="s">
        <v>24</v>
      </c>
      <c r="E446" t="s">
        <v>25</v>
      </c>
      <c r="F446">
        <v>12</v>
      </c>
      <c r="G446" t="s">
        <v>1495</v>
      </c>
      <c r="H446" t="s">
        <v>1496</v>
      </c>
      <c r="I446" t="str">
        <f>VLOOKUP(A446,[1]Transactions!$A$2:$Y$3480,8,FALSE)</f>
        <v>Standard</v>
      </c>
      <c r="J446">
        <f>VLOOKUP(A446,[1]Transactions!$A$2:$Y$3480,13,FALSE)</f>
        <v>1702.5499999999997</v>
      </c>
      <c r="K446" s="4">
        <f>VLOOKUP(A446,[1]Transactions!$A$2:$Y$3480,14,FALSE)</f>
        <v>41167</v>
      </c>
      <c r="M446" t="b">
        <f>VLOOKUP(A446,[1]Transactions!$A$2:$Y$3480,5,FALSE)</f>
        <v>1</v>
      </c>
      <c r="N446" t="str">
        <f>VLOOKUP(A446,[1]Transactions!$A$2:$Y$3480,6,FALSE)</f>
        <v>Approved</v>
      </c>
      <c r="O446" t="str">
        <f>VLOOKUP(A446,[1]Transactions!$A$1:$Y$3480,7,FALSE)</f>
        <v>Trek Bicycles</v>
      </c>
      <c r="P446" t="s">
        <v>28</v>
      </c>
      <c r="Q446">
        <v>7</v>
      </c>
      <c r="R446" t="s">
        <v>161</v>
      </c>
      <c r="S446" t="s">
        <v>119</v>
      </c>
      <c r="T446" t="s">
        <v>38</v>
      </c>
      <c r="U446" t="s">
        <v>32</v>
      </c>
      <c r="V446" t="s">
        <v>33</v>
      </c>
      <c r="W446">
        <v>5</v>
      </c>
      <c r="X446">
        <v>5</v>
      </c>
      <c r="Y446">
        <v>5033.21</v>
      </c>
      <c r="Z446">
        <v>2475.17</v>
      </c>
      <c r="AA446">
        <v>45</v>
      </c>
      <c r="AB446">
        <v>43</v>
      </c>
      <c r="AC446">
        <v>5</v>
      </c>
      <c r="AD446">
        <v>2558.04</v>
      </c>
      <c r="AE446">
        <f t="shared" si="44"/>
        <v>3</v>
      </c>
      <c r="AF446">
        <f>_xlfn.IFS(AC446&gt;=14,1,AND(AC446&lt;=14,AC446&gt;7),2,AND(AC446&lt;=7,AC446&gt;=5),3,AND(AC446&lt;=4,AC446&gt;0),4)</f>
        <v>3</v>
      </c>
      <c r="AG446">
        <f t="shared" si="40"/>
        <v>3</v>
      </c>
      <c r="AH446">
        <f t="shared" si="41"/>
        <v>333</v>
      </c>
      <c r="AI446" t="str">
        <f t="shared" si="42"/>
        <v>Silver Customer</v>
      </c>
    </row>
    <row r="447" spans="1:35" x14ac:dyDescent="0.3">
      <c r="A447">
        <v>3234</v>
      </c>
      <c r="B447" t="s">
        <v>1497</v>
      </c>
      <c r="C447">
        <v>3141</v>
      </c>
      <c r="D447" t="s">
        <v>40</v>
      </c>
      <c r="E447" t="s">
        <v>25</v>
      </c>
      <c r="F447">
        <v>8</v>
      </c>
      <c r="G447" t="s">
        <v>1498</v>
      </c>
      <c r="H447" t="s">
        <v>1499</v>
      </c>
      <c r="I447" t="str">
        <f>VLOOKUP(A447,[1]Transactions!$A$2:$Y$3480,8,FALSE)</f>
        <v>Standard</v>
      </c>
      <c r="J447">
        <f>VLOOKUP(A447,[1]Transactions!$A$2:$Y$3480,13,FALSE)</f>
        <v>1069.5500000000002</v>
      </c>
      <c r="K447" s="4">
        <f>VLOOKUP(A447,[1]Transactions!$A$2:$Y$3480,14,FALSE)</f>
        <v>38693</v>
      </c>
      <c r="M447" t="b">
        <f>VLOOKUP(A447,[1]Transactions!$A$2:$Y$3480,5,FALSE)</f>
        <v>0</v>
      </c>
      <c r="N447" t="str">
        <f>VLOOKUP(A447,[1]Transactions!$A$2:$Y$3480,6,FALSE)</f>
        <v>Approved</v>
      </c>
      <c r="O447" t="str">
        <f>VLOOKUP(A447,[1]Transactions!$A$1:$Y$3480,7,FALSE)</f>
        <v>WeareA2B</v>
      </c>
      <c r="P447" t="s">
        <v>28</v>
      </c>
      <c r="Q447">
        <v>35</v>
      </c>
      <c r="R447" t="s">
        <v>1500</v>
      </c>
      <c r="S447" t="s">
        <v>119</v>
      </c>
      <c r="T447" t="s">
        <v>31</v>
      </c>
      <c r="U447" t="s">
        <v>32</v>
      </c>
      <c r="V447" t="s">
        <v>33</v>
      </c>
      <c r="W447">
        <v>19</v>
      </c>
      <c r="X447">
        <v>2</v>
      </c>
      <c r="Y447">
        <v>2358</v>
      </c>
      <c r="Z447">
        <v>1414.8</v>
      </c>
      <c r="AA447">
        <v>33</v>
      </c>
      <c r="AB447">
        <v>149</v>
      </c>
      <c r="AC447">
        <v>2</v>
      </c>
      <c r="AD447">
        <v>943.2</v>
      </c>
      <c r="AE447">
        <f t="shared" si="44"/>
        <v>1</v>
      </c>
      <c r="AF447">
        <f t="shared" si="43"/>
        <v>4</v>
      </c>
      <c r="AG447">
        <f t="shared" si="40"/>
        <v>4</v>
      </c>
      <c r="AH447">
        <f t="shared" si="41"/>
        <v>144</v>
      </c>
      <c r="AI447" t="str">
        <f t="shared" si="42"/>
        <v>Bronz customer</v>
      </c>
    </row>
    <row r="448" spans="1:35" x14ac:dyDescent="0.3">
      <c r="A448">
        <v>3069</v>
      </c>
      <c r="B448" t="s">
        <v>1501</v>
      </c>
      <c r="C448">
        <v>3551</v>
      </c>
      <c r="D448" t="s">
        <v>40</v>
      </c>
      <c r="E448" t="s">
        <v>25</v>
      </c>
      <c r="F448">
        <v>4</v>
      </c>
      <c r="G448" t="s">
        <v>1502</v>
      </c>
      <c r="H448" t="s">
        <v>1503</v>
      </c>
      <c r="I448" t="str">
        <f>VLOOKUP(A448,[1]Transactions!$A$2:$Y$3480,8,FALSE)</f>
        <v>Touring</v>
      </c>
      <c r="J448">
        <f>VLOOKUP(A448,[1]Transactions!$A$2:$Y$3480,13,FALSE)</f>
        <v>1103.43</v>
      </c>
      <c r="K448" s="4">
        <f>VLOOKUP(A448,[1]Transactions!$A$2:$Y$3480,14,FALSE)</f>
        <v>41701</v>
      </c>
      <c r="M448" t="b">
        <f>VLOOKUP(A448,[1]Transactions!$A$2:$Y$3480,5,FALSE)</f>
        <v>1</v>
      </c>
      <c r="N448" t="str">
        <f>VLOOKUP(A448,[1]Transactions!$A$2:$Y$3480,6,FALSE)</f>
        <v>Approved</v>
      </c>
      <c r="O448" t="str">
        <f>VLOOKUP(A448,[1]Transactions!$A$1:$Y$3480,7,FALSE)</f>
        <v>WeareA2B</v>
      </c>
      <c r="P448" t="s">
        <v>43</v>
      </c>
      <c r="Q448">
        <v>59</v>
      </c>
      <c r="R448" t="s">
        <v>368</v>
      </c>
      <c r="S448" t="s">
        <v>45</v>
      </c>
      <c r="T448" t="s">
        <v>38</v>
      </c>
      <c r="U448" t="s">
        <v>32</v>
      </c>
      <c r="V448" t="s">
        <v>47</v>
      </c>
      <c r="W448">
        <v>12</v>
      </c>
      <c r="X448">
        <v>3</v>
      </c>
      <c r="Y448">
        <v>3104.8</v>
      </c>
      <c r="Z448">
        <v>1329.32</v>
      </c>
      <c r="AA448">
        <v>32</v>
      </c>
      <c r="AB448">
        <v>70</v>
      </c>
      <c r="AC448">
        <v>3</v>
      </c>
      <c r="AD448">
        <v>1775.48</v>
      </c>
      <c r="AE448">
        <f t="shared" si="44"/>
        <v>2</v>
      </c>
      <c r="AF448">
        <f t="shared" si="43"/>
        <v>4</v>
      </c>
      <c r="AG448">
        <f t="shared" si="40"/>
        <v>4</v>
      </c>
      <c r="AH448">
        <f t="shared" si="41"/>
        <v>244</v>
      </c>
      <c r="AI448" t="str">
        <f t="shared" si="42"/>
        <v>Gold Customerr</v>
      </c>
    </row>
    <row r="449" spans="1:35" x14ac:dyDescent="0.3">
      <c r="A449">
        <v>1186</v>
      </c>
      <c r="B449" t="s">
        <v>1504</v>
      </c>
      <c r="C449">
        <v>2061</v>
      </c>
      <c r="D449" t="s">
        <v>24</v>
      </c>
      <c r="E449" t="s">
        <v>25</v>
      </c>
      <c r="F449">
        <v>10</v>
      </c>
      <c r="G449" t="s">
        <v>1505</v>
      </c>
      <c r="H449" t="s">
        <v>1506</v>
      </c>
      <c r="I449" t="str">
        <f>VLOOKUP(A449,[1]Transactions!$A$2:$Y$3480,8,FALSE)</f>
        <v>Road</v>
      </c>
      <c r="J449">
        <f>VLOOKUP(A449,[1]Transactions!$A$2:$Y$3480,13,FALSE)</f>
        <v>129.01</v>
      </c>
      <c r="K449" s="4">
        <f>VLOOKUP(A449,[1]Transactions!$A$2:$Y$3480,14,FALSE)</f>
        <v>37539</v>
      </c>
      <c r="M449" t="b">
        <f>VLOOKUP(A449,[1]Transactions!$A$2:$Y$3480,5,FALSE)</f>
        <v>0</v>
      </c>
      <c r="N449" t="str">
        <f>VLOOKUP(A449,[1]Transactions!$A$2:$Y$3480,6,FALSE)</f>
        <v>Approved</v>
      </c>
      <c r="O449" t="str">
        <f>VLOOKUP(A449,[1]Transactions!$A$1:$Y$3480,7,FALSE)</f>
        <v>WeareA2B</v>
      </c>
      <c r="P449" t="s">
        <v>28</v>
      </c>
      <c r="Q449">
        <v>70</v>
      </c>
      <c r="R449" t="s">
        <v>372</v>
      </c>
      <c r="S449" t="s">
        <v>119</v>
      </c>
      <c r="T449" t="s">
        <v>38</v>
      </c>
      <c r="U449" t="s">
        <v>32</v>
      </c>
      <c r="V449" t="s">
        <v>33</v>
      </c>
      <c r="W449">
        <v>20</v>
      </c>
      <c r="X449">
        <v>4</v>
      </c>
      <c r="Y449">
        <v>3285.92</v>
      </c>
      <c r="Z449">
        <v>1916.27</v>
      </c>
      <c r="AA449">
        <v>43</v>
      </c>
      <c r="AB449">
        <v>37</v>
      </c>
      <c r="AC449">
        <v>4</v>
      </c>
      <c r="AD449">
        <v>1369.65</v>
      </c>
      <c r="AE449">
        <f t="shared" si="44"/>
        <v>3</v>
      </c>
      <c r="AF449">
        <f t="shared" si="43"/>
        <v>4</v>
      </c>
      <c r="AG449">
        <f t="shared" si="40"/>
        <v>4</v>
      </c>
      <c r="AH449">
        <f t="shared" si="41"/>
        <v>344</v>
      </c>
      <c r="AI449" t="str">
        <f t="shared" si="42"/>
        <v>Silver Customer</v>
      </c>
    </row>
    <row r="450" spans="1:35" x14ac:dyDescent="0.3">
      <c r="A450">
        <v>1257</v>
      </c>
      <c r="B450" t="s">
        <v>1507</v>
      </c>
      <c r="C450">
        <v>4740</v>
      </c>
      <c r="D450" t="s">
        <v>53</v>
      </c>
      <c r="E450" t="s">
        <v>25</v>
      </c>
      <c r="F450">
        <v>2</v>
      </c>
      <c r="G450" t="s">
        <v>1508</v>
      </c>
      <c r="H450" t="s">
        <v>1509</v>
      </c>
      <c r="I450" t="str">
        <f>VLOOKUP(A450,[1]Transactions!$A$2:$Y$3480,8,FALSE)</f>
        <v>Mountain</v>
      </c>
      <c r="J450">
        <f>VLOOKUP(A450,[1]Transactions!$A$2:$Y$3480,13,FALSE)</f>
        <v>75.75</v>
      </c>
      <c r="K450" s="4">
        <f>VLOOKUP(A450,[1]Transactions!$A$2:$Y$3480,14,FALSE)</f>
        <v>34244</v>
      </c>
      <c r="M450" t="b">
        <f>VLOOKUP(A450,[1]Transactions!$A$2:$Y$3480,5,FALSE)</f>
        <v>1</v>
      </c>
      <c r="N450" t="str">
        <f>VLOOKUP(A450,[1]Transactions!$A$2:$Y$3480,6,FALSE)</f>
        <v>Approved</v>
      </c>
      <c r="O450" t="str">
        <f>VLOOKUP(A450,[1]Transactions!$A$1:$Y$3480,7,FALSE)</f>
        <v>Norco Bicycles</v>
      </c>
      <c r="P450" t="s">
        <v>28</v>
      </c>
      <c r="Q450">
        <v>40</v>
      </c>
      <c r="R450" t="s">
        <v>762</v>
      </c>
      <c r="S450" t="s">
        <v>176</v>
      </c>
      <c r="T450" t="s">
        <v>38</v>
      </c>
      <c r="U450" t="s">
        <v>32</v>
      </c>
      <c r="V450" t="s">
        <v>33</v>
      </c>
      <c r="W450">
        <v>9</v>
      </c>
      <c r="X450">
        <v>3</v>
      </c>
      <c r="Y450">
        <v>2708.91</v>
      </c>
      <c r="Z450">
        <v>917.76</v>
      </c>
      <c r="AA450">
        <v>48</v>
      </c>
      <c r="AB450">
        <v>256</v>
      </c>
      <c r="AC450">
        <v>3</v>
      </c>
      <c r="AD450">
        <v>1791.15</v>
      </c>
      <c r="AE450">
        <f t="shared" si="44"/>
        <v>1</v>
      </c>
      <c r="AF450">
        <f t="shared" si="43"/>
        <v>4</v>
      </c>
      <c r="AG450">
        <f t="shared" si="40"/>
        <v>4</v>
      </c>
      <c r="AH450">
        <f t="shared" si="41"/>
        <v>144</v>
      </c>
      <c r="AI450" t="str">
        <f t="shared" si="42"/>
        <v>Bronz customer</v>
      </c>
    </row>
    <row r="451" spans="1:35" x14ac:dyDescent="0.3">
      <c r="A451">
        <v>1282</v>
      </c>
      <c r="B451" t="s">
        <v>1510</v>
      </c>
      <c r="C451">
        <v>4340</v>
      </c>
      <c r="D451" t="s">
        <v>53</v>
      </c>
      <c r="E451" t="s">
        <v>25</v>
      </c>
      <c r="F451">
        <v>5</v>
      </c>
      <c r="G451" t="s">
        <v>1511</v>
      </c>
      <c r="H451" t="s">
        <v>1512</v>
      </c>
      <c r="I451" t="str">
        <f>VLOOKUP(A451,[1]Transactions!$A$2:$Y$3480,8,FALSE)</f>
        <v>Standard</v>
      </c>
      <c r="J451">
        <f>VLOOKUP(A451,[1]Transactions!$A$2:$Y$3480,13,FALSE)</f>
        <v>50.66</v>
      </c>
      <c r="K451" s="4">
        <f>VLOOKUP(A451,[1]Transactions!$A$2:$Y$3480,14,FALSE)</f>
        <v>42458</v>
      </c>
      <c r="M451" t="b">
        <f>VLOOKUP(A451,[1]Transactions!$A$2:$Y$3480,5,FALSE)</f>
        <v>0</v>
      </c>
      <c r="N451" t="str">
        <f>VLOOKUP(A451,[1]Transactions!$A$2:$Y$3480,6,FALSE)</f>
        <v>Approved</v>
      </c>
      <c r="O451" t="str">
        <f>VLOOKUP(A451,[1]Transactions!$A$1:$Y$3480,7,FALSE)</f>
        <v>Solex</v>
      </c>
      <c r="P451" t="s">
        <v>28</v>
      </c>
      <c r="Q451">
        <v>99</v>
      </c>
      <c r="R451" t="s">
        <v>1513</v>
      </c>
      <c r="S451" t="s">
        <v>96</v>
      </c>
      <c r="T451" t="s">
        <v>38</v>
      </c>
      <c r="U451" t="s">
        <v>32</v>
      </c>
      <c r="V451" t="s">
        <v>33</v>
      </c>
      <c r="W451">
        <v>14</v>
      </c>
      <c r="X451">
        <v>8</v>
      </c>
      <c r="Y451">
        <v>10069.950000000001</v>
      </c>
      <c r="Z451">
        <v>4548.54</v>
      </c>
      <c r="AA451">
        <v>39</v>
      </c>
      <c r="AB451">
        <v>38</v>
      </c>
      <c r="AC451">
        <v>8</v>
      </c>
      <c r="AD451">
        <v>5521.41</v>
      </c>
      <c r="AE451">
        <f t="shared" si="44"/>
        <v>3</v>
      </c>
      <c r="AF451">
        <f t="shared" si="43"/>
        <v>2</v>
      </c>
      <c r="AG451">
        <f t="shared" ref="AG451:AG514" si="47">_xlfn.IFS(AD451&gt;4273.398,1,AND(AD451&lt;=4273.398,AD451&gt;2918.195),2,AND(AD451&lt;=2918.195,AD451&gt;1905.948),3,AND(AD451&lt;=1905.948,AD451&gt;15.08),4)</f>
        <v>1</v>
      </c>
      <c r="AH451">
        <f t="shared" ref="AH451:AH514" si="48">(100*AE451+10*AF451+AG451)</f>
        <v>321</v>
      </c>
      <c r="AI451" t="str">
        <f t="shared" ref="AI451:AI514" si="49">_xlfn.IFS(AH451&gt;411,"Platinum Customer",AND(AH451&lt;=411,AH451&gt;311),"Silver Customer",AND(AH451&lt;=311,AH451&gt;144),"Gold Customerr",AND(AH451&lt;=144,AH451&gt;111),"Bronz customer")</f>
        <v>Silver Customer</v>
      </c>
    </row>
    <row r="452" spans="1:35" x14ac:dyDescent="0.3">
      <c r="A452">
        <v>2897</v>
      </c>
      <c r="B452" t="s">
        <v>1514</v>
      </c>
      <c r="C452">
        <v>3189</v>
      </c>
      <c r="D452" t="s">
        <v>40</v>
      </c>
      <c r="E452" t="s">
        <v>25</v>
      </c>
      <c r="F452">
        <v>10</v>
      </c>
      <c r="G452" t="s">
        <v>1515</v>
      </c>
      <c r="H452" t="s">
        <v>1516</v>
      </c>
      <c r="I452" t="str">
        <f>VLOOKUP(A452,[1]Transactions!$A$2:$Y$3480,8,FALSE)</f>
        <v>Standard</v>
      </c>
      <c r="J452">
        <f>VLOOKUP(A452,[1]Transactions!$A$2:$Y$3480,13,FALSE)</f>
        <v>817.36</v>
      </c>
      <c r="K452" s="4">
        <f>VLOOKUP(A452,[1]Transactions!$A$2:$Y$3480,14,FALSE)</f>
        <v>38482</v>
      </c>
      <c r="M452" t="b">
        <f>VLOOKUP(A452,[1]Transactions!$A$2:$Y$3480,5,FALSE)</f>
        <v>0</v>
      </c>
      <c r="N452" t="str">
        <f>VLOOKUP(A452,[1]Transactions!$A$2:$Y$3480,6,FALSE)</f>
        <v>Approved</v>
      </c>
      <c r="O452" t="str">
        <f>VLOOKUP(A452,[1]Transactions!$A$1:$Y$3480,7,FALSE)</f>
        <v>Norco Bicycles</v>
      </c>
      <c r="P452" t="s">
        <v>43</v>
      </c>
      <c r="Q452">
        <v>94</v>
      </c>
      <c r="R452" t="s">
        <v>762</v>
      </c>
      <c r="S452" t="s">
        <v>119</v>
      </c>
      <c r="T452" t="s">
        <v>38</v>
      </c>
      <c r="U452" t="s">
        <v>32</v>
      </c>
      <c r="V452" t="s">
        <v>47</v>
      </c>
      <c r="W452">
        <v>5</v>
      </c>
      <c r="X452">
        <v>5</v>
      </c>
      <c r="Y452">
        <v>4416.8</v>
      </c>
      <c r="Z452">
        <v>1588.43</v>
      </c>
      <c r="AA452">
        <v>58</v>
      </c>
      <c r="AB452">
        <v>46</v>
      </c>
      <c r="AC452">
        <v>5</v>
      </c>
      <c r="AD452">
        <v>2828.37</v>
      </c>
      <c r="AE452">
        <f t="shared" si="44"/>
        <v>2</v>
      </c>
      <c r="AF452">
        <f>_xlfn.IFS(AC452&gt;=14,1,AND(AC452&lt;=14,AC452&gt;7),2,AND(AC452&lt;=7,AC452&gt;=5),3,AND(AC452&lt;=4,AC452&gt;0),4)</f>
        <v>3</v>
      </c>
      <c r="AG452">
        <f t="shared" si="47"/>
        <v>3</v>
      </c>
      <c r="AH452">
        <f t="shared" si="48"/>
        <v>233</v>
      </c>
      <c r="AI452" t="str">
        <f t="shared" si="49"/>
        <v>Gold Customerr</v>
      </c>
    </row>
    <row r="453" spans="1:35" x14ac:dyDescent="0.3">
      <c r="A453">
        <v>3126</v>
      </c>
      <c r="B453" t="s">
        <v>1517</v>
      </c>
      <c r="C453">
        <v>3048</v>
      </c>
      <c r="D453" t="s">
        <v>40</v>
      </c>
      <c r="E453" t="s">
        <v>25</v>
      </c>
      <c r="F453">
        <v>5</v>
      </c>
      <c r="G453" t="s">
        <v>1518</v>
      </c>
      <c r="H453" t="s">
        <v>1519</v>
      </c>
      <c r="I453" t="str">
        <f>VLOOKUP(A453,[1]Transactions!$A$2:$Y$3480,8,FALSE)</f>
        <v>Road</v>
      </c>
      <c r="J453">
        <f>VLOOKUP(A453,[1]Transactions!$A$2:$Y$3480,13,FALSE)</f>
        <v>199.09999999999991</v>
      </c>
      <c r="K453" s="4">
        <f>VLOOKUP(A453,[1]Transactions!$A$2:$Y$3480,14,FALSE)</f>
        <v>40672</v>
      </c>
      <c r="M453" t="b">
        <f>VLOOKUP(A453,[1]Transactions!$A$2:$Y$3480,5,FALSE)</f>
        <v>0</v>
      </c>
      <c r="N453" t="str">
        <f>VLOOKUP(A453,[1]Transactions!$A$2:$Y$3480,6,FALSE)</f>
        <v>Approved</v>
      </c>
      <c r="O453" t="str">
        <f>VLOOKUP(A453,[1]Transactions!$A$1:$Y$3480,7,FALSE)</f>
        <v>OHM Cycles</v>
      </c>
      <c r="P453" t="s">
        <v>28</v>
      </c>
      <c r="Q453">
        <v>7</v>
      </c>
      <c r="R453" t="s">
        <v>504</v>
      </c>
      <c r="S453" t="s">
        <v>45</v>
      </c>
      <c r="T453" t="s">
        <v>46</v>
      </c>
      <c r="U453" t="s">
        <v>32</v>
      </c>
      <c r="V453" t="s">
        <v>47</v>
      </c>
      <c r="W453">
        <v>12</v>
      </c>
      <c r="X453">
        <v>7</v>
      </c>
      <c r="Y453">
        <v>8883.5400000000009</v>
      </c>
      <c r="Z453">
        <v>4102.75</v>
      </c>
      <c r="AA453">
        <v>33</v>
      </c>
      <c r="AB453">
        <v>40</v>
      </c>
      <c r="AC453">
        <v>7</v>
      </c>
      <c r="AD453">
        <v>4780.79</v>
      </c>
      <c r="AE453">
        <f t="shared" si="44"/>
        <v>3</v>
      </c>
      <c r="AF453">
        <f t="shared" ref="AF453:AF516" si="50">_xlfn.IFS(AC453&gt;=14,1,AND(AC453&lt;=14,AC453&gt;7),2,AND(AC453&lt;=7,AC453&gt;5),3,AND(AC453&lt;=4,AC453&gt;0),4)</f>
        <v>3</v>
      </c>
      <c r="AG453">
        <f t="shared" si="47"/>
        <v>1</v>
      </c>
      <c r="AH453">
        <f t="shared" si="48"/>
        <v>331</v>
      </c>
      <c r="AI453" t="str">
        <f t="shared" si="49"/>
        <v>Silver Customer</v>
      </c>
    </row>
    <row r="454" spans="1:35" x14ac:dyDescent="0.3">
      <c r="A454">
        <v>56</v>
      </c>
      <c r="B454" t="s">
        <v>1520</v>
      </c>
      <c r="C454">
        <v>2127</v>
      </c>
      <c r="D454" t="s">
        <v>24</v>
      </c>
      <c r="E454" t="s">
        <v>25</v>
      </c>
      <c r="F454">
        <v>10</v>
      </c>
      <c r="G454" t="s">
        <v>1521</v>
      </c>
      <c r="H454" t="s">
        <v>1522</v>
      </c>
      <c r="I454" t="str">
        <f>VLOOKUP(A454,[1]Transactions!$A$2:$Y$3480,8,FALSE)</f>
        <v>Road</v>
      </c>
      <c r="J454">
        <f>VLOOKUP(A454,[1]Transactions!$A$2:$Y$3480,13,FALSE)</f>
        <v>189.27999999999997</v>
      </c>
      <c r="K454" s="4">
        <f>VLOOKUP(A454,[1]Transactions!$A$2:$Y$3480,14,FALSE)</f>
        <v>35470</v>
      </c>
      <c r="M454" t="b">
        <f>VLOOKUP(A454,[1]Transactions!$A$2:$Y$3480,5,FALSE)</f>
        <v>0</v>
      </c>
      <c r="N454" t="str">
        <f>VLOOKUP(A454,[1]Transactions!$A$2:$Y$3480,6,FALSE)</f>
        <v>Approved</v>
      </c>
      <c r="O454" t="str">
        <f>VLOOKUP(A454,[1]Transactions!$A$1:$Y$3480,7,FALSE)</f>
        <v>Trek Bicycles</v>
      </c>
      <c r="P454" t="s">
        <v>28</v>
      </c>
      <c r="Q454">
        <v>44</v>
      </c>
      <c r="R454" t="s">
        <v>658</v>
      </c>
      <c r="S454" t="s">
        <v>176</v>
      </c>
      <c r="T454" t="s">
        <v>31</v>
      </c>
      <c r="U454" t="s">
        <v>32</v>
      </c>
      <c r="V454" t="s">
        <v>33</v>
      </c>
      <c r="W454">
        <v>4</v>
      </c>
      <c r="X454">
        <v>7</v>
      </c>
      <c r="Y454">
        <v>5060.8599999999997</v>
      </c>
      <c r="Z454">
        <v>3785.62</v>
      </c>
      <c r="AA454">
        <v>24</v>
      </c>
      <c r="AB454">
        <v>2</v>
      </c>
      <c r="AC454">
        <v>7</v>
      </c>
      <c r="AD454">
        <v>1275.24</v>
      </c>
      <c r="AE454">
        <f t="shared" si="44"/>
        <v>4</v>
      </c>
      <c r="AF454">
        <f t="shared" si="50"/>
        <v>3</v>
      </c>
      <c r="AG454">
        <f t="shared" si="47"/>
        <v>4</v>
      </c>
      <c r="AH454">
        <f t="shared" si="48"/>
        <v>434</v>
      </c>
      <c r="AI454" t="str">
        <f t="shared" si="49"/>
        <v>Platinum Customer</v>
      </c>
    </row>
    <row r="455" spans="1:35" x14ac:dyDescent="0.3">
      <c r="A455">
        <v>3164</v>
      </c>
      <c r="B455" t="s">
        <v>1523</v>
      </c>
      <c r="C455">
        <v>2166</v>
      </c>
      <c r="D455" t="s">
        <v>24</v>
      </c>
      <c r="E455" t="s">
        <v>25</v>
      </c>
      <c r="F455">
        <v>9</v>
      </c>
      <c r="G455" t="s">
        <v>1524</v>
      </c>
      <c r="H455" t="s">
        <v>1525</v>
      </c>
      <c r="I455" t="str">
        <f>VLOOKUP(A455,[1]Transactions!$A$2:$Y$3480,8,FALSE)</f>
        <v>Standard</v>
      </c>
      <c r="J455">
        <f>VLOOKUP(A455,[1]Transactions!$A$2:$Y$3480,13,FALSE)</f>
        <v>17.869999999999997</v>
      </c>
      <c r="K455" s="4">
        <f>VLOOKUP(A455,[1]Transactions!$A$2:$Y$3480,14,FALSE)</f>
        <v>40784</v>
      </c>
      <c r="M455" t="b">
        <f>VLOOKUP(A455,[1]Transactions!$A$2:$Y$3480,5,FALSE)</f>
        <v>1</v>
      </c>
      <c r="N455" t="str">
        <f>VLOOKUP(A455,[1]Transactions!$A$2:$Y$3480,6,FALSE)</f>
        <v>Approved</v>
      </c>
      <c r="O455" t="str">
        <f>VLOOKUP(A455,[1]Transactions!$A$1:$Y$3480,7,FALSE)</f>
        <v>Solex</v>
      </c>
      <c r="P455" t="s">
        <v>43</v>
      </c>
      <c r="Q455">
        <v>53</v>
      </c>
      <c r="R455" t="s">
        <v>103</v>
      </c>
      <c r="S455" t="s">
        <v>119</v>
      </c>
      <c r="T455" t="s">
        <v>31</v>
      </c>
      <c r="U455" t="s">
        <v>32</v>
      </c>
      <c r="V455" t="s">
        <v>33</v>
      </c>
      <c r="W455">
        <v>14</v>
      </c>
      <c r="X455">
        <v>5</v>
      </c>
      <c r="Y455">
        <v>6151.66</v>
      </c>
      <c r="Z455">
        <v>3550.07</v>
      </c>
      <c r="AA455">
        <v>34</v>
      </c>
      <c r="AB455">
        <v>98</v>
      </c>
      <c r="AC455">
        <v>5</v>
      </c>
      <c r="AD455">
        <v>2601.59</v>
      </c>
      <c r="AE455">
        <f t="shared" si="44"/>
        <v>1</v>
      </c>
      <c r="AF455">
        <f>_xlfn.IFS(AC455&gt;=14,1,AND(AC455&lt;=14,AC455&gt;7),2,AND(AC455&lt;=7,AC455&gt;=5),3,AND(AC455&lt;=4,AC455&gt;0),4)</f>
        <v>3</v>
      </c>
      <c r="AG455">
        <f t="shared" si="47"/>
        <v>3</v>
      </c>
      <c r="AH455">
        <f t="shared" si="48"/>
        <v>133</v>
      </c>
      <c r="AI455" t="str">
        <f t="shared" si="49"/>
        <v>Bronz customer</v>
      </c>
    </row>
    <row r="456" spans="1:35" x14ac:dyDescent="0.3">
      <c r="A456">
        <v>2908</v>
      </c>
      <c r="B456" t="s">
        <v>1526</v>
      </c>
      <c r="C456">
        <v>3175</v>
      </c>
      <c r="D456" t="s">
        <v>40</v>
      </c>
      <c r="E456" t="s">
        <v>25</v>
      </c>
      <c r="F456">
        <v>8</v>
      </c>
      <c r="G456" t="s">
        <v>1527</v>
      </c>
      <c r="H456" t="s">
        <v>1528</v>
      </c>
      <c r="I456" t="str">
        <f>VLOOKUP(A456,[1]Transactions!$A$2:$Y$3480,8,FALSE)</f>
        <v>Standard</v>
      </c>
      <c r="J456">
        <f>VLOOKUP(A456,[1]Transactions!$A$2:$Y$3480,13,FALSE)</f>
        <v>110.56</v>
      </c>
      <c r="K456" s="4">
        <f>VLOOKUP(A456,[1]Transactions!$A$2:$Y$3480,14,FALSE)</f>
        <v>38206</v>
      </c>
      <c r="M456" t="b">
        <f>VLOOKUP(A456,[1]Transactions!$A$2:$Y$3480,5,FALSE)</f>
        <v>1</v>
      </c>
      <c r="N456" t="str">
        <f>VLOOKUP(A456,[1]Transactions!$A$2:$Y$3480,6,FALSE)</f>
        <v>Approved</v>
      </c>
      <c r="O456" t="str">
        <f>VLOOKUP(A456,[1]Transactions!$A$1:$Y$3480,7,FALSE)</f>
        <v>OHM Cycles</v>
      </c>
      <c r="P456" t="s">
        <v>43</v>
      </c>
      <c r="Q456">
        <v>42</v>
      </c>
      <c r="R456" t="s">
        <v>317</v>
      </c>
      <c r="S456" t="s">
        <v>30</v>
      </c>
      <c r="T456" t="s">
        <v>38</v>
      </c>
      <c r="U456" t="s">
        <v>32</v>
      </c>
      <c r="V456" t="s">
        <v>33</v>
      </c>
      <c r="W456">
        <v>11</v>
      </c>
      <c r="X456">
        <v>6</v>
      </c>
      <c r="Y456">
        <v>3638.18</v>
      </c>
      <c r="Z456">
        <v>1571.69</v>
      </c>
      <c r="AA456">
        <v>65</v>
      </c>
      <c r="AB456">
        <v>1</v>
      </c>
      <c r="AC456">
        <v>6</v>
      </c>
      <c r="AD456">
        <v>2066.4899999999998</v>
      </c>
      <c r="AE456">
        <f t="shared" si="44"/>
        <v>4</v>
      </c>
      <c r="AF456">
        <f t="shared" si="50"/>
        <v>3</v>
      </c>
      <c r="AG456">
        <f t="shared" si="47"/>
        <v>3</v>
      </c>
      <c r="AH456">
        <f t="shared" si="48"/>
        <v>433</v>
      </c>
      <c r="AI456" t="str">
        <f t="shared" si="49"/>
        <v>Platinum Customer</v>
      </c>
    </row>
    <row r="457" spans="1:35" x14ac:dyDescent="0.3">
      <c r="A457">
        <v>982</v>
      </c>
      <c r="B457" t="s">
        <v>1529</v>
      </c>
      <c r="C457">
        <v>2250</v>
      </c>
      <c r="D457" t="s">
        <v>24</v>
      </c>
      <c r="E457" t="s">
        <v>25</v>
      </c>
      <c r="F457">
        <v>6</v>
      </c>
      <c r="G457" t="s">
        <v>1530</v>
      </c>
      <c r="H457" t="s">
        <v>1531</v>
      </c>
      <c r="I457" t="str">
        <f>VLOOKUP(A457,[1]Transactions!$A$2:$Y$3480,8,FALSE)</f>
        <v>Standard</v>
      </c>
      <c r="J457">
        <f>VLOOKUP(A457,[1]Transactions!$A$2:$Y$3480,13,FALSE)</f>
        <v>1702.5499999999997</v>
      </c>
      <c r="K457" s="4">
        <f>VLOOKUP(A457,[1]Transactions!$A$2:$Y$3480,14,FALSE)</f>
        <v>38482</v>
      </c>
      <c r="M457" t="b">
        <f>VLOOKUP(A457,[1]Transactions!$A$2:$Y$3480,5,FALSE)</f>
        <v>0</v>
      </c>
      <c r="N457" t="str">
        <f>VLOOKUP(A457,[1]Transactions!$A$2:$Y$3480,6,FALSE)</f>
        <v>Approved</v>
      </c>
      <c r="O457" t="str">
        <f>VLOOKUP(A457,[1]Transactions!$A$1:$Y$3480,7,FALSE)</f>
        <v>Trek Bicycles</v>
      </c>
      <c r="P457" t="s">
        <v>28</v>
      </c>
      <c r="Q457">
        <v>14</v>
      </c>
      <c r="R457" t="s">
        <v>890</v>
      </c>
      <c r="S457" t="s">
        <v>30</v>
      </c>
      <c r="T457" t="s">
        <v>46</v>
      </c>
      <c r="U457" t="s">
        <v>32</v>
      </c>
      <c r="V457" t="s">
        <v>33</v>
      </c>
      <c r="W457">
        <v>6</v>
      </c>
      <c r="X457">
        <v>6</v>
      </c>
      <c r="Y457">
        <v>2794.75</v>
      </c>
      <c r="Z457">
        <v>1850.82</v>
      </c>
      <c r="AA457">
        <v>60</v>
      </c>
      <c r="AB457">
        <v>55</v>
      </c>
      <c r="AC457">
        <v>6</v>
      </c>
      <c r="AD457">
        <v>943.93</v>
      </c>
      <c r="AE457">
        <f t="shared" si="44"/>
        <v>2</v>
      </c>
      <c r="AF457">
        <f t="shared" si="50"/>
        <v>3</v>
      </c>
      <c r="AG457">
        <f t="shared" si="47"/>
        <v>4</v>
      </c>
      <c r="AH457">
        <f t="shared" si="48"/>
        <v>234</v>
      </c>
      <c r="AI457" t="str">
        <f t="shared" si="49"/>
        <v>Gold Customerr</v>
      </c>
    </row>
    <row r="458" spans="1:35" x14ac:dyDescent="0.3">
      <c r="A458">
        <v>1623</v>
      </c>
      <c r="B458" t="s">
        <v>1532</v>
      </c>
      <c r="C458">
        <v>3264</v>
      </c>
      <c r="D458" t="s">
        <v>40</v>
      </c>
      <c r="E458" t="s">
        <v>25</v>
      </c>
      <c r="F458">
        <v>1</v>
      </c>
      <c r="G458" t="s">
        <v>1533</v>
      </c>
      <c r="H458" t="s">
        <v>972</v>
      </c>
      <c r="I458" t="str">
        <f>VLOOKUP(A458,[1]Transactions!$A$2:$Y$3480,8,FALSE)</f>
        <v>Standard</v>
      </c>
      <c r="J458">
        <f>VLOOKUP(A458,[1]Transactions!$A$2:$Y$3480,13,FALSE)</f>
        <v>64.509999999999991</v>
      </c>
      <c r="K458" s="4">
        <f>VLOOKUP(A458,[1]Transactions!$A$2:$Y$3480,14,FALSE)</f>
        <v>33429</v>
      </c>
      <c r="M458" t="b">
        <f>VLOOKUP(A458,[1]Transactions!$A$2:$Y$3480,5,FALSE)</f>
        <v>0</v>
      </c>
      <c r="N458" t="str">
        <f>VLOOKUP(A458,[1]Transactions!$A$2:$Y$3480,6,FALSE)</f>
        <v>Approved</v>
      </c>
      <c r="O458" t="str">
        <f>VLOOKUP(A458,[1]Transactions!$A$1:$Y$3480,7,FALSE)</f>
        <v>Norco Bicycles</v>
      </c>
      <c r="P458" t="s">
        <v>43</v>
      </c>
      <c r="Q458">
        <v>29</v>
      </c>
      <c r="R458" t="s">
        <v>1534</v>
      </c>
      <c r="S458" t="s">
        <v>96</v>
      </c>
      <c r="T458" t="s">
        <v>46</v>
      </c>
      <c r="U458" t="s">
        <v>32</v>
      </c>
      <c r="V458" t="s">
        <v>33</v>
      </c>
      <c r="W458">
        <v>2</v>
      </c>
      <c r="X458">
        <v>6</v>
      </c>
      <c r="Y458">
        <v>7686.06</v>
      </c>
      <c r="Z458">
        <v>4323.51</v>
      </c>
      <c r="AA458">
        <v>22</v>
      </c>
      <c r="AB458">
        <v>2</v>
      </c>
      <c r="AC458">
        <v>6</v>
      </c>
      <c r="AD458">
        <v>3362.55</v>
      </c>
      <c r="AE458">
        <f t="shared" si="44"/>
        <v>4</v>
      </c>
      <c r="AF458">
        <f t="shared" si="50"/>
        <v>3</v>
      </c>
      <c r="AG458">
        <f t="shared" si="47"/>
        <v>2</v>
      </c>
      <c r="AH458">
        <f t="shared" si="48"/>
        <v>432</v>
      </c>
      <c r="AI458" t="str">
        <f t="shared" si="49"/>
        <v>Platinum Customer</v>
      </c>
    </row>
    <row r="459" spans="1:35" x14ac:dyDescent="0.3">
      <c r="A459">
        <v>2254</v>
      </c>
      <c r="B459" t="s">
        <v>1535</v>
      </c>
      <c r="C459">
        <v>2148</v>
      </c>
      <c r="D459" t="s">
        <v>24</v>
      </c>
      <c r="E459" t="s">
        <v>25</v>
      </c>
      <c r="F459">
        <v>8</v>
      </c>
      <c r="G459" t="s">
        <v>1536</v>
      </c>
      <c r="H459" t="s">
        <v>1537</v>
      </c>
      <c r="I459" t="str">
        <f>VLOOKUP(A459,[1]Transactions!$A$2:$Y$3480,8,FALSE)</f>
        <v>Standard</v>
      </c>
      <c r="J459">
        <f>VLOOKUP(A459,[1]Transactions!$A$2:$Y$3480,13,FALSE)</f>
        <v>356.5</v>
      </c>
      <c r="K459" s="4">
        <f>VLOOKUP(A459,[1]Transactions!$A$2:$Y$3480,14,FALSE)</f>
        <v>41064</v>
      </c>
      <c r="M459" t="b">
        <f>VLOOKUP(A459,[1]Transactions!$A$2:$Y$3480,5,FALSE)</f>
        <v>1</v>
      </c>
      <c r="N459" t="str">
        <f>VLOOKUP(A459,[1]Transactions!$A$2:$Y$3480,6,FALSE)</f>
        <v>Approved</v>
      </c>
      <c r="O459" t="str">
        <f>VLOOKUP(A459,[1]Transactions!$A$1:$Y$3480,7,FALSE)</f>
        <v>Solex</v>
      </c>
      <c r="P459" t="s">
        <v>43</v>
      </c>
      <c r="Q459">
        <v>36</v>
      </c>
      <c r="R459" t="s">
        <v>1049</v>
      </c>
      <c r="S459" t="s">
        <v>30</v>
      </c>
      <c r="T459" t="s">
        <v>38</v>
      </c>
      <c r="U459" t="s">
        <v>32</v>
      </c>
      <c r="V459" t="s">
        <v>47</v>
      </c>
      <c r="W459">
        <v>18</v>
      </c>
      <c r="X459">
        <v>5</v>
      </c>
      <c r="Y459">
        <v>5373.7</v>
      </c>
      <c r="Z459">
        <v>3054.81</v>
      </c>
      <c r="AA459">
        <v>64</v>
      </c>
      <c r="AB459">
        <v>3</v>
      </c>
      <c r="AC459">
        <v>5</v>
      </c>
      <c r="AD459">
        <v>2318.89</v>
      </c>
      <c r="AE459">
        <f t="shared" ref="AE459:AE522" si="51">_xlfn.IFS(AB459&gt;=85,1,AND(AB459&lt;=81,AB459&gt;44),2,AND(AB459&lt;=44,AB459&gt;17),3,AND(AB459&lt;=18,AB459&gt;0),4)</f>
        <v>4</v>
      </c>
      <c r="AF459">
        <f t="shared" ref="AF459:AF460" si="52">_xlfn.IFS(AC459&gt;=14,1,AND(AC459&lt;=14,AC459&gt;7),2,AND(AC459&lt;=7,AC459&gt;=5),3,AND(AC459&lt;=4,AC459&gt;0),4)</f>
        <v>3</v>
      </c>
      <c r="AG459">
        <f t="shared" si="47"/>
        <v>3</v>
      </c>
      <c r="AH459">
        <f t="shared" si="48"/>
        <v>433</v>
      </c>
      <c r="AI459" t="str">
        <f t="shared" si="49"/>
        <v>Platinum Customer</v>
      </c>
    </row>
    <row r="460" spans="1:35" x14ac:dyDescent="0.3">
      <c r="A460">
        <v>785</v>
      </c>
      <c r="B460" t="s">
        <v>1538</v>
      </c>
      <c r="C460">
        <v>2282</v>
      </c>
      <c r="D460" t="s">
        <v>24</v>
      </c>
      <c r="E460" t="s">
        <v>25</v>
      </c>
      <c r="F460">
        <v>8</v>
      </c>
      <c r="G460" t="s">
        <v>1539</v>
      </c>
      <c r="H460" t="s">
        <v>1540</v>
      </c>
      <c r="I460" t="str">
        <f>VLOOKUP(A460,[1]Transactions!$A$2:$Y$3480,8,FALSE)</f>
        <v>Road</v>
      </c>
      <c r="J460">
        <f>VLOOKUP(A460,[1]Transactions!$A$2:$Y$3480,13,FALSE)</f>
        <v>309.80999999999995</v>
      </c>
      <c r="K460" s="4">
        <f>VLOOKUP(A460,[1]Transactions!$A$2:$Y$3480,14,FALSE)</f>
        <v>40336</v>
      </c>
      <c r="M460" t="b">
        <f>VLOOKUP(A460,[1]Transactions!$A$2:$Y$3480,5,FALSE)</f>
        <v>1</v>
      </c>
      <c r="N460" t="str">
        <f>VLOOKUP(A460,[1]Transactions!$A$2:$Y$3480,6,FALSE)</f>
        <v>Approved</v>
      </c>
      <c r="O460" t="str">
        <f>VLOOKUP(A460,[1]Transactions!$A$1:$Y$3480,7,FALSE)</f>
        <v>Norco Bicycles</v>
      </c>
      <c r="P460" t="s">
        <v>43</v>
      </c>
      <c r="Q460">
        <v>48</v>
      </c>
      <c r="R460" t="s">
        <v>762</v>
      </c>
      <c r="S460" t="s">
        <v>119</v>
      </c>
      <c r="T460" t="s">
        <v>31</v>
      </c>
      <c r="U460" t="s">
        <v>32</v>
      </c>
      <c r="V460" t="s">
        <v>33</v>
      </c>
      <c r="W460">
        <v>18</v>
      </c>
      <c r="X460">
        <v>5</v>
      </c>
      <c r="Y460">
        <v>2941.55</v>
      </c>
      <c r="Z460">
        <v>2433.6799999999998</v>
      </c>
      <c r="AA460">
        <v>41</v>
      </c>
      <c r="AB460">
        <v>18</v>
      </c>
      <c r="AC460">
        <v>5</v>
      </c>
      <c r="AD460">
        <v>507.87</v>
      </c>
      <c r="AE460">
        <f t="shared" si="51"/>
        <v>3</v>
      </c>
      <c r="AF460">
        <f t="shared" si="52"/>
        <v>3</v>
      </c>
      <c r="AG460">
        <f t="shared" si="47"/>
        <v>4</v>
      </c>
      <c r="AH460">
        <f t="shared" si="48"/>
        <v>334</v>
      </c>
      <c r="AI460" t="str">
        <f t="shared" si="49"/>
        <v>Silver Customer</v>
      </c>
    </row>
    <row r="461" spans="1:35" x14ac:dyDescent="0.3">
      <c r="A461">
        <v>128</v>
      </c>
      <c r="B461" t="s">
        <v>1541</v>
      </c>
      <c r="C461">
        <v>2452</v>
      </c>
      <c r="D461" t="s">
        <v>24</v>
      </c>
      <c r="E461" t="s">
        <v>25</v>
      </c>
      <c r="F461">
        <v>5</v>
      </c>
      <c r="G461" t="s">
        <v>1542</v>
      </c>
      <c r="H461" t="s">
        <v>1543</v>
      </c>
      <c r="I461" t="str">
        <f>VLOOKUP(A461,[1]Transactions!$A$2:$Y$3480,8,FALSE)</f>
        <v>Road</v>
      </c>
      <c r="J461">
        <f>VLOOKUP(A461,[1]Transactions!$A$2:$Y$3480,13,FALSE)</f>
        <v>709.34</v>
      </c>
      <c r="K461" s="4">
        <f>VLOOKUP(A461,[1]Transactions!$A$2:$Y$3480,14,FALSE)</f>
        <v>42404</v>
      </c>
      <c r="M461" t="b">
        <f>VLOOKUP(A461,[1]Transactions!$A$2:$Y$3480,5,FALSE)</f>
        <v>0</v>
      </c>
      <c r="N461" t="str">
        <f>VLOOKUP(A461,[1]Transactions!$A$2:$Y$3480,6,FALSE)</f>
        <v>Approved</v>
      </c>
      <c r="O461" t="str">
        <f>VLOOKUP(A461,[1]Transactions!$A$1:$Y$3480,7,FALSE)</f>
        <v>Giant Bicycles</v>
      </c>
      <c r="P461" t="s">
        <v>28</v>
      </c>
      <c r="Q461">
        <v>73</v>
      </c>
      <c r="R461" t="s">
        <v>1178</v>
      </c>
      <c r="S461" t="s">
        <v>176</v>
      </c>
      <c r="T461" t="s">
        <v>31</v>
      </c>
      <c r="U461" t="s">
        <v>32</v>
      </c>
      <c r="V461" t="s">
        <v>33</v>
      </c>
      <c r="W461">
        <v>12</v>
      </c>
      <c r="X461">
        <v>4</v>
      </c>
      <c r="Y461">
        <v>3679.75</v>
      </c>
      <c r="Z461">
        <v>1486.69</v>
      </c>
      <c r="AA461">
        <v>43</v>
      </c>
      <c r="AB461">
        <v>137</v>
      </c>
      <c r="AC461">
        <v>4</v>
      </c>
      <c r="AD461">
        <v>2193.06</v>
      </c>
      <c r="AE461">
        <f t="shared" si="51"/>
        <v>1</v>
      </c>
      <c r="AF461">
        <f t="shared" si="50"/>
        <v>4</v>
      </c>
      <c r="AG461">
        <f t="shared" si="47"/>
        <v>3</v>
      </c>
      <c r="AH461">
        <f t="shared" si="48"/>
        <v>143</v>
      </c>
      <c r="AI461" t="str">
        <f t="shared" si="49"/>
        <v>Bronz customer</v>
      </c>
    </row>
    <row r="462" spans="1:35" x14ac:dyDescent="0.3">
      <c r="A462">
        <v>2473</v>
      </c>
      <c r="B462" t="s">
        <v>1544</v>
      </c>
      <c r="C462">
        <v>3754</v>
      </c>
      <c r="D462" t="s">
        <v>40</v>
      </c>
      <c r="E462" t="s">
        <v>25</v>
      </c>
      <c r="F462">
        <v>6</v>
      </c>
      <c r="G462" t="s">
        <v>1545</v>
      </c>
      <c r="I462" t="str">
        <f>VLOOKUP(A462,[1]Transactions!$A$2:$Y$3480,8,FALSE)</f>
        <v>Standard</v>
      </c>
      <c r="J462">
        <f>VLOOKUP(A462,[1]Transactions!$A$2:$Y$3480,13,FALSE)</f>
        <v>737.17000000000007</v>
      </c>
      <c r="K462" s="4">
        <f>VLOOKUP(A462,[1]Transactions!$A$2:$Y$3480,14,FALSE)</f>
        <v>41922</v>
      </c>
      <c r="M462" t="b">
        <f>VLOOKUP(A462,[1]Transactions!$A$2:$Y$3480,5,FALSE)</f>
        <v>0</v>
      </c>
      <c r="N462" t="str">
        <f>VLOOKUP(A462,[1]Transactions!$A$2:$Y$3480,6,FALSE)</f>
        <v>Approved</v>
      </c>
      <c r="O462" t="str">
        <f>VLOOKUP(A462,[1]Transactions!$A$1:$Y$3480,7,FALSE)</f>
        <v>Solex</v>
      </c>
      <c r="P462" t="s">
        <v>28</v>
      </c>
      <c r="Q462">
        <v>50</v>
      </c>
      <c r="R462" t="s">
        <v>1546</v>
      </c>
      <c r="S462" t="s">
        <v>96</v>
      </c>
      <c r="T462" t="s">
        <v>31</v>
      </c>
      <c r="U462" t="s">
        <v>32</v>
      </c>
      <c r="V462" t="s">
        <v>33</v>
      </c>
      <c r="W462">
        <v>13</v>
      </c>
      <c r="X462">
        <v>5</v>
      </c>
      <c r="Y462">
        <v>4256.68</v>
      </c>
      <c r="Z462">
        <v>1655.95</v>
      </c>
      <c r="AA462">
        <v>50</v>
      </c>
      <c r="AB462">
        <v>113</v>
      </c>
      <c r="AC462">
        <v>5</v>
      </c>
      <c r="AD462">
        <v>2600.73</v>
      </c>
      <c r="AE462">
        <f t="shared" si="51"/>
        <v>1</v>
      </c>
      <c r="AF462">
        <f t="shared" ref="AF462:AF463" si="53">_xlfn.IFS(AC462&gt;=14,1,AND(AC462&lt;=14,AC462&gt;7),2,AND(AC462&lt;=7,AC462&gt;=5),3,AND(AC462&lt;=4,AC462&gt;0),4)</f>
        <v>3</v>
      </c>
      <c r="AG462">
        <f t="shared" si="47"/>
        <v>3</v>
      </c>
      <c r="AH462">
        <f t="shared" si="48"/>
        <v>133</v>
      </c>
      <c r="AI462" t="str">
        <f t="shared" si="49"/>
        <v>Bronz customer</v>
      </c>
    </row>
    <row r="463" spans="1:35" x14ac:dyDescent="0.3">
      <c r="A463">
        <v>3188</v>
      </c>
      <c r="B463" t="s">
        <v>1547</v>
      </c>
      <c r="C463">
        <v>3085</v>
      </c>
      <c r="D463" t="s">
        <v>40</v>
      </c>
      <c r="E463" t="s">
        <v>25</v>
      </c>
      <c r="F463">
        <v>9</v>
      </c>
      <c r="G463" t="s">
        <v>1548</v>
      </c>
      <c r="I463" t="str">
        <f>VLOOKUP(A463,[1]Transactions!$A$2:$Y$3480,8,FALSE)</f>
        <v>Road</v>
      </c>
      <c r="J463">
        <f>VLOOKUP(A463,[1]Transactions!$A$2:$Y$3480,13,FALSE)</f>
        <v>309.80999999999995</v>
      </c>
      <c r="K463" s="4">
        <f>VLOOKUP(A463,[1]Transactions!$A$2:$Y$3480,14,FALSE)</f>
        <v>34527</v>
      </c>
      <c r="M463" t="b">
        <f>VLOOKUP(A463,[1]Transactions!$A$2:$Y$3480,5,FALSE)</f>
        <v>1</v>
      </c>
      <c r="N463" t="str">
        <f>VLOOKUP(A463,[1]Transactions!$A$2:$Y$3480,6,FALSE)</f>
        <v>Approved</v>
      </c>
      <c r="O463" t="str">
        <f>VLOOKUP(A463,[1]Transactions!$A$1:$Y$3480,7,FALSE)</f>
        <v>Norco Bicycles</v>
      </c>
      <c r="P463" t="s">
        <v>28</v>
      </c>
      <c r="Q463">
        <v>94</v>
      </c>
      <c r="R463" t="s">
        <v>107</v>
      </c>
      <c r="S463" t="s">
        <v>45</v>
      </c>
      <c r="T463" t="s">
        <v>31</v>
      </c>
      <c r="U463" t="s">
        <v>32</v>
      </c>
      <c r="V463" t="s">
        <v>47</v>
      </c>
      <c r="W463">
        <v>1</v>
      </c>
      <c r="X463">
        <v>5</v>
      </c>
      <c r="Y463">
        <v>3932.31</v>
      </c>
      <c r="Z463">
        <v>2569.15</v>
      </c>
      <c r="AA463">
        <v>21</v>
      </c>
      <c r="AB463">
        <v>116</v>
      </c>
      <c r="AC463">
        <v>5</v>
      </c>
      <c r="AD463">
        <v>1363.16</v>
      </c>
      <c r="AE463">
        <f t="shared" si="51"/>
        <v>1</v>
      </c>
      <c r="AF463">
        <f t="shared" si="53"/>
        <v>3</v>
      </c>
      <c r="AG463">
        <f t="shared" si="47"/>
        <v>4</v>
      </c>
      <c r="AH463">
        <f t="shared" si="48"/>
        <v>134</v>
      </c>
      <c r="AI463" t="str">
        <f t="shared" si="49"/>
        <v>Bronz customer</v>
      </c>
    </row>
    <row r="464" spans="1:35" x14ac:dyDescent="0.3">
      <c r="A464">
        <v>656</v>
      </c>
      <c r="B464" t="s">
        <v>1549</v>
      </c>
      <c r="C464">
        <v>3032</v>
      </c>
      <c r="D464" t="s">
        <v>40</v>
      </c>
      <c r="E464" t="s">
        <v>25</v>
      </c>
      <c r="F464">
        <v>5</v>
      </c>
      <c r="G464" t="s">
        <v>1550</v>
      </c>
      <c r="H464" t="s">
        <v>1551</v>
      </c>
      <c r="I464" t="str">
        <f>VLOOKUP(A464,[1]Transactions!$A$2:$Y$3480,8,FALSE)</f>
        <v>Standard</v>
      </c>
      <c r="J464">
        <f>VLOOKUP(A464,[1]Transactions!$A$2:$Y$3480,13,FALSE)</f>
        <v>1230.3000000000002</v>
      </c>
      <c r="K464" s="4">
        <f>VLOOKUP(A464,[1]Transactions!$A$2:$Y$3480,14,FALSE)</f>
        <v>42218</v>
      </c>
      <c r="M464" t="b">
        <f>VLOOKUP(A464,[1]Transactions!$A$2:$Y$3480,5,FALSE)</f>
        <v>0</v>
      </c>
      <c r="N464" t="str">
        <f>VLOOKUP(A464,[1]Transactions!$A$2:$Y$3480,6,FALSE)</f>
        <v>Approved</v>
      </c>
      <c r="O464" t="str">
        <f>VLOOKUP(A464,[1]Transactions!$A$1:$Y$3480,7,FALSE)</f>
        <v>WeareA2B</v>
      </c>
      <c r="P464" t="s">
        <v>43</v>
      </c>
      <c r="Q464">
        <v>80</v>
      </c>
      <c r="R464" t="s">
        <v>1440</v>
      </c>
      <c r="S464" t="s">
        <v>119</v>
      </c>
      <c r="T464" t="s">
        <v>46</v>
      </c>
      <c r="U464" t="s">
        <v>32</v>
      </c>
      <c r="V464" t="s">
        <v>33</v>
      </c>
      <c r="W464">
        <v>8</v>
      </c>
      <c r="X464">
        <v>8</v>
      </c>
      <c r="Y464">
        <v>8438.35</v>
      </c>
      <c r="Z464">
        <v>4688.79</v>
      </c>
      <c r="AA464">
        <v>41</v>
      </c>
      <c r="AB464">
        <v>10</v>
      </c>
      <c r="AC464">
        <v>8</v>
      </c>
      <c r="AD464">
        <v>3749.56</v>
      </c>
      <c r="AE464">
        <f t="shared" si="51"/>
        <v>4</v>
      </c>
      <c r="AF464">
        <f t="shared" si="50"/>
        <v>2</v>
      </c>
      <c r="AG464">
        <f t="shared" si="47"/>
        <v>2</v>
      </c>
      <c r="AH464">
        <f t="shared" si="48"/>
        <v>422</v>
      </c>
      <c r="AI464" t="str">
        <f t="shared" si="49"/>
        <v>Platinum Customer</v>
      </c>
    </row>
    <row r="465" spans="1:35" x14ac:dyDescent="0.3">
      <c r="A465">
        <v>394</v>
      </c>
      <c r="B465" t="s">
        <v>1552</v>
      </c>
      <c r="C465">
        <v>2287</v>
      </c>
      <c r="D465" t="s">
        <v>24</v>
      </c>
      <c r="E465" t="s">
        <v>25</v>
      </c>
      <c r="F465">
        <v>5</v>
      </c>
      <c r="G465" t="s">
        <v>1553</v>
      </c>
      <c r="H465" t="s">
        <v>1554</v>
      </c>
      <c r="I465" t="str">
        <f>VLOOKUP(A465,[1]Transactions!$A$2:$Y$3480,8,FALSE)</f>
        <v>Road</v>
      </c>
      <c r="J465">
        <f>VLOOKUP(A465,[1]Transactions!$A$2:$Y$3480,13,FALSE)</f>
        <v>450.77</v>
      </c>
      <c r="K465" s="4">
        <f>VLOOKUP(A465,[1]Transactions!$A$2:$Y$3480,14,FALSE)</f>
        <v>35707</v>
      </c>
      <c r="M465" t="b">
        <f>VLOOKUP(A465,[1]Transactions!$A$2:$Y$3480,5,FALSE)</f>
        <v>0</v>
      </c>
      <c r="N465" t="str">
        <f>VLOOKUP(A465,[1]Transactions!$A$2:$Y$3480,6,FALSE)</f>
        <v>Approved</v>
      </c>
      <c r="O465" t="str">
        <f>VLOOKUP(A465,[1]Transactions!$A$1:$Y$3480,7,FALSE)</f>
        <v>OHM Cycles</v>
      </c>
      <c r="P465" t="s">
        <v>43</v>
      </c>
      <c r="Q465">
        <v>70</v>
      </c>
      <c r="R465" t="s">
        <v>710</v>
      </c>
      <c r="S465" t="s">
        <v>30</v>
      </c>
      <c r="T465" t="s">
        <v>46</v>
      </c>
      <c r="U465" t="s">
        <v>32</v>
      </c>
      <c r="V465" t="s">
        <v>33</v>
      </c>
      <c r="W465">
        <v>16</v>
      </c>
      <c r="X465">
        <v>8</v>
      </c>
      <c r="Y465">
        <v>7818.74</v>
      </c>
      <c r="Z465">
        <v>2373.2800000000002</v>
      </c>
      <c r="AA465">
        <v>43</v>
      </c>
      <c r="AB465">
        <v>45</v>
      </c>
      <c r="AC465">
        <v>8</v>
      </c>
      <c r="AD465">
        <v>5445.46</v>
      </c>
      <c r="AE465">
        <f t="shared" si="51"/>
        <v>2</v>
      </c>
      <c r="AF465">
        <f t="shared" si="50"/>
        <v>2</v>
      </c>
      <c r="AG465">
        <f t="shared" si="47"/>
        <v>1</v>
      </c>
      <c r="AH465">
        <f t="shared" si="48"/>
        <v>221</v>
      </c>
      <c r="AI465" t="str">
        <f t="shared" si="49"/>
        <v>Gold Customerr</v>
      </c>
    </row>
    <row r="466" spans="1:35" x14ac:dyDescent="0.3">
      <c r="A466">
        <v>1833</v>
      </c>
      <c r="B466" t="s">
        <v>1555</v>
      </c>
      <c r="C466">
        <v>4224</v>
      </c>
      <c r="D466" t="s">
        <v>53</v>
      </c>
      <c r="E466" t="s">
        <v>25</v>
      </c>
      <c r="F466">
        <v>3</v>
      </c>
      <c r="G466" t="s">
        <v>1556</v>
      </c>
      <c r="H466" t="s">
        <v>1557</v>
      </c>
      <c r="I466" t="str">
        <f>VLOOKUP(A466,[1]Transactions!$A$2:$Y$3480,8,FALSE)</f>
        <v>Mountain</v>
      </c>
      <c r="J466">
        <f>VLOOKUP(A466,[1]Transactions!$A$2:$Y$3480,13,FALSE)</f>
        <v>75.75</v>
      </c>
      <c r="K466" s="4">
        <f>VLOOKUP(A466,[1]Transactions!$A$2:$Y$3480,14,FALSE)</f>
        <v>34115</v>
      </c>
      <c r="M466" t="b">
        <f>VLOOKUP(A466,[1]Transactions!$A$2:$Y$3480,5,FALSE)</f>
        <v>1</v>
      </c>
      <c r="N466" t="str">
        <f>VLOOKUP(A466,[1]Transactions!$A$2:$Y$3480,6,FALSE)</f>
        <v>Approved</v>
      </c>
      <c r="O466" t="str">
        <f>VLOOKUP(A466,[1]Transactions!$A$1:$Y$3480,7,FALSE)</f>
        <v>Norco Bicycles</v>
      </c>
      <c r="P466" t="s">
        <v>28</v>
      </c>
      <c r="Q466">
        <v>67</v>
      </c>
      <c r="R466" t="s">
        <v>107</v>
      </c>
      <c r="S466" t="s">
        <v>45</v>
      </c>
      <c r="T466" t="s">
        <v>46</v>
      </c>
      <c r="U466" t="s">
        <v>32</v>
      </c>
      <c r="V466" t="s">
        <v>33</v>
      </c>
      <c r="W466">
        <v>19</v>
      </c>
      <c r="X466">
        <v>5</v>
      </c>
      <c r="Y466">
        <v>4197.33</v>
      </c>
      <c r="Z466">
        <v>1755.96</v>
      </c>
      <c r="AA466">
        <v>53</v>
      </c>
      <c r="AB466">
        <v>10</v>
      </c>
      <c r="AC466">
        <v>5</v>
      </c>
      <c r="AD466">
        <v>2441.37</v>
      </c>
      <c r="AE466">
        <f t="shared" si="51"/>
        <v>4</v>
      </c>
      <c r="AF466">
        <f t="shared" ref="AF466:AF467" si="54">_xlfn.IFS(AC466&gt;=14,1,AND(AC466&lt;=14,AC466&gt;7),2,AND(AC466&lt;=7,AC466&gt;=5),3,AND(AC466&lt;=4,AC466&gt;0),4)</f>
        <v>3</v>
      </c>
      <c r="AG466">
        <f t="shared" si="47"/>
        <v>3</v>
      </c>
      <c r="AH466">
        <f t="shared" si="48"/>
        <v>433</v>
      </c>
      <c r="AI466" t="str">
        <f t="shared" si="49"/>
        <v>Platinum Customer</v>
      </c>
    </row>
    <row r="467" spans="1:35" x14ac:dyDescent="0.3">
      <c r="A467">
        <v>137</v>
      </c>
      <c r="B467" t="s">
        <v>1558</v>
      </c>
      <c r="C467">
        <v>2112</v>
      </c>
      <c r="D467" t="s">
        <v>24</v>
      </c>
      <c r="E467" t="s">
        <v>25</v>
      </c>
      <c r="F467">
        <v>10</v>
      </c>
      <c r="G467" t="s">
        <v>1559</v>
      </c>
      <c r="H467" t="s">
        <v>1560</v>
      </c>
      <c r="I467">
        <f>VLOOKUP(A467,[1]Transactions!$A$2:$Y$3480,8,FALSE)</f>
        <v>0</v>
      </c>
      <c r="J467">
        <f>VLOOKUP(A467,[1]Transactions!$A$2:$Y$3480,13,FALSE)</f>
        <v>1942.61</v>
      </c>
      <c r="K467" s="4">
        <f>VLOOKUP(A467,[1]Transactions!$A$2:$Y$3480,14,FALSE)</f>
        <v>0</v>
      </c>
      <c r="M467" t="b">
        <f>VLOOKUP(A467,[1]Transactions!$A$2:$Y$3480,5,FALSE)</f>
        <v>0</v>
      </c>
      <c r="N467" t="str">
        <f>VLOOKUP(A467,[1]Transactions!$A$2:$Y$3480,6,FALSE)</f>
        <v>Approved</v>
      </c>
      <c r="O467">
        <f>VLOOKUP(A467,[1]Transactions!$A$1:$Y$3480,7,FALSE)</f>
        <v>0</v>
      </c>
      <c r="P467" t="s">
        <v>28</v>
      </c>
      <c r="Q467">
        <v>27</v>
      </c>
      <c r="R467" t="s">
        <v>1561</v>
      </c>
      <c r="S467" t="s">
        <v>176</v>
      </c>
      <c r="T467" t="s">
        <v>46</v>
      </c>
      <c r="U467" t="s">
        <v>32</v>
      </c>
      <c r="V467" t="s">
        <v>47</v>
      </c>
      <c r="W467">
        <v>10</v>
      </c>
      <c r="X467">
        <v>5</v>
      </c>
      <c r="Y467">
        <v>3507.05</v>
      </c>
      <c r="Z467">
        <v>2010.6</v>
      </c>
      <c r="AA467">
        <v>32</v>
      </c>
      <c r="AB467">
        <v>27</v>
      </c>
      <c r="AC467">
        <v>5</v>
      </c>
      <c r="AD467">
        <v>1496.45</v>
      </c>
      <c r="AE467">
        <f t="shared" si="51"/>
        <v>3</v>
      </c>
      <c r="AF467">
        <f t="shared" si="54"/>
        <v>3</v>
      </c>
      <c r="AG467">
        <f t="shared" si="47"/>
        <v>4</v>
      </c>
      <c r="AH467">
        <f t="shared" si="48"/>
        <v>334</v>
      </c>
      <c r="AI467" t="str">
        <f t="shared" si="49"/>
        <v>Silver Customer</v>
      </c>
    </row>
    <row r="468" spans="1:35" x14ac:dyDescent="0.3">
      <c r="A468">
        <v>2045</v>
      </c>
      <c r="B468" t="s">
        <v>1562</v>
      </c>
      <c r="C468">
        <v>2075</v>
      </c>
      <c r="D468" t="s">
        <v>24</v>
      </c>
      <c r="E468" t="s">
        <v>25</v>
      </c>
      <c r="F468">
        <v>11</v>
      </c>
      <c r="G468" t="s">
        <v>1563</v>
      </c>
      <c r="H468" t="s">
        <v>1564</v>
      </c>
      <c r="I468" t="str">
        <f>VLOOKUP(A468,[1]Transactions!$A$2:$Y$3480,8,FALSE)</f>
        <v>Standard</v>
      </c>
      <c r="J468">
        <f>VLOOKUP(A468,[1]Transactions!$A$2:$Y$3480,13,FALSE)</f>
        <v>1055.82</v>
      </c>
      <c r="K468" s="4">
        <f>VLOOKUP(A468,[1]Transactions!$A$2:$Y$3480,14,FALSE)</f>
        <v>38339</v>
      </c>
      <c r="M468" t="b">
        <f>VLOOKUP(A468,[1]Transactions!$A$2:$Y$3480,5,FALSE)</f>
        <v>1</v>
      </c>
      <c r="N468" t="str">
        <f>VLOOKUP(A468,[1]Transactions!$A$2:$Y$3480,6,FALSE)</f>
        <v>Approved</v>
      </c>
      <c r="O468" t="str">
        <f>VLOOKUP(A468,[1]Transactions!$A$1:$Y$3480,7,FALSE)</f>
        <v>Giant Bicycles</v>
      </c>
      <c r="P468" t="s">
        <v>43</v>
      </c>
      <c r="Q468">
        <v>15</v>
      </c>
      <c r="R468" t="s">
        <v>658</v>
      </c>
      <c r="S468" t="s">
        <v>45</v>
      </c>
      <c r="T468" t="s">
        <v>46</v>
      </c>
      <c r="U468" t="s">
        <v>32</v>
      </c>
      <c r="V468" t="s">
        <v>47</v>
      </c>
      <c r="W468">
        <v>15</v>
      </c>
      <c r="X468">
        <v>8</v>
      </c>
      <c r="Y468">
        <v>7477.23</v>
      </c>
      <c r="Z468">
        <v>3209.56</v>
      </c>
      <c r="AA468">
        <v>36</v>
      </c>
      <c r="AB468">
        <v>55</v>
      </c>
      <c r="AC468">
        <v>8</v>
      </c>
      <c r="AD468">
        <v>4267.67</v>
      </c>
      <c r="AE468">
        <f t="shared" si="51"/>
        <v>2</v>
      </c>
      <c r="AF468">
        <f t="shared" si="50"/>
        <v>2</v>
      </c>
      <c r="AG468">
        <f t="shared" si="47"/>
        <v>2</v>
      </c>
      <c r="AH468">
        <f t="shared" si="48"/>
        <v>222</v>
      </c>
      <c r="AI468" t="str">
        <f t="shared" si="49"/>
        <v>Gold Customerr</v>
      </c>
    </row>
    <row r="469" spans="1:35" x14ac:dyDescent="0.3">
      <c r="A469">
        <v>1250</v>
      </c>
      <c r="B469" t="s">
        <v>1565</v>
      </c>
      <c r="C469">
        <v>4818</v>
      </c>
      <c r="D469" t="s">
        <v>53</v>
      </c>
      <c r="E469" t="s">
        <v>25</v>
      </c>
      <c r="F469">
        <v>7</v>
      </c>
      <c r="G469" t="s">
        <v>1566</v>
      </c>
      <c r="H469" t="s">
        <v>1567</v>
      </c>
      <c r="I469" t="str">
        <f>VLOOKUP(A469,[1]Transactions!$A$2:$Y$3480,8,FALSE)</f>
        <v>Standard</v>
      </c>
      <c r="J469">
        <f>VLOOKUP(A469,[1]Transactions!$A$2:$Y$3480,13,FALSE)</f>
        <v>72.599999999999966</v>
      </c>
      <c r="K469" s="4">
        <f>VLOOKUP(A469,[1]Transactions!$A$2:$Y$3480,14,FALSE)</f>
        <v>38482</v>
      </c>
      <c r="M469" t="b">
        <f>VLOOKUP(A469,[1]Transactions!$A$2:$Y$3480,5,FALSE)</f>
        <v>0</v>
      </c>
      <c r="N469" t="str">
        <f>VLOOKUP(A469,[1]Transactions!$A$2:$Y$3480,6,FALSE)</f>
        <v>Approved</v>
      </c>
      <c r="O469" t="str">
        <f>VLOOKUP(A469,[1]Transactions!$A$1:$Y$3480,7,FALSE)</f>
        <v>Norco Bicycles</v>
      </c>
      <c r="P469" t="s">
        <v>43</v>
      </c>
      <c r="Q469">
        <v>42</v>
      </c>
      <c r="R469" t="s">
        <v>214</v>
      </c>
      <c r="S469" t="s">
        <v>119</v>
      </c>
      <c r="T469" t="s">
        <v>31</v>
      </c>
      <c r="U469" t="s">
        <v>32</v>
      </c>
      <c r="V469" t="s">
        <v>47</v>
      </c>
      <c r="W469">
        <v>1</v>
      </c>
      <c r="X469">
        <v>10</v>
      </c>
      <c r="Y469">
        <v>9534.19</v>
      </c>
      <c r="Z469">
        <v>3440.93</v>
      </c>
      <c r="AA469">
        <v>18</v>
      </c>
      <c r="AB469">
        <v>35</v>
      </c>
      <c r="AC469">
        <v>10</v>
      </c>
      <c r="AD469">
        <v>6093.26</v>
      </c>
      <c r="AE469">
        <f t="shared" si="51"/>
        <v>3</v>
      </c>
      <c r="AF469">
        <f t="shared" si="50"/>
        <v>2</v>
      </c>
      <c r="AG469">
        <f t="shared" si="47"/>
        <v>1</v>
      </c>
      <c r="AH469">
        <f t="shared" si="48"/>
        <v>321</v>
      </c>
      <c r="AI469" t="str">
        <f t="shared" si="49"/>
        <v>Silver Customer</v>
      </c>
    </row>
    <row r="470" spans="1:35" x14ac:dyDescent="0.3">
      <c r="A470">
        <v>1202</v>
      </c>
      <c r="B470" t="s">
        <v>1568</v>
      </c>
      <c r="C470">
        <v>2155</v>
      </c>
      <c r="D470" t="s">
        <v>24</v>
      </c>
      <c r="E470" t="s">
        <v>25</v>
      </c>
      <c r="F470">
        <v>10</v>
      </c>
      <c r="G470" t="s">
        <v>1569</v>
      </c>
      <c r="I470" t="str">
        <f>VLOOKUP(A470,[1]Transactions!$A$2:$Y$3480,8,FALSE)</f>
        <v>Standard</v>
      </c>
      <c r="J470">
        <f>VLOOKUP(A470,[1]Transactions!$A$2:$Y$3480,13,FALSE)</f>
        <v>198.29000000000002</v>
      </c>
      <c r="K470" s="4">
        <f>VLOOKUP(A470,[1]Transactions!$A$2:$Y$3480,14,FALSE)</f>
        <v>36668</v>
      </c>
      <c r="M470" t="b">
        <f>VLOOKUP(A470,[1]Transactions!$A$2:$Y$3480,5,FALSE)</f>
        <v>0</v>
      </c>
      <c r="N470" t="str">
        <f>VLOOKUP(A470,[1]Transactions!$A$2:$Y$3480,6,FALSE)</f>
        <v>Approved</v>
      </c>
      <c r="O470" t="str">
        <f>VLOOKUP(A470,[1]Transactions!$A$1:$Y$3480,7,FALSE)</f>
        <v>Trek Bicycles</v>
      </c>
      <c r="P470" t="s">
        <v>28</v>
      </c>
      <c r="Q470">
        <v>90</v>
      </c>
      <c r="R470" t="s">
        <v>191</v>
      </c>
      <c r="S470" t="s">
        <v>57</v>
      </c>
      <c r="T470" t="s">
        <v>31</v>
      </c>
      <c r="U470" t="s">
        <v>32</v>
      </c>
      <c r="V470" t="s">
        <v>33</v>
      </c>
      <c r="W470">
        <v>8</v>
      </c>
      <c r="X470">
        <v>2</v>
      </c>
      <c r="Y470">
        <v>3753.17</v>
      </c>
      <c r="Z470">
        <v>3340.32</v>
      </c>
      <c r="AA470">
        <v>28</v>
      </c>
      <c r="AB470">
        <v>85</v>
      </c>
      <c r="AC470">
        <v>2</v>
      </c>
      <c r="AD470">
        <v>412.85</v>
      </c>
      <c r="AE470">
        <f t="shared" si="51"/>
        <v>1</v>
      </c>
      <c r="AF470">
        <f t="shared" si="50"/>
        <v>4</v>
      </c>
      <c r="AG470">
        <f t="shared" si="47"/>
        <v>4</v>
      </c>
      <c r="AH470">
        <f t="shared" si="48"/>
        <v>144</v>
      </c>
      <c r="AI470" t="str">
        <f t="shared" si="49"/>
        <v>Bronz customer</v>
      </c>
    </row>
    <row r="471" spans="1:35" x14ac:dyDescent="0.3">
      <c r="A471">
        <v>1150</v>
      </c>
      <c r="B471" t="s">
        <v>1570</v>
      </c>
      <c r="C471">
        <v>4502</v>
      </c>
      <c r="D471" t="s">
        <v>53</v>
      </c>
      <c r="E471" t="s">
        <v>25</v>
      </c>
      <c r="F471">
        <v>4</v>
      </c>
      <c r="G471" t="s">
        <v>1571</v>
      </c>
      <c r="H471" t="s">
        <v>1572</v>
      </c>
      <c r="I471" t="str">
        <f>VLOOKUP(A471,[1]Transactions!$A$2:$Y$3480,8,FALSE)</f>
        <v>Road</v>
      </c>
      <c r="J471">
        <f>VLOOKUP(A471,[1]Transactions!$A$2:$Y$3480,13,FALSE)</f>
        <v>198.22000000000003</v>
      </c>
      <c r="K471" s="4">
        <f>VLOOKUP(A471,[1]Transactions!$A$2:$Y$3480,14,FALSE)</f>
        <v>34996</v>
      </c>
      <c r="M471" t="b">
        <f>VLOOKUP(A471,[1]Transactions!$A$2:$Y$3480,5,FALSE)</f>
        <v>0</v>
      </c>
      <c r="N471" t="str">
        <f>VLOOKUP(A471,[1]Transactions!$A$2:$Y$3480,6,FALSE)</f>
        <v>Approved</v>
      </c>
      <c r="O471" t="str">
        <f>VLOOKUP(A471,[1]Transactions!$A$1:$Y$3480,7,FALSE)</f>
        <v>Giant Bicycles</v>
      </c>
      <c r="P471" t="s">
        <v>43</v>
      </c>
      <c r="Q471">
        <v>64</v>
      </c>
      <c r="R471" t="s">
        <v>84</v>
      </c>
      <c r="S471" t="s">
        <v>45</v>
      </c>
      <c r="T471" t="s">
        <v>31</v>
      </c>
      <c r="U471" t="s">
        <v>32</v>
      </c>
      <c r="V471" t="s">
        <v>33</v>
      </c>
      <c r="W471">
        <v>13</v>
      </c>
      <c r="X471">
        <v>5</v>
      </c>
      <c r="Y471">
        <v>8439.82</v>
      </c>
      <c r="Z471">
        <v>2131.54</v>
      </c>
      <c r="AA471">
        <v>44</v>
      </c>
      <c r="AB471">
        <v>103</v>
      </c>
      <c r="AC471">
        <v>5</v>
      </c>
      <c r="AD471">
        <v>6308.28</v>
      </c>
      <c r="AE471">
        <f t="shared" si="51"/>
        <v>1</v>
      </c>
      <c r="AF471">
        <f>_xlfn.IFS(AC471&gt;=14,1,AND(AC471&lt;=14,AC471&gt;7),2,AND(AC471&lt;=7,AC471&gt;=5),3,AND(AC471&lt;=4,AC471&gt;0),4)</f>
        <v>3</v>
      </c>
      <c r="AG471">
        <f t="shared" si="47"/>
        <v>1</v>
      </c>
      <c r="AH471">
        <f t="shared" si="48"/>
        <v>131</v>
      </c>
      <c r="AI471" t="str">
        <f t="shared" si="49"/>
        <v>Bronz customer</v>
      </c>
    </row>
    <row r="472" spans="1:35" x14ac:dyDescent="0.3">
      <c r="A472">
        <v>699</v>
      </c>
      <c r="B472" t="s">
        <v>1573</v>
      </c>
      <c r="C472">
        <v>2770</v>
      </c>
      <c r="D472" t="s">
        <v>24</v>
      </c>
      <c r="E472" t="s">
        <v>25</v>
      </c>
      <c r="F472">
        <v>6</v>
      </c>
      <c r="G472" t="s">
        <v>1574</v>
      </c>
      <c r="H472" t="s">
        <v>1575</v>
      </c>
      <c r="I472" t="str">
        <f>VLOOKUP(A472,[1]Transactions!$A$2:$Y$3480,8,FALSE)</f>
        <v>Standard</v>
      </c>
      <c r="J472">
        <f>VLOOKUP(A472,[1]Transactions!$A$2:$Y$3480,13,FALSE)</f>
        <v>217.51</v>
      </c>
      <c r="K472" s="4">
        <f>VLOOKUP(A472,[1]Transactions!$A$2:$Y$3480,14,FALSE)</f>
        <v>40779</v>
      </c>
      <c r="M472" t="b">
        <f>VLOOKUP(A472,[1]Transactions!$A$2:$Y$3480,5,FALSE)</f>
        <v>0</v>
      </c>
      <c r="N472" t="str">
        <f>VLOOKUP(A472,[1]Transactions!$A$2:$Y$3480,6,FALSE)</f>
        <v>Approved</v>
      </c>
      <c r="O472" t="str">
        <f>VLOOKUP(A472,[1]Transactions!$A$1:$Y$3480,7,FALSE)</f>
        <v>Giant Bicycles</v>
      </c>
      <c r="P472" t="s">
        <v>43</v>
      </c>
      <c r="Q472">
        <v>16</v>
      </c>
      <c r="R472" t="s">
        <v>1576</v>
      </c>
      <c r="S472" t="s">
        <v>219</v>
      </c>
      <c r="T472" t="s">
        <v>38</v>
      </c>
      <c r="U472" t="s">
        <v>32</v>
      </c>
      <c r="V472" t="s">
        <v>33</v>
      </c>
      <c r="W472">
        <v>16</v>
      </c>
      <c r="X472">
        <v>3</v>
      </c>
      <c r="Y472">
        <v>2655.81</v>
      </c>
      <c r="Z472">
        <v>1679.57</v>
      </c>
      <c r="AA472">
        <v>48</v>
      </c>
      <c r="AB472">
        <v>55</v>
      </c>
      <c r="AC472">
        <v>3</v>
      </c>
      <c r="AD472">
        <v>976.24</v>
      </c>
      <c r="AE472">
        <f t="shared" si="51"/>
        <v>2</v>
      </c>
      <c r="AF472">
        <f t="shared" si="50"/>
        <v>4</v>
      </c>
      <c r="AG472">
        <f t="shared" si="47"/>
        <v>4</v>
      </c>
      <c r="AH472">
        <f t="shared" si="48"/>
        <v>244</v>
      </c>
      <c r="AI472" t="str">
        <f t="shared" si="49"/>
        <v>Gold Customerr</v>
      </c>
    </row>
    <row r="473" spans="1:35" x14ac:dyDescent="0.3">
      <c r="A473">
        <v>2853</v>
      </c>
      <c r="B473" t="s">
        <v>1577</v>
      </c>
      <c r="C473">
        <v>2089</v>
      </c>
      <c r="D473" t="s">
        <v>24</v>
      </c>
      <c r="E473" t="s">
        <v>25</v>
      </c>
      <c r="F473">
        <v>10</v>
      </c>
      <c r="G473" t="s">
        <v>1578</v>
      </c>
      <c r="H473" t="s">
        <v>1579</v>
      </c>
      <c r="I473" t="str">
        <f>VLOOKUP(A473,[1]Transactions!$A$2:$Y$3480,8,FALSE)</f>
        <v>Standard</v>
      </c>
      <c r="J473">
        <f>VLOOKUP(A473,[1]Transactions!$A$2:$Y$3480,13,FALSE)</f>
        <v>1592.19</v>
      </c>
      <c r="K473" s="4">
        <f>VLOOKUP(A473,[1]Transactions!$A$2:$Y$3480,14,FALSE)</f>
        <v>40410</v>
      </c>
      <c r="M473" t="b">
        <f>VLOOKUP(A473,[1]Transactions!$A$2:$Y$3480,5,FALSE)</f>
        <v>0</v>
      </c>
      <c r="N473" t="str">
        <f>VLOOKUP(A473,[1]Transactions!$A$2:$Y$3480,6,FALSE)</f>
        <v>Approved</v>
      </c>
      <c r="O473" t="str">
        <f>VLOOKUP(A473,[1]Transactions!$A$1:$Y$3480,7,FALSE)</f>
        <v>OHM Cycles</v>
      </c>
      <c r="P473" t="s">
        <v>28</v>
      </c>
      <c r="Q473">
        <v>65</v>
      </c>
      <c r="R473" t="s">
        <v>425</v>
      </c>
      <c r="S473" t="s">
        <v>57</v>
      </c>
      <c r="T473" t="s">
        <v>46</v>
      </c>
      <c r="U473" t="s">
        <v>32</v>
      </c>
      <c r="V473" t="s">
        <v>33</v>
      </c>
      <c r="W473">
        <v>7</v>
      </c>
      <c r="X473">
        <v>8</v>
      </c>
      <c r="Y473">
        <v>8836.36</v>
      </c>
      <c r="Z473">
        <v>4225.76</v>
      </c>
      <c r="AA473">
        <v>34</v>
      </c>
      <c r="AB473">
        <v>81</v>
      </c>
      <c r="AC473">
        <v>8</v>
      </c>
      <c r="AD473">
        <v>4610.6000000000004</v>
      </c>
      <c r="AE473">
        <f t="shared" si="51"/>
        <v>2</v>
      </c>
      <c r="AF473">
        <f t="shared" si="50"/>
        <v>2</v>
      </c>
      <c r="AG473">
        <f t="shared" si="47"/>
        <v>1</v>
      </c>
      <c r="AH473">
        <f t="shared" si="48"/>
        <v>221</v>
      </c>
      <c r="AI473" t="str">
        <f t="shared" si="49"/>
        <v>Gold Customerr</v>
      </c>
    </row>
    <row r="474" spans="1:35" x14ac:dyDescent="0.3">
      <c r="A474">
        <v>663</v>
      </c>
      <c r="B474" t="s">
        <v>1580</v>
      </c>
      <c r="C474">
        <v>2199</v>
      </c>
      <c r="D474" t="s">
        <v>24</v>
      </c>
      <c r="E474" t="s">
        <v>25</v>
      </c>
      <c r="F474">
        <v>9</v>
      </c>
      <c r="G474" t="s">
        <v>1581</v>
      </c>
      <c r="H474" t="s">
        <v>1582</v>
      </c>
      <c r="I474" t="str">
        <f>VLOOKUP(A474,[1]Transactions!$A$2:$Y$3480,8,FALSE)</f>
        <v>Standard</v>
      </c>
      <c r="J474">
        <f>VLOOKUP(A474,[1]Transactions!$A$2:$Y$3480,13,FALSE)</f>
        <v>737.17000000000007</v>
      </c>
      <c r="K474" s="4">
        <f>VLOOKUP(A474,[1]Transactions!$A$2:$Y$3480,14,FALSE)</f>
        <v>34996</v>
      </c>
      <c r="M474" t="b">
        <f>VLOOKUP(A474,[1]Transactions!$A$2:$Y$3480,5,FALSE)</f>
        <v>1</v>
      </c>
      <c r="N474" t="str">
        <f>VLOOKUP(A474,[1]Transactions!$A$2:$Y$3480,6,FALSE)</f>
        <v>Approved</v>
      </c>
      <c r="O474" t="str">
        <f>VLOOKUP(A474,[1]Transactions!$A$1:$Y$3480,7,FALSE)</f>
        <v>Solex</v>
      </c>
      <c r="P474" t="s">
        <v>28</v>
      </c>
      <c r="Q474">
        <v>27</v>
      </c>
      <c r="R474" t="s">
        <v>658</v>
      </c>
      <c r="S474" t="s">
        <v>176</v>
      </c>
      <c r="T474" t="s">
        <v>38</v>
      </c>
      <c r="U474" t="s">
        <v>32</v>
      </c>
      <c r="V474" t="s">
        <v>33</v>
      </c>
      <c r="W474">
        <v>3</v>
      </c>
      <c r="X474">
        <v>4</v>
      </c>
      <c r="Y474">
        <v>5447.21</v>
      </c>
      <c r="Z474">
        <v>3314.42</v>
      </c>
      <c r="AA474">
        <v>23</v>
      </c>
      <c r="AB474">
        <v>73</v>
      </c>
      <c r="AC474">
        <v>4</v>
      </c>
      <c r="AD474">
        <v>2132.79</v>
      </c>
      <c r="AE474">
        <f t="shared" si="51"/>
        <v>2</v>
      </c>
      <c r="AF474">
        <f t="shared" si="50"/>
        <v>4</v>
      </c>
      <c r="AG474">
        <f t="shared" si="47"/>
        <v>3</v>
      </c>
      <c r="AH474">
        <f t="shared" si="48"/>
        <v>243</v>
      </c>
      <c r="AI474" t="str">
        <f t="shared" si="49"/>
        <v>Gold Customerr</v>
      </c>
    </row>
    <row r="475" spans="1:35" x14ac:dyDescent="0.3">
      <c r="A475">
        <v>230</v>
      </c>
      <c r="B475" t="s">
        <v>1583</v>
      </c>
      <c r="C475">
        <v>2075</v>
      </c>
      <c r="D475" t="s">
        <v>24</v>
      </c>
      <c r="E475" t="s">
        <v>25</v>
      </c>
      <c r="F475">
        <v>11</v>
      </c>
      <c r="G475" t="s">
        <v>1584</v>
      </c>
      <c r="H475" t="s">
        <v>1585</v>
      </c>
      <c r="I475" t="str">
        <f>VLOOKUP(A475,[1]Transactions!$A$2:$Y$3480,8,FALSE)</f>
        <v>Standard</v>
      </c>
      <c r="J475">
        <f>VLOOKUP(A475,[1]Transactions!$A$2:$Y$3480,13,FALSE)</f>
        <v>110.56</v>
      </c>
      <c r="K475" s="4">
        <f>VLOOKUP(A475,[1]Transactions!$A$2:$Y$3480,14,FALSE)</f>
        <v>41434</v>
      </c>
      <c r="M475" t="b">
        <f>VLOOKUP(A475,[1]Transactions!$A$2:$Y$3480,5,FALSE)</f>
        <v>1</v>
      </c>
      <c r="N475" t="str">
        <f>VLOOKUP(A475,[1]Transactions!$A$2:$Y$3480,6,FALSE)</f>
        <v>Approved</v>
      </c>
      <c r="O475" t="str">
        <f>VLOOKUP(A475,[1]Transactions!$A$1:$Y$3480,7,FALSE)</f>
        <v>OHM Cycles</v>
      </c>
      <c r="P475" t="s">
        <v>43</v>
      </c>
      <c r="Q475">
        <v>74</v>
      </c>
      <c r="R475" t="s">
        <v>111</v>
      </c>
      <c r="S475" t="s">
        <v>176</v>
      </c>
      <c r="T475" t="s">
        <v>46</v>
      </c>
      <c r="U475" t="s">
        <v>32</v>
      </c>
      <c r="V475" t="s">
        <v>47</v>
      </c>
      <c r="W475">
        <v>11</v>
      </c>
      <c r="X475">
        <v>10</v>
      </c>
      <c r="Y475">
        <v>10591.71</v>
      </c>
      <c r="Z475">
        <v>5846.7</v>
      </c>
      <c r="AA475">
        <v>66</v>
      </c>
      <c r="AB475">
        <v>36</v>
      </c>
      <c r="AC475">
        <v>10</v>
      </c>
      <c r="AD475">
        <v>4745.01</v>
      </c>
      <c r="AE475">
        <f t="shared" si="51"/>
        <v>3</v>
      </c>
      <c r="AF475">
        <f t="shared" si="50"/>
        <v>2</v>
      </c>
      <c r="AG475">
        <f t="shared" si="47"/>
        <v>1</v>
      </c>
      <c r="AH475">
        <f t="shared" si="48"/>
        <v>321</v>
      </c>
      <c r="AI475" t="str">
        <f t="shared" si="49"/>
        <v>Silver Customer</v>
      </c>
    </row>
    <row r="476" spans="1:35" x14ac:dyDescent="0.3">
      <c r="A476">
        <v>1707</v>
      </c>
      <c r="B476" t="s">
        <v>1586</v>
      </c>
      <c r="C476">
        <v>4105</v>
      </c>
      <c r="D476" t="s">
        <v>53</v>
      </c>
      <c r="E476" t="s">
        <v>25</v>
      </c>
      <c r="F476">
        <v>8</v>
      </c>
      <c r="G476" t="s">
        <v>1587</v>
      </c>
      <c r="H476" t="s">
        <v>1588</v>
      </c>
      <c r="I476" t="str">
        <f>VLOOKUP(A476,[1]Transactions!$A$2:$Y$3480,8,FALSE)</f>
        <v>Standard</v>
      </c>
      <c r="J476">
        <f>VLOOKUP(A476,[1]Transactions!$A$2:$Y$3480,13,FALSE)</f>
        <v>179.44</v>
      </c>
      <c r="K476" s="4">
        <f>VLOOKUP(A476,[1]Transactions!$A$2:$Y$3480,14,FALSE)</f>
        <v>34143</v>
      </c>
      <c r="M476" t="b">
        <f>VLOOKUP(A476,[1]Transactions!$A$2:$Y$3480,5,FALSE)</f>
        <v>0</v>
      </c>
      <c r="N476" t="str">
        <f>VLOOKUP(A476,[1]Transactions!$A$2:$Y$3480,6,FALSE)</f>
        <v>Approved</v>
      </c>
      <c r="O476" t="str">
        <f>VLOOKUP(A476,[1]Transactions!$A$1:$Y$3480,7,FALSE)</f>
        <v>Solex</v>
      </c>
      <c r="P476" t="s">
        <v>28</v>
      </c>
      <c r="Q476">
        <v>18</v>
      </c>
      <c r="R476" t="s">
        <v>580</v>
      </c>
      <c r="S476" t="s">
        <v>45</v>
      </c>
      <c r="T476" t="s">
        <v>46</v>
      </c>
      <c r="U476" t="s">
        <v>32</v>
      </c>
      <c r="V476" t="s">
        <v>47</v>
      </c>
      <c r="W476">
        <v>7</v>
      </c>
      <c r="X476">
        <v>8</v>
      </c>
      <c r="Y476">
        <v>6588.76</v>
      </c>
      <c r="Z476">
        <v>3125.22</v>
      </c>
      <c r="AA476">
        <v>26</v>
      </c>
      <c r="AB476">
        <v>17</v>
      </c>
      <c r="AC476">
        <v>8</v>
      </c>
      <c r="AD476">
        <v>3463.54</v>
      </c>
      <c r="AE476">
        <f t="shared" si="51"/>
        <v>4</v>
      </c>
      <c r="AF476">
        <f t="shared" si="50"/>
        <v>2</v>
      </c>
      <c r="AG476">
        <f t="shared" si="47"/>
        <v>2</v>
      </c>
      <c r="AH476">
        <f t="shared" si="48"/>
        <v>422</v>
      </c>
      <c r="AI476" t="str">
        <f t="shared" si="49"/>
        <v>Platinum Customer</v>
      </c>
    </row>
    <row r="477" spans="1:35" x14ac:dyDescent="0.3">
      <c r="A477">
        <v>2182</v>
      </c>
      <c r="B477" t="s">
        <v>1589</v>
      </c>
      <c r="C477">
        <v>4350</v>
      </c>
      <c r="D477" t="s">
        <v>53</v>
      </c>
      <c r="E477" t="s">
        <v>25</v>
      </c>
      <c r="F477">
        <v>7</v>
      </c>
      <c r="G477" t="s">
        <v>1590</v>
      </c>
      <c r="H477" t="s">
        <v>1591</v>
      </c>
      <c r="I477" t="str">
        <f>VLOOKUP(A477,[1]Transactions!$A$2:$Y$3480,8,FALSE)</f>
        <v>Road</v>
      </c>
      <c r="J477">
        <f>VLOOKUP(A477,[1]Transactions!$A$2:$Y$3480,13,FALSE)</f>
        <v>309.80999999999995</v>
      </c>
      <c r="K477" s="4">
        <f>VLOOKUP(A477,[1]Transactions!$A$2:$Y$3480,14,FALSE)</f>
        <v>40618</v>
      </c>
      <c r="M477" t="b">
        <f>VLOOKUP(A477,[1]Transactions!$A$2:$Y$3480,5,FALSE)</f>
        <v>0</v>
      </c>
      <c r="N477" t="str">
        <f>VLOOKUP(A477,[1]Transactions!$A$2:$Y$3480,6,FALSE)</f>
        <v>Approved</v>
      </c>
      <c r="O477" t="str">
        <f>VLOOKUP(A477,[1]Transactions!$A$1:$Y$3480,7,FALSE)</f>
        <v>Norco Bicycles</v>
      </c>
      <c r="P477" t="s">
        <v>28</v>
      </c>
      <c r="Q477">
        <v>47</v>
      </c>
      <c r="R477" t="s">
        <v>283</v>
      </c>
      <c r="S477" t="s">
        <v>96</v>
      </c>
      <c r="T477" t="s">
        <v>46</v>
      </c>
      <c r="U477" t="s">
        <v>32</v>
      </c>
      <c r="V477" t="s">
        <v>33</v>
      </c>
      <c r="W477">
        <v>16</v>
      </c>
      <c r="X477">
        <v>8</v>
      </c>
      <c r="Y477">
        <v>10722.16</v>
      </c>
      <c r="Z477">
        <v>5955.34</v>
      </c>
      <c r="AA477">
        <v>53</v>
      </c>
      <c r="AB477">
        <v>17</v>
      </c>
      <c r="AC477">
        <v>8</v>
      </c>
      <c r="AD477">
        <v>4766.82</v>
      </c>
      <c r="AE477">
        <f t="shared" si="51"/>
        <v>4</v>
      </c>
      <c r="AF477">
        <f t="shared" si="50"/>
        <v>2</v>
      </c>
      <c r="AG477">
        <f t="shared" si="47"/>
        <v>1</v>
      </c>
      <c r="AH477">
        <f t="shared" si="48"/>
        <v>421</v>
      </c>
      <c r="AI477" t="str">
        <f t="shared" si="49"/>
        <v>Platinum Customer</v>
      </c>
    </row>
    <row r="478" spans="1:35" x14ac:dyDescent="0.3">
      <c r="A478">
        <v>1024</v>
      </c>
      <c r="B478" t="s">
        <v>1592</v>
      </c>
      <c r="C478">
        <v>3124</v>
      </c>
      <c r="D478" t="s">
        <v>40</v>
      </c>
      <c r="E478" t="s">
        <v>25</v>
      </c>
      <c r="F478">
        <v>9</v>
      </c>
      <c r="G478" t="s">
        <v>1593</v>
      </c>
      <c r="H478" t="s">
        <v>1594</v>
      </c>
      <c r="I478" t="str">
        <f>VLOOKUP(A478,[1]Transactions!$A$2:$Y$3480,8,FALSE)</f>
        <v>Road</v>
      </c>
      <c r="J478">
        <f>VLOOKUP(A478,[1]Transactions!$A$2:$Y$3480,13,FALSE)</f>
        <v>709.34</v>
      </c>
      <c r="K478" s="4">
        <f>VLOOKUP(A478,[1]Transactions!$A$2:$Y$3480,14,FALSE)</f>
        <v>36334</v>
      </c>
      <c r="M478" t="b">
        <f>VLOOKUP(A478,[1]Transactions!$A$2:$Y$3480,5,FALSE)</f>
        <v>1</v>
      </c>
      <c r="N478" t="str">
        <f>VLOOKUP(A478,[1]Transactions!$A$2:$Y$3480,6,FALSE)</f>
        <v>Approved</v>
      </c>
      <c r="O478" t="str">
        <f>VLOOKUP(A478,[1]Transactions!$A$1:$Y$3480,7,FALSE)</f>
        <v>Giant Bicycles</v>
      </c>
      <c r="P478" t="s">
        <v>43</v>
      </c>
      <c r="Q478">
        <v>17</v>
      </c>
      <c r="R478" t="s">
        <v>317</v>
      </c>
      <c r="S478" t="s">
        <v>30</v>
      </c>
      <c r="T478" t="s">
        <v>46</v>
      </c>
      <c r="U478" t="s">
        <v>32</v>
      </c>
      <c r="V478" t="s">
        <v>33</v>
      </c>
      <c r="W478">
        <v>2</v>
      </c>
      <c r="X478">
        <v>8</v>
      </c>
      <c r="Y478">
        <v>9592.0300000000007</v>
      </c>
      <c r="Z478">
        <v>5031.47</v>
      </c>
      <c r="AA478">
        <v>28</v>
      </c>
      <c r="AB478">
        <v>34</v>
      </c>
      <c r="AC478">
        <v>8</v>
      </c>
      <c r="AD478">
        <v>4560.5600000000004</v>
      </c>
      <c r="AE478">
        <f t="shared" si="51"/>
        <v>3</v>
      </c>
      <c r="AF478">
        <f t="shared" si="50"/>
        <v>2</v>
      </c>
      <c r="AG478">
        <f t="shared" si="47"/>
        <v>1</v>
      </c>
      <c r="AH478">
        <f t="shared" si="48"/>
        <v>321</v>
      </c>
      <c r="AI478" t="str">
        <f t="shared" si="49"/>
        <v>Silver Customer</v>
      </c>
    </row>
    <row r="479" spans="1:35" x14ac:dyDescent="0.3">
      <c r="A479">
        <v>735</v>
      </c>
      <c r="B479" t="s">
        <v>1595</v>
      </c>
      <c r="C479">
        <v>2290</v>
      </c>
      <c r="D479" t="s">
        <v>24</v>
      </c>
      <c r="E479" t="s">
        <v>25</v>
      </c>
      <c r="F479">
        <v>7</v>
      </c>
      <c r="G479" t="s">
        <v>1596</v>
      </c>
      <c r="H479" t="s">
        <v>1597</v>
      </c>
      <c r="I479" t="str">
        <f>VLOOKUP(A479,[1]Transactions!$A$2:$Y$3480,8,FALSE)</f>
        <v>Standard</v>
      </c>
      <c r="J479">
        <f>VLOOKUP(A479,[1]Transactions!$A$2:$Y$3480,13,FALSE)</f>
        <v>431.33000000000004</v>
      </c>
      <c r="K479" s="4">
        <f>VLOOKUP(A479,[1]Transactions!$A$2:$Y$3480,14,FALSE)</f>
        <v>34527</v>
      </c>
      <c r="M479" t="b">
        <f>VLOOKUP(A479,[1]Transactions!$A$2:$Y$3480,5,FALSE)</f>
        <v>1</v>
      </c>
      <c r="N479" t="str">
        <f>VLOOKUP(A479,[1]Transactions!$A$2:$Y$3480,6,FALSE)</f>
        <v>Approved</v>
      </c>
      <c r="O479" t="str">
        <f>VLOOKUP(A479,[1]Transactions!$A$1:$Y$3480,7,FALSE)</f>
        <v>Giant Bicycles</v>
      </c>
      <c r="P479" t="s">
        <v>28</v>
      </c>
      <c r="Q479">
        <v>33</v>
      </c>
      <c r="R479" t="s">
        <v>325</v>
      </c>
      <c r="S479" t="s">
        <v>45</v>
      </c>
      <c r="T479" t="s">
        <v>31</v>
      </c>
      <c r="U479" t="s">
        <v>32</v>
      </c>
      <c r="V479" t="s">
        <v>33</v>
      </c>
      <c r="W479">
        <v>11</v>
      </c>
      <c r="X479">
        <v>4</v>
      </c>
      <c r="Y479">
        <v>6814.03</v>
      </c>
      <c r="Z479">
        <v>3788.7</v>
      </c>
      <c r="AA479">
        <v>55</v>
      </c>
      <c r="AB479">
        <v>87</v>
      </c>
      <c r="AC479">
        <v>4</v>
      </c>
      <c r="AD479">
        <v>3025.33</v>
      </c>
      <c r="AE479">
        <f t="shared" si="51"/>
        <v>1</v>
      </c>
      <c r="AF479">
        <f t="shared" si="50"/>
        <v>4</v>
      </c>
      <c r="AG479">
        <f t="shared" si="47"/>
        <v>2</v>
      </c>
      <c r="AH479">
        <f t="shared" si="48"/>
        <v>142</v>
      </c>
      <c r="AI479" t="str">
        <f t="shared" si="49"/>
        <v>Bronz customer</v>
      </c>
    </row>
    <row r="480" spans="1:35" x14ac:dyDescent="0.3">
      <c r="A480">
        <v>2971</v>
      </c>
      <c r="B480" t="s">
        <v>1598</v>
      </c>
      <c r="C480">
        <v>2064</v>
      </c>
      <c r="D480" t="s">
        <v>24</v>
      </c>
      <c r="E480" t="s">
        <v>25</v>
      </c>
      <c r="F480">
        <v>12</v>
      </c>
      <c r="G480" t="s">
        <v>1599</v>
      </c>
      <c r="H480" t="s">
        <v>1600</v>
      </c>
      <c r="I480" t="str">
        <f>VLOOKUP(A480,[1]Transactions!$A$2:$Y$3480,8,FALSE)</f>
        <v>Standard</v>
      </c>
      <c r="J480">
        <f>VLOOKUP(A480,[1]Transactions!$A$2:$Y$3480,13,FALSE)</f>
        <v>43.97</v>
      </c>
      <c r="K480" s="4">
        <f>VLOOKUP(A480,[1]Transactions!$A$2:$Y$3480,14,FALSE)</f>
        <v>37668</v>
      </c>
      <c r="M480" t="b">
        <f>VLOOKUP(A480,[1]Transactions!$A$2:$Y$3480,5,FALSE)</f>
        <v>1</v>
      </c>
      <c r="N480" t="str">
        <f>VLOOKUP(A480,[1]Transactions!$A$2:$Y$3480,6,FALSE)</f>
        <v>Approved</v>
      </c>
      <c r="O480" t="str">
        <f>VLOOKUP(A480,[1]Transactions!$A$1:$Y$3480,7,FALSE)</f>
        <v>WeareA2B</v>
      </c>
      <c r="P480" t="s">
        <v>43</v>
      </c>
      <c r="Q480">
        <v>5</v>
      </c>
      <c r="R480" t="s">
        <v>1450</v>
      </c>
      <c r="S480" t="s">
        <v>119</v>
      </c>
      <c r="T480" t="s">
        <v>46</v>
      </c>
      <c r="U480" t="s">
        <v>32</v>
      </c>
      <c r="V480" t="s">
        <v>33</v>
      </c>
      <c r="W480">
        <v>8</v>
      </c>
      <c r="X480">
        <v>3</v>
      </c>
      <c r="Y480">
        <v>2449.96</v>
      </c>
      <c r="Z480">
        <v>938.64</v>
      </c>
      <c r="AA480">
        <v>52</v>
      </c>
      <c r="AB480">
        <v>27</v>
      </c>
      <c r="AC480">
        <v>3</v>
      </c>
      <c r="AD480">
        <v>1511.32</v>
      </c>
      <c r="AE480">
        <f t="shared" si="51"/>
        <v>3</v>
      </c>
      <c r="AF480">
        <f t="shared" si="50"/>
        <v>4</v>
      </c>
      <c r="AG480">
        <f t="shared" si="47"/>
        <v>4</v>
      </c>
      <c r="AH480">
        <f t="shared" si="48"/>
        <v>344</v>
      </c>
      <c r="AI480" t="str">
        <f t="shared" si="49"/>
        <v>Silver Customer</v>
      </c>
    </row>
    <row r="481" spans="1:35" x14ac:dyDescent="0.3">
      <c r="A481">
        <v>2662</v>
      </c>
      <c r="B481" t="s">
        <v>1601</v>
      </c>
      <c r="C481">
        <v>2460</v>
      </c>
      <c r="D481" t="s">
        <v>24</v>
      </c>
      <c r="E481" t="s">
        <v>25</v>
      </c>
      <c r="F481">
        <v>2</v>
      </c>
      <c r="G481" t="s">
        <v>1602</v>
      </c>
      <c r="H481" t="s">
        <v>1603</v>
      </c>
      <c r="I481" t="str">
        <f>VLOOKUP(A481,[1]Transactions!$A$2:$Y$3480,8,FALSE)</f>
        <v>Standard</v>
      </c>
      <c r="J481">
        <f>VLOOKUP(A481,[1]Transactions!$A$2:$Y$3480,13,FALSE)</f>
        <v>128.45999999999992</v>
      </c>
      <c r="K481" s="4">
        <f>VLOOKUP(A481,[1]Transactions!$A$2:$Y$3480,14,FALSE)</f>
        <v>41922</v>
      </c>
      <c r="M481" t="b">
        <f>VLOOKUP(A481,[1]Transactions!$A$2:$Y$3480,5,FALSE)</f>
        <v>1</v>
      </c>
      <c r="N481" t="str">
        <f>VLOOKUP(A481,[1]Transactions!$A$2:$Y$3480,6,FALSE)</f>
        <v>Approved</v>
      </c>
      <c r="O481" t="str">
        <f>VLOOKUP(A481,[1]Transactions!$A$1:$Y$3480,7,FALSE)</f>
        <v>WeareA2B</v>
      </c>
      <c r="P481" t="s">
        <v>43</v>
      </c>
      <c r="Q481">
        <v>53</v>
      </c>
      <c r="R481" t="s">
        <v>352</v>
      </c>
      <c r="S481" t="s">
        <v>176</v>
      </c>
      <c r="T481" t="s">
        <v>31</v>
      </c>
      <c r="U481" t="s">
        <v>32</v>
      </c>
      <c r="V481" t="s">
        <v>33</v>
      </c>
      <c r="W481">
        <v>16</v>
      </c>
      <c r="X481">
        <v>9</v>
      </c>
      <c r="Y481">
        <v>10546.04</v>
      </c>
      <c r="Z481">
        <v>4045.74</v>
      </c>
      <c r="AA481">
        <v>42</v>
      </c>
      <c r="AB481">
        <v>62</v>
      </c>
      <c r="AC481">
        <v>9</v>
      </c>
      <c r="AD481">
        <v>6500.3</v>
      </c>
      <c r="AE481">
        <f t="shared" si="51"/>
        <v>2</v>
      </c>
      <c r="AF481">
        <f t="shared" si="50"/>
        <v>2</v>
      </c>
      <c r="AG481">
        <f t="shared" si="47"/>
        <v>1</v>
      </c>
      <c r="AH481">
        <f t="shared" si="48"/>
        <v>221</v>
      </c>
      <c r="AI481" t="str">
        <f t="shared" si="49"/>
        <v>Gold Customerr</v>
      </c>
    </row>
    <row r="482" spans="1:35" x14ac:dyDescent="0.3">
      <c r="A482">
        <v>2717</v>
      </c>
      <c r="B482" t="s">
        <v>1604</v>
      </c>
      <c r="C482">
        <v>2580</v>
      </c>
      <c r="D482" t="s">
        <v>24</v>
      </c>
      <c r="E482" t="s">
        <v>25</v>
      </c>
      <c r="F482">
        <v>5</v>
      </c>
      <c r="G482" t="s">
        <v>1605</v>
      </c>
      <c r="H482" t="s">
        <v>1606</v>
      </c>
      <c r="I482" t="str">
        <f>VLOOKUP(A482,[1]Transactions!$A$2:$Y$3480,8,FALSE)</f>
        <v>Standard</v>
      </c>
      <c r="J482">
        <f>VLOOKUP(A482,[1]Transactions!$A$2:$Y$3480,13,FALSE)</f>
        <v>41.129999999999995</v>
      </c>
      <c r="K482" s="4">
        <f>VLOOKUP(A482,[1]Transactions!$A$2:$Y$3480,14,FALSE)</f>
        <v>34556</v>
      </c>
      <c r="M482" t="b">
        <f>VLOOKUP(A482,[1]Transactions!$A$2:$Y$3480,5,FALSE)</f>
        <v>1</v>
      </c>
      <c r="N482" t="str">
        <f>VLOOKUP(A482,[1]Transactions!$A$2:$Y$3480,6,FALSE)</f>
        <v>Approved</v>
      </c>
      <c r="O482" t="str">
        <f>VLOOKUP(A482,[1]Transactions!$A$1:$Y$3480,7,FALSE)</f>
        <v>Giant Bicycles</v>
      </c>
      <c r="P482" t="s">
        <v>28</v>
      </c>
      <c r="Q482">
        <v>31</v>
      </c>
      <c r="R482" t="s">
        <v>234</v>
      </c>
      <c r="S482" t="s">
        <v>30</v>
      </c>
      <c r="T482" t="s">
        <v>31</v>
      </c>
      <c r="U482" t="s">
        <v>32</v>
      </c>
      <c r="V482" t="s">
        <v>47</v>
      </c>
      <c r="W482">
        <v>13</v>
      </c>
      <c r="X482">
        <v>9</v>
      </c>
      <c r="Y482">
        <v>9904.8700000000008</v>
      </c>
      <c r="Z482">
        <v>5439.41</v>
      </c>
      <c r="AA482">
        <v>39</v>
      </c>
      <c r="AB482">
        <v>41</v>
      </c>
      <c r="AC482">
        <v>9</v>
      </c>
      <c r="AD482">
        <v>4465.46</v>
      </c>
      <c r="AE482">
        <f t="shared" si="51"/>
        <v>3</v>
      </c>
      <c r="AF482">
        <f t="shared" si="50"/>
        <v>2</v>
      </c>
      <c r="AG482">
        <f t="shared" si="47"/>
        <v>1</v>
      </c>
      <c r="AH482">
        <f t="shared" si="48"/>
        <v>321</v>
      </c>
      <c r="AI482" t="str">
        <f t="shared" si="49"/>
        <v>Silver Customer</v>
      </c>
    </row>
    <row r="483" spans="1:35" x14ac:dyDescent="0.3">
      <c r="A483">
        <v>798</v>
      </c>
      <c r="B483" t="s">
        <v>1607</v>
      </c>
      <c r="C483">
        <v>3156</v>
      </c>
      <c r="D483" t="s">
        <v>40</v>
      </c>
      <c r="E483" t="s">
        <v>25</v>
      </c>
      <c r="F483">
        <v>9</v>
      </c>
      <c r="G483" t="s">
        <v>1608</v>
      </c>
      <c r="H483" t="s">
        <v>1609</v>
      </c>
      <c r="I483" t="str">
        <f>VLOOKUP(A483,[1]Transactions!$A$2:$Y$3480,8,FALSE)</f>
        <v>Standard</v>
      </c>
      <c r="J483">
        <f>VLOOKUP(A483,[1]Transactions!$A$2:$Y$3480,13,FALSE)</f>
        <v>1702.5499999999997</v>
      </c>
      <c r="K483" s="4">
        <f>VLOOKUP(A483,[1]Transactions!$A$2:$Y$3480,14,FALSE)</f>
        <v>40670</v>
      </c>
      <c r="M483" t="b">
        <f>VLOOKUP(A483,[1]Transactions!$A$2:$Y$3480,5,FALSE)</f>
        <v>1</v>
      </c>
      <c r="N483" t="str">
        <f>VLOOKUP(A483,[1]Transactions!$A$2:$Y$3480,6,FALSE)</f>
        <v>Approved</v>
      </c>
      <c r="O483" t="str">
        <f>VLOOKUP(A483,[1]Transactions!$A$1:$Y$3480,7,FALSE)</f>
        <v>Trek Bicycles</v>
      </c>
      <c r="P483" t="s">
        <v>43</v>
      </c>
      <c r="Q483">
        <v>22</v>
      </c>
      <c r="R483" t="s">
        <v>603</v>
      </c>
      <c r="S483" t="s">
        <v>45</v>
      </c>
      <c r="T483" t="s">
        <v>46</v>
      </c>
      <c r="U483" t="s">
        <v>32</v>
      </c>
      <c r="V483" t="s">
        <v>47</v>
      </c>
      <c r="W483">
        <v>5</v>
      </c>
      <c r="X483">
        <v>3</v>
      </c>
      <c r="Y483">
        <v>4285.05</v>
      </c>
      <c r="Z483">
        <v>2593.2399999999998</v>
      </c>
      <c r="AA483">
        <v>32</v>
      </c>
      <c r="AB483">
        <v>21</v>
      </c>
      <c r="AC483">
        <v>3</v>
      </c>
      <c r="AD483">
        <v>1691.81</v>
      </c>
      <c r="AE483">
        <f t="shared" si="51"/>
        <v>3</v>
      </c>
      <c r="AF483">
        <f t="shared" si="50"/>
        <v>4</v>
      </c>
      <c r="AG483">
        <f t="shared" si="47"/>
        <v>4</v>
      </c>
      <c r="AH483">
        <f t="shared" si="48"/>
        <v>344</v>
      </c>
      <c r="AI483" t="str">
        <f t="shared" si="49"/>
        <v>Silver Customer</v>
      </c>
    </row>
    <row r="484" spans="1:35" x14ac:dyDescent="0.3">
      <c r="A484">
        <v>2015</v>
      </c>
      <c r="B484" t="s">
        <v>1610</v>
      </c>
      <c r="C484">
        <v>2230</v>
      </c>
      <c r="D484" t="s">
        <v>24</v>
      </c>
      <c r="E484" t="s">
        <v>25</v>
      </c>
      <c r="F484">
        <v>9</v>
      </c>
      <c r="G484" t="s">
        <v>1611</v>
      </c>
      <c r="H484" t="s">
        <v>1612</v>
      </c>
      <c r="I484" t="str">
        <f>VLOOKUP(A484,[1]Transactions!$A$2:$Y$3480,8,FALSE)</f>
        <v>Road</v>
      </c>
      <c r="J484">
        <f>VLOOKUP(A484,[1]Transactions!$A$2:$Y$3480,13,FALSE)</f>
        <v>135.84999999999997</v>
      </c>
      <c r="K484" s="4">
        <f>VLOOKUP(A484,[1]Transactions!$A$2:$Y$3480,14,FALSE)</f>
        <v>42696</v>
      </c>
      <c r="M484" t="b">
        <f>VLOOKUP(A484,[1]Transactions!$A$2:$Y$3480,5,FALSE)</f>
        <v>1</v>
      </c>
      <c r="N484" t="str">
        <f>VLOOKUP(A484,[1]Transactions!$A$2:$Y$3480,6,FALSE)</f>
        <v>Approved</v>
      </c>
      <c r="O484" t="str">
        <f>VLOOKUP(A484,[1]Transactions!$A$1:$Y$3480,7,FALSE)</f>
        <v>Norco Bicycles</v>
      </c>
      <c r="P484" t="s">
        <v>43</v>
      </c>
      <c r="Q484">
        <v>6</v>
      </c>
      <c r="R484" t="s">
        <v>433</v>
      </c>
      <c r="S484" t="s">
        <v>30</v>
      </c>
      <c r="T484" t="s">
        <v>38</v>
      </c>
      <c r="U484" t="s">
        <v>32</v>
      </c>
      <c r="V484" t="s">
        <v>47</v>
      </c>
      <c r="W484">
        <v>7</v>
      </c>
      <c r="X484">
        <v>6</v>
      </c>
      <c r="Y484">
        <v>7253.27</v>
      </c>
      <c r="Z484">
        <v>4282.67</v>
      </c>
      <c r="AA484">
        <v>46</v>
      </c>
      <c r="AB484">
        <v>50</v>
      </c>
      <c r="AC484">
        <v>6</v>
      </c>
      <c r="AD484">
        <v>2970.6</v>
      </c>
      <c r="AE484">
        <f t="shared" si="51"/>
        <v>2</v>
      </c>
      <c r="AF484">
        <f t="shared" si="50"/>
        <v>3</v>
      </c>
      <c r="AG484">
        <f t="shared" si="47"/>
        <v>2</v>
      </c>
      <c r="AH484">
        <f t="shared" si="48"/>
        <v>232</v>
      </c>
      <c r="AI484" t="str">
        <f t="shared" si="49"/>
        <v>Gold Customerr</v>
      </c>
    </row>
    <row r="485" spans="1:35" x14ac:dyDescent="0.3">
      <c r="A485">
        <v>1352</v>
      </c>
      <c r="B485" t="s">
        <v>1613</v>
      </c>
      <c r="C485">
        <v>3199</v>
      </c>
      <c r="D485" t="s">
        <v>40</v>
      </c>
      <c r="E485" t="s">
        <v>25</v>
      </c>
      <c r="F485">
        <v>7</v>
      </c>
      <c r="G485" t="s">
        <v>1614</v>
      </c>
      <c r="H485" t="s">
        <v>1615</v>
      </c>
      <c r="I485" t="str">
        <f>VLOOKUP(A485,[1]Transactions!$A$2:$Y$3480,8,FALSE)</f>
        <v>Standard</v>
      </c>
      <c r="J485">
        <f>VLOOKUP(A485,[1]Transactions!$A$2:$Y$3480,13,FALSE)</f>
        <v>574.62000000000012</v>
      </c>
      <c r="K485" s="4">
        <f>VLOOKUP(A485,[1]Transactions!$A$2:$Y$3480,14,FALSE)</f>
        <v>42295</v>
      </c>
      <c r="M485" t="b">
        <f>VLOOKUP(A485,[1]Transactions!$A$2:$Y$3480,5,FALSE)</f>
        <v>0</v>
      </c>
      <c r="N485" t="str">
        <f>VLOOKUP(A485,[1]Transactions!$A$2:$Y$3480,6,FALSE)</f>
        <v>Approved</v>
      </c>
      <c r="O485" t="str">
        <f>VLOOKUP(A485,[1]Transactions!$A$1:$Y$3480,7,FALSE)</f>
        <v>Solex</v>
      </c>
      <c r="P485" t="s">
        <v>28</v>
      </c>
      <c r="Q485">
        <v>53</v>
      </c>
      <c r="R485" t="s">
        <v>625</v>
      </c>
      <c r="S485" t="s">
        <v>119</v>
      </c>
      <c r="T485" t="s">
        <v>46</v>
      </c>
      <c r="U485" t="s">
        <v>32</v>
      </c>
      <c r="V485" t="s">
        <v>47</v>
      </c>
      <c r="W485">
        <v>18</v>
      </c>
      <c r="X485">
        <v>3</v>
      </c>
      <c r="Y485">
        <v>2496.04</v>
      </c>
      <c r="Z485">
        <v>1344.44</v>
      </c>
      <c r="AA485">
        <v>65</v>
      </c>
      <c r="AB485">
        <v>88</v>
      </c>
      <c r="AC485">
        <v>3</v>
      </c>
      <c r="AD485">
        <v>1151.5999999999999</v>
      </c>
      <c r="AE485">
        <f t="shared" si="51"/>
        <v>1</v>
      </c>
      <c r="AF485">
        <f t="shared" si="50"/>
        <v>4</v>
      </c>
      <c r="AG485">
        <f t="shared" si="47"/>
        <v>4</v>
      </c>
      <c r="AH485">
        <f t="shared" si="48"/>
        <v>144</v>
      </c>
      <c r="AI485" t="str">
        <f t="shared" si="49"/>
        <v>Bronz customer</v>
      </c>
    </row>
    <row r="486" spans="1:35" x14ac:dyDescent="0.3">
      <c r="A486">
        <v>2896</v>
      </c>
      <c r="B486" t="s">
        <v>1616</v>
      </c>
      <c r="C486">
        <v>3082</v>
      </c>
      <c r="D486" t="s">
        <v>40</v>
      </c>
      <c r="E486" t="s">
        <v>25</v>
      </c>
      <c r="F486">
        <v>4</v>
      </c>
      <c r="G486" t="s">
        <v>1617</v>
      </c>
      <c r="H486" t="s">
        <v>1618</v>
      </c>
      <c r="I486" t="str">
        <f>VLOOKUP(A486,[1]Transactions!$A$2:$Y$3480,8,FALSE)</f>
        <v>Standard</v>
      </c>
      <c r="J486">
        <f>VLOOKUP(A486,[1]Transactions!$A$2:$Y$3480,13,FALSE)</f>
        <v>903.11</v>
      </c>
      <c r="K486" s="4">
        <f>VLOOKUP(A486,[1]Transactions!$A$2:$Y$3480,14,FALSE)</f>
        <v>36498</v>
      </c>
      <c r="M486" t="b">
        <f>VLOOKUP(A486,[1]Transactions!$A$2:$Y$3480,5,FALSE)</f>
        <v>1</v>
      </c>
      <c r="N486" t="str">
        <f>VLOOKUP(A486,[1]Transactions!$A$2:$Y$3480,6,FALSE)</f>
        <v>Approved</v>
      </c>
      <c r="O486" t="str">
        <f>VLOOKUP(A486,[1]Transactions!$A$1:$Y$3480,7,FALSE)</f>
        <v>Trek Bicycles</v>
      </c>
      <c r="P486" t="s">
        <v>43</v>
      </c>
      <c r="Q486">
        <v>5</v>
      </c>
      <c r="R486" t="s">
        <v>822</v>
      </c>
      <c r="S486" t="s">
        <v>45</v>
      </c>
      <c r="T486" t="s">
        <v>31</v>
      </c>
      <c r="U486" t="s">
        <v>32</v>
      </c>
      <c r="V486" t="s">
        <v>33</v>
      </c>
      <c r="W486">
        <v>12</v>
      </c>
      <c r="X486">
        <v>2</v>
      </c>
      <c r="Y486">
        <v>2648.5</v>
      </c>
      <c r="Z486">
        <v>1328.67</v>
      </c>
      <c r="AA486">
        <v>50</v>
      </c>
      <c r="AB486">
        <v>194</v>
      </c>
      <c r="AC486">
        <v>2</v>
      </c>
      <c r="AD486">
        <v>1319.83</v>
      </c>
      <c r="AE486">
        <f t="shared" si="51"/>
        <v>1</v>
      </c>
      <c r="AF486">
        <f t="shared" si="50"/>
        <v>4</v>
      </c>
      <c r="AG486">
        <f t="shared" si="47"/>
        <v>4</v>
      </c>
      <c r="AH486">
        <f t="shared" si="48"/>
        <v>144</v>
      </c>
      <c r="AI486" t="str">
        <f t="shared" si="49"/>
        <v>Bronz customer</v>
      </c>
    </row>
    <row r="487" spans="1:35" x14ac:dyDescent="0.3">
      <c r="A487">
        <v>1314</v>
      </c>
      <c r="B487" t="s">
        <v>1619</v>
      </c>
      <c r="C487">
        <v>2452</v>
      </c>
      <c r="D487" t="s">
        <v>24</v>
      </c>
      <c r="E487" t="s">
        <v>25</v>
      </c>
      <c r="F487">
        <v>8</v>
      </c>
      <c r="G487" t="s">
        <v>1620</v>
      </c>
      <c r="H487" t="s">
        <v>1621</v>
      </c>
      <c r="I487" t="str">
        <f>VLOOKUP(A487,[1]Transactions!$A$2:$Y$3480,8,FALSE)</f>
        <v>Mountain</v>
      </c>
      <c r="J487">
        <f>VLOOKUP(A487,[1]Transactions!$A$2:$Y$3480,13,FALSE)</f>
        <v>114.93</v>
      </c>
      <c r="K487" s="4">
        <f>VLOOKUP(A487,[1]Transactions!$A$2:$Y$3480,14,FALSE)</f>
        <v>39298</v>
      </c>
      <c r="M487" t="b">
        <f>VLOOKUP(A487,[1]Transactions!$A$2:$Y$3480,5,FALSE)</f>
        <v>0</v>
      </c>
      <c r="N487" t="str">
        <f>VLOOKUP(A487,[1]Transactions!$A$2:$Y$3480,6,FALSE)</f>
        <v>Approved</v>
      </c>
      <c r="O487" t="str">
        <f>VLOOKUP(A487,[1]Transactions!$A$1:$Y$3480,7,FALSE)</f>
        <v>Trek Bicycles</v>
      </c>
      <c r="P487" t="s">
        <v>43</v>
      </c>
      <c r="Q487">
        <v>25</v>
      </c>
      <c r="R487" t="s">
        <v>265</v>
      </c>
      <c r="S487" t="s">
        <v>30</v>
      </c>
      <c r="T487" t="s">
        <v>31</v>
      </c>
      <c r="U487" t="s">
        <v>32</v>
      </c>
      <c r="V487" t="s">
        <v>33</v>
      </c>
      <c r="W487">
        <v>6</v>
      </c>
      <c r="X487">
        <v>5</v>
      </c>
      <c r="Y487">
        <v>5627.01</v>
      </c>
      <c r="Z487">
        <v>2732.84</v>
      </c>
      <c r="AA487">
        <v>50</v>
      </c>
      <c r="AB487">
        <v>27</v>
      </c>
      <c r="AC487">
        <v>5</v>
      </c>
      <c r="AD487">
        <v>2894.17</v>
      </c>
      <c r="AE487">
        <f t="shared" si="51"/>
        <v>3</v>
      </c>
      <c r="AF487">
        <f t="shared" ref="AF487:AF488" si="55">_xlfn.IFS(AC487&gt;=14,1,AND(AC487&lt;=14,AC487&gt;7),2,AND(AC487&lt;=7,AC487&gt;=5),3,AND(AC487&lt;=4,AC487&gt;0),4)</f>
        <v>3</v>
      </c>
      <c r="AG487">
        <f t="shared" si="47"/>
        <v>3</v>
      </c>
      <c r="AH487">
        <f t="shared" si="48"/>
        <v>333</v>
      </c>
      <c r="AI487" t="str">
        <f t="shared" si="49"/>
        <v>Silver Customer</v>
      </c>
    </row>
    <row r="488" spans="1:35" x14ac:dyDescent="0.3">
      <c r="A488">
        <v>2365</v>
      </c>
      <c r="B488" t="s">
        <v>1622</v>
      </c>
      <c r="C488">
        <v>4127</v>
      </c>
      <c r="D488" t="s">
        <v>53</v>
      </c>
      <c r="E488" t="s">
        <v>25</v>
      </c>
      <c r="F488">
        <v>6</v>
      </c>
      <c r="G488" t="s">
        <v>1623</v>
      </c>
      <c r="H488" t="s">
        <v>1624</v>
      </c>
      <c r="I488" t="str">
        <f>VLOOKUP(A488,[1]Transactions!$A$2:$Y$3480,8,FALSE)</f>
        <v>Standard</v>
      </c>
      <c r="J488">
        <f>VLOOKUP(A488,[1]Transactions!$A$2:$Y$3480,13,FALSE)</f>
        <v>155.65000000000009</v>
      </c>
      <c r="K488" s="4">
        <f>VLOOKUP(A488,[1]Transactions!$A$2:$Y$3480,14,FALSE)</f>
        <v>33364</v>
      </c>
      <c r="M488" t="b">
        <f>VLOOKUP(A488,[1]Transactions!$A$2:$Y$3480,5,FALSE)</f>
        <v>0</v>
      </c>
      <c r="N488" t="str">
        <f>VLOOKUP(A488,[1]Transactions!$A$2:$Y$3480,6,FALSE)</f>
        <v>Approved</v>
      </c>
      <c r="O488" t="str">
        <f>VLOOKUP(A488,[1]Transactions!$A$1:$Y$3480,7,FALSE)</f>
        <v>WeareA2B</v>
      </c>
      <c r="P488" t="s">
        <v>43</v>
      </c>
      <c r="Q488">
        <v>2</v>
      </c>
      <c r="R488" t="s">
        <v>1156</v>
      </c>
      <c r="S488" t="s">
        <v>7272</v>
      </c>
      <c r="T488" t="s">
        <v>31</v>
      </c>
      <c r="U488" t="s">
        <v>32</v>
      </c>
      <c r="V488" t="s">
        <v>33</v>
      </c>
      <c r="W488">
        <v>3</v>
      </c>
      <c r="X488">
        <v>5</v>
      </c>
      <c r="Y488">
        <v>5448.58</v>
      </c>
      <c r="Z488">
        <v>3036.95</v>
      </c>
      <c r="AA488">
        <v>21</v>
      </c>
      <c r="AB488">
        <v>1</v>
      </c>
      <c r="AC488">
        <v>5</v>
      </c>
      <c r="AD488">
        <v>2411.63</v>
      </c>
      <c r="AE488">
        <f t="shared" si="51"/>
        <v>4</v>
      </c>
      <c r="AF488">
        <f t="shared" si="55"/>
        <v>3</v>
      </c>
      <c r="AG488">
        <f t="shared" si="47"/>
        <v>3</v>
      </c>
      <c r="AH488">
        <f t="shared" si="48"/>
        <v>433</v>
      </c>
      <c r="AI488" t="str">
        <f t="shared" si="49"/>
        <v>Platinum Customer</v>
      </c>
    </row>
    <row r="489" spans="1:35" x14ac:dyDescent="0.3">
      <c r="A489">
        <v>2627</v>
      </c>
      <c r="B489" t="s">
        <v>1625</v>
      </c>
      <c r="C489">
        <v>2753</v>
      </c>
      <c r="D489" t="s">
        <v>24</v>
      </c>
      <c r="E489" t="s">
        <v>25</v>
      </c>
      <c r="F489">
        <v>7</v>
      </c>
      <c r="G489" t="s">
        <v>1626</v>
      </c>
      <c r="H489" t="s">
        <v>1627</v>
      </c>
      <c r="I489" t="str">
        <f>VLOOKUP(A489,[1]Transactions!$A$2:$Y$3480,8,FALSE)</f>
        <v>Standard</v>
      </c>
      <c r="J489">
        <f>VLOOKUP(A489,[1]Transactions!$A$2:$Y$3480,13,FALSE)</f>
        <v>1660.88</v>
      </c>
      <c r="K489" s="4">
        <f>VLOOKUP(A489,[1]Transactions!$A$2:$Y$3480,14,FALSE)</f>
        <v>41848</v>
      </c>
      <c r="M489" t="b">
        <f>VLOOKUP(A489,[1]Transactions!$A$2:$Y$3480,5,FALSE)</f>
        <v>1</v>
      </c>
      <c r="N489" t="str">
        <f>VLOOKUP(A489,[1]Transactions!$A$2:$Y$3480,6,FALSE)</f>
        <v>Approved</v>
      </c>
      <c r="O489" t="str">
        <f>VLOOKUP(A489,[1]Transactions!$A$1:$Y$3480,7,FALSE)</f>
        <v>WeareA2B</v>
      </c>
      <c r="P489" t="s">
        <v>43</v>
      </c>
      <c r="Q489">
        <v>7</v>
      </c>
      <c r="R489" t="s">
        <v>1628</v>
      </c>
      <c r="S489" t="s">
        <v>57</v>
      </c>
      <c r="T489" t="s">
        <v>31</v>
      </c>
      <c r="U489" t="s">
        <v>32</v>
      </c>
      <c r="V489" t="s">
        <v>33</v>
      </c>
      <c r="W489">
        <v>12</v>
      </c>
      <c r="X489">
        <v>6</v>
      </c>
      <c r="Y489">
        <v>9321.82</v>
      </c>
      <c r="Z489">
        <v>4946.55</v>
      </c>
      <c r="AA489">
        <v>48</v>
      </c>
      <c r="AB489">
        <v>33</v>
      </c>
      <c r="AC489">
        <v>6</v>
      </c>
      <c r="AD489">
        <v>4375.2700000000004</v>
      </c>
      <c r="AE489">
        <f t="shared" si="51"/>
        <v>3</v>
      </c>
      <c r="AF489">
        <f t="shared" si="50"/>
        <v>3</v>
      </c>
      <c r="AG489">
        <f t="shared" si="47"/>
        <v>1</v>
      </c>
      <c r="AH489">
        <f t="shared" si="48"/>
        <v>331</v>
      </c>
      <c r="AI489" t="str">
        <f t="shared" si="49"/>
        <v>Silver Customer</v>
      </c>
    </row>
    <row r="490" spans="1:35" x14ac:dyDescent="0.3">
      <c r="A490">
        <v>2173</v>
      </c>
      <c r="B490" t="s">
        <v>1629</v>
      </c>
      <c r="C490">
        <v>2340</v>
      </c>
      <c r="D490" t="s">
        <v>24</v>
      </c>
      <c r="E490" t="s">
        <v>25</v>
      </c>
      <c r="F490">
        <v>2</v>
      </c>
      <c r="G490" t="s">
        <v>1630</v>
      </c>
      <c r="H490" t="s">
        <v>1631</v>
      </c>
      <c r="I490" t="str">
        <f>VLOOKUP(A490,[1]Transactions!$A$2:$Y$3480,8,FALSE)</f>
        <v>Standard</v>
      </c>
      <c r="J490">
        <f>VLOOKUP(A490,[1]Transactions!$A$2:$Y$3480,13,FALSE)</f>
        <v>14.229999999999997</v>
      </c>
      <c r="K490" s="4">
        <f>VLOOKUP(A490,[1]Transactions!$A$2:$Y$3480,14,FALSE)</f>
        <v>42172</v>
      </c>
      <c r="M490" t="b">
        <f>VLOOKUP(A490,[1]Transactions!$A$2:$Y$3480,5,FALSE)</f>
        <v>0</v>
      </c>
      <c r="N490" t="str">
        <f>VLOOKUP(A490,[1]Transactions!$A$2:$Y$3480,6,FALSE)</f>
        <v>Approved</v>
      </c>
      <c r="O490" t="str">
        <f>VLOOKUP(A490,[1]Transactions!$A$1:$Y$3480,7,FALSE)</f>
        <v>OHM Cycles</v>
      </c>
      <c r="P490" t="s">
        <v>43</v>
      </c>
      <c r="Q490">
        <v>27</v>
      </c>
      <c r="R490" t="s">
        <v>214</v>
      </c>
      <c r="S490" t="s">
        <v>219</v>
      </c>
      <c r="T490" t="s">
        <v>31</v>
      </c>
      <c r="U490" t="s">
        <v>32</v>
      </c>
      <c r="V490" t="s">
        <v>33</v>
      </c>
      <c r="W490">
        <v>22</v>
      </c>
      <c r="X490">
        <v>4</v>
      </c>
      <c r="Y490">
        <v>5112.1499999999996</v>
      </c>
      <c r="Z490">
        <v>2861.82</v>
      </c>
      <c r="AA490">
        <v>44</v>
      </c>
      <c r="AB490">
        <v>157</v>
      </c>
      <c r="AC490">
        <v>4</v>
      </c>
      <c r="AD490">
        <v>2250.33</v>
      </c>
      <c r="AE490">
        <f t="shared" si="51"/>
        <v>1</v>
      </c>
      <c r="AF490">
        <f t="shared" si="50"/>
        <v>4</v>
      </c>
      <c r="AG490">
        <f t="shared" si="47"/>
        <v>3</v>
      </c>
      <c r="AH490">
        <f t="shared" si="48"/>
        <v>143</v>
      </c>
      <c r="AI490" t="str">
        <f t="shared" si="49"/>
        <v>Bronz customer</v>
      </c>
    </row>
    <row r="491" spans="1:35" x14ac:dyDescent="0.3">
      <c r="A491">
        <v>1013</v>
      </c>
      <c r="B491" t="s">
        <v>1632</v>
      </c>
      <c r="C491">
        <v>2179</v>
      </c>
      <c r="D491" t="s">
        <v>24</v>
      </c>
      <c r="E491" t="s">
        <v>25</v>
      </c>
      <c r="F491">
        <v>8</v>
      </c>
      <c r="G491" t="s">
        <v>1633</v>
      </c>
      <c r="H491" t="s">
        <v>1634</v>
      </c>
      <c r="I491" t="str">
        <f>VLOOKUP(A491,[1]Transactions!$A$2:$Y$3480,8,FALSE)</f>
        <v>Standard</v>
      </c>
      <c r="J491">
        <f>VLOOKUP(A491,[1]Transactions!$A$2:$Y$3480,13,FALSE)</f>
        <v>872.8900000000001</v>
      </c>
      <c r="K491" s="4">
        <f>VLOOKUP(A491,[1]Transactions!$A$2:$Y$3480,14,FALSE)</f>
        <v>41047</v>
      </c>
      <c r="M491" t="b">
        <f>VLOOKUP(A491,[1]Transactions!$A$2:$Y$3480,5,FALSE)</f>
        <v>1</v>
      </c>
      <c r="N491" t="str">
        <f>VLOOKUP(A491,[1]Transactions!$A$2:$Y$3480,6,FALSE)</f>
        <v>Approved</v>
      </c>
      <c r="O491" t="str">
        <f>VLOOKUP(A491,[1]Transactions!$A$1:$Y$3480,7,FALSE)</f>
        <v>Trek Bicycles</v>
      </c>
      <c r="P491" t="s">
        <v>43</v>
      </c>
      <c r="Q491">
        <v>53</v>
      </c>
      <c r="R491" t="s">
        <v>453</v>
      </c>
      <c r="S491" t="s">
        <v>57</v>
      </c>
      <c r="T491" t="s">
        <v>46</v>
      </c>
      <c r="U491" t="s">
        <v>32</v>
      </c>
      <c r="V491" t="s">
        <v>47</v>
      </c>
      <c r="W491">
        <v>17</v>
      </c>
      <c r="X491">
        <v>6</v>
      </c>
      <c r="Y491">
        <v>7207.57</v>
      </c>
      <c r="Z491">
        <v>4743.78</v>
      </c>
      <c r="AA491">
        <v>44</v>
      </c>
      <c r="AB491">
        <v>95</v>
      </c>
      <c r="AC491">
        <v>6</v>
      </c>
      <c r="AD491">
        <v>2463.79</v>
      </c>
      <c r="AE491">
        <f t="shared" si="51"/>
        <v>1</v>
      </c>
      <c r="AF491">
        <f t="shared" si="50"/>
        <v>3</v>
      </c>
      <c r="AG491">
        <f t="shared" si="47"/>
        <v>3</v>
      </c>
      <c r="AH491">
        <f t="shared" si="48"/>
        <v>133</v>
      </c>
      <c r="AI491" t="str">
        <f t="shared" si="49"/>
        <v>Bronz customer</v>
      </c>
    </row>
    <row r="492" spans="1:35" x14ac:dyDescent="0.3">
      <c r="A492">
        <v>1300</v>
      </c>
      <c r="B492" t="s">
        <v>1635</v>
      </c>
      <c r="C492">
        <v>4165</v>
      </c>
      <c r="D492" t="s">
        <v>53</v>
      </c>
      <c r="E492" t="s">
        <v>25</v>
      </c>
      <c r="F492">
        <v>9</v>
      </c>
      <c r="G492" t="s">
        <v>1636</v>
      </c>
      <c r="H492" t="s">
        <v>1637</v>
      </c>
      <c r="I492" t="str">
        <f>VLOOKUP(A492,[1]Transactions!$A$2:$Y$3480,8,FALSE)</f>
        <v>Touring</v>
      </c>
      <c r="J492">
        <f>VLOOKUP(A492,[1]Transactions!$A$2:$Y$3480,13,FALSE)</f>
        <v>1010.02</v>
      </c>
      <c r="K492" s="4">
        <f>VLOOKUP(A492,[1]Transactions!$A$2:$Y$3480,14,FALSE)</f>
        <v>38859</v>
      </c>
      <c r="M492" t="b">
        <f>VLOOKUP(A492,[1]Transactions!$A$2:$Y$3480,5,FALSE)</f>
        <v>0</v>
      </c>
      <c r="N492" t="str">
        <f>VLOOKUP(A492,[1]Transactions!$A$2:$Y$3480,6,FALSE)</f>
        <v>Approved</v>
      </c>
      <c r="O492" t="str">
        <f>VLOOKUP(A492,[1]Transactions!$A$1:$Y$3480,7,FALSE)</f>
        <v>Giant Bicycles</v>
      </c>
      <c r="P492" t="s">
        <v>43</v>
      </c>
      <c r="Q492">
        <v>0</v>
      </c>
      <c r="R492" t="s">
        <v>453</v>
      </c>
      <c r="S492" t="s">
        <v>45</v>
      </c>
      <c r="T492" t="s">
        <v>38</v>
      </c>
      <c r="U492" t="s">
        <v>32</v>
      </c>
      <c r="V492" t="s">
        <v>33</v>
      </c>
      <c r="W492">
        <v>9</v>
      </c>
      <c r="X492">
        <v>6</v>
      </c>
      <c r="Y492">
        <v>9217.35</v>
      </c>
      <c r="Z492">
        <v>3068.73</v>
      </c>
      <c r="AA492">
        <v>29</v>
      </c>
      <c r="AB492">
        <v>20</v>
      </c>
      <c r="AC492">
        <v>6</v>
      </c>
      <c r="AD492">
        <v>6148.62</v>
      </c>
      <c r="AE492">
        <f t="shared" si="51"/>
        <v>3</v>
      </c>
      <c r="AF492">
        <f t="shared" si="50"/>
        <v>3</v>
      </c>
      <c r="AG492">
        <f t="shared" si="47"/>
        <v>1</v>
      </c>
      <c r="AH492">
        <f t="shared" si="48"/>
        <v>331</v>
      </c>
      <c r="AI492" t="str">
        <f t="shared" si="49"/>
        <v>Silver Customer</v>
      </c>
    </row>
    <row r="493" spans="1:35" x14ac:dyDescent="0.3">
      <c r="A493">
        <v>1789</v>
      </c>
      <c r="B493" t="s">
        <v>1638</v>
      </c>
      <c r="C493">
        <v>2047</v>
      </c>
      <c r="D493" t="s">
        <v>24</v>
      </c>
      <c r="E493" t="s">
        <v>25</v>
      </c>
      <c r="F493">
        <v>12</v>
      </c>
      <c r="G493" t="s">
        <v>1639</v>
      </c>
      <c r="H493" t="s">
        <v>1640</v>
      </c>
      <c r="I493" t="str">
        <f>VLOOKUP(A493,[1]Transactions!$A$2:$Y$3480,8,FALSE)</f>
        <v>Road</v>
      </c>
      <c r="J493">
        <f>VLOOKUP(A493,[1]Transactions!$A$2:$Y$3480,13,FALSE)</f>
        <v>709.34</v>
      </c>
      <c r="K493" s="4">
        <f>VLOOKUP(A493,[1]Transactions!$A$2:$Y$3480,14,FALSE)</f>
        <v>42404</v>
      </c>
      <c r="M493" t="b">
        <f>VLOOKUP(A493,[1]Transactions!$A$2:$Y$3480,5,FALSE)</f>
        <v>0</v>
      </c>
      <c r="N493" t="str">
        <f>VLOOKUP(A493,[1]Transactions!$A$2:$Y$3480,6,FALSE)</f>
        <v>Approved</v>
      </c>
      <c r="O493" t="str">
        <f>VLOOKUP(A493,[1]Transactions!$A$1:$Y$3480,7,FALSE)</f>
        <v>Giant Bicycles</v>
      </c>
      <c r="P493" t="s">
        <v>43</v>
      </c>
      <c r="Q493">
        <v>44</v>
      </c>
      <c r="R493" t="s">
        <v>706</v>
      </c>
      <c r="S493" t="s">
        <v>176</v>
      </c>
      <c r="T493" t="s">
        <v>31</v>
      </c>
      <c r="U493" t="s">
        <v>32</v>
      </c>
      <c r="V493" t="s">
        <v>47</v>
      </c>
      <c r="W493">
        <v>9</v>
      </c>
      <c r="X493">
        <v>3</v>
      </c>
      <c r="Y493">
        <v>3728.3</v>
      </c>
      <c r="Z493">
        <v>1661.64</v>
      </c>
      <c r="AA493">
        <v>34</v>
      </c>
      <c r="AB493">
        <v>60</v>
      </c>
      <c r="AC493">
        <v>3</v>
      </c>
      <c r="AD493">
        <v>2066.66</v>
      </c>
      <c r="AE493">
        <f t="shared" si="51"/>
        <v>2</v>
      </c>
      <c r="AF493">
        <f t="shared" si="50"/>
        <v>4</v>
      </c>
      <c r="AG493">
        <f t="shared" si="47"/>
        <v>3</v>
      </c>
      <c r="AH493">
        <f t="shared" si="48"/>
        <v>243</v>
      </c>
      <c r="AI493" t="str">
        <f t="shared" si="49"/>
        <v>Gold Customerr</v>
      </c>
    </row>
    <row r="494" spans="1:35" x14ac:dyDescent="0.3">
      <c r="A494">
        <v>3104</v>
      </c>
      <c r="B494" t="s">
        <v>1641</v>
      </c>
      <c r="C494">
        <v>4118</v>
      </c>
      <c r="D494" t="s">
        <v>53</v>
      </c>
      <c r="E494" t="s">
        <v>25</v>
      </c>
      <c r="F494">
        <v>3</v>
      </c>
      <c r="G494" t="s">
        <v>1642</v>
      </c>
      <c r="H494" t="s">
        <v>1643</v>
      </c>
      <c r="I494" t="str">
        <f>VLOOKUP(A494,[1]Transactions!$A$2:$Y$3480,8,FALSE)</f>
        <v>Standard</v>
      </c>
      <c r="J494">
        <f>VLOOKUP(A494,[1]Transactions!$A$2:$Y$3480,13,FALSE)</f>
        <v>72.599999999999966</v>
      </c>
      <c r="K494" s="4">
        <f>VLOOKUP(A494,[1]Transactions!$A$2:$Y$3480,14,FALSE)</f>
        <v>42458</v>
      </c>
      <c r="M494" t="b">
        <f>VLOOKUP(A494,[1]Transactions!$A$2:$Y$3480,5,FALSE)</f>
        <v>1</v>
      </c>
      <c r="N494" t="str">
        <f>VLOOKUP(A494,[1]Transactions!$A$2:$Y$3480,6,FALSE)</f>
        <v>Approved</v>
      </c>
      <c r="O494" t="str">
        <f>VLOOKUP(A494,[1]Transactions!$A$1:$Y$3480,7,FALSE)</f>
        <v>Norco Bicycles</v>
      </c>
      <c r="P494" t="s">
        <v>43</v>
      </c>
      <c r="Q494">
        <v>19</v>
      </c>
      <c r="R494" t="s">
        <v>127</v>
      </c>
      <c r="S494" t="s">
        <v>176</v>
      </c>
      <c r="T494" t="s">
        <v>31</v>
      </c>
      <c r="U494" t="s">
        <v>32</v>
      </c>
      <c r="V494" t="s">
        <v>33</v>
      </c>
      <c r="W494">
        <v>2</v>
      </c>
      <c r="X494">
        <v>5</v>
      </c>
      <c r="Y494">
        <v>5021.03</v>
      </c>
      <c r="Z494">
        <v>1529.65</v>
      </c>
      <c r="AA494">
        <v>25</v>
      </c>
      <c r="AB494">
        <v>49</v>
      </c>
      <c r="AC494">
        <v>5</v>
      </c>
      <c r="AD494">
        <v>3491.38</v>
      </c>
      <c r="AE494">
        <f t="shared" si="51"/>
        <v>2</v>
      </c>
      <c r="AF494">
        <f>_xlfn.IFS(AC494&gt;=14,1,AND(AC494&lt;=14,AC494&gt;7),2,AND(AC494&lt;=7,AC494&gt;=5),3,AND(AC494&lt;=4,AC494&gt;0),4)</f>
        <v>3</v>
      </c>
      <c r="AG494">
        <f t="shared" si="47"/>
        <v>2</v>
      </c>
      <c r="AH494">
        <f t="shared" si="48"/>
        <v>232</v>
      </c>
      <c r="AI494" t="str">
        <f t="shared" si="49"/>
        <v>Gold Customerr</v>
      </c>
    </row>
    <row r="495" spans="1:35" x14ac:dyDescent="0.3">
      <c r="A495">
        <v>1468</v>
      </c>
      <c r="B495" t="s">
        <v>1644</v>
      </c>
      <c r="C495">
        <v>2519</v>
      </c>
      <c r="D495" t="s">
        <v>24</v>
      </c>
      <c r="E495" t="s">
        <v>25</v>
      </c>
      <c r="F495">
        <v>9</v>
      </c>
      <c r="G495" t="s">
        <v>1645</v>
      </c>
      <c r="H495" t="s">
        <v>1646</v>
      </c>
      <c r="I495" t="str">
        <f>VLOOKUP(A495,[1]Transactions!$A$2:$Y$3480,8,FALSE)</f>
        <v>Standard</v>
      </c>
      <c r="J495">
        <f>VLOOKUP(A495,[1]Transactions!$A$2:$Y$3480,13,FALSE)</f>
        <v>448.67999999999995</v>
      </c>
      <c r="K495" s="4">
        <f>VLOOKUP(A495,[1]Transactions!$A$2:$Y$3480,14,FALSE)</f>
        <v>41245</v>
      </c>
      <c r="M495" t="b">
        <f>VLOOKUP(A495,[1]Transactions!$A$2:$Y$3480,5,FALSE)</f>
        <v>1</v>
      </c>
      <c r="N495" t="str">
        <f>VLOOKUP(A495,[1]Transactions!$A$2:$Y$3480,6,FALSE)</f>
        <v>Approved</v>
      </c>
      <c r="O495" t="str">
        <f>VLOOKUP(A495,[1]Transactions!$A$1:$Y$3480,7,FALSE)</f>
        <v>Giant Bicycles</v>
      </c>
      <c r="P495" t="s">
        <v>43</v>
      </c>
      <c r="Q495">
        <v>37</v>
      </c>
      <c r="R495" t="s">
        <v>822</v>
      </c>
      <c r="S495" t="s">
        <v>45</v>
      </c>
      <c r="T495" t="s">
        <v>31</v>
      </c>
      <c r="U495" t="s">
        <v>32</v>
      </c>
      <c r="V495" t="s">
        <v>47</v>
      </c>
      <c r="W495">
        <v>22</v>
      </c>
      <c r="X495">
        <v>6</v>
      </c>
      <c r="Y495">
        <v>7218.12</v>
      </c>
      <c r="Z495">
        <v>3768.06</v>
      </c>
      <c r="AA495">
        <v>42</v>
      </c>
      <c r="AB495">
        <v>109</v>
      </c>
      <c r="AC495">
        <v>6</v>
      </c>
      <c r="AD495">
        <v>3450.06</v>
      </c>
      <c r="AE495">
        <f t="shared" si="51"/>
        <v>1</v>
      </c>
      <c r="AF495">
        <f t="shared" si="50"/>
        <v>3</v>
      </c>
      <c r="AG495">
        <f t="shared" si="47"/>
        <v>2</v>
      </c>
      <c r="AH495">
        <f t="shared" si="48"/>
        <v>132</v>
      </c>
      <c r="AI495" t="str">
        <f t="shared" si="49"/>
        <v>Bronz customer</v>
      </c>
    </row>
    <row r="496" spans="1:35" x14ac:dyDescent="0.3">
      <c r="A496">
        <v>2861</v>
      </c>
      <c r="B496" t="s">
        <v>1647</v>
      </c>
      <c r="C496">
        <v>4154</v>
      </c>
      <c r="D496" t="s">
        <v>53</v>
      </c>
      <c r="E496" t="s">
        <v>25</v>
      </c>
      <c r="F496">
        <v>9</v>
      </c>
      <c r="G496" t="s">
        <v>1648</v>
      </c>
      <c r="H496" t="s">
        <v>1649</v>
      </c>
      <c r="I496" t="str">
        <f>VLOOKUP(A496,[1]Transactions!$A$2:$Y$3480,8,FALSE)</f>
        <v>Standard</v>
      </c>
      <c r="J496">
        <f>VLOOKUP(A496,[1]Transactions!$A$2:$Y$3480,13,FALSE)</f>
        <v>143.35999999999999</v>
      </c>
      <c r="K496" s="4">
        <f>VLOOKUP(A496,[1]Transactions!$A$2:$Y$3480,14,FALSE)</f>
        <v>38002</v>
      </c>
      <c r="M496" t="b">
        <f>VLOOKUP(A496,[1]Transactions!$A$2:$Y$3480,5,FALSE)</f>
        <v>0</v>
      </c>
      <c r="N496" t="str">
        <f>VLOOKUP(A496,[1]Transactions!$A$2:$Y$3480,6,FALSE)</f>
        <v>Approved</v>
      </c>
      <c r="O496" t="str">
        <f>VLOOKUP(A496,[1]Transactions!$A$1:$Y$3480,7,FALSE)</f>
        <v>Trek Bicycles</v>
      </c>
      <c r="P496" t="s">
        <v>43</v>
      </c>
      <c r="Q496">
        <v>4</v>
      </c>
      <c r="R496" t="s">
        <v>842</v>
      </c>
      <c r="S496" t="s">
        <v>45</v>
      </c>
      <c r="T496" t="s">
        <v>31</v>
      </c>
      <c r="U496" t="s">
        <v>32</v>
      </c>
      <c r="V496" t="s">
        <v>33</v>
      </c>
      <c r="W496">
        <v>4</v>
      </c>
      <c r="X496">
        <v>8</v>
      </c>
      <c r="Y496">
        <v>9484.25</v>
      </c>
      <c r="Z496">
        <v>4965.9799999999996</v>
      </c>
      <c r="AA496">
        <v>45</v>
      </c>
      <c r="AB496">
        <v>73</v>
      </c>
      <c r="AC496">
        <v>8</v>
      </c>
      <c r="AD496">
        <v>4518.2700000000004</v>
      </c>
      <c r="AE496">
        <f t="shared" si="51"/>
        <v>2</v>
      </c>
      <c r="AF496">
        <f t="shared" si="50"/>
        <v>2</v>
      </c>
      <c r="AG496">
        <f t="shared" si="47"/>
        <v>1</v>
      </c>
      <c r="AH496">
        <f t="shared" si="48"/>
        <v>221</v>
      </c>
      <c r="AI496" t="str">
        <f t="shared" si="49"/>
        <v>Gold Customerr</v>
      </c>
    </row>
    <row r="497" spans="1:35" x14ac:dyDescent="0.3">
      <c r="A497">
        <v>2209</v>
      </c>
      <c r="B497" t="s">
        <v>1650</v>
      </c>
      <c r="C497">
        <v>2145</v>
      </c>
      <c r="D497" t="s">
        <v>24</v>
      </c>
      <c r="E497" t="s">
        <v>25</v>
      </c>
      <c r="F497">
        <v>8</v>
      </c>
      <c r="G497" t="s">
        <v>1651</v>
      </c>
      <c r="H497" t="s">
        <v>1652</v>
      </c>
      <c r="I497" t="str">
        <f>VLOOKUP(A497,[1]Transactions!$A$2:$Y$3480,8,FALSE)</f>
        <v>Road</v>
      </c>
      <c r="J497">
        <f>VLOOKUP(A497,[1]Transactions!$A$2:$Y$3480,13,FALSE)</f>
        <v>445.20999999999992</v>
      </c>
      <c r="K497" s="4">
        <f>VLOOKUP(A497,[1]Transactions!$A$2:$Y$3480,14,FALSE)</f>
        <v>42226</v>
      </c>
      <c r="M497" t="b">
        <f>VLOOKUP(A497,[1]Transactions!$A$2:$Y$3480,5,FALSE)</f>
        <v>1</v>
      </c>
      <c r="N497" t="str">
        <f>VLOOKUP(A497,[1]Transactions!$A$2:$Y$3480,6,FALSE)</f>
        <v>Approved</v>
      </c>
      <c r="O497" t="str">
        <f>VLOOKUP(A497,[1]Transactions!$A$1:$Y$3480,7,FALSE)</f>
        <v>Norco Bicycles</v>
      </c>
      <c r="P497" t="s">
        <v>28</v>
      </c>
      <c r="Q497">
        <v>4</v>
      </c>
      <c r="R497" t="s">
        <v>234</v>
      </c>
      <c r="S497" t="s">
        <v>30</v>
      </c>
      <c r="T497" t="s">
        <v>38</v>
      </c>
      <c r="U497" t="s">
        <v>32</v>
      </c>
      <c r="V497" t="s">
        <v>33</v>
      </c>
      <c r="W497">
        <v>3</v>
      </c>
      <c r="X497">
        <v>1</v>
      </c>
      <c r="Y497">
        <v>1240.31</v>
      </c>
      <c r="Z497">
        <v>795.1</v>
      </c>
      <c r="AA497">
        <v>27</v>
      </c>
      <c r="AB497">
        <v>265</v>
      </c>
      <c r="AC497">
        <v>1</v>
      </c>
      <c r="AD497">
        <v>445.21</v>
      </c>
      <c r="AE497">
        <f t="shared" si="51"/>
        <v>1</v>
      </c>
      <c r="AF497">
        <f t="shared" si="50"/>
        <v>4</v>
      </c>
      <c r="AG497">
        <f t="shared" si="47"/>
        <v>4</v>
      </c>
      <c r="AH497">
        <f t="shared" si="48"/>
        <v>144</v>
      </c>
      <c r="AI497" t="str">
        <f t="shared" si="49"/>
        <v>Bronz customer</v>
      </c>
    </row>
    <row r="498" spans="1:35" x14ac:dyDescent="0.3">
      <c r="A498">
        <v>203</v>
      </c>
      <c r="B498" t="s">
        <v>1653</v>
      </c>
      <c r="C498">
        <v>2085</v>
      </c>
      <c r="D498" t="s">
        <v>24</v>
      </c>
      <c r="E498" t="s">
        <v>25</v>
      </c>
      <c r="F498">
        <v>11</v>
      </c>
      <c r="G498" t="s">
        <v>1654</v>
      </c>
      <c r="H498" t="s">
        <v>1655</v>
      </c>
      <c r="I498" t="str">
        <f>VLOOKUP(A498,[1]Transactions!$A$2:$Y$3480,8,FALSE)</f>
        <v>Road</v>
      </c>
      <c r="J498">
        <f>VLOOKUP(A498,[1]Transactions!$A$2:$Y$3480,13,FALSE)</f>
        <v>167.20999999999998</v>
      </c>
      <c r="K498" s="4">
        <f>VLOOKUP(A498,[1]Transactions!$A$2:$Y$3480,14,FALSE)</f>
        <v>38647</v>
      </c>
      <c r="M498" t="b">
        <f>VLOOKUP(A498,[1]Transactions!$A$2:$Y$3480,5,FALSE)</f>
        <v>0</v>
      </c>
      <c r="N498" t="str">
        <f>VLOOKUP(A498,[1]Transactions!$A$2:$Y$3480,6,FALSE)</f>
        <v>Approved</v>
      </c>
      <c r="O498" t="str">
        <f>VLOOKUP(A498,[1]Transactions!$A$1:$Y$3480,7,FALSE)</f>
        <v>Norco Bicycles</v>
      </c>
      <c r="P498" t="s">
        <v>28</v>
      </c>
      <c r="Q498">
        <v>71</v>
      </c>
      <c r="R498" t="s">
        <v>793</v>
      </c>
      <c r="S498" t="s">
        <v>7272</v>
      </c>
      <c r="T498" t="s">
        <v>31</v>
      </c>
      <c r="U498" t="s">
        <v>32</v>
      </c>
      <c r="V498" t="s">
        <v>33</v>
      </c>
      <c r="W498">
        <v>11</v>
      </c>
      <c r="X498">
        <v>5</v>
      </c>
      <c r="Y498">
        <v>4376.26</v>
      </c>
      <c r="Z498">
        <v>2895.14</v>
      </c>
      <c r="AA498">
        <v>56</v>
      </c>
      <c r="AB498">
        <v>11</v>
      </c>
      <c r="AC498">
        <v>5</v>
      </c>
      <c r="AD498">
        <v>1481.12</v>
      </c>
      <c r="AE498">
        <f t="shared" si="51"/>
        <v>4</v>
      </c>
      <c r="AF498">
        <f>_xlfn.IFS(AC498&gt;=14,1,AND(AC498&lt;=14,AC498&gt;7),2,AND(AC498&lt;=7,AC498&gt;=5),3,AND(AC498&lt;=4,AC498&gt;0),4)</f>
        <v>3</v>
      </c>
      <c r="AG498">
        <f t="shared" si="47"/>
        <v>4</v>
      </c>
      <c r="AH498">
        <f t="shared" si="48"/>
        <v>434</v>
      </c>
      <c r="AI498" t="str">
        <f t="shared" si="49"/>
        <v>Platinum Customer</v>
      </c>
    </row>
    <row r="499" spans="1:35" x14ac:dyDescent="0.3">
      <c r="A499">
        <v>3262</v>
      </c>
      <c r="B499" t="s">
        <v>1656</v>
      </c>
      <c r="C499">
        <v>4221</v>
      </c>
      <c r="D499" t="s">
        <v>53</v>
      </c>
      <c r="E499" t="s">
        <v>25</v>
      </c>
      <c r="F499">
        <v>8</v>
      </c>
      <c r="G499" t="s">
        <v>1657</v>
      </c>
      <c r="H499" t="s">
        <v>1658</v>
      </c>
      <c r="I499" t="str">
        <f>VLOOKUP(A499,[1]Transactions!$A$2:$Y$3480,8,FALSE)</f>
        <v>Road</v>
      </c>
      <c r="J499">
        <f>VLOOKUP(A499,[1]Transactions!$A$2:$Y$3480,13,FALSE)</f>
        <v>75.480000000000018</v>
      </c>
      <c r="K499" s="4">
        <f>VLOOKUP(A499,[1]Transactions!$A$2:$Y$3480,14,FALSE)</f>
        <v>38339</v>
      </c>
      <c r="M499" t="b">
        <f>VLOOKUP(A499,[1]Transactions!$A$2:$Y$3480,5,FALSE)</f>
        <v>1</v>
      </c>
      <c r="N499" t="str">
        <f>VLOOKUP(A499,[1]Transactions!$A$2:$Y$3480,6,FALSE)</f>
        <v>Approved</v>
      </c>
      <c r="O499" t="str">
        <f>VLOOKUP(A499,[1]Transactions!$A$1:$Y$3480,7,FALSE)</f>
        <v>Trek Bicycles</v>
      </c>
      <c r="P499" t="s">
        <v>28</v>
      </c>
      <c r="Q499">
        <v>65</v>
      </c>
      <c r="R499" t="s">
        <v>37</v>
      </c>
      <c r="S499" t="s">
        <v>96</v>
      </c>
      <c r="T499" t="s">
        <v>31</v>
      </c>
      <c r="U499" t="s">
        <v>32</v>
      </c>
      <c r="V499" t="s">
        <v>47</v>
      </c>
      <c r="W499">
        <v>12</v>
      </c>
      <c r="X499">
        <v>10</v>
      </c>
      <c r="Y499">
        <v>9899.64</v>
      </c>
      <c r="Z499">
        <v>5608.83</v>
      </c>
      <c r="AA499">
        <v>60</v>
      </c>
      <c r="AB499">
        <v>1</v>
      </c>
      <c r="AC499">
        <v>10</v>
      </c>
      <c r="AD499">
        <v>4290.8100000000004</v>
      </c>
      <c r="AE499">
        <f t="shared" si="51"/>
        <v>4</v>
      </c>
      <c r="AF499">
        <f t="shared" si="50"/>
        <v>2</v>
      </c>
      <c r="AG499">
        <f t="shared" si="47"/>
        <v>1</v>
      </c>
      <c r="AH499">
        <f t="shared" si="48"/>
        <v>421</v>
      </c>
      <c r="AI499" t="str">
        <f t="shared" si="49"/>
        <v>Platinum Customer</v>
      </c>
    </row>
    <row r="500" spans="1:35" x14ac:dyDescent="0.3">
      <c r="A500">
        <v>1317</v>
      </c>
      <c r="B500" t="s">
        <v>1659</v>
      </c>
      <c r="C500">
        <v>4300</v>
      </c>
      <c r="D500" t="s">
        <v>53</v>
      </c>
      <c r="E500" t="s">
        <v>25</v>
      </c>
      <c r="F500">
        <v>2</v>
      </c>
      <c r="G500" t="s">
        <v>1660</v>
      </c>
      <c r="H500" t="s">
        <v>1661</v>
      </c>
      <c r="I500" t="str">
        <f>VLOOKUP(A500,[1]Transactions!$A$2:$Y$3480,8,FALSE)</f>
        <v>Standard</v>
      </c>
      <c r="J500">
        <f>VLOOKUP(A500,[1]Transactions!$A$2:$Y$3480,13,FALSE)</f>
        <v>182.81000000000017</v>
      </c>
      <c r="K500" s="4">
        <f>VLOOKUP(A500,[1]Transactions!$A$2:$Y$3480,14,FALSE)</f>
        <v>34586</v>
      </c>
      <c r="M500" t="b">
        <f>VLOOKUP(A500,[1]Transactions!$A$2:$Y$3480,5,FALSE)</f>
        <v>1</v>
      </c>
      <c r="N500" t="str">
        <f>VLOOKUP(A500,[1]Transactions!$A$2:$Y$3480,6,FALSE)</f>
        <v>Approved</v>
      </c>
      <c r="O500" t="str">
        <f>VLOOKUP(A500,[1]Transactions!$A$1:$Y$3480,7,FALSE)</f>
        <v>Norco Bicycles</v>
      </c>
      <c r="P500" t="s">
        <v>28</v>
      </c>
      <c r="Q500">
        <v>2</v>
      </c>
      <c r="R500" t="s">
        <v>307</v>
      </c>
      <c r="S500" t="s">
        <v>57</v>
      </c>
      <c r="T500" t="s">
        <v>31</v>
      </c>
      <c r="U500" t="s">
        <v>32</v>
      </c>
      <c r="V500" t="s">
        <v>33</v>
      </c>
      <c r="W500">
        <v>5</v>
      </c>
      <c r="X500">
        <v>9</v>
      </c>
      <c r="Y500">
        <v>15370.81</v>
      </c>
      <c r="Z500">
        <v>8346.1</v>
      </c>
      <c r="AA500">
        <v>47</v>
      </c>
      <c r="AB500">
        <v>10</v>
      </c>
      <c r="AC500">
        <v>9</v>
      </c>
      <c r="AD500">
        <v>7024.71</v>
      </c>
      <c r="AE500">
        <f t="shared" si="51"/>
        <v>4</v>
      </c>
      <c r="AF500">
        <f t="shared" si="50"/>
        <v>2</v>
      </c>
      <c r="AG500">
        <f t="shared" si="47"/>
        <v>1</v>
      </c>
      <c r="AH500">
        <f t="shared" si="48"/>
        <v>421</v>
      </c>
      <c r="AI500" t="str">
        <f t="shared" si="49"/>
        <v>Platinum Customer</v>
      </c>
    </row>
    <row r="501" spans="1:35" x14ac:dyDescent="0.3">
      <c r="A501">
        <v>1000</v>
      </c>
      <c r="B501" t="s">
        <v>1662</v>
      </c>
      <c r="C501">
        <v>3136</v>
      </c>
      <c r="D501" t="s">
        <v>40</v>
      </c>
      <c r="E501" t="s">
        <v>25</v>
      </c>
      <c r="F501">
        <v>9</v>
      </c>
      <c r="G501" t="s">
        <v>1663</v>
      </c>
      <c r="H501" t="s">
        <v>1664</v>
      </c>
      <c r="I501" t="str">
        <f>VLOOKUP(A501,[1]Transactions!$A$2:$Y$3480,8,FALSE)</f>
        <v>Touring</v>
      </c>
      <c r="J501">
        <f>VLOOKUP(A501,[1]Transactions!$A$2:$Y$3480,13,FALSE)</f>
        <v>1408.91</v>
      </c>
      <c r="K501" s="4">
        <f>VLOOKUP(A501,[1]Transactions!$A$2:$Y$3480,14,FALSE)</f>
        <v>41533</v>
      </c>
      <c r="M501" t="b">
        <f>VLOOKUP(A501,[1]Transactions!$A$2:$Y$3480,5,FALSE)</f>
        <v>1</v>
      </c>
      <c r="N501" t="str">
        <f>VLOOKUP(A501,[1]Transactions!$A$2:$Y$3480,6,FALSE)</f>
        <v>Approved</v>
      </c>
      <c r="O501" t="str">
        <f>VLOOKUP(A501,[1]Transactions!$A$1:$Y$3480,7,FALSE)</f>
        <v>Solex</v>
      </c>
      <c r="P501" t="s">
        <v>43</v>
      </c>
      <c r="Q501">
        <v>44</v>
      </c>
      <c r="R501" t="s">
        <v>1064</v>
      </c>
      <c r="S501" t="s">
        <v>45</v>
      </c>
      <c r="T501" t="s">
        <v>31</v>
      </c>
      <c r="U501" t="s">
        <v>32</v>
      </c>
      <c r="V501" t="s">
        <v>47</v>
      </c>
      <c r="W501">
        <v>11</v>
      </c>
      <c r="X501">
        <v>9</v>
      </c>
      <c r="Y501">
        <v>10183.700000000001</v>
      </c>
      <c r="Z501">
        <v>4800.22</v>
      </c>
      <c r="AA501">
        <v>42</v>
      </c>
      <c r="AB501">
        <v>0</v>
      </c>
      <c r="AC501">
        <v>9</v>
      </c>
      <c r="AD501">
        <v>5383.48</v>
      </c>
      <c r="AE501">
        <f>_xlfn.IFS(AB501&gt;=85,1,AND(AB501&lt;=84,AB501&gt;44),2,AND(AB501&lt;=44,AB501&gt;17),3,AND(AB501&lt;=18,AB501&gt;=0),4)</f>
        <v>4</v>
      </c>
      <c r="AF501">
        <f t="shared" si="50"/>
        <v>2</v>
      </c>
      <c r="AG501">
        <f t="shared" si="47"/>
        <v>1</v>
      </c>
      <c r="AH501">
        <f t="shared" si="48"/>
        <v>421</v>
      </c>
      <c r="AI501" t="str">
        <f t="shared" si="49"/>
        <v>Platinum Customer</v>
      </c>
    </row>
    <row r="502" spans="1:35" x14ac:dyDescent="0.3">
      <c r="A502">
        <v>3299</v>
      </c>
      <c r="B502" t="s">
        <v>1665</v>
      </c>
      <c r="C502">
        <v>3153</v>
      </c>
      <c r="D502" t="s">
        <v>40</v>
      </c>
      <c r="E502" t="s">
        <v>25</v>
      </c>
      <c r="F502">
        <v>6</v>
      </c>
      <c r="G502" t="s">
        <v>1666</v>
      </c>
      <c r="H502" t="s">
        <v>1667</v>
      </c>
      <c r="I502" t="str">
        <f>VLOOKUP(A502,[1]Transactions!$A$2:$Y$3480,8,FALSE)</f>
        <v>Road</v>
      </c>
      <c r="J502">
        <f>VLOOKUP(A502,[1]Transactions!$A$2:$Y$3480,13,FALSE)</f>
        <v>309.80999999999995</v>
      </c>
      <c r="K502" s="4">
        <f>VLOOKUP(A502,[1]Transactions!$A$2:$Y$3480,14,FALSE)</f>
        <v>37698</v>
      </c>
      <c r="M502" t="b">
        <f>VLOOKUP(A502,[1]Transactions!$A$2:$Y$3480,5,FALSE)</f>
        <v>1</v>
      </c>
      <c r="N502" t="str">
        <f>VLOOKUP(A502,[1]Transactions!$A$2:$Y$3480,6,FALSE)</f>
        <v>Approved</v>
      </c>
      <c r="O502" t="str">
        <f>VLOOKUP(A502,[1]Transactions!$A$1:$Y$3480,7,FALSE)</f>
        <v>Norco Bicycles</v>
      </c>
      <c r="P502" t="s">
        <v>43</v>
      </c>
      <c r="Q502">
        <v>27</v>
      </c>
      <c r="R502" t="s">
        <v>223</v>
      </c>
      <c r="S502" t="s">
        <v>119</v>
      </c>
      <c r="T502" t="s">
        <v>38</v>
      </c>
      <c r="U502" t="s">
        <v>32</v>
      </c>
      <c r="V502" t="s">
        <v>33</v>
      </c>
      <c r="W502">
        <v>12</v>
      </c>
      <c r="X502">
        <v>5</v>
      </c>
      <c r="Y502">
        <v>4560.97</v>
      </c>
      <c r="Z502">
        <v>1813.4</v>
      </c>
      <c r="AA502">
        <v>40</v>
      </c>
      <c r="AB502">
        <v>30</v>
      </c>
      <c r="AC502">
        <v>5</v>
      </c>
      <c r="AD502">
        <v>2747.57</v>
      </c>
      <c r="AE502">
        <f t="shared" si="51"/>
        <v>3</v>
      </c>
      <c r="AF502">
        <f>_xlfn.IFS(AC502&gt;=14,1,AND(AC502&lt;=14,AC502&gt;7),2,AND(AC502&lt;=7,AC502&gt;=5),3,AND(AC502&lt;=4,AC502&gt;0),4)</f>
        <v>3</v>
      </c>
      <c r="AG502">
        <f t="shared" si="47"/>
        <v>3</v>
      </c>
      <c r="AH502">
        <f t="shared" si="48"/>
        <v>333</v>
      </c>
      <c r="AI502" t="str">
        <f t="shared" si="49"/>
        <v>Silver Customer</v>
      </c>
    </row>
    <row r="503" spans="1:35" x14ac:dyDescent="0.3">
      <c r="A503">
        <v>2314</v>
      </c>
      <c r="B503" t="s">
        <v>1668</v>
      </c>
      <c r="C503">
        <v>4304</v>
      </c>
      <c r="D503" t="s">
        <v>53</v>
      </c>
      <c r="E503" t="s">
        <v>25</v>
      </c>
      <c r="F503">
        <v>3</v>
      </c>
      <c r="G503" t="s">
        <v>1268</v>
      </c>
      <c r="H503" t="s">
        <v>1669</v>
      </c>
      <c r="I503" t="str">
        <f>VLOOKUP(A503,[1]Transactions!$A$2:$Y$3480,8,FALSE)</f>
        <v>Standard</v>
      </c>
      <c r="J503">
        <f>VLOOKUP(A503,[1]Transactions!$A$2:$Y$3480,13,FALSE)</f>
        <v>14.229999999999997</v>
      </c>
      <c r="K503" s="4">
        <f>VLOOKUP(A503,[1]Transactions!$A$2:$Y$3480,14,FALSE)</f>
        <v>38647</v>
      </c>
      <c r="M503" t="b">
        <f>VLOOKUP(A503,[1]Transactions!$A$2:$Y$3480,5,FALSE)</f>
        <v>0</v>
      </c>
      <c r="N503" t="str">
        <f>VLOOKUP(A503,[1]Transactions!$A$2:$Y$3480,6,FALSE)</f>
        <v>Approved</v>
      </c>
      <c r="O503" t="str">
        <f>VLOOKUP(A503,[1]Transactions!$A$1:$Y$3480,7,FALSE)</f>
        <v>OHM Cycles</v>
      </c>
      <c r="P503" t="s">
        <v>28</v>
      </c>
      <c r="Q503">
        <v>59</v>
      </c>
      <c r="R503" t="s">
        <v>234</v>
      </c>
      <c r="S503" t="s">
        <v>30</v>
      </c>
      <c r="T503" t="s">
        <v>46</v>
      </c>
      <c r="U503" t="s">
        <v>32</v>
      </c>
      <c r="V503" t="s">
        <v>33</v>
      </c>
      <c r="W503">
        <v>7</v>
      </c>
      <c r="X503">
        <v>3</v>
      </c>
      <c r="Y503">
        <v>4114.37</v>
      </c>
      <c r="Z503">
        <v>1758.61</v>
      </c>
      <c r="AA503">
        <v>26</v>
      </c>
      <c r="AB503">
        <v>48</v>
      </c>
      <c r="AC503">
        <v>3</v>
      </c>
      <c r="AD503">
        <v>2355.7600000000002</v>
      </c>
      <c r="AE503">
        <f t="shared" si="51"/>
        <v>2</v>
      </c>
      <c r="AF503">
        <f t="shared" si="50"/>
        <v>4</v>
      </c>
      <c r="AG503">
        <f t="shared" si="47"/>
        <v>3</v>
      </c>
      <c r="AH503">
        <f t="shared" si="48"/>
        <v>243</v>
      </c>
      <c r="AI503" t="str">
        <f t="shared" si="49"/>
        <v>Gold Customerr</v>
      </c>
    </row>
    <row r="504" spans="1:35" x14ac:dyDescent="0.3">
      <c r="A504">
        <v>3217</v>
      </c>
      <c r="B504" t="s">
        <v>1670</v>
      </c>
      <c r="C504">
        <v>2122</v>
      </c>
      <c r="D504" t="s">
        <v>24</v>
      </c>
      <c r="E504" t="s">
        <v>25</v>
      </c>
      <c r="F504">
        <v>11</v>
      </c>
      <c r="G504" t="s">
        <v>1671</v>
      </c>
      <c r="H504" t="s">
        <v>1672</v>
      </c>
      <c r="I504" t="str">
        <f>VLOOKUP(A504,[1]Transactions!$A$2:$Y$3480,8,FALSE)</f>
        <v>Standard</v>
      </c>
      <c r="J504">
        <f>VLOOKUP(A504,[1]Transactions!$A$2:$Y$3480,13,FALSE)</f>
        <v>198.29000000000002</v>
      </c>
      <c r="K504" s="4">
        <f>VLOOKUP(A504,[1]Transactions!$A$2:$Y$3480,14,FALSE)</f>
        <v>38193</v>
      </c>
      <c r="M504" t="b">
        <f>VLOOKUP(A504,[1]Transactions!$A$2:$Y$3480,5,FALSE)</f>
        <v>1</v>
      </c>
      <c r="N504" t="str">
        <f>VLOOKUP(A504,[1]Transactions!$A$2:$Y$3480,6,FALSE)</f>
        <v>Approved</v>
      </c>
      <c r="O504" t="str">
        <f>VLOOKUP(A504,[1]Transactions!$A$1:$Y$3480,7,FALSE)</f>
        <v>Trek Bicycles</v>
      </c>
      <c r="P504" t="s">
        <v>43</v>
      </c>
      <c r="Q504">
        <v>95</v>
      </c>
      <c r="R504" t="s">
        <v>453</v>
      </c>
      <c r="S504" t="s">
        <v>119</v>
      </c>
      <c r="T504" t="s">
        <v>31</v>
      </c>
      <c r="U504" t="s">
        <v>32</v>
      </c>
      <c r="V504" t="s">
        <v>47</v>
      </c>
      <c r="W504">
        <v>8</v>
      </c>
      <c r="X504">
        <v>11</v>
      </c>
      <c r="Y504">
        <v>10733.56</v>
      </c>
      <c r="Z504">
        <v>5169.4799999999996</v>
      </c>
      <c r="AA504">
        <v>52</v>
      </c>
      <c r="AB504">
        <v>8</v>
      </c>
      <c r="AC504">
        <v>11</v>
      </c>
      <c r="AD504">
        <v>5564.08</v>
      </c>
      <c r="AE504">
        <f t="shared" si="51"/>
        <v>4</v>
      </c>
      <c r="AF504">
        <f t="shared" si="50"/>
        <v>2</v>
      </c>
      <c r="AG504">
        <f t="shared" si="47"/>
        <v>1</v>
      </c>
      <c r="AH504">
        <f t="shared" si="48"/>
        <v>421</v>
      </c>
      <c r="AI504" t="str">
        <f t="shared" si="49"/>
        <v>Platinum Customer</v>
      </c>
    </row>
    <row r="505" spans="1:35" x14ac:dyDescent="0.3">
      <c r="A505">
        <v>2315</v>
      </c>
      <c r="B505" t="s">
        <v>1673</v>
      </c>
      <c r="C505">
        <v>2250</v>
      </c>
      <c r="D505" t="s">
        <v>24</v>
      </c>
      <c r="E505" t="s">
        <v>25</v>
      </c>
      <c r="F505">
        <v>7</v>
      </c>
      <c r="G505" t="s">
        <v>1674</v>
      </c>
      <c r="H505" t="s">
        <v>1428</v>
      </c>
      <c r="I505" t="str">
        <f>VLOOKUP(A505,[1]Transactions!$A$2:$Y$3480,8,FALSE)</f>
        <v>Standard</v>
      </c>
      <c r="J505">
        <f>VLOOKUP(A505,[1]Transactions!$A$2:$Y$3480,13,FALSE)</f>
        <v>437.46</v>
      </c>
      <c r="K505" s="4">
        <f>VLOOKUP(A505,[1]Transactions!$A$2:$Y$3480,14,FALSE)</f>
        <v>35052</v>
      </c>
      <c r="M505" t="b">
        <f>VLOOKUP(A505,[1]Transactions!$A$2:$Y$3480,5,FALSE)</f>
        <v>1</v>
      </c>
      <c r="N505" t="str">
        <f>VLOOKUP(A505,[1]Transactions!$A$2:$Y$3480,6,FALSE)</f>
        <v>Approved</v>
      </c>
      <c r="O505" t="str">
        <f>VLOOKUP(A505,[1]Transactions!$A$1:$Y$3480,7,FALSE)</f>
        <v>Solex</v>
      </c>
      <c r="P505" t="s">
        <v>28</v>
      </c>
      <c r="Q505">
        <v>25</v>
      </c>
      <c r="R505" t="s">
        <v>187</v>
      </c>
      <c r="S505" t="s">
        <v>45</v>
      </c>
      <c r="T505" t="s">
        <v>38</v>
      </c>
      <c r="U505" t="s">
        <v>32</v>
      </c>
      <c r="V505" t="s">
        <v>47</v>
      </c>
      <c r="W505">
        <v>8</v>
      </c>
      <c r="X505">
        <v>5</v>
      </c>
      <c r="Y505">
        <v>2737.8</v>
      </c>
      <c r="Z505">
        <v>2137.04</v>
      </c>
      <c r="AA505">
        <v>26</v>
      </c>
      <c r="AB505">
        <v>152</v>
      </c>
      <c r="AC505">
        <v>5</v>
      </c>
      <c r="AD505">
        <v>600.76</v>
      </c>
      <c r="AE505">
        <f t="shared" si="51"/>
        <v>1</v>
      </c>
      <c r="AF505">
        <f>_xlfn.IFS(AC505&gt;=14,1,AND(AC505&lt;=14,AC505&gt;7),2,AND(AC505&lt;=7,AC505&gt;=5),3,AND(AC505&lt;=4,AC505&gt;0),4)</f>
        <v>3</v>
      </c>
      <c r="AG505">
        <f t="shared" si="47"/>
        <v>4</v>
      </c>
      <c r="AH505">
        <f t="shared" si="48"/>
        <v>134</v>
      </c>
      <c r="AI505" t="str">
        <f t="shared" si="49"/>
        <v>Bronz customer</v>
      </c>
    </row>
    <row r="506" spans="1:35" x14ac:dyDescent="0.3">
      <c r="A506">
        <v>1964</v>
      </c>
      <c r="B506" t="s">
        <v>1675</v>
      </c>
      <c r="C506">
        <v>4680</v>
      </c>
      <c r="D506" t="s">
        <v>53</v>
      </c>
      <c r="E506" t="s">
        <v>25</v>
      </c>
      <c r="F506">
        <v>7</v>
      </c>
      <c r="G506" t="s">
        <v>1676</v>
      </c>
      <c r="H506" t="s">
        <v>1677</v>
      </c>
      <c r="I506" t="str">
        <f>VLOOKUP(A506,[1]Transactions!$A$2:$Y$3480,8,FALSE)</f>
        <v>Standard</v>
      </c>
      <c r="J506">
        <f>VLOOKUP(A506,[1]Transactions!$A$2:$Y$3480,13,FALSE)</f>
        <v>690.49</v>
      </c>
      <c r="K506" s="4">
        <f>VLOOKUP(A506,[1]Transactions!$A$2:$Y$3480,14,FALSE)</f>
        <v>35160</v>
      </c>
      <c r="M506" t="b">
        <f>VLOOKUP(A506,[1]Transactions!$A$2:$Y$3480,5,FALSE)</f>
        <v>0</v>
      </c>
      <c r="N506" t="str">
        <f>VLOOKUP(A506,[1]Transactions!$A$2:$Y$3480,6,FALSE)</f>
        <v>Approved</v>
      </c>
      <c r="O506" t="str">
        <f>VLOOKUP(A506,[1]Transactions!$A$1:$Y$3480,7,FALSE)</f>
        <v>Solex</v>
      </c>
      <c r="P506" t="s">
        <v>43</v>
      </c>
      <c r="Q506">
        <v>60</v>
      </c>
      <c r="R506" t="s">
        <v>61</v>
      </c>
      <c r="S506" t="s">
        <v>45</v>
      </c>
      <c r="T506" t="s">
        <v>38</v>
      </c>
      <c r="U506" t="s">
        <v>32</v>
      </c>
      <c r="V506" t="s">
        <v>33</v>
      </c>
      <c r="W506">
        <v>9</v>
      </c>
      <c r="X506">
        <v>6</v>
      </c>
      <c r="Y506">
        <v>8039.19</v>
      </c>
      <c r="Z506">
        <v>3799.87</v>
      </c>
      <c r="AA506">
        <v>56</v>
      </c>
      <c r="AB506">
        <v>102</v>
      </c>
      <c r="AC506">
        <v>6</v>
      </c>
      <c r="AD506">
        <v>4239.32</v>
      </c>
      <c r="AE506">
        <f t="shared" si="51"/>
        <v>1</v>
      </c>
      <c r="AF506">
        <f t="shared" si="50"/>
        <v>3</v>
      </c>
      <c r="AG506">
        <f t="shared" si="47"/>
        <v>2</v>
      </c>
      <c r="AH506">
        <f t="shared" si="48"/>
        <v>132</v>
      </c>
      <c r="AI506" t="str">
        <f t="shared" si="49"/>
        <v>Bronz customer</v>
      </c>
    </row>
    <row r="507" spans="1:35" x14ac:dyDescent="0.3">
      <c r="A507">
        <v>1055</v>
      </c>
      <c r="B507" t="s">
        <v>1678</v>
      </c>
      <c r="C507">
        <v>2570</v>
      </c>
      <c r="D507" t="s">
        <v>24</v>
      </c>
      <c r="E507" t="s">
        <v>25</v>
      </c>
      <c r="F507">
        <v>10</v>
      </c>
      <c r="G507" t="s">
        <v>1679</v>
      </c>
      <c r="H507" t="s">
        <v>1680</v>
      </c>
      <c r="I507" t="str">
        <f>VLOOKUP(A507,[1]Transactions!$A$2:$Y$3480,8,FALSE)</f>
        <v>Road</v>
      </c>
      <c r="J507">
        <f>VLOOKUP(A507,[1]Transactions!$A$2:$Y$3480,13,FALSE)</f>
        <v>1295.43</v>
      </c>
      <c r="K507" s="4">
        <f>VLOOKUP(A507,[1]Transactions!$A$2:$Y$3480,14,FALSE)</f>
        <v>37823</v>
      </c>
      <c r="M507" t="b">
        <f>VLOOKUP(A507,[1]Transactions!$A$2:$Y$3480,5,FALSE)</f>
        <v>1</v>
      </c>
      <c r="N507" t="str">
        <f>VLOOKUP(A507,[1]Transactions!$A$2:$Y$3480,6,FALSE)</f>
        <v>Approved</v>
      </c>
      <c r="O507" t="str">
        <f>VLOOKUP(A507,[1]Transactions!$A$1:$Y$3480,7,FALSE)</f>
        <v>Trek Bicycles</v>
      </c>
      <c r="P507" t="s">
        <v>43</v>
      </c>
      <c r="Q507">
        <v>30</v>
      </c>
      <c r="R507" t="s">
        <v>474</v>
      </c>
      <c r="S507" t="s">
        <v>119</v>
      </c>
      <c r="T507" t="s">
        <v>31</v>
      </c>
      <c r="U507" t="s">
        <v>32</v>
      </c>
      <c r="V507" t="s">
        <v>47</v>
      </c>
      <c r="W507">
        <v>12</v>
      </c>
      <c r="X507">
        <v>2</v>
      </c>
      <c r="Y507">
        <v>924.06</v>
      </c>
      <c r="Z507">
        <v>580.82000000000005</v>
      </c>
      <c r="AA507">
        <v>32</v>
      </c>
      <c r="AB507">
        <v>206</v>
      </c>
      <c r="AC507">
        <v>2</v>
      </c>
      <c r="AD507">
        <v>343.24</v>
      </c>
      <c r="AE507">
        <f t="shared" si="51"/>
        <v>1</v>
      </c>
      <c r="AF507">
        <f t="shared" si="50"/>
        <v>4</v>
      </c>
      <c r="AG507">
        <f t="shared" si="47"/>
        <v>4</v>
      </c>
      <c r="AH507">
        <f t="shared" si="48"/>
        <v>144</v>
      </c>
      <c r="AI507" t="str">
        <f t="shared" si="49"/>
        <v>Bronz customer</v>
      </c>
    </row>
    <row r="508" spans="1:35" x14ac:dyDescent="0.3">
      <c r="A508">
        <v>3118</v>
      </c>
      <c r="B508" t="s">
        <v>1681</v>
      </c>
      <c r="C508">
        <v>4152</v>
      </c>
      <c r="D508" t="s">
        <v>53</v>
      </c>
      <c r="E508" t="s">
        <v>25</v>
      </c>
      <c r="F508">
        <v>8</v>
      </c>
      <c r="G508" t="s">
        <v>1682</v>
      </c>
      <c r="H508" t="s">
        <v>1683</v>
      </c>
      <c r="I508" t="str">
        <f>VLOOKUP(A508,[1]Transactions!$A$2:$Y$3480,8,FALSE)</f>
        <v>Road</v>
      </c>
      <c r="J508">
        <f>VLOOKUP(A508,[1]Transactions!$A$2:$Y$3480,13,FALSE)</f>
        <v>745.94</v>
      </c>
      <c r="K508" s="4">
        <f>VLOOKUP(A508,[1]Transactions!$A$2:$Y$3480,14,FALSE)</f>
        <v>38258</v>
      </c>
      <c r="M508" t="b">
        <f>VLOOKUP(A508,[1]Transactions!$A$2:$Y$3480,5,FALSE)</f>
        <v>0</v>
      </c>
      <c r="N508" t="str">
        <f>VLOOKUP(A508,[1]Transactions!$A$2:$Y$3480,6,FALSE)</f>
        <v>Approved</v>
      </c>
      <c r="O508" t="str">
        <f>VLOOKUP(A508,[1]Transactions!$A$1:$Y$3480,7,FALSE)</f>
        <v>Trek Bicycles</v>
      </c>
      <c r="P508" t="s">
        <v>28</v>
      </c>
      <c r="Q508">
        <v>54</v>
      </c>
      <c r="R508" t="s">
        <v>356</v>
      </c>
      <c r="S508" t="s">
        <v>30</v>
      </c>
      <c r="T508" t="s">
        <v>46</v>
      </c>
      <c r="U508" t="s">
        <v>32</v>
      </c>
      <c r="V508" t="s">
        <v>47</v>
      </c>
      <c r="W508">
        <v>9</v>
      </c>
      <c r="X508">
        <v>9</v>
      </c>
      <c r="Y508">
        <v>14065.03</v>
      </c>
      <c r="Z508">
        <v>7821.21</v>
      </c>
      <c r="AA508">
        <v>27</v>
      </c>
      <c r="AB508">
        <v>12</v>
      </c>
      <c r="AC508">
        <v>9</v>
      </c>
      <c r="AD508">
        <v>6243.82</v>
      </c>
      <c r="AE508">
        <f t="shared" si="51"/>
        <v>4</v>
      </c>
      <c r="AF508">
        <f t="shared" si="50"/>
        <v>2</v>
      </c>
      <c r="AG508">
        <f t="shared" si="47"/>
        <v>1</v>
      </c>
      <c r="AH508">
        <f t="shared" si="48"/>
        <v>421</v>
      </c>
      <c r="AI508" t="str">
        <f t="shared" si="49"/>
        <v>Platinum Customer</v>
      </c>
    </row>
    <row r="509" spans="1:35" x14ac:dyDescent="0.3">
      <c r="A509">
        <v>2127</v>
      </c>
      <c r="B509" t="s">
        <v>1684</v>
      </c>
      <c r="C509">
        <v>3207</v>
      </c>
      <c r="D509" t="s">
        <v>40</v>
      </c>
      <c r="E509" t="s">
        <v>25</v>
      </c>
      <c r="F509">
        <v>12</v>
      </c>
      <c r="G509" t="s">
        <v>1685</v>
      </c>
      <c r="H509" t="s">
        <v>1686</v>
      </c>
      <c r="I509" t="str">
        <f>VLOOKUP(A509,[1]Transactions!$A$2:$Y$3480,8,FALSE)</f>
        <v>Standard</v>
      </c>
      <c r="J509">
        <f>VLOOKUP(A509,[1]Transactions!$A$2:$Y$3480,13,FALSE)</f>
        <v>182.81000000000017</v>
      </c>
      <c r="K509" s="4">
        <f>VLOOKUP(A509,[1]Transactions!$A$2:$Y$3480,14,FALSE)</f>
        <v>40670</v>
      </c>
      <c r="M509" t="b">
        <f>VLOOKUP(A509,[1]Transactions!$A$2:$Y$3480,5,FALSE)</f>
        <v>1</v>
      </c>
      <c r="N509" t="str">
        <f>VLOOKUP(A509,[1]Transactions!$A$2:$Y$3480,6,FALSE)</f>
        <v>Approved</v>
      </c>
      <c r="O509" t="str">
        <f>VLOOKUP(A509,[1]Transactions!$A$1:$Y$3480,7,FALSE)</f>
        <v>Norco Bicycles</v>
      </c>
      <c r="P509" t="s">
        <v>43</v>
      </c>
      <c r="Q509">
        <v>66</v>
      </c>
      <c r="R509" t="s">
        <v>487</v>
      </c>
      <c r="S509" t="s">
        <v>119</v>
      </c>
      <c r="T509" t="s">
        <v>31</v>
      </c>
      <c r="U509" t="s">
        <v>32</v>
      </c>
      <c r="V509" t="s">
        <v>47</v>
      </c>
      <c r="W509">
        <v>7</v>
      </c>
      <c r="X509">
        <v>5</v>
      </c>
      <c r="Y509">
        <v>5437.05</v>
      </c>
      <c r="Z509">
        <v>3552.43</v>
      </c>
      <c r="AA509">
        <v>46</v>
      </c>
      <c r="AB509">
        <v>32</v>
      </c>
      <c r="AC509">
        <v>5</v>
      </c>
      <c r="AD509">
        <v>1884.62</v>
      </c>
      <c r="AE509">
        <f t="shared" si="51"/>
        <v>3</v>
      </c>
      <c r="AF509">
        <f>_xlfn.IFS(AC509&gt;=14,1,AND(AC509&lt;=14,AC509&gt;7),2,AND(AC509&lt;=7,AC509&gt;=5),3,AND(AC509&lt;=4,AC509&gt;0),4)</f>
        <v>3</v>
      </c>
      <c r="AG509">
        <f t="shared" si="47"/>
        <v>4</v>
      </c>
      <c r="AH509">
        <f t="shared" si="48"/>
        <v>334</v>
      </c>
      <c r="AI509" t="str">
        <f t="shared" si="49"/>
        <v>Silver Customer</v>
      </c>
    </row>
    <row r="510" spans="1:35" x14ac:dyDescent="0.3">
      <c r="A510">
        <v>1454</v>
      </c>
      <c r="B510" t="s">
        <v>1687</v>
      </c>
      <c r="C510">
        <v>2567</v>
      </c>
      <c r="D510" t="s">
        <v>24</v>
      </c>
      <c r="E510" t="s">
        <v>25</v>
      </c>
      <c r="F510">
        <v>9</v>
      </c>
      <c r="G510" t="s">
        <v>451</v>
      </c>
      <c r="H510" t="s">
        <v>1688</v>
      </c>
      <c r="I510" t="str">
        <f>VLOOKUP(A510,[1]Transactions!$A$2:$Y$3480,8,FALSE)</f>
        <v>Standard</v>
      </c>
      <c r="J510">
        <f>VLOOKUP(A510,[1]Transactions!$A$2:$Y$3480,13,FALSE)</f>
        <v>448.67999999999995</v>
      </c>
      <c r="K510" s="4">
        <f>VLOOKUP(A510,[1]Transactions!$A$2:$Y$3480,14,FALSE)</f>
        <v>38573</v>
      </c>
      <c r="M510" t="b">
        <f>VLOOKUP(A510,[1]Transactions!$A$2:$Y$3480,5,FALSE)</f>
        <v>1</v>
      </c>
      <c r="N510" t="str">
        <f>VLOOKUP(A510,[1]Transactions!$A$2:$Y$3480,6,FALSE)</f>
        <v>Approved</v>
      </c>
      <c r="O510" t="str">
        <f>VLOOKUP(A510,[1]Transactions!$A$1:$Y$3480,7,FALSE)</f>
        <v>Giant Bicycles</v>
      </c>
      <c r="P510" t="s">
        <v>28</v>
      </c>
      <c r="Q510">
        <v>4</v>
      </c>
      <c r="R510" t="s">
        <v>453</v>
      </c>
      <c r="S510" t="s">
        <v>7272</v>
      </c>
      <c r="T510" t="s">
        <v>31</v>
      </c>
      <c r="U510" t="s">
        <v>32</v>
      </c>
      <c r="V510" t="s">
        <v>33</v>
      </c>
      <c r="W510">
        <v>3</v>
      </c>
      <c r="X510">
        <v>4</v>
      </c>
      <c r="Y510">
        <v>3856.7</v>
      </c>
      <c r="Z510">
        <v>2428.64</v>
      </c>
      <c r="AA510">
        <v>41</v>
      </c>
      <c r="AB510">
        <v>5</v>
      </c>
      <c r="AC510">
        <v>4</v>
      </c>
      <c r="AD510">
        <v>1428.06</v>
      </c>
      <c r="AE510">
        <f t="shared" si="51"/>
        <v>4</v>
      </c>
      <c r="AF510">
        <f t="shared" si="50"/>
        <v>4</v>
      </c>
      <c r="AG510">
        <f t="shared" si="47"/>
        <v>4</v>
      </c>
      <c r="AH510">
        <f t="shared" si="48"/>
        <v>444</v>
      </c>
      <c r="AI510" t="str">
        <f t="shared" si="49"/>
        <v>Platinum Customer</v>
      </c>
    </row>
    <row r="511" spans="1:35" x14ac:dyDescent="0.3">
      <c r="A511">
        <v>1017</v>
      </c>
      <c r="B511" t="s">
        <v>1689</v>
      </c>
      <c r="C511">
        <v>2027</v>
      </c>
      <c r="D511" t="s">
        <v>24</v>
      </c>
      <c r="E511" t="s">
        <v>25</v>
      </c>
      <c r="F511">
        <v>11</v>
      </c>
      <c r="G511" t="s">
        <v>1690</v>
      </c>
      <c r="H511" t="s">
        <v>1691</v>
      </c>
      <c r="I511" t="str">
        <f>VLOOKUP(A511,[1]Transactions!$A$2:$Y$3480,8,FALSE)</f>
        <v>Standard</v>
      </c>
      <c r="J511">
        <f>VLOOKUP(A511,[1]Transactions!$A$2:$Y$3480,13,FALSE)</f>
        <v>409.86000000000013</v>
      </c>
      <c r="K511" s="4">
        <f>VLOOKUP(A511,[1]Transactions!$A$2:$Y$3480,14,FALSE)</f>
        <v>35378</v>
      </c>
      <c r="M511" t="b">
        <f>VLOOKUP(A511,[1]Transactions!$A$2:$Y$3480,5,FALSE)</f>
        <v>1</v>
      </c>
      <c r="N511" t="str">
        <f>VLOOKUP(A511,[1]Transactions!$A$2:$Y$3480,6,FALSE)</f>
        <v>Approved</v>
      </c>
      <c r="O511" t="str">
        <f>VLOOKUP(A511,[1]Transactions!$A$1:$Y$3480,7,FALSE)</f>
        <v>Solex</v>
      </c>
      <c r="P511" t="s">
        <v>43</v>
      </c>
      <c r="Q511">
        <v>88</v>
      </c>
      <c r="R511" t="s">
        <v>283</v>
      </c>
      <c r="S511" t="s">
        <v>96</v>
      </c>
      <c r="T511" t="s">
        <v>46</v>
      </c>
      <c r="U511" t="s">
        <v>32</v>
      </c>
      <c r="V511" t="s">
        <v>47</v>
      </c>
      <c r="W511">
        <v>16</v>
      </c>
      <c r="X511">
        <v>3</v>
      </c>
      <c r="Y511">
        <v>5234.68</v>
      </c>
      <c r="Z511">
        <v>2375.79</v>
      </c>
      <c r="AA511">
        <v>41</v>
      </c>
      <c r="AB511">
        <v>226</v>
      </c>
      <c r="AC511">
        <v>3</v>
      </c>
      <c r="AD511">
        <v>2858.89</v>
      </c>
      <c r="AE511">
        <f t="shared" si="51"/>
        <v>1</v>
      </c>
      <c r="AF511">
        <f t="shared" si="50"/>
        <v>4</v>
      </c>
      <c r="AG511">
        <f t="shared" si="47"/>
        <v>3</v>
      </c>
      <c r="AH511">
        <f t="shared" si="48"/>
        <v>143</v>
      </c>
      <c r="AI511" t="str">
        <f t="shared" si="49"/>
        <v>Bronz customer</v>
      </c>
    </row>
    <row r="512" spans="1:35" x14ac:dyDescent="0.3">
      <c r="A512">
        <v>266</v>
      </c>
      <c r="B512" t="s">
        <v>1692</v>
      </c>
      <c r="C512">
        <v>2010</v>
      </c>
      <c r="D512" t="s">
        <v>24</v>
      </c>
      <c r="E512" t="s">
        <v>25</v>
      </c>
      <c r="F512">
        <v>10</v>
      </c>
      <c r="G512" t="s">
        <v>1693</v>
      </c>
      <c r="H512" t="s">
        <v>1694</v>
      </c>
      <c r="I512" t="str">
        <f>VLOOKUP(A512,[1]Transactions!$A$2:$Y$3480,8,FALSE)</f>
        <v>Standard</v>
      </c>
      <c r="J512">
        <f>VLOOKUP(A512,[1]Transactions!$A$2:$Y$3480,13,FALSE)</f>
        <v>1660.88</v>
      </c>
      <c r="K512" s="4">
        <f>VLOOKUP(A512,[1]Transactions!$A$2:$Y$3480,14,FALSE)</f>
        <v>40672</v>
      </c>
      <c r="M512" t="b">
        <f>VLOOKUP(A512,[1]Transactions!$A$2:$Y$3480,5,FALSE)</f>
        <v>1</v>
      </c>
      <c r="N512" t="str">
        <f>VLOOKUP(A512,[1]Transactions!$A$2:$Y$3480,6,FALSE)</f>
        <v>Approved</v>
      </c>
      <c r="O512" t="str">
        <f>VLOOKUP(A512,[1]Transactions!$A$1:$Y$3480,7,FALSE)</f>
        <v>WeareA2B</v>
      </c>
      <c r="P512" t="s">
        <v>43</v>
      </c>
      <c r="Q512">
        <v>69</v>
      </c>
      <c r="R512" t="s">
        <v>335</v>
      </c>
      <c r="S512" t="s">
        <v>57</v>
      </c>
      <c r="T512" t="s">
        <v>38</v>
      </c>
      <c r="U512" t="s">
        <v>32</v>
      </c>
      <c r="V512" t="s">
        <v>47</v>
      </c>
      <c r="W512">
        <v>18</v>
      </c>
      <c r="X512">
        <v>4</v>
      </c>
      <c r="Y512">
        <v>4191.43</v>
      </c>
      <c r="Z512">
        <v>2448.6</v>
      </c>
      <c r="AA512">
        <v>31</v>
      </c>
      <c r="AB512">
        <v>32</v>
      </c>
      <c r="AC512">
        <v>4</v>
      </c>
      <c r="AD512">
        <v>1742.83</v>
      </c>
      <c r="AE512">
        <f t="shared" si="51"/>
        <v>3</v>
      </c>
      <c r="AF512">
        <f t="shared" si="50"/>
        <v>4</v>
      </c>
      <c r="AG512">
        <f t="shared" si="47"/>
        <v>4</v>
      </c>
      <c r="AH512">
        <f t="shared" si="48"/>
        <v>344</v>
      </c>
      <c r="AI512" t="str">
        <f t="shared" si="49"/>
        <v>Silver Customer</v>
      </c>
    </row>
    <row r="513" spans="1:35" x14ac:dyDescent="0.3">
      <c r="A513">
        <v>3386</v>
      </c>
      <c r="B513" t="s">
        <v>1695</v>
      </c>
      <c r="C513">
        <v>2705</v>
      </c>
      <c r="D513" t="s">
        <v>24</v>
      </c>
      <c r="E513" t="s">
        <v>25</v>
      </c>
      <c r="F513">
        <v>1</v>
      </c>
      <c r="G513" t="s">
        <v>1696</v>
      </c>
      <c r="H513" t="s">
        <v>1697</v>
      </c>
      <c r="I513" t="str">
        <f>VLOOKUP(A513,[1]Transactions!$A$2:$Y$3480,8,FALSE)</f>
        <v>Standard</v>
      </c>
      <c r="J513">
        <f>VLOOKUP(A513,[1]Transactions!$A$2:$Y$3480,13,FALSE)</f>
        <v>451.65000000000009</v>
      </c>
      <c r="K513" s="4">
        <f>VLOOKUP(A513,[1]Transactions!$A$2:$Y$3480,14,FALSE)</f>
        <v>37698</v>
      </c>
      <c r="M513" t="b">
        <f>VLOOKUP(A513,[1]Transactions!$A$2:$Y$3480,5,FALSE)</f>
        <v>1</v>
      </c>
      <c r="N513" t="str">
        <f>VLOOKUP(A513,[1]Transactions!$A$2:$Y$3480,6,FALSE)</f>
        <v>Approved</v>
      </c>
      <c r="O513" t="str">
        <f>VLOOKUP(A513,[1]Transactions!$A$1:$Y$3480,7,FALSE)</f>
        <v>Giant Bicycles</v>
      </c>
      <c r="P513" t="s">
        <v>28</v>
      </c>
      <c r="Q513">
        <v>24</v>
      </c>
      <c r="R513" t="s">
        <v>165</v>
      </c>
      <c r="S513" t="s">
        <v>219</v>
      </c>
      <c r="T513" t="s">
        <v>46</v>
      </c>
      <c r="U513" t="s">
        <v>32</v>
      </c>
      <c r="V513" t="s">
        <v>33</v>
      </c>
      <c r="W513">
        <v>2</v>
      </c>
      <c r="X513">
        <v>4</v>
      </c>
      <c r="Y513">
        <v>3908.11</v>
      </c>
      <c r="Z513">
        <v>1385.42</v>
      </c>
      <c r="AA513">
        <v>21</v>
      </c>
      <c r="AB513">
        <v>7</v>
      </c>
      <c r="AC513">
        <v>4</v>
      </c>
      <c r="AD513">
        <v>2522.69</v>
      </c>
      <c r="AE513">
        <f t="shared" si="51"/>
        <v>4</v>
      </c>
      <c r="AF513">
        <f t="shared" si="50"/>
        <v>4</v>
      </c>
      <c r="AG513">
        <f t="shared" si="47"/>
        <v>3</v>
      </c>
      <c r="AH513">
        <f t="shared" si="48"/>
        <v>443</v>
      </c>
      <c r="AI513" t="str">
        <f t="shared" si="49"/>
        <v>Platinum Customer</v>
      </c>
    </row>
    <row r="514" spans="1:35" x14ac:dyDescent="0.3">
      <c r="A514">
        <v>1415</v>
      </c>
      <c r="B514" t="s">
        <v>1698</v>
      </c>
      <c r="C514">
        <v>2774</v>
      </c>
      <c r="D514" t="s">
        <v>24</v>
      </c>
      <c r="E514" t="s">
        <v>25</v>
      </c>
      <c r="F514">
        <v>8</v>
      </c>
      <c r="G514" t="s">
        <v>1699</v>
      </c>
      <c r="H514" t="s">
        <v>1700</v>
      </c>
      <c r="I514" t="str">
        <f>VLOOKUP(A514,[1]Transactions!$A$2:$Y$3480,8,FALSE)</f>
        <v>Standard</v>
      </c>
      <c r="J514">
        <f>VLOOKUP(A514,[1]Transactions!$A$2:$Y$3480,13,FALSE)</f>
        <v>1544.6100000000001</v>
      </c>
      <c r="K514" s="4">
        <f>VLOOKUP(A514,[1]Transactions!$A$2:$Y$3480,14,FALSE)</f>
        <v>36361</v>
      </c>
      <c r="M514" t="b">
        <f>VLOOKUP(A514,[1]Transactions!$A$2:$Y$3480,5,FALSE)</f>
        <v>1</v>
      </c>
      <c r="N514" t="str">
        <f>VLOOKUP(A514,[1]Transactions!$A$2:$Y$3480,6,FALSE)</f>
        <v>Approved</v>
      </c>
      <c r="O514" t="str">
        <f>VLOOKUP(A514,[1]Transactions!$A$1:$Y$3480,7,FALSE)</f>
        <v>OHM Cycles</v>
      </c>
      <c r="P514" t="s">
        <v>43</v>
      </c>
      <c r="Q514">
        <v>68</v>
      </c>
      <c r="R514" t="s">
        <v>425</v>
      </c>
      <c r="S514" t="s">
        <v>176</v>
      </c>
      <c r="T514" t="s">
        <v>46</v>
      </c>
      <c r="U514" t="s">
        <v>32</v>
      </c>
      <c r="V514" t="s">
        <v>33</v>
      </c>
      <c r="W514">
        <v>3</v>
      </c>
      <c r="X514">
        <v>4</v>
      </c>
      <c r="Y514">
        <v>4962.58</v>
      </c>
      <c r="Z514">
        <v>1900.06</v>
      </c>
      <c r="AA514">
        <v>21</v>
      </c>
      <c r="AB514">
        <v>57</v>
      </c>
      <c r="AC514">
        <v>4</v>
      </c>
      <c r="AD514">
        <v>3062.52</v>
      </c>
      <c r="AE514">
        <f t="shared" si="51"/>
        <v>2</v>
      </c>
      <c r="AF514">
        <f t="shared" si="50"/>
        <v>4</v>
      </c>
      <c r="AG514">
        <f t="shared" si="47"/>
        <v>2</v>
      </c>
      <c r="AH514">
        <f t="shared" si="48"/>
        <v>242</v>
      </c>
      <c r="AI514" t="str">
        <f t="shared" si="49"/>
        <v>Gold Customerr</v>
      </c>
    </row>
    <row r="515" spans="1:35" x14ac:dyDescent="0.3">
      <c r="A515">
        <v>2373</v>
      </c>
      <c r="B515" t="s">
        <v>1701</v>
      </c>
      <c r="C515">
        <v>3023</v>
      </c>
      <c r="D515" t="s">
        <v>40</v>
      </c>
      <c r="E515" t="s">
        <v>25</v>
      </c>
      <c r="F515">
        <v>7</v>
      </c>
      <c r="G515" t="s">
        <v>1702</v>
      </c>
      <c r="H515" t="s">
        <v>1703</v>
      </c>
      <c r="I515" t="str">
        <f>VLOOKUP(A515,[1]Transactions!$A$2:$Y$3480,8,FALSE)</f>
        <v>Standard</v>
      </c>
      <c r="J515">
        <f>VLOOKUP(A515,[1]Transactions!$A$2:$Y$3480,13,FALSE)</f>
        <v>90.099999999999966</v>
      </c>
      <c r="K515" s="4">
        <f>VLOOKUP(A515,[1]Transactions!$A$2:$Y$3480,14,FALSE)</f>
        <v>42710</v>
      </c>
      <c r="M515" t="b">
        <f>VLOOKUP(A515,[1]Transactions!$A$2:$Y$3480,5,FALSE)</f>
        <v>0</v>
      </c>
      <c r="N515" t="str">
        <f>VLOOKUP(A515,[1]Transactions!$A$2:$Y$3480,6,FALSE)</f>
        <v>Approved</v>
      </c>
      <c r="O515" t="str">
        <f>VLOOKUP(A515,[1]Transactions!$A$1:$Y$3480,7,FALSE)</f>
        <v>Norco Bicycles</v>
      </c>
      <c r="P515" t="s">
        <v>43</v>
      </c>
      <c r="Q515">
        <v>51</v>
      </c>
      <c r="R515" t="s">
        <v>165</v>
      </c>
      <c r="S515" t="s">
        <v>119</v>
      </c>
      <c r="T515" t="s">
        <v>46</v>
      </c>
      <c r="U515" t="s">
        <v>32</v>
      </c>
      <c r="V515" t="s">
        <v>33</v>
      </c>
      <c r="W515">
        <v>16</v>
      </c>
      <c r="X515">
        <v>4</v>
      </c>
      <c r="Y515">
        <v>4758.4399999999996</v>
      </c>
      <c r="Z515">
        <v>2376.6999999999998</v>
      </c>
      <c r="AA515">
        <v>38</v>
      </c>
      <c r="AB515">
        <v>45</v>
      </c>
      <c r="AC515">
        <v>4</v>
      </c>
      <c r="AD515">
        <v>2381.7399999999998</v>
      </c>
      <c r="AE515">
        <f t="shared" si="51"/>
        <v>2</v>
      </c>
      <c r="AF515">
        <f t="shared" si="50"/>
        <v>4</v>
      </c>
      <c r="AG515">
        <f t="shared" ref="AG515:AG578" si="56">_xlfn.IFS(AD515&gt;4273.398,1,AND(AD515&lt;=4273.398,AD515&gt;2918.195),2,AND(AD515&lt;=2918.195,AD515&gt;1905.948),3,AND(AD515&lt;=1905.948,AD515&gt;15.08),4)</f>
        <v>3</v>
      </c>
      <c r="AH515">
        <f t="shared" ref="AH515:AH578" si="57">(100*AE515+10*AF515+AG515)</f>
        <v>243</v>
      </c>
      <c r="AI515" t="str">
        <f t="shared" ref="AI515:AI578" si="58">_xlfn.IFS(AH515&gt;411,"Platinum Customer",AND(AH515&lt;=411,AH515&gt;311),"Silver Customer",AND(AH515&lt;=311,AH515&gt;144),"Gold Customerr",AND(AH515&lt;=144,AH515&gt;111),"Bronz customer")</f>
        <v>Gold Customerr</v>
      </c>
    </row>
    <row r="516" spans="1:35" x14ac:dyDescent="0.3">
      <c r="A516">
        <v>308</v>
      </c>
      <c r="B516" t="s">
        <v>1704</v>
      </c>
      <c r="C516">
        <v>3340</v>
      </c>
      <c r="D516" t="s">
        <v>40</v>
      </c>
      <c r="E516" t="s">
        <v>25</v>
      </c>
      <c r="F516">
        <v>5</v>
      </c>
      <c r="G516" t="s">
        <v>1705</v>
      </c>
      <c r="H516" t="s">
        <v>1706</v>
      </c>
      <c r="I516" t="str">
        <f>VLOOKUP(A516,[1]Transactions!$A$2:$Y$3480,8,FALSE)</f>
        <v>Road</v>
      </c>
      <c r="J516">
        <f>VLOOKUP(A516,[1]Transactions!$A$2:$Y$3480,13,FALSE)</f>
        <v>745.94</v>
      </c>
      <c r="K516" s="4">
        <f>VLOOKUP(A516,[1]Transactions!$A$2:$Y$3480,14,FALSE)</f>
        <v>38258</v>
      </c>
      <c r="M516" t="b">
        <f>VLOOKUP(A516,[1]Transactions!$A$2:$Y$3480,5,FALSE)</f>
        <v>0</v>
      </c>
      <c r="N516" t="str">
        <f>VLOOKUP(A516,[1]Transactions!$A$2:$Y$3480,6,FALSE)</f>
        <v>Approved</v>
      </c>
      <c r="O516" t="str">
        <f>VLOOKUP(A516,[1]Transactions!$A$1:$Y$3480,7,FALSE)</f>
        <v>Trek Bicycles</v>
      </c>
      <c r="P516" t="s">
        <v>28</v>
      </c>
      <c r="Q516">
        <v>2</v>
      </c>
      <c r="R516" t="s">
        <v>1707</v>
      </c>
      <c r="S516" t="s">
        <v>219</v>
      </c>
      <c r="T516" t="s">
        <v>46</v>
      </c>
      <c r="U516" t="s">
        <v>32</v>
      </c>
      <c r="V516" t="s">
        <v>47</v>
      </c>
      <c r="W516">
        <v>4</v>
      </c>
      <c r="X516">
        <v>6</v>
      </c>
      <c r="Y516">
        <v>7432.02</v>
      </c>
      <c r="Z516">
        <v>3345.81</v>
      </c>
      <c r="AA516">
        <v>37</v>
      </c>
      <c r="AB516">
        <v>25</v>
      </c>
      <c r="AC516">
        <v>6</v>
      </c>
      <c r="AD516">
        <v>4086.21</v>
      </c>
      <c r="AE516">
        <f t="shared" si="51"/>
        <v>3</v>
      </c>
      <c r="AF516">
        <f t="shared" si="50"/>
        <v>3</v>
      </c>
      <c r="AG516">
        <f t="shared" si="56"/>
        <v>2</v>
      </c>
      <c r="AH516">
        <f t="shared" si="57"/>
        <v>332</v>
      </c>
      <c r="AI516" t="str">
        <f t="shared" si="58"/>
        <v>Silver Customer</v>
      </c>
    </row>
    <row r="517" spans="1:35" x14ac:dyDescent="0.3">
      <c r="A517">
        <v>346</v>
      </c>
      <c r="B517" t="s">
        <v>1708</v>
      </c>
      <c r="C517">
        <v>2155</v>
      </c>
      <c r="D517" t="s">
        <v>24</v>
      </c>
      <c r="E517" t="s">
        <v>25</v>
      </c>
      <c r="F517">
        <v>10</v>
      </c>
      <c r="G517" t="s">
        <v>1709</v>
      </c>
      <c r="H517" t="s">
        <v>1710</v>
      </c>
      <c r="I517" t="str">
        <f>VLOOKUP(A517,[1]Transactions!$A$2:$Y$3480,8,FALSE)</f>
        <v>Standard</v>
      </c>
      <c r="J517">
        <f>VLOOKUP(A517,[1]Transactions!$A$2:$Y$3480,13,FALSE)</f>
        <v>812.44</v>
      </c>
      <c r="K517" s="4">
        <f>VLOOKUP(A517,[1]Transactions!$A$2:$Y$3480,14,FALSE)</f>
        <v>41848</v>
      </c>
      <c r="M517" t="b">
        <f>VLOOKUP(A517,[1]Transactions!$A$2:$Y$3480,5,FALSE)</f>
        <v>0</v>
      </c>
      <c r="N517" t="str">
        <f>VLOOKUP(A517,[1]Transactions!$A$2:$Y$3480,6,FALSE)</f>
        <v>Approved</v>
      </c>
      <c r="O517" t="str">
        <f>VLOOKUP(A517,[1]Transactions!$A$1:$Y$3480,7,FALSE)</f>
        <v>WeareA2B</v>
      </c>
      <c r="P517" t="s">
        <v>28</v>
      </c>
      <c r="Q517">
        <v>68</v>
      </c>
      <c r="R517" t="s">
        <v>641</v>
      </c>
      <c r="S517" t="s">
        <v>45</v>
      </c>
      <c r="T517" t="s">
        <v>31</v>
      </c>
      <c r="U517" t="s">
        <v>32</v>
      </c>
      <c r="V517" t="s">
        <v>47</v>
      </c>
      <c r="W517">
        <v>3</v>
      </c>
      <c r="X517">
        <v>9</v>
      </c>
      <c r="Y517">
        <v>8874.36</v>
      </c>
      <c r="Z517">
        <v>2453.66</v>
      </c>
      <c r="AA517">
        <v>39</v>
      </c>
      <c r="AB517">
        <v>12</v>
      </c>
      <c r="AC517">
        <v>9</v>
      </c>
      <c r="AD517">
        <v>6420.7</v>
      </c>
      <c r="AE517">
        <f t="shared" si="51"/>
        <v>4</v>
      </c>
      <c r="AF517">
        <f t="shared" ref="AF517:AF580" si="59">_xlfn.IFS(AC517&gt;=14,1,AND(AC517&lt;=14,AC517&gt;7),2,AND(AC517&lt;=7,AC517&gt;5),3,AND(AC517&lt;=4,AC517&gt;0),4)</f>
        <v>2</v>
      </c>
      <c r="AG517">
        <f t="shared" si="56"/>
        <v>1</v>
      </c>
      <c r="AH517">
        <f t="shared" si="57"/>
        <v>421</v>
      </c>
      <c r="AI517" t="str">
        <f t="shared" si="58"/>
        <v>Platinum Customer</v>
      </c>
    </row>
    <row r="518" spans="1:35" x14ac:dyDescent="0.3">
      <c r="A518">
        <v>2262</v>
      </c>
      <c r="B518" t="s">
        <v>1711</v>
      </c>
      <c r="C518">
        <v>4226</v>
      </c>
      <c r="D518" t="s">
        <v>53</v>
      </c>
      <c r="E518" t="s">
        <v>25</v>
      </c>
      <c r="F518">
        <v>8</v>
      </c>
      <c r="G518" t="s">
        <v>1712</v>
      </c>
      <c r="H518" t="s">
        <v>1713</v>
      </c>
      <c r="I518" t="str">
        <f>VLOOKUP(A518,[1]Transactions!$A$2:$Y$3480,8,FALSE)</f>
        <v>Standard</v>
      </c>
      <c r="J518">
        <f>VLOOKUP(A518,[1]Transactions!$A$2:$Y$3480,13,FALSE)</f>
        <v>1279.3999999999999</v>
      </c>
      <c r="K518" s="4">
        <f>VLOOKUP(A518,[1]Transactions!$A$2:$Y$3480,14,FALSE)</f>
        <v>39915</v>
      </c>
      <c r="M518" t="b">
        <f>VLOOKUP(A518,[1]Transactions!$A$2:$Y$3480,5,FALSE)</f>
        <v>1</v>
      </c>
      <c r="N518" t="str">
        <f>VLOOKUP(A518,[1]Transactions!$A$2:$Y$3480,6,FALSE)</f>
        <v>Approved</v>
      </c>
      <c r="O518" t="str">
        <f>VLOOKUP(A518,[1]Transactions!$A$1:$Y$3480,7,FALSE)</f>
        <v>WeareA2B</v>
      </c>
      <c r="P518" t="s">
        <v>43</v>
      </c>
      <c r="Q518">
        <v>90</v>
      </c>
      <c r="R518" t="s">
        <v>88</v>
      </c>
      <c r="S518" t="s">
        <v>30</v>
      </c>
      <c r="T518" t="s">
        <v>31</v>
      </c>
      <c r="U518" t="s">
        <v>32</v>
      </c>
      <c r="V518" t="s">
        <v>33</v>
      </c>
      <c r="W518">
        <v>2</v>
      </c>
      <c r="X518">
        <v>4</v>
      </c>
      <c r="Y518">
        <v>3058.55</v>
      </c>
      <c r="Z518">
        <v>1555.87</v>
      </c>
      <c r="AA518">
        <v>36</v>
      </c>
      <c r="AB518">
        <v>75</v>
      </c>
      <c r="AC518">
        <v>4</v>
      </c>
      <c r="AD518">
        <v>1502.68</v>
      </c>
      <c r="AE518">
        <f t="shared" si="51"/>
        <v>2</v>
      </c>
      <c r="AF518">
        <f t="shared" si="59"/>
        <v>4</v>
      </c>
      <c r="AG518">
        <f t="shared" si="56"/>
        <v>4</v>
      </c>
      <c r="AH518">
        <f t="shared" si="57"/>
        <v>244</v>
      </c>
      <c r="AI518" t="str">
        <f t="shared" si="58"/>
        <v>Gold Customerr</v>
      </c>
    </row>
    <row r="519" spans="1:35" x14ac:dyDescent="0.3">
      <c r="A519">
        <v>2130</v>
      </c>
      <c r="B519" t="s">
        <v>1714</v>
      </c>
      <c r="C519">
        <v>2480</v>
      </c>
      <c r="D519" t="s">
        <v>24</v>
      </c>
      <c r="E519" t="s">
        <v>25</v>
      </c>
      <c r="F519">
        <v>2</v>
      </c>
      <c r="G519" t="s">
        <v>1715</v>
      </c>
      <c r="H519" t="s">
        <v>1716</v>
      </c>
      <c r="I519" t="str">
        <f>VLOOKUP(A519,[1]Transactions!$A$2:$Y$3480,8,FALSE)</f>
        <v>Road</v>
      </c>
      <c r="J519">
        <f>VLOOKUP(A519,[1]Transactions!$A$2:$Y$3480,13,FALSE)</f>
        <v>75.480000000000018</v>
      </c>
      <c r="K519" s="4">
        <f>VLOOKUP(A519,[1]Transactions!$A$2:$Y$3480,14,FALSE)</f>
        <v>34079</v>
      </c>
      <c r="M519" t="b">
        <f>VLOOKUP(A519,[1]Transactions!$A$2:$Y$3480,5,FALSE)</f>
        <v>0</v>
      </c>
      <c r="N519" t="str">
        <f>VLOOKUP(A519,[1]Transactions!$A$2:$Y$3480,6,FALSE)</f>
        <v>Approved</v>
      </c>
      <c r="O519" t="str">
        <f>VLOOKUP(A519,[1]Transactions!$A$1:$Y$3480,7,FALSE)</f>
        <v>Trek Bicycles</v>
      </c>
      <c r="P519" t="s">
        <v>43</v>
      </c>
      <c r="Q519">
        <v>95</v>
      </c>
      <c r="R519" t="s">
        <v>165</v>
      </c>
      <c r="S519" t="s">
        <v>176</v>
      </c>
      <c r="T519" t="s">
        <v>46</v>
      </c>
      <c r="U519" t="s">
        <v>32</v>
      </c>
      <c r="V519" t="s">
        <v>33</v>
      </c>
      <c r="W519">
        <v>16</v>
      </c>
      <c r="X519">
        <v>8</v>
      </c>
      <c r="Y519">
        <v>9169.4</v>
      </c>
      <c r="Z519">
        <v>4915.63</v>
      </c>
      <c r="AA519">
        <v>30</v>
      </c>
      <c r="AB519">
        <v>1</v>
      </c>
      <c r="AC519">
        <v>8</v>
      </c>
      <c r="AD519">
        <v>4253.7700000000004</v>
      </c>
      <c r="AE519">
        <f t="shared" si="51"/>
        <v>4</v>
      </c>
      <c r="AF519">
        <f t="shared" si="59"/>
        <v>2</v>
      </c>
      <c r="AG519">
        <f t="shared" si="56"/>
        <v>2</v>
      </c>
      <c r="AH519">
        <f t="shared" si="57"/>
        <v>422</v>
      </c>
      <c r="AI519" t="str">
        <f t="shared" si="58"/>
        <v>Platinum Customer</v>
      </c>
    </row>
    <row r="520" spans="1:35" x14ac:dyDescent="0.3">
      <c r="A520">
        <v>1383</v>
      </c>
      <c r="B520" t="s">
        <v>1717</v>
      </c>
      <c r="C520">
        <v>3977</v>
      </c>
      <c r="D520" t="s">
        <v>40</v>
      </c>
      <c r="E520" t="s">
        <v>25</v>
      </c>
      <c r="F520">
        <v>6</v>
      </c>
      <c r="G520" t="s">
        <v>1718</v>
      </c>
      <c r="H520" t="s">
        <v>1719</v>
      </c>
      <c r="I520" t="str">
        <f>VLOOKUP(A520,[1]Transactions!$A$2:$Y$3480,8,FALSE)</f>
        <v>Standard</v>
      </c>
      <c r="J520">
        <f>VLOOKUP(A520,[1]Transactions!$A$2:$Y$3480,13,FALSE)</f>
        <v>17.869999999999997</v>
      </c>
      <c r="K520" s="4">
        <f>VLOOKUP(A520,[1]Transactions!$A$2:$Y$3480,14,FALSE)</f>
        <v>41167</v>
      </c>
      <c r="M520" t="b">
        <f>VLOOKUP(A520,[1]Transactions!$A$2:$Y$3480,5,FALSE)</f>
        <v>1</v>
      </c>
      <c r="N520" t="str">
        <f>VLOOKUP(A520,[1]Transactions!$A$2:$Y$3480,6,FALSE)</f>
        <v>Approved</v>
      </c>
      <c r="O520" t="str">
        <f>VLOOKUP(A520,[1]Transactions!$A$1:$Y$3480,7,FALSE)</f>
        <v>Solex</v>
      </c>
      <c r="P520" t="s">
        <v>43</v>
      </c>
      <c r="Q520">
        <v>81</v>
      </c>
      <c r="R520" t="s">
        <v>396</v>
      </c>
      <c r="S520" t="s">
        <v>219</v>
      </c>
      <c r="T520" t="s">
        <v>38</v>
      </c>
      <c r="U520" t="s">
        <v>32</v>
      </c>
      <c r="V520" t="s">
        <v>47</v>
      </c>
      <c r="W520">
        <v>8</v>
      </c>
      <c r="X520">
        <v>3</v>
      </c>
      <c r="Y520">
        <v>4082.21</v>
      </c>
      <c r="Z520">
        <v>724.32</v>
      </c>
      <c r="AA520">
        <v>62</v>
      </c>
      <c r="AB520">
        <v>57</v>
      </c>
      <c r="AC520">
        <v>3</v>
      </c>
      <c r="AD520">
        <v>3357.89</v>
      </c>
      <c r="AE520">
        <f t="shared" si="51"/>
        <v>2</v>
      </c>
      <c r="AF520">
        <f t="shared" si="59"/>
        <v>4</v>
      </c>
      <c r="AG520">
        <f t="shared" si="56"/>
        <v>2</v>
      </c>
      <c r="AH520">
        <f t="shared" si="57"/>
        <v>242</v>
      </c>
      <c r="AI520" t="str">
        <f t="shared" si="58"/>
        <v>Gold Customerr</v>
      </c>
    </row>
    <row r="521" spans="1:35" x14ac:dyDescent="0.3">
      <c r="A521">
        <v>2320</v>
      </c>
      <c r="B521" t="s">
        <v>1720</v>
      </c>
      <c r="C521">
        <v>2208</v>
      </c>
      <c r="D521" t="s">
        <v>24</v>
      </c>
      <c r="E521" t="s">
        <v>25</v>
      </c>
      <c r="F521">
        <v>11</v>
      </c>
      <c r="G521" t="s">
        <v>1721</v>
      </c>
      <c r="H521" t="s">
        <v>1722</v>
      </c>
      <c r="I521" t="str">
        <f>VLOOKUP(A521,[1]Transactions!$A$2:$Y$3480,8,FALSE)</f>
        <v>Standard</v>
      </c>
      <c r="J521">
        <f>VLOOKUP(A521,[1]Transactions!$A$2:$Y$3480,13,FALSE)</f>
        <v>209.84000000000003</v>
      </c>
      <c r="K521" s="4">
        <f>VLOOKUP(A521,[1]Transactions!$A$2:$Y$3480,14,FALSE)</f>
        <v>41345</v>
      </c>
      <c r="M521" t="b">
        <f>VLOOKUP(A521,[1]Transactions!$A$2:$Y$3480,5,FALSE)</f>
        <v>1</v>
      </c>
      <c r="N521" t="str">
        <f>VLOOKUP(A521,[1]Transactions!$A$2:$Y$3480,6,FALSE)</f>
        <v>Approved</v>
      </c>
      <c r="O521" t="str">
        <f>VLOOKUP(A521,[1]Transactions!$A$1:$Y$3480,7,FALSE)</f>
        <v>Norco Bicycles</v>
      </c>
      <c r="P521" t="s">
        <v>43</v>
      </c>
      <c r="Q521">
        <v>14</v>
      </c>
      <c r="R521" t="s">
        <v>665</v>
      </c>
      <c r="S521" t="s">
        <v>119</v>
      </c>
      <c r="T521" t="s">
        <v>38</v>
      </c>
      <c r="U521" t="s">
        <v>32</v>
      </c>
      <c r="V521" t="s">
        <v>47</v>
      </c>
      <c r="W521">
        <v>16</v>
      </c>
      <c r="X521">
        <v>3</v>
      </c>
      <c r="Y521">
        <v>2655.46</v>
      </c>
      <c r="Z521">
        <v>964.5</v>
      </c>
      <c r="AA521">
        <v>54</v>
      </c>
      <c r="AB521">
        <v>24</v>
      </c>
      <c r="AC521">
        <v>3</v>
      </c>
      <c r="AD521">
        <v>1690.96</v>
      </c>
      <c r="AE521">
        <f t="shared" si="51"/>
        <v>3</v>
      </c>
      <c r="AF521">
        <f t="shared" si="59"/>
        <v>4</v>
      </c>
      <c r="AG521">
        <f t="shared" si="56"/>
        <v>4</v>
      </c>
      <c r="AH521">
        <f t="shared" si="57"/>
        <v>344</v>
      </c>
      <c r="AI521" t="str">
        <f t="shared" si="58"/>
        <v>Silver Customer</v>
      </c>
    </row>
    <row r="522" spans="1:35" x14ac:dyDescent="0.3">
      <c r="A522">
        <v>3035</v>
      </c>
      <c r="B522" t="s">
        <v>1723</v>
      </c>
      <c r="C522">
        <v>2125</v>
      </c>
      <c r="D522" t="s">
        <v>24</v>
      </c>
      <c r="E522" t="s">
        <v>25</v>
      </c>
      <c r="F522">
        <v>11</v>
      </c>
      <c r="G522" t="s">
        <v>1724</v>
      </c>
      <c r="H522" t="s">
        <v>1725</v>
      </c>
      <c r="I522" t="str">
        <f>VLOOKUP(A522,[1]Transactions!$A$2:$Y$3480,8,FALSE)</f>
        <v>Standard</v>
      </c>
      <c r="J522">
        <f>VLOOKUP(A522,[1]Transactions!$A$2:$Y$3480,13,FALSE)</f>
        <v>133.7800000000002</v>
      </c>
      <c r="K522" s="4">
        <f>VLOOKUP(A522,[1]Transactions!$A$2:$Y$3480,14,FALSE)</f>
        <v>33455</v>
      </c>
      <c r="M522" t="b">
        <f>VLOOKUP(A522,[1]Transactions!$A$2:$Y$3480,5,FALSE)</f>
        <v>1</v>
      </c>
      <c r="N522" t="str">
        <f>VLOOKUP(A522,[1]Transactions!$A$2:$Y$3480,6,FALSE)</f>
        <v>Approved</v>
      </c>
      <c r="O522" t="str">
        <f>VLOOKUP(A522,[1]Transactions!$A$1:$Y$3480,7,FALSE)</f>
        <v>Norco Bicycles</v>
      </c>
      <c r="P522" t="s">
        <v>28</v>
      </c>
      <c r="Q522">
        <v>98</v>
      </c>
      <c r="R522" t="s">
        <v>161</v>
      </c>
      <c r="S522" t="s">
        <v>30</v>
      </c>
      <c r="T522" t="s">
        <v>46</v>
      </c>
      <c r="U522" t="s">
        <v>32</v>
      </c>
      <c r="V522" t="s">
        <v>47</v>
      </c>
      <c r="W522">
        <v>13</v>
      </c>
      <c r="X522">
        <v>5</v>
      </c>
      <c r="Y522">
        <v>4522.24</v>
      </c>
      <c r="Z522">
        <v>2093.08</v>
      </c>
      <c r="AA522">
        <v>40</v>
      </c>
      <c r="AB522">
        <v>38</v>
      </c>
      <c r="AC522">
        <v>5</v>
      </c>
      <c r="AD522">
        <v>2429.16</v>
      </c>
      <c r="AE522">
        <f t="shared" si="51"/>
        <v>3</v>
      </c>
      <c r="AF522">
        <f>_xlfn.IFS(AC522&gt;=14,1,AND(AC522&lt;=14,AC522&gt;7),2,AND(AC522&lt;=7,AC522&gt;=5),3,AND(AC522&lt;=4,AC522&gt;0),4)</f>
        <v>3</v>
      </c>
      <c r="AG522">
        <f t="shared" si="56"/>
        <v>3</v>
      </c>
      <c r="AH522">
        <f t="shared" si="57"/>
        <v>333</v>
      </c>
      <c r="AI522" t="str">
        <f t="shared" si="58"/>
        <v>Silver Customer</v>
      </c>
    </row>
    <row r="523" spans="1:35" x14ac:dyDescent="0.3">
      <c r="A523">
        <v>1180</v>
      </c>
      <c r="B523" t="s">
        <v>1726</v>
      </c>
      <c r="C523">
        <v>2747</v>
      </c>
      <c r="D523" t="s">
        <v>24</v>
      </c>
      <c r="E523" t="s">
        <v>25</v>
      </c>
      <c r="F523">
        <v>8</v>
      </c>
      <c r="G523" t="s">
        <v>1727</v>
      </c>
      <c r="H523" t="s">
        <v>1728</v>
      </c>
      <c r="I523" t="str">
        <f>VLOOKUP(A523,[1]Transactions!$A$2:$Y$3480,8,FALSE)</f>
        <v>Standard</v>
      </c>
      <c r="J523">
        <f>VLOOKUP(A523,[1]Transactions!$A$2:$Y$3480,13,FALSE)</f>
        <v>17.869999999999997</v>
      </c>
      <c r="K523" s="4">
        <f>VLOOKUP(A523,[1]Transactions!$A$2:$Y$3480,14,FALSE)</f>
        <v>41245</v>
      </c>
      <c r="M523" t="b">
        <f>VLOOKUP(A523,[1]Transactions!$A$2:$Y$3480,5,FALSE)</f>
        <v>0</v>
      </c>
      <c r="N523" t="str">
        <f>VLOOKUP(A523,[1]Transactions!$A$2:$Y$3480,6,FALSE)</f>
        <v>Approved</v>
      </c>
      <c r="O523" t="str">
        <f>VLOOKUP(A523,[1]Transactions!$A$1:$Y$3480,7,FALSE)</f>
        <v>Solex</v>
      </c>
      <c r="P523" t="s">
        <v>43</v>
      </c>
      <c r="Q523">
        <v>48</v>
      </c>
      <c r="R523" t="s">
        <v>1094</v>
      </c>
      <c r="S523" t="s">
        <v>45</v>
      </c>
      <c r="T523" t="s">
        <v>38</v>
      </c>
      <c r="U523" t="s">
        <v>32</v>
      </c>
      <c r="V523" t="s">
        <v>47</v>
      </c>
      <c r="W523">
        <v>10</v>
      </c>
      <c r="X523">
        <v>4</v>
      </c>
      <c r="Y523">
        <v>3870.83</v>
      </c>
      <c r="Z523">
        <v>1565.72</v>
      </c>
      <c r="AA523">
        <v>45</v>
      </c>
      <c r="AB523">
        <v>59</v>
      </c>
      <c r="AC523">
        <v>4</v>
      </c>
      <c r="AD523">
        <v>2305.11</v>
      </c>
      <c r="AE523">
        <f t="shared" ref="AE523:AE586" si="60">_xlfn.IFS(AB523&gt;=85,1,AND(AB523&lt;=81,AB523&gt;44),2,AND(AB523&lt;=44,AB523&gt;17),3,AND(AB523&lt;=18,AB523&gt;0),4)</f>
        <v>2</v>
      </c>
      <c r="AF523">
        <f t="shared" si="59"/>
        <v>4</v>
      </c>
      <c r="AG523">
        <f t="shared" si="56"/>
        <v>3</v>
      </c>
      <c r="AH523">
        <f t="shared" si="57"/>
        <v>243</v>
      </c>
      <c r="AI523" t="str">
        <f t="shared" si="58"/>
        <v>Gold Customerr</v>
      </c>
    </row>
    <row r="524" spans="1:35" x14ac:dyDescent="0.3">
      <c r="A524">
        <v>29</v>
      </c>
      <c r="B524" t="s">
        <v>1729</v>
      </c>
      <c r="C524">
        <v>4116</v>
      </c>
      <c r="D524" t="s">
        <v>53</v>
      </c>
      <c r="E524" t="s">
        <v>25</v>
      </c>
      <c r="F524">
        <v>7</v>
      </c>
      <c r="G524" t="s">
        <v>1730</v>
      </c>
      <c r="H524" t="s">
        <v>1731</v>
      </c>
      <c r="I524" t="str">
        <f>VLOOKUP(A524,[1]Transactions!$A$2:$Y$3480,8,FALSE)</f>
        <v>Standard</v>
      </c>
      <c r="J524">
        <f>VLOOKUP(A524,[1]Transactions!$A$2:$Y$3480,13,FALSE)</f>
        <v>90.099999999999966</v>
      </c>
      <c r="K524" s="4">
        <f>VLOOKUP(A524,[1]Transactions!$A$2:$Y$3480,14,FALSE)</f>
        <v>42710</v>
      </c>
      <c r="M524" t="b">
        <f>VLOOKUP(A524,[1]Transactions!$A$2:$Y$3480,5,FALSE)</f>
        <v>1</v>
      </c>
      <c r="N524" t="str">
        <f>VLOOKUP(A524,[1]Transactions!$A$2:$Y$3480,6,FALSE)</f>
        <v>Approved</v>
      </c>
      <c r="O524" t="str">
        <f>VLOOKUP(A524,[1]Transactions!$A$1:$Y$3480,7,FALSE)</f>
        <v>Norco Bicycles</v>
      </c>
      <c r="P524" t="s">
        <v>43</v>
      </c>
      <c r="Q524">
        <v>62</v>
      </c>
      <c r="R524" t="s">
        <v>1732</v>
      </c>
      <c r="S524" t="s">
        <v>119</v>
      </c>
      <c r="T524" t="s">
        <v>31</v>
      </c>
      <c r="U524" t="s">
        <v>32</v>
      </c>
      <c r="V524" t="s">
        <v>47</v>
      </c>
      <c r="W524">
        <v>19</v>
      </c>
      <c r="X524">
        <v>9</v>
      </c>
      <c r="Y524">
        <v>10855.57</v>
      </c>
      <c r="Z524">
        <v>4680.2700000000004</v>
      </c>
      <c r="AA524">
        <v>52</v>
      </c>
      <c r="AB524">
        <v>22</v>
      </c>
      <c r="AC524">
        <v>9</v>
      </c>
      <c r="AD524">
        <v>6175.3</v>
      </c>
      <c r="AE524">
        <f t="shared" si="60"/>
        <v>3</v>
      </c>
      <c r="AF524">
        <f t="shared" si="59"/>
        <v>2</v>
      </c>
      <c r="AG524">
        <f t="shared" si="56"/>
        <v>1</v>
      </c>
      <c r="AH524">
        <f t="shared" si="57"/>
        <v>321</v>
      </c>
      <c r="AI524" t="str">
        <f t="shared" si="58"/>
        <v>Silver Customer</v>
      </c>
    </row>
    <row r="525" spans="1:35" x14ac:dyDescent="0.3">
      <c r="A525">
        <v>1968</v>
      </c>
      <c r="B525" t="s">
        <v>1733</v>
      </c>
      <c r="C525">
        <v>4815</v>
      </c>
      <c r="D525" t="s">
        <v>53</v>
      </c>
      <c r="E525" t="s">
        <v>25</v>
      </c>
      <c r="F525">
        <v>3</v>
      </c>
      <c r="G525" t="s">
        <v>1734</v>
      </c>
      <c r="H525" t="s">
        <v>1735</v>
      </c>
      <c r="I525" t="str">
        <f>VLOOKUP(A525,[1]Transactions!$A$2:$Y$3480,8,FALSE)</f>
        <v>Road</v>
      </c>
      <c r="J525">
        <f>VLOOKUP(A525,[1]Transactions!$A$2:$Y$3480,13,FALSE)</f>
        <v>445.20999999999992</v>
      </c>
      <c r="K525" s="4">
        <f>VLOOKUP(A525,[1]Transactions!$A$2:$Y$3480,14,FALSE)</f>
        <v>40553</v>
      </c>
      <c r="M525" t="b">
        <f>VLOOKUP(A525,[1]Transactions!$A$2:$Y$3480,5,FALSE)</f>
        <v>0</v>
      </c>
      <c r="N525" t="str">
        <f>VLOOKUP(A525,[1]Transactions!$A$2:$Y$3480,6,FALSE)</f>
        <v>Approved</v>
      </c>
      <c r="O525" t="str">
        <f>VLOOKUP(A525,[1]Transactions!$A$1:$Y$3480,7,FALSE)</f>
        <v>Norco Bicycles</v>
      </c>
      <c r="P525" t="s">
        <v>43</v>
      </c>
      <c r="Q525">
        <v>31</v>
      </c>
      <c r="R525" t="s">
        <v>95</v>
      </c>
      <c r="S525" t="s">
        <v>96</v>
      </c>
      <c r="T525" t="s">
        <v>31</v>
      </c>
      <c r="U525" t="s">
        <v>32</v>
      </c>
      <c r="V525" t="s">
        <v>47</v>
      </c>
      <c r="W525">
        <v>1</v>
      </c>
      <c r="X525">
        <v>5</v>
      </c>
      <c r="Y525">
        <v>4664.66</v>
      </c>
      <c r="Z525">
        <v>2854.63</v>
      </c>
      <c r="AA525">
        <v>26</v>
      </c>
      <c r="AB525">
        <v>159</v>
      </c>
      <c r="AC525">
        <v>5</v>
      </c>
      <c r="AD525">
        <v>1810.03</v>
      </c>
      <c r="AE525">
        <f t="shared" si="60"/>
        <v>1</v>
      </c>
      <c r="AF525">
        <f>_xlfn.IFS(AC525&gt;=14,1,AND(AC525&lt;=14,AC525&gt;7),2,AND(AC525&lt;=7,AC525&gt;=5),3,AND(AC525&lt;=4,AC525&gt;0),4)</f>
        <v>3</v>
      </c>
      <c r="AG525">
        <f t="shared" si="56"/>
        <v>4</v>
      </c>
      <c r="AH525">
        <f t="shared" si="57"/>
        <v>134</v>
      </c>
      <c r="AI525" t="str">
        <f t="shared" si="58"/>
        <v>Bronz customer</v>
      </c>
    </row>
    <row r="526" spans="1:35" x14ac:dyDescent="0.3">
      <c r="A526">
        <v>3017</v>
      </c>
      <c r="B526" t="s">
        <v>1736</v>
      </c>
      <c r="C526">
        <v>3140</v>
      </c>
      <c r="D526" t="s">
        <v>40</v>
      </c>
      <c r="E526" t="s">
        <v>25</v>
      </c>
      <c r="F526">
        <v>9</v>
      </c>
      <c r="G526" t="s">
        <v>1737</v>
      </c>
      <c r="H526" t="s">
        <v>1738</v>
      </c>
      <c r="I526" t="str">
        <f>VLOOKUP(A526,[1]Transactions!$A$2:$Y$3480,8,FALSE)</f>
        <v>Touring</v>
      </c>
      <c r="J526">
        <f>VLOOKUP(A526,[1]Transactions!$A$2:$Y$3480,13,FALSE)</f>
        <v>1010.02</v>
      </c>
      <c r="K526" s="4">
        <f>VLOOKUP(A526,[1]Transactions!$A$2:$Y$3480,14,FALSE)</f>
        <v>38859</v>
      </c>
      <c r="M526" t="b">
        <f>VLOOKUP(A526,[1]Transactions!$A$2:$Y$3480,5,FALSE)</f>
        <v>1</v>
      </c>
      <c r="N526" t="str">
        <f>VLOOKUP(A526,[1]Transactions!$A$2:$Y$3480,6,FALSE)</f>
        <v>Approved</v>
      </c>
      <c r="O526" t="str">
        <f>VLOOKUP(A526,[1]Transactions!$A$1:$Y$3480,7,FALSE)</f>
        <v>Giant Bicycles</v>
      </c>
      <c r="P526" t="s">
        <v>28</v>
      </c>
      <c r="Q526">
        <v>88</v>
      </c>
      <c r="R526" t="s">
        <v>754</v>
      </c>
      <c r="S526" t="s">
        <v>45</v>
      </c>
      <c r="T526" t="s">
        <v>38</v>
      </c>
      <c r="U526" t="s">
        <v>32</v>
      </c>
      <c r="V526" t="s">
        <v>47</v>
      </c>
      <c r="W526">
        <v>7</v>
      </c>
      <c r="X526">
        <v>4</v>
      </c>
      <c r="Y526">
        <v>5289.49</v>
      </c>
      <c r="Z526">
        <v>2007.82</v>
      </c>
      <c r="AA526">
        <v>64</v>
      </c>
      <c r="AB526">
        <v>176</v>
      </c>
      <c r="AC526">
        <v>4</v>
      </c>
      <c r="AD526">
        <v>3281.67</v>
      </c>
      <c r="AE526">
        <f t="shared" si="60"/>
        <v>1</v>
      </c>
      <c r="AF526">
        <f t="shared" si="59"/>
        <v>4</v>
      </c>
      <c r="AG526">
        <f t="shared" si="56"/>
        <v>2</v>
      </c>
      <c r="AH526">
        <f t="shared" si="57"/>
        <v>142</v>
      </c>
      <c r="AI526" t="str">
        <f t="shared" si="58"/>
        <v>Bronz customer</v>
      </c>
    </row>
    <row r="527" spans="1:35" x14ac:dyDescent="0.3">
      <c r="A527">
        <v>898</v>
      </c>
      <c r="B527" t="s">
        <v>1739</v>
      </c>
      <c r="C527">
        <v>2148</v>
      </c>
      <c r="D527" t="s">
        <v>24</v>
      </c>
      <c r="E527" t="s">
        <v>25</v>
      </c>
      <c r="F527">
        <v>8</v>
      </c>
      <c r="G527" t="s">
        <v>1740</v>
      </c>
      <c r="H527" t="s">
        <v>1741</v>
      </c>
      <c r="I527" t="str">
        <f>VLOOKUP(A527,[1]Transactions!$A$2:$Y$3480,8,FALSE)</f>
        <v>Road</v>
      </c>
      <c r="J527">
        <f>VLOOKUP(A527,[1]Transactions!$A$2:$Y$3480,13,FALSE)</f>
        <v>135.84999999999997</v>
      </c>
      <c r="K527" s="4">
        <f>VLOOKUP(A527,[1]Transactions!$A$2:$Y$3480,14,FALSE)</f>
        <v>42696</v>
      </c>
      <c r="M527" t="b">
        <f>VLOOKUP(A527,[1]Transactions!$A$2:$Y$3480,5,FALSE)</f>
        <v>1</v>
      </c>
      <c r="N527" t="str">
        <f>VLOOKUP(A527,[1]Transactions!$A$2:$Y$3480,6,FALSE)</f>
        <v>Approved</v>
      </c>
      <c r="O527" t="str">
        <f>VLOOKUP(A527,[1]Transactions!$A$1:$Y$3480,7,FALSE)</f>
        <v>Norco Bicycles</v>
      </c>
      <c r="P527" t="s">
        <v>43</v>
      </c>
      <c r="Q527">
        <v>53</v>
      </c>
      <c r="R527" t="s">
        <v>307</v>
      </c>
      <c r="S527" t="s">
        <v>45</v>
      </c>
      <c r="T527" t="s">
        <v>38</v>
      </c>
      <c r="U527" t="s">
        <v>32</v>
      </c>
      <c r="V527" t="s">
        <v>47</v>
      </c>
      <c r="W527">
        <v>16</v>
      </c>
      <c r="X527">
        <v>1</v>
      </c>
      <c r="Y527">
        <v>478.16</v>
      </c>
      <c r="Z527">
        <v>298.72000000000003</v>
      </c>
      <c r="AA527">
        <v>43</v>
      </c>
      <c r="AB527">
        <v>205</v>
      </c>
      <c r="AC527">
        <v>1</v>
      </c>
      <c r="AD527">
        <v>179.44</v>
      </c>
      <c r="AE527">
        <f t="shared" si="60"/>
        <v>1</v>
      </c>
      <c r="AF527">
        <f t="shared" si="59"/>
        <v>4</v>
      </c>
      <c r="AG527">
        <f t="shared" si="56"/>
        <v>4</v>
      </c>
      <c r="AH527">
        <f t="shared" si="57"/>
        <v>144</v>
      </c>
      <c r="AI527" t="str">
        <f t="shared" si="58"/>
        <v>Bronz customer</v>
      </c>
    </row>
    <row r="528" spans="1:35" x14ac:dyDescent="0.3">
      <c r="A528">
        <v>160</v>
      </c>
      <c r="B528" t="s">
        <v>1742</v>
      </c>
      <c r="C528">
        <v>2154</v>
      </c>
      <c r="D528" t="s">
        <v>24</v>
      </c>
      <c r="E528" t="s">
        <v>25</v>
      </c>
      <c r="F528">
        <v>11</v>
      </c>
      <c r="G528" t="s">
        <v>1743</v>
      </c>
      <c r="H528" t="s">
        <v>1744</v>
      </c>
      <c r="I528">
        <f>VLOOKUP(A528,[1]Transactions!$A$2:$Y$3480,8,FALSE)</f>
        <v>0</v>
      </c>
      <c r="J528">
        <f>VLOOKUP(A528,[1]Transactions!$A$2:$Y$3480,13,FALSE)</f>
        <v>1656.86</v>
      </c>
      <c r="K528" s="4">
        <f>VLOOKUP(A528,[1]Transactions!$A$2:$Y$3480,14,FALSE)</f>
        <v>0</v>
      </c>
      <c r="M528" t="b">
        <f>VLOOKUP(A528,[1]Transactions!$A$2:$Y$3480,5,FALSE)</f>
        <v>0</v>
      </c>
      <c r="N528" t="str">
        <f>VLOOKUP(A528,[1]Transactions!$A$2:$Y$3480,6,FALSE)</f>
        <v>Approved</v>
      </c>
      <c r="O528">
        <f>VLOOKUP(A528,[1]Transactions!$A$1:$Y$3480,7,FALSE)</f>
        <v>0</v>
      </c>
      <c r="P528" t="s">
        <v>28</v>
      </c>
      <c r="Q528">
        <v>5</v>
      </c>
      <c r="R528" t="s">
        <v>234</v>
      </c>
      <c r="S528" t="s">
        <v>30</v>
      </c>
      <c r="T528" t="s">
        <v>31</v>
      </c>
      <c r="U528" t="s">
        <v>32</v>
      </c>
      <c r="V528" t="s">
        <v>47</v>
      </c>
      <c r="W528">
        <v>18</v>
      </c>
      <c r="X528">
        <v>2</v>
      </c>
      <c r="Y528">
        <v>3024.58</v>
      </c>
      <c r="Z528">
        <v>410.42</v>
      </c>
      <c r="AA528">
        <v>56</v>
      </c>
      <c r="AB528">
        <v>93</v>
      </c>
      <c r="AC528">
        <v>2</v>
      </c>
      <c r="AD528">
        <v>2614.16</v>
      </c>
      <c r="AE528">
        <f t="shared" si="60"/>
        <v>1</v>
      </c>
      <c r="AF528">
        <f t="shared" si="59"/>
        <v>4</v>
      </c>
      <c r="AG528">
        <f t="shared" si="56"/>
        <v>3</v>
      </c>
      <c r="AH528">
        <f t="shared" si="57"/>
        <v>143</v>
      </c>
      <c r="AI528" t="str">
        <f t="shared" si="58"/>
        <v>Bronz customer</v>
      </c>
    </row>
    <row r="529" spans="1:35" x14ac:dyDescent="0.3">
      <c r="A529">
        <v>2019</v>
      </c>
      <c r="B529" t="s">
        <v>1745</v>
      </c>
      <c r="C529">
        <v>4825</v>
      </c>
      <c r="D529" t="s">
        <v>53</v>
      </c>
      <c r="E529" t="s">
        <v>25</v>
      </c>
      <c r="F529">
        <v>2</v>
      </c>
      <c r="G529" t="s">
        <v>1746</v>
      </c>
      <c r="H529" t="s">
        <v>1747</v>
      </c>
      <c r="I529" t="str">
        <f>VLOOKUP(A529,[1]Transactions!$A$2:$Y$3480,8,FALSE)</f>
        <v>Standard</v>
      </c>
      <c r="J529">
        <f>VLOOKUP(A529,[1]Transactions!$A$2:$Y$3480,13,FALSE)</f>
        <v>690.49</v>
      </c>
      <c r="K529" s="4">
        <f>VLOOKUP(A529,[1]Transactions!$A$2:$Y$3480,14,FALSE)</f>
        <v>34244</v>
      </c>
      <c r="M529" t="b">
        <f>VLOOKUP(A529,[1]Transactions!$A$2:$Y$3480,5,FALSE)</f>
        <v>1</v>
      </c>
      <c r="N529" t="str">
        <f>VLOOKUP(A529,[1]Transactions!$A$2:$Y$3480,6,FALSE)</f>
        <v>Approved</v>
      </c>
      <c r="O529" t="str">
        <f>VLOOKUP(A529,[1]Transactions!$A$1:$Y$3480,7,FALSE)</f>
        <v>Solex</v>
      </c>
      <c r="P529" t="s">
        <v>43</v>
      </c>
      <c r="Q529">
        <v>48</v>
      </c>
      <c r="R529" t="s">
        <v>1748</v>
      </c>
      <c r="S529" t="s">
        <v>96</v>
      </c>
      <c r="T529" t="s">
        <v>46</v>
      </c>
      <c r="U529" t="s">
        <v>32</v>
      </c>
      <c r="V529" t="s">
        <v>47</v>
      </c>
      <c r="W529">
        <v>17</v>
      </c>
      <c r="X529">
        <v>8</v>
      </c>
      <c r="Y529">
        <v>9082.85</v>
      </c>
      <c r="Z529">
        <v>4301.62</v>
      </c>
      <c r="AA529">
        <v>67</v>
      </c>
      <c r="AB529">
        <v>52</v>
      </c>
      <c r="AC529">
        <v>8</v>
      </c>
      <c r="AD529">
        <v>4781.2299999999996</v>
      </c>
      <c r="AE529">
        <f t="shared" si="60"/>
        <v>2</v>
      </c>
      <c r="AF529">
        <f t="shared" si="59"/>
        <v>2</v>
      </c>
      <c r="AG529">
        <f t="shared" si="56"/>
        <v>1</v>
      </c>
      <c r="AH529">
        <f t="shared" si="57"/>
        <v>221</v>
      </c>
      <c r="AI529" t="str">
        <f t="shared" si="58"/>
        <v>Gold Customerr</v>
      </c>
    </row>
    <row r="530" spans="1:35" x14ac:dyDescent="0.3">
      <c r="A530">
        <v>1696</v>
      </c>
      <c r="B530" t="s">
        <v>1749</v>
      </c>
      <c r="C530">
        <v>2153</v>
      </c>
      <c r="D530" t="s">
        <v>24</v>
      </c>
      <c r="E530" t="s">
        <v>25</v>
      </c>
      <c r="F530">
        <v>10</v>
      </c>
      <c r="G530" t="s">
        <v>1750</v>
      </c>
      <c r="H530" t="s">
        <v>1751</v>
      </c>
      <c r="I530" t="str">
        <f>VLOOKUP(A530,[1]Transactions!$A$2:$Y$3480,8,FALSE)</f>
        <v>Standard</v>
      </c>
      <c r="J530">
        <f>VLOOKUP(A530,[1]Transactions!$A$2:$Y$3480,13,FALSE)</f>
        <v>509.97</v>
      </c>
      <c r="K530" s="4">
        <f>VLOOKUP(A530,[1]Transactions!$A$2:$Y$3480,14,FALSE)</f>
        <v>42560</v>
      </c>
      <c r="M530" t="b">
        <f>VLOOKUP(A530,[1]Transactions!$A$2:$Y$3480,5,FALSE)</f>
        <v>1</v>
      </c>
      <c r="N530" t="str">
        <f>VLOOKUP(A530,[1]Transactions!$A$2:$Y$3480,6,FALSE)</f>
        <v>Approved</v>
      </c>
      <c r="O530" t="str">
        <f>VLOOKUP(A530,[1]Transactions!$A$1:$Y$3480,7,FALSE)</f>
        <v>Giant Bicycles</v>
      </c>
      <c r="P530" t="s">
        <v>28</v>
      </c>
      <c r="Q530">
        <v>48</v>
      </c>
      <c r="R530" t="s">
        <v>95</v>
      </c>
      <c r="S530" t="s">
        <v>96</v>
      </c>
      <c r="T530" t="s">
        <v>46</v>
      </c>
      <c r="U530" t="s">
        <v>32</v>
      </c>
      <c r="V530" t="s">
        <v>47</v>
      </c>
      <c r="W530">
        <v>2</v>
      </c>
      <c r="X530">
        <v>9</v>
      </c>
      <c r="Y530">
        <v>12254.53</v>
      </c>
      <c r="Z530">
        <v>5729.76</v>
      </c>
      <c r="AA530">
        <v>29</v>
      </c>
      <c r="AB530">
        <v>28</v>
      </c>
      <c r="AC530">
        <v>9</v>
      </c>
      <c r="AD530">
        <v>6524.77</v>
      </c>
      <c r="AE530">
        <f t="shared" si="60"/>
        <v>3</v>
      </c>
      <c r="AF530">
        <f t="shared" si="59"/>
        <v>2</v>
      </c>
      <c r="AG530">
        <f t="shared" si="56"/>
        <v>1</v>
      </c>
      <c r="AH530">
        <f t="shared" si="57"/>
        <v>321</v>
      </c>
      <c r="AI530" t="str">
        <f t="shared" si="58"/>
        <v>Silver Customer</v>
      </c>
    </row>
    <row r="531" spans="1:35" x14ac:dyDescent="0.3">
      <c r="A531">
        <v>631</v>
      </c>
      <c r="B531" t="s">
        <v>1752</v>
      </c>
      <c r="C531">
        <v>3076</v>
      </c>
      <c r="D531" t="s">
        <v>40</v>
      </c>
      <c r="E531" t="s">
        <v>25</v>
      </c>
      <c r="F531">
        <v>8</v>
      </c>
      <c r="G531" t="s">
        <v>1753</v>
      </c>
      <c r="H531" t="s">
        <v>1754</v>
      </c>
      <c r="I531" t="str">
        <f>VLOOKUP(A531,[1]Transactions!$A$2:$Y$3480,8,FALSE)</f>
        <v>Standard</v>
      </c>
      <c r="J531">
        <f>VLOOKUP(A531,[1]Transactions!$A$2:$Y$3480,13,FALSE)</f>
        <v>1702.5499999999997</v>
      </c>
      <c r="K531" s="4">
        <f>VLOOKUP(A531,[1]Transactions!$A$2:$Y$3480,14,FALSE)</f>
        <v>41167</v>
      </c>
      <c r="M531" t="b">
        <f>VLOOKUP(A531,[1]Transactions!$A$2:$Y$3480,5,FALSE)</f>
        <v>0</v>
      </c>
      <c r="N531" t="str">
        <f>VLOOKUP(A531,[1]Transactions!$A$2:$Y$3480,6,FALSE)</f>
        <v>Approved</v>
      </c>
      <c r="O531" t="str">
        <f>VLOOKUP(A531,[1]Transactions!$A$1:$Y$3480,7,FALSE)</f>
        <v>Trek Bicycles</v>
      </c>
      <c r="P531" t="s">
        <v>43</v>
      </c>
      <c r="Q531">
        <v>33</v>
      </c>
      <c r="R531" t="s">
        <v>861</v>
      </c>
      <c r="S531" t="s">
        <v>30</v>
      </c>
      <c r="T531" t="s">
        <v>38</v>
      </c>
      <c r="U531" t="s">
        <v>32</v>
      </c>
      <c r="V531" t="s">
        <v>47</v>
      </c>
      <c r="W531">
        <v>17</v>
      </c>
      <c r="X531">
        <v>6</v>
      </c>
      <c r="Y531">
        <v>3211.98</v>
      </c>
      <c r="Z531">
        <v>1444.59</v>
      </c>
      <c r="AA531">
        <v>54</v>
      </c>
      <c r="AB531">
        <v>16</v>
      </c>
      <c r="AC531">
        <v>6</v>
      </c>
      <c r="AD531">
        <v>1767.39</v>
      </c>
      <c r="AE531">
        <f t="shared" si="60"/>
        <v>4</v>
      </c>
      <c r="AF531">
        <f t="shared" si="59"/>
        <v>3</v>
      </c>
      <c r="AG531">
        <f t="shared" si="56"/>
        <v>4</v>
      </c>
      <c r="AH531">
        <f t="shared" si="57"/>
        <v>434</v>
      </c>
      <c r="AI531" t="str">
        <f t="shared" si="58"/>
        <v>Platinum Customer</v>
      </c>
    </row>
    <row r="532" spans="1:35" x14ac:dyDescent="0.3">
      <c r="A532">
        <v>2309</v>
      </c>
      <c r="B532" t="s">
        <v>1755</v>
      </c>
      <c r="C532">
        <v>4300</v>
      </c>
      <c r="D532" t="s">
        <v>53</v>
      </c>
      <c r="E532" t="s">
        <v>25</v>
      </c>
      <c r="F532">
        <v>5</v>
      </c>
      <c r="G532" t="s">
        <v>1756</v>
      </c>
      <c r="H532" t="s">
        <v>1757</v>
      </c>
      <c r="I532" t="str">
        <f>VLOOKUP(A532,[1]Transactions!$A$2:$Y$3480,8,FALSE)</f>
        <v>Standard</v>
      </c>
      <c r="J532">
        <f>VLOOKUP(A532,[1]Transactions!$A$2:$Y$3480,13,FALSE)</f>
        <v>198.29000000000002</v>
      </c>
      <c r="K532" s="4">
        <f>VLOOKUP(A532,[1]Transactions!$A$2:$Y$3480,14,FALSE)</f>
        <v>42105</v>
      </c>
      <c r="M532" t="b">
        <f>VLOOKUP(A532,[1]Transactions!$A$2:$Y$3480,5,FALSE)</f>
        <v>1</v>
      </c>
      <c r="N532" t="str">
        <f>VLOOKUP(A532,[1]Transactions!$A$2:$Y$3480,6,FALSE)</f>
        <v>Approved</v>
      </c>
      <c r="O532" t="str">
        <f>VLOOKUP(A532,[1]Transactions!$A$1:$Y$3480,7,FALSE)</f>
        <v>Trek Bicycles</v>
      </c>
      <c r="P532" t="s">
        <v>28</v>
      </c>
      <c r="Q532">
        <v>40</v>
      </c>
      <c r="R532" t="s">
        <v>1081</v>
      </c>
      <c r="S532" t="s">
        <v>119</v>
      </c>
      <c r="T532" t="s">
        <v>38</v>
      </c>
      <c r="U532" t="s">
        <v>32</v>
      </c>
      <c r="V532" t="s">
        <v>47</v>
      </c>
      <c r="W532">
        <v>14</v>
      </c>
      <c r="X532">
        <v>12</v>
      </c>
      <c r="Y532">
        <v>16122.34</v>
      </c>
      <c r="Z532">
        <v>8960.35</v>
      </c>
      <c r="AA532">
        <v>35</v>
      </c>
      <c r="AB532">
        <v>53</v>
      </c>
      <c r="AC532">
        <v>12</v>
      </c>
      <c r="AD532">
        <v>7161.99</v>
      </c>
      <c r="AE532">
        <f t="shared" si="60"/>
        <v>2</v>
      </c>
      <c r="AF532">
        <f t="shared" si="59"/>
        <v>2</v>
      </c>
      <c r="AG532">
        <f t="shared" si="56"/>
        <v>1</v>
      </c>
      <c r="AH532">
        <f t="shared" si="57"/>
        <v>221</v>
      </c>
      <c r="AI532" t="str">
        <f t="shared" si="58"/>
        <v>Gold Customerr</v>
      </c>
    </row>
    <row r="533" spans="1:35" x14ac:dyDescent="0.3">
      <c r="A533">
        <v>2785</v>
      </c>
      <c r="B533" t="s">
        <v>1758</v>
      </c>
      <c r="C533">
        <v>4054</v>
      </c>
      <c r="D533" t="s">
        <v>53</v>
      </c>
      <c r="E533" t="s">
        <v>25</v>
      </c>
      <c r="F533">
        <v>6</v>
      </c>
      <c r="G533" t="s">
        <v>1759</v>
      </c>
      <c r="H533" t="s">
        <v>1760</v>
      </c>
      <c r="I533" t="str">
        <f>VLOOKUP(A533,[1]Transactions!$A$2:$Y$3480,8,FALSE)</f>
        <v>Standard</v>
      </c>
      <c r="J533">
        <f>VLOOKUP(A533,[1]Transactions!$A$2:$Y$3480,13,FALSE)</f>
        <v>1055.82</v>
      </c>
      <c r="K533" s="4">
        <f>VLOOKUP(A533,[1]Transactions!$A$2:$Y$3480,14,FALSE)</f>
        <v>38193</v>
      </c>
      <c r="M533" t="b">
        <f>VLOOKUP(A533,[1]Transactions!$A$2:$Y$3480,5,FALSE)</f>
        <v>0</v>
      </c>
      <c r="N533" t="str">
        <f>VLOOKUP(A533,[1]Transactions!$A$2:$Y$3480,6,FALSE)</f>
        <v>Approved</v>
      </c>
      <c r="O533" t="str">
        <f>VLOOKUP(A533,[1]Transactions!$A$1:$Y$3480,7,FALSE)</f>
        <v>Giant Bicycles</v>
      </c>
      <c r="P533" t="s">
        <v>43</v>
      </c>
      <c r="Q533">
        <v>9</v>
      </c>
      <c r="R533" t="s">
        <v>415</v>
      </c>
      <c r="S533" t="s">
        <v>45</v>
      </c>
      <c r="T533" t="s">
        <v>31</v>
      </c>
      <c r="U533" t="s">
        <v>32</v>
      </c>
      <c r="V533" t="s">
        <v>47</v>
      </c>
      <c r="W533">
        <v>8</v>
      </c>
      <c r="X533">
        <v>6</v>
      </c>
      <c r="Y533">
        <v>9232.9500000000007</v>
      </c>
      <c r="Z533">
        <v>5821.33</v>
      </c>
      <c r="AA533">
        <v>39</v>
      </c>
      <c r="AB533">
        <v>45</v>
      </c>
      <c r="AC533">
        <v>6</v>
      </c>
      <c r="AD533">
        <v>3411.62</v>
      </c>
      <c r="AE533">
        <f t="shared" si="60"/>
        <v>2</v>
      </c>
      <c r="AF533">
        <f t="shared" si="59"/>
        <v>3</v>
      </c>
      <c r="AG533">
        <f t="shared" si="56"/>
        <v>2</v>
      </c>
      <c r="AH533">
        <f t="shared" si="57"/>
        <v>232</v>
      </c>
      <c r="AI533" t="str">
        <f t="shared" si="58"/>
        <v>Gold Customerr</v>
      </c>
    </row>
    <row r="534" spans="1:35" x14ac:dyDescent="0.3">
      <c r="A534">
        <v>1353</v>
      </c>
      <c r="B534" t="s">
        <v>1761</v>
      </c>
      <c r="C534">
        <v>3500</v>
      </c>
      <c r="D534" t="s">
        <v>40</v>
      </c>
      <c r="E534" t="s">
        <v>25</v>
      </c>
      <c r="F534">
        <v>1</v>
      </c>
      <c r="G534" t="s">
        <v>1762</v>
      </c>
      <c r="H534" t="s">
        <v>1763</v>
      </c>
      <c r="I534" t="str">
        <f>VLOOKUP(A534,[1]Transactions!$A$2:$Y$3480,8,FALSE)</f>
        <v>Standard</v>
      </c>
      <c r="J534">
        <f>VLOOKUP(A534,[1]Transactions!$A$2:$Y$3480,13,FALSE)</f>
        <v>502.47</v>
      </c>
      <c r="K534" s="4">
        <f>VLOOKUP(A534,[1]Transactions!$A$2:$Y$3480,14,FALSE)</f>
        <v>36498</v>
      </c>
      <c r="M534" t="b">
        <f>VLOOKUP(A534,[1]Transactions!$A$2:$Y$3480,5,FALSE)</f>
        <v>1</v>
      </c>
      <c r="N534" t="str">
        <f>VLOOKUP(A534,[1]Transactions!$A$2:$Y$3480,6,FALSE)</f>
        <v>Approved</v>
      </c>
      <c r="O534" t="str">
        <f>VLOOKUP(A534,[1]Transactions!$A$1:$Y$3480,7,FALSE)</f>
        <v>Solex</v>
      </c>
      <c r="P534" t="s">
        <v>43</v>
      </c>
      <c r="Q534">
        <v>1</v>
      </c>
      <c r="R534" t="s">
        <v>265</v>
      </c>
      <c r="S534" t="s">
        <v>30</v>
      </c>
      <c r="T534" t="s">
        <v>31</v>
      </c>
      <c r="U534" t="s">
        <v>32</v>
      </c>
      <c r="V534" t="s">
        <v>33</v>
      </c>
      <c r="W534">
        <v>11</v>
      </c>
      <c r="X534">
        <v>8</v>
      </c>
      <c r="Y534">
        <v>6708.35</v>
      </c>
      <c r="Z534">
        <v>3919.1</v>
      </c>
      <c r="AA534">
        <v>40</v>
      </c>
      <c r="AB534">
        <v>14</v>
      </c>
      <c r="AC534">
        <v>8</v>
      </c>
      <c r="AD534">
        <v>2789.25</v>
      </c>
      <c r="AE534">
        <f t="shared" si="60"/>
        <v>4</v>
      </c>
      <c r="AF534">
        <f t="shared" si="59"/>
        <v>2</v>
      </c>
      <c r="AG534">
        <f t="shared" si="56"/>
        <v>3</v>
      </c>
      <c r="AH534">
        <f t="shared" si="57"/>
        <v>423</v>
      </c>
      <c r="AI534" t="str">
        <f t="shared" si="58"/>
        <v>Platinum Customer</v>
      </c>
    </row>
    <row r="535" spans="1:35" x14ac:dyDescent="0.3">
      <c r="A535">
        <v>3071</v>
      </c>
      <c r="B535" t="s">
        <v>1764</v>
      </c>
      <c r="C535">
        <v>2261</v>
      </c>
      <c r="D535" t="s">
        <v>24</v>
      </c>
      <c r="E535" t="s">
        <v>25</v>
      </c>
      <c r="F535">
        <v>9</v>
      </c>
      <c r="G535" t="s">
        <v>1765</v>
      </c>
      <c r="H535" t="s">
        <v>752</v>
      </c>
      <c r="I535" t="str">
        <f>VLOOKUP(A535,[1]Transactions!$A$2:$Y$3480,8,FALSE)</f>
        <v>Standard</v>
      </c>
      <c r="J535">
        <f>VLOOKUP(A535,[1]Transactions!$A$2:$Y$3480,13,FALSE)</f>
        <v>57.72999999999999</v>
      </c>
      <c r="K535" s="4">
        <f>VLOOKUP(A535,[1]Transactions!$A$2:$Y$3480,14,FALSE)</f>
        <v>33888</v>
      </c>
      <c r="M535" t="b">
        <f>VLOOKUP(A535,[1]Transactions!$A$2:$Y$3480,5,FALSE)</f>
        <v>0</v>
      </c>
      <c r="N535" t="str">
        <f>VLOOKUP(A535,[1]Transactions!$A$2:$Y$3480,6,FALSE)</f>
        <v>Approved</v>
      </c>
      <c r="O535" t="str">
        <f>VLOOKUP(A535,[1]Transactions!$A$1:$Y$3480,7,FALSE)</f>
        <v>Giant Bicycles</v>
      </c>
      <c r="P535" t="s">
        <v>43</v>
      </c>
      <c r="Q535">
        <v>59</v>
      </c>
      <c r="R535" t="s">
        <v>283</v>
      </c>
      <c r="S535" t="s">
        <v>96</v>
      </c>
      <c r="T535" t="s">
        <v>31</v>
      </c>
      <c r="U535" t="s">
        <v>32</v>
      </c>
      <c r="V535" t="s">
        <v>33</v>
      </c>
      <c r="W535">
        <v>12</v>
      </c>
      <c r="X535">
        <v>4</v>
      </c>
      <c r="Y535">
        <v>3954.99</v>
      </c>
      <c r="Z535">
        <v>3481.56</v>
      </c>
      <c r="AA535">
        <v>30</v>
      </c>
      <c r="AB535">
        <v>158</v>
      </c>
      <c r="AC535">
        <v>4</v>
      </c>
      <c r="AD535">
        <v>473.43</v>
      </c>
      <c r="AE535">
        <f t="shared" si="60"/>
        <v>1</v>
      </c>
      <c r="AF535">
        <f t="shared" si="59"/>
        <v>4</v>
      </c>
      <c r="AG535">
        <f t="shared" si="56"/>
        <v>4</v>
      </c>
      <c r="AH535">
        <f t="shared" si="57"/>
        <v>144</v>
      </c>
      <c r="AI535" t="str">
        <f t="shared" si="58"/>
        <v>Bronz customer</v>
      </c>
    </row>
    <row r="536" spans="1:35" x14ac:dyDescent="0.3">
      <c r="A536">
        <v>1819</v>
      </c>
      <c r="B536" t="s">
        <v>1766</v>
      </c>
      <c r="C536">
        <v>3103</v>
      </c>
      <c r="D536" t="s">
        <v>40</v>
      </c>
      <c r="E536" t="s">
        <v>25</v>
      </c>
      <c r="F536">
        <v>12</v>
      </c>
      <c r="G536" t="s">
        <v>1767</v>
      </c>
      <c r="H536" t="s">
        <v>1768</v>
      </c>
      <c r="I536" t="str">
        <f>VLOOKUP(A536,[1]Transactions!$A$2:$Y$3480,8,FALSE)</f>
        <v>Road</v>
      </c>
      <c r="J536">
        <f>VLOOKUP(A536,[1]Transactions!$A$2:$Y$3480,13,FALSE)</f>
        <v>745.94</v>
      </c>
      <c r="K536" s="4">
        <f>VLOOKUP(A536,[1]Transactions!$A$2:$Y$3480,14,FALSE)</f>
        <v>38258</v>
      </c>
      <c r="M536" t="b">
        <f>VLOOKUP(A536,[1]Transactions!$A$2:$Y$3480,5,FALSE)</f>
        <v>1</v>
      </c>
      <c r="N536" t="str">
        <f>VLOOKUP(A536,[1]Transactions!$A$2:$Y$3480,6,FALSE)</f>
        <v>Approved</v>
      </c>
      <c r="O536" t="str">
        <f>VLOOKUP(A536,[1]Transactions!$A$1:$Y$3480,7,FALSE)</f>
        <v>Trek Bicycles</v>
      </c>
      <c r="P536" t="s">
        <v>43</v>
      </c>
      <c r="Q536">
        <v>26</v>
      </c>
      <c r="R536" t="s">
        <v>253</v>
      </c>
      <c r="S536" t="s">
        <v>96</v>
      </c>
      <c r="T536" t="s">
        <v>31</v>
      </c>
      <c r="U536" t="s">
        <v>32</v>
      </c>
      <c r="V536" t="s">
        <v>33</v>
      </c>
      <c r="W536">
        <v>8</v>
      </c>
      <c r="X536">
        <v>2</v>
      </c>
      <c r="Y536">
        <v>2884.59</v>
      </c>
      <c r="Z536">
        <v>2120.69</v>
      </c>
      <c r="AA536">
        <v>25</v>
      </c>
      <c r="AB536">
        <v>252</v>
      </c>
      <c r="AC536">
        <v>2</v>
      </c>
      <c r="AD536">
        <v>763.9</v>
      </c>
      <c r="AE536">
        <f t="shared" si="60"/>
        <v>1</v>
      </c>
      <c r="AF536">
        <f t="shared" si="59"/>
        <v>4</v>
      </c>
      <c r="AG536">
        <f t="shared" si="56"/>
        <v>4</v>
      </c>
      <c r="AH536">
        <f t="shared" si="57"/>
        <v>144</v>
      </c>
      <c r="AI536" t="str">
        <f t="shared" si="58"/>
        <v>Bronz customer</v>
      </c>
    </row>
    <row r="537" spans="1:35" x14ac:dyDescent="0.3">
      <c r="A537">
        <v>1430</v>
      </c>
      <c r="B537" t="s">
        <v>1769</v>
      </c>
      <c r="C537">
        <v>2759</v>
      </c>
      <c r="D537" t="s">
        <v>24</v>
      </c>
      <c r="E537" t="s">
        <v>25</v>
      </c>
      <c r="F537">
        <v>8</v>
      </c>
      <c r="G537" t="s">
        <v>1770</v>
      </c>
      <c r="H537" t="s">
        <v>1771</v>
      </c>
      <c r="I537" t="str">
        <f>VLOOKUP(A537,[1]Transactions!$A$2:$Y$3480,8,FALSE)</f>
        <v>Road</v>
      </c>
      <c r="J537">
        <f>VLOOKUP(A537,[1]Transactions!$A$2:$Y$3480,13,FALSE)</f>
        <v>104.24000000000001</v>
      </c>
      <c r="K537" s="4">
        <f>VLOOKUP(A537,[1]Transactions!$A$2:$Y$3480,14,FALSE)</f>
        <v>35560</v>
      </c>
      <c r="M537" t="b">
        <f>VLOOKUP(A537,[1]Transactions!$A$2:$Y$3480,5,FALSE)</f>
        <v>0</v>
      </c>
      <c r="N537" t="str">
        <f>VLOOKUP(A537,[1]Transactions!$A$2:$Y$3480,6,FALSE)</f>
        <v>Approved</v>
      </c>
      <c r="O537" t="str">
        <f>VLOOKUP(A537,[1]Transactions!$A$1:$Y$3480,7,FALSE)</f>
        <v>Solex</v>
      </c>
      <c r="P537" t="s">
        <v>43</v>
      </c>
      <c r="Q537">
        <v>86</v>
      </c>
      <c r="R537" t="s">
        <v>445</v>
      </c>
      <c r="S537" t="s">
        <v>119</v>
      </c>
      <c r="T537" t="s">
        <v>31</v>
      </c>
      <c r="U537" t="s">
        <v>32</v>
      </c>
      <c r="V537" t="s">
        <v>33</v>
      </c>
      <c r="W537">
        <v>3</v>
      </c>
      <c r="X537">
        <v>5</v>
      </c>
      <c r="Y537">
        <v>4676.59</v>
      </c>
      <c r="Z537">
        <v>2759.58</v>
      </c>
      <c r="AA537">
        <v>21</v>
      </c>
      <c r="AB537">
        <v>108</v>
      </c>
      <c r="AC537">
        <v>5</v>
      </c>
      <c r="AD537">
        <v>1917.01</v>
      </c>
      <c r="AE537">
        <f t="shared" si="60"/>
        <v>1</v>
      </c>
      <c r="AF537">
        <f t="shared" ref="AF537:AF538" si="61">_xlfn.IFS(AC537&gt;=14,1,AND(AC537&lt;=14,AC537&gt;7),2,AND(AC537&lt;=7,AC537&gt;=5),3,AND(AC537&lt;=4,AC537&gt;0),4)</f>
        <v>3</v>
      </c>
      <c r="AG537">
        <f t="shared" si="56"/>
        <v>3</v>
      </c>
      <c r="AH537">
        <f t="shared" si="57"/>
        <v>133</v>
      </c>
      <c r="AI537" t="str">
        <f t="shared" si="58"/>
        <v>Bronz customer</v>
      </c>
    </row>
    <row r="538" spans="1:35" x14ac:dyDescent="0.3">
      <c r="A538">
        <v>2778</v>
      </c>
      <c r="B538" t="s">
        <v>1772</v>
      </c>
      <c r="C538">
        <v>2287</v>
      </c>
      <c r="D538" t="s">
        <v>24</v>
      </c>
      <c r="E538" t="s">
        <v>25</v>
      </c>
      <c r="F538">
        <v>5</v>
      </c>
      <c r="G538" t="s">
        <v>1773</v>
      </c>
      <c r="H538" t="s">
        <v>1774</v>
      </c>
      <c r="I538" t="str">
        <f>VLOOKUP(A538,[1]Transactions!$A$2:$Y$3480,8,FALSE)</f>
        <v>Road</v>
      </c>
      <c r="J538">
        <f>VLOOKUP(A538,[1]Transactions!$A$2:$Y$3480,13,FALSE)</f>
        <v>957.02</v>
      </c>
      <c r="K538" s="4">
        <f>VLOOKUP(A538,[1]Transactions!$A$2:$Y$3480,14,FALSE)</f>
        <v>40670</v>
      </c>
      <c r="M538" t="b">
        <f>VLOOKUP(A538,[1]Transactions!$A$2:$Y$3480,5,FALSE)</f>
        <v>1</v>
      </c>
      <c r="N538" t="str">
        <f>VLOOKUP(A538,[1]Transactions!$A$2:$Y$3480,6,FALSE)</f>
        <v>Approved</v>
      </c>
      <c r="O538" t="str">
        <f>VLOOKUP(A538,[1]Transactions!$A$1:$Y$3480,7,FALSE)</f>
        <v>Solex</v>
      </c>
      <c r="P538" t="s">
        <v>28</v>
      </c>
      <c r="Q538">
        <v>50</v>
      </c>
      <c r="R538" t="s">
        <v>321</v>
      </c>
      <c r="S538" t="s">
        <v>45</v>
      </c>
      <c r="T538" t="s">
        <v>31</v>
      </c>
      <c r="U538" t="s">
        <v>32</v>
      </c>
      <c r="V538" t="s">
        <v>47</v>
      </c>
      <c r="W538">
        <v>12</v>
      </c>
      <c r="X538">
        <v>5</v>
      </c>
      <c r="Y538">
        <v>5669.9</v>
      </c>
      <c r="Z538">
        <v>2321.4299999999998</v>
      </c>
      <c r="AA538">
        <v>42</v>
      </c>
      <c r="AB538">
        <v>9</v>
      </c>
      <c r="AC538">
        <v>5</v>
      </c>
      <c r="AD538">
        <v>3348.47</v>
      </c>
      <c r="AE538">
        <f t="shared" si="60"/>
        <v>4</v>
      </c>
      <c r="AF538">
        <f t="shared" si="61"/>
        <v>3</v>
      </c>
      <c r="AG538">
        <f t="shared" si="56"/>
        <v>2</v>
      </c>
      <c r="AH538">
        <f t="shared" si="57"/>
        <v>432</v>
      </c>
      <c r="AI538" t="str">
        <f t="shared" si="58"/>
        <v>Platinum Customer</v>
      </c>
    </row>
    <row r="539" spans="1:35" x14ac:dyDescent="0.3">
      <c r="A539">
        <v>1312</v>
      </c>
      <c r="B539" t="s">
        <v>1775</v>
      </c>
      <c r="C539">
        <v>4115</v>
      </c>
      <c r="D539" t="s">
        <v>53</v>
      </c>
      <c r="E539" t="s">
        <v>25</v>
      </c>
      <c r="F539">
        <v>8</v>
      </c>
      <c r="G539" t="s">
        <v>1776</v>
      </c>
      <c r="H539" t="s">
        <v>1777</v>
      </c>
      <c r="I539" t="str">
        <f>VLOOKUP(A539,[1]Transactions!$A$2:$Y$3480,8,FALSE)</f>
        <v>Touring</v>
      </c>
      <c r="J539">
        <f>VLOOKUP(A539,[1]Transactions!$A$2:$Y$3480,13,FALSE)</f>
        <v>1010.02</v>
      </c>
      <c r="K539" s="4">
        <f>VLOOKUP(A539,[1]Transactions!$A$2:$Y$3480,14,FALSE)</f>
        <v>38859</v>
      </c>
      <c r="M539" t="b">
        <f>VLOOKUP(A539,[1]Transactions!$A$2:$Y$3480,5,FALSE)</f>
        <v>1</v>
      </c>
      <c r="N539" t="str">
        <f>VLOOKUP(A539,[1]Transactions!$A$2:$Y$3480,6,FALSE)</f>
        <v>Approved</v>
      </c>
      <c r="O539" t="str">
        <f>VLOOKUP(A539,[1]Transactions!$A$1:$Y$3480,7,FALSE)</f>
        <v>Giant Bicycles</v>
      </c>
      <c r="P539" t="s">
        <v>43</v>
      </c>
      <c r="Q539">
        <v>96</v>
      </c>
      <c r="R539" t="s">
        <v>51</v>
      </c>
      <c r="S539" t="s">
        <v>30</v>
      </c>
      <c r="T539" t="s">
        <v>38</v>
      </c>
      <c r="U539" t="s">
        <v>32</v>
      </c>
      <c r="V539" t="s">
        <v>47</v>
      </c>
      <c r="W539">
        <v>8</v>
      </c>
      <c r="X539">
        <v>4</v>
      </c>
      <c r="Y539">
        <v>3066.41</v>
      </c>
      <c r="Z539">
        <v>1773.81</v>
      </c>
      <c r="AA539">
        <v>26</v>
      </c>
      <c r="AB539">
        <v>26</v>
      </c>
      <c r="AC539">
        <v>4</v>
      </c>
      <c r="AD539">
        <v>1292.5999999999999</v>
      </c>
      <c r="AE539">
        <f t="shared" si="60"/>
        <v>3</v>
      </c>
      <c r="AF539">
        <f t="shared" si="59"/>
        <v>4</v>
      </c>
      <c r="AG539">
        <f t="shared" si="56"/>
        <v>4</v>
      </c>
      <c r="AH539">
        <f t="shared" si="57"/>
        <v>344</v>
      </c>
      <c r="AI539" t="str">
        <f t="shared" si="58"/>
        <v>Silver Customer</v>
      </c>
    </row>
    <row r="540" spans="1:35" x14ac:dyDescent="0.3">
      <c r="A540">
        <v>3260</v>
      </c>
      <c r="B540" t="s">
        <v>1778</v>
      </c>
      <c r="C540">
        <v>4075</v>
      </c>
      <c r="D540" t="s">
        <v>53</v>
      </c>
      <c r="E540" t="s">
        <v>25</v>
      </c>
      <c r="F540">
        <v>4</v>
      </c>
      <c r="G540" t="s">
        <v>1779</v>
      </c>
      <c r="H540" t="s">
        <v>1780</v>
      </c>
      <c r="I540">
        <f>VLOOKUP(A540,[1]Transactions!$A$2:$Y$3480,8,FALSE)</f>
        <v>0</v>
      </c>
      <c r="J540">
        <f>VLOOKUP(A540,[1]Transactions!$A$2:$Y$3480,13,FALSE)</f>
        <v>1202.3399999999999</v>
      </c>
      <c r="K540" s="4">
        <f>VLOOKUP(A540,[1]Transactions!$A$2:$Y$3480,14,FALSE)</f>
        <v>0</v>
      </c>
      <c r="M540" t="b">
        <f>VLOOKUP(A540,[1]Transactions!$A$2:$Y$3480,5,FALSE)</f>
        <v>1</v>
      </c>
      <c r="N540" t="str">
        <f>VLOOKUP(A540,[1]Transactions!$A$2:$Y$3480,6,FALSE)</f>
        <v>Approved</v>
      </c>
      <c r="O540">
        <f>VLOOKUP(A540,[1]Transactions!$A$1:$Y$3480,7,FALSE)</f>
        <v>0</v>
      </c>
      <c r="P540" t="s">
        <v>43</v>
      </c>
      <c r="Q540">
        <v>6</v>
      </c>
      <c r="R540" t="s">
        <v>360</v>
      </c>
      <c r="S540" t="s">
        <v>183</v>
      </c>
      <c r="T540" t="s">
        <v>46</v>
      </c>
      <c r="U540" t="s">
        <v>32</v>
      </c>
      <c r="V540" t="s">
        <v>47</v>
      </c>
      <c r="W540">
        <v>11</v>
      </c>
      <c r="X540">
        <v>3</v>
      </c>
      <c r="Y540">
        <v>3833.56</v>
      </c>
      <c r="Z540">
        <v>1895.19</v>
      </c>
      <c r="AA540">
        <v>41</v>
      </c>
      <c r="AB540">
        <v>124</v>
      </c>
      <c r="AC540">
        <v>3</v>
      </c>
      <c r="AD540">
        <v>1938.37</v>
      </c>
      <c r="AE540">
        <f t="shared" si="60"/>
        <v>1</v>
      </c>
      <c r="AF540">
        <f t="shared" si="59"/>
        <v>4</v>
      </c>
      <c r="AG540">
        <f t="shared" si="56"/>
        <v>3</v>
      </c>
      <c r="AH540">
        <f t="shared" si="57"/>
        <v>143</v>
      </c>
      <c r="AI540" t="str">
        <f t="shared" si="58"/>
        <v>Bronz customer</v>
      </c>
    </row>
    <row r="541" spans="1:35" x14ac:dyDescent="0.3">
      <c r="A541">
        <v>3242</v>
      </c>
      <c r="B541" t="s">
        <v>1781</v>
      </c>
      <c r="C541">
        <v>3168</v>
      </c>
      <c r="D541" t="s">
        <v>40</v>
      </c>
      <c r="E541" t="s">
        <v>25</v>
      </c>
      <c r="F541">
        <v>8</v>
      </c>
      <c r="G541" t="s">
        <v>1782</v>
      </c>
      <c r="H541" t="s">
        <v>1783</v>
      </c>
      <c r="I541" t="str">
        <f>VLOOKUP(A541,[1]Transactions!$A$2:$Y$3480,8,FALSE)</f>
        <v>Standard</v>
      </c>
      <c r="J541">
        <f>VLOOKUP(A541,[1]Transactions!$A$2:$Y$3480,13,FALSE)</f>
        <v>195.33999999999992</v>
      </c>
      <c r="K541" s="4">
        <f>VLOOKUP(A541,[1]Transactions!$A$2:$Y$3480,14,FALSE)</f>
        <v>33455</v>
      </c>
      <c r="M541" t="b">
        <f>VLOOKUP(A541,[1]Transactions!$A$2:$Y$3480,5,FALSE)</f>
        <v>0</v>
      </c>
      <c r="N541" t="str">
        <f>VLOOKUP(A541,[1]Transactions!$A$2:$Y$3480,6,FALSE)</f>
        <v>Approved</v>
      </c>
      <c r="O541" t="str">
        <f>VLOOKUP(A541,[1]Transactions!$A$1:$Y$3480,7,FALSE)</f>
        <v>Trek Bicycles</v>
      </c>
      <c r="P541" t="s">
        <v>43</v>
      </c>
      <c r="Q541">
        <v>4</v>
      </c>
      <c r="R541" t="s">
        <v>307</v>
      </c>
      <c r="S541" t="s">
        <v>119</v>
      </c>
      <c r="T541" t="s">
        <v>38</v>
      </c>
      <c r="U541" t="s">
        <v>32</v>
      </c>
      <c r="V541" t="s">
        <v>33</v>
      </c>
      <c r="W541">
        <v>14</v>
      </c>
      <c r="X541">
        <v>7</v>
      </c>
      <c r="Y541">
        <v>10813.44</v>
      </c>
      <c r="Z541">
        <v>2560.75</v>
      </c>
      <c r="AA541">
        <v>62</v>
      </c>
      <c r="AB541">
        <v>49</v>
      </c>
      <c r="AC541">
        <v>7</v>
      </c>
      <c r="AD541">
        <v>8252.69</v>
      </c>
      <c r="AE541">
        <f t="shared" si="60"/>
        <v>2</v>
      </c>
      <c r="AF541">
        <f t="shared" si="59"/>
        <v>3</v>
      </c>
      <c r="AG541">
        <f t="shared" si="56"/>
        <v>1</v>
      </c>
      <c r="AH541">
        <f t="shared" si="57"/>
        <v>231</v>
      </c>
      <c r="AI541" t="str">
        <f t="shared" si="58"/>
        <v>Gold Customerr</v>
      </c>
    </row>
    <row r="542" spans="1:35" x14ac:dyDescent="0.3">
      <c r="A542">
        <v>246</v>
      </c>
      <c r="B542" t="s">
        <v>1784</v>
      </c>
      <c r="C542">
        <v>4300</v>
      </c>
      <c r="D542" t="s">
        <v>53</v>
      </c>
      <c r="E542" t="s">
        <v>25</v>
      </c>
      <c r="F542">
        <v>5</v>
      </c>
      <c r="G542" t="s">
        <v>1785</v>
      </c>
      <c r="H542" t="s">
        <v>1786</v>
      </c>
      <c r="I542" t="str">
        <f>VLOOKUP(A542,[1]Transactions!$A$2:$Y$3480,8,FALSE)</f>
        <v>Standard</v>
      </c>
      <c r="J542">
        <f>VLOOKUP(A542,[1]Transactions!$A$2:$Y$3480,13,FALSE)</f>
        <v>693.76</v>
      </c>
      <c r="K542" s="4">
        <f>VLOOKUP(A542,[1]Transactions!$A$2:$Y$3480,14,FALSE)</f>
        <v>42172</v>
      </c>
      <c r="M542" t="b">
        <f>VLOOKUP(A542,[1]Transactions!$A$2:$Y$3480,5,FALSE)</f>
        <v>0</v>
      </c>
      <c r="N542" t="str">
        <f>VLOOKUP(A542,[1]Transactions!$A$2:$Y$3480,6,FALSE)</f>
        <v>Approved</v>
      </c>
      <c r="O542" t="str">
        <f>VLOOKUP(A542,[1]Transactions!$A$1:$Y$3480,7,FALSE)</f>
        <v>OHM Cycles</v>
      </c>
      <c r="P542" t="s">
        <v>43</v>
      </c>
      <c r="Q542">
        <v>63</v>
      </c>
      <c r="R542" t="s">
        <v>376</v>
      </c>
      <c r="S542" t="s">
        <v>119</v>
      </c>
      <c r="T542" t="s">
        <v>46</v>
      </c>
      <c r="U542" t="s">
        <v>32</v>
      </c>
      <c r="V542" t="s">
        <v>47</v>
      </c>
      <c r="W542">
        <v>9</v>
      </c>
      <c r="X542">
        <v>9</v>
      </c>
      <c r="Y542">
        <v>9724.98</v>
      </c>
      <c r="Z542">
        <v>6550.82</v>
      </c>
      <c r="AA542">
        <v>29</v>
      </c>
      <c r="AB542">
        <v>27</v>
      </c>
      <c r="AC542">
        <v>9</v>
      </c>
      <c r="AD542">
        <v>3174.16</v>
      </c>
      <c r="AE542">
        <f t="shared" si="60"/>
        <v>3</v>
      </c>
      <c r="AF542">
        <f t="shared" si="59"/>
        <v>2</v>
      </c>
      <c r="AG542">
        <f t="shared" si="56"/>
        <v>2</v>
      </c>
      <c r="AH542">
        <f t="shared" si="57"/>
        <v>322</v>
      </c>
      <c r="AI542" t="str">
        <f t="shared" si="58"/>
        <v>Silver Customer</v>
      </c>
    </row>
    <row r="543" spans="1:35" x14ac:dyDescent="0.3">
      <c r="A543">
        <v>1928</v>
      </c>
      <c r="B543" t="s">
        <v>1787</v>
      </c>
      <c r="C543">
        <v>2570</v>
      </c>
      <c r="D543" t="s">
        <v>24</v>
      </c>
      <c r="E543" t="s">
        <v>25</v>
      </c>
      <c r="F543">
        <v>9</v>
      </c>
      <c r="G543" t="s">
        <v>1788</v>
      </c>
      <c r="H543" t="s">
        <v>1789</v>
      </c>
      <c r="I543" t="str">
        <f>VLOOKUP(A543,[1]Transactions!$A$2:$Y$3480,8,FALSE)</f>
        <v>Standard</v>
      </c>
      <c r="J543">
        <f>VLOOKUP(A543,[1]Transactions!$A$2:$Y$3480,13,FALSE)</f>
        <v>17.869999999999997</v>
      </c>
      <c r="K543" s="4">
        <f>VLOOKUP(A543,[1]Transactions!$A$2:$Y$3480,14,FALSE)</f>
        <v>41245</v>
      </c>
      <c r="M543" t="b">
        <f>VLOOKUP(A543,[1]Transactions!$A$2:$Y$3480,5,FALSE)</f>
        <v>0</v>
      </c>
      <c r="N543" t="str">
        <f>VLOOKUP(A543,[1]Transactions!$A$2:$Y$3480,6,FALSE)</f>
        <v>Approved</v>
      </c>
      <c r="O543" t="str">
        <f>VLOOKUP(A543,[1]Transactions!$A$1:$Y$3480,7,FALSE)</f>
        <v>Solex</v>
      </c>
      <c r="P543" t="s">
        <v>28</v>
      </c>
      <c r="Q543">
        <v>2</v>
      </c>
      <c r="R543" t="s">
        <v>210</v>
      </c>
      <c r="S543" t="s">
        <v>119</v>
      </c>
      <c r="T543" t="s">
        <v>46</v>
      </c>
      <c r="U543" t="s">
        <v>32</v>
      </c>
      <c r="V543" t="s">
        <v>33</v>
      </c>
      <c r="W543">
        <v>13</v>
      </c>
      <c r="X543">
        <v>2</v>
      </c>
      <c r="Y543">
        <v>2219.84</v>
      </c>
      <c r="Z543">
        <v>1340.36</v>
      </c>
      <c r="AA543">
        <v>42</v>
      </c>
      <c r="AB543">
        <v>34</v>
      </c>
      <c r="AC543">
        <v>2</v>
      </c>
      <c r="AD543">
        <v>879.48</v>
      </c>
      <c r="AE543">
        <f t="shared" si="60"/>
        <v>3</v>
      </c>
      <c r="AF543">
        <f t="shared" si="59"/>
        <v>4</v>
      </c>
      <c r="AG543">
        <f t="shared" si="56"/>
        <v>4</v>
      </c>
      <c r="AH543">
        <f t="shared" si="57"/>
        <v>344</v>
      </c>
      <c r="AI543" t="str">
        <f t="shared" si="58"/>
        <v>Silver Customer</v>
      </c>
    </row>
    <row r="544" spans="1:35" x14ac:dyDescent="0.3">
      <c r="A544">
        <v>670</v>
      </c>
      <c r="B544" t="s">
        <v>1790</v>
      </c>
      <c r="C544">
        <v>4740</v>
      </c>
      <c r="D544" t="s">
        <v>53</v>
      </c>
      <c r="E544" t="s">
        <v>25</v>
      </c>
      <c r="F544">
        <v>2</v>
      </c>
      <c r="G544" t="s">
        <v>1791</v>
      </c>
      <c r="H544" t="s">
        <v>1792</v>
      </c>
      <c r="I544" t="str">
        <f>VLOOKUP(A544,[1]Transactions!$A$2:$Y$3480,8,FALSE)</f>
        <v>Standard</v>
      </c>
      <c r="J544">
        <f>VLOOKUP(A544,[1]Transactions!$A$2:$Y$3480,13,FALSE)</f>
        <v>451.65000000000009</v>
      </c>
      <c r="K544" s="4">
        <f>VLOOKUP(A544,[1]Transactions!$A$2:$Y$3480,14,FALSE)</f>
        <v>37698</v>
      </c>
      <c r="M544" t="b">
        <f>VLOOKUP(A544,[1]Transactions!$A$2:$Y$3480,5,FALSE)</f>
        <v>0</v>
      </c>
      <c r="N544" t="str">
        <f>VLOOKUP(A544,[1]Transactions!$A$2:$Y$3480,6,FALSE)</f>
        <v>Approved</v>
      </c>
      <c r="O544" t="str">
        <f>VLOOKUP(A544,[1]Transactions!$A$1:$Y$3480,7,FALSE)</f>
        <v>Giant Bicycles</v>
      </c>
      <c r="P544" t="s">
        <v>43</v>
      </c>
      <c r="Q544">
        <v>75</v>
      </c>
      <c r="R544" t="s">
        <v>127</v>
      </c>
      <c r="S544" t="s">
        <v>57</v>
      </c>
      <c r="T544" t="s">
        <v>38</v>
      </c>
      <c r="U544" t="s">
        <v>32</v>
      </c>
      <c r="V544" t="s">
        <v>47</v>
      </c>
      <c r="W544">
        <v>8</v>
      </c>
      <c r="X544">
        <v>4</v>
      </c>
      <c r="Y544">
        <v>4078.4</v>
      </c>
      <c r="Z544">
        <v>2536.23</v>
      </c>
      <c r="AA544">
        <v>27</v>
      </c>
      <c r="AB544">
        <v>116</v>
      </c>
      <c r="AC544">
        <v>4</v>
      </c>
      <c r="AD544">
        <v>1542.17</v>
      </c>
      <c r="AE544">
        <f t="shared" si="60"/>
        <v>1</v>
      </c>
      <c r="AF544">
        <f t="shared" si="59"/>
        <v>4</v>
      </c>
      <c r="AG544">
        <f t="shared" si="56"/>
        <v>4</v>
      </c>
      <c r="AH544">
        <f t="shared" si="57"/>
        <v>144</v>
      </c>
      <c r="AI544" t="str">
        <f t="shared" si="58"/>
        <v>Bronz customer</v>
      </c>
    </row>
    <row r="545" spans="1:35" x14ac:dyDescent="0.3">
      <c r="A545">
        <v>1686</v>
      </c>
      <c r="B545" t="s">
        <v>1793</v>
      </c>
      <c r="C545">
        <v>2068</v>
      </c>
      <c r="D545" t="s">
        <v>24</v>
      </c>
      <c r="E545" t="s">
        <v>25</v>
      </c>
      <c r="F545">
        <v>10</v>
      </c>
      <c r="G545" t="s">
        <v>1794</v>
      </c>
      <c r="H545" t="s">
        <v>1795</v>
      </c>
      <c r="I545" t="str">
        <f>VLOOKUP(A545,[1]Transactions!$A$2:$Y$3480,8,FALSE)</f>
        <v>Standard</v>
      </c>
      <c r="J545">
        <f>VLOOKUP(A545,[1]Transactions!$A$2:$Y$3480,13,FALSE)</f>
        <v>1592.19</v>
      </c>
      <c r="K545" s="4">
        <f>VLOOKUP(A545,[1]Transactions!$A$2:$Y$3480,14,FALSE)</f>
        <v>40410</v>
      </c>
      <c r="M545" t="b">
        <f>VLOOKUP(A545,[1]Transactions!$A$2:$Y$3480,5,FALSE)</f>
        <v>1</v>
      </c>
      <c r="N545" t="str">
        <f>VLOOKUP(A545,[1]Transactions!$A$2:$Y$3480,6,FALSE)</f>
        <v>Approved</v>
      </c>
      <c r="O545" t="str">
        <f>VLOOKUP(A545,[1]Transactions!$A$1:$Y$3480,7,FALSE)</f>
        <v>OHM Cycles</v>
      </c>
      <c r="P545" t="s">
        <v>28</v>
      </c>
      <c r="Q545">
        <v>95</v>
      </c>
      <c r="R545" t="s">
        <v>1576</v>
      </c>
      <c r="S545" t="s">
        <v>7272</v>
      </c>
      <c r="T545" t="s">
        <v>31</v>
      </c>
      <c r="U545" t="s">
        <v>32</v>
      </c>
      <c r="V545" t="s">
        <v>33</v>
      </c>
      <c r="W545">
        <v>16</v>
      </c>
      <c r="X545">
        <v>10</v>
      </c>
      <c r="Y545">
        <v>10098.74</v>
      </c>
      <c r="Z545">
        <v>4425.8900000000003</v>
      </c>
      <c r="AA545">
        <v>40</v>
      </c>
      <c r="AB545">
        <v>78</v>
      </c>
      <c r="AC545">
        <v>10</v>
      </c>
      <c r="AD545">
        <v>5672.85</v>
      </c>
      <c r="AE545">
        <f t="shared" si="60"/>
        <v>2</v>
      </c>
      <c r="AF545">
        <f t="shared" si="59"/>
        <v>2</v>
      </c>
      <c r="AG545">
        <f t="shared" si="56"/>
        <v>1</v>
      </c>
      <c r="AH545">
        <f t="shared" si="57"/>
        <v>221</v>
      </c>
      <c r="AI545" t="str">
        <f t="shared" si="58"/>
        <v>Gold Customerr</v>
      </c>
    </row>
    <row r="546" spans="1:35" x14ac:dyDescent="0.3">
      <c r="A546">
        <v>1283</v>
      </c>
      <c r="B546" t="s">
        <v>1796</v>
      </c>
      <c r="C546">
        <v>4122</v>
      </c>
      <c r="D546" t="s">
        <v>53</v>
      </c>
      <c r="E546" t="s">
        <v>25</v>
      </c>
      <c r="F546">
        <v>7</v>
      </c>
      <c r="G546" t="s">
        <v>1797</v>
      </c>
      <c r="H546" t="s">
        <v>1798</v>
      </c>
      <c r="I546">
        <f>VLOOKUP(A546,[1]Transactions!$A$2:$Y$3480,8,FALSE)</f>
        <v>0</v>
      </c>
      <c r="J546">
        <f>VLOOKUP(A546,[1]Transactions!$A$2:$Y$3480,13,FALSE)</f>
        <v>850</v>
      </c>
      <c r="K546" s="4">
        <f>VLOOKUP(A546,[1]Transactions!$A$2:$Y$3480,14,FALSE)</f>
        <v>0</v>
      </c>
      <c r="M546" t="b">
        <f>VLOOKUP(A546,[1]Transactions!$A$2:$Y$3480,5,FALSE)</f>
        <v>0</v>
      </c>
      <c r="N546" t="str">
        <f>VLOOKUP(A546,[1]Transactions!$A$2:$Y$3480,6,FALSE)</f>
        <v>Approved</v>
      </c>
      <c r="O546">
        <f>VLOOKUP(A546,[1]Transactions!$A$1:$Y$3480,7,FALSE)</f>
        <v>0</v>
      </c>
      <c r="P546" t="s">
        <v>43</v>
      </c>
      <c r="Q546">
        <v>43</v>
      </c>
      <c r="R546" t="s">
        <v>265</v>
      </c>
      <c r="S546" t="s">
        <v>30</v>
      </c>
      <c r="T546" t="s">
        <v>31</v>
      </c>
      <c r="U546" t="s">
        <v>32</v>
      </c>
      <c r="V546" t="s">
        <v>47</v>
      </c>
      <c r="W546">
        <v>1</v>
      </c>
      <c r="X546">
        <v>2</v>
      </c>
      <c r="Y546">
        <v>2964.4</v>
      </c>
      <c r="Z546">
        <v>1952.3</v>
      </c>
      <c r="AA546">
        <v>26</v>
      </c>
      <c r="AB546">
        <v>93</v>
      </c>
      <c r="AC546">
        <v>2</v>
      </c>
      <c r="AD546">
        <v>1012.1</v>
      </c>
      <c r="AE546">
        <f t="shared" si="60"/>
        <v>1</v>
      </c>
      <c r="AF546">
        <f t="shared" si="59"/>
        <v>4</v>
      </c>
      <c r="AG546">
        <f t="shared" si="56"/>
        <v>4</v>
      </c>
      <c r="AH546">
        <f t="shared" si="57"/>
        <v>144</v>
      </c>
      <c r="AI546" t="str">
        <f t="shared" si="58"/>
        <v>Bronz customer</v>
      </c>
    </row>
    <row r="547" spans="1:35" x14ac:dyDescent="0.3">
      <c r="A547">
        <v>3002</v>
      </c>
      <c r="B547" t="s">
        <v>1799</v>
      </c>
      <c r="C547">
        <v>2470</v>
      </c>
      <c r="D547" t="s">
        <v>24</v>
      </c>
      <c r="E547" t="s">
        <v>25</v>
      </c>
      <c r="F547">
        <v>2</v>
      </c>
      <c r="G547" t="s">
        <v>1800</v>
      </c>
      <c r="H547" t="s">
        <v>1801</v>
      </c>
      <c r="I547" t="str">
        <f>VLOOKUP(A547,[1]Transactions!$A$2:$Y$3480,8,FALSE)</f>
        <v>Road</v>
      </c>
      <c r="J547">
        <f>VLOOKUP(A547,[1]Transactions!$A$2:$Y$3480,13,FALSE)</f>
        <v>709.34</v>
      </c>
      <c r="K547" s="4">
        <f>VLOOKUP(A547,[1]Transactions!$A$2:$Y$3480,14,FALSE)</f>
        <v>40553</v>
      </c>
      <c r="M547" t="b">
        <f>VLOOKUP(A547,[1]Transactions!$A$2:$Y$3480,5,FALSE)</f>
        <v>0</v>
      </c>
      <c r="N547" t="str">
        <f>VLOOKUP(A547,[1]Transactions!$A$2:$Y$3480,6,FALSE)</f>
        <v>Approved</v>
      </c>
      <c r="O547" t="str">
        <f>VLOOKUP(A547,[1]Transactions!$A$1:$Y$3480,7,FALSE)</f>
        <v>Giant Bicycles</v>
      </c>
      <c r="P547" t="s">
        <v>28</v>
      </c>
      <c r="Q547">
        <v>62</v>
      </c>
      <c r="R547" t="s">
        <v>321</v>
      </c>
      <c r="S547" t="s">
        <v>45</v>
      </c>
      <c r="T547" t="s">
        <v>31</v>
      </c>
      <c r="U547" t="s">
        <v>32</v>
      </c>
      <c r="V547" t="s">
        <v>33</v>
      </c>
      <c r="W547">
        <v>16</v>
      </c>
      <c r="X547">
        <v>6</v>
      </c>
      <c r="Y547">
        <v>5117.8100000000004</v>
      </c>
      <c r="Z547">
        <v>3333.49</v>
      </c>
      <c r="AA547">
        <v>63</v>
      </c>
      <c r="AB547">
        <v>44</v>
      </c>
      <c r="AC547">
        <v>6</v>
      </c>
      <c r="AD547">
        <v>1784.32</v>
      </c>
      <c r="AE547">
        <f t="shared" si="60"/>
        <v>3</v>
      </c>
      <c r="AF547">
        <f t="shared" si="59"/>
        <v>3</v>
      </c>
      <c r="AG547">
        <f t="shared" si="56"/>
        <v>4</v>
      </c>
      <c r="AH547">
        <f t="shared" si="57"/>
        <v>334</v>
      </c>
      <c r="AI547" t="str">
        <f t="shared" si="58"/>
        <v>Silver Customer</v>
      </c>
    </row>
    <row r="548" spans="1:35" x14ac:dyDescent="0.3">
      <c r="A548">
        <v>1777</v>
      </c>
      <c r="B548" t="s">
        <v>1802</v>
      </c>
      <c r="C548">
        <v>2118</v>
      </c>
      <c r="D548" t="s">
        <v>24</v>
      </c>
      <c r="E548" t="s">
        <v>25</v>
      </c>
      <c r="F548">
        <v>11</v>
      </c>
      <c r="G548" t="s">
        <v>1803</v>
      </c>
      <c r="H548" t="s">
        <v>1804</v>
      </c>
      <c r="I548" t="str">
        <f>VLOOKUP(A548,[1]Transactions!$A$2:$Y$3480,8,FALSE)</f>
        <v>Touring</v>
      </c>
      <c r="J548">
        <f>VLOOKUP(A548,[1]Transactions!$A$2:$Y$3480,13,FALSE)</f>
        <v>139.2299999999999</v>
      </c>
      <c r="K548" s="4">
        <f>VLOOKUP(A548,[1]Transactions!$A$2:$Y$3480,14,FALSE)</f>
        <v>35455</v>
      </c>
      <c r="M548" t="b">
        <f>VLOOKUP(A548,[1]Transactions!$A$2:$Y$3480,5,FALSE)</f>
        <v>0</v>
      </c>
      <c r="N548" t="str">
        <f>VLOOKUP(A548,[1]Transactions!$A$2:$Y$3480,6,FALSE)</f>
        <v>Approved</v>
      </c>
      <c r="O548" t="str">
        <f>VLOOKUP(A548,[1]Transactions!$A$1:$Y$3480,7,FALSE)</f>
        <v>OHM Cycles</v>
      </c>
      <c r="P548" t="s">
        <v>43</v>
      </c>
      <c r="Q548">
        <v>47</v>
      </c>
      <c r="R548" t="s">
        <v>191</v>
      </c>
      <c r="S548" t="s">
        <v>57</v>
      </c>
      <c r="T548" t="s">
        <v>38</v>
      </c>
      <c r="U548" t="s">
        <v>32</v>
      </c>
      <c r="V548" t="s">
        <v>47</v>
      </c>
      <c r="W548">
        <v>1</v>
      </c>
      <c r="X548">
        <v>6</v>
      </c>
      <c r="Y548">
        <v>6896.08</v>
      </c>
      <c r="Z548">
        <v>4244.32</v>
      </c>
      <c r="AA548">
        <v>26</v>
      </c>
      <c r="AB548">
        <v>70</v>
      </c>
      <c r="AC548">
        <v>6</v>
      </c>
      <c r="AD548">
        <v>2651.76</v>
      </c>
      <c r="AE548">
        <f t="shared" si="60"/>
        <v>2</v>
      </c>
      <c r="AF548">
        <f t="shared" si="59"/>
        <v>3</v>
      </c>
      <c r="AG548">
        <f t="shared" si="56"/>
        <v>3</v>
      </c>
      <c r="AH548">
        <f t="shared" si="57"/>
        <v>233</v>
      </c>
      <c r="AI548" t="str">
        <f t="shared" si="58"/>
        <v>Gold Customerr</v>
      </c>
    </row>
    <row r="549" spans="1:35" x14ac:dyDescent="0.3">
      <c r="A549">
        <v>803</v>
      </c>
      <c r="B549" t="s">
        <v>1805</v>
      </c>
      <c r="C549">
        <v>4551</v>
      </c>
      <c r="D549" t="s">
        <v>53</v>
      </c>
      <c r="E549" t="s">
        <v>25</v>
      </c>
      <c r="F549">
        <v>7</v>
      </c>
      <c r="G549" t="s">
        <v>1806</v>
      </c>
      <c r="H549" t="s">
        <v>1807</v>
      </c>
      <c r="I549" t="str">
        <f>VLOOKUP(A549,[1]Transactions!$A$2:$Y$3480,8,FALSE)</f>
        <v>Road</v>
      </c>
      <c r="J549">
        <f>VLOOKUP(A549,[1]Transactions!$A$2:$Y$3480,13,FALSE)</f>
        <v>167.20999999999998</v>
      </c>
      <c r="K549" s="4">
        <f>VLOOKUP(A549,[1]Transactions!$A$2:$Y$3480,14,FALSE)</f>
        <v>38647</v>
      </c>
      <c r="M549" t="b">
        <f>VLOOKUP(A549,[1]Transactions!$A$2:$Y$3480,5,FALSE)</f>
        <v>0</v>
      </c>
      <c r="N549" t="str">
        <f>VLOOKUP(A549,[1]Transactions!$A$2:$Y$3480,6,FALSE)</f>
        <v>Approved</v>
      </c>
      <c r="O549" t="str">
        <f>VLOOKUP(A549,[1]Transactions!$A$1:$Y$3480,7,FALSE)</f>
        <v>Norco Bicycles</v>
      </c>
      <c r="P549" t="s">
        <v>43</v>
      </c>
      <c r="Q549">
        <v>96</v>
      </c>
      <c r="R549" t="s">
        <v>449</v>
      </c>
      <c r="S549" t="s">
        <v>119</v>
      </c>
      <c r="T549" t="s">
        <v>46</v>
      </c>
      <c r="U549" t="s">
        <v>32</v>
      </c>
      <c r="V549" t="s">
        <v>47</v>
      </c>
      <c r="W549">
        <v>3</v>
      </c>
      <c r="X549">
        <v>6</v>
      </c>
      <c r="Y549">
        <v>3818.25</v>
      </c>
      <c r="Z549">
        <v>2071.6999999999998</v>
      </c>
      <c r="AA549">
        <v>20</v>
      </c>
      <c r="AB549">
        <v>66</v>
      </c>
      <c r="AC549">
        <v>6</v>
      </c>
      <c r="AD549">
        <v>1746.55</v>
      </c>
      <c r="AE549">
        <f t="shared" si="60"/>
        <v>2</v>
      </c>
      <c r="AF549">
        <f t="shared" si="59"/>
        <v>3</v>
      </c>
      <c r="AG549">
        <f t="shared" si="56"/>
        <v>4</v>
      </c>
      <c r="AH549">
        <f t="shared" si="57"/>
        <v>234</v>
      </c>
      <c r="AI549" t="str">
        <f t="shared" si="58"/>
        <v>Gold Customerr</v>
      </c>
    </row>
    <row r="550" spans="1:35" x14ac:dyDescent="0.3">
      <c r="A550">
        <v>2582</v>
      </c>
      <c r="B550" t="s">
        <v>1808</v>
      </c>
      <c r="C550">
        <v>4216</v>
      </c>
      <c r="D550" t="s">
        <v>53</v>
      </c>
      <c r="E550" t="s">
        <v>25</v>
      </c>
      <c r="F550">
        <v>7</v>
      </c>
      <c r="G550" t="s">
        <v>1809</v>
      </c>
      <c r="H550" t="s">
        <v>1810</v>
      </c>
      <c r="I550" t="str">
        <f>VLOOKUP(A550,[1]Transactions!$A$2:$Y$3480,8,FALSE)</f>
        <v>Standard</v>
      </c>
      <c r="J550">
        <f>VLOOKUP(A550,[1]Transactions!$A$2:$Y$3480,13,FALSE)</f>
        <v>1702.5499999999997</v>
      </c>
      <c r="K550" s="4">
        <f>VLOOKUP(A550,[1]Transactions!$A$2:$Y$3480,14,FALSE)</f>
        <v>40670</v>
      </c>
      <c r="M550" t="b">
        <f>VLOOKUP(A550,[1]Transactions!$A$2:$Y$3480,5,FALSE)</f>
        <v>0</v>
      </c>
      <c r="N550" t="str">
        <f>VLOOKUP(A550,[1]Transactions!$A$2:$Y$3480,6,FALSE)</f>
        <v>Approved</v>
      </c>
      <c r="O550" t="str">
        <f>VLOOKUP(A550,[1]Transactions!$A$1:$Y$3480,7,FALSE)</f>
        <v>Trek Bicycles</v>
      </c>
      <c r="P550" t="s">
        <v>28</v>
      </c>
      <c r="Q550">
        <v>98</v>
      </c>
      <c r="R550" t="s">
        <v>339</v>
      </c>
      <c r="S550" t="s">
        <v>30</v>
      </c>
      <c r="T550" t="s">
        <v>31</v>
      </c>
      <c r="U550" t="s">
        <v>32</v>
      </c>
      <c r="V550" t="s">
        <v>47</v>
      </c>
      <c r="W550">
        <v>7</v>
      </c>
      <c r="X550">
        <v>5</v>
      </c>
      <c r="Y550">
        <v>5104.43</v>
      </c>
      <c r="Z550">
        <v>2191.62</v>
      </c>
      <c r="AA550">
        <v>43</v>
      </c>
      <c r="AB550">
        <v>52</v>
      </c>
      <c r="AC550">
        <v>5</v>
      </c>
      <c r="AD550">
        <v>2912.81</v>
      </c>
      <c r="AE550">
        <f t="shared" si="60"/>
        <v>2</v>
      </c>
      <c r="AF550">
        <f>_xlfn.IFS(AC550&gt;=14,1,AND(AC550&lt;=14,AC550&gt;7),2,AND(AC550&lt;=7,AC550&gt;=5),3,AND(AC550&lt;=4,AC550&gt;0),4)</f>
        <v>3</v>
      </c>
      <c r="AG550">
        <f t="shared" si="56"/>
        <v>3</v>
      </c>
      <c r="AH550">
        <f t="shared" si="57"/>
        <v>233</v>
      </c>
      <c r="AI550" t="str">
        <f t="shared" si="58"/>
        <v>Gold Customerr</v>
      </c>
    </row>
    <row r="551" spans="1:35" x14ac:dyDescent="0.3">
      <c r="A551">
        <v>1240</v>
      </c>
      <c r="B551" t="s">
        <v>1811</v>
      </c>
      <c r="C551">
        <v>2760</v>
      </c>
      <c r="D551" t="s">
        <v>24</v>
      </c>
      <c r="E551" t="s">
        <v>25</v>
      </c>
      <c r="F551">
        <v>8</v>
      </c>
      <c r="G551" t="s">
        <v>1812</v>
      </c>
      <c r="H551" t="s">
        <v>1813</v>
      </c>
      <c r="I551" t="str">
        <f>VLOOKUP(A551,[1]Transactions!$A$2:$Y$3480,8,FALSE)</f>
        <v>Standard</v>
      </c>
      <c r="J551">
        <f>VLOOKUP(A551,[1]Transactions!$A$2:$Y$3480,13,FALSE)</f>
        <v>91.15</v>
      </c>
      <c r="K551" s="4">
        <f>VLOOKUP(A551,[1]Transactions!$A$2:$Y$3480,14,FALSE)</f>
        <v>37659</v>
      </c>
      <c r="M551" t="b">
        <f>VLOOKUP(A551,[1]Transactions!$A$2:$Y$3480,5,FALSE)</f>
        <v>1</v>
      </c>
      <c r="N551" t="str">
        <f>VLOOKUP(A551,[1]Transactions!$A$2:$Y$3480,6,FALSE)</f>
        <v>Approved</v>
      </c>
      <c r="O551" t="str">
        <f>VLOOKUP(A551,[1]Transactions!$A$1:$Y$3480,7,FALSE)</f>
        <v>OHM Cycles</v>
      </c>
      <c r="P551" t="s">
        <v>43</v>
      </c>
      <c r="Q551">
        <v>64</v>
      </c>
      <c r="R551" t="s">
        <v>80</v>
      </c>
      <c r="S551" t="s">
        <v>119</v>
      </c>
      <c r="T551" t="s">
        <v>31</v>
      </c>
      <c r="U551" t="s">
        <v>32</v>
      </c>
      <c r="V551" t="s">
        <v>33</v>
      </c>
      <c r="W551">
        <v>19</v>
      </c>
      <c r="X551">
        <v>4</v>
      </c>
      <c r="Y551">
        <v>4634.82</v>
      </c>
      <c r="Z551">
        <v>1619.77</v>
      </c>
      <c r="AA551">
        <v>55</v>
      </c>
      <c r="AB551">
        <v>5</v>
      </c>
      <c r="AC551">
        <v>4</v>
      </c>
      <c r="AD551">
        <v>3015.05</v>
      </c>
      <c r="AE551">
        <f t="shared" si="60"/>
        <v>4</v>
      </c>
      <c r="AF551">
        <f t="shared" si="59"/>
        <v>4</v>
      </c>
      <c r="AG551">
        <f t="shared" si="56"/>
        <v>2</v>
      </c>
      <c r="AH551">
        <f t="shared" si="57"/>
        <v>442</v>
      </c>
      <c r="AI551" t="str">
        <f t="shared" si="58"/>
        <v>Platinum Customer</v>
      </c>
    </row>
    <row r="552" spans="1:35" x14ac:dyDescent="0.3">
      <c r="A552">
        <v>2181</v>
      </c>
      <c r="B552" t="s">
        <v>1814</v>
      </c>
      <c r="C552">
        <v>2032</v>
      </c>
      <c r="D552" t="s">
        <v>24</v>
      </c>
      <c r="E552" t="s">
        <v>25</v>
      </c>
      <c r="F552">
        <v>11</v>
      </c>
      <c r="G552" t="s">
        <v>1164</v>
      </c>
      <c r="H552" t="s">
        <v>1815</v>
      </c>
      <c r="I552" t="str">
        <f>VLOOKUP(A552,[1]Transactions!$A$2:$Y$3480,8,FALSE)</f>
        <v>Road</v>
      </c>
      <c r="J552">
        <f>VLOOKUP(A552,[1]Transactions!$A$2:$Y$3480,13,FALSE)</f>
        <v>135.84999999999997</v>
      </c>
      <c r="K552" s="4">
        <f>VLOOKUP(A552,[1]Transactions!$A$2:$Y$3480,14,FALSE)</f>
        <v>36361</v>
      </c>
      <c r="M552" t="b">
        <f>VLOOKUP(A552,[1]Transactions!$A$2:$Y$3480,5,FALSE)</f>
        <v>0</v>
      </c>
      <c r="N552" t="str">
        <f>VLOOKUP(A552,[1]Transactions!$A$2:$Y$3480,6,FALSE)</f>
        <v>Approved</v>
      </c>
      <c r="O552" t="str">
        <f>VLOOKUP(A552,[1]Transactions!$A$1:$Y$3480,7,FALSE)</f>
        <v>Norco Bicycles</v>
      </c>
      <c r="P552" t="s">
        <v>28</v>
      </c>
      <c r="Q552">
        <v>99</v>
      </c>
      <c r="R552" t="s">
        <v>335</v>
      </c>
      <c r="S552" t="s">
        <v>219</v>
      </c>
      <c r="T552" t="s">
        <v>31</v>
      </c>
      <c r="U552" t="s">
        <v>32</v>
      </c>
      <c r="V552" t="s">
        <v>33</v>
      </c>
      <c r="W552">
        <v>8</v>
      </c>
      <c r="X552">
        <v>8</v>
      </c>
      <c r="Y552">
        <v>6274.12</v>
      </c>
      <c r="Z552">
        <v>4508.8</v>
      </c>
      <c r="AA552">
        <v>46</v>
      </c>
      <c r="AB552">
        <v>51</v>
      </c>
      <c r="AC552">
        <v>8</v>
      </c>
      <c r="AD552">
        <v>1765.32</v>
      </c>
      <c r="AE552">
        <f t="shared" si="60"/>
        <v>2</v>
      </c>
      <c r="AF552">
        <f t="shared" si="59"/>
        <v>2</v>
      </c>
      <c r="AG552">
        <f t="shared" si="56"/>
        <v>4</v>
      </c>
      <c r="AH552">
        <f t="shared" si="57"/>
        <v>224</v>
      </c>
      <c r="AI552" t="str">
        <f t="shared" si="58"/>
        <v>Gold Customerr</v>
      </c>
    </row>
    <row r="553" spans="1:35" x14ac:dyDescent="0.3">
      <c r="A553">
        <v>3421</v>
      </c>
      <c r="B553" t="s">
        <v>1816</v>
      </c>
      <c r="C553">
        <v>2226</v>
      </c>
      <c r="D553" t="s">
        <v>24</v>
      </c>
      <c r="E553" t="s">
        <v>25</v>
      </c>
      <c r="F553">
        <v>10</v>
      </c>
      <c r="G553" t="s">
        <v>1817</v>
      </c>
      <c r="H553" t="s">
        <v>1818</v>
      </c>
      <c r="I553" t="str">
        <f>VLOOKUP(A553,[1]Transactions!$A$2:$Y$3480,8,FALSE)</f>
        <v>Standard</v>
      </c>
      <c r="J553">
        <f>VLOOKUP(A553,[1]Transactions!$A$2:$Y$3480,13,FALSE)</f>
        <v>15.080000000000005</v>
      </c>
      <c r="K553" s="4">
        <f>VLOOKUP(A553,[1]Transactions!$A$2:$Y$3480,14,FALSE)</f>
        <v>34115</v>
      </c>
      <c r="M553" t="b">
        <f>VLOOKUP(A553,[1]Transactions!$A$2:$Y$3480,5,FALSE)</f>
        <v>1</v>
      </c>
      <c r="N553" t="str">
        <f>VLOOKUP(A553,[1]Transactions!$A$2:$Y$3480,6,FALSE)</f>
        <v>Approved</v>
      </c>
      <c r="O553" t="str">
        <f>VLOOKUP(A553,[1]Transactions!$A$1:$Y$3480,7,FALSE)</f>
        <v>WeareA2B</v>
      </c>
      <c r="P553" t="s">
        <v>43</v>
      </c>
      <c r="Q553">
        <v>60</v>
      </c>
      <c r="R553" t="s">
        <v>175</v>
      </c>
      <c r="S553" t="s">
        <v>30</v>
      </c>
      <c r="T553" t="s">
        <v>38</v>
      </c>
      <c r="U553" t="s">
        <v>32</v>
      </c>
      <c r="V553" t="s">
        <v>33</v>
      </c>
      <c r="W553">
        <v>18</v>
      </c>
      <c r="X553">
        <v>9</v>
      </c>
      <c r="Y553">
        <v>11268.79</v>
      </c>
      <c r="Z553">
        <v>7012.9</v>
      </c>
      <c r="AA553">
        <v>57</v>
      </c>
      <c r="AB553">
        <v>28</v>
      </c>
      <c r="AC553">
        <v>9</v>
      </c>
      <c r="AD553">
        <v>4255.8900000000003</v>
      </c>
      <c r="AE553">
        <f t="shared" si="60"/>
        <v>3</v>
      </c>
      <c r="AF553">
        <f t="shared" si="59"/>
        <v>2</v>
      </c>
      <c r="AG553">
        <f t="shared" si="56"/>
        <v>2</v>
      </c>
      <c r="AH553">
        <f t="shared" si="57"/>
        <v>322</v>
      </c>
      <c r="AI553" t="str">
        <f t="shared" si="58"/>
        <v>Silver Customer</v>
      </c>
    </row>
    <row r="554" spans="1:35" x14ac:dyDescent="0.3">
      <c r="A554">
        <v>2012</v>
      </c>
      <c r="B554" t="s">
        <v>1819</v>
      </c>
      <c r="C554">
        <v>2264</v>
      </c>
      <c r="D554" t="s">
        <v>24</v>
      </c>
      <c r="E554" t="s">
        <v>25</v>
      </c>
      <c r="F554">
        <v>8</v>
      </c>
      <c r="G554" t="s">
        <v>1820</v>
      </c>
      <c r="H554" t="s">
        <v>1821</v>
      </c>
      <c r="I554" t="str">
        <f>VLOOKUP(A554,[1]Transactions!$A$2:$Y$3480,8,FALSE)</f>
        <v>Standard</v>
      </c>
      <c r="J554">
        <f>VLOOKUP(A554,[1]Transactions!$A$2:$Y$3480,13,FALSE)</f>
        <v>299.27</v>
      </c>
      <c r="K554" s="4">
        <f>VLOOKUP(A554,[1]Transactions!$A$2:$Y$3480,14,FALSE)</f>
        <v>42710</v>
      </c>
      <c r="M554" t="b">
        <f>VLOOKUP(A554,[1]Transactions!$A$2:$Y$3480,5,FALSE)</f>
        <v>1</v>
      </c>
      <c r="N554" t="str">
        <f>VLOOKUP(A554,[1]Transactions!$A$2:$Y$3480,6,FALSE)</f>
        <v>Approved</v>
      </c>
      <c r="O554" t="str">
        <f>VLOOKUP(A554,[1]Transactions!$A$1:$Y$3480,7,FALSE)</f>
        <v>Solex</v>
      </c>
      <c r="P554" t="s">
        <v>43</v>
      </c>
      <c r="Q554">
        <v>55</v>
      </c>
      <c r="R554" t="s">
        <v>68</v>
      </c>
      <c r="S554" t="s">
        <v>30</v>
      </c>
      <c r="T554" t="s">
        <v>46</v>
      </c>
      <c r="U554" t="s">
        <v>32</v>
      </c>
      <c r="V554" t="s">
        <v>47</v>
      </c>
      <c r="W554">
        <v>4</v>
      </c>
      <c r="X554">
        <v>5</v>
      </c>
      <c r="Y554">
        <v>5492.34</v>
      </c>
      <c r="Z554">
        <v>2778.04</v>
      </c>
      <c r="AA554">
        <v>48</v>
      </c>
      <c r="AB554">
        <v>13</v>
      </c>
      <c r="AC554">
        <v>5</v>
      </c>
      <c r="AD554">
        <v>2714.3</v>
      </c>
      <c r="AE554">
        <f t="shared" si="60"/>
        <v>4</v>
      </c>
      <c r="AF554">
        <f t="shared" ref="AF554:AF555" si="62">_xlfn.IFS(AC554&gt;=14,1,AND(AC554&lt;=14,AC554&gt;7),2,AND(AC554&lt;=7,AC554&gt;=5),3,AND(AC554&lt;=4,AC554&gt;0),4)</f>
        <v>3</v>
      </c>
      <c r="AG554">
        <f t="shared" si="56"/>
        <v>3</v>
      </c>
      <c r="AH554">
        <f t="shared" si="57"/>
        <v>433</v>
      </c>
      <c r="AI554" t="str">
        <f t="shared" si="58"/>
        <v>Platinum Customer</v>
      </c>
    </row>
    <row r="555" spans="1:35" x14ac:dyDescent="0.3">
      <c r="A555">
        <v>580</v>
      </c>
      <c r="B555" t="s">
        <v>1822</v>
      </c>
      <c r="C555">
        <v>2287</v>
      </c>
      <c r="D555" t="s">
        <v>24</v>
      </c>
      <c r="E555" t="s">
        <v>25</v>
      </c>
      <c r="F555">
        <v>7</v>
      </c>
      <c r="G555" t="s">
        <v>1823</v>
      </c>
      <c r="H555" t="s">
        <v>1824</v>
      </c>
      <c r="I555" t="str">
        <f>VLOOKUP(A555,[1]Transactions!$A$2:$Y$3480,8,FALSE)</f>
        <v>Road</v>
      </c>
      <c r="J555">
        <f>VLOOKUP(A555,[1]Transactions!$A$2:$Y$3480,13,FALSE)</f>
        <v>64.92999999999995</v>
      </c>
      <c r="K555" s="4">
        <f>VLOOKUP(A555,[1]Transactions!$A$2:$Y$3480,14,FALSE)</f>
        <v>40487</v>
      </c>
      <c r="M555" t="b">
        <f>VLOOKUP(A555,[1]Transactions!$A$2:$Y$3480,5,FALSE)</f>
        <v>1</v>
      </c>
      <c r="N555" t="str">
        <f>VLOOKUP(A555,[1]Transactions!$A$2:$Y$3480,6,FALSE)</f>
        <v>Approved</v>
      </c>
      <c r="O555" t="str">
        <f>VLOOKUP(A555,[1]Transactions!$A$1:$Y$3480,7,FALSE)</f>
        <v>Giant Bicycles</v>
      </c>
      <c r="P555" t="s">
        <v>28</v>
      </c>
      <c r="Q555">
        <v>83</v>
      </c>
      <c r="R555" t="s">
        <v>1064</v>
      </c>
      <c r="S555" t="s">
        <v>45</v>
      </c>
      <c r="T555" t="s">
        <v>31</v>
      </c>
      <c r="U555" t="s">
        <v>32</v>
      </c>
      <c r="V555" t="s">
        <v>33</v>
      </c>
      <c r="W555">
        <v>14</v>
      </c>
      <c r="X555">
        <v>5</v>
      </c>
      <c r="Y555">
        <v>4456.28</v>
      </c>
      <c r="Z555">
        <v>2270.77</v>
      </c>
      <c r="AA555">
        <v>44</v>
      </c>
      <c r="AB555">
        <v>24</v>
      </c>
      <c r="AC555">
        <v>5</v>
      </c>
      <c r="AD555">
        <v>2185.5100000000002</v>
      </c>
      <c r="AE555">
        <f t="shared" si="60"/>
        <v>3</v>
      </c>
      <c r="AF555">
        <f t="shared" si="62"/>
        <v>3</v>
      </c>
      <c r="AG555">
        <f t="shared" si="56"/>
        <v>3</v>
      </c>
      <c r="AH555">
        <f t="shared" si="57"/>
        <v>333</v>
      </c>
      <c r="AI555" t="str">
        <f t="shared" si="58"/>
        <v>Silver Customer</v>
      </c>
    </row>
    <row r="556" spans="1:35" x14ac:dyDescent="0.3">
      <c r="A556">
        <v>2198</v>
      </c>
      <c r="B556" t="s">
        <v>1825</v>
      </c>
      <c r="C556">
        <v>2148</v>
      </c>
      <c r="D556" t="s">
        <v>24</v>
      </c>
      <c r="E556" t="s">
        <v>25</v>
      </c>
      <c r="F556">
        <v>6</v>
      </c>
      <c r="G556" t="s">
        <v>1826</v>
      </c>
      <c r="H556" t="s">
        <v>1827</v>
      </c>
      <c r="I556" t="str">
        <f>VLOOKUP(A556,[1]Transactions!$A$2:$Y$3480,8,FALSE)</f>
        <v>Standard</v>
      </c>
      <c r="J556">
        <f>VLOOKUP(A556,[1]Transactions!$A$2:$Y$3480,13,FALSE)</f>
        <v>751.02</v>
      </c>
      <c r="K556" s="4">
        <f>VLOOKUP(A556,[1]Transactions!$A$2:$Y$3480,14,FALSE)</f>
        <v>40618</v>
      </c>
      <c r="M556" t="b">
        <f>VLOOKUP(A556,[1]Transactions!$A$2:$Y$3480,5,FALSE)</f>
        <v>1</v>
      </c>
      <c r="N556" t="str">
        <f>VLOOKUP(A556,[1]Transactions!$A$2:$Y$3480,6,FALSE)</f>
        <v>Approved</v>
      </c>
      <c r="O556" t="str">
        <f>VLOOKUP(A556,[1]Transactions!$A$1:$Y$3480,7,FALSE)</f>
        <v>Solex</v>
      </c>
      <c r="P556" t="s">
        <v>28</v>
      </c>
      <c r="Q556">
        <v>1</v>
      </c>
      <c r="R556" t="s">
        <v>693</v>
      </c>
      <c r="S556" t="s">
        <v>176</v>
      </c>
      <c r="T556" t="s">
        <v>38</v>
      </c>
      <c r="U556" t="s">
        <v>32</v>
      </c>
      <c r="V556" t="s">
        <v>33</v>
      </c>
      <c r="W556">
        <v>1</v>
      </c>
      <c r="X556">
        <v>3</v>
      </c>
      <c r="Y556">
        <v>2366.21</v>
      </c>
      <c r="Z556">
        <v>1213.31</v>
      </c>
      <c r="AA556">
        <v>22</v>
      </c>
      <c r="AB556">
        <v>25</v>
      </c>
      <c r="AC556">
        <v>3</v>
      </c>
      <c r="AD556">
        <v>1152.9000000000001</v>
      </c>
      <c r="AE556">
        <f t="shared" si="60"/>
        <v>3</v>
      </c>
      <c r="AF556">
        <f t="shared" si="59"/>
        <v>4</v>
      </c>
      <c r="AG556">
        <f t="shared" si="56"/>
        <v>4</v>
      </c>
      <c r="AH556">
        <f t="shared" si="57"/>
        <v>344</v>
      </c>
      <c r="AI556" t="str">
        <f t="shared" si="58"/>
        <v>Silver Customer</v>
      </c>
    </row>
    <row r="557" spans="1:35" x14ac:dyDescent="0.3">
      <c r="A557">
        <v>1325</v>
      </c>
      <c r="B557" t="s">
        <v>1828</v>
      </c>
      <c r="C557">
        <v>4019</v>
      </c>
      <c r="D557" t="s">
        <v>53</v>
      </c>
      <c r="E557" t="s">
        <v>25</v>
      </c>
      <c r="F557">
        <v>4</v>
      </c>
      <c r="G557" t="s">
        <v>1829</v>
      </c>
      <c r="H557" t="s">
        <v>1830</v>
      </c>
      <c r="I557" t="str">
        <f>VLOOKUP(A557,[1]Transactions!$A$2:$Y$3480,8,FALSE)</f>
        <v>Road</v>
      </c>
      <c r="J557">
        <f>VLOOKUP(A557,[1]Transactions!$A$2:$Y$3480,13,FALSE)</f>
        <v>450.77</v>
      </c>
      <c r="K557" s="4">
        <f>VLOOKUP(A557,[1]Transactions!$A$2:$Y$3480,14,FALSE)</f>
        <v>37220</v>
      </c>
      <c r="M557" t="b">
        <f>VLOOKUP(A557,[1]Transactions!$A$2:$Y$3480,5,FALSE)</f>
        <v>1</v>
      </c>
      <c r="N557" t="str">
        <f>VLOOKUP(A557,[1]Transactions!$A$2:$Y$3480,6,FALSE)</f>
        <v>Approved</v>
      </c>
      <c r="O557" t="str">
        <f>VLOOKUP(A557,[1]Transactions!$A$1:$Y$3480,7,FALSE)</f>
        <v>OHM Cycles</v>
      </c>
      <c r="P557" t="s">
        <v>28</v>
      </c>
      <c r="Q557">
        <v>67</v>
      </c>
      <c r="R557" t="s">
        <v>335</v>
      </c>
      <c r="S557" t="s">
        <v>7272</v>
      </c>
      <c r="T557" t="s">
        <v>46</v>
      </c>
      <c r="U557" t="s">
        <v>32</v>
      </c>
      <c r="V557" t="s">
        <v>33</v>
      </c>
      <c r="W557">
        <v>14</v>
      </c>
      <c r="X557">
        <v>1</v>
      </c>
      <c r="Y557">
        <v>416.98</v>
      </c>
      <c r="Z557">
        <v>312.74</v>
      </c>
      <c r="AA557">
        <v>52</v>
      </c>
      <c r="AB557">
        <v>82</v>
      </c>
      <c r="AC557">
        <v>1</v>
      </c>
      <c r="AD557">
        <v>104.24</v>
      </c>
      <c r="AE557">
        <f>_xlfn.IFS(AB557&gt;=85,1,AND(AB557&lt;=84,AB557&gt;44),2,AND(AB557&lt;=44,AB557&gt;17),3,AND(AB557&lt;=18,AB557&gt;=0),4)</f>
        <v>2</v>
      </c>
      <c r="AF557">
        <f t="shared" si="59"/>
        <v>4</v>
      </c>
      <c r="AG557">
        <f t="shared" si="56"/>
        <v>4</v>
      </c>
      <c r="AH557">
        <f t="shared" si="57"/>
        <v>244</v>
      </c>
      <c r="AI557" t="str">
        <f t="shared" si="58"/>
        <v>Gold Customerr</v>
      </c>
    </row>
    <row r="558" spans="1:35" x14ac:dyDescent="0.3">
      <c r="A558">
        <v>2221</v>
      </c>
      <c r="B558" t="s">
        <v>1831</v>
      </c>
      <c r="C558">
        <v>4017</v>
      </c>
      <c r="D558" t="s">
        <v>53</v>
      </c>
      <c r="E558" t="s">
        <v>25</v>
      </c>
      <c r="F558">
        <v>5</v>
      </c>
      <c r="G558" t="s">
        <v>1832</v>
      </c>
      <c r="H558" t="s">
        <v>1833</v>
      </c>
      <c r="I558" t="str">
        <f>VLOOKUP(A558,[1]Transactions!$A$2:$Y$3480,8,FALSE)</f>
        <v>Standard</v>
      </c>
      <c r="J558">
        <f>VLOOKUP(A558,[1]Transactions!$A$2:$Y$3480,13,FALSE)</f>
        <v>356.5</v>
      </c>
      <c r="K558" s="4">
        <f>VLOOKUP(A558,[1]Transactions!$A$2:$Y$3480,14,FALSE)</f>
        <v>42172</v>
      </c>
      <c r="M558" t="b">
        <f>VLOOKUP(A558,[1]Transactions!$A$2:$Y$3480,5,FALSE)</f>
        <v>0</v>
      </c>
      <c r="N558" t="str">
        <f>VLOOKUP(A558,[1]Transactions!$A$2:$Y$3480,6,FALSE)</f>
        <v>Approved</v>
      </c>
      <c r="O558" t="str">
        <f>VLOOKUP(A558,[1]Transactions!$A$1:$Y$3480,7,FALSE)</f>
        <v>Solex</v>
      </c>
      <c r="P558" t="s">
        <v>28</v>
      </c>
      <c r="Q558">
        <v>80</v>
      </c>
      <c r="R558" t="s">
        <v>307</v>
      </c>
      <c r="S558" t="s">
        <v>7272</v>
      </c>
      <c r="T558" t="s">
        <v>38</v>
      </c>
      <c r="U558" t="s">
        <v>32</v>
      </c>
      <c r="V558" t="s">
        <v>47</v>
      </c>
      <c r="W558">
        <v>7</v>
      </c>
      <c r="X558">
        <v>8</v>
      </c>
      <c r="Y558">
        <v>9100.52</v>
      </c>
      <c r="Z558">
        <v>4449.26</v>
      </c>
      <c r="AA558">
        <v>24</v>
      </c>
      <c r="AB558">
        <v>94</v>
      </c>
      <c r="AC558">
        <v>8</v>
      </c>
      <c r="AD558">
        <v>4651.26</v>
      </c>
      <c r="AE558">
        <f t="shared" si="60"/>
        <v>1</v>
      </c>
      <c r="AF558">
        <f t="shared" si="59"/>
        <v>2</v>
      </c>
      <c r="AG558">
        <f t="shared" si="56"/>
        <v>1</v>
      </c>
      <c r="AH558">
        <f t="shared" si="57"/>
        <v>121</v>
      </c>
      <c r="AI558" t="str">
        <f t="shared" si="58"/>
        <v>Bronz customer</v>
      </c>
    </row>
    <row r="559" spans="1:35" x14ac:dyDescent="0.3">
      <c r="A559">
        <v>1343</v>
      </c>
      <c r="B559" t="s">
        <v>1834</v>
      </c>
      <c r="C559">
        <v>3196</v>
      </c>
      <c r="D559" t="s">
        <v>40</v>
      </c>
      <c r="E559" t="s">
        <v>25</v>
      </c>
      <c r="F559">
        <v>8</v>
      </c>
      <c r="G559" t="s">
        <v>1835</v>
      </c>
      <c r="H559" t="s">
        <v>1836</v>
      </c>
      <c r="I559" t="str">
        <f>VLOOKUP(A559,[1]Transactions!$A$2:$Y$3480,8,FALSE)</f>
        <v>Standard</v>
      </c>
      <c r="J559">
        <f>VLOOKUP(A559,[1]Transactions!$A$2:$Y$3480,13,FALSE)</f>
        <v>179.44</v>
      </c>
      <c r="K559" s="4">
        <f>VLOOKUP(A559,[1]Transactions!$A$2:$Y$3480,14,FALSE)</f>
        <v>42145</v>
      </c>
      <c r="M559" t="b">
        <f>VLOOKUP(A559,[1]Transactions!$A$2:$Y$3480,5,FALSE)</f>
        <v>1</v>
      </c>
      <c r="N559" t="str">
        <f>VLOOKUP(A559,[1]Transactions!$A$2:$Y$3480,6,FALSE)</f>
        <v>Approved</v>
      </c>
      <c r="O559" t="str">
        <f>VLOOKUP(A559,[1]Transactions!$A$1:$Y$3480,7,FALSE)</f>
        <v>Solex</v>
      </c>
      <c r="P559" t="s">
        <v>28</v>
      </c>
      <c r="Q559">
        <v>67</v>
      </c>
      <c r="R559" t="s">
        <v>130</v>
      </c>
      <c r="S559" t="s">
        <v>30</v>
      </c>
      <c r="T559" t="s">
        <v>46</v>
      </c>
      <c r="U559" t="s">
        <v>32</v>
      </c>
      <c r="V559" t="s">
        <v>47</v>
      </c>
      <c r="W559">
        <v>5</v>
      </c>
      <c r="X559">
        <v>3</v>
      </c>
      <c r="Y559">
        <v>3737.68</v>
      </c>
      <c r="Z559">
        <v>2420.52</v>
      </c>
      <c r="AA559">
        <v>40</v>
      </c>
      <c r="AB559">
        <v>20</v>
      </c>
      <c r="AC559">
        <v>3</v>
      </c>
      <c r="AD559">
        <v>1317.16</v>
      </c>
      <c r="AE559">
        <f t="shared" si="60"/>
        <v>3</v>
      </c>
      <c r="AF559">
        <f t="shared" si="59"/>
        <v>4</v>
      </c>
      <c r="AG559">
        <f t="shared" si="56"/>
        <v>4</v>
      </c>
      <c r="AH559">
        <f t="shared" si="57"/>
        <v>344</v>
      </c>
      <c r="AI559" t="str">
        <f t="shared" si="58"/>
        <v>Silver Customer</v>
      </c>
    </row>
    <row r="560" spans="1:35" x14ac:dyDescent="0.3">
      <c r="A560">
        <v>1479</v>
      </c>
      <c r="B560" t="s">
        <v>1837</v>
      </c>
      <c r="C560">
        <v>4509</v>
      </c>
      <c r="D560" t="s">
        <v>53</v>
      </c>
      <c r="E560" t="s">
        <v>25</v>
      </c>
      <c r="F560">
        <v>6</v>
      </c>
      <c r="G560" t="s">
        <v>1838</v>
      </c>
      <c r="H560" t="s">
        <v>1839</v>
      </c>
      <c r="I560" t="str">
        <f>VLOOKUP(A560,[1]Transactions!$A$2:$Y$3480,8,FALSE)</f>
        <v>Touring</v>
      </c>
      <c r="J560">
        <f>VLOOKUP(A560,[1]Transactions!$A$2:$Y$3480,13,FALSE)</f>
        <v>1630.25</v>
      </c>
      <c r="K560" s="4">
        <f>VLOOKUP(A560,[1]Transactions!$A$2:$Y$3480,14,FALSE)</f>
        <v>34586</v>
      </c>
      <c r="M560" t="b">
        <f>VLOOKUP(A560,[1]Transactions!$A$2:$Y$3480,5,FALSE)</f>
        <v>1</v>
      </c>
      <c r="N560" t="str">
        <f>VLOOKUP(A560,[1]Transactions!$A$2:$Y$3480,6,FALSE)</f>
        <v>Approved</v>
      </c>
      <c r="O560" t="str">
        <f>VLOOKUP(A560,[1]Transactions!$A$1:$Y$3480,7,FALSE)</f>
        <v>WeareA2B</v>
      </c>
      <c r="P560" t="s">
        <v>28</v>
      </c>
      <c r="Q560">
        <v>25</v>
      </c>
      <c r="R560" t="s">
        <v>214</v>
      </c>
      <c r="S560" t="s">
        <v>7272</v>
      </c>
      <c r="T560" t="s">
        <v>31</v>
      </c>
      <c r="U560" t="s">
        <v>32</v>
      </c>
      <c r="V560" t="s">
        <v>47</v>
      </c>
      <c r="W560">
        <v>21</v>
      </c>
      <c r="X560">
        <v>4</v>
      </c>
      <c r="Y560">
        <v>3581.89</v>
      </c>
      <c r="Z560">
        <v>1886.23</v>
      </c>
      <c r="AA560">
        <v>42</v>
      </c>
      <c r="AB560">
        <v>69</v>
      </c>
      <c r="AC560">
        <v>4</v>
      </c>
      <c r="AD560">
        <v>1695.66</v>
      </c>
      <c r="AE560">
        <f t="shared" si="60"/>
        <v>2</v>
      </c>
      <c r="AF560">
        <f t="shared" si="59"/>
        <v>4</v>
      </c>
      <c r="AG560">
        <f t="shared" si="56"/>
        <v>4</v>
      </c>
      <c r="AH560">
        <f t="shared" si="57"/>
        <v>244</v>
      </c>
      <c r="AI560" t="str">
        <f t="shared" si="58"/>
        <v>Gold Customerr</v>
      </c>
    </row>
    <row r="561" spans="1:35" x14ac:dyDescent="0.3">
      <c r="A561">
        <v>130</v>
      </c>
      <c r="B561" t="s">
        <v>1840</v>
      </c>
      <c r="C561">
        <v>2205</v>
      </c>
      <c r="D561" t="s">
        <v>24</v>
      </c>
      <c r="E561" t="s">
        <v>25</v>
      </c>
      <c r="F561">
        <v>7</v>
      </c>
      <c r="G561" t="s">
        <v>1841</v>
      </c>
      <c r="H561" t="s">
        <v>1842</v>
      </c>
      <c r="I561" t="str">
        <f>VLOOKUP(A561,[1]Transactions!$A$2:$Y$3480,8,FALSE)</f>
        <v>Standard</v>
      </c>
      <c r="J561">
        <f>VLOOKUP(A561,[1]Transactions!$A$2:$Y$3480,13,FALSE)</f>
        <v>1660.88</v>
      </c>
      <c r="K561" s="4">
        <f>VLOOKUP(A561,[1]Transactions!$A$2:$Y$3480,14,FALSE)</f>
        <v>40672</v>
      </c>
      <c r="M561" t="b">
        <f>VLOOKUP(A561,[1]Transactions!$A$2:$Y$3480,5,FALSE)</f>
        <v>0</v>
      </c>
      <c r="N561" t="str">
        <f>VLOOKUP(A561,[1]Transactions!$A$2:$Y$3480,6,FALSE)</f>
        <v>Approved</v>
      </c>
      <c r="O561" t="str">
        <f>VLOOKUP(A561,[1]Transactions!$A$1:$Y$3480,7,FALSE)</f>
        <v>WeareA2B</v>
      </c>
      <c r="P561" t="s">
        <v>28</v>
      </c>
      <c r="Q561">
        <v>32</v>
      </c>
      <c r="R561" t="s">
        <v>210</v>
      </c>
      <c r="S561" t="s">
        <v>119</v>
      </c>
      <c r="T561" t="s">
        <v>31</v>
      </c>
      <c r="U561" t="s">
        <v>32</v>
      </c>
      <c r="V561" t="s">
        <v>47</v>
      </c>
      <c r="W561">
        <v>1</v>
      </c>
      <c r="X561">
        <v>2</v>
      </c>
      <c r="Y561">
        <v>3340.42</v>
      </c>
      <c r="Z561">
        <v>1560.84</v>
      </c>
      <c r="AA561">
        <v>23</v>
      </c>
      <c r="AB561">
        <v>76</v>
      </c>
      <c r="AC561">
        <v>2</v>
      </c>
      <c r="AD561">
        <v>1779.58</v>
      </c>
      <c r="AE561">
        <f t="shared" si="60"/>
        <v>2</v>
      </c>
      <c r="AF561">
        <f t="shared" si="59"/>
        <v>4</v>
      </c>
      <c r="AG561">
        <f t="shared" si="56"/>
        <v>4</v>
      </c>
      <c r="AH561">
        <f t="shared" si="57"/>
        <v>244</v>
      </c>
      <c r="AI561" t="str">
        <f t="shared" si="58"/>
        <v>Gold Customerr</v>
      </c>
    </row>
    <row r="562" spans="1:35" x14ac:dyDescent="0.3">
      <c r="A562">
        <v>1059</v>
      </c>
      <c r="B562" t="s">
        <v>1843</v>
      </c>
      <c r="C562">
        <v>2016</v>
      </c>
      <c r="D562" t="s">
        <v>24</v>
      </c>
      <c r="E562" t="s">
        <v>25</v>
      </c>
      <c r="F562">
        <v>11</v>
      </c>
      <c r="G562" t="s">
        <v>1844</v>
      </c>
      <c r="H562" t="s">
        <v>1845</v>
      </c>
      <c r="I562" t="str">
        <f>VLOOKUP(A562,[1]Transactions!$A$2:$Y$3480,8,FALSE)</f>
        <v>Standard</v>
      </c>
      <c r="J562">
        <f>VLOOKUP(A562,[1]Transactions!$A$2:$Y$3480,13,FALSE)</f>
        <v>502.47</v>
      </c>
      <c r="K562" s="4">
        <f>VLOOKUP(A562,[1]Transactions!$A$2:$Y$3480,14,FALSE)</f>
        <v>36498</v>
      </c>
      <c r="M562" t="b">
        <f>VLOOKUP(A562,[1]Transactions!$A$2:$Y$3480,5,FALSE)</f>
        <v>0</v>
      </c>
      <c r="N562" t="str">
        <f>VLOOKUP(A562,[1]Transactions!$A$2:$Y$3480,6,FALSE)</f>
        <v>Approved</v>
      </c>
      <c r="O562" t="str">
        <f>VLOOKUP(A562,[1]Transactions!$A$1:$Y$3480,7,FALSE)</f>
        <v>Solex</v>
      </c>
      <c r="P562" t="s">
        <v>43</v>
      </c>
      <c r="Q562">
        <v>68</v>
      </c>
      <c r="R562" t="s">
        <v>1846</v>
      </c>
      <c r="S562" t="s">
        <v>96</v>
      </c>
      <c r="T562" t="s">
        <v>46</v>
      </c>
      <c r="U562" t="s">
        <v>32</v>
      </c>
      <c r="V562" t="s">
        <v>33</v>
      </c>
      <c r="W562">
        <v>6</v>
      </c>
      <c r="X562">
        <v>2</v>
      </c>
      <c r="Y562">
        <v>2449.81</v>
      </c>
      <c r="Z562">
        <v>830.98</v>
      </c>
      <c r="AA562">
        <v>52</v>
      </c>
      <c r="AB562">
        <v>22</v>
      </c>
      <c r="AC562">
        <v>2</v>
      </c>
      <c r="AD562">
        <v>1618.83</v>
      </c>
      <c r="AE562">
        <f t="shared" si="60"/>
        <v>3</v>
      </c>
      <c r="AF562">
        <f t="shared" si="59"/>
        <v>4</v>
      </c>
      <c r="AG562">
        <f t="shared" si="56"/>
        <v>4</v>
      </c>
      <c r="AH562">
        <f t="shared" si="57"/>
        <v>344</v>
      </c>
      <c r="AI562" t="str">
        <f t="shared" si="58"/>
        <v>Silver Customer</v>
      </c>
    </row>
    <row r="563" spans="1:35" x14ac:dyDescent="0.3">
      <c r="A563">
        <v>876</v>
      </c>
      <c r="B563" t="s">
        <v>1847</v>
      </c>
      <c r="C563">
        <v>2196</v>
      </c>
      <c r="D563" t="s">
        <v>24</v>
      </c>
      <c r="E563" t="s">
        <v>25</v>
      </c>
      <c r="F563">
        <v>10</v>
      </c>
      <c r="G563" t="s">
        <v>1848</v>
      </c>
      <c r="H563" t="s">
        <v>1849</v>
      </c>
      <c r="I563" t="str">
        <f>VLOOKUP(A563,[1]Transactions!$A$2:$Y$3480,8,FALSE)</f>
        <v>Standard</v>
      </c>
      <c r="J563">
        <f>VLOOKUP(A563,[1]Transactions!$A$2:$Y$3480,13,FALSE)</f>
        <v>583.2700000000001</v>
      </c>
      <c r="K563" s="4">
        <f>VLOOKUP(A563,[1]Transactions!$A$2:$Y$3480,14,FALSE)</f>
        <v>41848</v>
      </c>
      <c r="M563" t="b">
        <f>VLOOKUP(A563,[1]Transactions!$A$2:$Y$3480,5,FALSE)</f>
        <v>1</v>
      </c>
      <c r="N563" t="str">
        <f>VLOOKUP(A563,[1]Transactions!$A$2:$Y$3480,6,FALSE)</f>
        <v>Approved</v>
      </c>
      <c r="O563" t="str">
        <f>VLOOKUP(A563,[1]Transactions!$A$1:$Y$3480,7,FALSE)</f>
        <v>OHM Cycles</v>
      </c>
      <c r="P563" t="s">
        <v>28</v>
      </c>
      <c r="Q563">
        <v>44</v>
      </c>
      <c r="R563" t="s">
        <v>453</v>
      </c>
      <c r="S563" t="s">
        <v>219</v>
      </c>
      <c r="T563" t="s">
        <v>46</v>
      </c>
      <c r="U563" t="s">
        <v>32</v>
      </c>
      <c r="V563" t="s">
        <v>47</v>
      </c>
      <c r="W563">
        <v>19</v>
      </c>
      <c r="X563">
        <v>3</v>
      </c>
      <c r="Y563">
        <v>2732.47</v>
      </c>
      <c r="Z563">
        <v>1561.45</v>
      </c>
      <c r="AA563">
        <v>51</v>
      </c>
      <c r="AB563">
        <v>16</v>
      </c>
      <c r="AC563">
        <v>3</v>
      </c>
      <c r="AD563">
        <v>1171.02</v>
      </c>
      <c r="AE563">
        <f t="shared" si="60"/>
        <v>4</v>
      </c>
      <c r="AF563">
        <f t="shared" si="59"/>
        <v>4</v>
      </c>
      <c r="AG563">
        <f t="shared" si="56"/>
        <v>4</v>
      </c>
      <c r="AH563">
        <f t="shared" si="57"/>
        <v>444</v>
      </c>
      <c r="AI563" t="str">
        <f t="shared" si="58"/>
        <v>Platinum Customer</v>
      </c>
    </row>
    <row r="564" spans="1:35" x14ac:dyDescent="0.3">
      <c r="A564">
        <v>2311</v>
      </c>
      <c r="B564" t="s">
        <v>1850</v>
      </c>
      <c r="C564">
        <v>2145</v>
      </c>
      <c r="D564" t="s">
        <v>24</v>
      </c>
      <c r="E564" t="s">
        <v>25</v>
      </c>
      <c r="F564">
        <v>10</v>
      </c>
      <c r="G564" t="s">
        <v>1396</v>
      </c>
      <c r="I564" t="str">
        <f>VLOOKUP(A564,[1]Transactions!$A$2:$Y$3480,8,FALSE)</f>
        <v>Standard</v>
      </c>
      <c r="J564">
        <f>VLOOKUP(A564,[1]Transactions!$A$2:$Y$3480,13,FALSE)</f>
        <v>1702.5499999999997</v>
      </c>
      <c r="K564" s="4">
        <f>VLOOKUP(A564,[1]Transactions!$A$2:$Y$3480,14,FALSE)</f>
        <v>39298</v>
      </c>
      <c r="M564" t="b">
        <f>VLOOKUP(A564,[1]Transactions!$A$2:$Y$3480,5,FALSE)</f>
        <v>1</v>
      </c>
      <c r="N564" t="str">
        <f>VLOOKUP(A564,[1]Transactions!$A$2:$Y$3480,6,FALSE)</f>
        <v>Approved</v>
      </c>
      <c r="O564" t="str">
        <f>VLOOKUP(A564,[1]Transactions!$A$1:$Y$3480,7,FALSE)</f>
        <v>Trek Bicycles</v>
      </c>
      <c r="P564" t="s">
        <v>43</v>
      </c>
      <c r="Q564">
        <v>49</v>
      </c>
      <c r="R564" t="s">
        <v>145</v>
      </c>
      <c r="S564" t="s">
        <v>30</v>
      </c>
      <c r="T564" t="s">
        <v>31</v>
      </c>
      <c r="U564" t="s">
        <v>32</v>
      </c>
      <c r="V564" t="s">
        <v>47</v>
      </c>
      <c r="W564">
        <v>16</v>
      </c>
      <c r="X564">
        <v>5</v>
      </c>
      <c r="Y564">
        <v>6375.87</v>
      </c>
      <c r="Z564">
        <v>1915.75</v>
      </c>
      <c r="AA564">
        <v>31</v>
      </c>
      <c r="AB564">
        <v>66</v>
      </c>
      <c r="AC564">
        <v>5</v>
      </c>
      <c r="AD564">
        <v>4460.12</v>
      </c>
      <c r="AE564">
        <f t="shared" si="60"/>
        <v>2</v>
      </c>
      <c r="AF564">
        <f t="shared" ref="AF564:AF565" si="63">_xlfn.IFS(AC564&gt;=14,1,AND(AC564&lt;=14,AC564&gt;7),2,AND(AC564&lt;=7,AC564&gt;=5),3,AND(AC564&lt;=4,AC564&gt;0),4)</f>
        <v>3</v>
      </c>
      <c r="AG564">
        <f t="shared" si="56"/>
        <v>1</v>
      </c>
      <c r="AH564">
        <f t="shared" si="57"/>
        <v>231</v>
      </c>
      <c r="AI564" t="str">
        <f t="shared" si="58"/>
        <v>Gold Customerr</v>
      </c>
    </row>
    <row r="565" spans="1:35" x14ac:dyDescent="0.3">
      <c r="A565">
        <v>156</v>
      </c>
      <c r="B565" t="s">
        <v>1851</v>
      </c>
      <c r="C565">
        <v>3191</v>
      </c>
      <c r="D565" t="s">
        <v>40</v>
      </c>
      <c r="E565" t="s">
        <v>25</v>
      </c>
      <c r="F565">
        <v>11</v>
      </c>
      <c r="G565" t="s">
        <v>1852</v>
      </c>
      <c r="H565" t="s">
        <v>1853</v>
      </c>
      <c r="I565" t="str">
        <f>VLOOKUP(A565,[1]Transactions!$A$2:$Y$3480,8,FALSE)</f>
        <v>Standard</v>
      </c>
      <c r="J565">
        <f>VLOOKUP(A565,[1]Transactions!$A$2:$Y$3480,13,FALSE)</f>
        <v>737.17000000000007</v>
      </c>
      <c r="K565" s="4">
        <f>VLOOKUP(A565,[1]Transactions!$A$2:$Y$3480,14,FALSE)</f>
        <v>37873</v>
      </c>
      <c r="M565" t="b">
        <f>VLOOKUP(A565,[1]Transactions!$A$2:$Y$3480,5,FALSE)</f>
        <v>1</v>
      </c>
      <c r="N565" t="str">
        <f>VLOOKUP(A565,[1]Transactions!$A$2:$Y$3480,6,FALSE)</f>
        <v>Approved</v>
      </c>
      <c r="O565" t="str">
        <f>VLOOKUP(A565,[1]Transactions!$A$1:$Y$3480,7,FALSE)</f>
        <v>Solex</v>
      </c>
      <c r="P565" t="s">
        <v>43</v>
      </c>
      <c r="Q565">
        <v>23</v>
      </c>
      <c r="R565" t="s">
        <v>580</v>
      </c>
      <c r="S565" t="s">
        <v>45</v>
      </c>
      <c r="T565" t="s">
        <v>31</v>
      </c>
      <c r="U565" t="s">
        <v>32</v>
      </c>
      <c r="V565" t="s">
        <v>33</v>
      </c>
      <c r="W565">
        <v>11</v>
      </c>
      <c r="X565">
        <v>5</v>
      </c>
      <c r="Y565">
        <v>4831.58</v>
      </c>
      <c r="Z565">
        <v>1736.21</v>
      </c>
      <c r="AA565">
        <v>41</v>
      </c>
      <c r="AB565">
        <v>16</v>
      </c>
      <c r="AC565">
        <v>5</v>
      </c>
      <c r="AD565">
        <v>3095.37</v>
      </c>
      <c r="AE565">
        <f t="shared" si="60"/>
        <v>4</v>
      </c>
      <c r="AF565">
        <f t="shared" si="63"/>
        <v>3</v>
      </c>
      <c r="AG565">
        <f t="shared" si="56"/>
        <v>2</v>
      </c>
      <c r="AH565">
        <f t="shared" si="57"/>
        <v>432</v>
      </c>
      <c r="AI565" t="str">
        <f t="shared" si="58"/>
        <v>Platinum Customer</v>
      </c>
    </row>
    <row r="566" spans="1:35" x14ac:dyDescent="0.3">
      <c r="A566">
        <v>1750</v>
      </c>
      <c r="B566" t="s">
        <v>1854</v>
      </c>
      <c r="C566">
        <v>2125</v>
      </c>
      <c r="D566" t="s">
        <v>24</v>
      </c>
      <c r="E566" t="s">
        <v>25</v>
      </c>
      <c r="F566">
        <v>12</v>
      </c>
      <c r="G566" t="s">
        <v>1855</v>
      </c>
      <c r="H566" t="s">
        <v>1856</v>
      </c>
      <c r="I566" t="str">
        <f>VLOOKUP(A566,[1]Transactions!$A$2:$Y$3480,8,FALSE)</f>
        <v>Standard</v>
      </c>
      <c r="J566">
        <f>VLOOKUP(A566,[1]Transactions!$A$2:$Y$3480,13,FALSE)</f>
        <v>152.54999999999995</v>
      </c>
      <c r="K566" s="4">
        <f>VLOOKUP(A566,[1]Transactions!$A$2:$Y$3480,14,FALSE)</f>
        <v>37838</v>
      </c>
      <c r="M566" t="b">
        <f>VLOOKUP(A566,[1]Transactions!$A$2:$Y$3480,5,FALSE)</f>
        <v>1</v>
      </c>
      <c r="N566" t="str">
        <f>VLOOKUP(A566,[1]Transactions!$A$2:$Y$3480,6,FALSE)</f>
        <v>Approved</v>
      </c>
      <c r="O566" t="str">
        <f>VLOOKUP(A566,[1]Transactions!$A$1:$Y$3480,7,FALSE)</f>
        <v>Trek Bicycles</v>
      </c>
      <c r="P566" t="s">
        <v>28</v>
      </c>
      <c r="Q566">
        <v>14</v>
      </c>
      <c r="R566" t="s">
        <v>111</v>
      </c>
      <c r="S566" t="s">
        <v>96</v>
      </c>
      <c r="T566" t="s">
        <v>31</v>
      </c>
      <c r="U566" t="s">
        <v>32</v>
      </c>
      <c r="V566" t="s">
        <v>33</v>
      </c>
      <c r="W566">
        <v>16</v>
      </c>
      <c r="X566">
        <v>6</v>
      </c>
      <c r="Y566">
        <v>7768.64</v>
      </c>
      <c r="Z566">
        <v>2540.66</v>
      </c>
      <c r="AA566">
        <v>61</v>
      </c>
      <c r="AB566">
        <v>55</v>
      </c>
      <c r="AC566">
        <v>6</v>
      </c>
      <c r="AD566">
        <v>5227.9799999999996</v>
      </c>
      <c r="AE566">
        <f t="shared" si="60"/>
        <v>2</v>
      </c>
      <c r="AF566">
        <f t="shared" si="59"/>
        <v>3</v>
      </c>
      <c r="AG566">
        <f t="shared" si="56"/>
        <v>1</v>
      </c>
      <c r="AH566">
        <f t="shared" si="57"/>
        <v>231</v>
      </c>
      <c r="AI566" t="str">
        <f t="shared" si="58"/>
        <v>Gold Customerr</v>
      </c>
    </row>
    <row r="567" spans="1:35" x14ac:dyDescent="0.3">
      <c r="A567">
        <v>838</v>
      </c>
      <c r="B567" t="s">
        <v>1857</v>
      </c>
      <c r="C567">
        <v>4350</v>
      </c>
      <c r="D567" t="s">
        <v>53</v>
      </c>
      <c r="E567" t="s">
        <v>25</v>
      </c>
      <c r="F567">
        <v>3</v>
      </c>
      <c r="G567" t="s">
        <v>1858</v>
      </c>
      <c r="H567" t="s">
        <v>1859</v>
      </c>
      <c r="I567" t="str">
        <f>VLOOKUP(A567,[1]Transactions!$A$2:$Y$3480,8,FALSE)</f>
        <v>Standard</v>
      </c>
      <c r="J567">
        <f>VLOOKUP(A567,[1]Transactions!$A$2:$Y$3480,13,FALSE)</f>
        <v>827.15999999999985</v>
      </c>
      <c r="K567" s="4">
        <f>VLOOKUP(A567,[1]Transactions!$A$2:$Y$3480,14,FALSE)</f>
        <v>36668</v>
      </c>
      <c r="M567" t="b">
        <f>VLOOKUP(A567,[1]Transactions!$A$2:$Y$3480,5,FALSE)</f>
        <v>0</v>
      </c>
      <c r="N567" t="str">
        <f>VLOOKUP(A567,[1]Transactions!$A$2:$Y$3480,6,FALSE)</f>
        <v>Approved</v>
      </c>
      <c r="O567" t="str">
        <f>VLOOKUP(A567,[1]Transactions!$A$1:$Y$3480,7,FALSE)</f>
        <v>WeareA2B</v>
      </c>
      <c r="P567" t="s">
        <v>28</v>
      </c>
      <c r="Q567">
        <v>27</v>
      </c>
      <c r="R567" t="s">
        <v>822</v>
      </c>
      <c r="S567" t="s">
        <v>45</v>
      </c>
      <c r="T567" t="s">
        <v>46</v>
      </c>
      <c r="U567" t="s">
        <v>32</v>
      </c>
      <c r="V567" t="s">
        <v>47</v>
      </c>
      <c r="W567">
        <v>15</v>
      </c>
      <c r="X567">
        <v>4</v>
      </c>
      <c r="Y567">
        <v>3724.82</v>
      </c>
      <c r="Z567">
        <v>1758.74</v>
      </c>
      <c r="AA567">
        <v>49</v>
      </c>
      <c r="AB567">
        <v>41</v>
      </c>
      <c r="AC567">
        <v>4</v>
      </c>
      <c r="AD567">
        <v>1966.08</v>
      </c>
      <c r="AE567">
        <f t="shared" si="60"/>
        <v>3</v>
      </c>
      <c r="AF567">
        <f t="shared" si="59"/>
        <v>4</v>
      </c>
      <c r="AG567">
        <f t="shared" si="56"/>
        <v>3</v>
      </c>
      <c r="AH567">
        <f t="shared" si="57"/>
        <v>343</v>
      </c>
      <c r="AI567" t="str">
        <f t="shared" si="58"/>
        <v>Silver Customer</v>
      </c>
    </row>
    <row r="568" spans="1:35" x14ac:dyDescent="0.3">
      <c r="A568">
        <v>239</v>
      </c>
      <c r="B568" t="s">
        <v>1860</v>
      </c>
      <c r="C568">
        <v>4514</v>
      </c>
      <c r="D568" t="s">
        <v>53</v>
      </c>
      <c r="E568" t="s">
        <v>25</v>
      </c>
      <c r="F568">
        <v>3</v>
      </c>
      <c r="G568" t="s">
        <v>1861</v>
      </c>
      <c r="H568" t="s">
        <v>1862</v>
      </c>
      <c r="I568" t="str">
        <f>VLOOKUP(A568,[1]Transactions!$A$2:$Y$3480,8,FALSE)</f>
        <v>Standard</v>
      </c>
      <c r="J568">
        <f>VLOOKUP(A568,[1]Transactions!$A$2:$Y$3480,13,FALSE)</f>
        <v>14.229999999999997</v>
      </c>
      <c r="K568" s="4">
        <f>VLOOKUP(A568,[1]Transactions!$A$2:$Y$3480,14,FALSE)</f>
        <v>42145</v>
      </c>
      <c r="M568" t="b">
        <f>VLOOKUP(A568,[1]Transactions!$A$2:$Y$3480,5,FALSE)</f>
        <v>1</v>
      </c>
      <c r="N568" t="str">
        <f>VLOOKUP(A568,[1]Transactions!$A$2:$Y$3480,6,FALSE)</f>
        <v>Approved</v>
      </c>
      <c r="O568" t="str">
        <f>VLOOKUP(A568,[1]Transactions!$A$1:$Y$3480,7,FALSE)</f>
        <v>OHM Cycles</v>
      </c>
      <c r="P568" t="s">
        <v>28</v>
      </c>
      <c r="Q568">
        <v>62</v>
      </c>
      <c r="R568" t="s">
        <v>234</v>
      </c>
      <c r="S568" t="s">
        <v>30</v>
      </c>
      <c r="T568" t="s">
        <v>38</v>
      </c>
      <c r="U568" t="s">
        <v>32</v>
      </c>
      <c r="V568" t="s">
        <v>47</v>
      </c>
      <c r="W568">
        <v>3</v>
      </c>
      <c r="X568">
        <v>9</v>
      </c>
      <c r="Y568">
        <v>12986.13</v>
      </c>
      <c r="Z568">
        <v>7057.9</v>
      </c>
      <c r="AA568">
        <v>27</v>
      </c>
      <c r="AB568">
        <v>1</v>
      </c>
      <c r="AC568">
        <v>9</v>
      </c>
      <c r="AD568">
        <v>5928.23</v>
      </c>
      <c r="AE568">
        <f t="shared" si="60"/>
        <v>4</v>
      </c>
      <c r="AF568">
        <f t="shared" si="59"/>
        <v>2</v>
      </c>
      <c r="AG568">
        <f t="shared" si="56"/>
        <v>1</v>
      </c>
      <c r="AH568">
        <f t="shared" si="57"/>
        <v>421</v>
      </c>
      <c r="AI568" t="str">
        <f t="shared" si="58"/>
        <v>Platinum Customer</v>
      </c>
    </row>
    <row r="569" spans="1:35" x14ac:dyDescent="0.3">
      <c r="A569">
        <v>1589</v>
      </c>
      <c r="B569" t="s">
        <v>1863</v>
      </c>
      <c r="C569">
        <v>2775</v>
      </c>
      <c r="D569" t="s">
        <v>24</v>
      </c>
      <c r="E569" t="s">
        <v>25</v>
      </c>
      <c r="F569">
        <v>9</v>
      </c>
      <c r="G569" t="s">
        <v>1864</v>
      </c>
      <c r="H569" t="s">
        <v>1865</v>
      </c>
      <c r="I569" t="str">
        <f>VLOOKUP(A569,[1]Transactions!$A$2:$Y$3480,8,FALSE)</f>
        <v>Standard</v>
      </c>
      <c r="J569">
        <f>VLOOKUP(A569,[1]Transactions!$A$2:$Y$3480,13,FALSE)</f>
        <v>1544.6100000000001</v>
      </c>
      <c r="K569" s="4">
        <f>VLOOKUP(A569,[1]Transactions!$A$2:$Y$3480,14,FALSE)</f>
        <v>36361</v>
      </c>
      <c r="M569" t="b">
        <f>VLOOKUP(A569,[1]Transactions!$A$2:$Y$3480,5,FALSE)</f>
        <v>1</v>
      </c>
      <c r="N569" t="str">
        <f>VLOOKUP(A569,[1]Transactions!$A$2:$Y$3480,6,FALSE)</f>
        <v>Approved</v>
      </c>
      <c r="O569" t="str">
        <f>VLOOKUP(A569,[1]Transactions!$A$1:$Y$3480,7,FALSE)</f>
        <v>OHM Cycles</v>
      </c>
      <c r="P569" t="s">
        <v>28</v>
      </c>
      <c r="Q569">
        <v>83</v>
      </c>
      <c r="R569" t="s">
        <v>415</v>
      </c>
      <c r="S569" t="s">
        <v>30</v>
      </c>
      <c r="T569" t="s">
        <v>31</v>
      </c>
      <c r="U569" t="s">
        <v>32</v>
      </c>
      <c r="V569" t="s">
        <v>33</v>
      </c>
      <c r="W569">
        <v>4</v>
      </c>
      <c r="X569">
        <v>6</v>
      </c>
      <c r="Y569">
        <v>8549.57</v>
      </c>
      <c r="Z569">
        <v>1810.91</v>
      </c>
      <c r="AA569">
        <v>31</v>
      </c>
      <c r="AB569">
        <v>11</v>
      </c>
      <c r="AC569">
        <v>6</v>
      </c>
      <c r="AD569">
        <v>6738.66</v>
      </c>
      <c r="AE569">
        <f t="shared" si="60"/>
        <v>4</v>
      </c>
      <c r="AF569">
        <f t="shared" si="59"/>
        <v>3</v>
      </c>
      <c r="AG569">
        <f t="shared" si="56"/>
        <v>1</v>
      </c>
      <c r="AH569">
        <f t="shared" si="57"/>
        <v>431</v>
      </c>
      <c r="AI569" t="str">
        <f t="shared" si="58"/>
        <v>Platinum Customer</v>
      </c>
    </row>
    <row r="570" spans="1:35" x14ac:dyDescent="0.3">
      <c r="A570">
        <v>1989</v>
      </c>
      <c r="B570" t="s">
        <v>1866</v>
      </c>
      <c r="C570">
        <v>2160</v>
      </c>
      <c r="D570" t="s">
        <v>24</v>
      </c>
      <c r="E570" t="s">
        <v>25</v>
      </c>
      <c r="F570">
        <v>6</v>
      </c>
      <c r="G570" t="s">
        <v>1867</v>
      </c>
      <c r="H570" t="s">
        <v>1868</v>
      </c>
      <c r="I570" t="str">
        <f>VLOOKUP(A570,[1]Transactions!$A$2:$Y$3480,8,FALSE)</f>
        <v>Standard</v>
      </c>
      <c r="J570">
        <f>VLOOKUP(A570,[1]Transactions!$A$2:$Y$3480,13,FALSE)</f>
        <v>448.67999999999995</v>
      </c>
      <c r="K570" s="4">
        <f>VLOOKUP(A570,[1]Transactions!$A$2:$Y$3480,14,FALSE)</f>
        <v>37659</v>
      </c>
      <c r="M570" t="b">
        <f>VLOOKUP(A570,[1]Transactions!$A$2:$Y$3480,5,FALSE)</f>
        <v>0</v>
      </c>
      <c r="N570" t="str">
        <f>VLOOKUP(A570,[1]Transactions!$A$2:$Y$3480,6,FALSE)</f>
        <v>Approved</v>
      </c>
      <c r="O570" t="str">
        <f>VLOOKUP(A570,[1]Transactions!$A$1:$Y$3480,7,FALSE)</f>
        <v>Giant Bicycles</v>
      </c>
      <c r="P570" t="s">
        <v>43</v>
      </c>
      <c r="Q570">
        <v>46</v>
      </c>
      <c r="R570" t="s">
        <v>253</v>
      </c>
      <c r="S570" t="s">
        <v>176</v>
      </c>
      <c r="T570" t="s">
        <v>46</v>
      </c>
      <c r="U570" t="s">
        <v>32</v>
      </c>
      <c r="V570" t="s">
        <v>33</v>
      </c>
      <c r="W570">
        <v>17</v>
      </c>
      <c r="X570">
        <v>4</v>
      </c>
      <c r="Y570">
        <v>5139.46</v>
      </c>
      <c r="Z570">
        <v>3479.82</v>
      </c>
      <c r="AA570">
        <v>47</v>
      </c>
      <c r="AB570">
        <v>22</v>
      </c>
      <c r="AC570">
        <v>4</v>
      </c>
      <c r="AD570">
        <v>1659.64</v>
      </c>
      <c r="AE570">
        <f t="shared" si="60"/>
        <v>3</v>
      </c>
      <c r="AF570">
        <f t="shared" si="59"/>
        <v>4</v>
      </c>
      <c r="AG570">
        <f t="shared" si="56"/>
        <v>4</v>
      </c>
      <c r="AH570">
        <f t="shared" si="57"/>
        <v>344</v>
      </c>
      <c r="AI570" t="str">
        <f t="shared" si="58"/>
        <v>Silver Customer</v>
      </c>
    </row>
    <row r="571" spans="1:35" x14ac:dyDescent="0.3">
      <c r="A571">
        <v>3243</v>
      </c>
      <c r="B571" t="s">
        <v>1869</v>
      </c>
      <c r="C571">
        <v>3915</v>
      </c>
      <c r="D571" t="s">
        <v>40</v>
      </c>
      <c r="E571" t="s">
        <v>25</v>
      </c>
      <c r="F571">
        <v>7</v>
      </c>
      <c r="G571" t="s">
        <v>1870</v>
      </c>
      <c r="H571" t="s">
        <v>1871</v>
      </c>
      <c r="I571" t="str">
        <f>VLOOKUP(A571,[1]Transactions!$A$2:$Y$3480,8,FALSE)</f>
        <v>Standard</v>
      </c>
      <c r="J571">
        <f>VLOOKUP(A571,[1]Transactions!$A$2:$Y$3480,13,FALSE)</f>
        <v>903.11</v>
      </c>
      <c r="K571" s="4">
        <f>VLOOKUP(A571,[1]Transactions!$A$2:$Y$3480,14,FALSE)</f>
        <v>40618</v>
      </c>
      <c r="M571" t="b">
        <f>VLOOKUP(A571,[1]Transactions!$A$2:$Y$3480,5,FALSE)</f>
        <v>0</v>
      </c>
      <c r="N571" t="str">
        <f>VLOOKUP(A571,[1]Transactions!$A$2:$Y$3480,6,FALSE)</f>
        <v>Approved</v>
      </c>
      <c r="O571" t="str">
        <f>VLOOKUP(A571,[1]Transactions!$A$1:$Y$3480,7,FALSE)</f>
        <v>Trek Bicycles</v>
      </c>
      <c r="P571" t="s">
        <v>28</v>
      </c>
      <c r="Q571">
        <v>24</v>
      </c>
      <c r="R571" t="s">
        <v>1872</v>
      </c>
      <c r="S571" t="s">
        <v>30</v>
      </c>
      <c r="T571" t="s">
        <v>31</v>
      </c>
      <c r="U571" t="s">
        <v>32</v>
      </c>
      <c r="V571" t="s">
        <v>47</v>
      </c>
      <c r="W571">
        <v>7</v>
      </c>
      <c r="X571">
        <v>4</v>
      </c>
      <c r="Y571">
        <v>4005.26</v>
      </c>
      <c r="Z571">
        <v>2802.39</v>
      </c>
      <c r="AA571">
        <v>47</v>
      </c>
      <c r="AB571">
        <v>163</v>
      </c>
      <c r="AC571">
        <v>4</v>
      </c>
      <c r="AD571">
        <v>1202.8699999999999</v>
      </c>
      <c r="AE571">
        <f t="shared" si="60"/>
        <v>1</v>
      </c>
      <c r="AF571">
        <f t="shared" si="59"/>
        <v>4</v>
      </c>
      <c r="AG571">
        <f t="shared" si="56"/>
        <v>4</v>
      </c>
      <c r="AH571">
        <f t="shared" si="57"/>
        <v>144</v>
      </c>
      <c r="AI571" t="str">
        <f t="shared" si="58"/>
        <v>Bronz customer</v>
      </c>
    </row>
    <row r="572" spans="1:35" x14ac:dyDescent="0.3">
      <c r="A572">
        <v>65</v>
      </c>
      <c r="B572" t="s">
        <v>1873</v>
      </c>
      <c r="C572">
        <v>2153</v>
      </c>
      <c r="D572" t="s">
        <v>24</v>
      </c>
      <c r="E572" t="s">
        <v>25</v>
      </c>
      <c r="F572">
        <v>10</v>
      </c>
      <c r="G572" t="s">
        <v>1874</v>
      </c>
      <c r="H572" t="s">
        <v>1875</v>
      </c>
      <c r="I572" t="str">
        <f>VLOOKUP(A572,[1]Transactions!$A$2:$Y$3480,8,FALSE)</f>
        <v>Standard</v>
      </c>
      <c r="J572">
        <f>VLOOKUP(A572,[1]Transactions!$A$2:$Y$3480,13,FALSE)</f>
        <v>133.7800000000002</v>
      </c>
      <c r="K572" s="4">
        <f>VLOOKUP(A572,[1]Transactions!$A$2:$Y$3480,14,FALSE)</f>
        <v>42696</v>
      </c>
      <c r="M572" t="b">
        <f>VLOOKUP(A572,[1]Transactions!$A$2:$Y$3480,5,FALSE)</f>
        <v>1</v>
      </c>
      <c r="N572" t="str">
        <f>VLOOKUP(A572,[1]Transactions!$A$2:$Y$3480,6,FALSE)</f>
        <v>Approved</v>
      </c>
      <c r="O572" t="str">
        <f>VLOOKUP(A572,[1]Transactions!$A$1:$Y$3480,7,FALSE)</f>
        <v>Norco Bicycles</v>
      </c>
      <c r="P572" t="s">
        <v>28</v>
      </c>
      <c r="Q572">
        <v>21</v>
      </c>
      <c r="R572" t="s">
        <v>84</v>
      </c>
      <c r="S572" t="s">
        <v>45</v>
      </c>
      <c r="T572" t="s">
        <v>38</v>
      </c>
      <c r="U572" t="s">
        <v>32</v>
      </c>
      <c r="V572" t="s">
        <v>33</v>
      </c>
      <c r="W572">
        <v>15</v>
      </c>
      <c r="X572">
        <v>5</v>
      </c>
      <c r="Y572">
        <v>6421.17</v>
      </c>
      <c r="Z572">
        <v>2621.1999999999998</v>
      </c>
      <c r="AA572">
        <v>44</v>
      </c>
      <c r="AB572">
        <v>136</v>
      </c>
      <c r="AC572">
        <v>5</v>
      </c>
      <c r="AD572">
        <v>3799.97</v>
      </c>
      <c r="AE572">
        <f t="shared" si="60"/>
        <v>1</v>
      </c>
      <c r="AF572">
        <f>_xlfn.IFS(AC572&gt;=14,1,AND(AC572&lt;=14,AC572&gt;7),2,AND(AC572&lt;=7,AC572&gt;=5),3,AND(AC572&lt;=4,AC572&gt;0),4)</f>
        <v>3</v>
      </c>
      <c r="AG572">
        <f t="shared" si="56"/>
        <v>2</v>
      </c>
      <c r="AH572">
        <f t="shared" si="57"/>
        <v>132</v>
      </c>
      <c r="AI572" t="str">
        <f t="shared" si="58"/>
        <v>Bronz customer</v>
      </c>
    </row>
    <row r="573" spans="1:35" x14ac:dyDescent="0.3">
      <c r="A573">
        <v>179</v>
      </c>
      <c r="B573" t="s">
        <v>1876</v>
      </c>
      <c r="C573">
        <v>2280</v>
      </c>
      <c r="D573" t="s">
        <v>24</v>
      </c>
      <c r="E573" t="s">
        <v>25</v>
      </c>
      <c r="F573">
        <v>9</v>
      </c>
      <c r="G573" t="s">
        <v>1877</v>
      </c>
      <c r="H573" t="s">
        <v>1878</v>
      </c>
      <c r="I573" t="str">
        <f>VLOOKUP(A573,[1]Transactions!$A$2:$Y$3480,8,FALSE)</f>
        <v>Standard</v>
      </c>
      <c r="J573">
        <f>VLOOKUP(A573,[1]Transactions!$A$2:$Y$3480,13,FALSE)</f>
        <v>179.44</v>
      </c>
      <c r="K573" s="4">
        <f>VLOOKUP(A573,[1]Transactions!$A$2:$Y$3480,14,FALSE)</f>
        <v>34143</v>
      </c>
      <c r="M573" t="b">
        <f>VLOOKUP(A573,[1]Transactions!$A$2:$Y$3480,5,FALSE)</f>
        <v>0</v>
      </c>
      <c r="N573" t="str">
        <f>VLOOKUP(A573,[1]Transactions!$A$2:$Y$3480,6,FALSE)</f>
        <v>Approved</v>
      </c>
      <c r="O573" t="str">
        <f>VLOOKUP(A573,[1]Transactions!$A$1:$Y$3480,7,FALSE)</f>
        <v>Solex</v>
      </c>
      <c r="P573" t="s">
        <v>28</v>
      </c>
      <c r="Q573">
        <v>23</v>
      </c>
      <c r="R573" t="s">
        <v>364</v>
      </c>
      <c r="S573" t="s">
        <v>119</v>
      </c>
      <c r="T573" t="s">
        <v>46</v>
      </c>
      <c r="U573" t="s">
        <v>32</v>
      </c>
      <c r="V573" t="s">
        <v>33</v>
      </c>
      <c r="W573">
        <v>6</v>
      </c>
      <c r="X573">
        <v>3</v>
      </c>
      <c r="Y573">
        <v>3168.84</v>
      </c>
      <c r="Z573">
        <v>1354.25</v>
      </c>
      <c r="AA573">
        <v>54</v>
      </c>
      <c r="AB573">
        <v>40</v>
      </c>
      <c r="AC573">
        <v>3</v>
      </c>
      <c r="AD573">
        <v>1814.59</v>
      </c>
      <c r="AE573">
        <f t="shared" si="60"/>
        <v>3</v>
      </c>
      <c r="AF573">
        <f t="shared" si="59"/>
        <v>4</v>
      </c>
      <c r="AG573">
        <f t="shared" si="56"/>
        <v>4</v>
      </c>
      <c r="AH573">
        <f t="shared" si="57"/>
        <v>344</v>
      </c>
      <c r="AI573" t="str">
        <f t="shared" si="58"/>
        <v>Silver Customer</v>
      </c>
    </row>
    <row r="574" spans="1:35" x14ac:dyDescent="0.3">
      <c r="A574">
        <v>1211</v>
      </c>
      <c r="B574" t="s">
        <v>1879</v>
      </c>
      <c r="C574">
        <v>2007</v>
      </c>
      <c r="D574" t="s">
        <v>24</v>
      </c>
      <c r="E574" t="s">
        <v>25</v>
      </c>
      <c r="F574">
        <v>8</v>
      </c>
      <c r="G574" t="s">
        <v>1880</v>
      </c>
      <c r="H574" t="s">
        <v>1881</v>
      </c>
      <c r="I574" t="str">
        <f>VLOOKUP(A574,[1]Transactions!$A$2:$Y$3480,8,FALSE)</f>
        <v>Road</v>
      </c>
      <c r="J574">
        <f>VLOOKUP(A574,[1]Transactions!$A$2:$Y$3480,13,FALSE)</f>
        <v>445.20999999999992</v>
      </c>
      <c r="K574" s="4">
        <f>VLOOKUP(A574,[1]Transactions!$A$2:$Y$3480,14,FALSE)</f>
        <v>40553</v>
      </c>
      <c r="M574" t="b">
        <f>VLOOKUP(A574,[1]Transactions!$A$2:$Y$3480,5,FALSE)</f>
        <v>0</v>
      </c>
      <c r="N574" t="str">
        <f>VLOOKUP(A574,[1]Transactions!$A$2:$Y$3480,6,FALSE)</f>
        <v>Approved</v>
      </c>
      <c r="O574" t="str">
        <f>VLOOKUP(A574,[1]Transactions!$A$1:$Y$3480,7,FALSE)</f>
        <v>Norco Bicycles</v>
      </c>
      <c r="P574" t="s">
        <v>28</v>
      </c>
      <c r="Q574">
        <v>45</v>
      </c>
      <c r="R574" t="s">
        <v>658</v>
      </c>
      <c r="S574" t="s">
        <v>45</v>
      </c>
      <c r="T574" t="s">
        <v>38</v>
      </c>
      <c r="U574" t="s">
        <v>32</v>
      </c>
      <c r="V574" t="s">
        <v>33</v>
      </c>
      <c r="W574">
        <v>14</v>
      </c>
      <c r="X574">
        <v>4</v>
      </c>
      <c r="Y574">
        <v>2677.25</v>
      </c>
      <c r="Z574">
        <v>1181.31</v>
      </c>
      <c r="AA574">
        <v>42</v>
      </c>
      <c r="AB574">
        <v>234</v>
      </c>
      <c r="AC574">
        <v>4</v>
      </c>
      <c r="AD574">
        <v>1495.94</v>
      </c>
      <c r="AE574">
        <f t="shared" si="60"/>
        <v>1</v>
      </c>
      <c r="AF574">
        <f t="shared" si="59"/>
        <v>4</v>
      </c>
      <c r="AG574">
        <f t="shared" si="56"/>
        <v>4</v>
      </c>
      <c r="AH574">
        <f t="shared" si="57"/>
        <v>144</v>
      </c>
      <c r="AI574" t="str">
        <f t="shared" si="58"/>
        <v>Bronz customer</v>
      </c>
    </row>
    <row r="575" spans="1:35" x14ac:dyDescent="0.3">
      <c r="A575">
        <v>966</v>
      </c>
      <c r="B575" t="s">
        <v>1882</v>
      </c>
      <c r="C575">
        <v>4212</v>
      </c>
      <c r="D575" t="s">
        <v>53</v>
      </c>
      <c r="E575" t="s">
        <v>25</v>
      </c>
      <c r="F575">
        <v>10</v>
      </c>
      <c r="G575" t="s">
        <v>562</v>
      </c>
      <c r="H575" t="s">
        <v>1883</v>
      </c>
      <c r="I575" t="str">
        <f>VLOOKUP(A575,[1]Transactions!$A$2:$Y$3480,8,FALSE)</f>
        <v>Road</v>
      </c>
      <c r="J575">
        <f>VLOOKUP(A575,[1]Transactions!$A$2:$Y$3480,13,FALSE)</f>
        <v>104.24000000000001</v>
      </c>
      <c r="K575" s="4">
        <f>VLOOKUP(A575,[1]Transactions!$A$2:$Y$3480,14,FALSE)</f>
        <v>35560</v>
      </c>
      <c r="M575" t="b">
        <f>VLOOKUP(A575,[1]Transactions!$A$2:$Y$3480,5,FALSE)</f>
        <v>1</v>
      </c>
      <c r="N575" t="str">
        <f>VLOOKUP(A575,[1]Transactions!$A$2:$Y$3480,6,FALSE)</f>
        <v>Approved</v>
      </c>
      <c r="O575" t="str">
        <f>VLOOKUP(A575,[1]Transactions!$A$1:$Y$3480,7,FALSE)</f>
        <v>Solex</v>
      </c>
      <c r="P575" t="s">
        <v>43</v>
      </c>
      <c r="Q575">
        <v>70</v>
      </c>
      <c r="R575" t="s">
        <v>261</v>
      </c>
      <c r="S575" t="s">
        <v>57</v>
      </c>
      <c r="T575" t="s">
        <v>46</v>
      </c>
      <c r="U575" t="s">
        <v>32</v>
      </c>
      <c r="V575" t="s">
        <v>33</v>
      </c>
      <c r="W575">
        <v>5</v>
      </c>
      <c r="X575">
        <v>4</v>
      </c>
      <c r="Y575">
        <v>1885.61</v>
      </c>
      <c r="Z575">
        <v>1357.87</v>
      </c>
      <c r="AA575">
        <v>41</v>
      </c>
      <c r="AB575">
        <v>13</v>
      </c>
      <c r="AC575">
        <v>4</v>
      </c>
      <c r="AD575">
        <v>527.74</v>
      </c>
      <c r="AE575">
        <f t="shared" si="60"/>
        <v>4</v>
      </c>
      <c r="AF575">
        <f t="shared" si="59"/>
        <v>4</v>
      </c>
      <c r="AG575">
        <f t="shared" si="56"/>
        <v>4</v>
      </c>
      <c r="AH575">
        <f t="shared" si="57"/>
        <v>444</v>
      </c>
      <c r="AI575" t="str">
        <f t="shared" si="58"/>
        <v>Platinum Customer</v>
      </c>
    </row>
    <row r="576" spans="1:35" x14ac:dyDescent="0.3">
      <c r="A576">
        <v>1763</v>
      </c>
      <c r="B576" t="s">
        <v>1884</v>
      </c>
      <c r="C576">
        <v>3352</v>
      </c>
      <c r="D576" t="s">
        <v>40</v>
      </c>
      <c r="E576" t="s">
        <v>25</v>
      </c>
      <c r="F576">
        <v>6</v>
      </c>
      <c r="G576" t="s">
        <v>1461</v>
      </c>
      <c r="H576" t="s">
        <v>1885</v>
      </c>
      <c r="I576" t="str">
        <f>VLOOKUP(A576,[1]Transactions!$A$2:$Y$3480,8,FALSE)</f>
        <v>Standard</v>
      </c>
      <c r="J576">
        <f>VLOOKUP(A576,[1]Transactions!$A$2:$Y$3480,13,FALSE)</f>
        <v>448.67999999999995</v>
      </c>
      <c r="K576" s="4">
        <f>VLOOKUP(A576,[1]Transactions!$A$2:$Y$3480,14,FALSE)</f>
        <v>42688</v>
      </c>
      <c r="M576" t="b">
        <f>VLOOKUP(A576,[1]Transactions!$A$2:$Y$3480,5,FALSE)</f>
        <v>1</v>
      </c>
      <c r="N576" t="str">
        <f>VLOOKUP(A576,[1]Transactions!$A$2:$Y$3480,6,FALSE)</f>
        <v>Approved</v>
      </c>
      <c r="O576" t="str">
        <f>VLOOKUP(A576,[1]Transactions!$A$1:$Y$3480,7,FALSE)</f>
        <v>Giant Bicycles</v>
      </c>
      <c r="P576" t="s">
        <v>43</v>
      </c>
      <c r="Q576">
        <v>96</v>
      </c>
      <c r="R576" t="s">
        <v>257</v>
      </c>
      <c r="S576" t="s">
        <v>119</v>
      </c>
      <c r="T576" t="s">
        <v>38</v>
      </c>
      <c r="U576" t="s">
        <v>32</v>
      </c>
      <c r="V576" t="s">
        <v>33</v>
      </c>
      <c r="W576">
        <v>7</v>
      </c>
      <c r="X576">
        <v>7</v>
      </c>
      <c r="Y576">
        <v>7841.49</v>
      </c>
      <c r="Z576">
        <v>4407.1099999999997</v>
      </c>
      <c r="AA576">
        <v>25</v>
      </c>
      <c r="AB576">
        <v>9</v>
      </c>
      <c r="AC576">
        <v>7</v>
      </c>
      <c r="AD576">
        <v>3434.38</v>
      </c>
      <c r="AE576">
        <f t="shared" si="60"/>
        <v>4</v>
      </c>
      <c r="AF576">
        <f t="shared" si="59"/>
        <v>3</v>
      </c>
      <c r="AG576">
        <f t="shared" si="56"/>
        <v>2</v>
      </c>
      <c r="AH576">
        <f t="shared" si="57"/>
        <v>432</v>
      </c>
      <c r="AI576" t="str">
        <f t="shared" si="58"/>
        <v>Platinum Customer</v>
      </c>
    </row>
    <row r="577" spans="1:35" x14ac:dyDescent="0.3">
      <c r="A577">
        <v>2991</v>
      </c>
      <c r="B577" t="s">
        <v>1886</v>
      </c>
      <c r="C577">
        <v>2830</v>
      </c>
      <c r="D577" t="s">
        <v>24</v>
      </c>
      <c r="E577" t="s">
        <v>25</v>
      </c>
      <c r="F577">
        <v>4</v>
      </c>
      <c r="G577" t="s">
        <v>1887</v>
      </c>
      <c r="H577" t="s">
        <v>1888</v>
      </c>
      <c r="I577">
        <f>VLOOKUP(A577,[1]Transactions!$A$2:$Y$3480,8,FALSE)</f>
        <v>0</v>
      </c>
      <c r="J577">
        <f>VLOOKUP(A577,[1]Transactions!$A$2:$Y$3480,13,FALSE)</f>
        <v>1294.6600000000001</v>
      </c>
      <c r="K577" s="4">
        <f>VLOOKUP(A577,[1]Transactions!$A$2:$Y$3480,14,FALSE)</f>
        <v>0</v>
      </c>
      <c r="M577" t="b">
        <f>VLOOKUP(A577,[1]Transactions!$A$2:$Y$3480,5,FALSE)</f>
        <v>1</v>
      </c>
      <c r="N577" t="str">
        <f>VLOOKUP(A577,[1]Transactions!$A$2:$Y$3480,6,FALSE)</f>
        <v>Approved</v>
      </c>
      <c r="O577">
        <f>VLOOKUP(A577,[1]Transactions!$A$1:$Y$3480,7,FALSE)</f>
        <v>0</v>
      </c>
      <c r="P577" t="s">
        <v>43</v>
      </c>
      <c r="Q577">
        <v>48</v>
      </c>
      <c r="R577" t="s">
        <v>123</v>
      </c>
      <c r="S577" t="s">
        <v>45</v>
      </c>
      <c r="T577" t="s">
        <v>31</v>
      </c>
      <c r="U577" t="s">
        <v>32</v>
      </c>
      <c r="V577" t="s">
        <v>47</v>
      </c>
      <c r="W577">
        <v>11</v>
      </c>
      <c r="X577">
        <v>6</v>
      </c>
      <c r="Y577">
        <v>5559.98</v>
      </c>
      <c r="Z577">
        <v>2957.46</v>
      </c>
      <c r="AA577">
        <v>56</v>
      </c>
      <c r="AB577">
        <v>75</v>
      </c>
      <c r="AC577">
        <v>6</v>
      </c>
      <c r="AD577">
        <v>2602.52</v>
      </c>
      <c r="AE577">
        <f t="shared" si="60"/>
        <v>2</v>
      </c>
      <c r="AF577">
        <f t="shared" si="59"/>
        <v>3</v>
      </c>
      <c r="AG577">
        <f t="shared" si="56"/>
        <v>3</v>
      </c>
      <c r="AH577">
        <f t="shared" si="57"/>
        <v>233</v>
      </c>
      <c r="AI577" t="str">
        <f t="shared" si="58"/>
        <v>Gold Customerr</v>
      </c>
    </row>
    <row r="578" spans="1:35" x14ac:dyDescent="0.3">
      <c r="A578">
        <v>3283</v>
      </c>
      <c r="B578" t="s">
        <v>1889</v>
      </c>
      <c r="C578">
        <v>2759</v>
      </c>
      <c r="D578" t="s">
        <v>24</v>
      </c>
      <c r="E578" t="s">
        <v>25</v>
      </c>
      <c r="F578">
        <v>8</v>
      </c>
      <c r="G578" t="s">
        <v>1890</v>
      </c>
      <c r="H578" t="s">
        <v>1891</v>
      </c>
      <c r="I578" t="str">
        <f>VLOOKUP(A578,[1]Transactions!$A$2:$Y$3480,8,FALSE)</f>
        <v>Touring</v>
      </c>
      <c r="J578">
        <f>VLOOKUP(A578,[1]Transactions!$A$2:$Y$3480,13,FALSE)</f>
        <v>1408.91</v>
      </c>
      <c r="K578" s="4">
        <f>VLOOKUP(A578,[1]Transactions!$A$2:$Y$3480,14,FALSE)</f>
        <v>38339</v>
      </c>
      <c r="M578" t="b">
        <f>VLOOKUP(A578,[1]Transactions!$A$2:$Y$3480,5,FALSE)</f>
        <v>0</v>
      </c>
      <c r="N578" t="str">
        <f>VLOOKUP(A578,[1]Transactions!$A$2:$Y$3480,6,FALSE)</f>
        <v>Approved</v>
      </c>
      <c r="O578" t="str">
        <f>VLOOKUP(A578,[1]Transactions!$A$1:$Y$3480,7,FALSE)</f>
        <v>Solex</v>
      </c>
      <c r="P578" t="s">
        <v>43</v>
      </c>
      <c r="Q578">
        <v>46</v>
      </c>
      <c r="R578" t="s">
        <v>429</v>
      </c>
      <c r="S578" t="s">
        <v>176</v>
      </c>
      <c r="T578" t="s">
        <v>31</v>
      </c>
      <c r="U578" t="s">
        <v>32</v>
      </c>
      <c r="V578" t="s">
        <v>33</v>
      </c>
      <c r="W578">
        <v>6</v>
      </c>
      <c r="X578">
        <v>6</v>
      </c>
      <c r="Y578">
        <v>7803.8</v>
      </c>
      <c r="Z578">
        <v>3435.39</v>
      </c>
      <c r="AA578">
        <v>41</v>
      </c>
      <c r="AB578">
        <v>44</v>
      </c>
      <c r="AC578">
        <v>6</v>
      </c>
      <c r="AD578">
        <v>4368.41</v>
      </c>
      <c r="AE578">
        <f t="shared" si="60"/>
        <v>3</v>
      </c>
      <c r="AF578">
        <f t="shared" si="59"/>
        <v>3</v>
      </c>
      <c r="AG578">
        <f t="shared" si="56"/>
        <v>1</v>
      </c>
      <c r="AH578">
        <f t="shared" si="57"/>
        <v>331</v>
      </c>
      <c r="AI578" t="str">
        <f t="shared" si="58"/>
        <v>Silver Customer</v>
      </c>
    </row>
    <row r="579" spans="1:35" x14ac:dyDescent="0.3">
      <c r="A579">
        <v>157</v>
      </c>
      <c r="B579" t="s">
        <v>1892</v>
      </c>
      <c r="C579">
        <v>3025</v>
      </c>
      <c r="D579" t="s">
        <v>40</v>
      </c>
      <c r="E579" t="s">
        <v>25</v>
      </c>
      <c r="F579">
        <v>8</v>
      </c>
      <c r="G579" t="s">
        <v>1893</v>
      </c>
      <c r="H579" t="s">
        <v>1894</v>
      </c>
      <c r="I579" t="str">
        <f>VLOOKUP(A579,[1]Transactions!$A$2:$Y$3480,8,FALSE)</f>
        <v>Standard</v>
      </c>
      <c r="J579">
        <f>VLOOKUP(A579,[1]Transactions!$A$2:$Y$3480,13,FALSE)</f>
        <v>299.27</v>
      </c>
      <c r="K579" s="4">
        <f>VLOOKUP(A579,[1]Transactions!$A$2:$Y$3480,14,FALSE)</f>
        <v>42105</v>
      </c>
      <c r="M579" t="b">
        <f>VLOOKUP(A579,[1]Transactions!$A$2:$Y$3480,5,FALSE)</f>
        <v>1</v>
      </c>
      <c r="N579" t="str">
        <f>VLOOKUP(A579,[1]Transactions!$A$2:$Y$3480,6,FALSE)</f>
        <v>Approved</v>
      </c>
      <c r="O579" t="str">
        <f>VLOOKUP(A579,[1]Transactions!$A$1:$Y$3480,7,FALSE)</f>
        <v>Solex</v>
      </c>
      <c r="P579" t="s">
        <v>28</v>
      </c>
      <c r="Q579">
        <v>97</v>
      </c>
      <c r="R579" t="s">
        <v>822</v>
      </c>
      <c r="S579" t="s">
        <v>45</v>
      </c>
      <c r="T579" t="s">
        <v>38</v>
      </c>
      <c r="U579" t="s">
        <v>32</v>
      </c>
      <c r="V579" t="s">
        <v>47</v>
      </c>
      <c r="W579">
        <v>16</v>
      </c>
      <c r="X579">
        <v>2</v>
      </c>
      <c r="Y579">
        <v>1248.96</v>
      </c>
      <c r="Z579">
        <v>1065.76</v>
      </c>
      <c r="AA579">
        <v>45</v>
      </c>
      <c r="AB579">
        <v>135</v>
      </c>
      <c r="AC579">
        <v>2</v>
      </c>
      <c r="AD579">
        <v>183.2</v>
      </c>
      <c r="AE579">
        <f t="shared" si="60"/>
        <v>1</v>
      </c>
      <c r="AF579">
        <f t="shared" si="59"/>
        <v>4</v>
      </c>
      <c r="AG579">
        <f t="shared" ref="AG579:AG642" si="64">_xlfn.IFS(AD579&gt;4273.398,1,AND(AD579&lt;=4273.398,AD579&gt;2918.195),2,AND(AD579&lt;=2918.195,AD579&gt;1905.948),3,AND(AD579&lt;=1905.948,AD579&gt;15.08),4)</f>
        <v>4</v>
      </c>
      <c r="AH579">
        <f t="shared" ref="AH579:AH642" si="65">(100*AE579+10*AF579+AG579)</f>
        <v>144</v>
      </c>
      <c r="AI579" t="str">
        <f t="shared" ref="AI579:AI642" si="66">_xlfn.IFS(AH579&gt;411,"Platinum Customer",AND(AH579&lt;=411,AH579&gt;311),"Silver Customer",AND(AH579&lt;=311,AH579&gt;144),"Gold Customerr",AND(AH579&lt;=144,AH579&gt;111),"Bronz customer")</f>
        <v>Bronz customer</v>
      </c>
    </row>
    <row r="580" spans="1:35" x14ac:dyDescent="0.3">
      <c r="A580">
        <v>1554</v>
      </c>
      <c r="B580" t="s">
        <v>1895</v>
      </c>
      <c r="C580">
        <v>2768</v>
      </c>
      <c r="D580" t="s">
        <v>24</v>
      </c>
      <c r="E580" t="s">
        <v>25</v>
      </c>
      <c r="F580">
        <v>8</v>
      </c>
      <c r="G580" t="s">
        <v>1896</v>
      </c>
      <c r="H580" t="s">
        <v>1897</v>
      </c>
      <c r="I580" t="str">
        <f>VLOOKUP(A580,[1]Transactions!$A$2:$Y$3480,8,FALSE)</f>
        <v>Standard</v>
      </c>
      <c r="J580">
        <f>VLOOKUP(A580,[1]Transactions!$A$2:$Y$3480,13,FALSE)</f>
        <v>1279.3999999999999</v>
      </c>
      <c r="K580" s="4">
        <f>VLOOKUP(A580,[1]Transactions!$A$2:$Y$3480,14,FALSE)</f>
        <v>37823</v>
      </c>
      <c r="M580" t="b">
        <f>VLOOKUP(A580,[1]Transactions!$A$2:$Y$3480,5,FALSE)</f>
        <v>1</v>
      </c>
      <c r="N580" t="str">
        <f>VLOOKUP(A580,[1]Transactions!$A$2:$Y$3480,6,FALSE)</f>
        <v>Approved</v>
      </c>
      <c r="O580" t="str">
        <f>VLOOKUP(A580,[1]Transactions!$A$1:$Y$3480,7,FALSE)</f>
        <v>WeareA2B</v>
      </c>
      <c r="P580" t="s">
        <v>28</v>
      </c>
      <c r="Q580">
        <v>83</v>
      </c>
      <c r="R580" t="s">
        <v>325</v>
      </c>
      <c r="S580" t="s">
        <v>57</v>
      </c>
      <c r="T580" t="s">
        <v>38</v>
      </c>
      <c r="U580" t="s">
        <v>32</v>
      </c>
      <c r="V580" t="s">
        <v>47</v>
      </c>
      <c r="W580">
        <v>3</v>
      </c>
      <c r="X580">
        <v>7</v>
      </c>
      <c r="Y580">
        <v>9898.23</v>
      </c>
      <c r="Z580">
        <v>4262.1499999999996</v>
      </c>
      <c r="AA580">
        <v>26</v>
      </c>
      <c r="AB580">
        <v>20</v>
      </c>
      <c r="AC580">
        <v>7</v>
      </c>
      <c r="AD580">
        <v>5636.08</v>
      </c>
      <c r="AE580">
        <f t="shared" si="60"/>
        <v>3</v>
      </c>
      <c r="AF580">
        <f t="shared" si="59"/>
        <v>3</v>
      </c>
      <c r="AG580">
        <f t="shared" si="64"/>
        <v>1</v>
      </c>
      <c r="AH580">
        <f t="shared" si="65"/>
        <v>331</v>
      </c>
      <c r="AI580" t="str">
        <f t="shared" si="66"/>
        <v>Silver Customer</v>
      </c>
    </row>
    <row r="581" spans="1:35" x14ac:dyDescent="0.3">
      <c r="A581">
        <v>377</v>
      </c>
      <c r="B581" t="s">
        <v>1898</v>
      </c>
      <c r="C581">
        <v>2265</v>
      </c>
      <c r="D581" t="s">
        <v>24</v>
      </c>
      <c r="E581" t="s">
        <v>25</v>
      </c>
      <c r="F581">
        <v>5</v>
      </c>
      <c r="G581" t="s">
        <v>1899</v>
      </c>
      <c r="H581" t="s">
        <v>1900</v>
      </c>
      <c r="I581" t="str">
        <f>VLOOKUP(A581,[1]Transactions!$A$2:$Y$3480,8,FALSE)</f>
        <v>Road</v>
      </c>
      <c r="J581">
        <f>VLOOKUP(A581,[1]Transactions!$A$2:$Y$3480,13,FALSE)</f>
        <v>745.94</v>
      </c>
      <c r="K581" s="4">
        <f>VLOOKUP(A581,[1]Transactions!$A$2:$Y$3480,14,FALSE)</f>
        <v>38258</v>
      </c>
      <c r="M581" t="b">
        <f>VLOOKUP(A581,[1]Transactions!$A$2:$Y$3480,5,FALSE)</f>
        <v>0</v>
      </c>
      <c r="N581" t="str">
        <f>VLOOKUP(A581,[1]Transactions!$A$2:$Y$3480,6,FALSE)</f>
        <v>Approved</v>
      </c>
      <c r="O581" t="str">
        <f>VLOOKUP(A581,[1]Transactions!$A$1:$Y$3480,7,FALSE)</f>
        <v>Trek Bicycles</v>
      </c>
      <c r="P581" t="s">
        <v>28</v>
      </c>
      <c r="Q581">
        <v>65</v>
      </c>
      <c r="R581" t="s">
        <v>500</v>
      </c>
      <c r="S581" t="s">
        <v>7272</v>
      </c>
      <c r="T581" t="s">
        <v>31</v>
      </c>
      <c r="U581" t="s">
        <v>32</v>
      </c>
      <c r="V581" t="s">
        <v>47</v>
      </c>
      <c r="W581">
        <v>1</v>
      </c>
      <c r="X581">
        <v>11</v>
      </c>
      <c r="Y581">
        <v>9343.58</v>
      </c>
      <c r="Z581">
        <v>5219.16</v>
      </c>
      <c r="AA581">
        <v>21</v>
      </c>
      <c r="AB581">
        <v>6</v>
      </c>
      <c r="AC581">
        <v>11</v>
      </c>
      <c r="AD581">
        <v>4124.42</v>
      </c>
      <c r="AE581">
        <f t="shared" si="60"/>
        <v>4</v>
      </c>
      <c r="AF581">
        <f t="shared" ref="AF581:AF644" si="67">_xlfn.IFS(AC581&gt;=14,1,AND(AC581&lt;=14,AC581&gt;7),2,AND(AC581&lt;=7,AC581&gt;5),3,AND(AC581&lt;=4,AC581&gt;0),4)</f>
        <v>2</v>
      </c>
      <c r="AG581">
        <f t="shared" si="64"/>
        <v>2</v>
      </c>
      <c r="AH581">
        <f t="shared" si="65"/>
        <v>422</v>
      </c>
      <c r="AI581" t="str">
        <f t="shared" si="66"/>
        <v>Platinum Customer</v>
      </c>
    </row>
    <row r="582" spans="1:35" x14ac:dyDescent="0.3">
      <c r="A582">
        <v>2316</v>
      </c>
      <c r="B582" t="s">
        <v>1901</v>
      </c>
      <c r="C582">
        <v>3223</v>
      </c>
      <c r="D582" t="s">
        <v>40</v>
      </c>
      <c r="E582" t="s">
        <v>25</v>
      </c>
      <c r="F582">
        <v>6</v>
      </c>
      <c r="G582" t="s">
        <v>1902</v>
      </c>
      <c r="H582" t="s">
        <v>1903</v>
      </c>
      <c r="I582" t="str">
        <f>VLOOKUP(A582,[1]Transactions!$A$2:$Y$3480,8,FALSE)</f>
        <v>Standard</v>
      </c>
      <c r="J582">
        <f>VLOOKUP(A582,[1]Transactions!$A$2:$Y$3480,13,FALSE)</f>
        <v>448.67999999999995</v>
      </c>
      <c r="K582" s="4">
        <f>VLOOKUP(A582,[1]Transactions!$A$2:$Y$3480,14,FALSE)</f>
        <v>33549</v>
      </c>
      <c r="M582" t="b">
        <f>VLOOKUP(A582,[1]Transactions!$A$2:$Y$3480,5,FALSE)</f>
        <v>1</v>
      </c>
      <c r="N582" t="str">
        <f>VLOOKUP(A582,[1]Transactions!$A$2:$Y$3480,6,FALSE)</f>
        <v>Approved</v>
      </c>
      <c r="O582" t="str">
        <f>VLOOKUP(A582,[1]Transactions!$A$1:$Y$3480,7,FALSE)</f>
        <v>Giant Bicycles</v>
      </c>
      <c r="P582" t="s">
        <v>28</v>
      </c>
      <c r="Q582">
        <v>79</v>
      </c>
      <c r="R582" t="s">
        <v>1219</v>
      </c>
      <c r="S582" t="s">
        <v>45</v>
      </c>
      <c r="T582" t="s">
        <v>38</v>
      </c>
      <c r="U582" t="s">
        <v>32</v>
      </c>
      <c r="V582" t="s">
        <v>33</v>
      </c>
      <c r="W582">
        <v>11</v>
      </c>
      <c r="X582">
        <v>4</v>
      </c>
      <c r="Y582">
        <v>2908.85</v>
      </c>
      <c r="Z582">
        <v>1471.31</v>
      </c>
      <c r="AA582">
        <v>42</v>
      </c>
      <c r="AB582">
        <v>46</v>
      </c>
      <c r="AC582">
        <v>4</v>
      </c>
      <c r="AD582">
        <v>1437.54</v>
      </c>
      <c r="AE582">
        <f t="shared" si="60"/>
        <v>2</v>
      </c>
      <c r="AF582">
        <f t="shared" si="67"/>
        <v>4</v>
      </c>
      <c r="AG582">
        <f t="shared" si="64"/>
        <v>4</v>
      </c>
      <c r="AH582">
        <f t="shared" si="65"/>
        <v>244</v>
      </c>
      <c r="AI582" t="str">
        <f t="shared" si="66"/>
        <v>Gold Customerr</v>
      </c>
    </row>
    <row r="583" spans="1:35" x14ac:dyDescent="0.3">
      <c r="A583">
        <v>2990</v>
      </c>
      <c r="B583" t="s">
        <v>1904</v>
      </c>
      <c r="C583">
        <v>2066</v>
      </c>
      <c r="D583" t="s">
        <v>24</v>
      </c>
      <c r="E583" t="s">
        <v>25</v>
      </c>
      <c r="F583">
        <v>12</v>
      </c>
      <c r="G583" t="s">
        <v>1905</v>
      </c>
      <c r="H583" t="s">
        <v>1906</v>
      </c>
      <c r="I583" t="str">
        <f>VLOOKUP(A583,[1]Transactions!$A$2:$Y$3480,8,FALSE)</f>
        <v>Standard</v>
      </c>
      <c r="J583">
        <f>VLOOKUP(A583,[1]Transactions!$A$2:$Y$3480,13,FALSE)</f>
        <v>502.47</v>
      </c>
      <c r="K583" s="4">
        <f>VLOOKUP(A583,[1]Transactions!$A$2:$Y$3480,14,FALSE)</f>
        <v>37668</v>
      </c>
      <c r="M583" t="b">
        <f>VLOOKUP(A583,[1]Transactions!$A$2:$Y$3480,5,FALSE)</f>
        <v>1</v>
      </c>
      <c r="N583" t="str">
        <f>VLOOKUP(A583,[1]Transactions!$A$2:$Y$3480,6,FALSE)</f>
        <v>Approved</v>
      </c>
      <c r="O583" t="str">
        <f>VLOOKUP(A583,[1]Transactions!$A$1:$Y$3480,7,FALSE)</f>
        <v>Solex</v>
      </c>
      <c r="P583" t="s">
        <v>28</v>
      </c>
      <c r="Q583">
        <v>65</v>
      </c>
      <c r="R583" t="s">
        <v>463</v>
      </c>
      <c r="S583" t="s">
        <v>7272</v>
      </c>
      <c r="T583" t="s">
        <v>46</v>
      </c>
      <c r="U583" t="s">
        <v>32</v>
      </c>
      <c r="V583" t="s">
        <v>47</v>
      </c>
      <c r="W583">
        <v>8</v>
      </c>
      <c r="X583">
        <v>7</v>
      </c>
      <c r="Y583">
        <v>5394.23</v>
      </c>
      <c r="Z583">
        <v>2809.54</v>
      </c>
      <c r="AA583">
        <v>42</v>
      </c>
      <c r="AB583">
        <v>14</v>
      </c>
      <c r="AC583">
        <v>7</v>
      </c>
      <c r="AD583">
        <v>2584.69</v>
      </c>
      <c r="AE583">
        <f t="shared" si="60"/>
        <v>4</v>
      </c>
      <c r="AF583">
        <f t="shared" si="67"/>
        <v>3</v>
      </c>
      <c r="AG583">
        <f t="shared" si="64"/>
        <v>3</v>
      </c>
      <c r="AH583">
        <f t="shared" si="65"/>
        <v>433</v>
      </c>
      <c r="AI583" t="str">
        <f t="shared" si="66"/>
        <v>Platinum Customer</v>
      </c>
    </row>
    <row r="584" spans="1:35" x14ac:dyDescent="0.3">
      <c r="A584">
        <v>704</v>
      </c>
      <c r="B584" t="s">
        <v>1907</v>
      </c>
      <c r="C584">
        <v>2571</v>
      </c>
      <c r="D584" t="s">
        <v>24</v>
      </c>
      <c r="E584" t="s">
        <v>25</v>
      </c>
      <c r="F584">
        <v>11</v>
      </c>
      <c r="G584" t="s">
        <v>1908</v>
      </c>
      <c r="H584" t="s">
        <v>1909</v>
      </c>
      <c r="I584" t="str">
        <f>VLOOKUP(A584,[1]Transactions!$A$2:$Y$3480,8,FALSE)</f>
        <v>Road</v>
      </c>
      <c r="J584">
        <f>VLOOKUP(A584,[1]Transactions!$A$2:$Y$3480,13,FALSE)</f>
        <v>133.38</v>
      </c>
      <c r="K584" s="4">
        <f>VLOOKUP(A584,[1]Transactions!$A$2:$Y$3480,14,FALSE)</f>
        <v>35470</v>
      </c>
      <c r="M584" t="b">
        <f>VLOOKUP(A584,[1]Transactions!$A$2:$Y$3480,5,FALSE)</f>
        <v>0</v>
      </c>
      <c r="N584" t="str">
        <f>VLOOKUP(A584,[1]Transactions!$A$2:$Y$3480,6,FALSE)</f>
        <v>Approved</v>
      </c>
      <c r="O584" t="str">
        <f>VLOOKUP(A584,[1]Transactions!$A$1:$Y$3480,7,FALSE)</f>
        <v>Trek Bicycles</v>
      </c>
      <c r="P584" t="s">
        <v>43</v>
      </c>
      <c r="Q584">
        <v>49</v>
      </c>
      <c r="R584" t="s">
        <v>141</v>
      </c>
      <c r="S584" t="s">
        <v>30</v>
      </c>
      <c r="T584" t="s">
        <v>31</v>
      </c>
      <c r="U584" t="s">
        <v>32</v>
      </c>
      <c r="V584" t="s">
        <v>47</v>
      </c>
      <c r="W584">
        <v>4</v>
      </c>
      <c r="X584">
        <v>10</v>
      </c>
      <c r="Y584">
        <v>10881.81</v>
      </c>
      <c r="Z584">
        <v>6847.35</v>
      </c>
      <c r="AA584">
        <v>21</v>
      </c>
      <c r="AB584">
        <v>10</v>
      </c>
      <c r="AC584">
        <v>10</v>
      </c>
      <c r="AD584">
        <v>4034.46</v>
      </c>
      <c r="AE584">
        <f t="shared" si="60"/>
        <v>4</v>
      </c>
      <c r="AF584">
        <f t="shared" si="67"/>
        <v>2</v>
      </c>
      <c r="AG584">
        <f t="shared" si="64"/>
        <v>2</v>
      </c>
      <c r="AH584">
        <f t="shared" si="65"/>
        <v>422</v>
      </c>
      <c r="AI584" t="str">
        <f t="shared" si="66"/>
        <v>Platinum Customer</v>
      </c>
    </row>
    <row r="585" spans="1:35" x14ac:dyDescent="0.3">
      <c r="A585">
        <v>2832</v>
      </c>
      <c r="B585" t="s">
        <v>1910</v>
      </c>
      <c r="C585">
        <v>3140</v>
      </c>
      <c r="D585" t="s">
        <v>40</v>
      </c>
      <c r="E585" t="s">
        <v>25</v>
      </c>
      <c r="F585">
        <v>8</v>
      </c>
      <c r="G585" t="s">
        <v>1911</v>
      </c>
      <c r="H585" t="s">
        <v>1912</v>
      </c>
      <c r="I585" t="str">
        <f>VLOOKUP(A585,[1]Transactions!$A$2:$Y$3480,8,FALSE)</f>
        <v>Standard</v>
      </c>
      <c r="J585">
        <f>VLOOKUP(A585,[1]Transactions!$A$2:$Y$3480,13,FALSE)</f>
        <v>872.8900000000001</v>
      </c>
      <c r="K585" s="4">
        <f>VLOOKUP(A585,[1]Transactions!$A$2:$Y$3480,14,FALSE)</f>
        <v>42145</v>
      </c>
      <c r="M585" t="b">
        <f>VLOOKUP(A585,[1]Transactions!$A$2:$Y$3480,5,FALSE)</f>
        <v>1</v>
      </c>
      <c r="N585" t="str">
        <f>VLOOKUP(A585,[1]Transactions!$A$2:$Y$3480,6,FALSE)</f>
        <v>Approved</v>
      </c>
      <c r="O585" t="str">
        <f>VLOOKUP(A585,[1]Transactions!$A$1:$Y$3480,7,FALSE)</f>
        <v>Trek Bicycles</v>
      </c>
      <c r="P585" t="s">
        <v>28</v>
      </c>
      <c r="Q585">
        <v>9</v>
      </c>
      <c r="R585" t="s">
        <v>1053</v>
      </c>
      <c r="S585" t="s">
        <v>183</v>
      </c>
      <c r="T585" t="s">
        <v>31</v>
      </c>
      <c r="U585" t="s">
        <v>32</v>
      </c>
      <c r="V585" t="s">
        <v>33</v>
      </c>
      <c r="W585">
        <v>9</v>
      </c>
      <c r="X585">
        <v>8</v>
      </c>
      <c r="Y585">
        <v>6485.34</v>
      </c>
      <c r="Z585">
        <v>2953.77</v>
      </c>
      <c r="AA585">
        <v>43</v>
      </c>
      <c r="AB585">
        <v>23</v>
      </c>
      <c r="AC585">
        <v>8</v>
      </c>
      <c r="AD585">
        <v>3531.57</v>
      </c>
      <c r="AE585">
        <f t="shared" si="60"/>
        <v>3</v>
      </c>
      <c r="AF585">
        <f t="shared" si="67"/>
        <v>2</v>
      </c>
      <c r="AG585">
        <f t="shared" si="64"/>
        <v>2</v>
      </c>
      <c r="AH585">
        <f t="shared" si="65"/>
        <v>322</v>
      </c>
      <c r="AI585" t="str">
        <f t="shared" si="66"/>
        <v>Silver Customer</v>
      </c>
    </row>
    <row r="586" spans="1:35" x14ac:dyDescent="0.3">
      <c r="A586">
        <v>166</v>
      </c>
      <c r="B586" t="s">
        <v>1913</v>
      </c>
      <c r="C586">
        <v>4300</v>
      </c>
      <c r="D586" t="s">
        <v>53</v>
      </c>
      <c r="E586" t="s">
        <v>25</v>
      </c>
      <c r="F586">
        <v>4</v>
      </c>
      <c r="G586" t="s">
        <v>1914</v>
      </c>
      <c r="H586" t="s">
        <v>1915</v>
      </c>
      <c r="I586" t="str">
        <f>VLOOKUP(A586,[1]Transactions!$A$2:$Y$3480,8,FALSE)</f>
        <v>Standard</v>
      </c>
      <c r="J586">
        <f>VLOOKUP(A586,[1]Transactions!$A$2:$Y$3480,13,FALSE)</f>
        <v>1055.82</v>
      </c>
      <c r="K586" s="4">
        <f>VLOOKUP(A586,[1]Transactions!$A$2:$Y$3480,14,FALSE)</f>
        <v>38193</v>
      </c>
      <c r="M586" t="b">
        <f>VLOOKUP(A586,[1]Transactions!$A$2:$Y$3480,5,FALSE)</f>
        <v>0</v>
      </c>
      <c r="N586" t="str">
        <f>VLOOKUP(A586,[1]Transactions!$A$2:$Y$3480,6,FALSE)</f>
        <v>Approved</v>
      </c>
      <c r="O586" t="str">
        <f>VLOOKUP(A586,[1]Transactions!$A$1:$Y$3480,7,FALSE)</f>
        <v>Giant Bicycles</v>
      </c>
      <c r="P586" t="s">
        <v>28</v>
      </c>
      <c r="Q586">
        <v>54</v>
      </c>
      <c r="R586" t="s">
        <v>1156</v>
      </c>
      <c r="S586" t="s">
        <v>119</v>
      </c>
      <c r="T586" t="s">
        <v>38</v>
      </c>
      <c r="U586" t="s">
        <v>32</v>
      </c>
      <c r="V586" t="s">
        <v>47</v>
      </c>
      <c r="W586">
        <v>6</v>
      </c>
      <c r="X586">
        <v>7</v>
      </c>
      <c r="Y586">
        <v>8521.58</v>
      </c>
      <c r="Z586">
        <v>4457.92</v>
      </c>
      <c r="AA586">
        <v>65</v>
      </c>
      <c r="AB586">
        <v>63</v>
      </c>
      <c r="AC586">
        <v>7</v>
      </c>
      <c r="AD586">
        <v>4063.66</v>
      </c>
      <c r="AE586">
        <f t="shared" si="60"/>
        <v>2</v>
      </c>
      <c r="AF586">
        <f t="shared" si="67"/>
        <v>3</v>
      </c>
      <c r="AG586">
        <f t="shared" si="64"/>
        <v>2</v>
      </c>
      <c r="AH586">
        <f t="shared" si="65"/>
        <v>232</v>
      </c>
      <c r="AI586" t="str">
        <f t="shared" si="66"/>
        <v>Gold Customerr</v>
      </c>
    </row>
    <row r="587" spans="1:35" x14ac:dyDescent="0.3">
      <c r="A587">
        <v>3452</v>
      </c>
      <c r="B587" t="s">
        <v>1916</v>
      </c>
      <c r="C587">
        <v>2210</v>
      </c>
      <c r="D587" t="s">
        <v>24</v>
      </c>
      <c r="E587" t="s">
        <v>25</v>
      </c>
      <c r="F587">
        <v>10</v>
      </c>
      <c r="G587" t="s">
        <v>1917</v>
      </c>
      <c r="H587" t="s">
        <v>1918</v>
      </c>
      <c r="I587" t="str">
        <f>VLOOKUP(A587,[1]Transactions!$A$2:$Y$3480,8,FALSE)</f>
        <v>Standard</v>
      </c>
      <c r="J587">
        <f>VLOOKUP(A587,[1]Transactions!$A$2:$Y$3480,13,FALSE)</f>
        <v>209.84000000000003</v>
      </c>
      <c r="K587" s="4">
        <f>VLOOKUP(A587,[1]Transactions!$A$2:$Y$3480,14,FALSE)</f>
        <v>38693</v>
      </c>
      <c r="M587" t="b">
        <f>VLOOKUP(A587,[1]Transactions!$A$2:$Y$3480,5,FALSE)</f>
        <v>1</v>
      </c>
      <c r="N587" t="str">
        <f>VLOOKUP(A587,[1]Transactions!$A$2:$Y$3480,6,FALSE)</f>
        <v>Approved</v>
      </c>
      <c r="O587" t="str">
        <f>VLOOKUP(A587,[1]Transactions!$A$1:$Y$3480,7,FALSE)</f>
        <v>Norco Bicycles</v>
      </c>
      <c r="P587" t="s">
        <v>43</v>
      </c>
      <c r="Q587">
        <v>22</v>
      </c>
      <c r="R587" t="s">
        <v>648</v>
      </c>
      <c r="S587" t="s">
        <v>57</v>
      </c>
      <c r="T587" t="s">
        <v>31</v>
      </c>
      <c r="U587" t="s">
        <v>32</v>
      </c>
      <c r="V587" t="s">
        <v>47</v>
      </c>
      <c r="W587">
        <v>13</v>
      </c>
      <c r="X587">
        <v>2</v>
      </c>
      <c r="Y587">
        <v>2808.68</v>
      </c>
      <c r="Z587">
        <v>988.11</v>
      </c>
      <c r="AA587">
        <v>56</v>
      </c>
      <c r="AB587">
        <v>2</v>
      </c>
      <c r="AC587">
        <v>2</v>
      </c>
      <c r="AD587">
        <v>1820.57</v>
      </c>
      <c r="AE587">
        <f t="shared" ref="AE587:AE650" si="68">_xlfn.IFS(AB587&gt;=85,1,AND(AB587&lt;=81,AB587&gt;44),2,AND(AB587&lt;=44,AB587&gt;17),3,AND(AB587&lt;=18,AB587&gt;0),4)</f>
        <v>4</v>
      </c>
      <c r="AF587">
        <f t="shared" si="67"/>
        <v>4</v>
      </c>
      <c r="AG587">
        <f t="shared" si="64"/>
        <v>4</v>
      </c>
      <c r="AH587">
        <f t="shared" si="65"/>
        <v>444</v>
      </c>
      <c r="AI587" t="str">
        <f t="shared" si="66"/>
        <v>Platinum Customer</v>
      </c>
    </row>
    <row r="588" spans="1:35" x14ac:dyDescent="0.3">
      <c r="A588">
        <v>667</v>
      </c>
      <c r="B588" t="s">
        <v>1919</v>
      </c>
      <c r="C588">
        <v>2134</v>
      </c>
      <c r="D588" t="s">
        <v>24</v>
      </c>
      <c r="E588" t="s">
        <v>25</v>
      </c>
      <c r="F588">
        <v>12</v>
      </c>
      <c r="G588" t="s">
        <v>1920</v>
      </c>
      <c r="H588" t="s">
        <v>1921</v>
      </c>
      <c r="I588" t="str">
        <f>VLOOKUP(A588,[1]Transactions!$A$2:$Y$3480,8,FALSE)</f>
        <v>Standard</v>
      </c>
      <c r="J588">
        <f>VLOOKUP(A588,[1]Transactions!$A$2:$Y$3480,13,FALSE)</f>
        <v>90.099999999999966</v>
      </c>
      <c r="K588" s="4">
        <f>VLOOKUP(A588,[1]Transactions!$A$2:$Y$3480,14,FALSE)</f>
        <v>37873</v>
      </c>
      <c r="M588" t="b">
        <f>VLOOKUP(A588,[1]Transactions!$A$2:$Y$3480,5,FALSE)</f>
        <v>0</v>
      </c>
      <c r="N588" t="str">
        <f>VLOOKUP(A588,[1]Transactions!$A$2:$Y$3480,6,FALSE)</f>
        <v>Approved</v>
      </c>
      <c r="O588" t="str">
        <f>VLOOKUP(A588,[1]Transactions!$A$1:$Y$3480,7,FALSE)</f>
        <v>Norco Bicycles</v>
      </c>
      <c r="P588" t="s">
        <v>43</v>
      </c>
      <c r="Q588">
        <v>62</v>
      </c>
      <c r="R588" t="s">
        <v>56</v>
      </c>
      <c r="S588" t="s">
        <v>119</v>
      </c>
      <c r="T588" t="s">
        <v>46</v>
      </c>
      <c r="U588" t="s">
        <v>32</v>
      </c>
      <c r="V588" t="s">
        <v>33</v>
      </c>
      <c r="W588">
        <v>3</v>
      </c>
      <c r="X588">
        <v>5</v>
      </c>
      <c r="Y588">
        <v>5826.33</v>
      </c>
      <c r="Z588">
        <v>2023.55</v>
      </c>
      <c r="AA588">
        <v>26</v>
      </c>
      <c r="AB588">
        <v>19</v>
      </c>
      <c r="AC588">
        <v>5</v>
      </c>
      <c r="AD588">
        <v>3802.78</v>
      </c>
      <c r="AE588">
        <f t="shared" si="68"/>
        <v>3</v>
      </c>
      <c r="AF588">
        <f>_xlfn.IFS(AC588&gt;=14,1,AND(AC588&lt;=14,AC588&gt;7),2,AND(AC588&lt;=7,AC588&gt;=5),3,AND(AC588&lt;=4,AC588&gt;0),4)</f>
        <v>3</v>
      </c>
      <c r="AG588">
        <f t="shared" si="64"/>
        <v>2</v>
      </c>
      <c r="AH588">
        <f t="shared" si="65"/>
        <v>332</v>
      </c>
      <c r="AI588" t="str">
        <f t="shared" si="66"/>
        <v>Silver Customer</v>
      </c>
    </row>
    <row r="589" spans="1:35" x14ac:dyDescent="0.3">
      <c r="A589">
        <v>1182</v>
      </c>
      <c r="B589" t="s">
        <v>1922</v>
      </c>
      <c r="C589">
        <v>2430</v>
      </c>
      <c r="D589" t="s">
        <v>24</v>
      </c>
      <c r="E589" t="s">
        <v>25</v>
      </c>
      <c r="F589">
        <v>3</v>
      </c>
      <c r="G589" t="s">
        <v>1923</v>
      </c>
      <c r="H589" t="s">
        <v>1924</v>
      </c>
      <c r="I589" t="str">
        <f>VLOOKUP(A589,[1]Transactions!$A$2:$Y$3480,8,FALSE)</f>
        <v>Standard</v>
      </c>
      <c r="J589">
        <f>VLOOKUP(A589,[1]Transactions!$A$2:$Y$3480,13,FALSE)</f>
        <v>751.02</v>
      </c>
      <c r="K589" s="4">
        <f>VLOOKUP(A589,[1]Transactions!$A$2:$Y$3480,14,FALSE)</f>
        <v>40618</v>
      </c>
      <c r="M589" t="b">
        <f>VLOOKUP(A589,[1]Transactions!$A$2:$Y$3480,5,FALSE)</f>
        <v>1</v>
      </c>
      <c r="N589" t="str">
        <f>VLOOKUP(A589,[1]Transactions!$A$2:$Y$3480,6,FALSE)</f>
        <v>Approved</v>
      </c>
      <c r="O589" t="str">
        <f>VLOOKUP(A589,[1]Transactions!$A$1:$Y$3480,7,FALSE)</f>
        <v>Solex</v>
      </c>
      <c r="P589" t="s">
        <v>43</v>
      </c>
      <c r="Q589">
        <v>84</v>
      </c>
      <c r="R589" t="s">
        <v>474</v>
      </c>
      <c r="S589" t="s">
        <v>219</v>
      </c>
      <c r="T589" t="s">
        <v>31</v>
      </c>
      <c r="U589" t="s">
        <v>32</v>
      </c>
      <c r="V589" t="s">
        <v>33</v>
      </c>
      <c r="W589">
        <v>7</v>
      </c>
      <c r="X589">
        <v>6</v>
      </c>
      <c r="Y589">
        <v>6422.94</v>
      </c>
      <c r="Z589">
        <v>2825.49</v>
      </c>
      <c r="AA589">
        <v>45</v>
      </c>
      <c r="AB589">
        <v>5</v>
      </c>
      <c r="AC589">
        <v>6</v>
      </c>
      <c r="AD589">
        <v>3597.45</v>
      </c>
      <c r="AE589">
        <f t="shared" si="68"/>
        <v>4</v>
      </c>
      <c r="AF589">
        <f t="shared" si="67"/>
        <v>3</v>
      </c>
      <c r="AG589">
        <f t="shared" si="64"/>
        <v>2</v>
      </c>
      <c r="AH589">
        <f t="shared" si="65"/>
        <v>432</v>
      </c>
      <c r="AI589" t="str">
        <f t="shared" si="66"/>
        <v>Platinum Customer</v>
      </c>
    </row>
    <row r="590" spans="1:35" x14ac:dyDescent="0.3">
      <c r="A590">
        <v>1933</v>
      </c>
      <c r="B590" t="s">
        <v>1925</v>
      </c>
      <c r="C590">
        <v>2221</v>
      </c>
      <c r="D590" t="s">
        <v>24</v>
      </c>
      <c r="E590" t="s">
        <v>25</v>
      </c>
      <c r="F590">
        <v>11</v>
      </c>
      <c r="G590" t="s">
        <v>1926</v>
      </c>
      <c r="H590" t="s">
        <v>1927</v>
      </c>
      <c r="I590" t="str">
        <f>VLOOKUP(A590,[1]Transactions!$A$2:$Y$3480,8,FALSE)</f>
        <v>Standard</v>
      </c>
      <c r="J590">
        <f>VLOOKUP(A590,[1]Transactions!$A$2:$Y$3480,13,FALSE)</f>
        <v>1230.27</v>
      </c>
      <c r="K590" s="4">
        <f>VLOOKUP(A590,[1]Transactions!$A$2:$Y$3480,14,FALSE)</f>
        <v>40336</v>
      </c>
      <c r="M590" t="b">
        <f>VLOOKUP(A590,[1]Transactions!$A$2:$Y$3480,5,FALSE)</f>
        <v>0</v>
      </c>
      <c r="N590" t="str">
        <f>VLOOKUP(A590,[1]Transactions!$A$2:$Y$3480,6,FALSE)</f>
        <v>Approved</v>
      </c>
      <c r="O590" t="str">
        <f>VLOOKUP(A590,[1]Transactions!$A$1:$Y$3480,7,FALSE)</f>
        <v>Giant Bicycles</v>
      </c>
      <c r="P590" t="s">
        <v>28</v>
      </c>
      <c r="Q590">
        <v>72</v>
      </c>
      <c r="R590" t="s">
        <v>257</v>
      </c>
      <c r="S590" t="s">
        <v>119</v>
      </c>
      <c r="T590" t="s">
        <v>38</v>
      </c>
      <c r="U590" t="s">
        <v>32</v>
      </c>
      <c r="V590" t="s">
        <v>47</v>
      </c>
      <c r="W590">
        <v>18</v>
      </c>
      <c r="X590">
        <v>8</v>
      </c>
      <c r="Y590">
        <v>10647.53</v>
      </c>
      <c r="Z590">
        <v>6376.14</v>
      </c>
      <c r="AA590">
        <v>40</v>
      </c>
      <c r="AB590">
        <v>41</v>
      </c>
      <c r="AC590">
        <v>8</v>
      </c>
      <c r="AD590">
        <v>4271.3900000000003</v>
      </c>
      <c r="AE590">
        <f t="shared" si="68"/>
        <v>3</v>
      </c>
      <c r="AF590">
        <f t="shared" si="67"/>
        <v>2</v>
      </c>
      <c r="AG590">
        <f t="shared" si="64"/>
        <v>2</v>
      </c>
      <c r="AH590">
        <f t="shared" si="65"/>
        <v>322</v>
      </c>
      <c r="AI590" t="str">
        <f t="shared" si="66"/>
        <v>Silver Customer</v>
      </c>
    </row>
    <row r="591" spans="1:35" x14ac:dyDescent="0.3">
      <c r="A591">
        <v>1671</v>
      </c>
      <c r="B591" t="s">
        <v>1928</v>
      </c>
      <c r="C591">
        <v>3127</v>
      </c>
      <c r="D591" t="s">
        <v>40</v>
      </c>
      <c r="E591" t="s">
        <v>25</v>
      </c>
      <c r="F591">
        <v>11</v>
      </c>
      <c r="G591" t="s">
        <v>1929</v>
      </c>
      <c r="H591" t="s">
        <v>1930</v>
      </c>
      <c r="I591" t="str">
        <f>VLOOKUP(A591,[1]Transactions!$A$2:$Y$3480,8,FALSE)</f>
        <v>Road</v>
      </c>
      <c r="J591">
        <f>VLOOKUP(A591,[1]Transactions!$A$2:$Y$3480,13,FALSE)</f>
        <v>133.38</v>
      </c>
      <c r="K591" s="4">
        <f>VLOOKUP(A591,[1]Transactions!$A$2:$Y$3480,14,FALSE)</f>
        <v>37823</v>
      </c>
      <c r="M591" t="b">
        <f>VLOOKUP(A591,[1]Transactions!$A$2:$Y$3480,5,FALSE)</f>
        <v>1</v>
      </c>
      <c r="N591" t="str">
        <f>VLOOKUP(A591,[1]Transactions!$A$2:$Y$3480,6,FALSE)</f>
        <v>Approved</v>
      </c>
      <c r="O591" t="str">
        <f>VLOOKUP(A591,[1]Transactions!$A$1:$Y$3480,7,FALSE)</f>
        <v>Trek Bicycles</v>
      </c>
      <c r="P591" t="s">
        <v>43</v>
      </c>
      <c r="Q591">
        <v>69</v>
      </c>
      <c r="R591" t="s">
        <v>335</v>
      </c>
      <c r="S591" t="s">
        <v>176</v>
      </c>
      <c r="T591" t="s">
        <v>31</v>
      </c>
      <c r="U591" t="s">
        <v>32</v>
      </c>
      <c r="V591" t="s">
        <v>33</v>
      </c>
      <c r="W591">
        <v>14</v>
      </c>
      <c r="X591">
        <v>4</v>
      </c>
      <c r="Y591">
        <v>3197.84</v>
      </c>
      <c r="Z591">
        <v>1975.99</v>
      </c>
      <c r="AA591">
        <v>63</v>
      </c>
      <c r="AB591">
        <v>43</v>
      </c>
      <c r="AC591">
        <v>4</v>
      </c>
      <c r="AD591">
        <v>1221.8499999999999</v>
      </c>
      <c r="AE591">
        <f t="shared" si="68"/>
        <v>3</v>
      </c>
      <c r="AF591">
        <f t="shared" si="67"/>
        <v>4</v>
      </c>
      <c r="AG591">
        <f t="shared" si="64"/>
        <v>4</v>
      </c>
      <c r="AH591">
        <f t="shared" si="65"/>
        <v>344</v>
      </c>
      <c r="AI591" t="str">
        <f t="shared" si="66"/>
        <v>Silver Customer</v>
      </c>
    </row>
    <row r="592" spans="1:35" x14ac:dyDescent="0.3">
      <c r="A592">
        <v>2047</v>
      </c>
      <c r="B592" t="s">
        <v>1931</v>
      </c>
      <c r="C592">
        <v>4209</v>
      </c>
      <c r="D592" t="s">
        <v>53</v>
      </c>
      <c r="E592" t="s">
        <v>25</v>
      </c>
      <c r="F592">
        <v>7</v>
      </c>
      <c r="G592" t="s">
        <v>1932</v>
      </c>
      <c r="H592" t="s">
        <v>1933</v>
      </c>
      <c r="I592" t="str">
        <f>VLOOKUP(A592,[1]Transactions!$A$2:$Y$3480,8,FALSE)</f>
        <v>Standard</v>
      </c>
      <c r="J592">
        <f>VLOOKUP(A592,[1]Transactions!$A$2:$Y$3480,13,FALSE)</f>
        <v>1230.3000000000002</v>
      </c>
      <c r="K592" s="4">
        <f>VLOOKUP(A592,[1]Transactions!$A$2:$Y$3480,14,FALSE)</f>
        <v>37698</v>
      </c>
      <c r="M592" t="b">
        <f>VLOOKUP(A592,[1]Transactions!$A$2:$Y$3480,5,FALSE)</f>
        <v>1</v>
      </c>
      <c r="N592" t="str">
        <f>VLOOKUP(A592,[1]Transactions!$A$2:$Y$3480,6,FALSE)</f>
        <v>Approved</v>
      </c>
      <c r="O592" t="str">
        <f>VLOOKUP(A592,[1]Transactions!$A$1:$Y$3480,7,FALSE)</f>
        <v>WeareA2B</v>
      </c>
      <c r="P592" t="s">
        <v>43</v>
      </c>
      <c r="Q592">
        <v>45</v>
      </c>
      <c r="R592" t="s">
        <v>321</v>
      </c>
      <c r="S592" t="s">
        <v>45</v>
      </c>
      <c r="T592" t="s">
        <v>38</v>
      </c>
      <c r="U592" t="s">
        <v>32</v>
      </c>
      <c r="V592" t="s">
        <v>33</v>
      </c>
      <c r="W592">
        <v>21</v>
      </c>
      <c r="X592">
        <v>1</v>
      </c>
      <c r="Y592">
        <v>1289.8499999999999</v>
      </c>
      <c r="Z592">
        <v>74.510000000000005</v>
      </c>
      <c r="AA592">
        <v>45</v>
      </c>
      <c r="AB592">
        <v>279</v>
      </c>
      <c r="AC592">
        <v>1</v>
      </c>
      <c r="AD592">
        <v>1215.3399999999999</v>
      </c>
      <c r="AE592">
        <f t="shared" si="68"/>
        <v>1</v>
      </c>
      <c r="AF592">
        <f t="shared" si="67"/>
        <v>4</v>
      </c>
      <c r="AG592">
        <f t="shared" si="64"/>
        <v>4</v>
      </c>
      <c r="AH592">
        <f t="shared" si="65"/>
        <v>144</v>
      </c>
      <c r="AI592" t="str">
        <f t="shared" si="66"/>
        <v>Bronz customer</v>
      </c>
    </row>
    <row r="593" spans="1:35" x14ac:dyDescent="0.3">
      <c r="A593">
        <v>2719</v>
      </c>
      <c r="B593" t="s">
        <v>1934</v>
      </c>
      <c r="C593">
        <v>4209</v>
      </c>
      <c r="D593" t="s">
        <v>53</v>
      </c>
      <c r="E593" t="s">
        <v>25</v>
      </c>
      <c r="F593">
        <v>4</v>
      </c>
      <c r="G593" t="s">
        <v>1935</v>
      </c>
      <c r="H593" t="s">
        <v>1936</v>
      </c>
      <c r="I593" t="str">
        <f>VLOOKUP(A593,[1]Transactions!$A$2:$Y$3480,8,FALSE)</f>
        <v>Standard</v>
      </c>
      <c r="J593">
        <f>VLOOKUP(A593,[1]Transactions!$A$2:$Y$3480,13,FALSE)</f>
        <v>64.509999999999991</v>
      </c>
      <c r="K593" s="4">
        <f>VLOOKUP(A593,[1]Transactions!$A$2:$Y$3480,14,FALSE)</f>
        <v>33429</v>
      </c>
      <c r="M593" t="b">
        <f>VLOOKUP(A593,[1]Transactions!$A$2:$Y$3480,5,FALSE)</f>
        <v>1</v>
      </c>
      <c r="N593" t="str">
        <f>VLOOKUP(A593,[1]Transactions!$A$2:$Y$3480,6,FALSE)</f>
        <v>Approved</v>
      </c>
      <c r="O593" t="str">
        <f>VLOOKUP(A593,[1]Transactions!$A$1:$Y$3480,7,FALSE)</f>
        <v>Norco Bicycles</v>
      </c>
      <c r="P593" t="s">
        <v>28</v>
      </c>
      <c r="Q593">
        <v>69</v>
      </c>
      <c r="R593" t="s">
        <v>603</v>
      </c>
      <c r="S593" t="s">
        <v>183</v>
      </c>
      <c r="T593" t="s">
        <v>38</v>
      </c>
      <c r="U593" t="s">
        <v>32</v>
      </c>
      <c r="V593" t="s">
        <v>33</v>
      </c>
      <c r="W593">
        <v>6</v>
      </c>
      <c r="X593">
        <v>3</v>
      </c>
      <c r="Y593">
        <v>3061.49</v>
      </c>
      <c r="Z593">
        <v>1960.41</v>
      </c>
      <c r="AA593">
        <v>32</v>
      </c>
      <c r="AB593">
        <v>10</v>
      </c>
      <c r="AC593">
        <v>3</v>
      </c>
      <c r="AD593">
        <v>1101.08</v>
      </c>
      <c r="AE593">
        <f t="shared" si="68"/>
        <v>4</v>
      </c>
      <c r="AF593">
        <f t="shared" si="67"/>
        <v>4</v>
      </c>
      <c r="AG593">
        <f t="shared" si="64"/>
        <v>4</v>
      </c>
      <c r="AH593">
        <f t="shared" si="65"/>
        <v>444</v>
      </c>
      <c r="AI593" t="str">
        <f t="shared" si="66"/>
        <v>Platinum Customer</v>
      </c>
    </row>
    <row r="594" spans="1:35" x14ac:dyDescent="0.3">
      <c r="A594">
        <v>2093</v>
      </c>
      <c r="B594" t="s">
        <v>1937</v>
      </c>
      <c r="C594">
        <v>2330</v>
      </c>
      <c r="D594" t="s">
        <v>24</v>
      </c>
      <c r="E594" t="s">
        <v>25</v>
      </c>
      <c r="F594">
        <v>4</v>
      </c>
      <c r="G594" t="s">
        <v>1938</v>
      </c>
      <c r="H594" t="s">
        <v>1939</v>
      </c>
      <c r="I594" t="str">
        <f>VLOOKUP(A594,[1]Transactions!$A$2:$Y$3480,8,FALSE)</f>
        <v>Standard</v>
      </c>
      <c r="J594">
        <f>VLOOKUP(A594,[1]Transactions!$A$2:$Y$3480,13,FALSE)</f>
        <v>152.54999999999995</v>
      </c>
      <c r="K594" s="4">
        <f>VLOOKUP(A594,[1]Transactions!$A$2:$Y$3480,14,FALSE)</f>
        <v>37838</v>
      </c>
      <c r="M594" t="b">
        <f>VLOOKUP(A594,[1]Transactions!$A$2:$Y$3480,5,FALSE)</f>
        <v>0</v>
      </c>
      <c r="N594" t="str">
        <f>VLOOKUP(A594,[1]Transactions!$A$2:$Y$3480,6,FALSE)</f>
        <v>Approved</v>
      </c>
      <c r="O594" t="str">
        <f>VLOOKUP(A594,[1]Transactions!$A$1:$Y$3480,7,FALSE)</f>
        <v>Trek Bicycles</v>
      </c>
      <c r="P594" t="s">
        <v>28</v>
      </c>
      <c r="Q594">
        <v>94</v>
      </c>
      <c r="R594" t="s">
        <v>1212</v>
      </c>
      <c r="S594" t="s">
        <v>45</v>
      </c>
      <c r="T594" t="s">
        <v>46</v>
      </c>
      <c r="U594" t="s">
        <v>32</v>
      </c>
      <c r="V594" t="s">
        <v>47</v>
      </c>
      <c r="W594">
        <v>2</v>
      </c>
      <c r="X594">
        <v>6</v>
      </c>
      <c r="Y594">
        <v>7654.84</v>
      </c>
      <c r="Z594">
        <v>3994.36</v>
      </c>
      <c r="AA594">
        <v>21</v>
      </c>
      <c r="AB594">
        <v>60</v>
      </c>
      <c r="AC594">
        <v>6</v>
      </c>
      <c r="AD594">
        <v>3660.48</v>
      </c>
      <c r="AE594">
        <f t="shared" si="68"/>
        <v>2</v>
      </c>
      <c r="AF594">
        <f t="shared" si="67"/>
        <v>3</v>
      </c>
      <c r="AG594">
        <f t="shared" si="64"/>
        <v>2</v>
      </c>
      <c r="AH594">
        <f t="shared" si="65"/>
        <v>232</v>
      </c>
      <c r="AI594" t="str">
        <f t="shared" si="66"/>
        <v>Gold Customerr</v>
      </c>
    </row>
    <row r="595" spans="1:35" x14ac:dyDescent="0.3">
      <c r="A595">
        <v>53</v>
      </c>
      <c r="B595" t="s">
        <v>1940</v>
      </c>
      <c r="C595">
        <v>4350</v>
      </c>
      <c r="D595" t="s">
        <v>53</v>
      </c>
      <c r="E595" t="s">
        <v>25</v>
      </c>
      <c r="F595">
        <v>3</v>
      </c>
      <c r="G595" t="s">
        <v>1941</v>
      </c>
      <c r="H595" t="s">
        <v>1942</v>
      </c>
      <c r="I595" t="str">
        <f>VLOOKUP(A595,[1]Transactions!$A$2:$Y$3480,8,FALSE)</f>
        <v>Standard</v>
      </c>
      <c r="J595">
        <f>VLOOKUP(A595,[1]Transactions!$A$2:$Y$3480,13,FALSE)</f>
        <v>91.15</v>
      </c>
      <c r="K595" s="4">
        <f>VLOOKUP(A595,[1]Transactions!$A$2:$Y$3480,14,FALSE)</f>
        <v>33549</v>
      </c>
      <c r="M595" t="b">
        <f>VLOOKUP(A595,[1]Transactions!$A$2:$Y$3480,5,FALSE)</f>
        <v>1</v>
      </c>
      <c r="N595" t="str">
        <f>VLOOKUP(A595,[1]Transactions!$A$2:$Y$3480,6,FALSE)</f>
        <v>Approved</v>
      </c>
      <c r="O595" t="str">
        <f>VLOOKUP(A595,[1]Transactions!$A$1:$Y$3480,7,FALSE)</f>
        <v>OHM Cycles</v>
      </c>
      <c r="P595" t="s">
        <v>43</v>
      </c>
      <c r="Q595">
        <v>22</v>
      </c>
      <c r="R595" t="s">
        <v>1943</v>
      </c>
      <c r="S595" t="s">
        <v>45</v>
      </c>
      <c r="T595" t="s">
        <v>31</v>
      </c>
      <c r="U595" t="s">
        <v>32</v>
      </c>
      <c r="V595" t="s">
        <v>47</v>
      </c>
      <c r="W595">
        <v>16</v>
      </c>
      <c r="X595">
        <v>5</v>
      </c>
      <c r="Y595">
        <v>5472.74</v>
      </c>
      <c r="Z595">
        <v>2522.67</v>
      </c>
      <c r="AA595">
        <v>66</v>
      </c>
      <c r="AB595">
        <v>7</v>
      </c>
      <c r="AC595">
        <v>5</v>
      </c>
      <c r="AD595">
        <v>2950.07</v>
      </c>
      <c r="AE595">
        <f t="shared" si="68"/>
        <v>4</v>
      </c>
      <c r="AF595">
        <f>_xlfn.IFS(AC595&gt;=14,1,AND(AC595&lt;=14,AC595&gt;7),2,AND(AC595&lt;=7,AC595&gt;=5),3,AND(AC595&lt;=4,AC595&gt;0),4)</f>
        <v>3</v>
      </c>
      <c r="AG595">
        <f t="shared" si="64"/>
        <v>2</v>
      </c>
      <c r="AH595">
        <f t="shared" si="65"/>
        <v>432</v>
      </c>
      <c r="AI595" t="str">
        <f t="shared" si="66"/>
        <v>Platinum Customer</v>
      </c>
    </row>
    <row r="596" spans="1:35" x14ac:dyDescent="0.3">
      <c r="A596">
        <v>2516</v>
      </c>
      <c r="B596" t="s">
        <v>1944</v>
      </c>
      <c r="C596">
        <v>4070</v>
      </c>
      <c r="D596" t="s">
        <v>53</v>
      </c>
      <c r="E596" t="s">
        <v>25</v>
      </c>
      <c r="F596">
        <v>5</v>
      </c>
      <c r="G596" t="s">
        <v>1945</v>
      </c>
      <c r="H596" t="s">
        <v>1946</v>
      </c>
      <c r="I596" t="str">
        <f>VLOOKUP(A596,[1]Transactions!$A$2:$Y$3480,8,FALSE)</f>
        <v>Road</v>
      </c>
      <c r="J596">
        <f>VLOOKUP(A596,[1]Transactions!$A$2:$Y$3480,13,FALSE)</f>
        <v>198.22000000000003</v>
      </c>
      <c r="K596" s="4">
        <f>VLOOKUP(A596,[1]Transactions!$A$2:$Y$3480,14,FALSE)</f>
        <v>33552</v>
      </c>
      <c r="M596" t="b">
        <f>VLOOKUP(A596,[1]Transactions!$A$2:$Y$3480,5,FALSE)</f>
        <v>1</v>
      </c>
      <c r="N596" t="str">
        <f>VLOOKUP(A596,[1]Transactions!$A$2:$Y$3480,6,FALSE)</f>
        <v>Approved</v>
      </c>
      <c r="O596" t="str">
        <f>VLOOKUP(A596,[1]Transactions!$A$1:$Y$3480,7,FALSE)</f>
        <v>Giant Bicycles</v>
      </c>
      <c r="P596" t="s">
        <v>43</v>
      </c>
      <c r="Q596">
        <v>42</v>
      </c>
      <c r="R596" t="s">
        <v>234</v>
      </c>
      <c r="S596" t="s">
        <v>30</v>
      </c>
      <c r="T596" t="s">
        <v>31</v>
      </c>
      <c r="U596" t="s">
        <v>32</v>
      </c>
      <c r="V596" t="s">
        <v>47</v>
      </c>
      <c r="W596">
        <v>19</v>
      </c>
      <c r="X596">
        <v>3</v>
      </c>
      <c r="Y596">
        <v>1978.93</v>
      </c>
      <c r="Z596">
        <v>1153.68</v>
      </c>
      <c r="AA596">
        <v>53</v>
      </c>
      <c r="AB596">
        <v>83</v>
      </c>
      <c r="AC596">
        <v>3</v>
      </c>
      <c r="AD596">
        <v>825.25</v>
      </c>
      <c r="AE596">
        <f>_xlfn.IFS(AB596&gt;=85,1,AND(AB596&lt;=84,AB596&gt;44),2,AND(AB596&lt;=44,AB596&gt;17),3,AND(AB596&lt;=18,AB596&gt;=0),4)</f>
        <v>2</v>
      </c>
      <c r="AF596">
        <f t="shared" si="67"/>
        <v>4</v>
      </c>
      <c r="AG596">
        <f t="shared" si="64"/>
        <v>4</v>
      </c>
      <c r="AH596">
        <f t="shared" si="65"/>
        <v>244</v>
      </c>
      <c r="AI596" t="str">
        <f t="shared" si="66"/>
        <v>Gold Customerr</v>
      </c>
    </row>
    <row r="597" spans="1:35" x14ac:dyDescent="0.3">
      <c r="A597">
        <v>444</v>
      </c>
      <c r="B597" t="s">
        <v>1947</v>
      </c>
      <c r="C597">
        <v>2160</v>
      </c>
      <c r="D597" t="s">
        <v>24</v>
      </c>
      <c r="E597" t="s">
        <v>25</v>
      </c>
      <c r="F597">
        <v>6</v>
      </c>
      <c r="G597" t="s">
        <v>1948</v>
      </c>
      <c r="H597" t="s">
        <v>1949</v>
      </c>
      <c r="I597" t="str">
        <f>VLOOKUP(A597,[1]Transactions!$A$2:$Y$3480,8,FALSE)</f>
        <v>Standard</v>
      </c>
      <c r="J597">
        <f>VLOOKUP(A597,[1]Transactions!$A$2:$Y$3480,13,FALSE)</f>
        <v>144.26</v>
      </c>
      <c r="K597" s="4">
        <f>VLOOKUP(A597,[1]Transactions!$A$2:$Y$3480,14,FALSE)</f>
        <v>35560</v>
      </c>
      <c r="M597" t="b">
        <f>VLOOKUP(A597,[1]Transactions!$A$2:$Y$3480,5,FALSE)</f>
        <v>0</v>
      </c>
      <c r="N597" t="str">
        <f>VLOOKUP(A597,[1]Transactions!$A$2:$Y$3480,6,FALSE)</f>
        <v>Approved</v>
      </c>
      <c r="O597" t="str">
        <f>VLOOKUP(A597,[1]Transactions!$A$1:$Y$3480,7,FALSE)</f>
        <v>Giant Bicycles</v>
      </c>
      <c r="P597" t="s">
        <v>43</v>
      </c>
      <c r="Q597">
        <v>32</v>
      </c>
      <c r="R597" t="s">
        <v>500</v>
      </c>
      <c r="S597" t="s">
        <v>119</v>
      </c>
      <c r="T597" t="s">
        <v>31</v>
      </c>
      <c r="U597" t="s">
        <v>32</v>
      </c>
      <c r="V597" t="s">
        <v>33</v>
      </c>
      <c r="W597">
        <v>8</v>
      </c>
      <c r="X597">
        <v>7</v>
      </c>
      <c r="Y597">
        <v>7147.11</v>
      </c>
      <c r="Z597">
        <v>3339.65</v>
      </c>
      <c r="AA597">
        <v>53</v>
      </c>
      <c r="AB597">
        <v>45</v>
      </c>
      <c r="AC597">
        <v>7</v>
      </c>
      <c r="AD597">
        <v>3807.46</v>
      </c>
      <c r="AE597">
        <f t="shared" si="68"/>
        <v>2</v>
      </c>
      <c r="AF597">
        <f t="shared" si="67"/>
        <v>3</v>
      </c>
      <c r="AG597">
        <f t="shared" si="64"/>
        <v>2</v>
      </c>
      <c r="AH597">
        <f t="shared" si="65"/>
        <v>232</v>
      </c>
      <c r="AI597" t="str">
        <f t="shared" si="66"/>
        <v>Gold Customerr</v>
      </c>
    </row>
    <row r="598" spans="1:35" x14ac:dyDescent="0.3">
      <c r="A598">
        <v>2559</v>
      </c>
      <c r="B598" t="s">
        <v>1950</v>
      </c>
      <c r="C598">
        <v>2650</v>
      </c>
      <c r="D598" t="s">
        <v>24</v>
      </c>
      <c r="E598" t="s">
        <v>25</v>
      </c>
      <c r="F598">
        <v>2</v>
      </c>
      <c r="G598" t="s">
        <v>1951</v>
      </c>
      <c r="H598" t="s">
        <v>1952</v>
      </c>
      <c r="I598" t="str">
        <f>VLOOKUP(A598,[1]Transactions!$A$2:$Y$3480,8,FALSE)</f>
        <v>Standard</v>
      </c>
      <c r="J598">
        <f>VLOOKUP(A598,[1]Transactions!$A$2:$Y$3480,13,FALSE)</f>
        <v>327.9799999999999</v>
      </c>
      <c r="K598" s="4">
        <f>VLOOKUP(A598,[1]Transactions!$A$2:$Y$3480,14,FALSE)</f>
        <v>34170</v>
      </c>
      <c r="M598" t="b">
        <f>VLOOKUP(A598,[1]Transactions!$A$2:$Y$3480,5,FALSE)</f>
        <v>1</v>
      </c>
      <c r="N598" t="str">
        <f>VLOOKUP(A598,[1]Transactions!$A$2:$Y$3480,6,FALSE)</f>
        <v>Approved</v>
      </c>
      <c r="O598" t="str">
        <f>VLOOKUP(A598,[1]Transactions!$A$1:$Y$3480,7,FALSE)</f>
        <v>Solex</v>
      </c>
      <c r="P598" t="s">
        <v>43</v>
      </c>
      <c r="Q598">
        <v>7</v>
      </c>
      <c r="R598" t="s">
        <v>283</v>
      </c>
      <c r="S598" t="s">
        <v>96</v>
      </c>
      <c r="T598" t="s">
        <v>46</v>
      </c>
      <c r="U598" t="s">
        <v>32</v>
      </c>
      <c r="V598" t="s">
        <v>47</v>
      </c>
      <c r="W598">
        <v>8</v>
      </c>
      <c r="X598">
        <v>6</v>
      </c>
      <c r="Y598">
        <v>3860.65</v>
      </c>
      <c r="Z598">
        <v>1673.45</v>
      </c>
      <c r="AA598">
        <v>51</v>
      </c>
      <c r="AB598">
        <v>12</v>
      </c>
      <c r="AC598">
        <v>6</v>
      </c>
      <c r="AD598">
        <v>2187.1999999999998</v>
      </c>
      <c r="AE598">
        <f t="shared" si="68"/>
        <v>4</v>
      </c>
      <c r="AF598">
        <f t="shared" si="67"/>
        <v>3</v>
      </c>
      <c r="AG598">
        <f t="shared" si="64"/>
        <v>3</v>
      </c>
      <c r="AH598">
        <f t="shared" si="65"/>
        <v>433</v>
      </c>
      <c r="AI598" t="str">
        <f t="shared" si="66"/>
        <v>Platinum Customer</v>
      </c>
    </row>
    <row r="599" spans="1:35" x14ac:dyDescent="0.3">
      <c r="A599">
        <v>853</v>
      </c>
      <c r="B599" t="s">
        <v>1953</v>
      </c>
      <c r="C599">
        <v>2650</v>
      </c>
      <c r="D599" t="s">
        <v>24</v>
      </c>
      <c r="E599" t="s">
        <v>25</v>
      </c>
      <c r="F599">
        <v>2</v>
      </c>
      <c r="G599" t="s">
        <v>1954</v>
      </c>
      <c r="H599" t="s">
        <v>1955</v>
      </c>
      <c r="I599" t="str">
        <f>VLOOKUP(A599,[1]Transactions!$A$2:$Y$3480,8,FALSE)</f>
        <v>Standard</v>
      </c>
      <c r="J599">
        <f>VLOOKUP(A599,[1]Transactions!$A$2:$Y$3480,13,FALSE)</f>
        <v>45.960000000000008</v>
      </c>
      <c r="K599" s="4">
        <f>VLOOKUP(A599,[1]Transactions!$A$2:$Y$3480,14,FALSE)</f>
        <v>36146</v>
      </c>
      <c r="M599" t="b">
        <f>VLOOKUP(A599,[1]Transactions!$A$2:$Y$3480,5,FALSE)</f>
        <v>0</v>
      </c>
      <c r="N599" t="str">
        <f>VLOOKUP(A599,[1]Transactions!$A$2:$Y$3480,6,FALSE)</f>
        <v>Approved</v>
      </c>
      <c r="O599" t="str">
        <f>VLOOKUP(A599,[1]Transactions!$A$1:$Y$3480,7,FALSE)</f>
        <v>OHM Cycles</v>
      </c>
      <c r="P599" t="s">
        <v>43</v>
      </c>
      <c r="Q599">
        <v>26</v>
      </c>
      <c r="R599" t="s">
        <v>1872</v>
      </c>
      <c r="S599" t="s">
        <v>57</v>
      </c>
      <c r="T599" t="s">
        <v>31</v>
      </c>
      <c r="U599" t="s">
        <v>32</v>
      </c>
      <c r="V599" t="s">
        <v>33</v>
      </c>
      <c r="W599">
        <v>16</v>
      </c>
      <c r="X599">
        <v>9</v>
      </c>
      <c r="Y599">
        <v>12711.37</v>
      </c>
      <c r="Z599">
        <v>5447.71</v>
      </c>
      <c r="AA599">
        <v>38</v>
      </c>
      <c r="AB599">
        <v>64</v>
      </c>
      <c r="AC599">
        <v>9</v>
      </c>
      <c r="AD599">
        <v>7263.66</v>
      </c>
      <c r="AE599">
        <f t="shared" si="68"/>
        <v>2</v>
      </c>
      <c r="AF599">
        <f t="shared" si="67"/>
        <v>2</v>
      </c>
      <c r="AG599">
        <f t="shared" si="64"/>
        <v>1</v>
      </c>
      <c r="AH599">
        <f t="shared" si="65"/>
        <v>221</v>
      </c>
      <c r="AI599" t="str">
        <f t="shared" si="66"/>
        <v>Gold Customerr</v>
      </c>
    </row>
    <row r="600" spans="1:35" x14ac:dyDescent="0.3">
      <c r="A600">
        <v>726</v>
      </c>
      <c r="B600" t="s">
        <v>1956</v>
      </c>
      <c r="C600">
        <v>2766</v>
      </c>
      <c r="D600" t="s">
        <v>24</v>
      </c>
      <c r="E600" t="s">
        <v>25</v>
      </c>
      <c r="F600">
        <v>8</v>
      </c>
      <c r="G600" t="s">
        <v>1957</v>
      </c>
      <c r="H600" t="s">
        <v>1958</v>
      </c>
      <c r="I600" t="str">
        <f>VLOOKUP(A600,[1]Transactions!$A$2:$Y$3480,8,FALSE)</f>
        <v>Standard</v>
      </c>
      <c r="J600">
        <f>VLOOKUP(A600,[1]Transactions!$A$2:$Y$3480,13,FALSE)</f>
        <v>737.17000000000007</v>
      </c>
      <c r="K600" s="4">
        <f>VLOOKUP(A600,[1]Transactions!$A$2:$Y$3480,14,FALSE)</f>
        <v>34996</v>
      </c>
      <c r="M600" t="b">
        <f>VLOOKUP(A600,[1]Transactions!$A$2:$Y$3480,5,FALSE)</f>
        <v>0</v>
      </c>
      <c r="N600" t="str">
        <f>VLOOKUP(A600,[1]Transactions!$A$2:$Y$3480,6,FALSE)</f>
        <v>Approved</v>
      </c>
      <c r="O600" t="str">
        <f>VLOOKUP(A600,[1]Transactions!$A$1:$Y$3480,7,FALSE)</f>
        <v>Solex</v>
      </c>
      <c r="P600" t="s">
        <v>43</v>
      </c>
      <c r="Q600">
        <v>69</v>
      </c>
      <c r="R600" t="s">
        <v>84</v>
      </c>
      <c r="S600" t="s">
        <v>30</v>
      </c>
      <c r="T600" t="s">
        <v>31</v>
      </c>
      <c r="U600" t="s">
        <v>32</v>
      </c>
      <c r="V600" t="s">
        <v>33</v>
      </c>
      <c r="W600">
        <v>10</v>
      </c>
      <c r="X600">
        <v>3</v>
      </c>
      <c r="Y600">
        <v>5134.71</v>
      </c>
      <c r="Z600">
        <v>2168.9499999999998</v>
      </c>
      <c r="AA600">
        <v>42</v>
      </c>
      <c r="AB600">
        <v>54</v>
      </c>
      <c r="AC600">
        <v>3</v>
      </c>
      <c r="AD600">
        <v>2965.76</v>
      </c>
      <c r="AE600">
        <f t="shared" si="68"/>
        <v>2</v>
      </c>
      <c r="AF600">
        <f t="shared" si="67"/>
        <v>4</v>
      </c>
      <c r="AG600">
        <f t="shared" si="64"/>
        <v>2</v>
      </c>
      <c r="AH600">
        <f t="shared" si="65"/>
        <v>242</v>
      </c>
      <c r="AI600" t="str">
        <f t="shared" si="66"/>
        <v>Gold Customerr</v>
      </c>
    </row>
    <row r="601" spans="1:35" x14ac:dyDescent="0.3">
      <c r="A601">
        <v>133</v>
      </c>
      <c r="B601" t="s">
        <v>1959</v>
      </c>
      <c r="C601">
        <v>4744</v>
      </c>
      <c r="D601" t="s">
        <v>53</v>
      </c>
      <c r="E601" t="s">
        <v>25</v>
      </c>
      <c r="F601">
        <v>1</v>
      </c>
      <c r="G601" t="s">
        <v>1960</v>
      </c>
      <c r="H601" t="s">
        <v>1961</v>
      </c>
      <c r="I601" t="str">
        <f>VLOOKUP(A601,[1]Transactions!$A$2:$Y$3480,8,FALSE)</f>
        <v>Standard</v>
      </c>
      <c r="J601">
        <f>VLOOKUP(A601,[1]Transactions!$A$2:$Y$3480,13,FALSE)</f>
        <v>834.93999999999994</v>
      </c>
      <c r="K601" s="4">
        <f>VLOOKUP(A601,[1]Transactions!$A$2:$Y$3480,14,FALSE)</f>
        <v>37539</v>
      </c>
      <c r="M601" t="b">
        <f>VLOOKUP(A601,[1]Transactions!$A$2:$Y$3480,5,FALSE)</f>
        <v>1</v>
      </c>
      <c r="N601" t="str">
        <f>VLOOKUP(A601,[1]Transactions!$A$2:$Y$3480,6,FALSE)</f>
        <v>Approved</v>
      </c>
      <c r="O601" t="str">
        <f>VLOOKUP(A601,[1]Transactions!$A$1:$Y$3480,7,FALSE)</f>
        <v>WeareA2B</v>
      </c>
      <c r="P601" t="s">
        <v>28</v>
      </c>
      <c r="Q601">
        <v>12</v>
      </c>
      <c r="R601" t="s">
        <v>206</v>
      </c>
      <c r="S601" t="s">
        <v>45</v>
      </c>
      <c r="T601" t="s">
        <v>31</v>
      </c>
      <c r="U601" t="s">
        <v>32</v>
      </c>
      <c r="V601" t="s">
        <v>33</v>
      </c>
      <c r="W601">
        <v>16</v>
      </c>
      <c r="X601">
        <v>5</v>
      </c>
      <c r="Y601">
        <v>3164.55</v>
      </c>
      <c r="Z601">
        <v>2360.66</v>
      </c>
      <c r="AA601">
        <v>43</v>
      </c>
      <c r="AB601">
        <v>26</v>
      </c>
      <c r="AC601">
        <v>5</v>
      </c>
      <c r="AD601">
        <v>803.89</v>
      </c>
      <c r="AE601">
        <f t="shared" si="68"/>
        <v>3</v>
      </c>
      <c r="AF601">
        <f>_xlfn.IFS(AC601&gt;=14,1,AND(AC601&lt;=14,AC601&gt;7),2,AND(AC601&lt;=7,AC601&gt;=5),3,AND(AC601&lt;=4,AC601&gt;0),4)</f>
        <v>3</v>
      </c>
      <c r="AG601">
        <f t="shared" si="64"/>
        <v>4</v>
      </c>
      <c r="AH601">
        <f t="shared" si="65"/>
        <v>334</v>
      </c>
      <c r="AI601" t="str">
        <f t="shared" si="66"/>
        <v>Silver Customer</v>
      </c>
    </row>
    <row r="602" spans="1:35" x14ac:dyDescent="0.3">
      <c r="A602">
        <v>387</v>
      </c>
      <c r="B602" t="s">
        <v>1962</v>
      </c>
      <c r="C602">
        <v>2144</v>
      </c>
      <c r="D602" t="s">
        <v>24</v>
      </c>
      <c r="E602" t="s">
        <v>25</v>
      </c>
      <c r="F602">
        <v>10</v>
      </c>
      <c r="G602" t="s">
        <v>1963</v>
      </c>
      <c r="H602" t="s">
        <v>1964</v>
      </c>
      <c r="I602" t="str">
        <f>VLOOKUP(A602,[1]Transactions!$A$2:$Y$3480,8,FALSE)</f>
        <v>Road</v>
      </c>
      <c r="J602">
        <f>VLOOKUP(A602,[1]Transactions!$A$2:$Y$3480,13,FALSE)</f>
        <v>830.2399999999999</v>
      </c>
      <c r="K602" s="4">
        <f>VLOOKUP(A602,[1]Transactions!$A$2:$Y$3480,14,FALSE)</f>
        <v>33364</v>
      </c>
      <c r="M602" t="b">
        <f>VLOOKUP(A602,[1]Transactions!$A$2:$Y$3480,5,FALSE)</f>
        <v>1</v>
      </c>
      <c r="N602" t="str">
        <f>VLOOKUP(A602,[1]Transactions!$A$2:$Y$3480,6,FALSE)</f>
        <v>Approved</v>
      </c>
      <c r="O602" t="str">
        <f>VLOOKUP(A602,[1]Transactions!$A$1:$Y$3480,7,FALSE)</f>
        <v>Norco Bicycles</v>
      </c>
      <c r="P602" t="s">
        <v>28</v>
      </c>
      <c r="Q602">
        <v>34</v>
      </c>
      <c r="R602" t="s">
        <v>429</v>
      </c>
      <c r="S602" t="s">
        <v>45</v>
      </c>
      <c r="T602" t="s">
        <v>31</v>
      </c>
      <c r="U602" t="s">
        <v>32</v>
      </c>
      <c r="V602" t="s">
        <v>47</v>
      </c>
      <c r="W602">
        <v>22</v>
      </c>
      <c r="X602">
        <v>3</v>
      </c>
      <c r="Y602">
        <v>5303.1</v>
      </c>
      <c r="Z602">
        <v>1885.32</v>
      </c>
      <c r="AA602">
        <v>43</v>
      </c>
      <c r="AB602">
        <v>31</v>
      </c>
      <c r="AC602">
        <v>3</v>
      </c>
      <c r="AD602">
        <v>3417.78</v>
      </c>
      <c r="AE602">
        <f t="shared" si="68"/>
        <v>3</v>
      </c>
      <c r="AF602">
        <f t="shared" si="67"/>
        <v>4</v>
      </c>
      <c r="AG602">
        <f t="shared" si="64"/>
        <v>2</v>
      </c>
      <c r="AH602">
        <f t="shared" si="65"/>
        <v>342</v>
      </c>
      <c r="AI602" t="str">
        <f t="shared" si="66"/>
        <v>Silver Customer</v>
      </c>
    </row>
    <row r="603" spans="1:35" x14ac:dyDescent="0.3">
      <c r="A603">
        <v>2856</v>
      </c>
      <c r="B603" t="s">
        <v>1965</v>
      </c>
      <c r="C603">
        <v>2077</v>
      </c>
      <c r="D603" t="s">
        <v>24</v>
      </c>
      <c r="E603" t="s">
        <v>25</v>
      </c>
      <c r="F603">
        <v>10</v>
      </c>
      <c r="G603" t="s">
        <v>1966</v>
      </c>
      <c r="H603" t="s">
        <v>1967</v>
      </c>
      <c r="I603" t="str">
        <f>VLOOKUP(A603,[1]Transactions!$A$2:$Y$3480,8,FALSE)</f>
        <v>Standard</v>
      </c>
      <c r="J603">
        <f>VLOOKUP(A603,[1]Transactions!$A$2:$Y$3480,13,FALSE)</f>
        <v>57.72999999999999</v>
      </c>
      <c r="K603" s="4">
        <f>VLOOKUP(A603,[1]Transactions!$A$2:$Y$3480,14,FALSE)</f>
        <v>36361</v>
      </c>
      <c r="M603" t="b">
        <f>VLOOKUP(A603,[1]Transactions!$A$2:$Y$3480,5,FALSE)</f>
        <v>1</v>
      </c>
      <c r="N603" t="str">
        <f>VLOOKUP(A603,[1]Transactions!$A$2:$Y$3480,6,FALSE)</f>
        <v>Approved</v>
      </c>
      <c r="O603" t="str">
        <f>VLOOKUP(A603,[1]Transactions!$A$1:$Y$3480,7,FALSE)</f>
        <v>Giant Bicycles</v>
      </c>
      <c r="P603" t="s">
        <v>43</v>
      </c>
      <c r="Q603">
        <v>53</v>
      </c>
      <c r="R603" t="s">
        <v>648</v>
      </c>
      <c r="S603" t="s">
        <v>45</v>
      </c>
      <c r="T603" t="s">
        <v>31</v>
      </c>
      <c r="U603" t="s">
        <v>32</v>
      </c>
      <c r="V603" t="s">
        <v>33</v>
      </c>
      <c r="W603">
        <v>13</v>
      </c>
      <c r="X603">
        <v>7</v>
      </c>
      <c r="Y603">
        <v>10139.11</v>
      </c>
      <c r="Z603">
        <v>4555.78</v>
      </c>
      <c r="AA603">
        <v>43</v>
      </c>
      <c r="AB603">
        <v>6</v>
      </c>
      <c r="AC603">
        <v>7</v>
      </c>
      <c r="AD603">
        <v>5583.33</v>
      </c>
      <c r="AE603">
        <f t="shared" si="68"/>
        <v>4</v>
      </c>
      <c r="AF603">
        <f t="shared" si="67"/>
        <v>3</v>
      </c>
      <c r="AG603">
        <f t="shared" si="64"/>
        <v>1</v>
      </c>
      <c r="AH603">
        <f t="shared" si="65"/>
        <v>431</v>
      </c>
      <c r="AI603" t="str">
        <f t="shared" si="66"/>
        <v>Platinum Customer</v>
      </c>
    </row>
    <row r="604" spans="1:35" x14ac:dyDescent="0.3">
      <c r="A604">
        <v>2906</v>
      </c>
      <c r="B604" t="s">
        <v>1968</v>
      </c>
      <c r="C604">
        <v>2480</v>
      </c>
      <c r="D604" t="s">
        <v>24</v>
      </c>
      <c r="E604" t="s">
        <v>25</v>
      </c>
      <c r="F604">
        <v>4</v>
      </c>
      <c r="G604" t="s">
        <v>1969</v>
      </c>
      <c r="H604" t="s">
        <v>1970</v>
      </c>
      <c r="I604" t="str">
        <f>VLOOKUP(A604,[1]Transactions!$A$2:$Y$3480,8,FALSE)</f>
        <v>Touring</v>
      </c>
      <c r="J604">
        <f>VLOOKUP(A604,[1]Transactions!$A$2:$Y$3480,13,FALSE)</f>
        <v>1103.43</v>
      </c>
      <c r="K604" s="4">
        <f>VLOOKUP(A604,[1]Transactions!$A$2:$Y$3480,14,FALSE)</f>
        <v>38216</v>
      </c>
      <c r="M604" t="b">
        <f>VLOOKUP(A604,[1]Transactions!$A$2:$Y$3480,5,FALSE)</f>
        <v>1</v>
      </c>
      <c r="N604" t="str">
        <f>VLOOKUP(A604,[1]Transactions!$A$2:$Y$3480,6,FALSE)</f>
        <v>Approved</v>
      </c>
      <c r="O604" t="str">
        <f>VLOOKUP(A604,[1]Transactions!$A$1:$Y$3480,7,FALSE)</f>
        <v>WeareA2B</v>
      </c>
      <c r="P604" t="s">
        <v>43</v>
      </c>
      <c r="Q604">
        <v>93</v>
      </c>
      <c r="R604" t="s">
        <v>463</v>
      </c>
      <c r="S604" t="s">
        <v>57</v>
      </c>
      <c r="T604" t="s">
        <v>31</v>
      </c>
      <c r="U604" t="s">
        <v>32</v>
      </c>
      <c r="V604" t="s">
        <v>33</v>
      </c>
      <c r="W604">
        <v>4</v>
      </c>
      <c r="X604">
        <v>4</v>
      </c>
      <c r="Y604">
        <v>4835.93</v>
      </c>
      <c r="Z604">
        <v>3427.58</v>
      </c>
      <c r="AA604">
        <v>28</v>
      </c>
      <c r="AB604">
        <v>45</v>
      </c>
      <c r="AC604">
        <v>4</v>
      </c>
      <c r="AD604">
        <v>1408.35</v>
      </c>
      <c r="AE604">
        <f t="shared" si="68"/>
        <v>2</v>
      </c>
      <c r="AF604">
        <f t="shared" si="67"/>
        <v>4</v>
      </c>
      <c r="AG604">
        <f t="shared" si="64"/>
        <v>4</v>
      </c>
      <c r="AH604">
        <f t="shared" si="65"/>
        <v>244</v>
      </c>
      <c r="AI604" t="str">
        <f t="shared" si="66"/>
        <v>Gold Customerr</v>
      </c>
    </row>
    <row r="605" spans="1:35" x14ac:dyDescent="0.3">
      <c r="A605">
        <v>527</v>
      </c>
      <c r="B605" t="s">
        <v>1971</v>
      </c>
      <c r="C605">
        <v>2261</v>
      </c>
      <c r="D605" t="s">
        <v>24</v>
      </c>
      <c r="E605" t="s">
        <v>25</v>
      </c>
      <c r="F605">
        <v>8</v>
      </c>
      <c r="G605" t="s">
        <v>928</v>
      </c>
      <c r="H605" t="s">
        <v>1972</v>
      </c>
      <c r="I605" t="str">
        <f>VLOOKUP(A605,[1]Transactions!$A$2:$Y$3480,8,FALSE)</f>
        <v>Standard</v>
      </c>
      <c r="J605">
        <f>VLOOKUP(A605,[1]Transactions!$A$2:$Y$3480,13,FALSE)</f>
        <v>152.54999999999995</v>
      </c>
      <c r="K605" s="4">
        <f>VLOOKUP(A605,[1]Transactions!$A$2:$Y$3480,14,FALSE)</f>
        <v>34165</v>
      </c>
      <c r="M605" t="b">
        <f>VLOOKUP(A605,[1]Transactions!$A$2:$Y$3480,5,FALSE)</f>
        <v>1</v>
      </c>
      <c r="N605" t="str">
        <f>VLOOKUP(A605,[1]Transactions!$A$2:$Y$3480,6,FALSE)</f>
        <v>Approved</v>
      </c>
      <c r="O605" t="str">
        <f>VLOOKUP(A605,[1]Transactions!$A$1:$Y$3480,7,FALSE)</f>
        <v>Trek Bicycles</v>
      </c>
      <c r="P605" t="s">
        <v>43</v>
      </c>
      <c r="Q605">
        <v>81</v>
      </c>
      <c r="R605" t="s">
        <v>842</v>
      </c>
      <c r="S605" t="s">
        <v>45</v>
      </c>
      <c r="T605" t="s">
        <v>31</v>
      </c>
      <c r="U605" t="s">
        <v>32</v>
      </c>
      <c r="V605" t="s">
        <v>33</v>
      </c>
      <c r="W605">
        <v>9</v>
      </c>
      <c r="X605">
        <v>2</v>
      </c>
      <c r="Y605">
        <v>2476.84</v>
      </c>
      <c r="Z605">
        <v>782.08</v>
      </c>
      <c r="AA605">
        <v>29</v>
      </c>
      <c r="AB605">
        <v>43</v>
      </c>
      <c r="AC605">
        <v>2</v>
      </c>
      <c r="AD605">
        <v>1694.76</v>
      </c>
      <c r="AE605">
        <f t="shared" si="68"/>
        <v>3</v>
      </c>
      <c r="AF605">
        <f t="shared" si="67"/>
        <v>4</v>
      </c>
      <c r="AG605">
        <f t="shared" si="64"/>
        <v>4</v>
      </c>
      <c r="AH605">
        <f t="shared" si="65"/>
        <v>344</v>
      </c>
      <c r="AI605" t="str">
        <f t="shared" si="66"/>
        <v>Silver Customer</v>
      </c>
    </row>
    <row r="606" spans="1:35" x14ac:dyDescent="0.3">
      <c r="A606">
        <v>2955</v>
      </c>
      <c r="B606" t="s">
        <v>1973</v>
      </c>
      <c r="C606">
        <v>2765</v>
      </c>
      <c r="D606" t="s">
        <v>24</v>
      </c>
      <c r="E606" t="s">
        <v>25</v>
      </c>
      <c r="F606">
        <v>9</v>
      </c>
      <c r="G606" t="s">
        <v>1974</v>
      </c>
      <c r="H606" t="s">
        <v>1975</v>
      </c>
      <c r="I606" t="str">
        <f>VLOOKUP(A606,[1]Transactions!$A$2:$Y$3480,8,FALSE)</f>
        <v>Standard</v>
      </c>
      <c r="J606">
        <f>VLOOKUP(A606,[1]Transactions!$A$2:$Y$3480,13,FALSE)</f>
        <v>50.66</v>
      </c>
      <c r="K606" s="4">
        <f>VLOOKUP(A606,[1]Transactions!$A$2:$Y$3480,14,FALSE)</f>
        <v>42458</v>
      </c>
      <c r="M606" t="b">
        <f>VLOOKUP(A606,[1]Transactions!$A$2:$Y$3480,5,FALSE)</f>
        <v>1</v>
      </c>
      <c r="N606" t="str">
        <f>VLOOKUP(A606,[1]Transactions!$A$2:$Y$3480,6,FALSE)</f>
        <v>Approved</v>
      </c>
      <c r="O606" t="str">
        <f>VLOOKUP(A606,[1]Transactions!$A$1:$Y$3480,7,FALSE)</f>
        <v>Solex</v>
      </c>
      <c r="P606" t="s">
        <v>28</v>
      </c>
      <c r="Q606">
        <v>74</v>
      </c>
      <c r="R606" t="s">
        <v>187</v>
      </c>
      <c r="S606" t="s">
        <v>45</v>
      </c>
      <c r="T606" t="s">
        <v>46</v>
      </c>
      <c r="U606" t="s">
        <v>32</v>
      </c>
      <c r="V606" t="s">
        <v>47</v>
      </c>
      <c r="W606">
        <v>13</v>
      </c>
      <c r="X606">
        <v>8</v>
      </c>
      <c r="Y606">
        <v>8309.33</v>
      </c>
      <c r="Z606">
        <v>4003.2</v>
      </c>
      <c r="AA606">
        <v>30</v>
      </c>
      <c r="AB606">
        <v>19</v>
      </c>
      <c r="AC606">
        <v>8</v>
      </c>
      <c r="AD606">
        <v>4306.13</v>
      </c>
      <c r="AE606">
        <f t="shared" si="68"/>
        <v>3</v>
      </c>
      <c r="AF606">
        <f t="shared" si="67"/>
        <v>2</v>
      </c>
      <c r="AG606">
        <f t="shared" si="64"/>
        <v>1</v>
      </c>
      <c r="AH606">
        <f t="shared" si="65"/>
        <v>321</v>
      </c>
      <c r="AI606" t="str">
        <f t="shared" si="66"/>
        <v>Silver Customer</v>
      </c>
    </row>
    <row r="607" spans="1:35" x14ac:dyDescent="0.3">
      <c r="A607">
        <v>2148</v>
      </c>
      <c r="B607" t="s">
        <v>1976</v>
      </c>
      <c r="C607">
        <v>3976</v>
      </c>
      <c r="D607" t="s">
        <v>40</v>
      </c>
      <c r="E607" t="s">
        <v>25</v>
      </c>
      <c r="F607">
        <v>6</v>
      </c>
      <c r="G607" t="s">
        <v>1977</v>
      </c>
      <c r="H607" t="s">
        <v>1978</v>
      </c>
      <c r="I607" t="str">
        <f>VLOOKUP(A607,[1]Transactions!$A$2:$Y$3480,8,FALSE)</f>
        <v>Standard</v>
      </c>
      <c r="J607">
        <f>VLOOKUP(A607,[1]Transactions!$A$2:$Y$3480,13,FALSE)</f>
        <v>737.56999999999994</v>
      </c>
      <c r="K607" s="4">
        <f>VLOOKUP(A607,[1]Transactions!$A$2:$Y$3480,14,FALSE)</f>
        <v>35455</v>
      </c>
      <c r="M607" t="b">
        <f>VLOOKUP(A607,[1]Transactions!$A$2:$Y$3480,5,FALSE)</f>
        <v>1</v>
      </c>
      <c r="N607" t="str">
        <f>VLOOKUP(A607,[1]Transactions!$A$2:$Y$3480,6,FALSE)</f>
        <v>Approved</v>
      </c>
      <c r="O607" t="str">
        <f>VLOOKUP(A607,[1]Transactions!$A$1:$Y$3480,7,FALSE)</f>
        <v>Norco Bicycles</v>
      </c>
      <c r="P607" t="s">
        <v>43</v>
      </c>
      <c r="Q607">
        <v>78</v>
      </c>
      <c r="R607" t="s">
        <v>1029</v>
      </c>
      <c r="S607" t="s">
        <v>119</v>
      </c>
      <c r="T607" t="s">
        <v>31</v>
      </c>
      <c r="U607" t="s">
        <v>32</v>
      </c>
      <c r="V607" t="s">
        <v>33</v>
      </c>
      <c r="W607">
        <v>15</v>
      </c>
      <c r="X607">
        <v>4</v>
      </c>
      <c r="Y607">
        <v>4907.04</v>
      </c>
      <c r="Z607">
        <v>2560.88</v>
      </c>
      <c r="AA607">
        <v>31</v>
      </c>
      <c r="AB607">
        <v>137</v>
      </c>
      <c r="AC607">
        <v>4</v>
      </c>
      <c r="AD607">
        <v>2346.16</v>
      </c>
      <c r="AE607">
        <f t="shared" si="68"/>
        <v>1</v>
      </c>
      <c r="AF607">
        <f t="shared" si="67"/>
        <v>4</v>
      </c>
      <c r="AG607">
        <f t="shared" si="64"/>
        <v>3</v>
      </c>
      <c r="AH607">
        <f t="shared" si="65"/>
        <v>143</v>
      </c>
      <c r="AI607" t="str">
        <f t="shared" si="66"/>
        <v>Bronz customer</v>
      </c>
    </row>
    <row r="608" spans="1:35" x14ac:dyDescent="0.3">
      <c r="A608">
        <v>613</v>
      </c>
      <c r="B608" t="s">
        <v>1979</v>
      </c>
      <c r="C608">
        <v>2212</v>
      </c>
      <c r="D608" t="s">
        <v>24</v>
      </c>
      <c r="E608" t="s">
        <v>25</v>
      </c>
      <c r="F608">
        <v>9</v>
      </c>
      <c r="G608" t="s">
        <v>1923</v>
      </c>
      <c r="H608" t="s">
        <v>1980</v>
      </c>
      <c r="I608" t="str">
        <f>VLOOKUP(A608,[1]Transactions!$A$2:$Y$3480,8,FALSE)</f>
        <v>Standard</v>
      </c>
      <c r="J608">
        <f>VLOOKUP(A608,[1]Transactions!$A$2:$Y$3480,13,FALSE)</f>
        <v>128.45999999999992</v>
      </c>
      <c r="K608" s="4">
        <f>VLOOKUP(A608,[1]Transactions!$A$2:$Y$3480,14,FALSE)</f>
        <v>40553</v>
      </c>
      <c r="M608" t="b">
        <f>VLOOKUP(A608,[1]Transactions!$A$2:$Y$3480,5,FALSE)</f>
        <v>0</v>
      </c>
      <c r="N608" t="str">
        <f>VLOOKUP(A608,[1]Transactions!$A$2:$Y$3480,6,FALSE)</f>
        <v>Approved</v>
      </c>
      <c r="O608" t="str">
        <f>VLOOKUP(A608,[1]Transactions!$A$1:$Y$3480,7,FALSE)</f>
        <v>WeareA2B</v>
      </c>
      <c r="P608" t="s">
        <v>43</v>
      </c>
      <c r="Q608">
        <v>4</v>
      </c>
      <c r="R608" t="s">
        <v>134</v>
      </c>
      <c r="S608" t="s">
        <v>176</v>
      </c>
      <c r="T608" t="s">
        <v>46</v>
      </c>
      <c r="U608" t="s">
        <v>32</v>
      </c>
      <c r="V608" t="s">
        <v>47</v>
      </c>
      <c r="W608">
        <v>17</v>
      </c>
      <c r="X608">
        <v>6</v>
      </c>
      <c r="Y608">
        <v>5898.85</v>
      </c>
      <c r="Z608">
        <v>3800.26</v>
      </c>
      <c r="AA608">
        <v>30</v>
      </c>
      <c r="AB608">
        <v>3</v>
      </c>
      <c r="AC608">
        <v>6</v>
      </c>
      <c r="AD608">
        <v>2098.59</v>
      </c>
      <c r="AE608">
        <f t="shared" si="68"/>
        <v>4</v>
      </c>
      <c r="AF608">
        <f t="shared" si="67"/>
        <v>3</v>
      </c>
      <c r="AG608">
        <f t="shared" si="64"/>
        <v>3</v>
      </c>
      <c r="AH608">
        <f t="shared" si="65"/>
        <v>433</v>
      </c>
      <c r="AI608" t="str">
        <f t="shared" si="66"/>
        <v>Platinum Customer</v>
      </c>
    </row>
    <row r="609" spans="1:35" x14ac:dyDescent="0.3">
      <c r="A609">
        <v>810</v>
      </c>
      <c r="B609" t="s">
        <v>1981</v>
      </c>
      <c r="C609">
        <v>2173</v>
      </c>
      <c r="D609" t="s">
        <v>24</v>
      </c>
      <c r="E609" t="s">
        <v>25</v>
      </c>
      <c r="F609">
        <v>9</v>
      </c>
      <c r="G609" t="s">
        <v>1982</v>
      </c>
      <c r="H609" t="s">
        <v>1983</v>
      </c>
      <c r="I609" t="str">
        <f>VLOOKUP(A609,[1]Transactions!$A$2:$Y$3480,8,FALSE)</f>
        <v>Road</v>
      </c>
      <c r="J609">
        <f>VLOOKUP(A609,[1]Transactions!$A$2:$Y$3480,13,FALSE)</f>
        <v>189.27999999999997</v>
      </c>
      <c r="K609" s="4">
        <f>VLOOKUP(A609,[1]Transactions!$A$2:$Y$3480,14,FALSE)</f>
        <v>38991</v>
      </c>
      <c r="M609" t="b">
        <f>VLOOKUP(A609,[1]Transactions!$A$2:$Y$3480,5,FALSE)</f>
        <v>1</v>
      </c>
      <c r="N609" t="str">
        <f>VLOOKUP(A609,[1]Transactions!$A$2:$Y$3480,6,FALSE)</f>
        <v>Approved</v>
      </c>
      <c r="O609" t="str">
        <f>VLOOKUP(A609,[1]Transactions!$A$1:$Y$3480,7,FALSE)</f>
        <v>Trek Bicycles</v>
      </c>
      <c r="P609" t="s">
        <v>43</v>
      </c>
      <c r="Q609">
        <v>24</v>
      </c>
      <c r="R609" t="s">
        <v>1984</v>
      </c>
      <c r="S609" t="s">
        <v>30</v>
      </c>
      <c r="T609" t="s">
        <v>31</v>
      </c>
      <c r="U609" t="s">
        <v>32</v>
      </c>
      <c r="V609" t="s">
        <v>33</v>
      </c>
      <c r="W609">
        <v>1</v>
      </c>
      <c r="X609">
        <v>4</v>
      </c>
      <c r="Y609">
        <v>4539.42</v>
      </c>
      <c r="Z609">
        <v>3594.26</v>
      </c>
      <c r="AA609">
        <v>22</v>
      </c>
      <c r="AB609">
        <v>68</v>
      </c>
      <c r="AC609">
        <v>4</v>
      </c>
      <c r="AD609">
        <v>945.16</v>
      </c>
      <c r="AE609">
        <f t="shared" si="68"/>
        <v>2</v>
      </c>
      <c r="AF609">
        <f t="shared" si="67"/>
        <v>4</v>
      </c>
      <c r="AG609">
        <f t="shared" si="64"/>
        <v>4</v>
      </c>
      <c r="AH609">
        <f t="shared" si="65"/>
        <v>244</v>
      </c>
      <c r="AI609" t="str">
        <f t="shared" si="66"/>
        <v>Gold Customerr</v>
      </c>
    </row>
    <row r="610" spans="1:35" x14ac:dyDescent="0.3">
      <c r="A610">
        <v>3469</v>
      </c>
      <c r="B610" t="s">
        <v>1985</v>
      </c>
      <c r="C610">
        <v>4304</v>
      </c>
      <c r="D610" t="s">
        <v>53</v>
      </c>
      <c r="E610" t="s">
        <v>25</v>
      </c>
      <c r="F610">
        <v>3</v>
      </c>
      <c r="G610" t="s">
        <v>1986</v>
      </c>
      <c r="H610" t="s">
        <v>1987</v>
      </c>
      <c r="I610" t="str">
        <f>VLOOKUP(A610,[1]Transactions!$A$2:$Y$3480,8,FALSE)</f>
        <v>Road</v>
      </c>
      <c r="J610">
        <f>VLOOKUP(A610,[1]Transactions!$A$2:$Y$3480,13,FALSE)</f>
        <v>830.2399999999999</v>
      </c>
      <c r="K610" s="4">
        <f>VLOOKUP(A610,[1]Transactions!$A$2:$Y$3480,14,FALSE)</f>
        <v>33364</v>
      </c>
      <c r="M610" t="b">
        <f>VLOOKUP(A610,[1]Transactions!$A$2:$Y$3480,5,FALSE)</f>
        <v>0</v>
      </c>
      <c r="N610" t="str">
        <f>VLOOKUP(A610,[1]Transactions!$A$2:$Y$3480,6,FALSE)</f>
        <v>Approved</v>
      </c>
      <c r="O610" t="str">
        <f>VLOOKUP(A610,[1]Transactions!$A$1:$Y$3480,7,FALSE)</f>
        <v>Norco Bicycles</v>
      </c>
      <c r="P610" t="s">
        <v>43</v>
      </c>
      <c r="Q610">
        <v>90</v>
      </c>
      <c r="R610" t="s">
        <v>441</v>
      </c>
      <c r="S610" t="s">
        <v>30</v>
      </c>
      <c r="T610" t="s">
        <v>31</v>
      </c>
      <c r="U610" t="s">
        <v>32</v>
      </c>
      <c r="V610" t="s">
        <v>33</v>
      </c>
      <c r="W610">
        <v>5</v>
      </c>
      <c r="X610">
        <v>3</v>
      </c>
      <c r="Y610">
        <v>2349.65</v>
      </c>
      <c r="Z610">
        <v>2029.46</v>
      </c>
      <c r="AA610">
        <v>33</v>
      </c>
      <c r="AB610">
        <v>38</v>
      </c>
      <c r="AC610">
        <v>3</v>
      </c>
      <c r="AD610">
        <v>320.19</v>
      </c>
      <c r="AE610">
        <f t="shared" si="68"/>
        <v>3</v>
      </c>
      <c r="AF610">
        <f t="shared" si="67"/>
        <v>4</v>
      </c>
      <c r="AG610">
        <f t="shared" si="64"/>
        <v>4</v>
      </c>
      <c r="AH610">
        <f t="shared" si="65"/>
        <v>344</v>
      </c>
      <c r="AI610" t="str">
        <f t="shared" si="66"/>
        <v>Silver Customer</v>
      </c>
    </row>
    <row r="611" spans="1:35" x14ac:dyDescent="0.3">
      <c r="A611">
        <v>2960</v>
      </c>
      <c r="B611" t="s">
        <v>1988</v>
      </c>
      <c r="C611">
        <v>2537</v>
      </c>
      <c r="D611" t="s">
        <v>24</v>
      </c>
      <c r="E611" t="s">
        <v>25</v>
      </c>
      <c r="F611">
        <v>4</v>
      </c>
      <c r="G611" t="s">
        <v>1989</v>
      </c>
      <c r="H611" t="s">
        <v>1990</v>
      </c>
      <c r="I611" t="str">
        <f>VLOOKUP(A611,[1]Transactions!$A$2:$Y$3480,8,FALSE)</f>
        <v>Touring</v>
      </c>
      <c r="J611">
        <f>VLOOKUP(A611,[1]Transactions!$A$2:$Y$3480,13,FALSE)</f>
        <v>139.2299999999999</v>
      </c>
      <c r="K611" s="4">
        <f>VLOOKUP(A611,[1]Transactions!$A$2:$Y$3480,14,FALSE)</f>
        <v>36145</v>
      </c>
      <c r="M611" t="b">
        <f>VLOOKUP(A611,[1]Transactions!$A$2:$Y$3480,5,FALSE)</f>
        <v>1</v>
      </c>
      <c r="N611" t="str">
        <f>VLOOKUP(A611,[1]Transactions!$A$2:$Y$3480,6,FALSE)</f>
        <v>Approved</v>
      </c>
      <c r="O611" t="str">
        <f>VLOOKUP(A611,[1]Transactions!$A$1:$Y$3480,7,FALSE)</f>
        <v>OHM Cycles</v>
      </c>
      <c r="P611" t="s">
        <v>43</v>
      </c>
      <c r="Q611">
        <v>6</v>
      </c>
      <c r="R611" t="s">
        <v>145</v>
      </c>
      <c r="S611" t="s">
        <v>176</v>
      </c>
      <c r="T611" t="s">
        <v>31</v>
      </c>
      <c r="U611" t="s">
        <v>32</v>
      </c>
      <c r="V611" t="s">
        <v>33</v>
      </c>
      <c r="W611">
        <v>16</v>
      </c>
      <c r="X611">
        <v>3</v>
      </c>
      <c r="Y611">
        <v>5056.1000000000004</v>
      </c>
      <c r="Z611">
        <v>2120.4299999999998</v>
      </c>
      <c r="AA611">
        <v>44</v>
      </c>
      <c r="AB611">
        <v>88</v>
      </c>
      <c r="AC611">
        <v>3</v>
      </c>
      <c r="AD611">
        <v>2935.67</v>
      </c>
      <c r="AE611">
        <f t="shared" si="68"/>
        <v>1</v>
      </c>
      <c r="AF611">
        <f t="shared" si="67"/>
        <v>4</v>
      </c>
      <c r="AG611">
        <f t="shared" si="64"/>
        <v>2</v>
      </c>
      <c r="AH611">
        <f t="shared" si="65"/>
        <v>142</v>
      </c>
      <c r="AI611" t="str">
        <f t="shared" si="66"/>
        <v>Bronz customer</v>
      </c>
    </row>
    <row r="612" spans="1:35" x14ac:dyDescent="0.3">
      <c r="A612">
        <v>2726</v>
      </c>
      <c r="B612" t="s">
        <v>1991</v>
      </c>
      <c r="C612">
        <v>2261</v>
      </c>
      <c r="D612" t="s">
        <v>24</v>
      </c>
      <c r="E612" t="s">
        <v>25</v>
      </c>
      <c r="F612">
        <v>7</v>
      </c>
      <c r="G612" t="s">
        <v>1992</v>
      </c>
      <c r="H612" t="s">
        <v>1993</v>
      </c>
      <c r="I612" t="str">
        <f>VLOOKUP(A612,[1]Transactions!$A$2:$Y$3480,8,FALSE)</f>
        <v>Standard</v>
      </c>
      <c r="J612">
        <f>VLOOKUP(A612,[1]Transactions!$A$2:$Y$3480,13,FALSE)</f>
        <v>64.509999999999991</v>
      </c>
      <c r="K612" s="4">
        <f>VLOOKUP(A612,[1]Transactions!$A$2:$Y$3480,14,FALSE)</f>
        <v>36145</v>
      </c>
      <c r="M612" t="b">
        <f>VLOOKUP(A612,[1]Transactions!$A$2:$Y$3480,5,FALSE)</f>
        <v>1</v>
      </c>
      <c r="N612" t="str">
        <f>VLOOKUP(A612,[1]Transactions!$A$2:$Y$3480,6,FALSE)</f>
        <v>Approved</v>
      </c>
      <c r="O612" t="str">
        <f>VLOOKUP(A612,[1]Transactions!$A$1:$Y$3480,7,FALSE)</f>
        <v>Norco Bicycles</v>
      </c>
      <c r="P612" t="s">
        <v>28</v>
      </c>
      <c r="Q612">
        <v>49</v>
      </c>
      <c r="R612" t="s">
        <v>429</v>
      </c>
      <c r="S612" t="s">
        <v>45</v>
      </c>
      <c r="T612" t="s">
        <v>38</v>
      </c>
      <c r="U612" t="s">
        <v>32</v>
      </c>
      <c r="V612" t="s">
        <v>47</v>
      </c>
      <c r="W612">
        <v>4</v>
      </c>
      <c r="X612">
        <v>9</v>
      </c>
      <c r="Y612">
        <v>9047.33</v>
      </c>
      <c r="Z612">
        <v>3862.36</v>
      </c>
      <c r="AA612">
        <v>44</v>
      </c>
      <c r="AB612">
        <v>27</v>
      </c>
      <c r="AC612">
        <v>9</v>
      </c>
      <c r="AD612">
        <v>5184.97</v>
      </c>
      <c r="AE612">
        <f t="shared" si="68"/>
        <v>3</v>
      </c>
      <c r="AF612">
        <f t="shared" si="67"/>
        <v>2</v>
      </c>
      <c r="AG612">
        <f t="shared" si="64"/>
        <v>1</v>
      </c>
      <c r="AH612">
        <f t="shared" si="65"/>
        <v>321</v>
      </c>
      <c r="AI612" t="str">
        <f t="shared" si="66"/>
        <v>Silver Customer</v>
      </c>
    </row>
    <row r="613" spans="1:35" x14ac:dyDescent="0.3">
      <c r="A613">
        <v>1331</v>
      </c>
      <c r="B613" t="s">
        <v>1994</v>
      </c>
      <c r="C613">
        <v>3910</v>
      </c>
      <c r="D613" t="s">
        <v>40</v>
      </c>
      <c r="E613" t="s">
        <v>25</v>
      </c>
      <c r="F613">
        <v>7</v>
      </c>
      <c r="G613" t="s">
        <v>1995</v>
      </c>
      <c r="H613" t="s">
        <v>1996</v>
      </c>
      <c r="I613" t="str">
        <f>VLOOKUP(A613,[1]Transactions!$A$2:$Y$3480,8,FALSE)</f>
        <v>Standard</v>
      </c>
      <c r="J613">
        <f>VLOOKUP(A613,[1]Transactions!$A$2:$Y$3480,13,FALSE)</f>
        <v>57.72999999999999</v>
      </c>
      <c r="K613" s="4">
        <f>VLOOKUP(A613,[1]Transactions!$A$2:$Y$3480,14,FALSE)</f>
        <v>39031</v>
      </c>
      <c r="M613" t="b">
        <f>VLOOKUP(A613,[1]Transactions!$A$2:$Y$3480,5,FALSE)</f>
        <v>0</v>
      </c>
      <c r="N613" t="str">
        <f>VLOOKUP(A613,[1]Transactions!$A$2:$Y$3480,6,FALSE)</f>
        <v>Approved</v>
      </c>
      <c r="O613" t="str">
        <f>VLOOKUP(A613,[1]Transactions!$A$1:$Y$3480,7,FALSE)</f>
        <v>Giant Bicycles</v>
      </c>
      <c r="P613" t="s">
        <v>28</v>
      </c>
      <c r="Q613">
        <v>12</v>
      </c>
      <c r="R613" t="s">
        <v>295</v>
      </c>
      <c r="S613" t="s">
        <v>183</v>
      </c>
      <c r="T613" t="s">
        <v>46</v>
      </c>
      <c r="U613" t="s">
        <v>32</v>
      </c>
      <c r="V613" t="s">
        <v>47</v>
      </c>
      <c r="W613">
        <v>17</v>
      </c>
      <c r="X613">
        <v>10</v>
      </c>
      <c r="Y613">
        <v>11641.26</v>
      </c>
      <c r="Z613">
        <v>5388.83</v>
      </c>
      <c r="AA613">
        <v>33</v>
      </c>
      <c r="AB613">
        <v>5</v>
      </c>
      <c r="AC613">
        <v>10</v>
      </c>
      <c r="AD613">
        <v>6252.43</v>
      </c>
      <c r="AE613">
        <f t="shared" si="68"/>
        <v>4</v>
      </c>
      <c r="AF613">
        <f t="shared" si="67"/>
        <v>2</v>
      </c>
      <c r="AG613">
        <f t="shared" si="64"/>
        <v>1</v>
      </c>
      <c r="AH613">
        <f t="shared" si="65"/>
        <v>421</v>
      </c>
      <c r="AI613" t="str">
        <f t="shared" si="66"/>
        <v>Platinum Customer</v>
      </c>
    </row>
    <row r="614" spans="1:35" x14ac:dyDescent="0.3">
      <c r="A614">
        <v>1988</v>
      </c>
      <c r="B614" t="s">
        <v>1997</v>
      </c>
      <c r="C614">
        <v>3216</v>
      </c>
      <c r="D614" t="s">
        <v>40</v>
      </c>
      <c r="E614" t="s">
        <v>25</v>
      </c>
      <c r="F614">
        <v>5</v>
      </c>
      <c r="G614" t="s">
        <v>1998</v>
      </c>
      <c r="H614" t="s">
        <v>1999</v>
      </c>
      <c r="I614" t="str">
        <f>VLOOKUP(A614,[1]Transactions!$A$2:$Y$3480,8,FALSE)</f>
        <v>Touring</v>
      </c>
      <c r="J614">
        <f>VLOOKUP(A614,[1]Transactions!$A$2:$Y$3480,13,FALSE)</f>
        <v>1408.91</v>
      </c>
      <c r="K614" s="4">
        <f>VLOOKUP(A614,[1]Transactions!$A$2:$Y$3480,14,FALSE)</f>
        <v>41533</v>
      </c>
      <c r="M614">
        <f>VLOOKUP(A614,[1]Transactions!$A$2:$Y$3480,5,FALSE)</f>
        <v>0</v>
      </c>
      <c r="N614" t="str">
        <f>VLOOKUP(A614,[1]Transactions!$A$2:$Y$3480,6,FALSE)</f>
        <v>Approved</v>
      </c>
      <c r="O614" t="str">
        <f>VLOOKUP(A614,[1]Transactions!$A$1:$Y$3480,7,FALSE)</f>
        <v>Solex</v>
      </c>
      <c r="P614" t="s">
        <v>28</v>
      </c>
      <c r="Q614">
        <v>27</v>
      </c>
      <c r="R614" t="s">
        <v>1071</v>
      </c>
      <c r="S614" t="s">
        <v>176</v>
      </c>
      <c r="T614" t="s">
        <v>31</v>
      </c>
      <c r="U614" t="s">
        <v>32</v>
      </c>
      <c r="V614" t="s">
        <v>47</v>
      </c>
      <c r="W614">
        <v>8</v>
      </c>
      <c r="X614">
        <v>8</v>
      </c>
      <c r="Y614">
        <v>10687.63</v>
      </c>
      <c r="Z614">
        <v>4681.2299999999996</v>
      </c>
      <c r="AA614">
        <v>63</v>
      </c>
      <c r="AB614">
        <v>134</v>
      </c>
      <c r="AC614">
        <v>8</v>
      </c>
      <c r="AD614">
        <v>6006.4</v>
      </c>
      <c r="AE614">
        <f t="shared" si="68"/>
        <v>1</v>
      </c>
      <c r="AF614">
        <f t="shared" si="67"/>
        <v>2</v>
      </c>
      <c r="AG614">
        <f t="shared" si="64"/>
        <v>1</v>
      </c>
      <c r="AH614">
        <f t="shared" si="65"/>
        <v>121</v>
      </c>
      <c r="AI614" t="str">
        <f t="shared" si="66"/>
        <v>Bronz customer</v>
      </c>
    </row>
    <row r="615" spans="1:35" x14ac:dyDescent="0.3">
      <c r="A615">
        <v>1708</v>
      </c>
      <c r="B615" t="s">
        <v>2000</v>
      </c>
      <c r="C615">
        <v>2154</v>
      </c>
      <c r="D615" t="s">
        <v>24</v>
      </c>
      <c r="E615" t="s">
        <v>25</v>
      </c>
      <c r="F615">
        <v>10</v>
      </c>
      <c r="G615" t="s">
        <v>2001</v>
      </c>
      <c r="H615" t="s">
        <v>2002</v>
      </c>
      <c r="I615" t="str">
        <f>VLOOKUP(A615,[1]Transactions!$A$2:$Y$3480,8,FALSE)</f>
        <v>Standard</v>
      </c>
      <c r="J615">
        <f>VLOOKUP(A615,[1]Transactions!$A$2:$Y$3480,13,FALSE)</f>
        <v>872.8900000000001</v>
      </c>
      <c r="K615" s="4">
        <f>VLOOKUP(A615,[1]Transactions!$A$2:$Y$3480,14,FALSE)</f>
        <v>34996</v>
      </c>
      <c r="M615" t="b">
        <f>VLOOKUP(A615,[1]Transactions!$A$2:$Y$3480,5,FALSE)</f>
        <v>0</v>
      </c>
      <c r="N615" t="str">
        <f>VLOOKUP(A615,[1]Transactions!$A$2:$Y$3480,6,FALSE)</f>
        <v>Approved</v>
      </c>
      <c r="O615" t="str">
        <f>VLOOKUP(A615,[1]Transactions!$A$1:$Y$3480,7,FALSE)</f>
        <v>Trek Bicycles</v>
      </c>
      <c r="P615" t="s">
        <v>43</v>
      </c>
      <c r="Q615">
        <v>39</v>
      </c>
      <c r="R615" t="s">
        <v>648</v>
      </c>
      <c r="S615" t="s">
        <v>176</v>
      </c>
      <c r="T615" t="s">
        <v>46</v>
      </c>
      <c r="U615" t="s">
        <v>32</v>
      </c>
      <c r="V615" t="s">
        <v>47</v>
      </c>
      <c r="W615">
        <v>20</v>
      </c>
      <c r="X615">
        <v>4</v>
      </c>
      <c r="Y615">
        <v>6112.64</v>
      </c>
      <c r="Z615">
        <v>3887.61</v>
      </c>
      <c r="AA615">
        <v>31</v>
      </c>
      <c r="AB615">
        <v>258</v>
      </c>
      <c r="AC615">
        <v>4</v>
      </c>
      <c r="AD615">
        <v>2225.0300000000002</v>
      </c>
      <c r="AE615">
        <f t="shared" si="68"/>
        <v>1</v>
      </c>
      <c r="AF615">
        <f t="shared" si="67"/>
        <v>4</v>
      </c>
      <c r="AG615">
        <f t="shared" si="64"/>
        <v>3</v>
      </c>
      <c r="AH615">
        <f t="shared" si="65"/>
        <v>143</v>
      </c>
      <c r="AI615" t="str">
        <f t="shared" si="66"/>
        <v>Bronz customer</v>
      </c>
    </row>
    <row r="616" spans="1:35" x14ac:dyDescent="0.3">
      <c r="A616">
        <v>61</v>
      </c>
      <c r="B616" t="s">
        <v>2003</v>
      </c>
      <c r="C616">
        <v>2765</v>
      </c>
      <c r="D616" t="s">
        <v>24</v>
      </c>
      <c r="E616" t="s">
        <v>25</v>
      </c>
      <c r="F616">
        <v>7</v>
      </c>
      <c r="G616" t="s">
        <v>2004</v>
      </c>
      <c r="H616" t="s">
        <v>2005</v>
      </c>
      <c r="I616" t="str">
        <f>VLOOKUP(A616,[1]Transactions!$A$2:$Y$3480,8,FALSE)</f>
        <v>Road</v>
      </c>
      <c r="J616">
        <f>VLOOKUP(A616,[1]Transactions!$A$2:$Y$3480,13,FALSE)</f>
        <v>4.8</v>
      </c>
      <c r="K616" s="4">
        <f>VLOOKUP(A616,[1]Transactions!$A$2:$Y$3480,14,FALSE)</f>
        <v>34244</v>
      </c>
      <c r="M616" t="b">
        <f>VLOOKUP(A616,[1]Transactions!$A$2:$Y$3480,5,FALSE)</f>
        <v>0</v>
      </c>
      <c r="N616" t="str">
        <f>VLOOKUP(A616,[1]Transactions!$A$2:$Y$3480,6,FALSE)</f>
        <v>Approved</v>
      </c>
      <c r="O616" t="str">
        <f>VLOOKUP(A616,[1]Transactions!$A$1:$Y$3480,7,FALSE)</f>
        <v>OHM Cycles</v>
      </c>
      <c r="P616" t="s">
        <v>43</v>
      </c>
      <c r="Q616">
        <v>47</v>
      </c>
      <c r="R616" t="s">
        <v>372</v>
      </c>
      <c r="S616" t="s">
        <v>176</v>
      </c>
      <c r="T616" t="s">
        <v>46</v>
      </c>
      <c r="U616" t="s">
        <v>32</v>
      </c>
      <c r="V616" t="s">
        <v>47</v>
      </c>
      <c r="W616">
        <v>13</v>
      </c>
      <c r="X616">
        <v>6</v>
      </c>
      <c r="Y616">
        <v>7529.36</v>
      </c>
      <c r="Z616">
        <v>3275.12</v>
      </c>
      <c r="AA616">
        <v>60</v>
      </c>
      <c r="AB616">
        <v>47</v>
      </c>
      <c r="AC616">
        <v>6</v>
      </c>
      <c r="AD616">
        <v>4254.24</v>
      </c>
      <c r="AE616">
        <f t="shared" si="68"/>
        <v>2</v>
      </c>
      <c r="AF616">
        <f t="shared" si="67"/>
        <v>3</v>
      </c>
      <c r="AG616">
        <f t="shared" si="64"/>
        <v>2</v>
      </c>
      <c r="AH616">
        <f t="shared" si="65"/>
        <v>232</v>
      </c>
      <c r="AI616" t="str">
        <f t="shared" si="66"/>
        <v>Gold Customerr</v>
      </c>
    </row>
    <row r="617" spans="1:35" x14ac:dyDescent="0.3">
      <c r="A617">
        <v>102</v>
      </c>
      <c r="B617" t="s">
        <v>2006</v>
      </c>
      <c r="C617">
        <v>2168</v>
      </c>
      <c r="D617" t="s">
        <v>24</v>
      </c>
      <c r="E617" t="s">
        <v>25</v>
      </c>
      <c r="F617">
        <v>9</v>
      </c>
      <c r="G617" t="s">
        <v>2007</v>
      </c>
      <c r="H617" t="s">
        <v>2008</v>
      </c>
      <c r="I617" t="str">
        <f>VLOOKUP(A617,[1]Transactions!$A$2:$Y$3480,8,FALSE)</f>
        <v>Standard</v>
      </c>
      <c r="J617">
        <f>VLOOKUP(A617,[1]Transactions!$A$2:$Y$3480,13,FALSE)</f>
        <v>451.65000000000009</v>
      </c>
      <c r="K617" s="4">
        <f>VLOOKUP(A617,[1]Transactions!$A$2:$Y$3480,14,FALSE)</f>
        <v>40649</v>
      </c>
      <c r="M617" t="b">
        <f>VLOOKUP(A617,[1]Transactions!$A$2:$Y$3480,5,FALSE)</f>
        <v>0</v>
      </c>
      <c r="N617" t="str">
        <f>VLOOKUP(A617,[1]Transactions!$A$2:$Y$3480,6,FALSE)</f>
        <v>Approved</v>
      </c>
      <c r="O617" t="str">
        <f>VLOOKUP(A617,[1]Transactions!$A$1:$Y$3480,7,FALSE)</f>
        <v>Giant Bicycles</v>
      </c>
      <c r="P617" t="s">
        <v>28</v>
      </c>
      <c r="Q617">
        <v>51</v>
      </c>
      <c r="R617" t="s">
        <v>291</v>
      </c>
      <c r="S617" t="s">
        <v>119</v>
      </c>
      <c r="T617" t="s">
        <v>38</v>
      </c>
      <c r="U617" t="s">
        <v>32</v>
      </c>
      <c r="V617" t="s">
        <v>47</v>
      </c>
      <c r="W617">
        <v>16</v>
      </c>
      <c r="X617">
        <v>7</v>
      </c>
      <c r="Y617">
        <v>6659.22</v>
      </c>
      <c r="Z617">
        <v>4072.21</v>
      </c>
      <c r="AA617">
        <v>63</v>
      </c>
      <c r="AB617">
        <v>42</v>
      </c>
      <c r="AC617">
        <v>7</v>
      </c>
      <c r="AD617">
        <v>2587.0100000000002</v>
      </c>
      <c r="AE617">
        <f t="shared" si="68"/>
        <v>3</v>
      </c>
      <c r="AF617">
        <f t="shared" si="67"/>
        <v>3</v>
      </c>
      <c r="AG617">
        <f t="shared" si="64"/>
        <v>3</v>
      </c>
      <c r="AH617">
        <f t="shared" si="65"/>
        <v>333</v>
      </c>
      <c r="AI617" t="str">
        <f t="shared" si="66"/>
        <v>Silver Customer</v>
      </c>
    </row>
    <row r="618" spans="1:35" x14ac:dyDescent="0.3">
      <c r="A618">
        <v>1748</v>
      </c>
      <c r="B618" t="s">
        <v>2009</v>
      </c>
      <c r="C618">
        <v>4035</v>
      </c>
      <c r="D618" t="s">
        <v>53</v>
      </c>
      <c r="E618" t="s">
        <v>25</v>
      </c>
      <c r="F618">
        <v>8</v>
      </c>
      <c r="G618" t="s">
        <v>2010</v>
      </c>
      <c r="H618" t="s">
        <v>2011</v>
      </c>
      <c r="I618" t="str">
        <f>VLOOKUP(A618,[1]Transactions!$A$2:$Y$3480,8,FALSE)</f>
        <v>Standard</v>
      </c>
      <c r="J618">
        <f>VLOOKUP(A618,[1]Transactions!$A$2:$Y$3480,13,FALSE)</f>
        <v>43.97</v>
      </c>
      <c r="K618" s="4">
        <f>VLOOKUP(A618,[1]Transactions!$A$2:$Y$3480,14,FALSE)</f>
        <v>37668</v>
      </c>
      <c r="M618" t="b">
        <f>VLOOKUP(A618,[1]Transactions!$A$2:$Y$3480,5,FALSE)</f>
        <v>0</v>
      </c>
      <c r="N618" t="str">
        <f>VLOOKUP(A618,[1]Transactions!$A$2:$Y$3480,6,FALSE)</f>
        <v>Approved</v>
      </c>
      <c r="O618" t="str">
        <f>VLOOKUP(A618,[1]Transactions!$A$1:$Y$3480,7,FALSE)</f>
        <v>WeareA2B</v>
      </c>
      <c r="P618" t="s">
        <v>28</v>
      </c>
      <c r="Q618">
        <v>83</v>
      </c>
      <c r="R618" t="s">
        <v>1053</v>
      </c>
      <c r="S618" t="s">
        <v>119</v>
      </c>
      <c r="T618" t="s">
        <v>31</v>
      </c>
      <c r="U618" t="s">
        <v>32</v>
      </c>
      <c r="V618" t="s">
        <v>33</v>
      </c>
      <c r="W618">
        <v>10</v>
      </c>
      <c r="X618">
        <v>10</v>
      </c>
      <c r="Y618">
        <v>11012.26</v>
      </c>
      <c r="Z618">
        <v>6038.31</v>
      </c>
      <c r="AA618">
        <v>64</v>
      </c>
      <c r="AB618">
        <v>2</v>
      </c>
      <c r="AC618">
        <v>10</v>
      </c>
      <c r="AD618">
        <v>4973.95</v>
      </c>
      <c r="AE618">
        <f t="shared" si="68"/>
        <v>4</v>
      </c>
      <c r="AF618">
        <f t="shared" si="67"/>
        <v>2</v>
      </c>
      <c r="AG618">
        <f t="shared" si="64"/>
        <v>1</v>
      </c>
      <c r="AH618">
        <f t="shared" si="65"/>
        <v>421</v>
      </c>
      <c r="AI618" t="str">
        <f t="shared" si="66"/>
        <v>Platinum Customer</v>
      </c>
    </row>
    <row r="619" spans="1:35" x14ac:dyDescent="0.3">
      <c r="A619">
        <v>2459</v>
      </c>
      <c r="B619" t="s">
        <v>2012</v>
      </c>
      <c r="C619">
        <v>4034</v>
      </c>
      <c r="D619" t="s">
        <v>53</v>
      </c>
      <c r="E619" t="s">
        <v>25</v>
      </c>
      <c r="F619">
        <v>6</v>
      </c>
      <c r="G619" t="s">
        <v>2013</v>
      </c>
      <c r="H619" t="s">
        <v>2014</v>
      </c>
      <c r="I619" t="str">
        <f>VLOOKUP(A619,[1]Transactions!$A$2:$Y$3480,8,FALSE)</f>
        <v>Standard</v>
      </c>
      <c r="J619">
        <f>VLOOKUP(A619,[1]Transactions!$A$2:$Y$3480,13,FALSE)</f>
        <v>1592.19</v>
      </c>
      <c r="K619" s="4">
        <f>VLOOKUP(A619,[1]Transactions!$A$2:$Y$3480,14,FALSE)</f>
        <v>34996</v>
      </c>
      <c r="M619" t="b">
        <f>VLOOKUP(A619,[1]Transactions!$A$2:$Y$3480,5,FALSE)</f>
        <v>0</v>
      </c>
      <c r="N619" t="str">
        <f>VLOOKUP(A619,[1]Transactions!$A$2:$Y$3480,6,FALSE)</f>
        <v>Approved</v>
      </c>
      <c r="O619" t="str">
        <f>VLOOKUP(A619,[1]Transactions!$A$1:$Y$3480,7,FALSE)</f>
        <v>OHM Cycles</v>
      </c>
      <c r="P619" t="s">
        <v>43</v>
      </c>
      <c r="Q619">
        <v>67</v>
      </c>
      <c r="R619" t="s">
        <v>218</v>
      </c>
      <c r="S619" t="s">
        <v>119</v>
      </c>
      <c r="T619" t="s">
        <v>46</v>
      </c>
      <c r="U619" t="s">
        <v>32</v>
      </c>
      <c r="V619" t="s">
        <v>47</v>
      </c>
      <c r="W619">
        <v>18</v>
      </c>
      <c r="X619">
        <v>11</v>
      </c>
      <c r="Y619">
        <v>11877.19</v>
      </c>
      <c r="Z619">
        <v>7139.89</v>
      </c>
      <c r="AA619">
        <v>34</v>
      </c>
      <c r="AB619">
        <v>53</v>
      </c>
      <c r="AC619">
        <v>11</v>
      </c>
      <c r="AD619">
        <v>4737.3</v>
      </c>
      <c r="AE619">
        <f t="shared" si="68"/>
        <v>2</v>
      </c>
      <c r="AF619">
        <f t="shared" si="67"/>
        <v>2</v>
      </c>
      <c r="AG619">
        <f t="shared" si="64"/>
        <v>1</v>
      </c>
      <c r="AH619">
        <f t="shared" si="65"/>
        <v>221</v>
      </c>
      <c r="AI619" t="str">
        <f t="shared" si="66"/>
        <v>Gold Customerr</v>
      </c>
    </row>
    <row r="620" spans="1:35" x14ac:dyDescent="0.3">
      <c r="A620">
        <v>3323</v>
      </c>
      <c r="B620" t="s">
        <v>2015</v>
      </c>
      <c r="C620">
        <v>4213</v>
      </c>
      <c r="D620" t="s">
        <v>53</v>
      </c>
      <c r="E620" t="s">
        <v>25</v>
      </c>
      <c r="F620">
        <v>7</v>
      </c>
      <c r="G620" t="s">
        <v>2016</v>
      </c>
      <c r="H620" t="s">
        <v>2017</v>
      </c>
      <c r="I620" t="str">
        <f>VLOOKUP(A620,[1]Transactions!$A$2:$Y$3480,8,FALSE)</f>
        <v>Standard</v>
      </c>
      <c r="J620">
        <f>VLOOKUP(A620,[1]Transactions!$A$2:$Y$3480,13,FALSE)</f>
        <v>14.229999999999997</v>
      </c>
      <c r="K620" s="4">
        <f>VLOOKUP(A620,[1]Transactions!$A$2:$Y$3480,14,FALSE)</f>
        <v>42172</v>
      </c>
      <c r="M620" t="b">
        <f>VLOOKUP(A620,[1]Transactions!$A$2:$Y$3480,5,FALSE)</f>
        <v>0</v>
      </c>
      <c r="N620" t="str">
        <f>VLOOKUP(A620,[1]Transactions!$A$2:$Y$3480,6,FALSE)</f>
        <v>Approved</v>
      </c>
      <c r="O620" t="str">
        <f>VLOOKUP(A620,[1]Transactions!$A$1:$Y$3480,7,FALSE)</f>
        <v>OHM Cycles</v>
      </c>
      <c r="P620" t="s">
        <v>28</v>
      </c>
      <c r="Q620">
        <v>99</v>
      </c>
      <c r="R620" t="s">
        <v>1094</v>
      </c>
      <c r="S620" t="s">
        <v>30</v>
      </c>
      <c r="T620" t="s">
        <v>46</v>
      </c>
      <c r="U620" t="s">
        <v>32</v>
      </c>
      <c r="V620" t="s">
        <v>47</v>
      </c>
      <c r="W620">
        <v>8</v>
      </c>
      <c r="X620">
        <v>3</v>
      </c>
      <c r="Y620">
        <v>4290.13</v>
      </c>
      <c r="Z620">
        <v>3147.38</v>
      </c>
      <c r="AA620">
        <v>47</v>
      </c>
      <c r="AB620">
        <v>190</v>
      </c>
      <c r="AC620">
        <v>3</v>
      </c>
      <c r="AD620">
        <v>1142.75</v>
      </c>
      <c r="AE620">
        <f t="shared" si="68"/>
        <v>1</v>
      </c>
      <c r="AF620">
        <f t="shared" si="67"/>
        <v>4</v>
      </c>
      <c r="AG620">
        <f t="shared" si="64"/>
        <v>4</v>
      </c>
      <c r="AH620">
        <f t="shared" si="65"/>
        <v>144</v>
      </c>
      <c r="AI620" t="str">
        <f t="shared" si="66"/>
        <v>Bronz customer</v>
      </c>
    </row>
    <row r="621" spans="1:35" x14ac:dyDescent="0.3">
      <c r="A621">
        <v>1953</v>
      </c>
      <c r="B621" t="s">
        <v>2018</v>
      </c>
      <c r="C621">
        <v>3121</v>
      </c>
      <c r="D621" t="s">
        <v>40</v>
      </c>
      <c r="E621" t="s">
        <v>25</v>
      </c>
      <c r="F621">
        <v>12</v>
      </c>
      <c r="G621" t="s">
        <v>2019</v>
      </c>
      <c r="H621" t="s">
        <v>2020</v>
      </c>
      <c r="I621" t="str">
        <f>VLOOKUP(A621,[1]Transactions!$A$2:$Y$3480,8,FALSE)</f>
        <v>Standard</v>
      </c>
      <c r="J621">
        <f>VLOOKUP(A621,[1]Transactions!$A$2:$Y$3480,13,FALSE)</f>
        <v>451.65000000000009</v>
      </c>
      <c r="K621" s="4">
        <f>VLOOKUP(A621,[1]Transactions!$A$2:$Y$3480,14,FALSE)</f>
        <v>33549</v>
      </c>
      <c r="M621" t="b">
        <f>VLOOKUP(A621,[1]Transactions!$A$2:$Y$3480,5,FALSE)</f>
        <v>1</v>
      </c>
      <c r="N621" t="str">
        <f>VLOOKUP(A621,[1]Transactions!$A$2:$Y$3480,6,FALSE)</f>
        <v>Approved</v>
      </c>
      <c r="O621" t="str">
        <f>VLOOKUP(A621,[1]Transactions!$A$1:$Y$3480,7,FALSE)</f>
        <v>Giant Bicycles</v>
      </c>
      <c r="P621" t="s">
        <v>43</v>
      </c>
      <c r="Q621">
        <v>23</v>
      </c>
      <c r="R621" t="s">
        <v>321</v>
      </c>
      <c r="S621" t="s">
        <v>45</v>
      </c>
      <c r="T621" t="s">
        <v>46</v>
      </c>
      <c r="U621" t="s">
        <v>32</v>
      </c>
      <c r="V621" t="s">
        <v>47</v>
      </c>
      <c r="W621">
        <v>12</v>
      </c>
      <c r="X621">
        <v>7</v>
      </c>
      <c r="Y621">
        <v>6386.97</v>
      </c>
      <c r="Z621">
        <v>2487.19</v>
      </c>
      <c r="AA621">
        <v>42</v>
      </c>
      <c r="AB621">
        <v>10</v>
      </c>
      <c r="AC621">
        <v>7</v>
      </c>
      <c r="AD621">
        <v>3899.78</v>
      </c>
      <c r="AE621">
        <f t="shared" si="68"/>
        <v>4</v>
      </c>
      <c r="AF621">
        <f t="shared" si="67"/>
        <v>3</v>
      </c>
      <c r="AG621">
        <f t="shared" si="64"/>
        <v>2</v>
      </c>
      <c r="AH621">
        <f t="shared" si="65"/>
        <v>432</v>
      </c>
      <c r="AI621" t="str">
        <f t="shared" si="66"/>
        <v>Platinum Customer</v>
      </c>
    </row>
    <row r="622" spans="1:35" x14ac:dyDescent="0.3">
      <c r="A622">
        <v>3168</v>
      </c>
      <c r="B622" t="s">
        <v>2021</v>
      </c>
      <c r="C622">
        <v>4215</v>
      </c>
      <c r="D622" t="s">
        <v>53</v>
      </c>
      <c r="E622" t="s">
        <v>25</v>
      </c>
      <c r="F622">
        <v>7</v>
      </c>
      <c r="G622" t="s">
        <v>2022</v>
      </c>
      <c r="H622" t="s">
        <v>2023</v>
      </c>
      <c r="I622" t="str">
        <f>VLOOKUP(A622,[1]Transactions!$A$2:$Y$3480,8,FALSE)</f>
        <v>Road</v>
      </c>
      <c r="J622">
        <f>VLOOKUP(A622,[1]Transactions!$A$2:$Y$3480,13,FALSE)</f>
        <v>830.2399999999999</v>
      </c>
      <c r="K622" s="4">
        <f>VLOOKUP(A622,[1]Transactions!$A$2:$Y$3480,14,FALSE)</f>
        <v>33364</v>
      </c>
      <c r="M622" t="b">
        <f>VLOOKUP(A622,[1]Transactions!$A$2:$Y$3480,5,FALSE)</f>
        <v>1</v>
      </c>
      <c r="N622" t="str">
        <f>VLOOKUP(A622,[1]Transactions!$A$2:$Y$3480,6,FALSE)</f>
        <v>Approved</v>
      </c>
      <c r="O622" t="str">
        <f>VLOOKUP(A622,[1]Transactions!$A$1:$Y$3480,7,FALSE)</f>
        <v>Norco Bicycles</v>
      </c>
      <c r="P622" t="s">
        <v>28</v>
      </c>
      <c r="Q622">
        <v>89</v>
      </c>
      <c r="R622" t="s">
        <v>325</v>
      </c>
      <c r="S622" t="s">
        <v>30</v>
      </c>
      <c r="T622" t="s">
        <v>38</v>
      </c>
      <c r="U622" t="s">
        <v>32</v>
      </c>
      <c r="V622" t="s">
        <v>47</v>
      </c>
      <c r="W622">
        <v>22</v>
      </c>
      <c r="X622">
        <v>4</v>
      </c>
      <c r="Y622">
        <v>6708.37</v>
      </c>
      <c r="Z622">
        <v>1537.86</v>
      </c>
      <c r="AA622">
        <v>44</v>
      </c>
      <c r="AB622">
        <v>91</v>
      </c>
      <c r="AC622">
        <v>4</v>
      </c>
      <c r="AD622">
        <v>5170.51</v>
      </c>
      <c r="AE622">
        <f t="shared" si="68"/>
        <v>1</v>
      </c>
      <c r="AF622">
        <f t="shared" si="67"/>
        <v>4</v>
      </c>
      <c r="AG622">
        <f t="shared" si="64"/>
        <v>1</v>
      </c>
      <c r="AH622">
        <f t="shared" si="65"/>
        <v>141</v>
      </c>
      <c r="AI622" t="str">
        <f t="shared" si="66"/>
        <v>Bronz customer</v>
      </c>
    </row>
    <row r="623" spans="1:35" x14ac:dyDescent="0.3">
      <c r="A623">
        <v>2348</v>
      </c>
      <c r="B623" t="s">
        <v>2024</v>
      </c>
      <c r="C623">
        <v>2164</v>
      </c>
      <c r="D623" t="s">
        <v>24</v>
      </c>
      <c r="E623" t="s">
        <v>25</v>
      </c>
      <c r="F623">
        <v>8</v>
      </c>
      <c r="G623" t="s">
        <v>2025</v>
      </c>
      <c r="H623" t="s">
        <v>2026</v>
      </c>
      <c r="I623" t="str">
        <f>VLOOKUP(A623,[1]Transactions!$A$2:$Y$3480,8,FALSE)</f>
        <v>Touring</v>
      </c>
      <c r="J623">
        <f>VLOOKUP(A623,[1]Transactions!$A$2:$Y$3480,13,FALSE)</f>
        <v>1408.91</v>
      </c>
      <c r="K623" s="4">
        <f>VLOOKUP(A623,[1]Transactions!$A$2:$Y$3480,14,FALSE)</f>
        <v>42218</v>
      </c>
      <c r="M623" t="b">
        <f>VLOOKUP(A623,[1]Transactions!$A$2:$Y$3480,5,FALSE)</f>
        <v>0</v>
      </c>
      <c r="N623" t="str">
        <f>VLOOKUP(A623,[1]Transactions!$A$2:$Y$3480,6,FALSE)</f>
        <v>Approved</v>
      </c>
      <c r="O623" t="str">
        <f>VLOOKUP(A623,[1]Transactions!$A$1:$Y$3480,7,FALSE)</f>
        <v>Solex</v>
      </c>
      <c r="P623" t="s">
        <v>43</v>
      </c>
      <c r="Q623">
        <v>2</v>
      </c>
      <c r="R623" t="s">
        <v>2027</v>
      </c>
      <c r="S623" t="s">
        <v>119</v>
      </c>
      <c r="T623" t="s">
        <v>31</v>
      </c>
      <c r="U623" t="s">
        <v>32</v>
      </c>
      <c r="V623" t="s">
        <v>47</v>
      </c>
      <c r="W623">
        <v>16</v>
      </c>
      <c r="X623">
        <v>4</v>
      </c>
      <c r="Y623">
        <v>2451.77</v>
      </c>
      <c r="Z623">
        <v>1620.1</v>
      </c>
      <c r="AA623">
        <v>62</v>
      </c>
      <c r="AB623">
        <v>60</v>
      </c>
      <c r="AC623">
        <v>4</v>
      </c>
      <c r="AD623">
        <v>831.67</v>
      </c>
      <c r="AE623">
        <f t="shared" si="68"/>
        <v>2</v>
      </c>
      <c r="AF623">
        <f t="shared" si="67"/>
        <v>4</v>
      </c>
      <c r="AG623">
        <f t="shared" si="64"/>
        <v>4</v>
      </c>
      <c r="AH623">
        <f t="shared" si="65"/>
        <v>244</v>
      </c>
      <c r="AI623" t="str">
        <f t="shared" si="66"/>
        <v>Gold Customerr</v>
      </c>
    </row>
    <row r="624" spans="1:35" x14ac:dyDescent="0.3">
      <c r="A624">
        <v>3270</v>
      </c>
      <c r="B624" t="s">
        <v>2028</v>
      </c>
      <c r="C624">
        <v>3068</v>
      </c>
      <c r="D624" t="s">
        <v>40</v>
      </c>
      <c r="E624" t="s">
        <v>25</v>
      </c>
      <c r="F624">
        <v>10</v>
      </c>
      <c r="G624" t="s">
        <v>1800</v>
      </c>
      <c r="H624" t="s">
        <v>2029</v>
      </c>
      <c r="I624" t="str">
        <f>VLOOKUP(A624,[1]Transactions!$A$2:$Y$3480,8,FALSE)</f>
        <v>Standard</v>
      </c>
      <c r="J624">
        <f>VLOOKUP(A624,[1]Transactions!$A$2:$Y$3480,13,FALSE)</f>
        <v>198.29000000000002</v>
      </c>
      <c r="K624" s="4">
        <f>VLOOKUP(A624,[1]Transactions!$A$2:$Y$3480,14,FALSE)</f>
        <v>42105</v>
      </c>
      <c r="M624" t="b">
        <f>VLOOKUP(A624,[1]Transactions!$A$2:$Y$3480,5,FALSE)</f>
        <v>1</v>
      </c>
      <c r="N624" t="str">
        <f>VLOOKUP(A624,[1]Transactions!$A$2:$Y$3480,6,FALSE)</f>
        <v>Approved</v>
      </c>
      <c r="O624" t="str">
        <f>VLOOKUP(A624,[1]Transactions!$A$1:$Y$3480,7,FALSE)</f>
        <v>Trek Bicycles</v>
      </c>
      <c r="P624" t="s">
        <v>28</v>
      </c>
      <c r="Q624">
        <v>47</v>
      </c>
      <c r="R624" t="s">
        <v>429</v>
      </c>
      <c r="S624" t="s">
        <v>45</v>
      </c>
      <c r="T624" t="s">
        <v>31</v>
      </c>
      <c r="U624" t="s">
        <v>32</v>
      </c>
      <c r="V624" t="s">
        <v>33</v>
      </c>
      <c r="W624">
        <v>5</v>
      </c>
      <c r="X624">
        <v>5</v>
      </c>
      <c r="Y624">
        <v>7135.81</v>
      </c>
      <c r="Z624">
        <v>4934.75</v>
      </c>
      <c r="AA624">
        <v>63</v>
      </c>
      <c r="AB624">
        <v>122</v>
      </c>
      <c r="AC624">
        <v>5</v>
      </c>
      <c r="AD624">
        <v>2201.06</v>
      </c>
      <c r="AE624">
        <f t="shared" si="68"/>
        <v>1</v>
      </c>
      <c r="AF624">
        <f>_xlfn.IFS(AC624&gt;=14,1,AND(AC624&lt;=14,AC624&gt;7),2,AND(AC624&lt;=7,AC624&gt;=5),3,AND(AC624&lt;=4,AC624&gt;0),4)</f>
        <v>3</v>
      </c>
      <c r="AG624">
        <f t="shared" si="64"/>
        <v>3</v>
      </c>
      <c r="AH624">
        <f t="shared" si="65"/>
        <v>133</v>
      </c>
      <c r="AI624" t="str">
        <f t="shared" si="66"/>
        <v>Bronz customer</v>
      </c>
    </row>
    <row r="625" spans="1:35" x14ac:dyDescent="0.3">
      <c r="A625">
        <v>2498</v>
      </c>
      <c r="B625" t="s">
        <v>2030</v>
      </c>
      <c r="C625">
        <v>2093</v>
      </c>
      <c r="D625" t="s">
        <v>24</v>
      </c>
      <c r="E625" t="s">
        <v>25</v>
      </c>
      <c r="F625">
        <v>11</v>
      </c>
      <c r="G625" t="s">
        <v>2031</v>
      </c>
      <c r="H625" t="s">
        <v>2032</v>
      </c>
      <c r="I625" t="str">
        <f>VLOOKUP(A625,[1]Transactions!$A$2:$Y$3480,8,FALSE)</f>
        <v>Road</v>
      </c>
      <c r="J625">
        <f>VLOOKUP(A625,[1]Transactions!$A$2:$Y$3480,13,FALSE)</f>
        <v>167.20999999999998</v>
      </c>
      <c r="K625" s="4">
        <f>VLOOKUP(A625,[1]Transactions!$A$2:$Y$3480,14,FALSE)</f>
        <v>37499</v>
      </c>
      <c r="M625" t="b">
        <f>VLOOKUP(A625,[1]Transactions!$A$2:$Y$3480,5,FALSE)</f>
        <v>0</v>
      </c>
      <c r="N625" t="str">
        <f>VLOOKUP(A625,[1]Transactions!$A$2:$Y$3480,6,FALSE)</f>
        <v>Approved</v>
      </c>
      <c r="O625" t="str">
        <f>VLOOKUP(A625,[1]Transactions!$A$1:$Y$3480,7,FALSE)</f>
        <v>Norco Bicycles</v>
      </c>
      <c r="P625" t="s">
        <v>43</v>
      </c>
      <c r="Q625">
        <v>70</v>
      </c>
      <c r="R625" t="s">
        <v>1534</v>
      </c>
      <c r="S625" t="s">
        <v>57</v>
      </c>
      <c r="T625" t="s">
        <v>46</v>
      </c>
      <c r="U625" t="s">
        <v>32</v>
      </c>
      <c r="V625" t="s">
        <v>47</v>
      </c>
      <c r="W625">
        <v>8</v>
      </c>
      <c r="X625">
        <v>8</v>
      </c>
      <c r="Y625">
        <v>9981.91</v>
      </c>
      <c r="Z625">
        <v>6558.71</v>
      </c>
      <c r="AA625">
        <v>42</v>
      </c>
      <c r="AB625">
        <v>7</v>
      </c>
      <c r="AC625">
        <v>8</v>
      </c>
      <c r="AD625">
        <v>3423.2</v>
      </c>
      <c r="AE625">
        <f t="shared" si="68"/>
        <v>4</v>
      </c>
      <c r="AF625">
        <f t="shared" si="67"/>
        <v>2</v>
      </c>
      <c r="AG625">
        <f t="shared" si="64"/>
        <v>2</v>
      </c>
      <c r="AH625">
        <f t="shared" si="65"/>
        <v>422</v>
      </c>
      <c r="AI625" t="str">
        <f t="shared" si="66"/>
        <v>Platinum Customer</v>
      </c>
    </row>
    <row r="626" spans="1:35" x14ac:dyDescent="0.3">
      <c r="A626">
        <v>1198</v>
      </c>
      <c r="B626" t="s">
        <v>2033</v>
      </c>
      <c r="C626">
        <v>2873</v>
      </c>
      <c r="D626" t="s">
        <v>24</v>
      </c>
      <c r="E626" t="s">
        <v>25</v>
      </c>
      <c r="F626">
        <v>1</v>
      </c>
      <c r="G626" t="s">
        <v>2034</v>
      </c>
      <c r="H626" t="s">
        <v>2035</v>
      </c>
      <c r="I626" t="str">
        <f>VLOOKUP(A626,[1]Transactions!$A$2:$Y$3480,8,FALSE)</f>
        <v>Road</v>
      </c>
      <c r="J626">
        <f>VLOOKUP(A626,[1]Transactions!$A$2:$Y$3480,13,FALSE)</f>
        <v>75.480000000000018</v>
      </c>
      <c r="K626" s="4">
        <f>VLOOKUP(A626,[1]Transactions!$A$2:$Y$3480,14,FALSE)</f>
        <v>42218</v>
      </c>
      <c r="M626" t="b">
        <f>VLOOKUP(A626,[1]Transactions!$A$2:$Y$3480,5,FALSE)</f>
        <v>0</v>
      </c>
      <c r="N626" t="str">
        <f>VLOOKUP(A626,[1]Transactions!$A$2:$Y$3480,6,FALSE)</f>
        <v>Approved</v>
      </c>
      <c r="O626" t="str">
        <f>VLOOKUP(A626,[1]Transactions!$A$1:$Y$3480,7,FALSE)</f>
        <v>Trek Bicycles</v>
      </c>
      <c r="P626" t="s">
        <v>43</v>
      </c>
      <c r="Q626">
        <v>73</v>
      </c>
      <c r="R626" t="s">
        <v>191</v>
      </c>
      <c r="S626" t="s">
        <v>57</v>
      </c>
      <c r="T626" t="s">
        <v>46</v>
      </c>
      <c r="U626" t="s">
        <v>32</v>
      </c>
      <c r="V626" t="s">
        <v>47</v>
      </c>
      <c r="W626">
        <v>7</v>
      </c>
      <c r="X626">
        <v>6</v>
      </c>
      <c r="Y626">
        <v>6397.58</v>
      </c>
      <c r="Z626">
        <v>4073.66</v>
      </c>
      <c r="AA626">
        <v>46</v>
      </c>
      <c r="AB626">
        <v>68</v>
      </c>
      <c r="AC626">
        <v>6</v>
      </c>
      <c r="AD626">
        <v>2323.92</v>
      </c>
      <c r="AE626">
        <f t="shared" si="68"/>
        <v>2</v>
      </c>
      <c r="AF626">
        <f t="shared" si="67"/>
        <v>3</v>
      </c>
      <c r="AG626">
        <f t="shared" si="64"/>
        <v>3</v>
      </c>
      <c r="AH626">
        <f t="shared" si="65"/>
        <v>233</v>
      </c>
      <c r="AI626" t="str">
        <f t="shared" si="66"/>
        <v>Gold Customerr</v>
      </c>
    </row>
    <row r="627" spans="1:35" x14ac:dyDescent="0.3">
      <c r="A627">
        <v>105</v>
      </c>
      <c r="B627" t="s">
        <v>2036</v>
      </c>
      <c r="C627">
        <v>2155</v>
      </c>
      <c r="D627" t="s">
        <v>24</v>
      </c>
      <c r="E627" t="s">
        <v>25</v>
      </c>
      <c r="F627">
        <v>10</v>
      </c>
      <c r="G627" t="s">
        <v>2037</v>
      </c>
      <c r="H627" t="s">
        <v>2038</v>
      </c>
      <c r="I627" t="str">
        <f>VLOOKUP(A627,[1]Transactions!$A$2:$Y$3480,8,FALSE)</f>
        <v>Touring</v>
      </c>
      <c r="J627">
        <f>VLOOKUP(A627,[1]Transactions!$A$2:$Y$3480,13,FALSE)</f>
        <v>1305.25</v>
      </c>
      <c r="K627" s="4">
        <f>VLOOKUP(A627,[1]Transactions!$A$2:$Y$3480,14,FALSE)</f>
        <v>41434</v>
      </c>
      <c r="M627" t="b">
        <f>VLOOKUP(A627,[1]Transactions!$A$2:$Y$3480,5,FALSE)</f>
        <v>0</v>
      </c>
      <c r="N627" t="str">
        <f>VLOOKUP(A627,[1]Transactions!$A$2:$Y$3480,6,FALSE)</f>
        <v>Approved</v>
      </c>
      <c r="O627" t="str">
        <f>VLOOKUP(A627,[1]Transactions!$A$1:$Y$3480,7,FALSE)</f>
        <v>WeareA2B</v>
      </c>
      <c r="P627" t="s">
        <v>43</v>
      </c>
      <c r="Q627">
        <v>25</v>
      </c>
      <c r="R627" t="s">
        <v>1071</v>
      </c>
      <c r="S627" t="s">
        <v>119</v>
      </c>
      <c r="T627" t="s">
        <v>31</v>
      </c>
      <c r="U627" t="s">
        <v>32</v>
      </c>
      <c r="V627" t="s">
        <v>47</v>
      </c>
      <c r="W627">
        <v>1</v>
      </c>
      <c r="X627">
        <v>4</v>
      </c>
      <c r="Y627">
        <v>6234.35</v>
      </c>
      <c r="Z627">
        <v>2759.31</v>
      </c>
      <c r="AA627">
        <v>18</v>
      </c>
      <c r="AB627">
        <v>89</v>
      </c>
      <c r="AC627">
        <v>4</v>
      </c>
      <c r="AD627">
        <v>3475.04</v>
      </c>
      <c r="AE627">
        <f t="shared" si="68"/>
        <v>1</v>
      </c>
      <c r="AF627">
        <f t="shared" si="67"/>
        <v>4</v>
      </c>
      <c r="AG627">
        <f t="shared" si="64"/>
        <v>2</v>
      </c>
      <c r="AH627">
        <f t="shared" si="65"/>
        <v>142</v>
      </c>
      <c r="AI627" t="str">
        <f t="shared" si="66"/>
        <v>Bronz customer</v>
      </c>
    </row>
    <row r="628" spans="1:35" x14ac:dyDescent="0.3">
      <c r="A628">
        <v>122</v>
      </c>
      <c r="B628" t="s">
        <v>2039</v>
      </c>
      <c r="C628">
        <v>4817</v>
      </c>
      <c r="D628" t="s">
        <v>53</v>
      </c>
      <c r="E628" t="s">
        <v>25</v>
      </c>
      <c r="F628">
        <v>2</v>
      </c>
      <c r="G628" t="s">
        <v>2040</v>
      </c>
      <c r="H628" t="s">
        <v>2041</v>
      </c>
      <c r="I628" t="str">
        <f>VLOOKUP(A628,[1]Transactions!$A$2:$Y$3480,8,FALSE)</f>
        <v>Road</v>
      </c>
      <c r="J628">
        <f>VLOOKUP(A628,[1]Transactions!$A$2:$Y$3480,13,FALSE)</f>
        <v>957.02</v>
      </c>
      <c r="K628" s="4">
        <f>VLOOKUP(A628,[1]Transactions!$A$2:$Y$3480,14,FALSE)</f>
        <v>34115</v>
      </c>
      <c r="M628" t="b">
        <f>VLOOKUP(A628,[1]Transactions!$A$2:$Y$3480,5,FALSE)</f>
        <v>1</v>
      </c>
      <c r="N628" t="str">
        <f>VLOOKUP(A628,[1]Transactions!$A$2:$Y$3480,6,FALSE)</f>
        <v>Approved</v>
      </c>
      <c r="O628" t="str">
        <f>VLOOKUP(A628,[1]Transactions!$A$1:$Y$3480,7,FALSE)</f>
        <v>Solex</v>
      </c>
      <c r="P628" t="s">
        <v>28</v>
      </c>
      <c r="Q628">
        <v>87</v>
      </c>
      <c r="R628" t="s">
        <v>291</v>
      </c>
      <c r="S628" t="s">
        <v>45</v>
      </c>
      <c r="T628" t="s">
        <v>31</v>
      </c>
      <c r="U628" t="s">
        <v>32</v>
      </c>
      <c r="V628" t="s">
        <v>33</v>
      </c>
      <c r="W628">
        <v>12</v>
      </c>
      <c r="X628">
        <v>5</v>
      </c>
      <c r="Y628">
        <v>6533.39</v>
      </c>
      <c r="Z628">
        <v>3838.17</v>
      </c>
      <c r="AA628">
        <v>41</v>
      </c>
      <c r="AB628">
        <v>8</v>
      </c>
      <c r="AC628">
        <v>5</v>
      </c>
      <c r="AD628">
        <v>2695.22</v>
      </c>
      <c r="AE628">
        <f t="shared" si="68"/>
        <v>4</v>
      </c>
      <c r="AF628">
        <f t="shared" ref="AF628:AF629" si="69">_xlfn.IFS(AC628&gt;=14,1,AND(AC628&lt;=14,AC628&gt;7),2,AND(AC628&lt;=7,AC628&gt;=5),3,AND(AC628&lt;=4,AC628&gt;0),4)</f>
        <v>3</v>
      </c>
      <c r="AG628">
        <f t="shared" si="64"/>
        <v>3</v>
      </c>
      <c r="AH628">
        <f t="shared" si="65"/>
        <v>433</v>
      </c>
      <c r="AI628" t="str">
        <f t="shared" si="66"/>
        <v>Platinum Customer</v>
      </c>
    </row>
    <row r="629" spans="1:35" x14ac:dyDescent="0.3">
      <c r="A629">
        <v>1005</v>
      </c>
      <c r="B629" t="s">
        <v>2042</v>
      </c>
      <c r="C629">
        <v>2165</v>
      </c>
      <c r="D629" t="s">
        <v>24</v>
      </c>
      <c r="E629" t="s">
        <v>25</v>
      </c>
      <c r="F629">
        <v>9</v>
      </c>
      <c r="G629" t="s">
        <v>2043</v>
      </c>
      <c r="H629" t="s">
        <v>2044</v>
      </c>
      <c r="I629" t="str">
        <f>VLOOKUP(A629,[1]Transactions!$A$2:$Y$3480,8,FALSE)</f>
        <v>Touring</v>
      </c>
      <c r="J629">
        <f>VLOOKUP(A629,[1]Transactions!$A$2:$Y$3480,13,FALSE)</f>
        <v>1103.43</v>
      </c>
      <c r="K629" s="4">
        <f>VLOOKUP(A629,[1]Transactions!$A$2:$Y$3480,14,FALSE)</f>
        <v>38693</v>
      </c>
      <c r="M629" t="b">
        <f>VLOOKUP(A629,[1]Transactions!$A$2:$Y$3480,5,FALSE)</f>
        <v>0</v>
      </c>
      <c r="N629" t="str">
        <f>VLOOKUP(A629,[1]Transactions!$A$2:$Y$3480,6,FALSE)</f>
        <v>Approved</v>
      </c>
      <c r="O629" t="str">
        <f>VLOOKUP(A629,[1]Transactions!$A$1:$Y$3480,7,FALSE)</f>
        <v>WeareA2B</v>
      </c>
      <c r="P629" t="s">
        <v>43</v>
      </c>
      <c r="Q629">
        <v>94</v>
      </c>
      <c r="R629" t="s">
        <v>145</v>
      </c>
      <c r="S629" t="s">
        <v>219</v>
      </c>
      <c r="T629" t="s">
        <v>46</v>
      </c>
      <c r="U629" t="s">
        <v>32</v>
      </c>
      <c r="V629" t="s">
        <v>33</v>
      </c>
      <c r="W629">
        <v>8</v>
      </c>
      <c r="X629">
        <v>5</v>
      </c>
      <c r="Y629">
        <v>7863.76</v>
      </c>
      <c r="Z629">
        <v>3498.51</v>
      </c>
      <c r="AA629">
        <v>53</v>
      </c>
      <c r="AB629">
        <v>159</v>
      </c>
      <c r="AC629">
        <v>5</v>
      </c>
      <c r="AD629">
        <v>4365.25</v>
      </c>
      <c r="AE629">
        <f t="shared" si="68"/>
        <v>1</v>
      </c>
      <c r="AF629">
        <f t="shared" si="69"/>
        <v>3</v>
      </c>
      <c r="AG629">
        <f t="shared" si="64"/>
        <v>1</v>
      </c>
      <c r="AH629">
        <f t="shared" si="65"/>
        <v>131</v>
      </c>
      <c r="AI629" t="str">
        <f t="shared" si="66"/>
        <v>Bronz customer</v>
      </c>
    </row>
    <row r="630" spans="1:35" x14ac:dyDescent="0.3">
      <c r="A630">
        <v>218</v>
      </c>
      <c r="B630" t="s">
        <v>2045</v>
      </c>
      <c r="C630">
        <v>2015</v>
      </c>
      <c r="D630" t="s">
        <v>24</v>
      </c>
      <c r="E630" t="s">
        <v>25</v>
      </c>
      <c r="F630">
        <v>8</v>
      </c>
      <c r="G630" t="s">
        <v>2046</v>
      </c>
      <c r="H630" t="s">
        <v>2047</v>
      </c>
      <c r="I630" t="str">
        <f>VLOOKUP(A630,[1]Transactions!$A$2:$Y$3480,8,FALSE)</f>
        <v>Road</v>
      </c>
      <c r="J630">
        <f>VLOOKUP(A630,[1]Transactions!$A$2:$Y$3480,13,FALSE)</f>
        <v>1295.43</v>
      </c>
      <c r="K630" s="4">
        <f>VLOOKUP(A630,[1]Transactions!$A$2:$Y$3480,14,FALSE)</f>
        <v>37823</v>
      </c>
      <c r="M630" t="b">
        <f>VLOOKUP(A630,[1]Transactions!$A$2:$Y$3480,5,FALSE)</f>
        <v>0</v>
      </c>
      <c r="N630" t="str">
        <f>VLOOKUP(A630,[1]Transactions!$A$2:$Y$3480,6,FALSE)</f>
        <v>Approved</v>
      </c>
      <c r="O630" t="str">
        <f>VLOOKUP(A630,[1]Transactions!$A$1:$Y$3480,7,FALSE)</f>
        <v>Trek Bicycles</v>
      </c>
      <c r="P630" t="s">
        <v>43</v>
      </c>
      <c r="Q630">
        <v>37</v>
      </c>
      <c r="R630" t="s">
        <v>429</v>
      </c>
      <c r="S630" t="s">
        <v>176</v>
      </c>
      <c r="T630" t="s">
        <v>46</v>
      </c>
      <c r="U630" t="s">
        <v>32</v>
      </c>
      <c r="V630" t="s">
        <v>33</v>
      </c>
      <c r="W630">
        <v>8</v>
      </c>
      <c r="X630">
        <v>4</v>
      </c>
      <c r="Y630">
        <v>3125.6</v>
      </c>
      <c r="Z630">
        <v>1649.43</v>
      </c>
      <c r="AA630">
        <v>27</v>
      </c>
      <c r="AB630">
        <v>14</v>
      </c>
      <c r="AC630">
        <v>4</v>
      </c>
      <c r="AD630">
        <v>1476.17</v>
      </c>
      <c r="AE630">
        <f t="shared" si="68"/>
        <v>4</v>
      </c>
      <c r="AF630">
        <f t="shared" si="67"/>
        <v>4</v>
      </c>
      <c r="AG630">
        <f t="shared" si="64"/>
        <v>4</v>
      </c>
      <c r="AH630">
        <f t="shared" si="65"/>
        <v>444</v>
      </c>
      <c r="AI630" t="str">
        <f t="shared" si="66"/>
        <v>Platinum Customer</v>
      </c>
    </row>
    <row r="631" spans="1:35" x14ac:dyDescent="0.3">
      <c r="A631">
        <v>2136</v>
      </c>
      <c r="B631" t="s">
        <v>2048</v>
      </c>
      <c r="C631">
        <v>2062</v>
      </c>
      <c r="D631" t="s">
        <v>24</v>
      </c>
      <c r="E631" t="s">
        <v>25</v>
      </c>
      <c r="F631">
        <v>9</v>
      </c>
      <c r="G631" t="s">
        <v>2049</v>
      </c>
      <c r="H631" t="s">
        <v>2050</v>
      </c>
      <c r="I631" t="str">
        <f>VLOOKUP(A631,[1]Transactions!$A$2:$Y$3480,8,FALSE)</f>
        <v>Standard</v>
      </c>
      <c r="J631">
        <f>VLOOKUP(A631,[1]Transactions!$A$2:$Y$3480,13,FALSE)</f>
        <v>1230.27</v>
      </c>
      <c r="K631" s="4">
        <f>VLOOKUP(A631,[1]Transactions!$A$2:$Y$3480,14,FALSE)</f>
        <v>40336</v>
      </c>
      <c r="M631" t="b">
        <f>VLOOKUP(A631,[1]Transactions!$A$2:$Y$3480,5,FALSE)</f>
        <v>0</v>
      </c>
      <c r="N631" t="str">
        <f>VLOOKUP(A631,[1]Transactions!$A$2:$Y$3480,6,FALSE)</f>
        <v>Approved</v>
      </c>
      <c r="O631" t="str">
        <f>VLOOKUP(A631,[1]Transactions!$A$1:$Y$3480,7,FALSE)</f>
        <v>Giant Bicycles</v>
      </c>
      <c r="P631" t="s">
        <v>43</v>
      </c>
      <c r="Q631">
        <v>21</v>
      </c>
      <c r="R631" t="s">
        <v>1282</v>
      </c>
      <c r="S631" t="s">
        <v>30</v>
      </c>
      <c r="T631" t="s">
        <v>46</v>
      </c>
      <c r="U631" t="s">
        <v>32</v>
      </c>
      <c r="V631" t="s">
        <v>33</v>
      </c>
      <c r="W631">
        <v>5</v>
      </c>
      <c r="X631">
        <v>4</v>
      </c>
      <c r="Y631">
        <v>6269.92</v>
      </c>
      <c r="Z631">
        <v>2352.4499999999998</v>
      </c>
      <c r="AA631">
        <v>55</v>
      </c>
      <c r="AB631">
        <v>10</v>
      </c>
      <c r="AC631">
        <v>4</v>
      </c>
      <c r="AD631">
        <v>3917.47</v>
      </c>
      <c r="AE631">
        <f t="shared" si="68"/>
        <v>4</v>
      </c>
      <c r="AF631">
        <f t="shared" si="67"/>
        <v>4</v>
      </c>
      <c r="AG631">
        <f t="shared" si="64"/>
        <v>2</v>
      </c>
      <c r="AH631">
        <f t="shared" si="65"/>
        <v>442</v>
      </c>
      <c r="AI631" t="str">
        <f t="shared" si="66"/>
        <v>Platinum Customer</v>
      </c>
    </row>
    <row r="632" spans="1:35" x14ac:dyDescent="0.3">
      <c r="A632">
        <v>459</v>
      </c>
      <c r="B632" t="s">
        <v>2051</v>
      </c>
      <c r="C632">
        <v>4870</v>
      </c>
      <c r="D632" t="s">
        <v>53</v>
      </c>
      <c r="E632" t="s">
        <v>25</v>
      </c>
      <c r="F632">
        <v>5</v>
      </c>
      <c r="G632" t="s">
        <v>2052</v>
      </c>
      <c r="H632" t="s">
        <v>2053</v>
      </c>
      <c r="I632" t="str">
        <f>VLOOKUP(A632,[1]Transactions!$A$2:$Y$3480,8,FALSE)</f>
        <v>Standard</v>
      </c>
      <c r="J632">
        <f>VLOOKUP(A632,[1]Transactions!$A$2:$Y$3480,13,FALSE)</f>
        <v>802.26</v>
      </c>
      <c r="K632" s="4">
        <f>VLOOKUP(A632,[1]Transactions!$A$2:$Y$3480,14,FALSE)</f>
        <v>41009</v>
      </c>
      <c r="M632" t="b">
        <f>VLOOKUP(A632,[1]Transactions!$A$2:$Y$3480,5,FALSE)</f>
        <v>1</v>
      </c>
      <c r="N632" t="str">
        <f>VLOOKUP(A632,[1]Transactions!$A$2:$Y$3480,6,FALSE)</f>
        <v>Approved</v>
      </c>
      <c r="O632" t="str">
        <f>VLOOKUP(A632,[1]Transactions!$A$1:$Y$3480,7,FALSE)</f>
        <v>OHM Cycles</v>
      </c>
      <c r="P632" t="s">
        <v>43</v>
      </c>
      <c r="Q632">
        <v>88</v>
      </c>
      <c r="R632" t="s">
        <v>467</v>
      </c>
      <c r="S632" t="s">
        <v>119</v>
      </c>
      <c r="T632" t="s">
        <v>31</v>
      </c>
      <c r="U632" t="s">
        <v>32</v>
      </c>
      <c r="V632" t="s">
        <v>33</v>
      </c>
      <c r="W632">
        <v>13</v>
      </c>
      <c r="X632">
        <v>5</v>
      </c>
      <c r="Y632">
        <v>6449.13</v>
      </c>
      <c r="Z632">
        <v>4046.73</v>
      </c>
      <c r="AA632">
        <v>34</v>
      </c>
      <c r="AB632">
        <v>38</v>
      </c>
      <c r="AC632">
        <v>5</v>
      </c>
      <c r="AD632">
        <v>2402.4</v>
      </c>
      <c r="AE632">
        <f t="shared" si="68"/>
        <v>3</v>
      </c>
      <c r="AF632">
        <f>_xlfn.IFS(AC632&gt;=14,1,AND(AC632&lt;=14,AC632&gt;7),2,AND(AC632&lt;=7,AC632&gt;=5),3,AND(AC632&lt;=4,AC632&gt;0),4)</f>
        <v>3</v>
      </c>
      <c r="AG632">
        <f t="shared" si="64"/>
        <v>3</v>
      </c>
      <c r="AH632">
        <f t="shared" si="65"/>
        <v>333</v>
      </c>
      <c r="AI632" t="str">
        <f t="shared" si="66"/>
        <v>Silver Customer</v>
      </c>
    </row>
    <row r="633" spans="1:35" x14ac:dyDescent="0.3">
      <c r="A633">
        <v>591</v>
      </c>
      <c r="B633" t="s">
        <v>2054</v>
      </c>
      <c r="C633">
        <v>2133</v>
      </c>
      <c r="D633" t="s">
        <v>24</v>
      </c>
      <c r="E633" t="s">
        <v>25</v>
      </c>
      <c r="F633">
        <v>11</v>
      </c>
      <c r="G633" t="s">
        <v>2055</v>
      </c>
      <c r="H633" t="s">
        <v>2056</v>
      </c>
      <c r="I633" t="str">
        <f>VLOOKUP(A633,[1]Transactions!$A$2:$Y$3480,8,FALSE)</f>
        <v>Standard</v>
      </c>
      <c r="J633">
        <f>VLOOKUP(A633,[1]Transactions!$A$2:$Y$3480,13,FALSE)</f>
        <v>471.6</v>
      </c>
      <c r="K633" s="4">
        <f>VLOOKUP(A633,[1]Transactions!$A$2:$Y$3480,14,FALSE)</f>
        <v>35667</v>
      </c>
      <c r="M633" t="b">
        <f>VLOOKUP(A633,[1]Transactions!$A$2:$Y$3480,5,FALSE)</f>
        <v>0</v>
      </c>
      <c r="N633" t="str">
        <f>VLOOKUP(A633,[1]Transactions!$A$2:$Y$3480,6,FALSE)</f>
        <v>Approved</v>
      </c>
      <c r="O633" t="str">
        <f>VLOOKUP(A633,[1]Transactions!$A$1:$Y$3480,7,FALSE)</f>
        <v>Giant Bicycles</v>
      </c>
      <c r="P633" t="s">
        <v>28</v>
      </c>
      <c r="Q633">
        <v>16</v>
      </c>
      <c r="R633" t="s">
        <v>127</v>
      </c>
      <c r="S633" t="s">
        <v>96</v>
      </c>
      <c r="T633" t="s">
        <v>38</v>
      </c>
      <c r="U633" t="s">
        <v>32</v>
      </c>
      <c r="V633" t="s">
        <v>47</v>
      </c>
      <c r="W633">
        <v>16</v>
      </c>
      <c r="X633">
        <v>2</v>
      </c>
      <c r="Y633">
        <v>1083.8</v>
      </c>
      <c r="Z633">
        <v>598.84</v>
      </c>
      <c r="AA633">
        <v>45</v>
      </c>
      <c r="AB633">
        <v>221</v>
      </c>
      <c r="AC633">
        <v>2</v>
      </c>
      <c r="AD633">
        <v>484.96</v>
      </c>
      <c r="AE633">
        <f t="shared" si="68"/>
        <v>1</v>
      </c>
      <c r="AF633">
        <f t="shared" si="67"/>
        <v>4</v>
      </c>
      <c r="AG633">
        <f t="shared" si="64"/>
        <v>4</v>
      </c>
      <c r="AH633">
        <f t="shared" si="65"/>
        <v>144</v>
      </c>
      <c r="AI633" t="str">
        <f t="shared" si="66"/>
        <v>Bronz customer</v>
      </c>
    </row>
    <row r="634" spans="1:35" x14ac:dyDescent="0.3">
      <c r="A634">
        <v>94</v>
      </c>
      <c r="B634" t="s">
        <v>2057</v>
      </c>
      <c r="C634">
        <v>2777</v>
      </c>
      <c r="D634" t="s">
        <v>24</v>
      </c>
      <c r="E634" t="s">
        <v>25</v>
      </c>
      <c r="F634">
        <v>7</v>
      </c>
      <c r="G634" t="s">
        <v>939</v>
      </c>
      <c r="H634" t="s">
        <v>2058</v>
      </c>
      <c r="I634" t="str">
        <f>VLOOKUP(A634,[1]Transactions!$A$2:$Y$3480,8,FALSE)</f>
        <v>Standard</v>
      </c>
      <c r="J634">
        <f>VLOOKUP(A634,[1]Transactions!$A$2:$Y$3480,13,FALSE)</f>
        <v>110.56</v>
      </c>
      <c r="K634" s="4">
        <f>VLOOKUP(A634,[1]Transactions!$A$2:$Y$3480,14,FALSE)</f>
        <v>38482</v>
      </c>
      <c r="M634" t="b">
        <f>VLOOKUP(A634,[1]Transactions!$A$2:$Y$3480,5,FALSE)</f>
        <v>0</v>
      </c>
      <c r="N634" t="str">
        <f>VLOOKUP(A634,[1]Transactions!$A$2:$Y$3480,6,FALSE)</f>
        <v>Approved</v>
      </c>
      <c r="O634" t="str">
        <f>VLOOKUP(A634,[1]Transactions!$A$1:$Y$3480,7,FALSE)</f>
        <v>OHM Cycles</v>
      </c>
      <c r="P634" t="s">
        <v>28</v>
      </c>
      <c r="Q634">
        <v>33</v>
      </c>
      <c r="R634" t="s">
        <v>467</v>
      </c>
      <c r="S634" t="s">
        <v>119</v>
      </c>
      <c r="T634" t="s">
        <v>31</v>
      </c>
      <c r="U634" t="s">
        <v>32</v>
      </c>
      <c r="V634" t="s">
        <v>47</v>
      </c>
      <c r="W634">
        <v>21</v>
      </c>
      <c r="X634">
        <v>7</v>
      </c>
      <c r="Y634">
        <v>8305.77</v>
      </c>
      <c r="Z634">
        <v>3403.56</v>
      </c>
      <c r="AA634">
        <v>46</v>
      </c>
      <c r="AB634">
        <v>33</v>
      </c>
      <c r="AC634">
        <v>7</v>
      </c>
      <c r="AD634">
        <v>4902.21</v>
      </c>
      <c r="AE634">
        <f t="shared" si="68"/>
        <v>3</v>
      </c>
      <c r="AF634">
        <f t="shared" si="67"/>
        <v>3</v>
      </c>
      <c r="AG634">
        <f t="shared" si="64"/>
        <v>1</v>
      </c>
      <c r="AH634">
        <f t="shared" si="65"/>
        <v>331</v>
      </c>
      <c r="AI634" t="str">
        <f t="shared" si="66"/>
        <v>Silver Customer</v>
      </c>
    </row>
    <row r="635" spans="1:35" x14ac:dyDescent="0.3">
      <c r="A635">
        <v>2479</v>
      </c>
      <c r="B635" t="s">
        <v>2059</v>
      </c>
      <c r="C635">
        <v>3195</v>
      </c>
      <c r="D635" t="s">
        <v>40</v>
      </c>
      <c r="E635" t="s">
        <v>25</v>
      </c>
      <c r="F635">
        <v>9</v>
      </c>
      <c r="G635" t="s">
        <v>2060</v>
      </c>
      <c r="H635" t="s">
        <v>2061</v>
      </c>
      <c r="I635" t="str">
        <f>VLOOKUP(A635,[1]Transactions!$A$2:$Y$3480,8,FALSE)</f>
        <v>Standard</v>
      </c>
      <c r="J635">
        <f>VLOOKUP(A635,[1]Transactions!$A$2:$Y$3480,13,FALSE)</f>
        <v>1230.3000000000002</v>
      </c>
      <c r="K635" s="4">
        <f>VLOOKUP(A635,[1]Transactions!$A$2:$Y$3480,14,FALSE)</f>
        <v>34115</v>
      </c>
      <c r="M635" t="b">
        <f>VLOOKUP(A635,[1]Transactions!$A$2:$Y$3480,5,FALSE)</f>
        <v>1</v>
      </c>
      <c r="N635" t="str">
        <f>VLOOKUP(A635,[1]Transactions!$A$2:$Y$3480,6,FALSE)</f>
        <v>Approved</v>
      </c>
      <c r="O635" t="str">
        <f>VLOOKUP(A635,[1]Transactions!$A$1:$Y$3480,7,FALSE)</f>
        <v>WeareA2B</v>
      </c>
      <c r="P635" t="s">
        <v>43</v>
      </c>
      <c r="Q635">
        <v>81</v>
      </c>
      <c r="R635" t="s">
        <v>187</v>
      </c>
      <c r="S635" t="s">
        <v>57</v>
      </c>
      <c r="T635" t="s">
        <v>31</v>
      </c>
      <c r="U635" t="s">
        <v>32</v>
      </c>
      <c r="V635" t="s">
        <v>47</v>
      </c>
      <c r="W635">
        <v>5</v>
      </c>
      <c r="X635">
        <v>6</v>
      </c>
      <c r="Y635">
        <v>2933.17</v>
      </c>
      <c r="Z635">
        <v>1200.9100000000001</v>
      </c>
      <c r="AA635">
        <v>23</v>
      </c>
      <c r="AB635">
        <v>2</v>
      </c>
      <c r="AC635">
        <v>6</v>
      </c>
      <c r="AD635">
        <v>1732.26</v>
      </c>
      <c r="AE635">
        <f t="shared" si="68"/>
        <v>4</v>
      </c>
      <c r="AF635">
        <f t="shared" si="67"/>
        <v>3</v>
      </c>
      <c r="AG635">
        <f t="shared" si="64"/>
        <v>4</v>
      </c>
      <c r="AH635">
        <f t="shared" si="65"/>
        <v>434</v>
      </c>
      <c r="AI635" t="str">
        <f t="shared" si="66"/>
        <v>Platinum Customer</v>
      </c>
    </row>
    <row r="636" spans="1:35" x14ac:dyDescent="0.3">
      <c r="A636">
        <v>441</v>
      </c>
      <c r="B636" t="s">
        <v>2062</v>
      </c>
      <c r="C636">
        <v>2260</v>
      </c>
      <c r="D636" t="s">
        <v>24</v>
      </c>
      <c r="E636" t="s">
        <v>25</v>
      </c>
      <c r="F636">
        <v>8</v>
      </c>
      <c r="G636" t="s">
        <v>2063</v>
      </c>
      <c r="H636" t="s">
        <v>2064</v>
      </c>
      <c r="I636" t="str">
        <f>VLOOKUP(A636,[1]Transactions!$A$2:$Y$3480,8,FALSE)</f>
        <v>Standard</v>
      </c>
      <c r="J636">
        <f>VLOOKUP(A636,[1]Transactions!$A$2:$Y$3480,13,FALSE)</f>
        <v>834.93999999999994</v>
      </c>
      <c r="K636" s="4">
        <f>VLOOKUP(A636,[1]Transactions!$A$2:$Y$3480,14,FALSE)</f>
        <v>36833</v>
      </c>
      <c r="M636" t="b">
        <f>VLOOKUP(A636,[1]Transactions!$A$2:$Y$3480,5,FALSE)</f>
        <v>1</v>
      </c>
      <c r="N636" t="str">
        <f>VLOOKUP(A636,[1]Transactions!$A$2:$Y$3480,6,FALSE)</f>
        <v>Approved</v>
      </c>
      <c r="O636" t="str">
        <f>VLOOKUP(A636,[1]Transactions!$A$1:$Y$3480,7,FALSE)</f>
        <v>WeareA2B</v>
      </c>
      <c r="P636" t="s">
        <v>43</v>
      </c>
      <c r="Q636">
        <v>74</v>
      </c>
      <c r="R636" t="s">
        <v>134</v>
      </c>
      <c r="S636" t="s">
        <v>219</v>
      </c>
      <c r="T636" t="s">
        <v>31</v>
      </c>
      <c r="U636" t="s">
        <v>32</v>
      </c>
      <c r="V636" t="s">
        <v>47</v>
      </c>
      <c r="W636">
        <v>11</v>
      </c>
      <c r="X636">
        <v>3</v>
      </c>
      <c r="Y636">
        <v>2910.72</v>
      </c>
      <c r="Z636">
        <v>1159.96</v>
      </c>
      <c r="AA636">
        <v>46</v>
      </c>
      <c r="AB636">
        <v>62</v>
      </c>
      <c r="AC636">
        <v>3</v>
      </c>
      <c r="AD636">
        <v>1750.76</v>
      </c>
      <c r="AE636">
        <f t="shared" si="68"/>
        <v>2</v>
      </c>
      <c r="AF636">
        <f t="shared" si="67"/>
        <v>4</v>
      </c>
      <c r="AG636">
        <f t="shared" si="64"/>
        <v>4</v>
      </c>
      <c r="AH636">
        <f t="shared" si="65"/>
        <v>244</v>
      </c>
      <c r="AI636" t="str">
        <f t="shared" si="66"/>
        <v>Gold Customerr</v>
      </c>
    </row>
    <row r="637" spans="1:35" x14ac:dyDescent="0.3">
      <c r="A637">
        <v>587</v>
      </c>
      <c r="B637" t="s">
        <v>2065</v>
      </c>
      <c r="C637">
        <v>3207</v>
      </c>
      <c r="D637" t="s">
        <v>40</v>
      </c>
      <c r="E637" t="s">
        <v>25</v>
      </c>
      <c r="F637">
        <v>8</v>
      </c>
      <c r="G637" t="s">
        <v>2066</v>
      </c>
      <c r="H637" t="s">
        <v>2067</v>
      </c>
      <c r="I637" t="str">
        <f>VLOOKUP(A637,[1]Transactions!$A$2:$Y$3480,8,FALSE)</f>
        <v>Road</v>
      </c>
      <c r="J637">
        <f>VLOOKUP(A637,[1]Transactions!$A$2:$Y$3480,13,FALSE)</f>
        <v>709.34</v>
      </c>
      <c r="K637" s="4">
        <f>VLOOKUP(A637,[1]Transactions!$A$2:$Y$3480,14,FALSE)</f>
        <v>37337</v>
      </c>
      <c r="M637" t="b">
        <f>VLOOKUP(A637,[1]Transactions!$A$2:$Y$3480,5,FALSE)</f>
        <v>0</v>
      </c>
      <c r="N637" t="str">
        <f>VLOOKUP(A637,[1]Transactions!$A$2:$Y$3480,6,FALSE)</f>
        <v>Approved</v>
      </c>
      <c r="O637" t="str">
        <f>VLOOKUP(A637,[1]Transactions!$A$1:$Y$3480,7,FALSE)</f>
        <v>Giant Bicycles</v>
      </c>
      <c r="P637" t="s">
        <v>28</v>
      </c>
      <c r="Q637">
        <v>43</v>
      </c>
      <c r="R637" t="s">
        <v>234</v>
      </c>
      <c r="S637" t="s">
        <v>30</v>
      </c>
      <c r="T637" t="s">
        <v>31</v>
      </c>
      <c r="U637" t="s">
        <v>32</v>
      </c>
      <c r="V637" t="s">
        <v>33</v>
      </c>
      <c r="W637">
        <v>19</v>
      </c>
      <c r="X637">
        <v>6</v>
      </c>
      <c r="Y637">
        <v>6833.56</v>
      </c>
      <c r="Z637">
        <v>3540.18</v>
      </c>
      <c r="AA637">
        <v>54</v>
      </c>
      <c r="AB637">
        <v>53</v>
      </c>
      <c r="AC637">
        <v>6</v>
      </c>
      <c r="AD637">
        <v>3293.38</v>
      </c>
      <c r="AE637">
        <f t="shared" si="68"/>
        <v>2</v>
      </c>
      <c r="AF637">
        <f t="shared" si="67"/>
        <v>3</v>
      </c>
      <c r="AG637">
        <f t="shared" si="64"/>
        <v>2</v>
      </c>
      <c r="AH637">
        <f t="shared" si="65"/>
        <v>232</v>
      </c>
      <c r="AI637" t="str">
        <f t="shared" si="66"/>
        <v>Gold Customerr</v>
      </c>
    </row>
    <row r="638" spans="1:35" x14ac:dyDescent="0.3">
      <c r="A638">
        <v>496</v>
      </c>
      <c r="B638" t="s">
        <v>2068</v>
      </c>
      <c r="C638">
        <v>2015</v>
      </c>
      <c r="D638" t="s">
        <v>24</v>
      </c>
      <c r="E638" t="s">
        <v>25</v>
      </c>
      <c r="F638">
        <v>9</v>
      </c>
      <c r="G638" t="s">
        <v>2069</v>
      </c>
      <c r="H638" t="s">
        <v>2070</v>
      </c>
      <c r="I638" t="str">
        <f>VLOOKUP(A638,[1]Transactions!$A$2:$Y$3480,8,FALSE)</f>
        <v>Standard</v>
      </c>
      <c r="J638">
        <f>VLOOKUP(A638,[1]Transactions!$A$2:$Y$3480,13,FALSE)</f>
        <v>72.599999999999966</v>
      </c>
      <c r="K638" s="4">
        <f>VLOOKUP(A638,[1]Transactions!$A$2:$Y$3480,14,FALSE)</f>
        <v>38482</v>
      </c>
      <c r="M638" t="b">
        <f>VLOOKUP(A638,[1]Transactions!$A$2:$Y$3480,5,FALSE)</f>
        <v>0</v>
      </c>
      <c r="N638" t="str">
        <f>VLOOKUP(A638,[1]Transactions!$A$2:$Y$3480,6,FALSE)</f>
        <v>Approved</v>
      </c>
      <c r="O638" t="str">
        <f>VLOOKUP(A638,[1]Transactions!$A$1:$Y$3480,7,FALSE)</f>
        <v>Norco Bicycles</v>
      </c>
      <c r="P638" t="s">
        <v>43</v>
      </c>
      <c r="Q638">
        <v>25</v>
      </c>
      <c r="R638" t="s">
        <v>1119</v>
      </c>
      <c r="S638" t="s">
        <v>45</v>
      </c>
      <c r="T638" t="s">
        <v>38</v>
      </c>
      <c r="U638" t="s">
        <v>32</v>
      </c>
      <c r="V638" t="s">
        <v>33</v>
      </c>
      <c r="W638">
        <v>11</v>
      </c>
      <c r="X638">
        <v>4</v>
      </c>
      <c r="Y638">
        <v>3612.19</v>
      </c>
      <c r="Z638">
        <v>2301.42</v>
      </c>
      <c r="AA638">
        <v>44</v>
      </c>
      <c r="AB638">
        <v>45</v>
      </c>
      <c r="AC638">
        <v>4</v>
      </c>
      <c r="AD638">
        <v>1310.77</v>
      </c>
      <c r="AE638">
        <f t="shared" si="68"/>
        <v>2</v>
      </c>
      <c r="AF638">
        <f t="shared" si="67"/>
        <v>4</v>
      </c>
      <c r="AG638">
        <f t="shared" si="64"/>
        <v>4</v>
      </c>
      <c r="AH638">
        <f t="shared" si="65"/>
        <v>244</v>
      </c>
      <c r="AI638" t="str">
        <f t="shared" si="66"/>
        <v>Gold Customerr</v>
      </c>
    </row>
    <row r="639" spans="1:35" x14ac:dyDescent="0.3">
      <c r="A639">
        <v>822</v>
      </c>
      <c r="B639" t="s">
        <v>2071</v>
      </c>
      <c r="C639">
        <v>3175</v>
      </c>
      <c r="D639" t="s">
        <v>40</v>
      </c>
      <c r="E639" t="s">
        <v>25</v>
      </c>
      <c r="F639">
        <v>5</v>
      </c>
      <c r="G639" t="s">
        <v>2072</v>
      </c>
      <c r="H639" t="s">
        <v>2073</v>
      </c>
      <c r="I639" t="str">
        <f>VLOOKUP(A639,[1]Transactions!$A$2:$Y$3480,8,FALSE)</f>
        <v>Standard</v>
      </c>
      <c r="J639">
        <f>VLOOKUP(A639,[1]Transactions!$A$2:$Y$3480,13,FALSE)</f>
        <v>356.5</v>
      </c>
      <c r="K639" s="4">
        <f>VLOOKUP(A639,[1]Transactions!$A$2:$Y$3480,14,FALSE)</f>
        <v>33879</v>
      </c>
      <c r="M639" t="b">
        <f>VLOOKUP(A639,[1]Transactions!$A$2:$Y$3480,5,FALSE)</f>
        <v>1</v>
      </c>
      <c r="N639" t="str">
        <f>VLOOKUP(A639,[1]Transactions!$A$2:$Y$3480,6,FALSE)</f>
        <v>Approved</v>
      </c>
      <c r="O639" t="str">
        <f>VLOOKUP(A639,[1]Transactions!$A$1:$Y$3480,7,FALSE)</f>
        <v>Solex</v>
      </c>
      <c r="P639" t="s">
        <v>43</v>
      </c>
      <c r="Q639">
        <v>67</v>
      </c>
      <c r="R639" t="s">
        <v>80</v>
      </c>
      <c r="S639" t="s">
        <v>30</v>
      </c>
      <c r="T639" t="s">
        <v>46</v>
      </c>
      <c r="U639" t="s">
        <v>32</v>
      </c>
      <c r="V639" t="s">
        <v>47</v>
      </c>
      <c r="W639">
        <v>17</v>
      </c>
      <c r="X639">
        <v>1</v>
      </c>
      <c r="Y639">
        <v>2005.66</v>
      </c>
      <c r="Z639">
        <v>1203.4000000000001</v>
      </c>
      <c r="AA639">
        <v>45</v>
      </c>
      <c r="AB639">
        <v>328</v>
      </c>
      <c r="AC639">
        <v>1</v>
      </c>
      <c r="AD639">
        <v>802.26</v>
      </c>
      <c r="AE639">
        <f t="shared" si="68"/>
        <v>1</v>
      </c>
      <c r="AF639">
        <f t="shared" si="67"/>
        <v>4</v>
      </c>
      <c r="AG639">
        <f t="shared" si="64"/>
        <v>4</v>
      </c>
      <c r="AH639">
        <f t="shared" si="65"/>
        <v>144</v>
      </c>
      <c r="AI639" t="str">
        <f t="shared" si="66"/>
        <v>Bronz customer</v>
      </c>
    </row>
    <row r="640" spans="1:35" x14ac:dyDescent="0.3">
      <c r="A640">
        <v>1767</v>
      </c>
      <c r="B640" t="s">
        <v>2074</v>
      </c>
      <c r="C640">
        <v>4215</v>
      </c>
      <c r="D640" t="s">
        <v>53</v>
      </c>
      <c r="E640" t="s">
        <v>25</v>
      </c>
      <c r="F640">
        <v>3</v>
      </c>
      <c r="G640" t="s">
        <v>2075</v>
      </c>
      <c r="H640" t="s">
        <v>2076</v>
      </c>
      <c r="I640" t="str">
        <f>VLOOKUP(A640,[1]Transactions!$A$2:$Y$3480,8,FALSE)</f>
        <v>Standard</v>
      </c>
      <c r="J640">
        <f>VLOOKUP(A640,[1]Transactions!$A$2:$Y$3480,13,FALSE)</f>
        <v>1383.6100000000001</v>
      </c>
      <c r="K640" s="4">
        <f>VLOOKUP(A640,[1]Transactions!$A$2:$Y$3480,14,FALSE)</f>
        <v>42145</v>
      </c>
      <c r="M640" t="b">
        <f>VLOOKUP(A640,[1]Transactions!$A$2:$Y$3480,5,FALSE)</f>
        <v>1</v>
      </c>
      <c r="N640" t="str">
        <f>VLOOKUP(A640,[1]Transactions!$A$2:$Y$3480,6,FALSE)</f>
        <v>Approved</v>
      </c>
      <c r="O640" t="str">
        <f>VLOOKUP(A640,[1]Transactions!$A$1:$Y$3480,7,FALSE)</f>
        <v>Solex</v>
      </c>
      <c r="P640" t="s">
        <v>43</v>
      </c>
      <c r="Q640">
        <v>28</v>
      </c>
      <c r="R640" t="s">
        <v>242</v>
      </c>
      <c r="S640" t="s">
        <v>119</v>
      </c>
      <c r="T640" t="s">
        <v>38</v>
      </c>
      <c r="U640" t="s">
        <v>32</v>
      </c>
      <c r="V640" t="s">
        <v>33</v>
      </c>
      <c r="W640">
        <v>19</v>
      </c>
      <c r="X640">
        <v>5</v>
      </c>
      <c r="Y640">
        <v>5973.14</v>
      </c>
      <c r="Z640">
        <v>2820.85</v>
      </c>
      <c r="AA640">
        <v>61</v>
      </c>
      <c r="AB640">
        <v>4</v>
      </c>
      <c r="AC640">
        <v>5</v>
      </c>
      <c r="AD640">
        <v>3152.29</v>
      </c>
      <c r="AE640">
        <f t="shared" si="68"/>
        <v>4</v>
      </c>
      <c r="AF640">
        <f t="shared" ref="AF640:AF641" si="70">_xlfn.IFS(AC640&gt;=14,1,AND(AC640&lt;=14,AC640&gt;7),2,AND(AC640&lt;=7,AC640&gt;=5),3,AND(AC640&lt;=4,AC640&gt;0),4)</f>
        <v>3</v>
      </c>
      <c r="AG640">
        <f t="shared" si="64"/>
        <v>2</v>
      </c>
      <c r="AH640">
        <f t="shared" si="65"/>
        <v>432</v>
      </c>
      <c r="AI640" t="str">
        <f t="shared" si="66"/>
        <v>Platinum Customer</v>
      </c>
    </row>
    <row r="641" spans="1:35" x14ac:dyDescent="0.3">
      <c r="A641">
        <v>831</v>
      </c>
      <c r="B641" t="s">
        <v>2077</v>
      </c>
      <c r="C641">
        <v>4207</v>
      </c>
      <c r="D641" t="s">
        <v>53</v>
      </c>
      <c r="E641" t="s">
        <v>25</v>
      </c>
      <c r="F641">
        <v>4</v>
      </c>
      <c r="G641" t="s">
        <v>2078</v>
      </c>
      <c r="H641" t="s">
        <v>2079</v>
      </c>
      <c r="I641" t="str">
        <f>VLOOKUP(A641,[1]Transactions!$A$2:$Y$3480,8,FALSE)</f>
        <v>Mountain</v>
      </c>
      <c r="J641">
        <f>VLOOKUP(A641,[1]Transactions!$A$2:$Y$3480,13,FALSE)</f>
        <v>75.75</v>
      </c>
      <c r="K641" s="4">
        <f>VLOOKUP(A641,[1]Transactions!$A$2:$Y$3480,14,FALSE)</f>
        <v>39031</v>
      </c>
      <c r="M641" t="b">
        <f>VLOOKUP(A641,[1]Transactions!$A$2:$Y$3480,5,FALSE)</f>
        <v>1</v>
      </c>
      <c r="N641" t="str">
        <f>VLOOKUP(A641,[1]Transactions!$A$2:$Y$3480,6,FALSE)</f>
        <v>Approved</v>
      </c>
      <c r="O641" t="str">
        <f>VLOOKUP(A641,[1]Transactions!$A$1:$Y$3480,7,FALSE)</f>
        <v>Norco Bicycles</v>
      </c>
      <c r="P641" t="s">
        <v>28</v>
      </c>
      <c r="Q641">
        <v>4</v>
      </c>
      <c r="R641" t="s">
        <v>321</v>
      </c>
      <c r="S641" t="s">
        <v>45</v>
      </c>
      <c r="T641" t="s">
        <v>38</v>
      </c>
      <c r="U641" t="s">
        <v>32</v>
      </c>
      <c r="V641" t="s">
        <v>47</v>
      </c>
      <c r="W641">
        <v>11</v>
      </c>
      <c r="X641">
        <v>5</v>
      </c>
      <c r="Y641">
        <v>4245.84</v>
      </c>
      <c r="Z641">
        <v>2362.25</v>
      </c>
      <c r="AA641">
        <v>47</v>
      </c>
      <c r="AB641">
        <v>11</v>
      </c>
      <c r="AC641">
        <v>5</v>
      </c>
      <c r="AD641">
        <v>1883.59</v>
      </c>
      <c r="AE641">
        <f t="shared" si="68"/>
        <v>4</v>
      </c>
      <c r="AF641">
        <f t="shared" si="70"/>
        <v>3</v>
      </c>
      <c r="AG641">
        <f t="shared" si="64"/>
        <v>4</v>
      </c>
      <c r="AH641">
        <f t="shared" si="65"/>
        <v>434</v>
      </c>
      <c r="AI641" t="str">
        <f t="shared" si="66"/>
        <v>Platinum Customer</v>
      </c>
    </row>
    <row r="642" spans="1:35" x14ac:dyDescent="0.3">
      <c r="A642">
        <v>1388</v>
      </c>
      <c r="B642" t="s">
        <v>2080</v>
      </c>
      <c r="C642">
        <v>3028</v>
      </c>
      <c r="D642" t="s">
        <v>40</v>
      </c>
      <c r="E642" t="s">
        <v>25</v>
      </c>
      <c r="F642">
        <v>8</v>
      </c>
      <c r="G642" t="s">
        <v>2081</v>
      </c>
      <c r="H642" t="s">
        <v>2082</v>
      </c>
      <c r="I642" t="str">
        <f>VLOOKUP(A642,[1]Transactions!$A$2:$Y$3480,8,FALSE)</f>
        <v>Touring</v>
      </c>
      <c r="J642">
        <f>VLOOKUP(A642,[1]Transactions!$A$2:$Y$3480,13,FALSE)</f>
        <v>1630.25</v>
      </c>
      <c r="K642" s="4">
        <f>VLOOKUP(A642,[1]Transactions!$A$2:$Y$3480,14,FALSE)</f>
        <v>42145</v>
      </c>
      <c r="M642" t="b">
        <f>VLOOKUP(A642,[1]Transactions!$A$2:$Y$3480,5,FALSE)</f>
        <v>1</v>
      </c>
      <c r="N642" t="str">
        <f>VLOOKUP(A642,[1]Transactions!$A$2:$Y$3480,6,FALSE)</f>
        <v>Approved</v>
      </c>
      <c r="O642" t="str">
        <f>VLOOKUP(A642,[1]Transactions!$A$1:$Y$3480,7,FALSE)</f>
        <v>WeareA2B</v>
      </c>
      <c r="P642" t="s">
        <v>28</v>
      </c>
      <c r="Q642">
        <v>86</v>
      </c>
      <c r="R642" t="s">
        <v>111</v>
      </c>
      <c r="S642" t="s">
        <v>45</v>
      </c>
      <c r="T642" t="s">
        <v>31</v>
      </c>
      <c r="U642" t="s">
        <v>32</v>
      </c>
      <c r="V642" t="s">
        <v>47</v>
      </c>
      <c r="W642">
        <v>7</v>
      </c>
      <c r="X642">
        <v>6</v>
      </c>
      <c r="Y642">
        <v>6237.99</v>
      </c>
      <c r="Z642">
        <v>2445.87</v>
      </c>
      <c r="AA642">
        <v>48</v>
      </c>
      <c r="AB642">
        <v>19</v>
      </c>
      <c r="AC642">
        <v>6</v>
      </c>
      <c r="AD642">
        <v>3792.12</v>
      </c>
      <c r="AE642">
        <f t="shared" si="68"/>
        <v>3</v>
      </c>
      <c r="AF642">
        <f t="shared" si="67"/>
        <v>3</v>
      </c>
      <c r="AG642">
        <f t="shared" si="64"/>
        <v>2</v>
      </c>
      <c r="AH642">
        <f t="shared" si="65"/>
        <v>332</v>
      </c>
      <c r="AI642" t="str">
        <f t="shared" si="66"/>
        <v>Silver Customer</v>
      </c>
    </row>
    <row r="643" spans="1:35" x14ac:dyDescent="0.3">
      <c r="A643">
        <v>1365</v>
      </c>
      <c r="B643" t="s">
        <v>2083</v>
      </c>
      <c r="C643">
        <v>3222</v>
      </c>
      <c r="D643" t="s">
        <v>40</v>
      </c>
      <c r="E643" t="s">
        <v>25</v>
      </c>
      <c r="F643">
        <v>5</v>
      </c>
      <c r="G643" t="s">
        <v>2084</v>
      </c>
      <c r="H643" t="s">
        <v>2085</v>
      </c>
      <c r="I643" t="str">
        <f>VLOOKUP(A643,[1]Transactions!$A$2:$Y$3480,8,FALSE)</f>
        <v>Standard</v>
      </c>
      <c r="J643">
        <f>VLOOKUP(A643,[1]Transactions!$A$2:$Y$3480,13,FALSE)</f>
        <v>1612.25</v>
      </c>
      <c r="K643" s="4">
        <f>VLOOKUP(A643,[1]Transactions!$A$2:$Y$3480,14,FALSE)</f>
        <v>41922</v>
      </c>
      <c r="M643" t="b">
        <f>VLOOKUP(A643,[1]Transactions!$A$2:$Y$3480,5,FALSE)</f>
        <v>1</v>
      </c>
      <c r="N643" t="str">
        <f>VLOOKUP(A643,[1]Transactions!$A$2:$Y$3480,6,FALSE)</f>
        <v>Approved</v>
      </c>
      <c r="O643" t="str">
        <f>VLOOKUP(A643,[1]Transactions!$A$1:$Y$3480,7,FALSE)</f>
        <v>Solex</v>
      </c>
      <c r="P643" t="s">
        <v>28</v>
      </c>
      <c r="Q643">
        <v>97</v>
      </c>
      <c r="R643" t="s">
        <v>360</v>
      </c>
      <c r="S643" t="s">
        <v>30</v>
      </c>
      <c r="T643" t="s">
        <v>31</v>
      </c>
      <c r="U643" t="s">
        <v>32</v>
      </c>
      <c r="V643" t="s">
        <v>47</v>
      </c>
      <c r="W643">
        <v>3</v>
      </c>
      <c r="X643">
        <v>4</v>
      </c>
      <c r="Y643">
        <v>2346.08</v>
      </c>
      <c r="Z643">
        <v>1527.36</v>
      </c>
      <c r="AA643">
        <v>28</v>
      </c>
      <c r="AB643">
        <v>217</v>
      </c>
      <c r="AC643">
        <v>4</v>
      </c>
      <c r="AD643">
        <v>818.72</v>
      </c>
      <c r="AE643">
        <f t="shared" si="68"/>
        <v>1</v>
      </c>
      <c r="AF643">
        <f t="shared" si="67"/>
        <v>4</v>
      </c>
      <c r="AG643">
        <f t="shared" ref="AG643:AG706" si="71">_xlfn.IFS(AD643&gt;4273.398,1,AND(AD643&lt;=4273.398,AD643&gt;2918.195),2,AND(AD643&lt;=2918.195,AD643&gt;1905.948),3,AND(AD643&lt;=1905.948,AD643&gt;15.08),4)</f>
        <v>4</v>
      </c>
      <c r="AH643">
        <f t="shared" ref="AH643:AH706" si="72">(100*AE643+10*AF643+AG643)</f>
        <v>144</v>
      </c>
      <c r="AI643" t="str">
        <f t="shared" ref="AI643:AI706" si="73">_xlfn.IFS(AH643&gt;411,"Platinum Customer",AND(AH643&lt;=411,AH643&gt;311),"Silver Customer",AND(AH643&lt;=311,AH643&gt;144),"Gold Customerr",AND(AH643&lt;=144,AH643&gt;111),"Bronz customer")</f>
        <v>Bronz customer</v>
      </c>
    </row>
    <row r="644" spans="1:35" x14ac:dyDescent="0.3">
      <c r="A644">
        <v>1403</v>
      </c>
      <c r="B644" t="s">
        <v>2086</v>
      </c>
      <c r="C644">
        <v>3030</v>
      </c>
      <c r="D644" t="s">
        <v>40</v>
      </c>
      <c r="E644" t="s">
        <v>25</v>
      </c>
      <c r="F644">
        <v>7</v>
      </c>
      <c r="G644" t="s">
        <v>2087</v>
      </c>
      <c r="H644" t="s">
        <v>2088</v>
      </c>
      <c r="I644" t="str">
        <f>VLOOKUP(A644,[1]Transactions!$A$2:$Y$3480,8,FALSE)</f>
        <v>Standard</v>
      </c>
      <c r="J644">
        <f>VLOOKUP(A644,[1]Transactions!$A$2:$Y$3480,13,FALSE)</f>
        <v>45.960000000000008</v>
      </c>
      <c r="K644" s="4">
        <f>VLOOKUP(A644,[1]Transactions!$A$2:$Y$3480,14,FALSE)</f>
        <v>34170</v>
      </c>
      <c r="M644" t="b">
        <f>VLOOKUP(A644,[1]Transactions!$A$2:$Y$3480,5,FALSE)</f>
        <v>1</v>
      </c>
      <c r="N644" t="str">
        <f>VLOOKUP(A644,[1]Transactions!$A$2:$Y$3480,6,FALSE)</f>
        <v>Approved</v>
      </c>
      <c r="O644" t="str">
        <f>VLOOKUP(A644,[1]Transactions!$A$1:$Y$3480,7,FALSE)</f>
        <v>OHM Cycles</v>
      </c>
      <c r="P644" t="s">
        <v>43</v>
      </c>
      <c r="Q644">
        <v>18</v>
      </c>
      <c r="R644" t="s">
        <v>2089</v>
      </c>
      <c r="S644" t="s">
        <v>57</v>
      </c>
      <c r="T644" t="s">
        <v>31</v>
      </c>
      <c r="U644" t="s">
        <v>32</v>
      </c>
      <c r="V644" t="s">
        <v>47</v>
      </c>
      <c r="W644">
        <v>16</v>
      </c>
      <c r="X644">
        <v>2</v>
      </c>
      <c r="Y644">
        <v>1663.42</v>
      </c>
      <c r="Z644">
        <v>977.99</v>
      </c>
      <c r="AA644">
        <v>39</v>
      </c>
      <c r="AB644">
        <v>164</v>
      </c>
      <c r="AC644">
        <v>2</v>
      </c>
      <c r="AD644">
        <v>685.43</v>
      </c>
      <c r="AE644">
        <f t="shared" si="68"/>
        <v>1</v>
      </c>
      <c r="AF644">
        <f t="shared" si="67"/>
        <v>4</v>
      </c>
      <c r="AG644">
        <f t="shared" si="71"/>
        <v>4</v>
      </c>
      <c r="AH644">
        <f t="shared" si="72"/>
        <v>144</v>
      </c>
      <c r="AI644" t="str">
        <f t="shared" si="73"/>
        <v>Bronz customer</v>
      </c>
    </row>
    <row r="645" spans="1:35" x14ac:dyDescent="0.3">
      <c r="A645">
        <v>647</v>
      </c>
      <c r="B645" t="s">
        <v>2090</v>
      </c>
      <c r="C645">
        <v>3171</v>
      </c>
      <c r="D645" t="s">
        <v>40</v>
      </c>
      <c r="E645" t="s">
        <v>25</v>
      </c>
      <c r="F645">
        <v>9</v>
      </c>
      <c r="G645" t="s">
        <v>2091</v>
      </c>
      <c r="H645" t="s">
        <v>2092</v>
      </c>
      <c r="I645" t="str">
        <f>VLOOKUP(A645,[1]Transactions!$A$2:$Y$3480,8,FALSE)</f>
        <v>Standard</v>
      </c>
      <c r="J645">
        <f>VLOOKUP(A645,[1]Transactions!$A$2:$Y$3480,13,FALSE)</f>
        <v>1279.3999999999999</v>
      </c>
      <c r="K645" s="4">
        <f>VLOOKUP(A645,[1]Transactions!$A$2:$Y$3480,14,FALSE)</f>
        <v>39915</v>
      </c>
      <c r="M645" t="b">
        <f>VLOOKUP(A645,[1]Transactions!$A$2:$Y$3480,5,FALSE)</f>
        <v>1</v>
      </c>
      <c r="N645" t="str">
        <f>VLOOKUP(A645,[1]Transactions!$A$2:$Y$3480,6,FALSE)</f>
        <v>Approved</v>
      </c>
      <c r="O645" t="str">
        <f>VLOOKUP(A645,[1]Transactions!$A$1:$Y$3480,7,FALSE)</f>
        <v>WeareA2B</v>
      </c>
      <c r="P645" t="s">
        <v>28</v>
      </c>
      <c r="Q645">
        <v>61</v>
      </c>
      <c r="R645" t="s">
        <v>325</v>
      </c>
      <c r="S645" t="s">
        <v>57</v>
      </c>
      <c r="T645" t="s">
        <v>31</v>
      </c>
      <c r="U645" t="s">
        <v>32</v>
      </c>
      <c r="V645" t="s">
        <v>33</v>
      </c>
      <c r="W645">
        <v>10</v>
      </c>
      <c r="X645">
        <v>9</v>
      </c>
      <c r="Y645">
        <v>10703.61</v>
      </c>
      <c r="Z645">
        <v>5424.42</v>
      </c>
      <c r="AA645">
        <v>63</v>
      </c>
      <c r="AB645">
        <v>42</v>
      </c>
      <c r="AC645">
        <v>9</v>
      </c>
      <c r="AD645">
        <v>5279.19</v>
      </c>
      <c r="AE645">
        <f t="shared" si="68"/>
        <v>3</v>
      </c>
      <c r="AF645">
        <f t="shared" ref="AF645:AF708" si="74">_xlfn.IFS(AC645&gt;=14,1,AND(AC645&lt;=14,AC645&gt;7),2,AND(AC645&lt;=7,AC645&gt;5),3,AND(AC645&lt;=4,AC645&gt;0),4)</f>
        <v>2</v>
      </c>
      <c r="AG645">
        <f t="shared" si="71"/>
        <v>1</v>
      </c>
      <c r="AH645">
        <f t="shared" si="72"/>
        <v>321</v>
      </c>
      <c r="AI645" t="str">
        <f t="shared" si="73"/>
        <v>Silver Customer</v>
      </c>
    </row>
    <row r="646" spans="1:35" x14ac:dyDescent="0.3">
      <c r="A646">
        <v>868</v>
      </c>
      <c r="B646" t="s">
        <v>2093</v>
      </c>
      <c r="C646">
        <v>2768</v>
      </c>
      <c r="D646" t="s">
        <v>24</v>
      </c>
      <c r="E646" t="s">
        <v>25</v>
      </c>
      <c r="F646">
        <v>10</v>
      </c>
      <c r="G646" t="s">
        <v>2094</v>
      </c>
      <c r="H646" t="s">
        <v>2095</v>
      </c>
      <c r="I646" t="str">
        <f>VLOOKUP(A646,[1]Transactions!$A$2:$Y$3480,8,FALSE)</f>
        <v>Standard</v>
      </c>
      <c r="J646">
        <f>VLOOKUP(A646,[1]Transactions!$A$2:$Y$3480,13,FALSE)</f>
        <v>817.36</v>
      </c>
      <c r="K646" s="4">
        <f>VLOOKUP(A646,[1]Transactions!$A$2:$Y$3480,14,FALSE)</f>
        <v>36145</v>
      </c>
      <c r="M646" t="b">
        <f>VLOOKUP(A646,[1]Transactions!$A$2:$Y$3480,5,FALSE)</f>
        <v>0</v>
      </c>
      <c r="N646" t="str">
        <f>VLOOKUP(A646,[1]Transactions!$A$2:$Y$3480,6,FALSE)</f>
        <v>Approved</v>
      </c>
      <c r="O646" t="str">
        <f>VLOOKUP(A646,[1]Transactions!$A$1:$Y$3480,7,FALSE)</f>
        <v>Norco Bicycles</v>
      </c>
      <c r="P646" t="s">
        <v>43</v>
      </c>
      <c r="Q646">
        <v>84</v>
      </c>
      <c r="R646" t="s">
        <v>206</v>
      </c>
      <c r="S646" t="s">
        <v>45</v>
      </c>
      <c r="T646" t="s">
        <v>31</v>
      </c>
      <c r="U646" t="s">
        <v>32</v>
      </c>
      <c r="V646" t="s">
        <v>33</v>
      </c>
      <c r="W646">
        <v>11</v>
      </c>
      <c r="X646">
        <v>6</v>
      </c>
      <c r="Y646">
        <v>7529.64</v>
      </c>
      <c r="Z646">
        <v>1994.81</v>
      </c>
      <c r="AA646">
        <v>41</v>
      </c>
      <c r="AB646">
        <v>83</v>
      </c>
      <c r="AC646">
        <v>6</v>
      </c>
      <c r="AD646">
        <v>5534.83</v>
      </c>
      <c r="AE646">
        <f>_xlfn.IFS(AB646&gt;=85,1,AND(AB646&lt;=84,AB646&gt;44),2,AND(AB646&lt;=44,AB646&gt;17),3,AND(AB646&lt;=18,AB646&gt;=0),4)</f>
        <v>2</v>
      </c>
      <c r="AF646">
        <f t="shared" si="74"/>
        <v>3</v>
      </c>
      <c r="AG646">
        <f t="shared" si="71"/>
        <v>1</v>
      </c>
      <c r="AH646">
        <f t="shared" si="72"/>
        <v>231</v>
      </c>
      <c r="AI646" t="str">
        <f t="shared" si="73"/>
        <v>Gold Customerr</v>
      </c>
    </row>
    <row r="647" spans="1:35" x14ac:dyDescent="0.3">
      <c r="A647">
        <v>1969</v>
      </c>
      <c r="B647" t="s">
        <v>2096</v>
      </c>
      <c r="C647">
        <v>3156</v>
      </c>
      <c r="D647" t="s">
        <v>40</v>
      </c>
      <c r="E647" t="s">
        <v>25</v>
      </c>
      <c r="F647">
        <v>8</v>
      </c>
      <c r="G647" t="s">
        <v>2097</v>
      </c>
      <c r="H647" t="s">
        <v>2098</v>
      </c>
      <c r="I647" t="str">
        <f>VLOOKUP(A647,[1]Transactions!$A$2:$Y$3480,8,FALSE)</f>
        <v>Standard</v>
      </c>
      <c r="J647">
        <f>VLOOKUP(A647,[1]Transactions!$A$2:$Y$3480,13,FALSE)</f>
        <v>43.97</v>
      </c>
      <c r="K647" s="4">
        <f>VLOOKUP(A647,[1]Transactions!$A$2:$Y$3480,14,FALSE)</f>
        <v>37668</v>
      </c>
      <c r="M647" t="b">
        <f>VLOOKUP(A647,[1]Transactions!$A$2:$Y$3480,5,FALSE)</f>
        <v>0</v>
      </c>
      <c r="N647" t="str">
        <f>VLOOKUP(A647,[1]Transactions!$A$2:$Y$3480,6,FALSE)</f>
        <v>Approved</v>
      </c>
      <c r="O647" t="str">
        <f>VLOOKUP(A647,[1]Transactions!$A$1:$Y$3480,7,FALSE)</f>
        <v>WeareA2B</v>
      </c>
      <c r="P647" t="s">
        <v>28</v>
      </c>
      <c r="Q647">
        <v>54</v>
      </c>
      <c r="R647" t="s">
        <v>603</v>
      </c>
      <c r="S647" t="s">
        <v>219</v>
      </c>
      <c r="T647" t="s">
        <v>31</v>
      </c>
      <c r="U647" t="s">
        <v>32</v>
      </c>
      <c r="V647" t="s">
        <v>33</v>
      </c>
      <c r="W647">
        <v>19</v>
      </c>
      <c r="X647">
        <v>6</v>
      </c>
      <c r="Y647">
        <v>6142.67</v>
      </c>
      <c r="Z647">
        <v>3519.11</v>
      </c>
      <c r="AA647">
        <v>59</v>
      </c>
      <c r="AB647">
        <v>17</v>
      </c>
      <c r="AC647">
        <v>6</v>
      </c>
      <c r="AD647">
        <v>2623.56</v>
      </c>
      <c r="AE647">
        <f t="shared" si="68"/>
        <v>4</v>
      </c>
      <c r="AF647">
        <f t="shared" si="74"/>
        <v>3</v>
      </c>
      <c r="AG647">
        <f t="shared" si="71"/>
        <v>3</v>
      </c>
      <c r="AH647">
        <f t="shared" si="72"/>
        <v>433</v>
      </c>
      <c r="AI647" t="str">
        <f t="shared" si="73"/>
        <v>Platinum Customer</v>
      </c>
    </row>
    <row r="648" spans="1:35" x14ac:dyDescent="0.3">
      <c r="A648">
        <v>389</v>
      </c>
      <c r="B648" t="s">
        <v>2099</v>
      </c>
      <c r="C648">
        <v>2047</v>
      </c>
      <c r="D648" t="s">
        <v>24</v>
      </c>
      <c r="E648" t="s">
        <v>25</v>
      </c>
      <c r="F648">
        <v>9</v>
      </c>
      <c r="G648" t="s">
        <v>2100</v>
      </c>
      <c r="H648" t="s">
        <v>2101</v>
      </c>
      <c r="I648" t="str">
        <f>VLOOKUP(A648,[1]Transactions!$A$2:$Y$3480,8,FALSE)</f>
        <v>Standard</v>
      </c>
      <c r="J648">
        <f>VLOOKUP(A648,[1]Transactions!$A$2:$Y$3480,13,FALSE)</f>
        <v>409.86000000000013</v>
      </c>
      <c r="K648" s="4">
        <f>VLOOKUP(A648,[1]Transactions!$A$2:$Y$3480,14,FALSE)</f>
        <v>35378</v>
      </c>
      <c r="M648" t="b">
        <f>VLOOKUP(A648,[1]Transactions!$A$2:$Y$3480,5,FALSE)</f>
        <v>1</v>
      </c>
      <c r="N648" t="str">
        <f>VLOOKUP(A648,[1]Transactions!$A$2:$Y$3480,6,FALSE)</f>
        <v>Approved</v>
      </c>
      <c r="O648" t="str">
        <f>VLOOKUP(A648,[1]Transactions!$A$1:$Y$3480,7,FALSE)</f>
        <v>Solex</v>
      </c>
      <c r="P648" t="s">
        <v>43</v>
      </c>
      <c r="Q648">
        <v>97</v>
      </c>
      <c r="R648" t="s">
        <v>372</v>
      </c>
      <c r="S648" t="s">
        <v>96</v>
      </c>
      <c r="T648" t="s">
        <v>38</v>
      </c>
      <c r="U648" t="s">
        <v>32</v>
      </c>
      <c r="V648" t="s">
        <v>33</v>
      </c>
      <c r="W648">
        <v>17</v>
      </c>
      <c r="X648">
        <v>6</v>
      </c>
      <c r="Y648">
        <v>3948.43</v>
      </c>
      <c r="Z648">
        <v>1825.17</v>
      </c>
      <c r="AA648">
        <v>45</v>
      </c>
      <c r="AB648">
        <v>113</v>
      </c>
      <c r="AC648">
        <v>6</v>
      </c>
      <c r="AD648">
        <v>2123.2600000000002</v>
      </c>
      <c r="AE648">
        <f t="shared" si="68"/>
        <v>1</v>
      </c>
      <c r="AF648">
        <f t="shared" si="74"/>
        <v>3</v>
      </c>
      <c r="AG648">
        <f t="shared" si="71"/>
        <v>3</v>
      </c>
      <c r="AH648">
        <f t="shared" si="72"/>
        <v>133</v>
      </c>
      <c r="AI648" t="str">
        <f t="shared" si="73"/>
        <v>Bronz customer</v>
      </c>
    </row>
    <row r="649" spans="1:35" x14ac:dyDescent="0.3">
      <c r="A649">
        <v>3187</v>
      </c>
      <c r="B649" t="s">
        <v>2102</v>
      </c>
      <c r="C649">
        <v>2150</v>
      </c>
      <c r="D649" t="s">
        <v>24</v>
      </c>
      <c r="E649" t="s">
        <v>25</v>
      </c>
      <c r="F649">
        <v>7</v>
      </c>
      <c r="G649" t="s">
        <v>2103</v>
      </c>
      <c r="H649" t="s">
        <v>2104</v>
      </c>
      <c r="I649" t="str">
        <f>VLOOKUP(A649,[1]Transactions!$A$2:$Y$3480,8,FALSE)</f>
        <v>Standard</v>
      </c>
      <c r="J649">
        <f>VLOOKUP(A649,[1]Transactions!$A$2:$Y$3480,13,FALSE)</f>
        <v>1544.6100000000001</v>
      </c>
      <c r="K649" s="4">
        <f>VLOOKUP(A649,[1]Transactions!$A$2:$Y$3480,14,FALSE)</f>
        <v>35560</v>
      </c>
      <c r="M649" t="b">
        <f>VLOOKUP(A649,[1]Transactions!$A$2:$Y$3480,5,FALSE)</f>
        <v>0</v>
      </c>
      <c r="N649" t="str">
        <f>VLOOKUP(A649,[1]Transactions!$A$2:$Y$3480,6,FALSE)</f>
        <v>Approved</v>
      </c>
      <c r="O649" t="str">
        <f>VLOOKUP(A649,[1]Transactions!$A$1:$Y$3480,7,FALSE)</f>
        <v>OHM Cycles</v>
      </c>
      <c r="P649" t="s">
        <v>28</v>
      </c>
      <c r="Q649">
        <v>75</v>
      </c>
      <c r="R649" t="s">
        <v>793</v>
      </c>
      <c r="S649" t="s">
        <v>45</v>
      </c>
      <c r="T649" t="s">
        <v>31</v>
      </c>
      <c r="U649" t="s">
        <v>32</v>
      </c>
      <c r="V649" t="s">
        <v>33</v>
      </c>
      <c r="W649">
        <v>14</v>
      </c>
      <c r="X649">
        <v>5</v>
      </c>
      <c r="Y649">
        <v>5489.1</v>
      </c>
      <c r="Z649">
        <v>4454.3999999999996</v>
      </c>
      <c r="AA649">
        <v>46</v>
      </c>
      <c r="AB649">
        <v>63</v>
      </c>
      <c r="AC649">
        <v>5</v>
      </c>
      <c r="AD649">
        <v>1034.7</v>
      </c>
      <c r="AE649">
        <f t="shared" si="68"/>
        <v>2</v>
      </c>
      <c r="AF649">
        <f>_xlfn.IFS(AC649&gt;=14,1,AND(AC649&lt;=14,AC649&gt;7),2,AND(AC649&lt;=7,AC649&gt;=5),3,AND(AC649&lt;=4,AC649&gt;0),4)</f>
        <v>3</v>
      </c>
      <c r="AG649">
        <f t="shared" si="71"/>
        <v>4</v>
      </c>
      <c r="AH649">
        <f t="shared" si="72"/>
        <v>234</v>
      </c>
      <c r="AI649" t="str">
        <f t="shared" si="73"/>
        <v>Gold Customerr</v>
      </c>
    </row>
    <row r="650" spans="1:35" x14ac:dyDescent="0.3">
      <c r="A650">
        <v>1980</v>
      </c>
      <c r="B650" t="s">
        <v>2105</v>
      </c>
      <c r="C650">
        <v>2747</v>
      </c>
      <c r="D650" t="s">
        <v>24</v>
      </c>
      <c r="E650" t="s">
        <v>25</v>
      </c>
      <c r="F650">
        <v>8</v>
      </c>
      <c r="G650" t="s">
        <v>2106</v>
      </c>
      <c r="H650" t="s">
        <v>2107</v>
      </c>
      <c r="I650" t="str">
        <f>VLOOKUP(A650,[1]Transactions!$A$2:$Y$3480,8,FALSE)</f>
        <v>Standard</v>
      </c>
      <c r="J650">
        <f>VLOOKUP(A650,[1]Transactions!$A$2:$Y$3480,13,FALSE)</f>
        <v>693.76</v>
      </c>
      <c r="K650" s="4">
        <f>VLOOKUP(A650,[1]Transactions!$A$2:$Y$3480,14,FALSE)</f>
        <v>35707</v>
      </c>
      <c r="M650" t="b">
        <f>VLOOKUP(A650,[1]Transactions!$A$2:$Y$3480,5,FALSE)</f>
        <v>0</v>
      </c>
      <c r="N650" t="str">
        <f>VLOOKUP(A650,[1]Transactions!$A$2:$Y$3480,6,FALSE)</f>
        <v>Approved</v>
      </c>
      <c r="O650" t="str">
        <f>VLOOKUP(A650,[1]Transactions!$A$1:$Y$3480,7,FALSE)</f>
        <v>OHM Cycles</v>
      </c>
      <c r="P650" t="s">
        <v>28</v>
      </c>
      <c r="Q650">
        <v>97</v>
      </c>
      <c r="R650" t="s">
        <v>51</v>
      </c>
      <c r="S650" t="s">
        <v>30</v>
      </c>
      <c r="T650" t="s">
        <v>46</v>
      </c>
      <c r="U650" t="s">
        <v>32</v>
      </c>
      <c r="V650" t="s">
        <v>33</v>
      </c>
      <c r="W650">
        <v>7</v>
      </c>
      <c r="X650">
        <v>8</v>
      </c>
      <c r="Y650">
        <v>9465.3799999999992</v>
      </c>
      <c r="Z650">
        <v>4642.99</v>
      </c>
      <c r="AA650">
        <v>28</v>
      </c>
      <c r="AB650">
        <v>73</v>
      </c>
      <c r="AC650">
        <v>8</v>
      </c>
      <c r="AD650">
        <v>4822.3900000000003</v>
      </c>
      <c r="AE650">
        <f t="shared" si="68"/>
        <v>2</v>
      </c>
      <c r="AF650">
        <f t="shared" si="74"/>
        <v>2</v>
      </c>
      <c r="AG650">
        <f t="shared" si="71"/>
        <v>1</v>
      </c>
      <c r="AH650">
        <f t="shared" si="72"/>
        <v>221</v>
      </c>
      <c r="AI650" t="str">
        <f t="shared" si="73"/>
        <v>Gold Customerr</v>
      </c>
    </row>
    <row r="651" spans="1:35" x14ac:dyDescent="0.3">
      <c r="A651">
        <v>3218</v>
      </c>
      <c r="B651" t="s">
        <v>2108</v>
      </c>
      <c r="C651">
        <v>4503</v>
      </c>
      <c r="D651" t="s">
        <v>53</v>
      </c>
      <c r="E651" t="s">
        <v>25</v>
      </c>
      <c r="F651">
        <v>4</v>
      </c>
      <c r="G651" t="s">
        <v>2109</v>
      </c>
      <c r="H651" t="s">
        <v>2110</v>
      </c>
      <c r="I651" t="str">
        <f>VLOOKUP(A651,[1]Transactions!$A$2:$Y$3480,8,FALSE)</f>
        <v>Standard</v>
      </c>
      <c r="J651">
        <f>VLOOKUP(A651,[1]Transactions!$A$2:$Y$3480,13,FALSE)</f>
        <v>1230.3000000000002</v>
      </c>
      <c r="K651" s="4">
        <f>VLOOKUP(A651,[1]Transactions!$A$2:$Y$3480,14,FALSE)</f>
        <v>34115</v>
      </c>
      <c r="M651" t="b">
        <f>VLOOKUP(A651,[1]Transactions!$A$2:$Y$3480,5,FALSE)</f>
        <v>0</v>
      </c>
      <c r="N651" t="str">
        <f>VLOOKUP(A651,[1]Transactions!$A$2:$Y$3480,6,FALSE)</f>
        <v>Approved</v>
      </c>
      <c r="O651" t="str">
        <f>VLOOKUP(A651,[1]Transactions!$A$1:$Y$3480,7,FALSE)</f>
        <v>WeareA2B</v>
      </c>
      <c r="P651" t="s">
        <v>43</v>
      </c>
      <c r="Q651">
        <v>38</v>
      </c>
      <c r="R651" t="s">
        <v>84</v>
      </c>
      <c r="S651" t="s">
        <v>7272</v>
      </c>
      <c r="T651" t="s">
        <v>31</v>
      </c>
      <c r="U651" t="s">
        <v>32</v>
      </c>
      <c r="V651" t="s">
        <v>33</v>
      </c>
      <c r="W651">
        <v>22</v>
      </c>
      <c r="X651">
        <v>4</v>
      </c>
      <c r="Y651">
        <v>3574.66</v>
      </c>
      <c r="Z651">
        <v>2192.11</v>
      </c>
      <c r="AA651">
        <v>44</v>
      </c>
      <c r="AB651">
        <v>216</v>
      </c>
      <c r="AC651">
        <v>4</v>
      </c>
      <c r="AD651">
        <v>1382.55</v>
      </c>
      <c r="AE651">
        <f t="shared" ref="AE651:AE714" si="75">_xlfn.IFS(AB651&gt;=85,1,AND(AB651&lt;=81,AB651&gt;44),2,AND(AB651&lt;=44,AB651&gt;17),3,AND(AB651&lt;=18,AB651&gt;0),4)</f>
        <v>1</v>
      </c>
      <c r="AF651">
        <f t="shared" si="74"/>
        <v>4</v>
      </c>
      <c r="AG651">
        <f t="shared" si="71"/>
        <v>4</v>
      </c>
      <c r="AH651">
        <f t="shared" si="72"/>
        <v>144</v>
      </c>
      <c r="AI651" t="str">
        <f t="shared" si="73"/>
        <v>Bronz customer</v>
      </c>
    </row>
    <row r="652" spans="1:35" x14ac:dyDescent="0.3">
      <c r="A652">
        <v>3095</v>
      </c>
      <c r="B652" t="s">
        <v>2111</v>
      </c>
      <c r="C652">
        <v>3141</v>
      </c>
      <c r="D652" t="s">
        <v>40</v>
      </c>
      <c r="E652" t="s">
        <v>25</v>
      </c>
      <c r="F652">
        <v>10</v>
      </c>
      <c r="G652" t="s">
        <v>885</v>
      </c>
      <c r="I652" t="str">
        <f>VLOOKUP(A652,[1]Transactions!$A$2:$Y$3480,8,FALSE)</f>
        <v>Standard</v>
      </c>
      <c r="J652">
        <f>VLOOKUP(A652,[1]Transactions!$A$2:$Y$3480,13,FALSE)</f>
        <v>299.27</v>
      </c>
      <c r="K652" s="4">
        <f>VLOOKUP(A652,[1]Transactions!$A$2:$Y$3480,14,FALSE)</f>
        <v>36361</v>
      </c>
      <c r="M652" t="b">
        <f>VLOOKUP(A652,[1]Transactions!$A$2:$Y$3480,5,FALSE)</f>
        <v>0</v>
      </c>
      <c r="N652" t="str">
        <f>VLOOKUP(A652,[1]Transactions!$A$2:$Y$3480,6,FALSE)</f>
        <v>Approved</v>
      </c>
      <c r="O652" t="str">
        <f>VLOOKUP(A652,[1]Transactions!$A$1:$Y$3480,7,FALSE)</f>
        <v>Solex</v>
      </c>
      <c r="P652" t="s">
        <v>28</v>
      </c>
      <c r="Q652">
        <v>14</v>
      </c>
      <c r="R652" t="s">
        <v>1060</v>
      </c>
      <c r="S652" t="s">
        <v>57</v>
      </c>
      <c r="T652" t="s">
        <v>46</v>
      </c>
      <c r="U652" t="s">
        <v>32</v>
      </c>
      <c r="V652" t="s">
        <v>33</v>
      </c>
      <c r="W652">
        <v>2</v>
      </c>
      <c r="X652">
        <v>5</v>
      </c>
      <c r="Y652">
        <v>7352.31</v>
      </c>
      <c r="Z652">
        <v>4552.82</v>
      </c>
      <c r="AA652">
        <v>21</v>
      </c>
      <c r="AB652">
        <v>36</v>
      </c>
      <c r="AC652">
        <v>5</v>
      </c>
      <c r="AD652">
        <v>2799.49</v>
      </c>
      <c r="AE652">
        <f t="shared" si="75"/>
        <v>3</v>
      </c>
      <c r="AF652">
        <f t="shared" ref="AF652:AF653" si="76">_xlfn.IFS(AC652&gt;=14,1,AND(AC652&lt;=14,AC652&gt;7),2,AND(AC652&lt;=7,AC652&gt;=5),3,AND(AC652&lt;=4,AC652&gt;0),4)</f>
        <v>3</v>
      </c>
      <c r="AG652">
        <f t="shared" si="71"/>
        <v>3</v>
      </c>
      <c r="AH652">
        <f t="shared" si="72"/>
        <v>333</v>
      </c>
      <c r="AI652" t="str">
        <f t="shared" si="73"/>
        <v>Silver Customer</v>
      </c>
    </row>
    <row r="653" spans="1:35" x14ac:dyDescent="0.3">
      <c r="A653">
        <v>795</v>
      </c>
      <c r="B653" t="s">
        <v>2112</v>
      </c>
      <c r="C653">
        <v>2171</v>
      </c>
      <c r="D653" t="s">
        <v>24</v>
      </c>
      <c r="E653" t="s">
        <v>25</v>
      </c>
      <c r="F653">
        <v>9</v>
      </c>
      <c r="G653" t="s">
        <v>2113</v>
      </c>
      <c r="H653" t="s">
        <v>2114</v>
      </c>
      <c r="I653" t="str">
        <f>VLOOKUP(A653,[1]Transactions!$A$2:$Y$3480,8,FALSE)</f>
        <v>Mountain</v>
      </c>
      <c r="J653">
        <f>VLOOKUP(A653,[1]Transactions!$A$2:$Y$3480,13,FALSE)</f>
        <v>114.93</v>
      </c>
      <c r="K653" s="4">
        <f>VLOOKUP(A653,[1]Transactions!$A$2:$Y$3480,14,FALSE)</f>
        <v>40784</v>
      </c>
      <c r="M653" t="b">
        <f>VLOOKUP(A653,[1]Transactions!$A$2:$Y$3480,5,FALSE)</f>
        <v>1</v>
      </c>
      <c r="N653" t="str">
        <f>VLOOKUP(A653,[1]Transactions!$A$2:$Y$3480,6,FALSE)</f>
        <v>Cancelled</v>
      </c>
      <c r="O653" t="str">
        <f>VLOOKUP(A653,[1]Transactions!$A$1:$Y$3480,7,FALSE)</f>
        <v>Trek Bicycles</v>
      </c>
      <c r="P653" t="s">
        <v>43</v>
      </c>
      <c r="Q653">
        <v>35</v>
      </c>
      <c r="R653" t="s">
        <v>364</v>
      </c>
      <c r="S653" t="s">
        <v>45</v>
      </c>
      <c r="T653" t="s">
        <v>46</v>
      </c>
      <c r="U653" t="s">
        <v>32</v>
      </c>
      <c r="V653" t="s">
        <v>47</v>
      </c>
      <c r="W653">
        <v>18</v>
      </c>
      <c r="X653">
        <v>5</v>
      </c>
      <c r="Y653">
        <v>5980.89</v>
      </c>
      <c r="Z653">
        <v>3194.91</v>
      </c>
      <c r="AA653">
        <v>47</v>
      </c>
      <c r="AB653">
        <v>18</v>
      </c>
      <c r="AC653">
        <v>5</v>
      </c>
      <c r="AD653">
        <v>2785.98</v>
      </c>
      <c r="AE653">
        <f t="shared" si="75"/>
        <v>3</v>
      </c>
      <c r="AF653">
        <f t="shared" si="76"/>
        <v>3</v>
      </c>
      <c r="AG653">
        <f t="shared" si="71"/>
        <v>3</v>
      </c>
      <c r="AH653">
        <f t="shared" si="72"/>
        <v>333</v>
      </c>
      <c r="AI653" t="str">
        <f t="shared" si="73"/>
        <v>Silver Customer</v>
      </c>
    </row>
    <row r="654" spans="1:35" x14ac:dyDescent="0.3">
      <c r="A654">
        <v>1275</v>
      </c>
      <c r="B654" t="s">
        <v>2115</v>
      </c>
      <c r="C654">
        <v>4511</v>
      </c>
      <c r="D654" t="s">
        <v>53</v>
      </c>
      <c r="E654" t="s">
        <v>25</v>
      </c>
      <c r="F654">
        <v>2</v>
      </c>
      <c r="G654" t="s">
        <v>2116</v>
      </c>
      <c r="H654" t="s">
        <v>2117</v>
      </c>
      <c r="I654" t="str">
        <f>VLOOKUP(A654,[1]Transactions!$A$2:$Y$3480,8,FALSE)</f>
        <v>Standard</v>
      </c>
      <c r="J654">
        <f>VLOOKUP(A654,[1]Transactions!$A$2:$Y$3480,13,FALSE)</f>
        <v>50.66</v>
      </c>
      <c r="K654" s="4">
        <f>VLOOKUP(A654,[1]Transactions!$A$2:$Y$3480,14,FALSE)</f>
        <v>42458</v>
      </c>
      <c r="M654" t="b">
        <f>VLOOKUP(A654,[1]Transactions!$A$2:$Y$3480,5,FALSE)</f>
        <v>0</v>
      </c>
      <c r="N654" t="str">
        <f>VLOOKUP(A654,[1]Transactions!$A$2:$Y$3480,6,FALSE)</f>
        <v>Approved</v>
      </c>
      <c r="O654" t="str">
        <f>VLOOKUP(A654,[1]Transactions!$A$1:$Y$3480,7,FALSE)</f>
        <v>Solex</v>
      </c>
      <c r="P654" t="s">
        <v>43</v>
      </c>
      <c r="Q654">
        <v>70</v>
      </c>
      <c r="R654" t="s">
        <v>307</v>
      </c>
      <c r="S654" t="s">
        <v>30</v>
      </c>
      <c r="T654" t="s">
        <v>31</v>
      </c>
      <c r="U654" t="s">
        <v>32</v>
      </c>
      <c r="V654" t="s">
        <v>33</v>
      </c>
      <c r="W654">
        <v>8</v>
      </c>
      <c r="X654">
        <v>6</v>
      </c>
      <c r="Y654">
        <v>5698.14</v>
      </c>
      <c r="Z654">
        <v>4158.0600000000004</v>
      </c>
      <c r="AA654">
        <v>54</v>
      </c>
      <c r="AB654">
        <v>149</v>
      </c>
      <c r="AC654">
        <v>6</v>
      </c>
      <c r="AD654">
        <v>1540.08</v>
      </c>
      <c r="AE654">
        <f t="shared" si="75"/>
        <v>1</v>
      </c>
      <c r="AF654">
        <f t="shared" si="74"/>
        <v>3</v>
      </c>
      <c r="AG654">
        <f t="shared" si="71"/>
        <v>4</v>
      </c>
      <c r="AH654">
        <f t="shared" si="72"/>
        <v>134</v>
      </c>
      <c r="AI654" t="str">
        <f t="shared" si="73"/>
        <v>Bronz customer</v>
      </c>
    </row>
    <row r="655" spans="1:35" x14ac:dyDescent="0.3">
      <c r="A655">
        <v>1036</v>
      </c>
      <c r="B655" t="s">
        <v>2118</v>
      </c>
      <c r="C655">
        <v>2041</v>
      </c>
      <c r="D655" t="s">
        <v>24</v>
      </c>
      <c r="E655" t="s">
        <v>25</v>
      </c>
      <c r="F655">
        <v>12</v>
      </c>
      <c r="G655" t="s">
        <v>1284</v>
      </c>
      <c r="H655" t="s">
        <v>2119</v>
      </c>
      <c r="I655" t="str">
        <f>VLOOKUP(A655,[1]Transactions!$A$2:$Y$3480,8,FALSE)</f>
        <v>Road</v>
      </c>
      <c r="J655">
        <f>VLOOKUP(A655,[1]Transactions!$A$2:$Y$3480,13,FALSE)</f>
        <v>745.94</v>
      </c>
      <c r="K655" s="4">
        <f>VLOOKUP(A655,[1]Transactions!$A$2:$Y$3480,14,FALSE)</f>
        <v>38258</v>
      </c>
      <c r="M655" t="b">
        <f>VLOOKUP(A655,[1]Transactions!$A$2:$Y$3480,5,FALSE)</f>
        <v>0</v>
      </c>
      <c r="N655" t="str">
        <f>VLOOKUP(A655,[1]Transactions!$A$2:$Y$3480,6,FALSE)</f>
        <v>Approved</v>
      </c>
      <c r="O655" t="str">
        <f>VLOOKUP(A655,[1]Transactions!$A$1:$Y$3480,7,FALSE)</f>
        <v>Trek Bicycles</v>
      </c>
      <c r="P655" t="s">
        <v>43</v>
      </c>
      <c r="Q655">
        <v>6</v>
      </c>
      <c r="R655" t="s">
        <v>321</v>
      </c>
      <c r="S655" t="s">
        <v>45</v>
      </c>
      <c r="T655" t="s">
        <v>31</v>
      </c>
      <c r="U655" t="s">
        <v>32</v>
      </c>
      <c r="V655" t="s">
        <v>33</v>
      </c>
      <c r="W655">
        <v>12</v>
      </c>
      <c r="X655">
        <v>5</v>
      </c>
      <c r="Y655">
        <v>7125.26</v>
      </c>
      <c r="Z655">
        <v>3338.26</v>
      </c>
      <c r="AA655">
        <v>50</v>
      </c>
      <c r="AB655">
        <v>162</v>
      </c>
      <c r="AC655">
        <v>5</v>
      </c>
      <c r="AD655">
        <v>3787</v>
      </c>
      <c r="AE655">
        <f t="shared" si="75"/>
        <v>1</v>
      </c>
      <c r="AF655">
        <f>_xlfn.IFS(AC655&gt;=14,1,AND(AC655&lt;=14,AC655&gt;7),2,AND(AC655&lt;=7,AC655&gt;=5),3,AND(AC655&lt;=4,AC655&gt;0),4)</f>
        <v>3</v>
      </c>
      <c r="AG655">
        <f t="shared" si="71"/>
        <v>2</v>
      </c>
      <c r="AH655">
        <f t="shared" si="72"/>
        <v>132</v>
      </c>
      <c r="AI655" t="str">
        <f t="shared" si="73"/>
        <v>Bronz customer</v>
      </c>
    </row>
    <row r="656" spans="1:35" x14ac:dyDescent="0.3">
      <c r="A656">
        <v>1912</v>
      </c>
      <c r="B656" t="s">
        <v>2120</v>
      </c>
      <c r="C656">
        <v>2449</v>
      </c>
      <c r="D656" t="s">
        <v>24</v>
      </c>
      <c r="E656" t="s">
        <v>25</v>
      </c>
      <c r="F656">
        <v>2</v>
      </c>
      <c r="G656" t="s">
        <v>2121</v>
      </c>
      <c r="H656" t="s">
        <v>2122</v>
      </c>
      <c r="I656" t="str">
        <f>VLOOKUP(A656,[1]Transactions!$A$2:$Y$3480,8,FALSE)</f>
        <v>Standard</v>
      </c>
      <c r="J656">
        <f>VLOOKUP(A656,[1]Transactions!$A$2:$Y$3480,13,FALSE)</f>
        <v>409.86000000000013</v>
      </c>
      <c r="K656" s="4">
        <f>VLOOKUP(A656,[1]Transactions!$A$2:$Y$3480,14,FALSE)</f>
        <v>35378</v>
      </c>
      <c r="M656" t="b">
        <f>VLOOKUP(A656,[1]Transactions!$A$2:$Y$3480,5,FALSE)</f>
        <v>1</v>
      </c>
      <c r="N656" t="str">
        <f>VLOOKUP(A656,[1]Transactions!$A$2:$Y$3480,6,FALSE)</f>
        <v>Approved</v>
      </c>
      <c r="O656" t="str">
        <f>VLOOKUP(A656,[1]Transactions!$A$1:$Y$3480,7,FALSE)</f>
        <v>Solex</v>
      </c>
      <c r="P656" t="s">
        <v>28</v>
      </c>
      <c r="Q656">
        <v>36</v>
      </c>
      <c r="R656" t="s">
        <v>437</v>
      </c>
      <c r="S656" t="s">
        <v>119</v>
      </c>
      <c r="T656" t="s">
        <v>46</v>
      </c>
      <c r="U656" t="s">
        <v>32</v>
      </c>
      <c r="V656" t="s">
        <v>47</v>
      </c>
      <c r="W656">
        <v>7</v>
      </c>
      <c r="X656">
        <v>9</v>
      </c>
      <c r="Y656">
        <v>7048.19</v>
      </c>
      <c r="Z656">
        <v>3762.18</v>
      </c>
      <c r="AA656">
        <v>27</v>
      </c>
      <c r="AB656">
        <v>38</v>
      </c>
      <c r="AC656">
        <v>9</v>
      </c>
      <c r="AD656">
        <v>3286.01</v>
      </c>
      <c r="AE656">
        <f t="shared" si="75"/>
        <v>3</v>
      </c>
      <c r="AF656">
        <f t="shared" si="74"/>
        <v>2</v>
      </c>
      <c r="AG656">
        <f t="shared" si="71"/>
        <v>2</v>
      </c>
      <c r="AH656">
        <f t="shared" si="72"/>
        <v>322</v>
      </c>
      <c r="AI656" t="str">
        <f t="shared" si="73"/>
        <v>Silver Customer</v>
      </c>
    </row>
    <row r="657" spans="1:35" x14ac:dyDescent="0.3">
      <c r="A657">
        <v>3268</v>
      </c>
      <c r="B657" t="s">
        <v>2123</v>
      </c>
      <c r="C657">
        <v>3175</v>
      </c>
      <c r="D657" t="s">
        <v>40</v>
      </c>
      <c r="E657" t="s">
        <v>25</v>
      </c>
      <c r="F657">
        <v>5</v>
      </c>
      <c r="G657" t="s">
        <v>810</v>
      </c>
      <c r="H657" t="s">
        <v>2124</v>
      </c>
      <c r="I657" t="str">
        <f>VLOOKUP(A657,[1]Transactions!$A$2:$Y$3480,8,FALSE)</f>
        <v>Standard</v>
      </c>
      <c r="J657">
        <f>VLOOKUP(A657,[1]Transactions!$A$2:$Y$3480,13,FALSE)</f>
        <v>110.56</v>
      </c>
      <c r="K657" s="4">
        <f>VLOOKUP(A657,[1]Transactions!$A$2:$Y$3480,14,FALSE)</f>
        <v>34079</v>
      </c>
      <c r="M657" t="b">
        <f>VLOOKUP(A657,[1]Transactions!$A$2:$Y$3480,5,FALSE)</f>
        <v>1</v>
      </c>
      <c r="N657" t="str">
        <f>VLOOKUP(A657,[1]Transactions!$A$2:$Y$3480,6,FALSE)</f>
        <v>Approved</v>
      </c>
      <c r="O657" t="str">
        <f>VLOOKUP(A657,[1]Transactions!$A$1:$Y$3480,7,FALSE)</f>
        <v>OHM Cycles</v>
      </c>
      <c r="P657" t="s">
        <v>43</v>
      </c>
      <c r="Q657">
        <v>93</v>
      </c>
      <c r="R657" t="s">
        <v>307</v>
      </c>
      <c r="S657" t="s">
        <v>119</v>
      </c>
      <c r="T657" t="s">
        <v>31</v>
      </c>
      <c r="U657" t="s">
        <v>32</v>
      </c>
      <c r="V657" t="s">
        <v>47</v>
      </c>
      <c r="W657">
        <v>20</v>
      </c>
      <c r="X657">
        <v>6</v>
      </c>
      <c r="Y657">
        <v>8610.7800000000007</v>
      </c>
      <c r="Z657">
        <v>4360.32</v>
      </c>
      <c r="AA657">
        <v>34</v>
      </c>
      <c r="AB657">
        <v>132</v>
      </c>
      <c r="AC657">
        <v>6</v>
      </c>
      <c r="AD657">
        <v>4250.46</v>
      </c>
      <c r="AE657">
        <f t="shared" si="75"/>
        <v>1</v>
      </c>
      <c r="AF657">
        <f t="shared" si="74"/>
        <v>3</v>
      </c>
      <c r="AG657">
        <f t="shared" si="71"/>
        <v>2</v>
      </c>
      <c r="AH657">
        <f t="shared" si="72"/>
        <v>132</v>
      </c>
      <c r="AI657" t="str">
        <f t="shared" si="73"/>
        <v>Bronz customer</v>
      </c>
    </row>
    <row r="658" spans="1:35" x14ac:dyDescent="0.3">
      <c r="A658">
        <v>3271</v>
      </c>
      <c r="B658" t="s">
        <v>2125</v>
      </c>
      <c r="C658">
        <v>2226</v>
      </c>
      <c r="D658" t="s">
        <v>24</v>
      </c>
      <c r="E658" t="s">
        <v>25</v>
      </c>
      <c r="F658">
        <v>10</v>
      </c>
      <c r="G658" t="s">
        <v>2126</v>
      </c>
      <c r="H658" t="s">
        <v>2127</v>
      </c>
      <c r="I658" t="str">
        <f>VLOOKUP(A658,[1]Transactions!$A$2:$Y$3480,8,FALSE)</f>
        <v>Road</v>
      </c>
      <c r="J658">
        <f>VLOOKUP(A658,[1]Transactions!$A$2:$Y$3480,13,FALSE)</f>
        <v>445.20999999999992</v>
      </c>
      <c r="K658" s="4">
        <f>VLOOKUP(A658,[1]Transactions!$A$2:$Y$3480,14,FALSE)</f>
        <v>40553</v>
      </c>
      <c r="M658" t="b">
        <f>VLOOKUP(A658,[1]Transactions!$A$2:$Y$3480,5,FALSE)</f>
        <v>0</v>
      </c>
      <c r="N658" t="str">
        <f>VLOOKUP(A658,[1]Transactions!$A$2:$Y$3480,6,FALSE)</f>
        <v>Approved</v>
      </c>
      <c r="O658" t="str">
        <f>VLOOKUP(A658,[1]Transactions!$A$1:$Y$3480,7,FALSE)</f>
        <v>Norco Bicycles</v>
      </c>
      <c r="P658" t="s">
        <v>43</v>
      </c>
      <c r="Q658">
        <v>21</v>
      </c>
      <c r="R658" t="s">
        <v>607</v>
      </c>
      <c r="S658" t="s">
        <v>176</v>
      </c>
      <c r="T658" t="s">
        <v>46</v>
      </c>
      <c r="U658" t="s">
        <v>32</v>
      </c>
      <c r="V658" t="s">
        <v>33</v>
      </c>
      <c r="W658">
        <v>16</v>
      </c>
      <c r="X658">
        <v>4</v>
      </c>
      <c r="Y658">
        <v>3156.63</v>
      </c>
      <c r="Z658">
        <v>1373.49</v>
      </c>
      <c r="AA658">
        <v>34</v>
      </c>
      <c r="AB658">
        <v>90</v>
      </c>
      <c r="AC658">
        <v>4</v>
      </c>
      <c r="AD658">
        <v>1783.14</v>
      </c>
      <c r="AE658">
        <f t="shared" si="75"/>
        <v>1</v>
      </c>
      <c r="AF658">
        <f t="shared" si="74"/>
        <v>4</v>
      </c>
      <c r="AG658">
        <f t="shared" si="71"/>
        <v>4</v>
      </c>
      <c r="AH658">
        <f t="shared" si="72"/>
        <v>144</v>
      </c>
      <c r="AI658" t="str">
        <f t="shared" si="73"/>
        <v>Bronz customer</v>
      </c>
    </row>
    <row r="659" spans="1:35" x14ac:dyDescent="0.3">
      <c r="A659">
        <v>435</v>
      </c>
      <c r="B659" t="s">
        <v>2128</v>
      </c>
      <c r="C659">
        <v>2068</v>
      </c>
      <c r="D659" t="s">
        <v>24</v>
      </c>
      <c r="E659" t="s">
        <v>25</v>
      </c>
      <c r="F659">
        <v>12</v>
      </c>
      <c r="G659" t="s">
        <v>1037</v>
      </c>
      <c r="H659" t="s">
        <v>2129</v>
      </c>
      <c r="I659" t="str">
        <f>VLOOKUP(A659,[1]Transactions!$A$2:$Y$3480,8,FALSE)</f>
        <v>Standard</v>
      </c>
      <c r="J659">
        <f>VLOOKUP(A659,[1]Transactions!$A$2:$Y$3480,13,FALSE)</f>
        <v>1383.6100000000001</v>
      </c>
      <c r="K659" s="4">
        <f>VLOOKUP(A659,[1]Transactions!$A$2:$Y$3480,14,FALSE)</f>
        <v>36146</v>
      </c>
      <c r="M659" t="b">
        <f>VLOOKUP(A659,[1]Transactions!$A$2:$Y$3480,5,FALSE)</f>
        <v>1</v>
      </c>
      <c r="N659" t="str">
        <f>VLOOKUP(A659,[1]Transactions!$A$2:$Y$3480,6,FALSE)</f>
        <v>Approved</v>
      </c>
      <c r="O659" t="str">
        <f>VLOOKUP(A659,[1]Transactions!$A$1:$Y$3480,7,FALSE)</f>
        <v>Solex</v>
      </c>
      <c r="P659" t="s">
        <v>28</v>
      </c>
      <c r="Q659">
        <v>5</v>
      </c>
      <c r="R659" t="s">
        <v>463</v>
      </c>
      <c r="S659" t="s">
        <v>183</v>
      </c>
      <c r="T659" t="s">
        <v>31</v>
      </c>
      <c r="U659" t="s">
        <v>32</v>
      </c>
      <c r="V659" t="s">
        <v>47</v>
      </c>
      <c r="W659">
        <v>1</v>
      </c>
      <c r="X659">
        <v>4</v>
      </c>
      <c r="Y659">
        <v>5669.1</v>
      </c>
      <c r="Z659">
        <v>941.35</v>
      </c>
      <c r="AA659">
        <v>20</v>
      </c>
      <c r="AB659">
        <v>102</v>
      </c>
      <c r="AC659">
        <v>4</v>
      </c>
      <c r="AD659">
        <v>4727.75</v>
      </c>
      <c r="AE659">
        <f t="shared" si="75"/>
        <v>1</v>
      </c>
      <c r="AF659">
        <f t="shared" si="74"/>
        <v>4</v>
      </c>
      <c r="AG659">
        <f t="shared" si="71"/>
        <v>1</v>
      </c>
      <c r="AH659">
        <f t="shared" si="72"/>
        <v>141</v>
      </c>
      <c r="AI659" t="str">
        <f t="shared" si="73"/>
        <v>Bronz customer</v>
      </c>
    </row>
    <row r="660" spans="1:35" x14ac:dyDescent="0.3">
      <c r="A660">
        <v>2565</v>
      </c>
      <c r="B660" t="s">
        <v>2130</v>
      </c>
      <c r="C660">
        <v>2007</v>
      </c>
      <c r="D660" t="s">
        <v>24</v>
      </c>
      <c r="E660" t="s">
        <v>25</v>
      </c>
      <c r="F660">
        <v>11</v>
      </c>
      <c r="G660" t="s">
        <v>2131</v>
      </c>
      <c r="H660" t="s">
        <v>2132</v>
      </c>
      <c r="I660" t="str">
        <f>VLOOKUP(A660,[1]Transactions!$A$2:$Y$3480,8,FALSE)</f>
        <v>Standard</v>
      </c>
      <c r="J660">
        <f>VLOOKUP(A660,[1]Transactions!$A$2:$Y$3480,13,FALSE)</f>
        <v>91.15</v>
      </c>
      <c r="K660" s="4">
        <f>VLOOKUP(A660,[1]Transactions!$A$2:$Y$3480,14,FALSE)</f>
        <v>37659</v>
      </c>
      <c r="M660" t="b">
        <f>VLOOKUP(A660,[1]Transactions!$A$2:$Y$3480,5,FALSE)</f>
        <v>1</v>
      </c>
      <c r="N660" t="str">
        <f>VLOOKUP(A660,[1]Transactions!$A$2:$Y$3480,6,FALSE)</f>
        <v>Approved</v>
      </c>
      <c r="O660" t="str">
        <f>VLOOKUP(A660,[1]Transactions!$A$1:$Y$3480,7,FALSE)</f>
        <v>OHM Cycles</v>
      </c>
      <c r="P660" t="s">
        <v>43</v>
      </c>
      <c r="Q660">
        <v>62</v>
      </c>
      <c r="R660" t="s">
        <v>44</v>
      </c>
      <c r="S660" t="s">
        <v>30</v>
      </c>
      <c r="T660" t="s">
        <v>38</v>
      </c>
      <c r="U660" t="s">
        <v>32</v>
      </c>
      <c r="V660" t="s">
        <v>33</v>
      </c>
      <c r="W660">
        <v>9</v>
      </c>
      <c r="X660">
        <v>9</v>
      </c>
      <c r="Y660">
        <v>11516.51</v>
      </c>
      <c r="Z660">
        <v>4020.15</v>
      </c>
      <c r="AA660">
        <v>51</v>
      </c>
      <c r="AB660">
        <v>29</v>
      </c>
      <c r="AC660">
        <v>9</v>
      </c>
      <c r="AD660">
        <v>7496.36</v>
      </c>
      <c r="AE660">
        <f t="shared" si="75"/>
        <v>3</v>
      </c>
      <c r="AF660">
        <f t="shared" si="74"/>
        <v>2</v>
      </c>
      <c r="AG660">
        <f t="shared" si="71"/>
        <v>1</v>
      </c>
      <c r="AH660">
        <f t="shared" si="72"/>
        <v>321</v>
      </c>
      <c r="AI660" t="str">
        <f t="shared" si="73"/>
        <v>Silver Customer</v>
      </c>
    </row>
    <row r="661" spans="1:35" x14ac:dyDescent="0.3">
      <c r="A661">
        <v>1702</v>
      </c>
      <c r="B661" t="s">
        <v>2133</v>
      </c>
      <c r="C661">
        <v>2768</v>
      </c>
      <c r="D661" t="s">
        <v>24</v>
      </c>
      <c r="E661" t="s">
        <v>25</v>
      </c>
      <c r="F661">
        <v>9</v>
      </c>
      <c r="G661" t="s">
        <v>2134</v>
      </c>
      <c r="H661" t="s">
        <v>2135</v>
      </c>
      <c r="I661" t="str">
        <f>VLOOKUP(A661,[1]Transactions!$A$2:$Y$3480,8,FALSE)</f>
        <v>Standard</v>
      </c>
      <c r="J661">
        <f>VLOOKUP(A661,[1]Transactions!$A$2:$Y$3480,13,FALSE)</f>
        <v>1230.3000000000002</v>
      </c>
      <c r="K661" s="4">
        <f>VLOOKUP(A661,[1]Transactions!$A$2:$Y$3480,14,FALSE)</f>
        <v>33888</v>
      </c>
      <c r="M661" t="b">
        <f>VLOOKUP(A661,[1]Transactions!$A$2:$Y$3480,5,FALSE)</f>
        <v>1</v>
      </c>
      <c r="N661" t="str">
        <f>VLOOKUP(A661,[1]Transactions!$A$2:$Y$3480,6,FALSE)</f>
        <v>Approved</v>
      </c>
      <c r="O661" t="str">
        <f>VLOOKUP(A661,[1]Transactions!$A$1:$Y$3480,7,FALSE)</f>
        <v>WeareA2B</v>
      </c>
      <c r="P661" t="s">
        <v>28</v>
      </c>
      <c r="Q661">
        <v>14</v>
      </c>
      <c r="R661" t="s">
        <v>141</v>
      </c>
      <c r="S661" t="s">
        <v>30</v>
      </c>
      <c r="T661" t="s">
        <v>31</v>
      </c>
      <c r="U661" t="s">
        <v>32</v>
      </c>
      <c r="V661" t="s">
        <v>47</v>
      </c>
      <c r="W661">
        <v>17</v>
      </c>
      <c r="X661">
        <v>6</v>
      </c>
      <c r="Y661">
        <v>5455.59</v>
      </c>
      <c r="Z661">
        <v>3270.15</v>
      </c>
      <c r="AA661">
        <v>64</v>
      </c>
      <c r="AB661">
        <v>14</v>
      </c>
      <c r="AC661">
        <v>6</v>
      </c>
      <c r="AD661">
        <v>2185.44</v>
      </c>
      <c r="AE661">
        <f t="shared" si="75"/>
        <v>4</v>
      </c>
      <c r="AF661">
        <f t="shared" si="74"/>
        <v>3</v>
      </c>
      <c r="AG661">
        <f t="shared" si="71"/>
        <v>3</v>
      </c>
      <c r="AH661">
        <f t="shared" si="72"/>
        <v>433</v>
      </c>
      <c r="AI661" t="str">
        <f t="shared" si="73"/>
        <v>Platinum Customer</v>
      </c>
    </row>
    <row r="662" spans="1:35" x14ac:dyDescent="0.3">
      <c r="A662">
        <v>2952</v>
      </c>
      <c r="B662" t="s">
        <v>2136</v>
      </c>
      <c r="C662">
        <v>2117</v>
      </c>
      <c r="D662" t="s">
        <v>24</v>
      </c>
      <c r="E662" t="s">
        <v>25</v>
      </c>
      <c r="F662">
        <v>10</v>
      </c>
      <c r="G662" t="s">
        <v>2137</v>
      </c>
      <c r="H662" t="s">
        <v>2138</v>
      </c>
      <c r="I662" t="str">
        <f>VLOOKUP(A662,[1]Transactions!$A$2:$Y$3480,8,FALSE)</f>
        <v>Touring</v>
      </c>
      <c r="J662">
        <f>VLOOKUP(A662,[1]Transactions!$A$2:$Y$3480,13,FALSE)</f>
        <v>139.2299999999999</v>
      </c>
      <c r="K662" s="4">
        <f>VLOOKUP(A662,[1]Transactions!$A$2:$Y$3480,14,FALSE)</f>
        <v>42226</v>
      </c>
      <c r="M662" t="b">
        <f>VLOOKUP(A662,[1]Transactions!$A$2:$Y$3480,5,FALSE)</f>
        <v>1</v>
      </c>
      <c r="N662" t="str">
        <f>VLOOKUP(A662,[1]Transactions!$A$2:$Y$3480,6,FALSE)</f>
        <v>Approved</v>
      </c>
      <c r="O662" t="str">
        <f>VLOOKUP(A662,[1]Transactions!$A$1:$Y$3480,7,FALSE)</f>
        <v>OHM Cycles</v>
      </c>
      <c r="P662" t="s">
        <v>43</v>
      </c>
      <c r="Q662">
        <v>28</v>
      </c>
      <c r="R662" t="s">
        <v>665</v>
      </c>
      <c r="S662" t="s">
        <v>119</v>
      </c>
      <c r="T662" t="s">
        <v>46</v>
      </c>
      <c r="U662" t="s">
        <v>32</v>
      </c>
      <c r="V662" t="s">
        <v>33</v>
      </c>
      <c r="W662">
        <v>16</v>
      </c>
      <c r="X662">
        <v>5</v>
      </c>
      <c r="Y662">
        <v>6242.1</v>
      </c>
      <c r="Z662">
        <v>3698.21</v>
      </c>
      <c r="AA662">
        <v>45</v>
      </c>
      <c r="AB662">
        <v>27</v>
      </c>
      <c r="AC662">
        <v>5</v>
      </c>
      <c r="AD662">
        <v>2543.89</v>
      </c>
      <c r="AE662">
        <f t="shared" si="75"/>
        <v>3</v>
      </c>
      <c r="AF662">
        <f>_xlfn.IFS(AC662&gt;=14,1,AND(AC662&lt;=14,AC662&gt;7),2,AND(AC662&lt;=7,AC662&gt;=5),3,AND(AC662&lt;=4,AC662&gt;0),4)</f>
        <v>3</v>
      </c>
      <c r="AG662">
        <f t="shared" si="71"/>
        <v>3</v>
      </c>
      <c r="AH662">
        <f t="shared" si="72"/>
        <v>333</v>
      </c>
      <c r="AI662" t="str">
        <f t="shared" si="73"/>
        <v>Silver Customer</v>
      </c>
    </row>
    <row r="663" spans="1:35" x14ac:dyDescent="0.3">
      <c r="A663">
        <v>2090</v>
      </c>
      <c r="B663" t="s">
        <v>2139</v>
      </c>
      <c r="C663">
        <v>2230</v>
      </c>
      <c r="D663" t="s">
        <v>24</v>
      </c>
      <c r="E663" t="s">
        <v>25</v>
      </c>
      <c r="F663">
        <v>9</v>
      </c>
      <c r="G663" t="s">
        <v>2140</v>
      </c>
      <c r="H663" t="s">
        <v>2141</v>
      </c>
      <c r="I663" t="str">
        <f>VLOOKUP(A663,[1]Transactions!$A$2:$Y$3480,8,FALSE)</f>
        <v>Standard</v>
      </c>
      <c r="J663">
        <f>VLOOKUP(A663,[1]Transactions!$A$2:$Y$3480,13,FALSE)</f>
        <v>133.7800000000002</v>
      </c>
      <c r="K663" s="4">
        <f>VLOOKUP(A663,[1]Transactions!$A$2:$Y$3480,14,FALSE)</f>
        <v>35052</v>
      </c>
      <c r="M663" t="b">
        <f>VLOOKUP(A663,[1]Transactions!$A$2:$Y$3480,5,FALSE)</f>
        <v>1</v>
      </c>
      <c r="N663" t="str">
        <f>VLOOKUP(A663,[1]Transactions!$A$2:$Y$3480,6,FALSE)</f>
        <v>Approved</v>
      </c>
      <c r="O663" t="str">
        <f>VLOOKUP(A663,[1]Transactions!$A$1:$Y$3480,7,FALSE)</f>
        <v>Norco Bicycles</v>
      </c>
      <c r="P663" t="s">
        <v>28</v>
      </c>
      <c r="Q663">
        <v>63</v>
      </c>
      <c r="R663" t="s">
        <v>214</v>
      </c>
      <c r="S663" t="s">
        <v>45</v>
      </c>
      <c r="T663" t="s">
        <v>31</v>
      </c>
      <c r="U663" t="s">
        <v>32</v>
      </c>
      <c r="V663" t="s">
        <v>33</v>
      </c>
      <c r="W663">
        <v>17</v>
      </c>
      <c r="X663">
        <v>2</v>
      </c>
      <c r="Y663">
        <v>1020.78</v>
      </c>
      <c r="Z663">
        <v>731.41</v>
      </c>
      <c r="AA663">
        <v>55</v>
      </c>
      <c r="AB663">
        <v>163</v>
      </c>
      <c r="AC663">
        <v>2</v>
      </c>
      <c r="AD663">
        <v>289.37</v>
      </c>
      <c r="AE663">
        <f t="shared" si="75"/>
        <v>1</v>
      </c>
      <c r="AF663">
        <f t="shared" si="74"/>
        <v>4</v>
      </c>
      <c r="AG663">
        <f t="shared" si="71"/>
        <v>4</v>
      </c>
      <c r="AH663">
        <f t="shared" si="72"/>
        <v>144</v>
      </c>
      <c r="AI663" t="str">
        <f t="shared" si="73"/>
        <v>Bronz customer</v>
      </c>
    </row>
    <row r="664" spans="1:35" x14ac:dyDescent="0.3">
      <c r="A664">
        <v>779</v>
      </c>
      <c r="B664" t="s">
        <v>2142</v>
      </c>
      <c r="C664">
        <v>2093</v>
      </c>
      <c r="D664" t="s">
        <v>24</v>
      </c>
      <c r="E664" t="s">
        <v>25</v>
      </c>
      <c r="F664">
        <v>9</v>
      </c>
      <c r="G664" t="s">
        <v>2143</v>
      </c>
      <c r="H664" t="s">
        <v>2144</v>
      </c>
      <c r="I664" t="str">
        <f>VLOOKUP(A664,[1]Transactions!$A$2:$Y$3480,8,FALSE)</f>
        <v>Standard</v>
      </c>
      <c r="J664">
        <f>VLOOKUP(A664,[1]Transactions!$A$2:$Y$3480,13,FALSE)</f>
        <v>17.869999999999997</v>
      </c>
      <c r="K664" s="4">
        <f>VLOOKUP(A664,[1]Transactions!$A$2:$Y$3480,14,FALSE)</f>
        <v>41245</v>
      </c>
      <c r="M664" t="b">
        <f>VLOOKUP(A664,[1]Transactions!$A$2:$Y$3480,5,FALSE)</f>
        <v>1</v>
      </c>
      <c r="N664" t="str">
        <f>VLOOKUP(A664,[1]Transactions!$A$2:$Y$3480,6,FALSE)</f>
        <v>Approved</v>
      </c>
      <c r="O664" t="str">
        <f>VLOOKUP(A664,[1]Transactions!$A$1:$Y$3480,7,FALSE)</f>
        <v>Solex</v>
      </c>
      <c r="P664" t="s">
        <v>43</v>
      </c>
      <c r="Q664">
        <v>1</v>
      </c>
      <c r="R664" t="s">
        <v>2145</v>
      </c>
      <c r="S664" t="s">
        <v>30</v>
      </c>
      <c r="T664" t="s">
        <v>46</v>
      </c>
      <c r="U664" t="s">
        <v>32</v>
      </c>
      <c r="V664" t="s">
        <v>47</v>
      </c>
      <c r="W664">
        <v>7</v>
      </c>
      <c r="X664">
        <v>4</v>
      </c>
      <c r="Y664">
        <v>3079.5</v>
      </c>
      <c r="Z664">
        <v>1893.09</v>
      </c>
      <c r="AA664">
        <v>28</v>
      </c>
      <c r="AB664">
        <v>82</v>
      </c>
      <c r="AC664">
        <v>4</v>
      </c>
      <c r="AD664">
        <v>1186.4100000000001</v>
      </c>
      <c r="AE664">
        <f>_xlfn.IFS(AB664&gt;=85,1,AND(AB664&lt;=84,AB664&gt;44),2,AND(AB664&lt;=44,AB664&gt;17),3,AND(AB664&lt;=18,AB664&gt;=0),4)</f>
        <v>2</v>
      </c>
      <c r="AF664">
        <f t="shared" si="74"/>
        <v>4</v>
      </c>
      <c r="AG664">
        <f t="shared" si="71"/>
        <v>4</v>
      </c>
      <c r="AH664">
        <f t="shared" si="72"/>
        <v>244</v>
      </c>
      <c r="AI664" t="str">
        <f t="shared" si="73"/>
        <v>Gold Customerr</v>
      </c>
    </row>
    <row r="665" spans="1:35" x14ac:dyDescent="0.3">
      <c r="A665">
        <v>359</v>
      </c>
      <c r="B665" t="s">
        <v>2146</v>
      </c>
      <c r="C665">
        <v>2322</v>
      </c>
      <c r="D665" t="s">
        <v>24</v>
      </c>
      <c r="E665" t="s">
        <v>25</v>
      </c>
      <c r="F665">
        <v>4</v>
      </c>
      <c r="G665" t="s">
        <v>2147</v>
      </c>
      <c r="H665" t="s">
        <v>2148</v>
      </c>
      <c r="I665" t="str">
        <f>VLOOKUP(A665,[1]Transactions!$A$2:$Y$3480,8,FALSE)</f>
        <v>Standard</v>
      </c>
      <c r="J665">
        <f>VLOOKUP(A665,[1]Transactions!$A$2:$Y$3480,13,FALSE)</f>
        <v>1612.25</v>
      </c>
      <c r="K665" s="4">
        <f>VLOOKUP(A665,[1]Transactions!$A$2:$Y$3480,14,FALSE)</f>
        <v>37499</v>
      </c>
      <c r="M665" t="b">
        <f>VLOOKUP(A665,[1]Transactions!$A$2:$Y$3480,5,FALSE)</f>
        <v>1</v>
      </c>
      <c r="N665" t="str">
        <f>VLOOKUP(A665,[1]Transactions!$A$2:$Y$3480,6,FALSE)</f>
        <v>Approved</v>
      </c>
      <c r="O665" t="str">
        <f>VLOOKUP(A665,[1]Transactions!$A$1:$Y$3480,7,FALSE)</f>
        <v>Solex</v>
      </c>
      <c r="P665" t="s">
        <v>43</v>
      </c>
      <c r="Q665">
        <v>2</v>
      </c>
      <c r="R665" t="s">
        <v>710</v>
      </c>
      <c r="S665" t="s">
        <v>119</v>
      </c>
      <c r="T665" t="s">
        <v>38</v>
      </c>
      <c r="U665" t="s">
        <v>32</v>
      </c>
      <c r="V665" t="s">
        <v>33</v>
      </c>
      <c r="W665">
        <v>6</v>
      </c>
      <c r="X665">
        <v>10</v>
      </c>
      <c r="Y665">
        <v>8564.6299999999992</v>
      </c>
      <c r="Z665">
        <v>5642.87</v>
      </c>
      <c r="AA665">
        <v>61</v>
      </c>
      <c r="AB665">
        <v>8</v>
      </c>
      <c r="AC665">
        <v>10</v>
      </c>
      <c r="AD665">
        <v>2921.76</v>
      </c>
      <c r="AE665">
        <f t="shared" si="75"/>
        <v>4</v>
      </c>
      <c r="AF665">
        <f t="shared" si="74"/>
        <v>2</v>
      </c>
      <c r="AG665">
        <f t="shared" si="71"/>
        <v>2</v>
      </c>
      <c r="AH665">
        <f t="shared" si="72"/>
        <v>422</v>
      </c>
      <c r="AI665" t="str">
        <f t="shared" si="73"/>
        <v>Platinum Customer</v>
      </c>
    </row>
    <row r="666" spans="1:35" x14ac:dyDescent="0.3">
      <c r="A666">
        <v>1482</v>
      </c>
      <c r="B666" t="s">
        <v>2149</v>
      </c>
      <c r="C666">
        <v>2428</v>
      </c>
      <c r="D666" t="s">
        <v>24</v>
      </c>
      <c r="E666" t="s">
        <v>25</v>
      </c>
      <c r="F666">
        <v>8</v>
      </c>
      <c r="G666" t="s">
        <v>2150</v>
      </c>
      <c r="H666" t="s">
        <v>2151</v>
      </c>
      <c r="I666" t="str">
        <f>VLOOKUP(A666,[1]Transactions!$A$2:$Y$3480,8,FALSE)</f>
        <v>Touring</v>
      </c>
      <c r="J666">
        <f>VLOOKUP(A666,[1]Transactions!$A$2:$Y$3480,13,FALSE)</f>
        <v>1630.25</v>
      </c>
      <c r="K666" s="4">
        <f>VLOOKUP(A666,[1]Transactions!$A$2:$Y$3480,14,FALSE)</f>
        <v>40779</v>
      </c>
      <c r="M666" t="b">
        <f>VLOOKUP(A666,[1]Transactions!$A$2:$Y$3480,5,FALSE)</f>
        <v>0</v>
      </c>
      <c r="N666" t="str">
        <f>VLOOKUP(A666,[1]Transactions!$A$2:$Y$3480,6,FALSE)</f>
        <v>Approved</v>
      </c>
      <c r="O666" t="str">
        <f>VLOOKUP(A666,[1]Transactions!$A$1:$Y$3480,7,FALSE)</f>
        <v>WeareA2B</v>
      </c>
      <c r="P666" t="s">
        <v>28</v>
      </c>
      <c r="Q666">
        <v>29</v>
      </c>
      <c r="R666" t="s">
        <v>625</v>
      </c>
      <c r="S666" t="s">
        <v>119</v>
      </c>
      <c r="T666" t="s">
        <v>31</v>
      </c>
      <c r="U666" t="s">
        <v>32</v>
      </c>
      <c r="V666" t="s">
        <v>47</v>
      </c>
      <c r="W666">
        <v>12</v>
      </c>
      <c r="X666">
        <v>12</v>
      </c>
      <c r="Y666">
        <v>14366.26</v>
      </c>
      <c r="Z666">
        <v>5097.1000000000004</v>
      </c>
      <c r="AA666">
        <v>41</v>
      </c>
      <c r="AB666">
        <v>68</v>
      </c>
      <c r="AC666">
        <v>12</v>
      </c>
      <c r="AD666">
        <v>9269.16</v>
      </c>
      <c r="AE666">
        <f t="shared" si="75"/>
        <v>2</v>
      </c>
      <c r="AF666">
        <f t="shared" si="74"/>
        <v>2</v>
      </c>
      <c r="AG666">
        <f t="shared" si="71"/>
        <v>1</v>
      </c>
      <c r="AH666">
        <f t="shared" si="72"/>
        <v>221</v>
      </c>
      <c r="AI666" t="str">
        <f t="shared" si="73"/>
        <v>Gold Customerr</v>
      </c>
    </row>
    <row r="667" spans="1:35" x14ac:dyDescent="0.3">
      <c r="A667">
        <v>2207</v>
      </c>
      <c r="B667" t="s">
        <v>2152</v>
      </c>
      <c r="C667">
        <v>4121</v>
      </c>
      <c r="D667" t="s">
        <v>53</v>
      </c>
      <c r="E667" t="s">
        <v>25</v>
      </c>
      <c r="F667">
        <v>8</v>
      </c>
      <c r="G667" t="s">
        <v>2153</v>
      </c>
      <c r="H667" t="s">
        <v>2154</v>
      </c>
      <c r="I667" t="str">
        <f>VLOOKUP(A667,[1]Transactions!$A$2:$Y$3480,8,FALSE)</f>
        <v>Touring</v>
      </c>
      <c r="J667">
        <f>VLOOKUP(A667,[1]Transactions!$A$2:$Y$3480,13,FALSE)</f>
        <v>1010.02</v>
      </c>
      <c r="K667" s="4">
        <f>VLOOKUP(A667,[1]Transactions!$A$2:$Y$3480,14,FALSE)</f>
        <v>38859</v>
      </c>
      <c r="M667" t="b">
        <f>VLOOKUP(A667,[1]Transactions!$A$2:$Y$3480,5,FALSE)</f>
        <v>0</v>
      </c>
      <c r="N667" t="str">
        <f>VLOOKUP(A667,[1]Transactions!$A$2:$Y$3480,6,FALSE)</f>
        <v>Approved</v>
      </c>
      <c r="O667" t="str">
        <f>VLOOKUP(A667,[1]Transactions!$A$1:$Y$3480,7,FALSE)</f>
        <v>Giant Bicycles</v>
      </c>
      <c r="P667" t="s">
        <v>43</v>
      </c>
      <c r="Q667">
        <v>93</v>
      </c>
      <c r="R667" t="s">
        <v>2027</v>
      </c>
      <c r="S667" t="s">
        <v>119</v>
      </c>
      <c r="T667" t="s">
        <v>31</v>
      </c>
      <c r="U667" t="s">
        <v>32</v>
      </c>
      <c r="V667" t="s">
        <v>33</v>
      </c>
      <c r="W667">
        <v>16</v>
      </c>
      <c r="X667">
        <v>6</v>
      </c>
      <c r="Y667">
        <v>6263.82</v>
      </c>
      <c r="Z667">
        <v>2659.68</v>
      </c>
      <c r="AA667">
        <v>41</v>
      </c>
      <c r="AB667">
        <v>74</v>
      </c>
      <c r="AC667">
        <v>6</v>
      </c>
      <c r="AD667">
        <v>3604.14</v>
      </c>
      <c r="AE667">
        <f t="shared" si="75"/>
        <v>2</v>
      </c>
      <c r="AF667">
        <f t="shared" si="74"/>
        <v>3</v>
      </c>
      <c r="AG667">
        <f t="shared" si="71"/>
        <v>2</v>
      </c>
      <c r="AH667">
        <f t="shared" si="72"/>
        <v>232</v>
      </c>
      <c r="AI667" t="str">
        <f t="shared" si="73"/>
        <v>Gold Customerr</v>
      </c>
    </row>
    <row r="668" spans="1:35" x14ac:dyDescent="0.3">
      <c r="A668">
        <v>816</v>
      </c>
      <c r="B668" t="s">
        <v>2155</v>
      </c>
      <c r="C668">
        <v>2122</v>
      </c>
      <c r="D668" t="s">
        <v>24</v>
      </c>
      <c r="E668" t="s">
        <v>25</v>
      </c>
      <c r="F668">
        <v>10</v>
      </c>
      <c r="G668" t="s">
        <v>2156</v>
      </c>
      <c r="H668" t="s">
        <v>2157</v>
      </c>
      <c r="I668" t="str">
        <f>VLOOKUP(A668,[1]Transactions!$A$2:$Y$3480,8,FALSE)</f>
        <v>Standard</v>
      </c>
      <c r="J668">
        <f>VLOOKUP(A668,[1]Transactions!$A$2:$Y$3480,13,FALSE)</f>
        <v>41.129999999999995</v>
      </c>
      <c r="K668" s="4">
        <f>VLOOKUP(A668,[1]Transactions!$A$2:$Y$3480,14,FALSE)</f>
        <v>37874</v>
      </c>
      <c r="M668" t="b">
        <f>VLOOKUP(A668,[1]Transactions!$A$2:$Y$3480,5,FALSE)</f>
        <v>1</v>
      </c>
      <c r="N668" t="str">
        <f>VLOOKUP(A668,[1]Transactions!$A$2:$Y$3480,6,FALSE)</f>
        <v>Approved</v>
      </c>
      <c r="O668" t="str">
        <f>VLOOKUP(A668,[1]Transactions!$A$1:$Y$3480,7,FALSE)</f>
        <v>Giant Bicycles</v>
      </c>
      <c r="P668" t="s">
        <v>43</v>
      </c>
      <c r="Q668">
        <v>71</v>
      </c>
      <c r="R668" t="s">
        <v>37</v>
      </c>
      <c r="S668" t="s">
        <v>119</v>
      </c>
      <c r="T668" t="s">
        <v>31</v>
      </c>
      <c r="U668" t="s">
        <v>32</v>
      </c>
      <c r="V668" t="s">
        <v>47</v>
      </c>
      <c r="W668">
        <v>15</v>
      </c>
      <c r="X668">
        <v>3</v>
      </c>
      <c r="Y668">
        <v>1548.13</v>
      </c>
      <c r="Z668">
        <v>602.28</v>
      </c>
      <c r="AA668">
        <v>63</v>
      </c>
      <c r="AB668">
        <v>53</v>
      </c>
      <c r="AC668">
        <v>3</v>
      </c>
      <c r="AD668">
        <v>945.85</v>
      </c>
      <c r="AE668">
        <f t="shared" si="75"/>
        <v>2</v>
      </c>
      <c r="AF668">
        <f t="shared" si="74"/>
        <v>4</v>
      </c>
      <c r="AG668">
        <f t="shared" si="71"/>
        <v>4</v>
      </c>
      <c r="AH668">
        <f t="shared" si="72"/>
        <v>244</v>
      </c>
      <c r="AI668" t="str">
        <f t="shared" si="73"/>
        <v>Gold Customerr</v>
      </c>
    </row>
    <row r="669" spans="1:35" x14ac:dyDescent="0.3">
      <c r="A669">
        <v>1774</v>
      </c>
      <c r="B669" t="s">
        <v>2158</v>
      </c>
      <c r="C669">
        <v>2145</v>
      </c>
      <c r="D669" t="s">
        <v>24</v>
      </c>
      <c r="E669" t="s">
        <v>25</v>
      </c>
      <c r="F669">
        <v>7</v>
      </c>
      <c r="G669" t="s">
        <v>2159</v>
      </c>
      <c r="H669" t="s">
        <v>2160</v>
      </c>
      <c r="I669" t="str">
        <f>VLOOKUP(A669,[1]Transactions!$A$2:$Y$3480,8,FALSE)</f>
        <v>Road</v>
      </c>
      <c r="J669">
        <f>VLOOKUP(A669,[1]Transactions!$A$2:$Y$3480,13,FALSE)</f>
        <v>198.22000000000003</v>
      </c>
      <c r="K669" s="4">
        <f>VLOOKUP(A669,[1]Transactions!$A$2:$Y$3480,14,FALSE)</f>
        <v>33879</v>
      </c>
      <c r="M669" t="b">
        <f>VLOOKUP(A669,[1]Transactions!$A$2:$Y$3480,5,FALSE)</f>
        <v>0</v>
      </c>
      <c r="N669" t="str">
        <f>VLOOKUP(A669,[1]Transactions!$A$2:$Y$3480,6,FALSE)</f>
        <v>Approved</v>
      </c>
      <c r="O669" t="str">
        <f>VLOOKUP(A669,[1]Transactions!$A$1:$Y$3480,7,FALSE)</f>
        <v>Giant Bicycles</v>
      </c>
      <c r="P669" t="s">
        <v>28</v>
      </c>
      <c r="Q669">
        <v>48</v>
      </c>
      <c r="R669" t="s">
        <v>1064</v>
      </c>
      <c r="S669" t="s">
        <v>45</v>
      </c>
      <c r="T669" t="s">
        <v>31</v>
      </c>
      <c r="U669" t="s">
        <v>32</v>
      </c>
      <c r="V669" t="s">
        <v>33</v>
      </c>
      <c r="W669">
        <v>18</v>
      </c>
      <c r="X669">
        <v>4</v>
      </c>
      <c r="Y669">
        <v>3792.41</v>
      </c>
      <c r="Z669">
        <v>2623.63</v>
      </c>
      <c r="AA669">
        <v>41</v>
      </c>
      <c r="AB669">
        <v>97</v>
      </c>
      <c r="AC669">
        <v>4</v>
      </c>
      <c r="AD669">
        <v>1168.78</v>
      </c>
      <c r="AE669">
        <f t="shared" si="75"/>
        <v>1</v>
      </c>
      <c r="AF669">
        <f t="shared" si="74"/>
        <v>4</v>
      </c>
      <c r="AG669">
        <f t="shared" si="71"/>
        <v>4</v>
      </c>
      <c r="AH669">
        <f t="shared" si="72"/>
        <v>144</v>
      </c>
      <c r="AI669" t="str">
        <f t="shared" si="73"/>
        <v>Bronz customer</v>
      </c>
    </row>
    <row r="670" spans="1:35" x14ac:dyDescent="0.3">
      <c r="A670">
        <v>2105</v>
      </c>
      <c r="B670" t="s">
        <v>2161</v>
      </c>
      <c r="C670">
        <v>3912</v>
      </c>
      <c r="D670" t="s">
        <v>40</v>
      </c>
      <c r="E670" t="s">
        <v>25</v>
      </c>
      <c r="F670">
        <v>7</v>
      </c>
      <c r="G670" t="s">
        <v>2162</v>
      </c>
      <c r="H670" t="s">
        <v>2163</v>
      </c>
      <c r="I670" t="str">
        <f>VLOOKUP(A670,[1]Transactions!$A$2:$Y$3480,8,FALSE)</f>
        <v>Standard</v>
      </c>
      <c r="J670">
        <f>VLOOKUP(A670,[1]Transactions!$A$2:$Y$3480,13,FALSE)</f>
        <v>409.86000000000013</v>
      </c>
      <c r="K670" s="4">
        <f>VLOOKUP(A670,[1]Transactions!$A$2:$Y$3480,14,FALSE)</f>
        <v>34165</v>
      </c>
      <c r="M670" t="b">
        <f>VLOOKUP(A670,[1]Transactions!$A$2:$Y$3480,5,FALSE)</f>
        <v>1</v>
      </c>
      <c r="N670" t="str">
        <f>VLOOKUP(A670,[1]Transactions!$A$2:$Y$3480,6,FALSE)</f>
        <v>Approved</v>
      </c>
      <c r="O670" t="str">
        <f>VLOOKUP(A670,[1]Transactions!$A$1:$Y$3480,7,FALSE)</f>
        <v>Solex</v>
      </c>
      <c r="P670" t="s">
        <v>28</v>
      </c>
      <c r="Q670">
        <v>29</v>
      </c>
      <c r="R670" t="s">
        <v>51</v>
      </c>
      <c r="S670" t="s">
        <v>30</v>
      </c>
      <c r="T670" t="s">
        <v>46</v>
      </c>
      <c r="U670" t="s">
        <v>32</v>
      </c>
      <c r="V670" t="s">
        <v>33</v>
      </c>
      <c r="W670">
        <v>6</v>
      </c>
      <c r="X670">
        <v>5</v>
      </c>
      <c r="Y670">
        <v>7196.77</v>
      </c>
      <c r="Z670">
        <v>2040.86</v>
      </c>
      <c r="AA670">
        <v>48</v>
      </c>
      <c r="AB670">
        <v>23</v>
      </c>
      <c r="AC670">
        <v>5</v>
      </c>
      <c r="AD670">
        <v>5155.91</v>
      </c>
      <c r="AE670">
        <f t="shared" si="75"/>
        <v>3</v>
      </c>
      <c r="AF670">
        <f t="shared" ref="AF670:AF671" si="77">_xlfn.IFS(AC670&gt;=14,1,AND(AC670&lt;=14,AC670&gt;7),2,AND(AC670&lt;=7,AC670&gt;=5),3,AND(AC670&lt;=4,AC670&gt;0),4)</f>
        <v>3</v>
      </c>
      <c r="AG670">
        <f t="shared" si="71"/>
        <v>1</v>
      </c>
      <c r="AH670">
        <f t="shared" si="72"/>
        <v>331</v>
      </c>
      <c r="AI670" t="str">
        <f t="shared" si="73"/>
        <v>Silver Customer</v>
      </c>
    </row>
    <row r="671" spans="1:35" x14ac:dyDescent="0.3">
      <c r="A671">
        <v>2772</v>
      </c>
      <c r="B671" t="s">
        <v>2164</v>
      </c>
      <c r="C671">
        <v>2750</v>
      </c>
      <c r="D671" t="s">
        <v>24</v>
      </c>
      <c r="E671" t="s">
        <v>25</v>
      </c>
      <c r="F671">
        <v>9</v>
      </c>
      <c r="G671" t="s">
        <v>2165</v>
      </c>
      <c r="H671" t="s">
        <v>2166</v>
      </c>
      <c r="I671" t="str">
        <f>VLOOKUP(A671,[1]Transactions!$A$2:$Y$3480,8,FALSE)</f>
        <v>Standard</v>
      </c>
      <c r="J671">
        <f>VLOOKUP(A671,[1]Transactions!$A$2:$Y$3480,13,FALSE)</f>
        <v>110.56</v>
      </c>
      <c r="K671" s="4">
        <f>VLOOKUP(A671,[1]Transactions!$A$2:$Y$3480,14,FALSE)</f>
        <v>38206</v>
      </c>
      <c r="M671" t="b">
        <f>VLOOKUP(A671,[1]Transactions!$A$2:$Y$3480,5,FALSE)</f>
        <v>0</v>
      </c>
      <c r="N671" t="str">
        <f>VLOOKUP(A671,[1]Transactions!$A$2:$Y$3480,6,FALSE)</f>
        <v>Approved</v>
      </c>
      <c r="O671" t="str">
        <f>VLOOKUP(A671,[1]Transactions!$A$1:$Y$3480,7,FALSE)</f>
        <v>OHM Cycles</v>
      </c>
      <c r="P671" t="s">
        <v>28</v>
      </c>
      <c r="Q671">
        <v>15</v>
      </c>
      <c r="R671" t="s">
        <v>218</v>
      </c>
      <c r="S671" t="s">
        <v>176</v>
      </c>
      <c r="T671" t="s">
        <v>38</v>
      </c>
      <c r="U671" t="s">
        <v>32</v>
      </c>
      <c r="V671" t="s">
        <v>33</v>
      </c>
      <c r="W671">
        <v>13</v>
      </c>
      <c r="X671">
        <v>5</v>
      </c>
      <c r="Y671">
        <v>5138.68</v>
      </c>
      <c r="Z671">
        <v>2692.47</v>
      </c>
      <c r="AA671">
        <v>65</v>
      </c>
      <c r="AB671">
        <v>25</v>
      </c>
      <c r="AC671">
        <v>5</v>
      </c>
      <c r="AD671">
        <v>2446.21</v>
      </c>
      <c r="AE671">
        <f t="shared" si="75"/>
        <v>3</v>
      </c>
      <c r="AF671">
        <f t="shared" si="77"/>
        <v>3</v>
      </c>
      <c r="AG671">
        <f t="shared" si="71"/>
        <v>3</v>
      </c>
      <c r="AH671">
        <f t="shared" si="72"/>
        <v>333</v>
      </c>
      <c r="AI671" t="str">
        <f t="shared" si="73"/>
        <v>Silver Customer</v>
      </c>
    </row>
    <row r="672" spans="1:35" x14ac:dyDescent="0.3">
      <c r="A672">
        <v>2514</v>
      </c>
      <c r="B672" t="s">
        <v>2167</v>
      </c>
      <c r="C672">
        <v>3111</v>
      </c>
      <c r="D672" t="s">
        <v>40</v>
      </c>
      <c r="E672" t="s">
        <v>25</v>
      </c>
      <c r="F672">
        <v>10</v>
      </c>
      <c r="G672" t="s">
        <v>2168</v>
      </c>
      <c r="H672" t="s">
        <v>2169</v>
      </c>
      <c r="I672" t="str">
        <f>VLOOKUP(A672,[1]Transactions!$A$2:$Y$3480,8,FALSE)</f>
        <v>Standard</v>
      </c>
      <c r="J672">
        <f>VLOOKUP(A672,[1]Transactions!$A$2:$Y$3480,13,FALSE)</f>
        <v>437.46</v>
      </c>
      <c r="K672" s="4">
        <f>VLOOKUP(A672,[1]Transactions!$A$2:$Y$3480,14,FALSE)</f>
        <v>35052</v>
      </c>
      <c r="M672" t="b">
        <f>VLOOKUP(A672,[1]Transactions!$A$2:$Y$3480,5,FALSE)</f>
        <v>0</v>
      </c>
      <c r="N672" t="str">
        <f>VLOOKUP(A672,[1]Transactions!$A$2:$Y$3480,6,FALSE)</f>
        <v>Approved</v>
      </c>
      <c r="O672" t="str">
        <f>VLOOKUP(A672,[1]Transactions!$A$1:$Y$3480,7,FALSE)</f>
        <v>Solex</v>
      </c>
      <c r="P672" t="s">
        <v>28</v>
      </c>
      <c r="Q672">
        <v>25</v>
      </c>
      <c r="R672" t="s">
        <v>599</v>
      </c>
      <c r="S672" t="s">
        <v>45</v>
      </c>
      <c r="T672" t="s">
        <v>46</v>
      </c>
      <c r="U672" t="s">
        <v>32</v>
      </c>
      <c r="V672" t="s">
        <v>33</v>
      </c>
      <c r="W672">
        <v>17</v>
      </c>
      <c r="X672">
        <v>3</v>
      </c>
      <c r="Y672">
        <v>4414.05</v>
      </c>
      <c r="Z672">
        <v>2560.75</v>
      </c>
      <c r="AA672">
        <v>45</v>
      </c>
      <c r="AB672">
        <v>46</v>
      </c>
      <c r="AC672">
        <v>3</v>
      </c>
      <c r="AD672">
        <v>1853.3</v>
      </c>
      <c r="AE672">
        <f t="shared" si="75"/>
        <v>2</v>
      </c>
      <c r="AF672">
        <f t="shared" si="74"/>
        <v>4</v>
      </c>
      <c r="AG672">
        <f t="shared" si="71"/>
        <v>4</v>
      </c>
      <c r="AH672">
        <f t="shared" si="72"/>
        <v>244</v>
      </c>
      <c r="AI672" t="str">
        <f t="shared" si="73"/>
        <v>Gold Customerr</v>
      </c>
    </row>
    <row r="673" spans="1:35" x14ac:dyDescent="0.3">
      <c r="A673">
        <v>1641</v>
      </c>
      <c r="B673" t="s">
        <v>2170</v>
      </c>
      <c r="C673">
        <v>3198</v>
      </c>
      <c r="D673" t="s">
        <v>40</v>
      </c>
      <c r="E673" t="s">
        <v>25</v>
      </c>
      <c r="F673">
        <v>4</v>
      </c>
      <c r="G673" t="s">
        <v>2171</v>
      </c>
      <c r="H673" t="s">
        <v>2172</v>
      </c>
      <c r="I673" t="str">
        <f>VLOOKUP(A673,[1]Transactions!$A$2:$Y$3480,8,FALSE)</f>
        <v>Road</v>
      </c>
      <c r="J673">
        <f>VLOOKUP(A673,[1]Transactions!$A$2:$Y$3480,13,FALSE)</f>
        <v>198.22000000000003</v>
      </c>
      <c r="K673" s="4">
        <f>VLOOKUP(A673,[1]Transactions!$A$2:$Y$3480,14,FALSE)</f>
        <v>33879</v>
      </c>
      <c r="M673" t="b">
        <f>VLOOKUP(A673,[1]Transactions!$A$2:$Y$3480,5,FALSE)</f>
        <v>0</v>
      </c>
      <c r="N673" t="str">
        <f>VLOOKUP(A673,[1]Transactions!$A$2:$Y$3480,6,FALSE)</f>
        <v>Approved</v>
      </c>
      <c r="O673" t="str">
        <f>VLOOKUP(A673,[1]Transactions!$A$1:$Y$3480,7,FALSE)</f>
        <v>Giant Bicycles</v>
      </c>
      <c r="P673" t="s">
        <v>28</v>
      </c>
      <c r="Q673">
        <v>29</v>
      </c>
      <c r="R673" t="s">
        <v>187</v>
      </c>
      <c r="S673" t="s">
        <v>45</v>
      </c>
      <c r="T673" t="s">
        <v>31</v>
      </c>
      <c r="U673" t="s">
        <v>32</v>
      </c>
      <c r="V673" t="s">
        <v>47</v>
      </c>
      <c r="W673">
        <v>14</v>
      </c>
      <c r="X673">
        <v>9</v>
      </c>
      <c r="Y673">
        <v>9474.24</v>
      </c>
      <c r="Z673">
        <v>5148.04</v>
      </c>
      <c r="AA673">
        <v>48</v>
      </c>
      <c r="AB673">
        <v>63</v>
      </c>
      <c r="AC673">
        <v>9</v>
      </c>
      <c r="AD673">
        <v>4326.2</v>
      </c>
      <c r="AE673">
        <f t="shared" si="75"/>
        <v>2</v>
      </c>
      <c r="AF673">
        <f t="shared" si="74"/>
        <v>2</v>
      </c>
      <c r="AG673">
        <f t="shared" si="71"/>
        <v>1</v>
      </c>
      <c r="AH673">
        <f t="shared" si="72"/>
        <v>221</v>
      </c>
      <c r="AI673" t="str">
        <f t="shared" si="73"/>
        <v>Gold Customerr</v>
      </c>
    </row>
    <row r="674" spans="1:35" x14ac:dyDescent="0.3">
      <c r="A674">
        <v>1214</v>
      </c>
      <c r="B674" t="s">
        <v>2173</v>
      </c>
      <c r="C674">
        <v>2086</v>
      </c>
      <c r="D674" t="s">
        <v>24</v>
      </c>
      <c r="E674" t="s">
        <v>25</v>
      </c>
      <c r="F674">
        <v>11</v>
      </c>
      <c r="G674" t="s">
        <v>2174</v>
      </c>
      <c r="H674" t="s">
        <v>2175</v>
      </c>
      <c r="I674" t="str">
        <f>VLOOKUP(A674,[1]Transactions!$A$2:$Y$3480,8,FALSE)</f>
        <v>Standard</v>
      </c>
      <c r="J674">
        <f>VLOOKUP(A674,[1]Transactions!$A$2:$Y$3480,13,FALSE)</f>
        <v>45.960000000000008</v>
      </c>
      <c r="K674" s="4">
        <f>VLOOKUP(A674,[1]Transactions!$A$2:$Y$3480,14,FALSE)</f>
        <v>42172</v>
      </c>
      <c r="M674" t="b">
        <f>VLOOKUP(A674,[1]Transactions!$A$2:$Y$3480,5,FALSE)</f>
        <v>0</v>
      </c>
      <c r="N674" t="str">
        <f>VLOOKUP(A674,[1]Transactions!$A$2:$Y$3480,6,FALSE)</f>
        <v>Approved</v>
      </c>
      <c r="O674" t="str">
        <f>VLOOKUP(A674,[1]Transactions!$A$1:$Y$3480,7,FALSE)</f>
        <v>OHM Cycles</v>
      </c>
      <c r="P674" t="s">
        <v>28</v>
      </c>
      <c r="Q674">
        <v>0</v>
      </c>
      <c r="R674" t="s">
        <v>111</v>
      </c>
      <c r="S674" t="s">
        <v>176</v>
      </c>
      <c r="T674" t="s">
        <v>46</v>
      </c>
      <c r="U674" t="s">
        <v>32</v>
      </c>
      <c r="V674" t="s">
        <v>47</v>
      </c>
      <c r="W674">
        <v>15</v>
      </c>
      <c r="X674">
        <v>4</v>
      </c>
      <c r="Y674">
        <v>4251.7</v>
      </c>
      <c r="Z674">
        <v>599.61</v>
      </c>
      <c r="AA674">
        <v>31</v>
      </c>
      <c r="AB674">
        <v>23</v>
      </c>
      <c r="AC674">
        <v>4</v>
      </c>
      <c r="AD674">
        <v>3652.09</v>
      </c>
      <c r="AE674">
        <f t="shared" si="75"/>
        <v>3</v>
      </c>
      <c r="AF674">
        <f t="shared" si="74"/>
        <v>4</v>
      </c>
      <c r="AG674">
        <f t="shared" si="71"/>
        <v>2</v>
      </c>
      <c r="AH674">
        <f t="shared" si="72"/>
        <v>342</v>
      </c>
      <c r="AI674" t="str">
        <f t="shared" si="73"/>
        <v>Silver Customer</v>
      </c>
    </row>
    <row r="675" spans="1:35" x14ac:dyDescent="0.3">
      <c r="A675">
        <v>1030</v>
      </c>
      <c r="B675" t="s">
        <v>2176</v>
      </c>
      <c r="C675">
        <v>3225</v>
      </c>
      <c r="D675" t="s">
        <v>40</v>
      </c>
      <c r="E675" t="s">
        <v>25</v>
      </c>
      <c r="F675">
        <v>7</v>
      </c>
      <c r="G675" t="s">
        <v>2177</v>
      </c>
      <c r="H675" t="s">
        <v>2178</v>
      </c>
      <c r="I675" t="str">
        <f>VLOOKUP(A675,[1]Transactions!$A$2:$Y$3480,8,FALSE)</f>
        <v>Road</v>
      </c>
      <c r="J675">
        <f>VLOOKUP(A675,[1]Transactions!$A$2:$Y$3480,13,FALSE)</f>
        <v>133.38</v>
      </c>
      <c r="K675" s="4">
        <f>VLOOKUP(A675,[1]Transactions!$A$2:$Y$3480,14,FALSE)</f>
        <v>35470</v>
      </c>
      <c r="M675" t="b">
        <f>VLOOKUP(A675,[1]Transactions!$A$2:$Y$3480,5,FALSE)</f>
        <v>0</v>
      </c>
      <c r="N675" t="str">
        <f>VLOOKUP(A675,[1]Transactions!$A$2:$Y$3480,6,FALSE)</f>
        <v>Approved</v>
      </c>
      <c r="O675" t="str">
        <f>VLOOKUP(A675,[1]Transactions!$A$1:$Y$3480,7,FALSE)</f>
        <v>Trek Bicycles</v>
      </c>
      <c r="P675" t="s">
        <v>43</v>
      </c>
      <c r="Q675">
        <v>9</v>
      </c>
      <c r="R675" t="s">
        <v>51</v>
      </c>
      <c r="S675" t="s">
        <v>30</v>
      </c>
      <c r="T675" t="s">
        <v>31</v>
      </c>
      <c r="U675" t="s">
        <v>32</v>
      </c>
      <c r="V675" t="s">
        <v>47</v>
      </c>
      <c r="W675">
        <v>5</v>
      </c>
      <c r="X675">
        <v>8</v>
      </c>
      <c r="Y675">
        <v>10951.8</v>
      </c>
      <c r="Z675">
        <v>6253.2</v>
      </c>
      <c r="AA675">
        <v>58</v>
      </c>
      <c r="AB675">
        <v>39</v>
      </c>
      <c r="AC675">
        <v>8</v>
      </c>
      <c r="AD675">
        <v>4698.6000000000004</v>
      </c>
      <c r="AE675">
        <f t="shared" si="75"/>
        <v>3</v>
      </c>
      <c r="AF675">
        <f t="shared" si="74"/>
        <v>2</v>
      </c>
      <c r="AG675">
        <f t="shared" si="71"/>
        <v>1</v>
      </c>
      <c r="AH675">
        <f t="shared" si="72"/>
        <v>321</v>
      </c>
      <c r="AI675" t="str">
        <f t="shared" si="73"/>
        <v>Silver Customer</v>
      </c>
    </row>
    <row r="676" spans="1:35" x14ac:dyDescent="0.3">
      <c r="A676">
        <v>2880</v>
      </c>
      <c r="B676" t="s">
        <v>2179</v>
      </c>
      <c r="C676">
        <v>2067</v>
      </c>
      <c r="D676" t="s">
        <v>24</v>
      </c>
      <c r="E676" t="s">
        <v>25</v>
      </c>
      <c r="F676">
        <v>9</v>
      </c>
      <c r="G676" t="s">
        <v>2180</v>
      </c>
      <c r="H676" t="s">
        <v>2181</v>
      </c>
      <c r="I676" t="str">
        <f>VLOOKUP(A676,[1]Transactions!$A$2:$Y$3480,8,FALSE)</f>
        <v>Standard</v>
      </c>
      <c r="J676">
        <f>VLOOKUP(A676,[1]Transactions!$A$2:$Y$3480,13,FALSE)</f>
        <v>128.45999999999992</v>
      </c>
      <c r="K676" s="4">
        <f>VLOOKUP(A676,[1]Transactions!$A$2:$Y$3480,14,FALSE)</f>
        <v>41922</v>
      </c>
      <c r="M676" t="b">
        <f>VLOOKUP(A676,[1]Transactions!$A$2:$Y$3480,5,FALSE)</f>
        <v>1</v>
      </c>
      <c r="N676" t="str">
        <f>VLOOKUP(A676,[1]Transactions!$A$2:$Y$3480,6,FALSE)</f>
        <v>Approved</v>
      </c>
      <c r="O676" t="str">
        <f>VLOOKUP(A676,[1]Transactions!$A$1:$Y$3480,7,FALSE)</f>
        <v>WeareA2B</v>
      </c>
      <c r="P676" t="s">
        <v>28</v>
      </c>
      <c r="Q676">
        <v>43</v>
      </c>
      <c r="R676" t="s">
        <v>710</v>
      </c>
      <c r="S676" t="s">
        <v>30</v>
      </c>
      <c r="T676" t="s">
        <v>31</v>
      </c>
      <c r="U676" t="s">
        <v>32</v>
      </c>
      <c r="V676" t="s">
        <v>47</v>
      </c>
      <c r="W676">
        <v>7</v>
      </c>
      <c r="X676">
        <v>8</v>
      </c>
      <c r="Y676">
        <v>12780.52</v>
      </c>
      <c r="Z676">
        <v>8007.96</v>
      </c>
      <c r="AA676">
        <v>52</v>
      </c>
      <c r="AB676">
        <v>18</v>
      </c>
      <c r="AC676">
        <v>8</v>
      </c>
      <c r="AD676">
        <v>4772.5600000000004</v>
      </c>
      <c r="AE676">
        <f t="shared" si="75"/>
        <v>3</v>
      </c>
      <c r="AF676">
        <f t="shared" si="74"/>
        <v>2</v>
      </c>
      <c r="AG676">
        <f t="shared" si="71"/>
        <v>1</v>
      </c>
      <c r="AH676">
        <f t="shared" si="72"/>
        <v>321</v>
      </c>
      <c r="AI676" t="str">
        <f t="shared" si="73"/>
        <v>Silver Customer</v>
      </c>
    </row>
    <row r="677" spans="1:35" x14ac:dyDescent="0.3">
      <c r="A677">
        <v>80</v>
      </c>
      <c r="B677" t="s">
        <v>2182</v>
      </c>
      <c r="C677">
        <v>3561</v>
      </c>
      <c r="D677" t="s">
        <v>40</v>
      </c>
      <c r="E677" t="s">
        <v>25</v>
      </c>
      <c r="F677">
        <v>1</v>
      </c>
      <c r="G677" t="s">
        <v>2183</v>
      </c>
      <c r="H677" t="s">
        <v>2184</v>
      </c>
      <c r="I677" t="str">
        <f>VLOOKUP(A677,[1]Transactions!$A$2:$Y$3480,8,FALSE)</f>
        <v>Standard</v>
      </c>
      <c r="J677">
        <f>VLOOKUP(A677,[1]Transactions!$A$2:$Y$3480,13,FALSE)</f>
        <v>209.84000000000003</v>
      </c>
      <c r="K677" s="4">
        <f>VLOOKUP(A677,[1]Transactions!$A$2:$Y$3480,14,FALSE)</f>
        <v>38693</v>
      </c>
      <c r="M677" t="b">
        <f>VLOOKUP(A677,[1]Transactions!$A$2:$Y$3480,5,FALSE)</f>
        <v>0</v>
      </c>
      <c r="N677" t="str">
        <f>VLOOKUP(A677,[1]Transactions!$A$2:$Y$3480,6,FALSE)</f>
        <v>Approved</v>
      </c>
      <c r="O677" t="str">
        <f>VLOOKUP(A677,[1]Transactions!$A$1:$Y$3480,7,FALSE)</f>
        <v>Norco Bicycles</v>
      </c>
      <c r="P677" t="s">
        <v>28</v>
      </c>
      <c r="Q677">
        <v>11</v>
      </c>
      <c r="R677" t="s">
        <v>474</v>
      </c>
      <c r="S677" t="s">
        <v>96</v>
      </c>
      <c r="T677" t="s">
        <v>31</v>
      </c>
      <c r="U677" t="s">
        <v>32</v>
      </c>
      <c r="V677" t="s">
        <v>47</v>
      </c>
      <c r="W677">
        <v>13</v>
      </c>
      <c r="X677">
        <v>10</v>
      </c>
      <c r="Y677">
        <v>12564.82</v>
      </c>
      <c r="Z677">
        <v>6575.96</v>
      </c>
      <c r="AA677">
        <v>42</v>
      </c>
      <c r="AB677">
        <v>28</v>
      </c>
      <c r="AC677">
        <v>10</v>
      </c>
      <c r="AD677">
        <v>5988.86</v>
      </c>
      <c r="AE677">
        <f t="shared" si="75"/>
        <v>3</v>
      </c>
      <c r="AF677">
        <f t="shared" si="74"/>
        <v>2</v>
      </c>
      <c r="AG677">
        <f t="shared" si="71"/>
        <v>1</v>
      </c>
      <c r="AH677">
        <f t="shared" si="72"/>
        <v>321</v>
      </c>
      <c r="AI677" t="str">
        <f t="shared" si="73"/>
        <v>Silver Customer</v>
      </c>
    </row>
    <row r="678" spans="1:35" x14ac:dyDescent="0.3">
      <c r="A678">
        <v>2684</v>
      </c>
      <c r="B678" t="s">
        <v>2185</v>
      </c>
      <c r="C678">
        <v>4860</v>
      </c>
      <c r="D678" t="s">
        <v>53</v>
      </c>
      <c r="E678" t="s">
        <v>25</v>
      </c>
      <c r="F678">
        <v>2</v>
      </c>
      <c r="G678" t="s">
        <v>2186</v>
      </c>
      <c r="H678" t="s">
        <v>2187</v>
      </c>
      <c r="I678" t="str">
        <f>VLOOKUP(A678,[1]Transactions!$A$2:$Y$3480,8,FALSE)</f>
        <v>Standard</v>
      </c>
      <c r="J678">
        <f>VLOOKUP(A678,[1]Transactions!$A$2:$Y$3480,13,FALSE)</f>
        <v>1702.5499999999997</v>
      </c>
      <c r="K678" s="4">
        <f>VLOOKUP(A678,[1]Transactions!$A$2:$Y$3480,14,FALSE)</f>
        <v>41167</v>
      </c>
      <c r="M678" t="b">
        <f>VLOOKUP(A678,[1]Transactions!$A$2:$Y$3480,5,FALSE)</f>
        <v>1</v>
      </c>
      <c r="N678" t="str">
        <f>VLOOKUP(A678,[1]Transactions!$A$2:$Y$3480,6,FALSE)</f>
        <v>Approved</v>
      </c>
      <c r="O678" t="str">
        <f>VLOOKUP(A678,[1]Transactions!$A$1:$Y$3480,7,FALSE)</f>
        <v>Trek Bicycles</v>
      </c>
      <c r="P678" t="s">
        <v>28</v>
      </c>
      <c r="Q678">
        <v>96</v>
      </c>
      <c r="R678" t="s">
        <v>433</v>
      </c>
      <c r="S678" t="s">
        <v>30</v>
      </c>
      <c r="T678" t="s">
        <v>31</v>
      </c>
      <c r="U678" t="s">
        <v>32</v>
      </c>
      <c r="V678" t="s">
        <v>33</v>
      </c>
      <c r="W678">
        <v>12</v>
      </c>
      <c r="X678">
        <v>9</v>
      </c>
      <c r="Y678">
        <v>11938.04</v>
      </c>
      <c r="Z678">
        <v>5600.64</v>
      </c>
      <c r="AA678">
        <v>56</v>
      </c>
      <c r="AB678">
        <v>38</v>
      </c>
      <c r="AC678">
        <v>9</v>
      </c>
      <c r="AD678">
        <v>6337.4</v>
      </c>
      <c r="AE678">
        <f t="shared" si="75"/>
        <v>3</v>
      </c>
      <c r="AF678">
        <f t="shared" si="74"/>
        <v>2</v>
      </c>
      <c r="AG678">
        <f t="shared" si="71"/>
        <v>1</v>
      </c>
      <c r="AH678">
        <f t="shared" si="72"/>
        <v>321</v>
      </c>
      <c r="AI678" t="str">
        <f t="shared" si="73"/>
        <v>Silver Customer</v>
      </c>
    </row>
    <row r="679" spans="1:35" x14ac:dyDescent="0.3">
      <c r="A679">
        <v>2572</v>
      </c>
      <c r="B679" t="s">
        <v>2188</v>
      </c>
      <c r="C679">
        <v>2075</v>
      </c>
      <c r="D679" t="s">
        <v>24</v>
      </c>
      <c r="E679" t="s">
        <v>25</v>
      </c>
      <c r="F679">
        <v>10</v>
      </c>
      <c r="G679" t="s">
        <v>2189</v>
      </c>
      <c r="H679" t="s">
        <v>2190</v>
      </c>
      <c r="I679" t="str">
        <f>VLOOKUP(A679,[1]Transactions!$A$2:$Y$3480,8,FALSE)</f>
        <v>Standard</v>
      </c>
      <c r="J679">
        <f>VLOOKUP(A679,[1]Transactions!$A$2:$Y$3480,13,FALSE)</f>
        <v>17.869999999999997</v>
      </c>
      <c r="K679" s="4">
        <f>VLOOKUP(A679,[1]Transactions!$A$2:$Y$3480,14,FALSE)</f>
        <v>41245</v>
      </c>
      <c r="M679" t="b">
        <f>VLOOKUP(A679,[1]Transactions!$A$2:$Y$3480,5,FALSE)</f>
        <v>0</v>
      </c>
      <c r="N679" t="str">
        <f>VLOOKUP(A679,[1]Transactions!$A$2:$Y$3480,6,FALSE)</f>
        <v>Approved</v>
      </c>
      <c r="O679" t="str">
        <f>VLOOKUP(A679,[1]Transactions!$A$1:$Y$3480,7,FALSE)</f>
        <v>Solex</v>
      </c>
      <c r="P679" t="s">
        <v>43</v>
      </c>
      <c r="Q679">
        <v>30</v>
      </c>
      <c r="R679" t="s">
        <v>2191</v>
      </c>
      <c r="S679" t="s">
        <v>45</v>
      </c>
      <c r="T679" t="s">
        <v>31</v>
      </c>
      <c r="U679" t="s">
        <v>32</v>
      </c>
      <c r="V679" t="s">
        <v>47</v>
      </c>
      <c r="W679">
        <v>13</v>
      </c>
      <c r="X679">
        <v>8</v>
      </c>
      <c r="Y679">
        <v>10111.81</v>
      </c>
      <c r="Z679">
        <v>5553.39</v>
      </c>
      <c r="AA679">
        <v>39</v>
      </c>
      <c r="AB679">
        <v>79</v>
      </c>
      <c r="AC679">
        <v>8</v>
      </c>
      <c r="AD679">
        <v>4558.42</v>
      </c>
      <c r="AE679">
        <f t="shared" si="75"/>
        <v>2</v>
      </c>
      <c r="AF679">
        <f t="shared" si="74"/>
        <v>2</v>
      </c>
      <c r="AG679">
        <f t="shared" si="71"/>
        <v>1</v>
      </c>
      <c r="AH679">
        <f t="shared" si="72"/>
        <v>221</v>
      </c>
      <c r="AI679" t="str">
        <f t="shared" si="73"/>
        <v>Gold Customerr</v>
      </c>
    </row>
    <row r="680" spans="1:35" x14ac:dyDescent="0.3">
      <c r="A680">
        <v>392</v>
      </c>
      <c r="B680" t="s">
        <v>2192</v>
      </c>
      <c r="C680">
        <v>3228</v>
      </c>
      <c r="D680" t="s">
        <v>40</v>
      </c>
      <c r="E680" t="s">
        <v>25</v>
      </c>
      <c r="F680">
        <v>8</v>
      </c>
      <c r="G680" t="s">
        <v>2193</v>
      </c>
      <c r="H680" t="s">
        <v>2194</v>
      </c>
      <c r="I680" t="str">
        <f>VLOOKUP(A680,[1]Transactions!$A$2:$Y$3480,8,FALSE)</f>
        <v>Road</v>
      </c>
      <c r="J680">
        <f>VLOOKUP(A680,[1]Transactions!$A$2:$Y$3480,13,FALSE)</f>
        <v>75.139999999999986</v>
      </c>
      <c r="K680" s="4">
        <f>VLOOKUP(A680,[1]Transactions!$A$2:$Y$3480,14,FALSE)</f>
        <v>41701</v>
      </c>
      <c r="M680" t="b">
        <f>VLOOKUP(A680,[1]Transactions!$A$2:$Y$3480,5,FALSE)</f>
        <v>0</v>
      </c>
      <c r="N680" t="str">
        <f>VLOOKUP(A680,[1]Transactions!$A$2:$Y$3480,6,FALSE)</f>
        <v>Approved</v>
      </c>
      <c r="O680" t="str">
        <f>VLOOKUP(A680,[1]Transactions!$A$1:$Y$3480,7,FALSE)</f>
        <v>OHM Cycles</v>
      </c>
      <c r="P680" t="s">
        <v>28</v>
      </c>
      <c r="Q680">
        <v>38</v>
      </c>
      <c r="R680" t="s">
        <v>2195</v>
      </c>
      <c r="S680" t="s">
        <v>176</v>
      </c>
      <c r="T680" t="s">
        <v>31</v>
      </c>
      <c r="U680" t="s">
        <v>32</v>
      </c>
      <c r="V680" t="s">
        <v>47</v>
      </c>
      <c r="W680">
        <v>13</v>
      </c>
      <c r="X680">
        <v>7</v>
      </c>
      <c r="Y680">
        <v>8157.6</v>
      </c>
      <c r="Z680">
        <v>3132.29</v>
      </c>
      <c r="AA680">
        <v>42</v>
      </c>
      <c r="AB680">
        <v>101</v>
      </c>
      <c r="AC680">
        <v>7</v>
      </c>
      <c r="AD680">
        <v>5025.3100000000004</v>
      </c>
      <c r="AE680">
        <f t="shared" si="75"/>
        <v>1</v>
      </c>
      <c r="AF680">
        <f t="shared" si="74"/>
        <v>3</v>
      </c>
      <c r="AG680">
        <f t="shared" si="71"/>
        <v>1</v>
      </c>
      <c r="AH680">
        <f t="shared" si="72"/>
        <v>131</v>
      </c>
      <c r="AI680" t="str">
        <f t="shared" si="73"/>
        <v>Bronz customer</v>
      </c>
    </row>
    <row r="681" spans="1:35" x14ac:dyDescent="0.3">
      <c r="A681">
        <v>2501</v>
      </c>
      <c r="B681" t="s">
        <v>2196</v>
      </c>
      <c r="C681">
        <v>2566</v>
      </c>
      <c r="D681" t="s">
        <v>24</v>
      </c>
      <c r="E681" t="s">
        <v>25</v>
      </c>
      <c r="F681">
        <v>9</v>
      </c>
      <c r="G681" t="s">
        <v>2197</v>
      </c>
      <c r="H681" t="s">
        <v>2198</v>
      </c>
      <c r="I681" t="str">
        <f>VLOOKUP(A681,[1]Transactions!$A$2:$Y$3480,8,FALSE)</f>
        <v>Standard</v>
      </c>
      <c r="J681">
        <f>VLOOKUP(A681,[1]Transactions!$A$2:$Y$3480,13,FALSE)</f>
        <v>327.9799999999999</v>
      </c>
      <c r="K681" s="4">
        <f>VLOOKUP(A681,[1]Transactions!$A$2:$Y$3480,14,FALSE)</f>
        <v>42172</v>
      </c>
      <c r="M681" t="b">
        <f>VLOOKUP(A681,[1]Transactions!$A$2:$Y$3480,5,FALSE)</f>
        <v>0</v>
      </c>
      <c r="N681" t="str">
        <f>VLOOKUP(A681,[1]Transactions!$A$2:$Y$3480,6,FALSE)</f>
        <v>Approved</v>
      </c>
      <c r="O681" t="str">
        <f>VLOOKUP(A681,[1]Transactions!$A$1:$Y$3480,7,FALSE)</f>
        <v>Solex</v>
      </c>
      <c r="P681" t="s">
        <v>43</v>
      </c>
      <c r="Q681">
        <v>80</v>
      </c>
      <c r="R681" t="s">
        <v>107</v>
      </c>
      <c r="S681" t="s">
        <v>45</v>
      </c>
      <c r="T681" t="s">
        <v>31</v>
      </c>
      <c r="U681" t="s">
        <v>32</v>
      </c>
      <c r="V681" t="s">
        <v>33</v>
      </c>
      <c r="W681">
        <v>10</v>
      </c>
      <c r="X681">
        <v>7</v>
      </c>
      <c r="Y681">
        <v>7685.12</v>
      </c>
      <c r="Z681">
        <v>5871.25</v>
      </c>
      <c r="AA681">
        <v>49</v>
      </c>
      <c r="AB681">
        <v>18</v>
      </c>
      <c r="AC681">
        <v>7</v>
      </c>
      <c r="AD681">
        <v>1813.87</v>
      </c>
      <c r="AE681">
        <f t="shared" si="75"/>
        <v>3</v>
      </c>
      <c r="AF681">
        <f t="shared" si="74"/>
        <v>3</v>
      </c>
      <c r="AG681">
        <f t="shared" si="71"/>
        <v>4</v>
      </c>
      <c r="AH681">
        <f t="shared" si="72"/>
        <v>334</v>
      </c>
      <c r="AI681" t="str">
        <f t="shared" si="73"/>
        <v>Silver Customer</v>
      </c>
    </row>
    <row r="682" spans="1:35" x14ac:dyDescent="0.3">
      <c r="A682">
        <v>2872</v>
      </c>
      <c r="B682" t="s">
        <v>2199</v>
      </c>
      <c r="C682">
        <v>4810</v>
      </c>
      <c r="D682" t="s">
        <v>53</v>
      </c>
      <c r="E682" t="s">
        <v>25</v>
      </c>
      <c r="F682">
        <v>8</v>
      </c>
      <c r="G682" t="s">
        <v>2200</v>
      </c>
      <c r="H682" t="s">
        <v>2201</v>
      </c>
      <c r="I682" t="str">
        <f>VLOOKUP(A682,[1]Transactions!$A$2:$Y$3480,8,FALSE)</f>
        <v>Road</v>
      </c>
      <c r="J682">
        <f>VLOOKUP(A682,[1]Transactions!$A$2:$Y$3480,13,FALSE)</f>
        <v>187.38999999999987</v>
      </c>
      <c r="K682" s="4">
        <f>VLOOKUP(A682,[1]Transactions!$A$2:$Y$3480,14,FALSE)</f>
        <v>40649</v>
      </c>
      <c r="M682" t="b">
        <f>VLOOKUP(A682,[1]Transactions!$A$2:$Y$3480,5,FALSE)</f>
        <v>0</v>
      </c>
      <c r="N682" t="str">
        <f>VLOOKUP(A682,[1]Transactions!$A$2:$Y$3480,6,FALSE)</f>
        <v>Approved</v>
      </c>
      <c r="O682" t="str">
        <f>VLOOKUP(A682,[1]Transactions!$A$1:$Y$3480,7,FALSE)</f>
        <v>Solex</v>
      </c>
      <c r="P682" t="s">
        <v>43</v>
      </c>
      <c r="Q682">
        <v>52</v>
      </c>
      <c r="R682" t="s">
        <v>762</v>
      </c>
      <c r="S682" t="s">
        <v>30</v>
      </c>
      <c r="T682" t="s">
        <v>38</v>
      </c>
      <c r="U682" t="s">
        <v>32</v>
      </c>
      <c r="V682" t="s">
        <v>33</v>
      </c>
      <c r="W682">
        <v>17</v>
      </c>
      <c r="X682">
        <v>7</v>
      </c>
      <c r="Y682">
        <v>7041.06</v>
      </c>
      <c r="Z682">
        <v>3931.13</v>
      </c>
      <c r="AA682">
        <v>46</v>
      </c>
      <c r="AB682">
        <v>24</v>
      </c>
      <c r="AC682">
        <v>7</v>
      </c>
      <c r="AD682">
        <v>3109.93</v>
      </c>
      <c r="AE682">
        <f t="shared" si="75"/>
        <v>3</v>
      </c>
      <c r="AF682">
        <f t="shared" si="74"/>
        <v>3</v>
      </c>
      <c r="AG682">
        <f t="shared" si="71"/>
        <v>2</v>
      </c>
      <c r="AH682">
        <f t="shared" si="72"/>
        <v>332</v>
      </c>
      <c r="AI682" t="str">
        <f t="shared" si="73"/>
        <v>Silver Customer</v>
      </c>
    </row>
    <row r="683" spans="1:35" x14ac:dyDescent="0.3">
      <c r="A683">
        <v>1693</v>
      </c>
      <c r="B683" t="s">
        <v>2202</v>
      </c>
      <c r="C683">
        <v>4220</v>
      </c>
      <c r="D683" t="s">
        <v>53</v>
      </c>
      <c r="E683" t="s">
        <v>25</v>
      </c>
      <c r="F683">
        <v>9</v>
      </c>
      <c r="G683" t="s">
        <v>2203</v>
      </c>
      <c r="H683" t="s">
        <v>2204</v>
      </c>
      <c r="I683" t="str">
        <f>VLOOKUP(A683,[1]Transactions!$A$2:$Y$3480,8,FALSE)</f>
        <v>Standard</v>
      </c>
      <c r="J683">
        <f>VLOOKUP(A683,[1]Transactions!$A$2:$Y$3480,13,FALSE)</f>
        <v>198.29000000000002</v>
      </c>
      <c r="K683" s="4">
        <f>VLOOKUP(A683,[1]Transactions!$A$2:$Y$3480,14,FALSE)</f>
        <v>42105</v>
      </c>
      <c r="M683" t="b">
        <f>VLOOKUP(A683,[1]Transactions!$A$2:$Y$3480,5,FALSE)</f>
        <v>0</v>
      </c>
      <c r="N683" t="str">
        <f>VLOOKUP(A683,[1]Transactions!$A$2:$Y$3480,6,FALSE)</f>
        <v>Approved</v>
      </c>
      <c r="O683" t="str">
        <f>VLOOKUP(A683,[1]Transactions!$A$1:$Y$3480,7,FALSE)</f>
        <v>Trek Bicycles</v>
      </c>
      <c r="P683" t="s">
        <v>28</v>
      </c>
      <c r="Q683">
        <v>79</v>
      </c>
      <c r="R683" t="s">
        <v>956</v>
      </c>
      <c r="S683" t="s">
        <v>30</v>
      </c>
      <c r="T683" t="s">
        <v>38</v>
      </c>
      <c r="U683" t="s">
        <v>32</v>
      </c>
      <c r="V683" t="s">
        <v>47</v>
      </c>
      <c r="W683">
        <v>4</v>
      </c>
      <c r="X683">
        <v>6</v>
      </c>
      <c r="Y683">
        <v>6723.21</v>
      </c>
      <c r="Z683">
        <v>2996.9</v>
      </c>
      <c r="AA683">
        <v>54</v>
      </c>
      <c r="AB683">
        <v>75</v>
      </c>
      <c r="AC683">
        <v>6</v>
      </c>
      <c r="AD683">
        <v>3726.31</v>
      </c>
      <c r="AE683">
        <f t="shared" si="75"/>
        <v>2</v>
      </c>
      <c r="AF683">
        <f t="shared" si="74"/>
        <v>3</v>
      </c>
      <c r="AG683">
        <f t="shared" si="71"/>
        <v>2</v>
      </c>
      <c r="AH683">
        <f t="shared" si="72"/>
        <v>232</v>
      </c>
      <c r="AI683" t="str">
        <f t="shared" si="73"/>
        <v>Gold Customerr</v>
      </c>
    </row>
    <row r="684" spans="1:35" x14ac:dyDescent="0.3">
      <c r="A684">
        <v>564</v>
      </c>
      <c r="B684" t="s">
        <v>2205</v>
      </c>
      <c r="C684">
        <v>2760</v>
      </c>
      <c r="D684" t="s">
        <v>24</v>
      </c>
      <c r="E684" t="s">
        <v>25</v>
      </c>
      <c r="F684">
        <v>9</v>
      </c>
      <c r="G684" t="s">
        <v>2206</v>
      </c>
      <c r="H684" t="s">
        <v>2207</v>
      </c>
      <c r="I684" t="str">
        <f>VLOOKUP(A684,[1]Transactions!$A$2:$Y$3480,8,FALSE)</f>
        <v>Standard</v>
      </c>
      <c r="J684">
        <f>VLOOKUP(A684,[1]Transactions!$A$2:$Y$3480,13,FALSE)</f>
        <v>356.5</v>
      </c>
      <c r="K684" s="4">
        <f>VLOOKUP(A684,[1]Transactions!$A$2:$Y$3480,14,FALSE)</f>
        <v>41064</v>
      </c>
      <c r="M684" t="b">
        <f>VLOOKUP(A684,[1]Transactions!$A$2:$Y$3480,5,FALSE)</f>
        <v>1</v>
      </c>
      <c r="N684" t="str">
        <f>VLOOKUP(A684,[1]Transactions!$A$2:$Y$3480,6,FALSE)</f>
        <v>Approved</v>
      </c>
      <c r="O684" t="str">
        <f>VLOOKUP(A684,[1]Transactions!$A$1:$Y$3480,7,FALSE)</f>
        <v>Solex</v>
      </c>
      <c r="P684" t="s">
        <v>43</v>
      </c>
      <c r="Q684">
        <v>7</v>
      </c>
      <c r="R684" t="s">
        <v>754</v>
      </c>
      <c r="S684" t="s">
        <v>57</v>
      </c>
      <c r="T684" t="s">
        <v>46</v>
      </c>
      <c r="U684" t="s">
        <v>32</v>
      </c>
      <c r="V684" t="s">
        <v>47</v>
      </c>
      <c r="W684">
        <v>7</v>
      </c>
      <c r="X684">
        <v>6</v>
      </c>
      <c r="Y684">
        <v>7415.54</v>
      </c>
      <c r="Z684">
        <v>5272.15</v>
      </c>
      <c r="AA684">
        <v>36</v>
      </c>
      <c r="AB684">
        <v>11</v>
      </c>
      <c r="AC684">
        <v>6</v>
      </c>
      <c r="AD684">
        <v>2143.39</v>
      </c>
      <c r="AE684">
        <f t="shared" si="75"/>
        <v>4</v>
      </c>
      <c r="AF684">
        <f t="shared" si="74"/>
        <v>3</v>
      </c>
      <c r="AG684">
        <f t="shared" si="71"/>
        <v>3</v>
      </c>
      <c r="AH684">
        <f t="shared" si="72"/>
        <v>433</v>
      </c>
      <c r="AI684" t="str">
        <f t="shared" si="73"/>
        <v>Platinum Customer</v>
      </c>
    </row>
    <row r="685" spans="1:35" x14ac:dyDescent="0.3">
      <c r="A685">
        <v>2575</v>
      </c>
      <c r="B685" t="s">
        <v>2208</v>
      </c>
      <c r="C685">
        <v>2171</v>
      </c>
      <c r="D685" t="s">
        <v>24</v>
      </c>
      <c r="E685" t="s">
        <v>25</v>
      </c>
      <c r="F685">
        <v>9</v>
      </c>
      <c r="G685" t="s">
        <v>2209</v>
      </c>
      <c r="H685" t="s">
        <v>2210</v>
      </c>
      <c r="I685" t="str">
        <f>VLOOKUP(A685,[1]Transactions!$A$2:$Y$3480,8,FALSE)</f>
        <v>Standard</v>
      </c>
      <c r="J685">
        <f>VLOOKUP(A685,[1]Transactions!$A$2:$Y$3480,13,FALSE)</f>
        <v>872.8900000000001</v>
      </c>
      <c r="K685" s="4">
        <f>VLOOKUP(A685,[1]Transactions!$A$2:$Y$3480,14,FALSE)</f>
        <v>41047</v>
      </c>
      <c r="M685" t="b">
        <f>VLOOKUP(A685,[1]Transactions!$A$2:$Y$3480,5,FALSE)</f>
        <v>1</v>
      </c>
      <c r="N685" t="str">
        <f>VLOOKUP(A685,[1]Transactions!$A$2:$Y$3480,6,FALSE)</f>
        <v>Approved</v>
      </c>
      <c r="O685" t="str">
        <f>VLOOKUP(A685,[1]Transactions!$A$1:$Y$3480,7,FALSE)</f>
        <v>Trek Bicycles</v>
      </c>
      <c r="P685" t="s">
        <v>28</v>
      </c>
      <c r="Q685">
        <v>87</v>
      </c>
      <c r="R685" t="s">
        <v>127</v>
      </c>
      <c r="S685" t="s">
        <v>45</v>
      </c>
      <c r="T685" t="s">
        <v>46</v>
      </c>
      <c r="U685" t="s">
        <v>32</v>
      </c>
      <c r="V685" t="s">
        <v>33</v>
      </c>
      <c r="W685">
        <v>16</v>
      </c>
      <c r="X685">
        <v>5</v>
      </c>
      <c r="Y685">
        <v>4119.53</v>
      </c>
      <c r="Z685">
        <v>2001.53</v>
      </c>
      <c r="AA685">
        <v>46</v>
      </c>
      <c r="AB685">
        <v>10</v>
      </c>
      <c r="AC685">
        <v>5</v>
      </c>
      <c r="AD685">
        <v>2118</v>
      </c>
      <c r="AE685">
        <f t="shared" si="75"/>
        <v>4</v>
      </c>
      <c r="AF685">
        <f>_xlfn.IFS(AC685&gt;=14,1,AND(AC685&lt;=14,AC685&gt;7),2,AND(AC685&lt;=7,AC685&gt;=5),3,AND(AC685&lt;=4,AC685&gt;0),4)</f>
        <v>3</v>
      </c>
      <c r="AG685">
        <f t="shared" si="71"/>
        <v>3</v>
      </c>
      <c r="AH685">
        <f t="shared" si="72"/>
        <v>433</v>
      </c>
      <c r="AI685" t="str">
        <f t="shared" si="73"/>
        <v>Platinum Customer</v>
      </c>
    </row>
    <row r="686" spans="1:35" x14ac:dyDescent="0.3">
      <c r="A686">
        <v>3431</v>
      </c>
      <c r="B686" t="s">
        <v>2211</v>
      </c>
      <c r="C686">
        <v>3500</v>
      </c>
      <c r="D686" t="s">
        <v>40</v>
      </c>
      <c r="E686" t="s">
        <v>25</v>
      </c>
      <c r="F686">
        <v>1</v>
      </c>
      <c r="G686" t="s">
        <v>892</v>
      </c>
      <c r="H686" t="s">
        <v>2212</v>
      </c>
      <c r="I686" t="str">
        <f>VLOOKUP(A686,[1]Transactions!$A$2:$Y$3480,8,FALSE)</f>
        <v>Standard</v>
      </c>
      <c r="J686">
        <f>VLOOKUP(A686,[1]Transactions!$A$2:$Y$3480,13,FALSE)</f>
        <v>827.15999999999985</v>
      </c>
      <c r="K686" s="4">
        <f>VLOOKUP(A686,[1]Transactions!$A$2:$Y$3480,14,FALSE)</f>
        <v>36668</v>
      </c>
      <c r="M686" t="b">
        <f>VLOOKUP(A686,[1]Transactions!$A$2:$Y$3480,5,FALSE)</f>
        <v>0</v>
      </c>
      <c r="N686" t="str">
        <f>VLOOKUP(A686,[1]Transactions!$A$2:$Y$3480,6,FALSE)</f>
        <v>Approved</v>
      </c>
      <c r="O686" t="str">
        <f>VLOOKUP(A686,[1]Transactions!$A$1:$Y$3480,7,FALSE)</f>
        <v>WeareA2B</v>
      </c>
      <c r="P686" t="s">
        <v>28</v>
      </c>
      <c r="Q686">
        <v>97</v>
      </c>
      <c r="R686" t="s">
        <v>187</v>
      </c>
      <c r="S686" t="s">
        <v>176</v>
      </c>
      <c r="T686" t="s">
        <v>38</v>
      </c>
      <c r="U686" t="s">
        <v>32</v>
      </c>
      <c r="V686" t="s">
        <v>47</v>
      </c>
      <c r="W686">
        <v>5</v>
      </c>
      <c r="X686">
        <v>10</v>
      </c>
      <c r="Y686">
        <v>12673.97</v>
      </c>
      <c r="Z686">
        <v>6651.85</v>
      </c>
      <c r="AA686">
        <v>24</v>
      </c>
      <c r="AB686">
        <v>28</v>
      </c>
      <c r="AC686">
        <v>10</v>
      </c>
      <c r="AD686">
        <v>6022.12</v>
      </c>
      <c r="AE686">
        <f t="shared" si="75"/>
        <v>3</v>
      </c>
      <c r="AF686">
        <f t="shared" si="74"/>
        <v>2</v>
      </c>
      <c r="AG686">
        <f t="shared" si="71"/>
        <v>1</v>
      </c>
      <c r="AH686">
        <f t="shared" si="72"/>
        <v>321</v>
      </c>
      <c r="AI686" t="str">
        <f t="shared" si="73"/>
        <v>Silver Customer</v>
      </c>
    </row>
    <row r="687" spans="1:35" x14ac:dyDescent="0.3">
      <c r="A687">
        <v>586</v>
      </c>
      <c r="B687" t="s">
        <v>2213</v>
      </c>
      <c r="C687">
        <v>2539</v>
      </c>
      <c r="D687" t="s">
        <v>24</v>
      </c>
      <c r="E687" t="s">
        <v>25</v>
      </c>
      <c r="F687">
        <v>9</v>
      </c>
      <c r="G687" t="s">
        <v>201</v>
      </c>
      <c r="H687" t="s">
        <v>2214</v>
      </c>
      <c r="I687" t="str">
        <f>VLOOKUP(A687,[1]Transactions!$A$2:$Y$3480,8,FALSE)</f>
        <v>Standard</v>
      </c>
      <c r="J687">
        <f>VLOOKUP(A687,[1]Transactions!$A$2:$Y$3480,13,FALSE)</f>
        <v>41.129999999999995</v>
      </c>
      <c r="K687" s="4">
        <f>VLOOKUP(A687,[1]Transactions!$A$2:$Y$3480,14,FALSE)</f>
        <v>37874</v>
      </c>
      <c r="M687" t="b">
        <f>VLOOKUP(A687,[1]Transactions!$A$2:$Y$3480,5,FALSE)</f>
        <v>1</v>
      </c>
      <c r="N687" t="str">
        <f>VLOOKUP(A687,[1]Transactions!$A$2:$Y$3480,6,FALSE)</f>
        <v>Approved</v>
      </c>
      <c r="O687" t="str">
        <f>VLOOKUP(A687,[1]Transactions!$A$1:$Y$3480,7,FALSE)</f>
        <v>Giant Bicycles</v>
      </c>
      <c r="P687" t="s">
        <v>43</v>
      </c>
      <c r="Q687">
        <v>63</v>
      </c>
      <c r="R687" t="s">
        <v>607</v>
      </c>
      <c r="S687" t="s">
        <v>119</v>
      </c>
      <c r="T687" t="s">
        <v>31</v>
      </c>
      <c r="U687" t="s">
        <v>32</v>
      </c>
      <c r="V687" t="s">
        <v>47</v>
      </c>
      <c r="W687">
        <v>4</v>
      </c>
      <c r="X687">
        <v>3</v>
      </c>
      <c r="Y687">
        <v>4165.0200000000004</v>
      </c>
      <c r="Z687">
        <v>1602.55</v>
      </c>
      <c r="AA687">
        <v>21</v>
      </c>
      <c r="AB687">
        <v>90</v>
      </c>
      <c r="AC687">
        <v>3</v>
      </c>
      <c r="AD687">
        <v>2562.4699999999998</v>
      </c>
      <c r="AE687">
        <f t="shared" si="75"/>
        <v>1</v>
      </c>
      <c r="AF687">
        <f t="shared" si="74"/>
        <v>4</v>
      </c>
      <c r="AG687">
        <f t="shared" si="71"/>
        <v>3</v>
      </c>
      <c r="AH687">
        <f t="shared" si="72"/>
        <v>143</v>
      </c>
      <c r="AI687" t="str">
        <f t="shared" si="73"/>
        <v>Bronz customer</v>
      </c>
    </row>
    <row r="688" spans="1:35" x14ac:dyDescent="0.3">
      <c r="A688">
        <v>3211</v>
      </c>
      <c r="B688" t="s">
        <v>2215</v>
      </c>
      <c r="C688">
        <v>3083</v>
      </c>
      <c r="D688" t="s">
        <v>40</v>
      </c>
      <c r="E688" t="s">
        <v>25</v>
      </c>
      <c r="F688">
        <v>8</v>
      </c>
      <c r="G688" t="s">
        <v>98</v>
      </c>
      <c r="H688" t="s">
        <v>2216</v>
      </c>
      <c r="I688" t="str">
        <f>VLOOKUP(A688,[1]Transactions!$A$2:$Y$3480,8,FALSE)</f>
        <v>Road</v>
      </c>
      <c r="J688">
        <f>VLOOKUP(A688,[1]Transactions!$A$2:$Y$3480,13,FALSE)</f>
        <v>189.27999999999997</v>
      </c>
      <c r="K688" s="4">
        <f>VLOOKUP(A688,[1]Transactions!$A$2:$Y$3480,14,FALSE)</f>
        <v>38991</v>
      </c>
      <c r="M688" t="b">
        <f>VLOOKUP(A688,[1]Transactions!$A$2:$Y$3480,5,FALSE)</f>
        <v>0</v>
      </c>
      <c r="N688" t="str">
        <f>VLOOKUP(A688,[1]Transactions!$A$2:$Y$3480,6,FALSE)</f>
        <v>Approved</v>
      </c>
      <c r="O688" t="str">
        <f>VLOOKUP(A688,[1]Transactions!$A$1:$Y$3480,7,FALSE)</f>
        <v>Trek Bicycles</v>
      </c>
      <c r="P688" t="s">
        <v>43</v>
      </c>
      <c r="Q688">
        <v>52</v>
      </c>
      <c r="R688" t="s">
        <v>2217</v>
      </c>
      <c r="S688" t="s">
        <v>30</v>
      </c>
      <c r="T688" t="s">
        <v>46</v>
      </c>
      <c r="U688" t="s">
        <v>32</v>
      </c>
      <c r="V688" t="s">
        <v>33</v>
      </c>
      <c r="W688">
        <v>7</v>
      </c>
      <c r="X688">
        <v>3</v>
      </c>
      <c r="Y688">
        <v>3667.73</v>
      </c>
      <c r="Z688">
        <v>1364.79</v>
      </c>
      <c r="AA688">
        <v>27</v>
      </c>
      <c r="AB688">
        <v>35</v>
      </c>
      <c r="AC688">
        <v>3</v>
      </c>
      <c r="AD688">
        <v>2302.94</v>
      </c>
      <c r="AE688">
        <f t="shared" si="75"/>
        <v>3</v>
      </c>
      <c r="AF688">
        <f t="shared" si="74"/>
        <v>4</v>
      </c>
      <c r="AG688">
        <f t="shared" si="71"/>
        <v>3</v>
      </c>
      <c r="AH688">
        <f t="shared" si="72"/>
        <v>343</v>
      </c>
      <c r="AI688" t="str">
        <f t="shared" si="73"/>
        <v>Silver Customer</v>
      </c>
    </row>
    <row r="689" spans="1:35" x14ac:dyDescent="0.3">
      <c r="A689">
        <v>1677</v>
      </c>
      <c r="B689" t="s">
        <v>2218</v>
      </c>
      <c r="C689">
        <v>2230</v>
      </c>
      <c r="D689" t="s">
        <v>24</v>
      </c>
      <c r="E689" t="s">
        <v>25</v>
      </c>
      <c r="F689">
        <v>12</v>
      </c>
      <c r="G689" t="s">
        <v>2219</v>
      </c>
      <c r="H689" t="s">
        <v>2220</v>
      </c>
      <c r="I689" t="str">
        <f>VLOOKUP(A689,[1]Transactions!$A$2:$Y$3480,8,FALSE)</f>
        <v>Standard</v>
      </c>
      <c r="J689">
        <f>VLOOKUP(A689,[1]Transactions!$A$2:$Y$3480,13,FALSE)</f>
        <v>459.46000000000015</v>
      </c>
      <c r="K689" s="4">
        <f>VLOOKUP(A689,[1]Transactions!$A$2:$Y$3480,14,FALSE)</f>
        <v>42226</v>
      </c>
      <c r="M689" t="b">
        <f>VLOOKUP(A689,[1]Transactions!$A$2:$Y$3480,5,FALSE)</f>
        <v>1</v>
      </c>
      <c r="N689" t="str">
        <f>VLOOKUP(A689,[1]Transactions!$A$2:$Y$3480,6,FALSE)</f>
        <v>Approved</v>
      </c>
      <c r="O689" t="str">
        <f>VLOOKUP(A689,[1]Transactions!$A$1:$Y$3480,7,FALSE)</f>
        <v>Norco Bicycles</v>
      </c>
      <c r="P689" t="s">
        <v>43</v>
      </c>
      <c r="Q689">
        <v>56</v>
      </c>
      <c r="R689" t="s">
        <v>693</v>
      </c>
      <c r="S689" t="s">
        <v>30</v>
      </c>
      <c r="T689" t="s">
        <v>38</v>
      </c>
      <c r="U689" t="s">
        <v>32</v>
      </c>
      <c r="V689" t="s">
        <v>33</v>
      </c>
      <c r="W689">
        <v>16</v>
      </c>
      <c r="X689">
        <v>8</v>
      </c>
      <c r="Y689">
        <v>8188.18</v>
      </c>
      <c r="Z689">
        <v>5406.62</v>
      </c>
      <c r="AA689">
        <v>62</v>
      </c>
      <c r="AB689">
        <v>98</v>
      </c>
      <c r="AC689">
        <v>8</v>
      </c>
      <c r="AD689">
        <v>2781.56</v>
      </c>
      <c r="AE689">
        <f t="shared" si="75"/>
        <v>1</v>
      </c>
      <c r="AF689">
        <f t="shared" si="74"/>
        <v>2</v>
      </c>
      <c r="AG689">
        <f t="shared" si="71"/>
        <v>3</v>
      </c>
      <c r="AH689">
        <f t="shared" si="72"/>
        <v>123</v>
      </c>
      <c r="AI689" t="str">
        <f t="shared" si="73"/>
        <v>Bronz customer</v>
      </c>
    </row>
    <row r="690" spans="1:35" x14ac:dyDescent="0.3">
      <c r="A690">
        <v>2770</v>
      </c>
      <c r="B690" t="s">
        <v>2221</v>
      </c>
      <c r="C690">
        <v>2444</v>
      </c>
      <c r="D690" t="s">
        <v>24</v>
      </c>
      <c r="E690" t="s">
        <v>25</v>
      </c>
      <c r="F690">
        <v>6</v>
      </c>
      <c r="G690" t="s">
        <v>2222</v>
      </c>
      <c r="H690" t="s">
        <v>2223</v>
      </c>
      <c r="I690" t="str">
        <f>VLOOKUP(A690,[1]Transactions!$A$2:$Y$3480,8,FALSE)</f>
        <v>Standard</v>
      </c>
      <c r="J690">
        <f>VLOOKUP(A690,[1]Transactions!$A$2:$Y$3480,13,FALSE)</f>
        <v>448.67999999999995</v>
      </c>
      <c r="K690" s="4">
        <f>VLOOKUP(A690,[1]Transactions!$A$2:$Y$3480,14,FALSE)</f>
        <v>42688</v>
      </c>
      <c r="M690" t="b">
        <f>VLOOKUP(A690,[1]Transactions!$A$2:$Y$3480,5,FALSE)</f>
        <v>1</v>
      </c>
      <c r="N690" t="str">
        <f>VLOOKUP(A690,[1]Transactions!$A$2:$Y$3480,6,FALSE)</f>
        <v>Approved</v>
      </c>
      <c r="O690" t="str">
        <f>VLOOKUP(A690,[1]Transactions!$A$1:$Y$3480,7,FALSE)</f>
        <v>Giant Bicycles</v>
      </c>
      <c r="P690" t="s">
        <v>28</v>
      </c>
      <c r="Q690">
        <v>24</v>
      </c>
      <c r="R690" t="s">
        <v>842</v>
      </c>
      <c r="S690" t="s">
        <v>119</v>
      </c>
      <c r="T690" t="s">
        <v>46</v>
      </c>
      <c r="U690" t="s">
        <v>32</v>
      </c>
      <c r="V690" t="s">
        <v>33</v>
      </c>
      <c r="W690">
        <v>13</v>
      </c>
      <c r="X690">
        <v>9</v>
      </c>
      <c r="Y690">
        <v>13728.7</v>
      </c>
      <c r="Z690">
        <v>3699.9</v>
      </c>
      <c r="AA690">
        <v>43</v>
      </c>
      <c r="AB690">
        <v>30</v>
      </c>
      <c r="AC690">
        <v>9</v>
      </c>
      <c r="AD690">
        <v>10028.799999999999</v>
      </c>
      <c r="AE690">
        <f t="shared" si="75"/>
        <v>3</v>
      </c>
      <c r="AF690">
        <f t="shared" si="74"/>
        <v>2</v>
      </c>
      <c r="AG690">
        <f t="shared" si="71"/>
        <v>1</v>
      </c>
      <c r="AH690">
        <f t="shared" si="72"/>
        <v>321</v>
      </c>
      <c r="AI690" t="str">
        <f t="shared" si="73"/>
        <v>Silver Customer</v>
      </c>
    </row>
    <row r="691" spans="1:35" x14ac:dyDescent="0.3">
      <c r="A691">
        <v>1075</v>
      </c>
      <c r="B691" t="s">
        <v>2224</v>
      </c>
      <c r="C691">
        <v>2880</v>
      </c>
      <c r="D691" t="s">
        <v>24</v>
      </c>
      <c r="E691" t="s">
        <v>25</v>
      </c>
      <c r="F691">
        <v>1</v>
      </c>
      <c r="G691" t="s">
        <v>2225</v>
      </c>
      <c r="H691" t="s">
        <v>2226</v>
      </c>
      <c r="I691" t="str">
        <f>VLOOKUP(A691,[1]Transactions!$A$2:$Y$3480,8,FALSE)</f>
        <v>Standard</v>
      </c>
      <c r="J691">
        <f>VLOOKUP(A691,[1]Transactions!$A$2:$Y$3480,13,FALSE)</f>
        <v>195.33999999999992</v>
      </c>
      <c r="K691" s="4">
        <f>VLOOKUP(A691,[1]Transactions!$A$2:$Y$3480,14,FALSE)</f>
        <v>40303</v>
      </c>
      <c r="M691" t="b">
        <f>VLOOKUP(A691,[1]Transactions!$A$2:$Y$3480,5,FALSE)</f>
        <v>0</v>
      </c>
      <c r="N691" t="str">
        <f>VLOOKUP(A691,[1]Transactions!$A$2:$Y$3480,6,FALSE)</f>
        <v>Approved</v>
      </c>
      <c r="O691" t="str">
        <f>VLOOKUP(A691,[1]Transactions!$A$1:$Y$3480,7,FALSE)</f>
        <v>Trek Bicycles</v>
      </c>
      <c r="P691" t="s">
        <v>28</v>
      </c>
      <c r="Q691">
        <v>26</v>
      </c>
      <c r="R691" t="s">
        <v>429</v>
      </c>
      <c r="S691" t="s">
        <v>119</v>
      </c>
      <c r="T691" t="s">
        <v>46</v>
      </c>
      <c r="U691" t="s">
        <v>32</v>
      </c>
      <c r="V691" t="s">
        <v>47</v>
      </c>
      <c r="W691">
        <v>7</v>
      </c>
      <c r="X691">
        <v>6</v>
      </c>
      <c r="Y691">
        <v>6597.82</v>
      </c>
      <c r="Z691">
        <v>4355.7</v>
      </c>
      <c r="AA691">
        <v>53</v>
      </c>
      <c r="AB691">
        <v>67</v>
      </c>
      <c r="AC691">
        <v>6</v>
      </c>
      <c r="AD691">
        <v>2242.12</v>
      </c>
      <c r="AE691">
        <f t="shared" si="75"/>
        <v>2</v>
      </c>
      <c r="AF691">
        <f t="shared" si="74"/>
        <v>3</v>
      </c>
      <c r="AG691">
        <f t="shared" si="71"/>
        <v>3</v>
      </c>
      <c r="AH691">
        <f t="shared" si="72"/>
        <v>233</v>
      </c>
      <c r="AI691" t="str">
        <f t="shared" si="73"/>
        <v>Gold Customerr</v>
      </c>
    </row>
    <row r="692" spans="1:35" x14ac:dyDescent="0.3">
      <c r="A692">
        <v>2367</v>
      </c>
      <c r="B692" t="s">
        <v>2227</v>
      </c>
      <c r="C692">
        <v>3040</v>
      </c>
      <c r="D692" t="s">
        <v>40</v>
      </c>
      <c r="E692" t="s">
        <v>25</v>
      </c>
      <c r="F692">
        <v>10</v>
      </c>
      <c r="G692" t="s">
        <v>2228</v>
      </c>
      <c r="H692" t="s">
        <v>2229</v>
      </c>
      <c r="I692" t="str">
        <f>VLOOKUP(A692,[1]Transactions!$A$2:$Y$3480,8,FALSE)</f>
        <v>Standard</v>
      </c>
      <c r="J692">
        <f>VLOOKUP(A692,[1]Transactions!$A$2:$Y$3480,13,FALSE)</f>
        <v>451.65000000000009</v>
      </c>
      <c r="K692" s="4">
        <f>VLOOKUP(A692,[1]Transactions!$A$2:$Y$3480,14,FALSE)</f>
        <v>38258</v>
      </c>
      <c r="M692" t="b">
        <f>VLOOKUP(A692,[1]Transactions!$A$2:$Y$3480,5,FALSE)</f>
        <v>1</v>
      </c>
      <c r="N692" t="str">
        <f>VLOOKUP(A692,[1]Transactions!$A$2:$Y$3480,6,FALSE)</f>
        <v>Approved</v>
      </c>
      <c r="O692" t="str">
        <f>VLOOKUP(A692,[1]Transactions!$A$1:$Y$3480,7,FALSE)</f>
        <v>Giant Bicycles</v>
      </c>
      <c r="P692" t="s">
        <v>28</v>
      </c>
      <c r="Q692">
        <v>40</v>
      </c>
      <c r="R692" t="s">
        <v>625</v>
      </c>
      <c r="S692" t="s">
        <v>119</v>
      </c>
      <c r="T692" t="s">
        <v>31</v>
      </c>
      <c r="U692" t="s">
        <v>32</v>
      </c>
      <c r="V692" t="s">
        <v>33</v>
      </c>
      <c r="W692">
        <v>16</v>
      </c>
      <c r="X692">
        <v>6</v>
      </c>
      <c r="Y692">
        <v>7931.35</v>
      </c>
      <c r="Z692">
        <v>3743.23</v>
      </c>
      <c r="AA692">
        <v>63</v>
      </c>
      <c r="AB692">
        <v>25</v>
      </c>
      <c r="AC692">
        <v>6</v>
      </c>
      <c r="AD692">
        <v>4188.12</v>
      </c>
      <c r="AE692">
        <f t="shared" si="75"/>
        <v>3</v>
      </c>
      <c r="AF692">
        <f t="shared" si="74"/>
        <v>3</v>
      </c>
      <c r="AG692">
        <f t="shared" si="71"/>
        <v>2</v>
      </c>
      <c r="AH692">
        <f t="shared" si="72"/>
        <v>332</v>
      </c>
      <c r="AI692" t="str">
        <f t="shared" si="73"/>
        <v>Silver Customer</v>
      </c>
    </row>
    <row r="693" spans="1:35" x14ac:dyDescent="0.3">
      <c r="A693">
        <v>2929</v>
      </c>
      <c r="B693" t="s">
        <v>2230</v>
      </c>
      <c r="C693">
        <v>4883</v>
      </c>
      <c r="D693" t="s">
        <v>53</v>
      </c>
      <c r="E693" t="s">
        <v>25</v>
      </c>
      <c r="F693">
        <v>3</v>
      </c>
      <c r="G693" t="s">
        <v>2231</v>
      </c>
      <c r="H693" t="s">
        <v>2232</v>
      </c>
      <c r="I693" t="str">
        <f>VLOOKUP(A693,[1]Transactions!$A$2:$Y$3480,8,FALSE)</f>
        <v>Standard</v>
      </c>
      <c r="J693">
        <f>VLOOKUP(A693,[1]Transactions!$A$2:$Y$3480,13,FALSE)</f>
        <v>1028.76</v>
      </c>
      <c r="K693" s="4">
        <f>VLOOKUP(A693,[1]Transactions!$A$2:$Y$3480,14,FALSE)</f>
        <v>42105</v>
      </c>
      <c r="M693" t="b">
        <f>VLOOKUP(A693,[1]Transactions!$A$2:$Y$3480,5,FALSE)</f>
        <v>1</v>
      </c>
      <c r="N693" t="str">
        <f>VLOOKUP(A693,[1]Transactions!$A$2:$Y$3480,6,FALSE)</f>
        <v>Approved</v>
      </c>
      <c r="O693" t="str">
        <f>VLOOKUP(A693,[1]Transactions!$A$1:$Y$3480,7,FALSE)</f>
        <v>WeareA2B</v>
      </c>
      <c r="P693" t="s">
        <v>28</v>
      </c>
      <c r="Q693">
        <v>97</v>
      </c>
      <c r="R693" t="s">
        <v>403</v>
      </c>
      <c r="S693" t="s">
        <v>57</v>
      </c>
      <c r="T693" t="s">
        <v>31</v>
      </c>
      <c r="U693" t="s">
        <v>32</v>
      </c>
      <c r="V693" t="s">
        <v>47</v>
      </c>
      <c r="W693">
        <v>2</v>
      </c>
      <c r="X693">
        <v>8</v>
      </c>
      <c r="Y693">
        <v>9420.43</v>
      </c>
      <c r="Z693">
        <v>4111.6499999999996</v>
      </c>
      <c r="AA693">
        <v>21</v>
      </c>
      <c r="AB693">
        <v>1</v>
      </c>
      <c r="AC693">
        <v>8</v>
      </c>
      <c r="AD693">
        <v>5308.78</v>
      </c>
      <c r="AE693">
        <f t="shared" si="75"/>
        <v>4</v>
      </c>
      <c r="AF693">
        <f t="shared" si="74"/>
        <v>2</v>
      </c>
      <c r="AG693">
        <f t="shared" si="71"/>
        <v>1</v>
      </c>
      <c r="AH693">
        <f t="shared" si="72"/>
        <v>421</v>
      </c>
      <c r="AI693" t="str">
        <f t="shared" si="73"/>
        <v>Platinum Customer</v>
      </c>
    </row>
    <row r="694" spans="1:35" x14ac:dyDescent="0.3">
      <c r="A694">
        <v>862</v>
      </c>
      <c r="B694" t="s">
        <v>2233</v>
      </c>
      <c r="C694">
        <v>3147</v>
      </c>
      <c r="D694" t="s">
        <v>40</v>
      </c>
      <c r="E694" t="s">
        <v>25</v>
      </c>
      <c r="F694">
        <v>10</v>
      </c>
      <c r="G694" t="s">
        <v>2234</v>
      </c>
      <c r="H694" t="s">
        <v>2235</v>
      </c>
      <c r="I694" t="str">
        <f>VLOOKUP(A694,[1]Transactions!$A$2:$Y$3480,8,FALSE)</f>
        <v>Standard</v>
      </c>
      <c r="J694">
        <f>VLOOKUP(A694,[1]Transactions!$A$2:$Y$3480,13,FALSE)</f>
        <v>155.65000000000009</v>
      </c>
      <c r="K694" s="4">
        <f>VLOOKUP(A694,[1]Transactions!$A$2:$Y$3480,14,FALSE)</f>
        <v>37539</v>
      </c>
      <c r="M694" t="b">
        <f>VLOOKUP(A694,[1]Transactions!$A$2:$Y$3480,5,FALSE)</f>
        <v>0</v>
      </c>
      <c r="N694" t="str">
        <f>VLOOKUP(A694,[1]Transactions!$A$2:$Y$3480,6,FALSE)</f>
        <v>Approved</v>
      </c>
      <c r="O694" t="str">
        <f>VLOOKUP(A694,[1]Transactions!$A$1:$Y$3480,7,FALSE)</f>
        <v>WeareA2B</v>
      </c>
      <c r="P694" t="s">
        <v>28</v>
      </c>
      <c r="Q694">
        <v>83</v>
      </c>
      <c r="R694" t="s">
        <v>84</v>
      </c>
      <c r="S694" t="s">
        <v>7272</v>
      </c>
      <c r="T694" t="s">
        <v>46</v>
      </c>
      <c r="U694" t="s">
        <v>32</v>
      </c>
      <c r="V694" t="s">
        <v>33</v>
      </c>
      <c r="W694">
        <v>16</v>
      </c>
      <c r="X694">
        <v>1</v>
      </c>
      <c r="Y694">
        <v>774.53</v>
      </c>
      <c r="Z694">
        <v>464.72</v>
      </c>
      <c r="AA694">
        <v>42</v>
      </c>
      <c r="AB694">
        <v>54</v>
      </c>
      <c r="AC694">
        <v>1</v>
      </c>
      <c r="AD694">
        <v>309.81</v>
      </c>
      <c r="AE694">
        <f t="shared" si="75"/>
        <v>2</v>
      </c>
      <c r="AF694">
        <f t="shared" si="74"/>
        <v>4</v>
      </c>
      <c r="AG694">
        <f t="shared" si="71"/>
        <v>4</v>
      </c>
      <c r="AH694">
        <f t="shared" si="72"/>
        <v>244</v>
      </c>
      <c r="AI694" t="str">
        <f t="shared" si="73"/>
        <v>Gold Customerr</v>
      </c>
    </row>
    <row r="695" spans="1:35" x14ac:dyDescent="0.3">
      <c r="A695">
        <v>3402</v>
      </c>
      <c r="B695" t="s">
        <v>2236</v>
      </c>
      <c r="C695">
        <v>2880</v>
      </c>
      <c r="D695" t="s">
        <v>24</v>
      </c>
      <c r="E695" t="s">
        <v>25</v>
      </c>
      <c r="F695">
        <v>1</v>
      </c>
      <c r="G695" t="s">
        <v>562</v>
      </c>
      <c r="H695" t="s">
        <v>2237</v>
      </c>
      <c r="I695" t="str">
        <f>VLOOKUP(A695,[1]Transactions!$A$2:$Y$3480,8,FALSE)</f>
        <v>Road</v>
      </c>
      <c r="J695">
        <f>VLOOKUP(A695,[1]Transactions!$A$2:$Y$3480,13,FALSE)</f>
        <v>187.38999999999987</v>
      </c>
      <c r="K695" s="4">
        <f>VLOOKUP(A695,[1]Transactions!$A$2:$Y$3480,14,FALSE)</f>
        <v>40649</v>
      </c>
      <c r="M695" t="b">
        <f>VLOOKUP(A695,[1]Transactions!$A$2:$Y$3480,5,FALSE)</f>
        <v>0</v>
      </c>
      <c r="N695" t="str">
        <f>VLOOKUP(A695,[1]Transactions!$A$2:$Y$3480,6,FALSE)</f>
        <v>Approved</v>
      </c>
      <c r="O695" t="str">
        <f>VLOOKUP(A695,[1]Transactions!$A$1:$Y$3480,7,FALSE)</f>
        <v>Solex</v>
      </c>
      <c r="P695" t="s">
        <v>43</v>
      </c>
      <c r="Q695">
        <v>73</v>
      </c>
      <c r="R695" t="s">
        <v>149</v>
      </c>
      <c r="S695" t="s">
        <v>57</v>
      </c>
      <c r="T695" t="s">
        <v>31</v>
      </c>
      <c r="U695" t="s">
        <v>32</v>
      </c>
      <c r="V695" t="s">
        <v>47</v>
      </c>
      <c r="W695">
        <v>10</v>
      </c>
      <c r="X695">
        <v>9</v>
      </c>
      <c r="Y695">
        <v>10700.79</v>
      </c>
      <c r="Z695">
        <v>4664.6000000000004</v>
      </c>
      <c r="AA695">
        <v>35</v>
      </c>
      <c r="AB695">
        <v>12</v>
      </c>
      <c r="AC695">
        <v>9</v>
      </c>
      <c r="AD695">
        <v>6036.19</v>
      </c>
      <c r="AE695">
        <f t="shared" si="75"/>
        <v>4</v>
      </c>
      <c r="AF695">
        <f t="shared" si="74"/>
        <v>2</v>
      </c>
      <c r="AG695">
        <f t="shared" si="71"/>
        <v>1</v>
      </c>
      <c r="AH695">
        <f t="shared" si="72"/>
        <v>421</v>
      </c>
      <c r="AI695" t="str">
        <f t="shared" si="73"/>
        <v>Platinum Customer</v>
      </c>
    </row>
    <row r="696" spans="1:35" x14ac:dyDescent="0.3">
      <c r="A696">
        <v>1943</v>
      </c>
      <c r="B696" t="s">
        <v>2238</v>
      </c>
      <c r="C696">
        <v>2043</v>
      </c>
      <c r="D696" t="s">
        <v>24</v>
      </c>
      <c r="E696" t="s">
        <v>25</v>
      </c>
      <c r="F696">
        <v>11</v>
      </c>
      <c r="G696" t="s">
        <v>2239</v>
      </c>
      <c r="H696" t="s">
        <v>2240</v>
      </c>
      <c r="I696" t="str">
        <f>VLOOKUP(A696,[1]Transactions!$A$2:$Y$3480,8,FALSE)</f>
        <v>Road</v>
      </c>
      <c r="J696">
        <f>VLOOKUP(A696,[1]Transactions!$A$2:$Y$3480,13,FALSE)</f>
        <v>104.24000000000001</v>
      </c>
      <c r="K696" s="4">
        <f>VLOOKUP(A696,[1]Transactions!$A$2:$Y$3480,14,FALSE)</f>
        <v>35560</v>
      </c>
      <c r="M696" t="b">
        <f>VLOOKUP(A696,[1]Transactions!$A$2:$Y$3480,5,FALSE)</f>
        <v>1</v>
      </c>
      <c r="N696" t="str">
        <f>VLOOKUP(A696,[1]Transactions!$A$2:$Y$3480,6,FALSE)</f>
        <v>Approved</v>
      </c>
      <c r="O696" t="str">
        <f>VLOOKUP(A696,[1]Transactions!$A$1:$Y$3480,7,FALSE)</f>
        <v>Solex</v>
      </c>
      <c r="P696" t="s">
        <v>28</v>
      </c>
      <c r="Q696">
        <v>35</v>
      </c>
      <c r="R696" t="s">
        <v>368</v>
      </c>
      <c r="S696" t="s">
        <v>45</v>
      </c>
      <c r="T696" t="s">
        <v>38</v>
      </c>
      <c r="U696" t="s">
        <v>32</v>
      </c>
      <c r="V696" t="s">
        <v>33</v>
      </c>
      <c r="W696">
        <v>13</v>
      </c>
      <c r="X696">
        <v>3</v>
      </c>
      <c r="Y696">
        <v>2075.7800000000002</v>
      </c>
      <c r="Z696">
        <v>1717.99</v>
      </c>
      <c r="AA696">
        <v>34</v>
      </c>
      <c r="AB696">
        <v>299</v>
      </c>
      <c r="AC696">
        <v>3</v>
      </c>
      <c r="AD696">
        <v>357.79</v>
      </c>
      <c r="AE696">
        <f t="shared" si="75"/>
        <v>1</v>
      </c>
      <c r="AF696">
        <f t="shared" si="74"/>
        <v>4</v>
      </c>
      <c r="AG696">
        <f t="shared" si="71"/>
        <v>4</v>
      </c>
      <c r="AH696">
        <f t="shared" si="72"/>
        <v>144</v>
      </c>
      <c r="AI696" t="str">
        <f t="shared" si="73"/>
        <v>Bronz customer</v>
      </c>
    </row>
    <row r="697" spans="1:35" x14ac:dyDescent="0.3">
      <c r="A697">
        <v>3174</v>
      </c>
      <c r="B697" t="s">
        <v>2241</v>
      </c>
      <c r="C697">
        <v>2040</v>
      </c>
      <c r="D697" t="s">
        <v>24</v>
      </c>
      <c r="E697" t="s">
        <v>25</v>
      </c>
      <c r="F697">
        <v>12</v>
      </c>
      <c r="G697" t="s">
        <v>2242</v>
      </c>
      <c r="H697" t="s">
        <v>2243</v>
      </c>
      <c r="I697" t="str">
        <f>VLOOKUP(A697,[1]Transactions!$A$2:$Y$3480,8,FALSE)</f>
        <v>Standard</v>
      </c>
      <c r="J697">
        <f>VLOOKUP(A697,[1]Transactions!$A$2:$Y$3480,13,FALSE)</f>
        <v>17.869999999999997</v>
      </c>
      <c r="K697" s="4">
        <f>VLOOKUP(A697,[1]Transactions!$A$2:$Y$3480,14,FALSE)</f>
        <v>41245</v>
      </c>
      <c r="M697" t="b">
        <f>VLOOKUP(A697,[1]Transactions!$A$2:$Y$3480,5,FALSE)</f>
        <v>1</v>
      </c>
      <c r="N697" t="str">
        <f>VLOOKUP(A697,[1]Transactions!$A$2:$Y$3480,6,FALSE)</f>
        <v>Approved</v>
      </c>
      <c r="O697" t="str">
        <f>VLOOKUP(A697,[1]Transactions!$A$1:$Y$3480,7,FALSE)</f>
        <v>Solex</v>
      </c>
      <c r="P697" t="s">
        <v>43</v>
      </c>
      <c r="Q697">
        <v>67</v>
      </c>
      <c r="R697" t="s">
        <v>360</v>
      </c>
      <c r="S697" t="s">
        <v>45</v>
      </c>
      <c r="T697" t="s">
        <v>38</v>
      </c>
      <c r="U697" t="s">
        <v>32</v>
      </c>
      <c r="V697" t="s">
        <v>47</v>
      </c>
      <c r="W697">
        <v>9</v>
      </c>
      <c r="X697">
        <v>6</v>
      </c>
      <c r="Y697">
        <v>4986.21</v>
      </c>
      <c r="Z697">
        <v>2639.59</v>
      </c>
      <c r="AA697">
        <v>43</v>
      </c>
      <c r="AB697">
        <v>24</v>
      </c>
      <c r="AC697">
        <v>6</v>
      </c>
      <c r="AD697">
        <v>2346.62</v>
      </c>
      <c r="AE697">
        <f t="shared" si="75"/>
        <v>3</v>
      </c>
      <c r="AF697">
        <f t="shared" si="74"/>
        <v>3</v>
      </c>
      <c r="AG697">
        <f t="shared" si="71"/>
        <v>3</v>
      </c>
      <c r="AH697">
        <f t="shared" si="72"/>
        <v>333</v>
      </c>
      <c r="AI697" t="str">
        <f t="shared" si="73"/>
        <v>Silver Customer</v>
      </c>
    </row>
    <row r="698" spans="1:35" x14ac:dyDescent="0.3">
      <c r="A698">
        <v>2792</v>
      </c>
      <c r="B698" t="s">
        <v>2244</v>
      </c>
      <c r="C698">
        <v>3081</v>
      </c>
      <c r="D698" t="s">
        <v>40</v>
      </c>
      <c r="E698" t="s">
        <v>25</v>
      </c>
      <c r="F698">
        <v>9</v>
      </c>
      <c r="G698" t="s">
        <v>837</v>
      </c>
      <c r="H698" t="s">
        <v>2245</v>
      </c>
      <c r="I698" t="str">
        <f>VLOOKUP(A698,[1]Transactions!$A$2:$Y$3480,8,FALSE)</f>
        <v>Standard</v>
      </c>
      <c r="J698">
        <f>VLOOKUP(A698,[1]Transactions!$A$2:$Y$3480,13,FALSE)</f>
        <v>1592.19</v>
      </c>
      <c r="K698" s="4">
        <f>VLOOKUP(A698,[1]Transactions!$A$2:$Y$3480,14,FALSE)</f>
        <v>40410</v>
      </c>
      <c r="M698" t="b">
        <f>VLOOKUP(A698,[1]Transactions!$A$2:$Y$3480,5,FALSE)</f>
        <v>0</v>
      </c>
      <c r="N698" t="str">
        <f>VLOOKUP(A698,[1]Transactions!$A$2:$Y$3480,6,FALSE)</f>
        <v>Approved</v>
      </c>
      <c r="O698" t="str">
        <f>VLOOKUP(A698,[1]Transactions!$A$1:$Y$3480,7,FALSE)</f>
        <v>OHM Cycles</v>
      </c>
      <c r="P698" t="s">
        <v>43</v>
      </c>
      <c r="Q698">
        <v>22</v>
      </c>
      <c r="R698" t="s">
        <v>966</v>
      </c>
      <c r="S698" t="s">
        <v>45</v>
      </c>
      <c r="T698" t="s">
        <v>31</v>
      </c>
      <c r="U698" t="s">
        <v>32</v>
      </c>
      <c r="V698" t="s">
        <v>33</v>
      </c>
      <c r="W698">
        <v>12</v>
      </c>
      <c r="X698">
        <v>3</v>
      </c>
      <c r="Y698">
        <v>4771.3900000000003</v>
      </c>
      <c r="Z698">
        <v>2882.56</v>
      </c>
      <c r="AA698">
        <v>56</v>
      </c>
      <c r="AB698">
        <v>218</v>
      </c>
      <c r="AC698">
        <v>3</v>
      </c>
      <c r="AD698">
        <v>1888.83</v>
      </c>
      <c r="AE698">
        <f t="shared" si="75"/>
        <v>1</v>
      </c>
      <c r="AF698">
        <f t="shared" si="74"/>
        <v>4</v>
      </c>
      <c r="AG698">
        <f t="shared" si="71"/>
        <v>4</v>
      </c>
      <c r="AH698">
        <f t="shared" si="72"/>
        <v>144</v>
      </c>
      <c r="AI698" t="str">
        <f t="shared" si="73"/>
        <v>Bronz customer</v>
      </c>
    </row>
    <row r="699" spans="1:35" x14ac:dyDescent="0.3">
      <c r="A699">
        <v>2279</v>
      </c>
      <c r="B699" t="s">
        <v>2246</v>
      </c>
      <c r="C699">
        <v>2066</v>
      </c>
      <c r="D699" t="s">
        <v>24</v>
      </c>
      <c r="E699" t="s">
        <v>25</v>
      </c>
      <c r="F699">
        <v>9</v>
      </c>
      <c r="G699" t="s">
        <v>2247</v>
      </c>
      <c r="H699" t="s">
        <v>2248</v>
      </c>
      <c r="I699" t="str">
        <f>VLOOKUP(A699,[1]Transactions!$A$2:$Y$3480,8,FALSE)</f>
        <v>Road</v>
      </c>
      <c r="J699">
        <f>VLOOKUP(A699,[1]Transactions!$A$2:$Y$3480,13,FALSE)</f>
        <v>198.22000000000003</v>
      </c>
      <c r="K699" s="4">
        <f>VLOOKUP(A699,[1]Transactions!$A$2:$Y$3480,14,FALSE)</f>
        <v>33879</v>
      </c>
      <c r="M699" t="b">
        <f>VLOOKUP(A699,[1]Transactions!$A$2:$Y$3480,5,FALSE)</f>
        <v>0</v>
      </c>
      <c r="N699" t="str">
        <f>VLOOKUP(A699,[1]Transactions!$A$2:$Y$3480,6,FALSE)</f>
        <v>Approved</v>
      </c>
      <c r="O699" t="str">
        <f>VLOOKUP(A699,[1]Transactions!$A$1:$Y$3480,7,FALSE)</f>
        <v>Giant Bicycles</v>
      </c>
      <c r="P699" t="s">
        <v>28</v>
      </c>
      <c r="Q699">
        <v>42</v>
      </c>
      <c r="R699" t="s">
        <v>103</v>
      </c>
      <c r="S699" t="s">
        <v>30</v>
      </c>
      <c r="T699" t="s">
        <v>31</v>
      </c>
      <c r="U699" t="s">
        <v>32</v>
      </c>
      <c r="V699" t="s">
        <v>47</v>
      </c>
      <c r="W699">
        <v>3</v>
      </c>
      <c r="X699">
        <v>8</v>
      </c>
      <c r="Y699">
        <v>7565.7</v>
      </c>
      <c r="Z699">
        <v>3556.94</v>
      </c>
      <c r="AA699">
        <v>41</v>
      </c>
      <c r="AB699">
        <v>35</v>
      </c>
      <c r="AC699">
        <v>8</v>
      </c>
      <c r="AD699">
        <v>4008.76</v>
      </c>
      <c r="AE699">
        <f t="shared" si="75"/>
        <v>3</v>
      </c>
      <c r="AF699">
        <f t="shared" si="74"/>
        <v>2</v>
      </c>
      <c r="AG699">
        <f t="shared" si="71"/>
        <v>2</v>
      </c>
      <c r="AH699">
        <f t="shared" si="72"/>
        <v>322</v>
      </c>
      <c r="AI699" t="str">
        <f t="shared" si="73"/>
        <v>Silver Customer</v>
      </c>
    </row>
    <row r="700" spans="1:35" x14ac:dyDescent="0.3">
      <c r="A700">
        <v>2339</v>
      </c>
      <c r="B700" t="s">
        <v>2249</v>
      </c>
      <c r="C700">
        <v>2153</v>
      </c>
      <c r="D700" t="s">
        <v>24</v>
      </c>
      <c r="E700" t="s">
        <v>25</v>
      </c>
      <c r="F700">
        <v>10</v>
      </c>
      <c r="G700" t="s">
        <v>2250</v>
      </c>
      <c r="H700" t="s">
        <v>2251</v>
      </c>
      <c r="I700" t="str">
        <f>VLOOKUP(A700,[1]Transactions!$A$2:$Y$3480,8,FALSE)</f>
        <v>Touring</v>
      </c>
      <c r="J700">
        <f>VLOOKUP(A700,[1]Transactions!$A$2:$Y$3480,13,FALSE)</f>
        <v>139.2299999999999</v>
      </c>
      <c r="K700" s="4">
        <f>VLOOKUP(A700,[1]Transactions!$A$2:$Y$3480,14,FALSE)</f>
        <v>35455</v>
      </c>
      <c r="M700" t="b">
        <f>VLOOKUP(A700,[1]Transactions!$A$2:$Y$3480,5,FALSE)</f>
        <v>1</v>
      </c>
      <c r="N700" t="str">
        <f>VLOOKUP(A700,[1]Transactions!$A$2:$Y$3480,6,FALSE)</f>
        <v>Approved</v>
      </c>
      <c r="O700" t="str">
        <f>VLOOKUP(A700,[1]Transactions!$A$1:$Y$3480,7,FALSE)</f>
        <v>OHM Cycles</v>
      </c>
      <c r="P700" t="s">
        <v>28</v>
      </c>
      <c r="Q700">
        <v>3</v>
      </c>
      <c r="R700" t="s">
        <v>2252</v>
      </c>
      <c r="S700" t="s">
        <v>176</v>
      </c>
      <c r="T700" t="s">
        <v>38</v>
      </c>
      <c r="U700" t="s">
        <v>32</v>
      </c>
      <c r="V700" t="s">
        <v>33</v>
      </c>
      <c r="W700">
        <v>16</v>
      </c>
      <c r="X700">
        <v>7</v>
      </c>
      <c r="Y700">
        <v>7321.5</v>
      </c>
      <c r="Z700">
        <v>4953.13</v>
      </c>
      <c r="AA700">
        <v>61</v>
      </c>
      <c r="AB700">
        <v>25</v>
      </c>
      <c r="AC700">
        <v>7</v>
      </c>
      <c r="AD700">
        <v>2368.37</v>
      </c>
      <c r="AE700">
        <f t="shared" si="75"/>
        <v>3</v>
      </c>
      <c r="AF700">
        <f t="shared" si="74"/>
        <v>3</v>
      </c>
      <c r="AG700">
        <f t="shared" si="71"/>
        <v>3</v>
      </c>
      <c r="AH700">
        <f t="shared" si="72"/>
        <v>333</v>
      </c>
      <c r="AI700" t="str">
        <f t="shared" si="73"/>
        <v>Silver Customer</v>
      </c>
    </row>
    <row r="701" spans="1:35" x14ac:dyDescent="0.3">
      <c r="A701">
        <v>162</v>
      </c>
      <c r="B701" t="s">
        <v>2253</v>
      </c>
      <c r="C701">
        <v>2119</v>
      </c>
      <c r="D701" t="s">
        <v>24</v>
      </c>
      <c r="E701" t="s">
        <v>25</v>
      </c>
      <c r="F701">
        <v>10</v>
      </c>
      <c r="G701" t="s">
        <v>2254</v>
      </c>
      <c r="H701" t="s">
        <v>2255</v>
      </c>
      <c r="I701" t="str">
        <f>VLOOKUP(A701,[1]Transactions!$A$2:$Y$3480,8,FALSE)</f>
        <v>Standard</v>
      </c>
      <c r="J701">
        <f>VLOOKUP(A701,[1]Transactions!$A$2:$Y$3480,13,FALSE)</f>
        <v>1055.82</v>
      </c>
      <c r="K701" s="4">
        <f>VLOOKUP(A701,[1]Transactions!$A$2:$Y$3480,14,FALSE)</f>
        <v>38193</v>
      </c>
      <c r="M701" t="b">
        <f>VLOOKUP(A701,[1]Transactions!$A$2:$Y$3480,5,FALSE)</f>
        <v>0</v>
      </c>
      <c r="N701" t="str">
        <f>VLOOKUP(A701,[1]Transactions!$A$2:$Y$3480,6,FALSE)</f>
        <v>Approved</v>
      </c>
      <c r="O701" t="str">
        <f>VLOOKUP(A701,[1]Transactions!$A$1:$Y$3480,7,FALSE)</f>
        <v>Giant Bicycles</v>
      </c>
      <c r="P701" t="s">
        <v>28</v>
      </c>
      <c r="Q701">
        <v>90</v>
      </c>
      <c r="R701" t="s">
        <v>441</v>
      </c>
      <c r="S701" t="s">
        <v>219</v>
      </c>
      <c r="T701" t="s">
        <v>31</v>
      </c>
      <c r="U701" t="s">
        <v>32</v>
      </c>
      <c r="V701" t="s">
        <v>47</v>
      </c>
      <c r="W701">
        <v>15</v>
      </c>
      <c r="X701">
        <v>3</v>
      </c>
      <c r="Y701">
        <v>3317.47</v>
      </c>
      <c r="Z701">
        <v>1987.86</v>
      </c>
      <c r="AA701">
        <v>41</v>
      </c>
      <c r="AB701">
        <v>98</v>
      </c>
      <c r="AC701">
        <v>3</v>
      </c>
      <c r="AD701">
        <v>1329.61</v>
      </c>
      <c r="AE701">
        <f t="shared" si="75"/>
        <v>1</v>
      </c>
      <c r="AF701">
        <f t="shared" si="74"/>
        <v>4</v>
      </c>
      <c r="AG701">
        <f t="shared" si="71"/>
        <v>4</v>
      </c>
      <c r="AH701">
        <f t="shared" si="72"/>
        <v>144</v>
      </c>
      <c r="AI701" t="str">
        <f t="shared" si="73"/>
        <v>Bronz customer</v>
      </c>
    </row>
    <row r="702" spans="1:35" x14ac:dyDescent="0.3">
      <c r="A702">
        <v>3031</v>
      </c>
      <c r="B702" t="s">
        <v>2256</v>
      </c>
      <c r="C702">
        <v>4305</v>
      </c>
      <c r="D702" t="s">
        <v>53</v>
      </c>
      <c r="E702" t="s">
        <v>25</v>
      </c>
      <c r="F702">
        <v>1</v>
      </c>
      <c r="G702" t="s">
        <v>2257</v>
      </c>
      <c r="H702" t="s">
        <v>2258</v>
      </c>
      <c r="I702" t="str">
        <f>VLOOKUP(A702,[1]Transactions!$A$2:$Y$3480,8,FALSE)</f>
        <v>Standard</v>
      </c>
      <c r="J702">
        <f>VLOOKUP(A702,[1]Transactions!$A$2:$Y$3480,13,FALSE)</f>
        <v>57.72999999999999</v>
      </c>
      <c r="K702" s="4">
        <f>VLOOKUP(A702,[1]Transactions!$A$2:$Y$3480,14,FALSE)</f>
        <v>35052</v>
      </c>
      <c r="M702" t="b">
        <f>VLOOKUP(A702,[1]Transactions!$A$2:$Y$3480,5,FALSE)</f>
        <v>0</v>
      </c>
      <c r="N702" t="str">
        <f>VLOOKUP(A702,[1]Transactions!$A$2:$Y$3480,6,FALSE)</f>
        <v>Approved</v>
      </c>
      <c r="O702" t="str">
        <f>VLOOKUP(A702,[1]Transactions!$A$1:$Y$3480,7,FALSE)</f>
        <v>Giant Bicycles</v>
      </c>
      <c r="P702" t="s">
        <v>28</v>
      </c>
      <c r="Q702">
        <v>95</v>
      </c>
      <c r="R702" t="s">
        <v>500</v>
      </c>
      <c r="S702" t="s">
        <v>30</v>
      </c>
      <c r="T702" t="s">
        <v>31</v>
      </c>
      <c r="U702" t="s">
        <v>32</v>
      </c>
      <c r="V702" t="s">
        <v>33</v>
      </c>
      <c r="W702">
        <v>5</v>
      </c>
      <c r="X702">
        <v>5</v>
      </c>
      <c r="Y702">
        <v>6455.51</v>
      </c>
      <c r="Z702">
        <v>3544.64</v>
      </c>
      <c r="AA702">
        <v>24</v>
      </c>
      <c r="AB702">
        <v>2</v>
      </c>
      <c r="AC702">
        <v>5</v>
      </c>
      <c r="AD702">
        <v>2910.87</v>
      </c>
      <c r="AE702">
        <f t="shared" si="75"/>
        <v>4</v>
      </c>
      <c r="AF702">
        <f t="shared" ref="AF702:AF703" si="78">_xlfn.IFS(AC702&gt;=14,1,AND(AC702&lt;=14,AC702&gt;7),2,AND(AC702&lt;=7,AC702&gt;=5),3,AND(AC702&lt;=4,AC702&gt;0),4)</f>
        <v>3</v>
      </c>
      <c r="AG702">
        <f t="shared" si="71"/>
        <v>3</v>
      </c>
      <c r="AH702">
        <f t="shared" si="72"/>
        <v>433</v>
      </c>
      <c r="AI702" t="str">
        <f t="shared" si="73"/>
        <v>Platinum Customer</v>
      </c>
    </row>
    <row r="703" spans="1:35" x14ac:dyDescent="0.3">
      <c r="A703">
        <v>3393</v>
      </c>
      <c r="B703" t="s">
        <v>2259</v>
      </c>
      <c r="C703">
        <v>2093</v>
      </c>
      <c r="D703" t="s">
        <v>24</v>
      </c>
      <c r="E703" t="s">
        <v>25</v>
      </c>
      <c r="F703">
        <v>12</v>
      </c>
      <c r="G703" t="s">
        <v>2260</v>
      </c>
      <c r="H703" t="s">
        <v>2261</v>
      </c>
      <c r="I703" t="str">
        <f>VLOOKUP(A703,[1]Transactions!$A$2:$Y$3480,8,FALSE)</f>
        <v>Standard</v>
      </c>
      <c r="J703">
        <f>VLOOKUP(A703,[1]Transactions!$A$2:$Y$3480,13,FALSE)</f>
        <v>812.44</v>
      </c>
      <c r="K703" s="4">
        <f>VLOOKUP(A703,[1]Transactions!$A$2:$Y$3480,14,FALSE)</f>
        <v>41848</v>
      </c>
      <c r="M703" t="b">
        <f>VLOOKUP(A703,[1]Transactions!$A$2:$Y$3480,5,FALSE)</f>
        <v>0</v>
      </c>
      <c r="N703" t="str">
        <f>VLOOKUP(A703,[1]Transactions!$A$2:$Y$3480,6,FALSE)</f>
        <v>Approved</v>
      </c>
      <c r="O703" t="str">
        <f>VLOOKUP(A703,[1]Transactions!$A$1:$Y$3480,7,FALSE)</f>
        <v>WeareA2B</v>
      </c>
      <c r="P703" t="s">
        <v>43</v>
      </c>
      <c r="Q703">
        <v>23</v>
      </c>
      <c r="R703" t="s">
        <v>376</v>
      </c>
      <c r="S703" t="s">
        <v>57</v>
      </c>
      <c r="T703" t="s">
        <v>31</v>
      </c>
      <c r="U703" t="s">
        <v>32</v>
      </c>
      <c r="V703" t="s">
        <v>33</v>
      </c>
      <c r="W703">
        <v>7</v>
      </c>
      <c r="X703">
        <v>5</v>
      </c>
      <c r="Y703">
        <v>4896.49</v>
      </c>
      <c r="Z703">
        <v>2800.72</v>
      </c>
      <c r="AA703">
        <v>66</v>
      </c>
      <c r="AB703">
        <v>2</v>
      </c>
      <c r="AC703">
        <v>5</v>
      </c>
      <c r="AD703">
        <v>2095.77</v>
      </c>
      <c r="AE703">
        <f t="shared" si="75"/>
        <v>4</v>
      </c>
      <c r="AF703">
        <f t="shared" si="78"/>
        <v>3</v>
      </c>
      <c r="AG703">
        <f t="shared" si="71"/>
        <v>3</v>
      </c>
      <c r="AH703">
        <f t="shared" si="72"/>
        <v>433</v>
      </c>
      <c r="AI703" t="str">
        <f t="shared" si="73"/>
        <v>Platinum Customer</v>
      </c>
    </row>
    <row r="704" spans="1:35" x14ac:dyDescent="0.3">
      <c r="A704">
        <v>1121</v>
      </c>
      <c r="B704" t="s">
        <v>2262</v>
      </c>
      <c r="C704">
        <v>2067</v>
      </c>
      <c r="D704" t="s">
        <v>24</v>
      </c>
      <c r="E704" t="s">
        <v>25</v>
      </c>
      <c r="F704">
        <v>11</v>
      </c>
      <c r="G704" t="s">
        <v>2263</v>
      </c>
      <c r="H704" t="s">
        <v>2264</v>
      </c>
      <c r="I704" t="str">
        <f>VLOOKUP(A704,[1]Transactions!$A$2:$Y$3480,8,FALSE)</f>
        <v>Standard</v>
      </c>
      <c r="J704">
        <f>VLOOKUP(A704,[1]Transactions!$A$2:$Y$3480,13,FALSE)</f>
        <v>903.11</v>
      </c>
      <c r="K704" s="4">
        <f>VLOOKUP(A704,[1]Transactions!$A$2:$Y$3480,14,FALSE)</f>
        <v>34527</v>
      </c>
      <c r="M704" t="b">
        <f>VLOOKUP(A704,[1]Transactions!$A$2:$Y$3480,5,FALSE)</f>
        <v>1</v>
      </c>
      <c r="N704" t="str">
        <f>VLOOKUP(A704,[1]Transactions!$A$2:$Y$3480,6,FALSE)</f>
        <v>Approved</v>
      </c>
      <c r="O704" t="str">
        <f>VLOOKUP(A704,[1]Transactions!$A$1:$Y$3480,7,FALSE)</f>
        <v>Trek Bicycles</v>
      </c>
      <c r="P704" t="s">
        <v>43</v>
      </c>
      <c r="Q704">
        <v>30</v>
      </c>
      <c r="R704" t="s">
        <v>234</v>
      </c>
      <c r="S704" t="s">
        <v>30</v>
      </c>
      <c r="T704" t="s">
        <v>31</v>
      </c>
      <c r="U704" t="s">
        <v>32</v>
      </c>
      <c r="V704" t="s">
        <v>33</v>
      </c>
      <c r="W704">
        <v>3</v>
      </c>
      <c r="X704">
        <v>2</v>
      </c>
      <c r="Y704">
        <v>2973.36</v>
      </c>
      <c r="Z704">
        <v>2646.29</v>
      </c>
      <c r="AA704">
        <v>36</v>
      </c>
      <c r="AB704">
        <v>7</v>
      </c>
      <c r="AC704">
        <v>2</v>
      </c>
      <c r="AD704">
        <v>327.07</v>
      </c>
      <c r="AE704">
        <f t="shared" si="75"/>
        <v>4</v>
      </c>
      <c r="AF704">
        <f t="shared" si="74"/>
        <v>4</v>
      </c>
      <c r="AG704">
        <f t="shared" si="71"/>
        <v>4</v>
      </c>
      <c r="AH704">
        <f t="shared" si="72"/>
        <v>444</v>
      </c>
      <c r="AI704" t="str">
        <f t="shared" si="73"/>
        <v>Platinum Customer</v>
      </c>
    </row>
    <row r="705" spans="1:35" x14ac:dyDescent="0.3">
      <c r="A705">
        <v>120</v>
      </c>
      <c r="B705" t="s">
        <v>2265</v>
      </c>
      <c r="C705">
        <v>2485</v>
      </c>
      <c r="D705" t="s">
        <v>24</v>
      </c>
      <c r="E705" t="s">
        <v>25</v>
      </c>
      <c r="F705">
        <v>2</v>
      </c>
      <c r="G705" t="s">
        <v>2266</v>
      </c>
      <c r="H705" t="s">
        <v>2267</v>
      </c>
      <c r="I705" t="str">
        <f>VLOOKUP(A705,[1]Transactions!$A$2:$Y$3480,8,FALSE)</f>
        <v>Standard</v>
      </c>
      <c r="J705">
        <f>VLOOKUP(A705,[1]Transactions!$A$2:$Y$3480,13,FALSE)</f>
        <v>198.29000000000002</v>
      </c>
      <c r="K705" s="4">
        <f>VLOOKUP(A705,[1]Transactions!$A$2:$Y$3480,14,FALSE)</f>
        <v>42105</v>
      </c>
      <c r="M705" t="b">
        <f>VLOOKUP(A705,[1]Transactions!$A$2:$Y$3480,5,FALSE)</f>
        <v>0</v>
      </c>
      <c r="N705" t="str">
        <f>VLOOKUP(A705,[1]Transactions!$A$2:$Y$3480,6,FALSE)</f>
        <v>Approved</v>
      </c>
      <c r="O705" t="str">
        <f>VLOOKUP(A705,[1]Transactions!$A$1:$Y$3480,7,FALSE)</f>
        <v>Trek Bicycles</v>
      </c>
      <c r="P705" t="s">
        <v>28</v>
      </c>
      <c r="Q705">
        <v>80</v>
      </c>
      <c r="R705" t="s">
        <v>710</v>
      </c>
      <c r="S705" t="s">
        <v>45</v>
      </c>
      <c r="T705" t="s">
        <v>46</v>
      </c>
      <c r="U705" t="s">
        <v>32</v>
      </c>
      <c r="V705" t="s">
        <v>33</v>
      </c>
      <c r="W705">
        <v>4</v>
      </c>
      <c r="X705">
        <v>2</v>
      </c>
      <c r="Y705">
        <v>2173.3000000000002</v>
      </c>
      <c r="Z705">
        <v>1303.98</v>
      </c>
      <c r="AA705">
        <v>42</v>
      </c>
      <c r="AB705">
        <v>129</v>
      </c>
      <c r="AC705">
        <v>2</v>
      </c>
      <c r="AD705">
        <v>869.32</v>
      </c>
      <c r="AE705">
        <f t="shared" si="75"/>
        <v>1</v>
      </c>
      <c r="AF705">
        <f t="shared" si="74"/>
        <v>4</v>
      </c>
      <c r="AG705">
        <f t="shared" si="71"/>
        <v>4</v>
      </c>
      <c r="AH705">
        <f t="shared" si="72"/>
        <v>144</v>
      </c>
      <c r="AI705" t="str">
        <f t="shared" si="73"/>
        <v>Bronz customer</v>
      </c>
    </row>
    <row r="706" spans="1:35" x14ac:dyDescent="0.3">
      <c r="A706">
        <v>3392</v>
      </c>
      <c r="B706" t="s">
        <v>2268</v>
      </c>
      <c r="C706">
        <v>2131</v>
      </c>
      <c r="D706" t="s">
        <v>24</v>
      </c>
      <c r="E706" t="s">
        <v>25</v>
      </c>
      <c r="F706">
        <v>11</v>
      </c>
      <c r="G706" t="s">
        <v>2269</v>
      </c>
      <c r="H706" t="s">
        <v>2270</v>
      </c>
      <c r="I706" t="str">
        <f>VLOOKUP(A706,[1]Transactions!$A$2:$Y$3480,8,FALSE)</f>
        <v>Touring</v>
      </c>
      <c r="J706">
        <f>VLOOKUP(A706,[1]Transactions!$A$2:$Y$3480,13,FALSE)</f>
        <v>1305.25</v>
      </c>
      <c r="K706" s="4">
        <f>VLOOKUP(A706,[1]Transactions!$A$2:$Y$3480,14,FALSE)</f>
        <v>42458</v>
      </c>
      <c r="M706" t="b">
        <f>VLOOKUP(A706,[1]Transactions!$A$2:$Y$3480,5,FALSE)</f>
        <v>0</v>
      </c>
      <c r="N706" t="str">
        <f>VLOOKUP(A706,[1]Transactions!$A$2:$Y$3480,6,FALSE)</f>
        <v>Approved</v>
      </c>
      <c r="O706" t="str">
        <f>VLOOKUP(A706,[1]Transactions!$A$1:$Y$3480,7,FALSE)</f>
        <v>WeareA2B</v>
      </c>
      <c r="P706" t="s">
        <v>28</v>
      </c>
      <c r="Q706">
        <v>41</v>
      </c>
      <c r="R706" t="s">
        <v>295</v>
      </c>
      <c r="S706" t="s">
        <v>45</v>
      </c>
      <c r="T706" t="s">
        <v>31</v>
      </c>
      <c r="U706" t="s">
        <v>32</v>
      </c>
      <c r="V706" t="s">
        <v>47</v>
      </c>
      <c r="W706">
        <v>10</v>
      </c>
      <c r="X706">
        <v>1</v>
      </c>
      <c r="Y706">
        <v>574.64</v>
      </c>
      <c r="Z706">
        <v>459.71</v>
      </c>
      <c r="AA706">
        <v>43</v>
      </c>
      <c r="AB706">
        <v>74</v>
      </c>
      <c r="AC706">
        <v>1</v>
      </c>
      <c r="AD706">
        <v>114.93</v>
      </c>
      <c r="AE706">
        <f t="shared" si="75"/>
        <v>2</v>
      </c>
      <c r="AF706">
        <f t="shared" si="74"/>
        <v>4</v>
      </c>
      <c r="AG706">
        <f t="shared" si="71"/>
        <v>4</v>
      </c>
      <c r="AH706">
        <f t="shared" si="72"/>
        <v>244</v>
      </c>
      <c r="AI706" t="str">
        <f t="shared" si="73"/>
        <v>Gold Customerr</v>
      </c>
    </row>
    <row r="707" spans="1:35" x14ac:dyDescent="0.3">
      <c r="A707">
        <v>1810</v>
      </c>
      <c r="B707" t="s">
        <v>2271</v>
      </c>
      <c r="C707">
        <v>2146</v>
      </c>
      <c r="D707" t="s">
        <v>24</v>
      </c>
      <c r="E707" t="s">
        <v>25</v>
      </c>
      <c r="F707">
        <v>9</v>
      </c>
      <c r="G707" t="s">
        <v>2272</v>
      </c>
      <c r="H707" t="s">
        <v>2273</v>
      </c>
      <c r="I707" t="str">
        <f>VLOOKUP(A707,[1]Transactions!$A$2:$Y$3480,8,FALSE)</f>
        <v>Standard</v>
      </c>
      <c r="J707">
        <f>VLOOKUP(A707,[1]Transactions!$A$2:$Y$3480,13,FALSE)</f>
        <v>1702.5499999999997</v>
      </c>
      <c r="K707" s="4">
        <f>VLOOKUP(A707,[1]Transactions!$A$2:$Y$3480,14,FALSE)</f>
        <v>41167</v>
      </c>
      <c r="M707" t="b">
        <f>VLOOKUP(A707,[1]Transactions!$A$2:$Y$3480,5,FALSE)</f>
        <v>0</v>
      </c>
      <c r="N707" t="str">
        <f>VLOOKUP(A707,[1]Transactions!$A$2:$Y$3480,6,FALSE)</f>
        <v>Approved</v>
      </c>
      <c r="O707" t="str">
        <f>VLOOKUP(A707,[1]Transactions!$A$1:$Y$3480,7,FALSE)</f>
        <v>Trek Bicycles</v>
      </c>
      <c r="P707" t="s">
        <v>28</v>
      </c>
      <c r="Q707">
        <v>98</v>
      </c>
      <c r="R707" t="s">
        <v>567</v>
      </c>
      <c r="S707" t="s">
        <v>119</v>
      </c>
      <c r="T707" t="s">
        <v>46</v>
      </c>
      <c r="U707" t="s">
        <v>32</v>
      </c>
      <c r="V707" t="s">
        <v>47</v>
      </c>
      <c r="W707">
        <v>16</v>
      </c>
      <c r="X707">
        <v>2</v>
      </c>
      <c r="Y707">
        <v>458.74</v>
      </c>
      <c r="Z707">
        <v>290.29000000000002</v>
      </c>
      <c r="AA707">
        <v>61</v>
      </c>
      <c r="AB707">
        <v>6</v>
      </c>
      <c r="AC707">
        <v>2</v>
      </c>
      <c r="AD707">
        <v>168.45</v>
      </c>
      <c r="AE707">
        <f t="shared" si="75"/>
        <v>4</v>
      </c>
      <c r="AF707">
        <f t="shared" si="74"/>
        <v>4</v>
      </c>
      <c r="AG707">
        <f t="shared" ref="AG707:AG770" si="79">_xlfn.IFS(AD707&gt;4273.398,1,AND(AD707&lt;=4273.398,AD707&gt;2918.195),2,AND(AD707&lt;=2918.195,AD707&gt;1905.948),3,AND(AD707&lt;=1905.948,AD707&gt;15.08),4)</f>
        <v>4</v>
      </c>
      <c r="AH707">
        <f t="shared" ref="AH707:AH770" si="80">(100*AE707+10*AF707+AG707)</f>
        <v>444</v>
      </c>
      <c r="AI707" t="str">
        <f t="shared" ref="AI707:AI770" si="81">_xlfn.IFS(AH707&gt;411,"Platinum Customer",AND(AH707&lt;=411,AH707&gt;311),"Silver Customer",AND(AH707&lt;=311,AH707&gt;144),"Gold Customerr",AND(AH707&lt;=144,AH707&gt;111),"Bronz customer")</f>
        <v>Platinum Customer</v>
      </c>
    </row>
    <row r="708" spans="1:35" x14ac:dyDescent="0.3">
      <c r="A708">
        <v>778</v>
      </c>
      <c r="B708" t="s">
        <v>2274</v>
      </c>
      <c r="C708">
        <v>2137</v>
      </c>
      <c r="D708" t="s">
        <v>24</v>
      </c>
      <c r="E708" t="s">
        <v>25</v>
      </c>
      <c r="F708">
        <v>9</v>
      </c>
      <c r="G708" t="s">
        <v>2275</v>
      </c>
      <c r="H708" t="s">
        <v>249</v>
      </c>
      <c r="I708" t="str">
        <f>VLOOKUP(A708,[1]Transactions!$A$2:$Y$3480,8,FALSE)</f>
        <v>Standard</v>
      </c>
      <c r="J708">
        <f>VLOOKUP(A708,[1]Transactions!$A$2:$Y$3480,13,FALSE)</f>
        <v>437.46</v>
      </c>
      <c r="K708" s="4">
        <f>VLOOKUP(A708,[1]Transactions!$A$2:$Y$3480,14,FALSE)</f>
        <v>35052</v>
      </c>
      <c r="M708" t="b">
        <f>VLOOKUP(A708,[1]Transactions!$A$2:$Y$3480,5,FALSE)</f>
        <v>0</v>
      </c>
      <c r="N708" t="str">
        <f>VLOOKUP(A708,[1]Transactions!$A$2:$Y$3480,6,FALSE)</f>
        <v>Approved</v>
      </c>
      <c r="O708" t="str">
        <f>VLOOKUP(A708,[1]Transactions!$A$1:$Y$3480,7,FALSE)</f>
        <v>Solex</v>
      </c>
      <c r="P708" t="s">
        <v>28</v>
      </c>
      <c r="Q708">
        <v>24</v>
      </c>
      <c r="R708" t="s">
        <v>762</v>
      </c>
      <c r="S708" t="s">
        <v>119</v>
      </c>
      <c r="T708" t="s">
        <v>46</v>
      </c>
      <c r="U708" t="s">
        <v>32</v>
      </c>
      <c r="V708" t="s">
        <v>47</v>
      </c>
      <c r="W708">
        <v>13</v>
      </c>
      <c r="X708">
        <v>3</v>
      </c>
      <c r="Y708">
        <v>2604.1799999999998</v>
      </c>
      <c r="Z708">
        <v>1905.37</v>
      </c>
      <c r="AA708">
        <v>43</v>
      </c>
      <c r="AB708">
        <v>263</v>
      </c>
      <c r="AC708">
        <v>3</v>
      </c>
      <c r="AD708">
        <v>698.81</v>
      </c>
      <c r="AE708">
        <f t="shared" si="75"/>
        <v>1</v>
      </c>
      <c r="AF708">
        <f t="shared" si="74"/>
        <v>4</v>
      </c>
      <c r="AG708">
        <f t="shared" si="79"/>
        <v>4</v>
      </c>
      <c r="AH708">
        <f t="shared" si="80"/>
        <v>144</v>
      </c>
      <c r="AI708" t="str">
        <f t="shared" si="81"/>
        <v>Bronz customer</v>
      </c>
    </row>
    <row r="709" spans="1:35" x14ac:dyDescent="0.3">
      <c r="A709">
        <v>487</v>
      </c>
      <c r="B709" t="s">
        <v>2276</v>
      </c>
      <c r="C709">
        <v>3178</v>
      </c>
      <c r="D709" t="s">
        <v>40</v>
      </c>
      <c r="E709" t="s">
        <v>25</v>
      </c>
      <c r="F709">
        <v>9</v>
      </c>
      <c r="G709" t="s">
        <v>2277</v>
      </c>
      <c r="H709" t="s">
        <v>2278</v>
      </c>
      <c r="I709" t="str">
        <f>VLOOKUP(A709,[1]Transactions!$A$2:$Y$3480,8,FALSE)</f>
        <v>Standard</v>
      </c>
      <c r="J709">
        <f>VLOOKUP(A709,[1]Transactions!$A$2:$Y$3480,13,FALSE)</f>
        <v>110.80999999999995</v>
      </c>
      <c r="K709" s="4">
        <f>VLOOKUP(A709,[1]Transactions!$A$2:$Y$3480,14,FALSE)</f>
        <v>34527</v>
      </c>
      <c r="M709" t="b">
        <f>VLOOKUP(A709,[1]Transactions!$A$2:$Y$3480,5,FALSE)</f>
        <v>1</v>
      </c>
      <c r="N709" t="str">
        <f>VLOOKUP(A709,[1]Transactions!$A$2:$Y$3480,6,FALSE)</f>
        <v>Approved</v>
      </c>
      <c r="O709" t="str">
        <f>VLOOKUP(A709,[1]Transactions!$A$1:$Y$3480,7,FALSE)</f>
        <v>Trek Bicycles</v>
      </c>
      <c r="P709" t="s">
        <v>43</v>
      </c>
      <c r="Q709">
        <v>70</v>
      </c>
      <c r="R709" t="s">
        <v>51</v>
      </c>
      <c r="S709" t="s">
        <v>30</v>
      </c>
      <c r="T709" t="s">
        <v>31</v>
      </c>
      <c r="U709" t="s">
        <v>32</v>
      </c>
      <c r="V709" t="s">
        <v>47</v>
      </c>
      <c r="W709">
        <v>10</v>
      </c>
      <c r="X709">
        <v>2</v>
      </c>
      <c r="Y709">
        <v>1875.15</v>
      </c>
      <c r="Z709">
        <v>1187.6400000000001</v>
      </c>
      <c r="AA709">
        <v>41</v>
      </c>
      <c r="AB709">
        <v>139</v>
      </c>
      <c r="AC709">
        <v>2</v>
      </c>
      <c r="AD709">
        <v>687.51</v>
      </c>
      <c r="AE709">
        <f t="shared" si="75"/>
        <v>1</v>
      </c>
      <c r="AF709">
        <f t="shared" ref="AF709:AF769" si="82">_xlfn.IFS(AC709&gt;=14,1,AND(AC709&lt;=14,AC709&gt;7),2,AND(AC709&lt;=7,AC709&gt;5),3,AND(AC709&lt;=4,AC709&gt;0),4)</f>
        <v>4</v>
      </c>
      <c r="AG709">
        <f t="shared" si="79"/>
        <v>4</v>
      </c>
      <c r="AH709">
        <f t="shared" si="80"/>
        <v>144</v>
      </c>
      <c r="AI709" t="str">
        <f t="shared" si="81"/>
        <v>Bronz customer</v>
      </c>
    </row>
    <row r="710" spans="1:35" x14ac:dyDescent="0.3">
      <c r="A710">
        <v>2423</v>
      </c>
      <c r="B710" t="s">
        <v>2279</v>
      </c>
      <c r="C710">
        <v>3161</v>
      </c>
      <c r="D710" t="s">
        <v>40</v>
      </c>
      <c r="E710" t="s">
        <v>25</v>
      </c>
      <c r="F710">
        <v>9</v>
      </c>
      <c r="G710" t="s">
        <v>512</v>
      </c>
      <c r="H710" t="s">
        <v>2280</v>
      </c>
      <c r="I710" t="str">
        <f>VLOOKUP(A710,[1]Transactions!$A$2:$Y$3480,8,FALSE)</f>
        <v>Standard</v>
      </c>
      <c r="J710">
        <f>VLOOKUP(A710,[1]Transactions!$A$2:$Y$3480,13,FALSE)</f>
        <v>574.62000000000012</v>
      </c>
      <c r="K710" s="4">
        <f>VLOOKUP(A710,[1]Transactions!$A$2:$Y$3480,14,FALSE)</f>
        <v>42560</v>
      </c>
      <c r="M710" t="b">
        <f>VLOOKUP(A710,[1]Transactions!$A$2:$Y$3480,5,FALSE)</f>
        <v>1</v>
      </c>
      <c r="N710" t="str">
        <f>VLOOKUP(A710,[1]Transactions!$A$2:$Y$3480,6,FALSE)</f>
        <v>Approved</v>
      </c>
      <c r="O710" t="str">
        <f>VLOOKUP(A710,[1]Transactions!$A$1:$Y$3480,7,FALSE)</f>
        <v>Solex</v>
      </c>
      <c r="P710" t="s">
        <v>28</v>
      </c>
      <c r="Q710">
        <v>49</v>
      </c>
      <c r="R710" t="s">
        <v>118</v>
      </c>
      <c r="S710" t="s">
        <v>219</v>
      </c>
      <c r="T710" t="s">
        <v>31</v>
      </c>
      <c r="U710" t="s">
        <v>32</v>
      </c>
      <c r="V710" t="s">
        <v>33</v>
      </c>
      <c r="W710">
        <v>20</v>
      </c>
      <c r="X710">
        <v>1</v>
      </c>
      <c r="Y710">
        <v>202.62</v>
      </c>
      <c r="Z710">
        <v>151.96</v>
      </c>
      <c r="AA710">
        <v>39</v>
      </c>
      <c r="AB710">
        <v>59</v>
      </c>
      <c r="AC710">
        <v>1</v>
      </c>
      <c r="AD710">
        <v>50.66</v>
      </c>
      <c r="AE710">
        <f t="shared" si="75"/>
        <v>2</v>
      </c>
      <c r="AF710">
        <f t="shared" si="82"/>
        <v>4</v>
      </c>
      <c r="AG710">
        <f t="shared" si="79"/>
        <v>4</v>
      </c>
      <c r="AH710">
        <f t="shared" si="80"/>
        <v>244</v>
      </c>
      <c r="AI710" t="str">
        <f t="shared" si="81"/>
        <v>Gold Customerr</v>
      </c>
    </row>
    <row r="711" spans="1:35" x14ac:dyDescent="0.3">
      <c r="A711">
        <v>291</v>
      </c>
      <c r="B711" t="s">
        <v>2281</v>
      </c>
      <c r="C711">
        <v>3810</v>
      </c>
      <c r="D711" t="s">
        <v>40</v>
      </c>
      <c r="E711" t="s">
        <v>25</v>
      </c>
      <c r="F711">
        <v>5</v>
      </c>
      <c r="G711" t="s">
        <v>2282</v>
      </c>
      <c r="H711" t="s">
        <v>2283</v>
      </c>
      <c r="I711" t="str">
        <f>VLOOKUP(A711,[1]Transactions!$A$2:$Y$3480,8,FALSE)</f>
        <v>Standard</v>
      </c>
      <c r="J711">
        <f>VLOOKUP(A711,[1]Transactions!$A$2:$Y$3480,13,FALSE)</f>
        <v>751.02</v>
      </c>
      <c r="K711" s="4">
        <f>VLOOKUP(A711,[1]Transactions!$A$2:$Y$3480,14,FALSE)</f>
        <v>40672</v>
      </c>
      <c r="M711" t="b">
        <f>VLOOKUP(A711,[1]Transactions!$A$2:$Y$3480,5,FALSE)</f>
        <v>0</v>
      </c>
      <c r="N711" t="str">
        <f>VLOOKUP(A711,[1]Transactions!$A$2:$Y$3480,6,FALSE)</f>
        <v>Approved</v>
      </c>
      <c r="O711" t="str">
        <f>VLOOKUP(A711,[1]Transactions!$A$1:$Y$3480,7,FALSE)</f>
        <v>Solex</v>
      </c>
      <c r="P711" t="s">
        <v>43</v>
      </c>
      <c r="Q711">
        <v>63</v>
      </c>
      <c r="R711" t="s">
        <v>283</v>
      </c>
      <c r="S711" t="s">
        <v>96</v>
      </c>
      <c r="T711" t="s">
        <v>31</v>
      </c>
      <c r="U711" t="s">
        <v>32</v>
      </c>
      <c r="V711" t="s">
        <v>47</v>
      </c>
      <c r="W711">
        <v>4</v>
      </c>
      <c r="X711">
        <v>2</v>
      </c>
      <c r="Y711">
        <v>983.55</v>
      </c>
      <c r="Z711">
        <v>378.54</v>
      </c>
      <c r="AA711">
        <v>48</v>
      </c>
      <c r="AB711">
        <v>40</v>
      </c>
      <c r="AC711">
        <v>2</v>
      </c>
      <c r="AD711">
        <v>605.01</v>
      </c>
      <c r="AE711">
        <f t="shared" si="75"/>
        <v>3</v>
      </c>
      <c r="AF711">
        <f t="shared" si="82"/>
        <v>4</v>
      </c>
      <c r="AG711">
        <f t="shared" si="79"/>
        <v>4</v>
      </c>
      <c r="AH711">
        <f t="shared" si="80"/>
        <v>344</v>
      </c>
      <c r="AI711" t="str">
        <f t="shared" si="81"/>
        <v>Silver Customer</v>
      </c>
    </row>
    <row r="712" spans="1:35" x14ac:dyDescent="0.3">
      <c r="A712">
        <v>1649</v>
      </c>
      <c r="B712" t="s">
        <v>2284</v>
      </c>
      <c r="C712">
        <v>2250</v>
      </c>
      <c r="D712" t="s">
        <v>24</v>
      </c>
      <c r="E712" t="s">
        <v>25</v>
      </c>
      <c r="F712">
        <v>8</v>
      </c>
      <c r="G712" t="s">
        <v>2285</v>
      </c>
      <c r="H712" t="s">
        <v>2286</v>
      </c>
      <c r="I712" t="str">
        <f>VLOOKUP(A712,[1]Transactions!$A$2:$Y$3480,8,FALSE)</f>
        <v>Touring</v>
      </c>
      <c r="J712">
        <f>VLOOKUP(A712,[1]Transactions!$A$2:$Y$3480,13,FALSE)</f>
        <v>1305.25</v>
      </c>
      <c r="K712" s="4">
        <f>VLOOKUP(A712,[1]Transactions!$A$2:$Y$3480,14,FALSE)</f>
        <v>34079</v>
      </c>
      <c r="M712" t="b">
        <f>VLOOKUP(A712,[1]Transactions!$A$2:$Y$3480,5,FALSE)</f>
        <v>1</v>
      </c>
      <c r="N712" t="str">
        <f>VLOOKUP(A712,[1]Transactions!$A$2:$Y$3480,6,FALSE)</f>
        <v>Approved</v>
      </c>
      <c r="O712" t="str">
        <f>VLOOKUP(A712,[1]Transactions!$A$1:$Y$3480,7,FALSE)</f>
        <v>WeareA2B</v>
      </c>
      <c r="P712" t="s">
        <v>28</v>
      </c>
      <c r="Q712">
        <v>6</v>
      </c>
      <c r="R712" t="s">
        <v>607</v>
      </c>
      <c r="S712" t="s">
        <v>176</v>
      </c>
      <c r="T712" t="s">
        <v>31</v>
      </c>
      <c r="U712" t="s">
        <v>32</v>
      </c>
      <c r="V712" t="s">
        <v>47</v>
      </c>
      <c r="W712">
        <v>7</v>
      </c>
      <c r="X712">
        <v>2</v>
      </c>
      <c r="Y712">
        <v>3582.39</v>
      </c>
      <c r="Z712">
        <v>691.24</v>
      </c>
      <c r="AA712">
        <v>58</v>
      </c>
      <c r="AB712">
        <v>71</v>
      </c>
      <c r="AC712">
        <v>2</v>
      </c>
      <c r="AD712">
        <v>2891.15</v>
      </c>
      <c r="AE712">
        <f t="shared" si="75"/>
        <v>2</v>
      </c>
      <c r="AF712">
        <f t="shared" si="82"/>
        <v>4</v>
      </c>
      <c r="AG712">
        <f t="shared" si="79"/>
        <v>3</v>
      </c>
      <c r="AH712">
        <f t="shared" si="80"/>
        <v>243</v>
      </c>
      <c r="AI712" t="str">
        <f t="shared" si="81"/>
        <v>Gold Customerr</v>
      </c>
    </row>
    <row r="713" spans="1:35" x14ac:dyDescent="0.3">
      <c r="A713">
        <v>658</v>
      </c>
      <c r="B713" t="s">
        <v>2287</v>
      </c>
      <c r="C713">
        <v>3025</v>
      </c>
      <c r="D713" t="s">
        <v>40</v>
      </c>
      <c r="E713" t="s">
        <v>25</v>
      </c>
      <c r="F713">
        <v>9</v>
      </c>
      <c r="G713" t="s">
        <v>2288</v>
      </c>
      <c r="H713" t="s">
        <v>2289</v>
      </c>
      <c r="I713" t="str">
        <f>VLOOKUP(A713,[1]Transactions!$A$2:$Y$3480,8,FALSE)</f>
        <v>Standard</v>
      </c>
      <c r="J713">
        <f>VLOOKUP(A713,[1]Transactions!$A$2:$Y$3480,13,FALSE)</f>
        <v>299.27</v>
      </c>
      <c r="K713" s="4">
        <f>VLOOKUP(A713,[1]Transactions!$A$2:$Y$3480,14,FALSE)</f>
        <v>33552</v>
      </c>
      <c r="M713" t="b">
        <f>VLOOKUP(A713,[1]Transactions!$A$2:$Y$3480,5,FALSE)</f>
        <v>0</v>
      </c>
      <c r="N713" t="str">
        <f>VLOOKUP(A713,[1]Transactions!$A$2:$Y$3480,6,FALSE)</f>
        <v>Approved</v>
      </c>
      <c r="O713" t="str">
        <f>VLOOKUP(A713,[1]Transactions!$A$1:$Y$3480,7,FALSE)</f>
        <v>Solex</v>
      </c>
      <c r="P713" t="s">
        <v>28</v>
      </c>
      <c r="Q713">
        <v>38</v>
      </c>
      <c r="R713" t="s">
        <v>295</v>
      </c>
      <c r="S713" t="s">
        <v>119</v>
      </c>
      <c r="T713" t="s">
        <v>38</v>
      </c>
      <c r="U713" t="s">
        <v>32</v>
      </c>
      <c r="V713" t="s">
        <v>33</v>
      </c>
      <c r="W713">
        <v>8</v>
      </c>
      <c r="X713">
        <v>5</v>
      </c>
      <c r="Y713">
        <v>5305.31</v>
      </c>
      <c r="Z713">
        <v>2709.14</v>
      </c>
      <c r="AA713">
        <v>76</v>
      </c>
      <c r="AB713">
        <v>97</v>
      </c>
      <c r="AC713">
        <v>5</v>
      </c>
      <c r="AD713">
        <v>2596.17</v>
      </c>
      <c r="AE713">
        <f t="shared" si="75"/>
        <v>1</v>
      </c>
      <c r="AF713">
        <f>_xlfn.IFS(AC713&gt;=14,1,AND(AC713&lt;=14,AC713&gt;7),2,AND(AC713&lt;=7,AC713&gt;=5),3,AND(AC713&lt;=4,AC713&gt;0),4)</f>
        <v>3</v>
      </c>
      <c r="AG713">
        <f t="shared" si="79"/>
        <v>3</v>
      </c>
      <c r="AH713">
        <f t="shared" si="80"/>
        <v>133</v>
      </c>
      <c r="AI713" t="str">
        <f t="shared" si="81"/>
        <v>Bronz customer</v>
      </c>
    </row>
    <row r="714" spans="1:35" x14ac:dyDescent="0.3">
      <c r="A714">
        <v>511</v>
      </c>
      <c r="B714" t="s">
        <v>2290</v>
      </c>
      <c r="C714">
        <v>2428</v>
      </c>
      <c r="D714" t="s">
        <v>24</v>
      </c>
      <c r="E714" t="s">
        <v>25</v>
      </c>
      <c r="F714">
        <v>3</v>
      </c>
      <c r="G714" t="s">
        <v>2291</v>
      </c>
      <c r="H714" t="s">
        <v>2292</v>
      </c>
      <c r="I714" t="str">
        <f>VLOOKUP(A714,[1]Transactions!$A$2:$Y$3480,8,FALSE)</f>
        <v>Road</v>
      </c>
      <c r="J714">
        <f>VLOOKUP(A714,[1]Transactions!$A$2:$Y$3480,13,FALSE)</f>
        <v>957.02</v>
      </c>
      <c r="K714" s="4">
        <f>VLOOKUP(A714,[1]Transactions!$A$2:$Y$3480,14,FALSE)</f>
        <v>33552</v>
      </c>
      <c r="M714" t="b">
        <f>VLOOKUP(A714,[1]Transactions!$A$2:$Y$3480,5,FALSE)</f>
        <v>1</v>
      </c>
      <c r="N714" t="str">
        <f>VLOOKUP(A714,[1]Transactions!$A$2:$Y$3480,6,FALSE)</f>
        <v>Approved</v>
      </c>
      <c r="O714" t="str">
        <f>VLOOKUP(A714,[1]Transactions!$A$1:$Y$3480,7,FALSE)</f>
        <v>Solex</v>
      </c>
      <c r="P714" t="s">
        <v>43</v>
      </c>
      <c r="Q714">
        <v>92</v>
      </c>
      <c r="R714" t="s">
        <v>130</v>
      </c>
      <c r="S714" t="s">
        <v>30</v>
      </c>
      <c r="T714" t="s">
        <v>46</v>
      </c>
      <c r="U714" t="s">
        <v>32</v>
      </c>
      <c r="V714" t="s">
        <v>47</v>
      </c>
      <c r="W714">
        <v>10</v>
      </c>
      <c r="X714">
        <v>4</v>
      </c>
      <c r="Y714">
        <v>2708.3</v>
      </c>
      <c r="Z714">
        <v>1555.67</v>
      </c>
      <c r="AA714">
        <v>37</v>
      </c>
      <c r="AB714">
        <v>11</v>
      </c>
      <c r="AC714">
        <v>4</v>
      </c>
      <c r="AD714">
        <v>1152.6300000000001</v>
      </c>
      <c r="AE714">
        <f t="shared" si="75"/>
        <v>4</v>
      </c>
      <c r="AF714">
        <f t="shared" si="82"/>
        <v>4</v>
      </c>
      <c r="AG714">
        <f t="shared" si="79"/>
        <v>4</v>
      </c>
      <c r="AH714">
        <f t="shared" si="80"/>
        <v>444</v>
      </c>
      <c r="AI714" t="str">
        <f t="shared" si="81"/>
        <v>Platinum Customer</v>
      </c>
    </row>
    <row r="715" spans="1:35" x14ac:dyDescent="0.3">
      <c r="A715">
        <v>1410</v>
      </c>
      <c r="B715" t="s">
        <v>2293</v>
      </c>
      <c r="C715">
        <v>2870</v>
      </c>
      <c r="D715" t="s">
        <v>24</v>
      </c>
      <c r="E715" t="s">
        <v>25</v>
      </c>
      <c r="F715">
        <v>5</v>
      </c>
      <c r="G715" t="s">
        <v>2294</v>
      </c>
      <c r="H715" t="s">
        <v>2295</v>
      </c>
      <c r="I715" t="str">
        <f>VLOOKUP(A715,[1]Transactions!$A$2:$Y$3480,8,FALSE)</f>
        <v>Standard</v>
      </c>
      <c r="J715">
        <f>VLOOKUP(A715,[1]Transactions!$A$2:$Y$3480,13,FALSE)</f>
        <v>834.93999999999994</v>
      </c>
      <c r="K715" s="4">
        <f>VLOOKUP(A715,[1]Transactions!$A$2:$Y$3480,14,FALSE)</f>
        <v>34556</v>
      </c>
      <c r="M715" t="b">
        <f>VLOOKUP(A715,[1]Transactions!$A$2:$Y$3480,5,FALSE)</f>
        <v>0</v>
      </c>
      <c r="N715" t="str">
        <f>VLOOKUP(A715,[1]Transactions!$A$2:$Y$3480,6,FALSE)</f>
        <v>Approved</v>
      </c>
      <c r="O715" t="str">
        <f>VLOOKUP(A715,[1]Transactions!$A$1:$Y$3480,7,FALSE)</f>
        <v>WeareA2B</v>
      </c>
      <c r="P715" t="s">
        <v>43</v>
      </c>
      <c r="Q715">
        <v>10</v>
      </c>
      <c r="R715" t="s">
        <v>648</v>
      </c>
      <c r="S715" t="s">
        <v>57</v>
      </c>
      <c r="T715" t="s">
        <v>46</v>
      </c>
      <c r="U715" t="s">
        <v>32</v>
      </c>
      <c r="V715" t="s">
        <v>33</v>
      </c>
      <c r="W715">
        <v>6</v>
      </c>
      <c r="X715">
        <v>7</v>
      </c>
      <c r="Y715">
        <v>10217.49</v>
      </c>
      <c r="Z715">
        <v>4620.38</v>
      </c>
      <c r="AA715">
        <v>23</v>
      </c>
      <c r="AB715">
        <v>60</v>
      </c>
      <c r="AC715">
        <v>7</v>
      </c>
      <c r="AD715">
        <v>5597.11</v>
      </c>
      <c r="AE715">
        <f t="shared" ref="AE715:AE778" si="83">_xlfn.IFS(AB715&gt;=85,1,AND(AB715&lt;=81,AB715&gt;44),2,AND(AB715&lt;=44,AB715&gt;17),3,AND(AB715&lt;=18,AB715&gt;0),4)</f>
        <v>2</v>
      </c>
      <c r="AF715">
        <f t="shared" si="82"/>
        <v>3</v>
      </c>
      <c r="AG715">
        <f t="shared" si="79"/>
        <v>1</v>
      </c>
      <c r="AH715">
        <f t="shared" si="80"/>
        <v>231</v>
      </c>
      <c r="AI715" t="str">
        <f t="shared" si="81"/>
        <v>Gold Customerr</v>
      </c>
    </row>
    <row r="716" spans="1:35" x14ac:dyDescent="0.3">
      <c r="A716">
        <v>320</v>
      </c>
      <c r="B716" t="s">
        <v>2296</v>
      </c>
      <c r="C716">
        <v>4701</v>
      </c>
      <c r="D716" t="s">
        <v>53</v>
      </c>
      <c r="E716" t="s">
        <v>25</v>
      </c>
      <c r="F716">
        <v>2</v>
      </c>
      <c r="G716" t="s">
        <v>2297</v>
      </c>
      <c r="H716" t="s">
        <v>2298</v>
      </c>
      <c r="I716" t="str">
        <f>VLOOKUP(A716,[1]Transactions!$A$2:$Y$3480,8,FALSE)</f>
        <v>Standard</v>
      </c>
      <c r="J716">
        <f>VLOOKUP(A716,[1]Transactions!$A$2:$Y$3480,13,FALSE)</f>
        <v>209.84000000000003</v>
      </c>
      <c r="K716" s="4">
        <f>VLOOKUP(A716,[1]Transactions!$A$2:$Y$3480,14,FALSE)</f>
        <v>38693</v>
      </c>
      <c r="M716" t="b">
        <f>VLOOKUP(A716,[1]Transactions!$A$2:$Y$3480,5,FALSE)</f>
        <v>1</v>
      </c>
      <c r="N716" t="str">
        <f>VLOOKUP(A716,[1]Transactions!$A$2:$Y$3480,6,FALSE)</f>
        <v>Approved</v>
      </c>
      <c r="O716" t="str">
        <f>VLOOKUP(A716,[1]Transactions!$A$1:$Y$3480,7,FALSE)</f>
        <v>Norco Bicycles</v>
      </c>
      <c r="P716" t="s">
        <v>28</v>
      </c>
      <c r="Q716">
        <v>19</v>
      </c>
      <c r="R716" t="s">
        <v>234</v>
      </c>
      <c r="S716" t="s">
        <v>30</v>
      </c>
      <c r="T716" t="s">
        <v>31</v>
      </c>
      <c r="U716" t="s">
        <v>32</v>
      </c>
      <c r="V716" t="s">
        <v>47</v>
      </c>
      <c r="W716">
        <v>4</v>
      </c>
      <c r="X716">
        <v>10</v>
      </c>
      <c r="Y716">
        <v>11721.06</v>
      </c>
      <c r="Z716">
        <v>4516.3999999999996</v>
      </c>
      <c r="AA716">
        <v>23</v>
      </c>
      <c r="AB716">
        <v>12</v>
      </c>
      <c r="AC716">
        <v>10</v>
      </c>
      <c r="AD716">
        <v>7204.66</v>
      </c>
      <c r="AE716">
        <f t="shared" si="83"/>
        <v>4</v>
      </c>
      <c r="AF716">
        <f t="shared" si="82"/>
        <v>2</v>
      </c>
      <c r="AG716">
        <f t="shared" si="79"/>
        <v>1</v>
      </c>
      <c r="AH716">
        <f t="shared" si="80"/>
        <v>421</v>
      </c>
      <c r="AI716" t="str">
        <f t="shared" si="81"/>
        <v>Platinum Customer</v>
      </c>
    </row>
    <row r="717" spans="1:35" x14ac:dyDescent="0.3">
      <c r="A717">
        <v>2519</v>
      </c>
      <c r="B717" t="s">
        <v>2299</v>
      </c>
      <c r="C717">
        <v>4825</v>
      </c>
      <c r="D717" t="s">
        <v>53</v>
      </c>
      <c r="E717" t="s">
        <v>25</v>
      </c>
      <c r="F717">
        <v>2</v>
      </c>
      <c r="G717" t="s">
        <v>2300</v>
      </c>
      <c r="H717" t="s">
        <v>2301</v>
      </c>
      <c r="I717" t="str">
        <f>VLOOKUP(A717,[1]Transactions!$A$2:$Y$3480,8,FALSE)</f>
        <v>Standard</v>
      </c>
      <c r="J717">
        <f>VLOOKUP(A717,[1]Transactions!$A$2:$Y$3480,13,FALSE)</f>
        <v>448.67999999999995</v>
      </c>
      <c r="K717" s="4">
        <f>VLOOKUP(A717,[1]Transactions!$A$2:$Y$3480,14,FALSE)</f>
        <v>38482</v>
      </c>
      <c r="M717" t="b">
        <f>VLOOKUP(A717,[1]Transactions!$A$2:$Y$3480,5,FALSE)</f>
        <v>0</v>
      </c>
      <c r="N717" t="str">
        <f>VLOOKUP(A717,[1]Transactions!$A$2:$Y$3480,6,FALSE)</f>
        <v>Approved</v>
      </c>
      <c r="O717" t="str">
        <f>VLOOKUP(A717,[1]Transactions!$A$1:$Y$3480,7,FALSE)</f>
        <v>Giant Bicycles</v>
      </c>
      <c r="P717" t="s">
        <v>28</v>
      </c>
      <c r="Q717">
        <v>76</v>
      </c>
      <c r="R717" t="s">
        <v>665</v>
      </c>
      <c r="S717" t="s">
        <v>119</v>
      </c>
      <c r="T717" t="s">
        <v>31</v>
      </c>
      <c r="U717" t="s">
        <v>32</v>
      </c>
      <c r="V717" t="s">
        <v>33</v>
      </c>
      <c r="W717">
        <v>5</v>
      </c>
      <c r="X717">
        <v>4</v>
      </c>
      <c r="Y717">
        <v>2487.2199999999998</v>
      </c>
      <c r="Z717">
        <v>2030.59</v>
      </c>
      <c r="AA717">
        <v>40</v>
      </c>
      <c r="AB717">
        <v>108</v>
      </c>
      <c r="AC717">
        <v>4</v>
      </c>
      <c r="AD717">
        <v>456.63</v>
      </c>
      <c r="AE717">
        <f t="shared" si="83"/>
        <v>1</v>
      </c>
      <c r="AF717">
        <f t="shared" si="82"/>
        <v>4</v>
      </c>
      <c r="AG717">
        <f t="shared" si="79"/>
        <v>4</v>
      </c>
      <c r="AH717">
        <f t="shared" si="80"/>
        <v>144</v>
      </c>
      <c r="AI717" t="str">
        <f t="shared" si="81"/>
        <v>Bronz customer</v>
      </c>
    </row>
    <row r="718" spans="1:35" x14ac:dyDescent="0.3">
      <c r="A718">
        <v>2458</v>
      </c>
      <c r="B718" t="s">
        <v>2302</v>
      </c>
      <c r="C718">
        <v>2165</v>
      </c>
      <c r="D718" t="s">
        <v>24</v>
      </c>
      <c r="E718" t="s">
        <v>25</v>
      </c>
      <c r="F718">
        <v>10</v>
      </c>
      <c r="G718" t="s">
        <v>2303</v>
      </c>
      <c r="H718" t="s">
        <v>2304</v>
      </c>
      <c r="I718" t="str">
        <f>VLOOKUP(A718,[1]Transactions!$A$2:$Y$3480,8,FALSE)</f>
        <v>Standard</v>
      </c>
      <c r="J718">
        <f>VLOOKUP(A718,[1]Transactions!$A$2:$Y$3480,13,FALSE)</f>
        <v>1069.5500000000002</v>
      </c>
      <c r="K718" s="4">
        <f>VLOOKUP(A718,[1]Transactions!$A$2:$Y$3480,14,FALSE)</f>
        <v>38216</v>
      </c>
      <c r="M718" t="b">
        <f>VLOOKUP(A718,[1]Transactions!$A$2:$Y$3480,5,FALSE)</f>
        <v>1</v>
      </c>
      <c r="N718" t="str">
        <f>VLOOKUP(A718,[1]Transactions!$A$2:$Y$3480,6,FALSE)</f>
        <v>Approved</v>
      </c>
      <c r="O718" t="str">
        <f>VLOOKUP(A718,[1]Transactions!$A$1:$Y$3480,7,FALSE)</f>
        <v>WeareA2B</v>
      </c>
      <c r="P718" t="s">
        <v>43</v>
      </c>
      <c r="Q718">
        <v>73</v>
      </c>
      <c r="R718" t="s">
        <v>2305</v>
      </c>
      <c r="S718" t="s">
        <v>119</v>
      </c>
      <c r="T718" t="s">
        <v>46</v>
      </c>
      <c r="U718" t="s">
        <v>32</v>
      </c>
      <c r="V718" t="s">
        <v>33</v>
      </c>
      <c r="W718">
        <v>5</v>
      </c>
      <c r="X718">
        <v>7</v>
      </c>
      <c r="Y718">
        <v>11224.23</v>
      </c>
      <c r="Z718">
        <v>3467.44</v>
      </c>
      <c r="AA718">
        <v>56</v>
      </c>
      <c r="AB718">
        <v>4</v>
      </c>
      <c r="AC718">
        <v>7</v>
      </c>
      <c r="AD718">
        <v>7756.79</v>
      </c>
      <c r="AE718">
        <f t="shared" si="83"/>
        <v>4</v>
      </c>
      <c r="AF718">
        <f t="shared" si="82"/>
        <v>3</v>
      </c>
      <c r="AG718">
        <f t="shared" si="79"/>
        <v>1</v>
      </c>
      <c r="AH718">
        <f t="shared" si="80"/>
        <v>431</v>
      </c>
      <c r="AI718" t="str">
        <f t="shared" si="81"/>
        <v>Platinum Customer</v>
      </c>
    </row>
    <row r="719" spans="1:35" x14ac:dyDescent="0.3">
      <c r="A719">
        <v>106</v>
      </c>
      <c r="B719" t="s">
        <v>2306</v>
      </c>
      <c r="C719">
        <v>2517</v>
      </c>
      <c r="D719" t="s">
        <v>24</v>
      </c>
      <c r="E719" t="s">
        <v>25</v>
      </c>
      <c r="F719">
        <v>9</v>
      </c>
      <c r="G719" t="s">
        <v>2307</v>
      </c>
      <c r="I719" t="str">
        <f>VLOOKUP(A719,[1]Transactions!$A$2:$Y$3480,8,FALSE)</f>
        <v>Standard</v>
      </c>
      <c r="J719">
        <f>VLOOKUP(A719,[1]Transactions!$A$2:$Y$3480,13,FALSE)</f>
        <v>198.29000000000002</v>
      </c>
      <c r="K719" s="4">
        <f>VLOOKUP(A719,[1]Transactions!$A$2:$Y$3480,14,FALSE)</f>
        <v>42105</v>
      </c>
      <c r="M719" t="b">
        <f>VLOOKUP(A719,[1]Transactions!$A$2:$Y$3480,5,FALSE)</f>
        <v>0</v>
      </c>
      <c r="N719" t="str">
        <f>VLOOKUP(A719,[1]Transactions!$A$2:$Y$3480,6,FALSE)</f>
        <v>Approved</v>
      </c>
      <c r="O719" t="str">
        <f>VLOOKUP(A719,[1]Transactions!$A$1:$Y$3480,7,FALSE)</f>
        <v>Trek Bicycles</v>
      </c>
      <c r="P719" t="s">
        <v>28</v>
      </c>
      <c r="Q719">
        <v>54</v>
      </c>
      <c r="R719" t="s">
        <v>1534</v>
      </c>
      <c r="S719" t="s">
        <v>30</v>
      </c>
      <c r="T719" t="s">
        <v>46</v>
      </c>
      <c r="U719" t="s">
        <v>32</v>
      </c>
      <c r="V719" t="s">
        <v>33</v>
      </c>
      <c r="W719">
        <v>18</v>
      </c>
      <c r="X719">
        <v>3</v>
      </c>
      <c r="Y719">
        <v>2906.16</v>
      </c>
      <c r="Z719">
        <v>392.47</v>
      </c>
      <c r="AA719">
        <v>54</v>
      </c>
      <c r="AB719">
        <v>1</v>
      </c>
      <c r="AC719">
        <v>3</v>
      </c>
      <c r="AD719">
        <v>2513.69</v>
      </c>
      <c r="AE719">
        <f t="shared" si="83"/>
        <v>4</v>
      </c>
      <c r="AF719">
        <f t="shared" si="82"/>
        <v>4</v>
      </c>
      <c r="AG719">
        <f t="shared" si="79"/>
        <v>3</v>
      </c>
      <c r="AH719">
        <f t="shared" si="80"/>
        <v>443</v>
      </c>
      <c r="AI719" t="str">
        <f t="shared" si="81"/>
        <v>Platinum Customer</v>
      </c>
    </row>
    <row r="720" spans="1:35" x14ac:dyDescent="0.3">
      <c r="A720">
        <v>1915</v>
      </c>
      <c r="B720" t="s">
        <v>2308</v>
      </c>
      <c r="C720">
        <v>3163</v>
      </c>
      <c r="D720" t="s">
        <v>40</v>
      </c>
      <c r="E720" t="s">
        <v>25</v>
      </c>
      <c r="F720">
        <v>8</v>
      </c>
      <c r="G720" t="s">
        <v>2309</v>
      </c>
      <c r="H720" t="s">
        <v>2310</v>
      </c>
      <c r="I720" t="str">
        <f>VLOOKUP(A720,[1]Transactions!$A$2:$Y$3480,8,FALSE)</f>
        <v>Standard</v>
      </c>
      <c r="J720">
        <f>VLOOKUP(A720,[1]Transactions!$A$2:$Y$3480,13,FALSE)</f>
        <v>1069.5500000000002</v>
      </c>
      <c r="K720" s="4">
        <f>VLOOKUP(A720,[1]Transactions!$A$2:$Y$3480,14,FALSE)</f>
        <v>38216</v>
      </c>
      <c r="M720" t="b">
        <f>VLOOKUP(A720,[1]Transactions!$A$2:$Y$3480,5,FALSE)</f>
        <v>0</v>
      </c>
      <c r="N720" t="str">
        <f>VLOOKUP(A720,[1]Transactions!$A$2:$Y$3480,6,FALSE)</f>
        <v>Approved</v>
      </c>
      <c r="O720" t="str">
        <f>VLOOKUP(A720,[1]Transactions!$A$1:$Y$3480,7,FALSE)</f>
        <v>WeareA2B</v>
      </c>
      <c r="P720" t="s">
        <v>43</v>
      </c>
      <c r="Q720">
        <v>40</v>
      </c>
      <c r="R720" t="s">
        <v>317</v>
      </c>
      <c r="S720" t="s">
        <v>30</v>
      </c>
      <c r="T720" t="s">
        <v>31</v>
      </c>
      <c r="U720" t="s">
        <v>32</v>
      </c>
      <c r="V720" t="s">
        <v>33</v>
      </c>
      <c r="W720">
        <v>12</v>
      </c>
      <c r="X720">
        <v>5</v>
      </c>
      <c r="Y720">
        <v>4749.41</v>
      </c>
      <c r="Z720">
        <v>2181.36</v>
      </c>
      <c r="AA720">
        <v>66</v>
      </c>
      <c r="AB720">
        <v>61</v>
      </c>
      <c r="AC720">
        <v>5</v>
      </c>
      <c r="AD720">
        <v>2568.0500000000002</v>
      </c>
      <c r="AE720">
        <f t="shared" si="83"/>
        <v>2</v>
      </c>
      <c r="AF720">
        <f>_xlfn.IFS(AC720&gt;=14,1,AND(AC720&lt;=14,AC720&gt;7),2,AND(AC720&lt;=7,AC720&gt;=5),3,AND(AC720&lt;=4,AC720&gt;0),4)</f>
        <v>3</v>
      </c>
      <c r="AG720">
        <f t="shared" si="79"/>
        <v>3</v>
      </c>
      <c r="AH720">
        <f t="shared" si="80"/>
        <v>233</v>
      </c>
      <c r="AI720" t="str">
        <f t="shared" si="81"/>
        <v>Gold Customerr</v>
      </c>
    </row>
    <row r="721" spans="1:35" x14ac:dyDescent="0.3">
      <c r="A721">
        <v>2816</v>
      </c>
      <c r="B721" t="s">
        <v>2311</v>
      </c>
      <c r="C721">
        <v>4226</v>
      </c>
      <c r="D721" t="s">
        <v>53</v>
      </c>
      <c r="E721" t="s">
        <v>25</v>
      </c>
      <c r="F721">
        <v>9</v>
      </c>
      <c r="G721" t="s">
        <v>2312</v>
      </c>
      <c r="H721" t="s">
        <v>2313</v>
      </c>
      <c r="I721" t="str">
        <f>VLOOKUP(A721,[1]Transactions!$A$2:$Y$3480,8,FALSE)</f>
        <v>Standard</v>
      </c>
      <c r="J721">
        <f>VLOOKUP(A721,[1]Transactions!$A$2:$Y$3480,13,FALSE)</f>
        <v>448.67999999999995</v>
      </c>
      <c r="K721" s="4">
        <f>VLOOKUP(A721,[1]Transactions!$A$2:$Y$3480,14,FALSE)</f>
        <v>41245</v>
      </c>
      <c r="M721" t="b">
        <f>VLOOKUP(A721,[1]Transactions!$A$2:$Y$3480,5,FALSE)</f>
        <v>1</v>
      </c>
      <c r="N721" t="str">
        <f>VLOOKUP(A721,[1]Transactions!$A$2:$Y$3480,6,FALSE)</f>
        <v>Approved</v>
      </c>
      <c r="O721" t="str">
        <f>VLOOKUP(A721,[1]Transactions!$A$1:$Y$3480,7,FALSE)</f>
        <v>Giant Bicycles</v>
      </c>
      <c r="P721" t="s">
        <v>43</v>
      </c>
      <c r="Q721">
        <v>87</v>
      </c>
      <c r="R721" t="s">
        <v>2314</v>
      </c>
      <c r="S721" t="s">
        <v>45</v>
      </c>
      <c r="T721" t="s">
        <v>31</v>
      </c>
      <c r="U721" t="s">
        <v>32</v>
      </c>
      <c r="V721" t="s">
        <v>33</v>
      </c>
      <c r="W721">
        <v>14</v>
      </c>
      <c r="X721">
        <v>10</v>
      </c>
      <c r="Y721">
        <v>13562.73</v>
      </c>
      <c r="Z721">
        <v>7684.26</v>
      </c>
      <c r="AA721">
        <v>30</v>
      </c>
      <c r="AB721">
        <v>8</v>
      </c>
      <c r="AC721">
        <v>10</v>
      </c>
      <c r="AD721">
        <v>5878.47</v>
      </c>
      <c r="AE721">
        <f t="shared" si="83"/>
        <v>4</v>
      </c>
      <c r="AF721">
        <f t="shared" si="82"/>
        <v>2</v>
      </c>
      <c r="AG721">
        <f t="shared" si="79"/>
        <v>1</v>
      </c>
      <c r="AH721">
        <f t="shared" si="80"/>
        <v>421</v>
      </c>
      <c r="AI721" t="str">
        <f t="shared" si="81"/>
        <v>Platinum Customer</v>
      </c>
    </row>
    <row r="722" spans="1:35" x14ac:dyDescent="0.3">
      <c r="A722">
        <v>124</v>
      </c>
      <c r="B722" t="s">
        <v>2315</v>
      </c>
      <c r="C722">
        <v>3074</v>
      </c>
      <c r="D722" t="s">
        <v>40</v>
      </c>
      <c r="E722" t="s">
        <v>25</v>
      </c>
      <c r="F722">
        <v>8</v>
      </c>
      <c r="G722" t="s">
        <v>2316</v>
      </c>
      <c r="H722" t="s">
        <v>2317</v>
      </c>
      <c r="I722" t="str">
        <f>VLOOKUP(A722,[1]Transactions!$A$2:$Y$3480,8,FALSE)</f>
        <v>Standard</v>
      </c>
      <c r="J722">
        <f>VLOOKUP(A722,[1]Transactions!$A$2:$Y$3480,13,FALSE)</f>
        <v>693.76</v>
      </c>
      <c r="K722" s="4">
        <f>VLOOKUP(A722,[1]Transactions!$A$2:$Y$3480,14,FALSE)</f>
        <v>35470</v>
      </c>
      <c r="M722" t="b">
        <f>VLOOKUP(A722,[1]Transactions!$A$2:$Y$3480,5,FALSE)</f>
        <v>0</v>
      </c>
      <c r="N722" t="str">
        <f>VLOOKUP(A722,[1]Transactions!$A$2:$Y$3480,6,FALSE)</f>
        <v>Approved</v>
      </c>
      <c r="O722" t="str">
        <f>VLOOKUP(A722,[1]Transactions!$A$1:$Y$3480,7,FALSE)</f>
        <v>OHM Cycles</v>
      </c>
      <c r="P722" t="s">
        <v>43</v>
      </c>
      <c r="Q722">
        <v>27</v>
      </c>
      <c r="R722" t="s">
        <v>2314</v>
      </c>
      <c r="S722" t="s">
        <v>30</v>
      </c>
      <c r="T722" t="s">
        <v>46</v>
      </c>
      <c r="U722" t="s">
        <v>32</v>
      </c>
      <c r="V722" t="s">
        <v>33</v>
      </c>
      <c r="W722">
        <v>5</v>
      </c>
      <c r="X722">
        <v>7</v>
      </c>
      <c r="Y722">
        <v>8272.15</v>
      </c>
      <c r="Z722">
        <v>4217.8999999999996</v>
      </c>
      <c r="AA722">
        <v>25</v>
      </c>
      <c r="AB722">
        <v>2</v>
      </c>
      <c r="AC722">
        <v>7</v>
      </c>
      <c r="AD722">
        <v>4054.25</v>
      </c>
      <c r="AE722">
        <f t="shared" si="83"/>
        <v>4</v>
      </c>
      <c r="AF722">
        <f t="shared" si="82"/>
        <v>3</v>
      </c>
      <c r="AG722">
        <f t="shared" si="79"/>
        <v>2</v>
      </c>
      <c r="AH722">
        <f t="shared" si="80"/>
        <v>432</v>
      </c>
      <c r="AI722" t="str">
        <f t="shared" si="81"/>
        <v>Platinum Customer</v>
      </c>
    </row>
    <row r="723" spans="1:35" x14ac:dyDescent="0.3">
      <c r="A723">
        <v>2629</v>
      </c>
      <c r="B723" t="s">
        <v>2318</v>
      </c>
      <c r="C723">
        <v>2000</v>
      </c>
      <c r="D723" t="s">
        <v>24</v>
      </c>
      <c r="E723" t="s">
        <v>25</v>
      </c>
      <c r="F723">
        <v>9</v>
      </c>
      <c r="G723" t="s">
        <v>637</v>
      </c>
      <c r="H723" t="s">
        <v>2319</v>
      </c>
      <c r="I723" t="str">
        <f>VLOOKUP(A723,[1]Transactions!$A$2:$Y$3480,8,FALSE)</f>
        <v>Standard</v>
      </c>
      <c r="J723">
        <f>VLOOKUP(A723,[1]Transactions!$A$2:$Y$3480,13,FALSE)</f>
        <v>41.129999999999995</v>
      </c>
      <c r="K723" s="4">
        <f>VLOOKUP(A723,[1]Transactions!$A$2:$Y$3480,14,FALSE)</f>
        <v>34556</v>
      </c>
      <c r="M723" t="b">
        <f>VLOOKUP(A723,[1]Transactions!$A$2:$Y$3480,5,FALSE)</f>
        <v>1</v>
      </c>
      <c r="N723" t="str">
        <f>VLOOKUP(A723,[1]Transactions!$A$2:$Y$3480,6,FALSE)</f>
        <v>Approved</v>
      </c>
      <c r="O723" t="str">
        <f>VLOOKUP(A723,[1]Transactions!$A$1:$Y$3480,7,FALSE)</f>
        <v>Giant Bicycles</v>
      </c>
      <c r="P723" t="s">
        <v>43</v>
      </c>
      <c r="Q723">
        <v>60</v>
      </c>
      <c r="R723" t="s">
        <v>157</v>
      </c>
      <c r="S723" t="s">
        <v>96</v>
      </c>
      <c r="T723" t="s">
        <v>46</v>
      </c>
      <c r="U723" t="s">
        <v>32</v>
      </c>
      <c r="V723" t="s">
        <v>47</v>
      </c>
      <c r="W723">
        <v>19</v>
      </c>
      <c r="X723">
        <v>5</v>
      </c>
      <c r="Y723">
        <v>5608.95</v>
      </c>
      <c r="Z723">
        <v>1489.89</v>
      </c>
      <c r="AA723">
        <v>44</v>
      </c>
      <c r="AB723">
        <v>44</v>
      </c>
      <c r="AC723">
        <v>5</v>
      </c>
      <c r="AD723">
        <v>4119.0600000000004</v>
      </c>
      <c r="AE723">
        <f t="shared" si="83"/>
        <v>3</v>
      </c>
      <c r="AF723">
        <f t="shared" ref="AF723:AF724" si="84">_xlfn.IFS(AC723&gt;=14,1,AND(AC723&lt;=14,AC723&gt;7),2,AND(AC723&lt;=7,AC723&gt;=5),3,AND(AC723&lt;=4,AC723&gt;0),4)</f>
        <v>3</v>
      </c>
      <c r="AG723">
        <f t="shared" si="79"/>
        <v>2</v>
      </c>
      <c r="AH723">
        <f t="shared" si="80"/>
        <v>332</v>
      </c>
      <c r="AI723" t="str">
        <f t="shared" si="81"/>
        <v>Silver Customer</v>
      </c>
    </row>
    <row r="724" spans="1:35" x14ac:dyDescent="0.3">
      <c r="A724">
        <v>1316</v>
      </c>
      <c r="B724" t="s">
        <v>2320</v>
      </c>
      <c r="C724">
        <v>4280</v>
      </c>
      <c r="D724" t="s">
        <v>53</v>
      </c>
      <c r="E724" t="s">
        <v>25</v>
      </c>
      <c r="F724">
        <v>7</v>
      </c>
      <c r="G724" t="s">
        <v>2321</v>
      </c>
      <c r="H724" t="s">
        <v>2322</v>
      </c>
      <c r="I724" t="str">
        <f>VLOOKUP(A724,[1]Transactions!$A$2:$Y$3480,8,FALSE)</f>
        <v>Standard</v>
      </c>
      <c r="J724">
        <f>VLOOKUP(A724,[1]Transactions!$A$2:$Y$3480,13,FALSE)</f>
        <v>872.8900000000001</v>
      </c>
      <c r="K724" s="4">
        <f>VLOOKUP(A724,[1]Transactions!$A$2:$Y$3480,14,FALSE)</f>
        <v>42105</v>
      </c>
      <c r="M724" t="b">
        <f>VLOOKUP(A724,[1]Transactions!$A$2:$Y$3480,5,FALSE)</f>
        <v>0</v>
      </c>
      <c r="N724" t="str">
        <f>VLOOKUP(A724,[1]Transactions!$A$2:$Y$3480,6,FALSE)</f>
        <v>Approved</v>
      </c>
      <c r="O724" t="str">
        <f>VLOOKUP(A724,[1]Transactions!$A$1:$Y$3480,7,FALSE)</f>
        <v>Trek Bicycles</v>
      </c>
      <c r="P724" t="s">
        <v>28</v>
      </c>
      <c r="Q724">
        <v>79</v>
      </c>
      <c r="R724" t="s">
        <v>1053</v>
      </c>
      <c r="S724" t="s">
        <v>57</v>
      </c>
      <c r="T724" t="s">
        <v>46</v>
      </c>
      <c r="U724" t="s">
        <v>32</v>
      </c>
      <c r="V724" t="s">
        <v>33</v>
      </c>
      <c r="W724">
        <v>18</v>
      </c>
      <c r="X724">
        <v>5</v>
      </c>
      <c r="Y724">
        <v>5704.71</v>
      </c>
      <c r="Z724">
        <v>3551.83</v>
      </c>
      <c r="AA724">
        <v>30</v>
      </c>
      <c r="AB724">
        <v>32</v>
      </c>
      <c r="AC724">
        <v>5</v>
      </c>
      <c r="AD724">
        <v>2152.88</v>
      </c>
      <c r="AE724">
        <f t="shared" si="83"/>
        <v>3</v>
      </c>
      <c r="AF724">
        <f t="shared" si="84"/>
        <v>3</v>
      </c>
      <c r="AG724">
        <f t="shared" si="79"/>
        <v>3</v>
      </c>
      <c r="AH724">
        <f t="shared" si="80"/>
        <v>333</v>
      </c>
      <c r="AI724" t="str">
        <f t="shared" si="81"/>
        <v>Silver Customer</v>
      </c>
    </row>
    <row r="725" spans="1:35" x14ac:dyDescent="0.3">
      <c r="A725">
        <v>272</v>
      </c>
      <c r="B725" t="s">
        <v>2323</v>
      </c>
      <c r="C725">
        <v>2065</v>
      </c>
      <c r="D725" t="s">
        <v>24</v>
      </c>
      <c r="E725" t="s">
        <v>25</v>
      </c>
      <c r="F725">
        <v>12</v>
      </c>
      <c r="G725" t="s">
        <v>2324</v>
      </c>
      <c r="H725" t="s">
        <v>2325</v>
      </c>
      <c r="I725" t="str">
        <f>VLOOKUP(A725,[1]Transactions!$A$2:$Y$3480,8,FALSE)</f>
        <v>Standard</v>
      </c>
      <c r="J725">
        <f>VLOOKUP(A725,[1]Transactions!$A$2:$Y$3480,13,FALSE)</f>
        <v>143.35999999999999</v>
      </c>
      <c r="K725" s="4">
        <f>VLOOKUP(A725,[1]Transactions!$A$2:$Y$3480,14,FALSE)</f>
        <v>38002</v>
      </c>
      <c r="M725" t="b">
        <f>VLOOKUP(A725,[1]Transactions!$A$2:$Y$3480,5,FALSE)</f>
        <v>1</v>
      </c>
      <c r="N725" t="str">
        <f>VLOOKUP(A725,[1]Transactions!$A$2:$Y$3480,6,FALSE)</f>
        <v>Approved</v>
      </c>
      <c r="O725" t="str">
        <f>VLOOKUP(A725,[1]Transactions!$A$1:$Y$3480,7,FALSE)</f>
        <v>Trek Bicycles</v>
      </c>
      <c r="P725" t="s">
        <v>43</v>
      </c>
      <c r="Q725">
        <v>22</v>
      </c>
      <c r="R725" t="s">
        <v>37</v>
      </c>
      <c r="S725" t="s">
        <v>57</v>
      </c>
      <c r="T725" t="s">
        <v>31</v>
      </c>
      <c r="U725" t="s">
        <v>32</v>
      </c>
      <c r="V725" t="s">
        <v>33</v>
      </c>
      <c r="W725">
        <v>1</v>
      </c>
      <c r="X725">
        <v>7</v>
      </c>
      <c r="Y725">
        <v>7345.17</v>
      </c>
      <c r="Z725">
        <v>3503.1</v>
      </c>
      <c r="AA725">
        <v>33</v>
      </c>
      <c r="AB725">
        <v>91</v>
      </c>
      <c r="AC725">
        <v>7</v>
      </c>
      <c r="AD725">
        <v>3842.07</v>
      </c>
      <c r="AE725">
        <f t="shared" si="83"/>
        <v>1</v>
      </c>
      <c r="AF725">
        <f t="shared" si="82"/>
        <v>3</v>
      </c>
      <c r="AG725">
        <f t="shared" si="79"/>
        <v>2</v>
      </c>
      <c r="AH725">
        <f t="shared" si="80"/>
        <v>132</v>
      </c>
      <c r="AI725" t="str">
        <f t="shared" si="81"/>
        <v>Bronz customer</v>
      </c>
    </row>
    <row r="726" spans="1:35" x14ac:dyDescent="0.3">
      <c r="A726">
        <v>195</v>
      </c>
      <c r="B726" t="s">
        <v>2326</v>
      </c>
      <c r="C726">
        <v>3143</v>
      </c>
      <c r="D726" t="s">
        <v>40</v>
      </c>
      <c r="E726" t="s">
        <v>25</v>
      </c>
      <c r="F726">
        <v>9</v>
      </c>
      <c r="G726" t="s">
        <v>2327</v>
      </c>
      <c r="H726" t="s">
        <v>2328</v>
      </c>
      <c r="I726" t="str">
        <f>VLOOKUP(A726,[1]Transactions!$A$2:$Y$3480,8,FALSE)</f>
        <v>Standard</v>
      </c>
      <c r="J726">
        <f>VLOOKUP(A726,[1]Transactions!$A$2:$Y$3480,13,FALSE)</f>
        <v>64.509999999999991</v>
      </c>
      <c r="K726" s="4">
        <f>VLOOKUP(A726,[1]Transactions!$A$2:$Y$3480,14,FALSE)</f>
        <v>33429</v>
      </c>
      <c r="M726" t="b">
        <f>VLOOKUP(A726,[1]Transactions!$A$2:$Y$3480,5,FALSE)</f>
        <v>0</v>
      </c>
      <c r="N726" t="str">
        <f>VLOOKUP(A726,[1]Transactions!$A$2:$Y$3480,6,FALSE)</f>
        <v>Approved</v>
      </c>
      <c r="O726" t="str">
        <f>VLOOKUP(A726,[1]Transactions!$A$1:$Y$3480,7,FALSE)</f>
        <v>Norco Bicycles</v>
      </c>
      <c r="P726" t="s">
        <v>43</v>
      </c>
      <c r="Q726">
        <v>34</v>
      </c>
      <c r="R726" t="s">
        <v>621</v>
      </c>
      <c r="S726" t="s">
        <v>119</v>
      </c>
      <c r="T726" t="s">
        <v>31</v>
      </c>
      <c r="U726" t="s">
        <v>32</v>
      </c>
      <c r="V726" t="s">
        <v>47</v>
      </c>
      <c r="W726">
        <v>6</v>
      </c>
      <c r="X726">
        <v>7</v>
      </c>
      <c r="Y726">
        <v>12479.46</v>
      </c>
      <c r="Z726">
        <v>2846.05</v>
      </c>
      <c r="AA726">
        <v>61</v>
      </c>
      <c r="AB726">
        <v>0</v>
      </c>
      <c r="AC726">
        <v>7</v>
      </c>
      <c r="AD726">
        <v>9633.41</v>
      </c>
      <c r="AE726">
        <f>_xlfn.IFS(AB726&gt;=85,1,AND(AB726&lt;=84,AB726&gt;44),2,AND(AB726&lt;=44,AB726&gt;17),3,AND(AB726&lt;=18,AB726&gt;=0),4)</f>
        <v>4</v>
      </c>
      <c r="AF726">
        <f t="shared" si="82"/>
        <v>3</v>
      </c>
      <c r="AG726">
        <f t="shared" si="79"/>
        <v>1</v>
      </c>
      <c r="AH726">
        <f t="shared" si="80"/>
        <v>431</v>
      </c>
      <c r="AI726" t="str">
        <f t="shared" si="81"/>
        <v>Platinum Customer</v>
      </c>
    </row>
    <row r="727" spans="1:35" x14ac:dyDescent="0.3">
      <c r="A727">
        <v>2605</v>
      </c>
      <c r="B727" t="s">
        <v>2329</v>
      </c>
      <c r="C727">
        <v>3618</v>
      </c>
      <c r="D727" t="s">
        <v>40</v>
      </c>
      <c r="E727" t="s">
        <v>25</v>
      </c>
      <c r="F727">
        <v>1</v>
      </c>
      <c r="G727" t="s">
        <v>2330</v>
      </c>
      <c r="H727" t="s">
        <v>2331</v>
      </c>
      <c r="I727" t="str">
        <f>VLOOKUP(A727,[1]Transactions!$A$2:$Y$3480,8,FALSE)</f>
        <v>Standard</v>
      </c>
      <c r="J727">
        <f>VLOOKUP(A727,[1]Transactions!$A$2:$Y$3480,13,FALSE)</f>
        <v>771.12</v>
      </c>
      <c r="K727" s="4">
        <f>VLOOKUP(A727,[1]Transactions!$A$2:$Y$3480,14,FALSE)</f>
        <v>41047</v>
      </c>
      <c r="M727" t="b">
        <f>VLOOKUP(A727,[1]Transactions!$A$2:$Y$3480,5,FALSE)</f>
        <v>0</v>
      </c>
      <c r="N727" t="str">
        <f>VLOOKUP(A727,[1]Transactions!$A$2:$Y$3480,6,FALSE)</f>
        <v>Approved</v>
      </c>
      <c r="O727" t="str">
        <f>VLOOKUP(A727,[1]Transactions!$A$1:$Y$3480,7,FALSE)</f>
        <v>OHM Cycles</v>
      </c>
      <c r="P727" t="s">
        <v>28</v>
      </c>
      <c r="Q727">
        <v>50</v>
      </c>
      <c r="R727" t="s">
        <v>648</v>
      </c>
      <c r="S727" t="s">
        <v>30</v>
      </c>
      <c r="T727" t="s">
        <v>46</v>
      </c>
      <c r="U727" t="s">
        <v>32</v>
      </c>
      <c r="V727" t="s">
        <v>33</v>
      </c>
      <c r="W727">
        <v>18</v>
      </c>
      <c r="X727">
        <v>5</v>
      </c>
      <c r="Y727">
        <v>6656.21</v>
      </c>
      <c r="Z727">
        <v>2309.64</v>
      </c>
      <c r="AA727">
        <v>55</v>
      </c>
      <c r="AB727">
        <v>115</v>
      </c>
      <c r="AC727">
        <v>5</v>
      </c>
      <c r="AD727">
        <v>4346.57</v>
      </c>
      <c r="AE727">
        <f t="shared" si="83"/>
        <v>1</v>
      </c>
      <c r="AF727">
        <f>_xlfn.IFS(AC727&gt;=14,1,AND(AC727&lt;=14,AC727&gt;7),2,AND(AC727&lt;=7,AC727&gt;=5),3,AND(AC727&lt;=4,AC727&gt;0),4)</f>
        <v>3</v>
      </c>
      <c r="AG727">
        <f t="shared" si="79"/>
        <v>1</v>
      </c>
      <c r="AH727">
        <f t="shared" si="80"/>
        <v>131</v>
      </c>
      <c r="AI727" t="str">
        <f t="shared" si="81"/>
        <v>Bronz customer</v>
      </c>
    </row>
    <row r="728" spans="1:35" x14ac:dyDescent="0.3">
      <c r="A728">
        <v>317</v>
      </c>
      <c r="B728" t="s">
        <v>2332</v>
      </c>
      <c r="C728">
        <v>2232</v>
      </c>
      <c r="D728" t="s">
        <v>24</v>
      </c>
      <c r="E728" t="s">
        <v>25</v>
      </c>
      <c r="F728">
        <v>10</v>
      </c>
      <c r="G728" t="s">
        <v>2333</v>
      </c>
      <c r="H728" t="s">
        <v>2334</v>
      </c>
      <c r="I728" t="str">
        <f>VLOOKUP(A728,[1]Transactions!$A$2:$Y$3480,8,FALSE)</f>
        <v>Standard</v>
      </c>
      <c r="J728">
        <f>VLOOKUP(A728,[1]Transactions!$A$2:$Y$3480,13,FALSE)</f>
        <v>72.599999999999966</v>
      </c>
      <c r="K728" s="4">
        <f>VLOOKUP(A728,[1]Transactions!$A$2:$Y$3480,14,FALSE)</f>
        <v>36367</v>
      </c>
      <c r="M728" t="b">
        <f>VLOOKUP(A728,[1]Transactions!$A$2:$Y$3480,5,FALSE)</f>
        <v>1</v>
      </c>
      <c r="N728" t="str">
        <f>VLOOKUP(A728,[1]Transactions!$A$2:$Y$3480,6,FALSE)</f>
        <v>Approved</v>
      </c>
      <c r="O728" t="str">
        <f>VLOOKUP(A728,[1]Transactions!$A$1:$Y$3480,7,FALSE)</f>
        <v>Norco Bicycles</v>
      </c>
      <c r="P728" t="s">
        <v>43</v>
      </c>
      <c r="Q728">
        <v>26</v>
      </c>
      <c r="R728" t="s">
        <v>2217</v>
      </c>
      <c r="S728" t="s">
        <v>96</v>
      </c>
      <c r="T728" t="s">
        <v>31</v>
      </c>
      <c r="U728" t="s">
        <v>32</v>
      </c>
      <c r="V728" t="s">
        <v>33</v>
      </c>
      <c r="W728">
        <v>14</v>
      </c>
      <c r="X728">
        <v>4</v>
      </c>
      <c r="Y728">
        <v>5779.95</v>
      </c>
      <c r="Z728">
        <v>3013.68</v>
      </c>
      <c r="AA728">
        <v>46</v>
      </c>
      <c r="AB728">
        <v>80</v>
      </c>
      <c r="AC728">
        <v>4</v>
      </c>
      <c r="AD728">
        <v>2766.27</v>
      </c>
      <c r="AE728">
        <f t="shared" si="83"/>
        <v>2</v>
      </c>
      <c r="AF728">
        <f t="shared" si="82"/>
        <v>4</v>
      </c>
      <c r="AG728">
        <f t="shared" si="79"/>
        <v>3</v>
      </c>
      <c r="AH728">
        <f t="shared" si="80"/>
        <v>243</v>
      </c>
      <c r="AI728" t="str">
        <f t="shared" si="81"/>
        <v>Gold Customerr</v>
      </c>
    </row>
    <row r="729" spans="1:35" x14ac:dyDescent="0.3">
      <c r="A729">
        <v>1576</v>
      </c>
      <c r="B729" t="s">
        <v>2335</v>
      </c>
      <c r="C729">
        <v>2120</v>
      </c>
      <c r="D729" t="s">
        <v>24</v>
      </c>
      <c r="E729" t="s">
        <v>25</v>
      </c>
      <c r="F729">
        <v>9</v>
      </c>
      <c r="G729" t="s">
        <v>2336</v>
      </c>
      <c r="H729" t="s">
        <v>2337</v>
      </c>
      <c r="I729" t="str">
        <f>VLOOKUP(A729,[1]Transactions!$A$2:$Y$3480,8,FALSE)</f>
        <v>Road</v>
      </c>
      <c r="J729">
        <f>VLOOKUP(A729,[1]Transactions!$A$2:$Y$3480,13,FALSE)</f>
        <v>104.24000000000001</v>
      </c>
      <c r="K729" s="4">
        <f>VLOOKUP(A729,[1]Transactions!$A$2:$Y$3480,14,FALSE)</f>
        <v>35560</v>
      </c>
      <c r="M729" t="b">
        <f>VLOOKUP(A729,[1]Transactions!$A$2:$Y$3480,5,FALSE)</f>
        <v>1</v>
      </c>
      <c r="N729" t="str">
        <f>VLOOKUP(A729,[1]Transactions!$A$2:$Y$3480,6,FALSE)</f>
        <v>Approved</v>
      </c>
      <c r="O729" t="str">
        <f>VLOOKUP(A729,[1]Transactions!$A$1:$Y$3480,7,FALSE)</f>
        <v>Solex</v>
      </c>
      <c r="P729" t="s">
        <v>28</v>
      </c>
      <c r="Q729">
        <v>77</v>
      </c>
      <c r="R729" t="s">
        <v>1748</v>
      </c>
      <c r="S729" t="s">
        <v>45</v>
      </c>
      <c r="T729" t="s">
        <v>31</v>
      </c>
      <c r="U729" t="s">
        <v>32</v>
      </c>
      <c r="V729" t="s">
        <v>47</v>
      </c>
      <c r="W729">
        <v>20</v>
      </c>
      <c r="X729">
        <v>7</v>
      </c>
      <c r="Y729">
        <v>7829.95</v>
      </c>
      <c r="Z729">
        <v>3308.6</v>
      </c>
      <c r="AA729">
        <v>34</v>
      </c>
      <c r="AB729">
        <v>37</v>
      </c>
      <c r="AC729">
        <v>7</v>
      </c>
      <c r="AD729">
        <v>4521.3500000000004</v>
      </c>
      <c r="AE729">
        <f t="shared" si="83"/>
        <v>3</v>
      </c>
      <c r="AF729">
        <f t="shared" si="82"/>
        <v>3</v>
      </c>
      <c r="AG729">
        <f t="shared" si="79"/>
        <v>1</v>
      </c>
      <c r="AH729">
        <f t="shared" si="80"/>
        <v>331</v>
      </c>
      <c r="AI729" t="str">
        <f t="shared" si="81"/>
        <v>Silver Customer</v>
      </c>
    </row>
    <row r="730" spans="1:35" x14ac:dyDescent="0.3">
      <c r="A730">
        <v>1463</v>
      </c>
      <c r="B730" t="s">
        <v>2338</v>
      </c>
      <c r="C730">
        <v>2557</v>
      </c>
      <c r="D730" t="s">
        <v>24</v>
      </c>
      <c r="E730" t="s">
        <v>25</v>
      </c>
      <c r="F730">
        <v>9</v>
      </c>
      <c r="G730" t="s">
        <v>2339</v>
      </c>
      <c r="H730" t="s">
        <v>2340</v>
      </c>
      <c r="I730" t="str">
        <f>VLOOKUP(A730,[1]Transactions!$A$2:$Y$3480,8,FALSE)</f>
        <v>Standard</v>
      </c>
      <c r="J730">
        <f>VLOOKUP(A730,[1]Transactions!$A$2:$Y$3480,13,FALSE)</f>
        <v>690.49</v>
      </c>
      <c r="K730" s="4">
        <f>VLOOKUP(A730,[1]Transactions!$A$2:$Y$3480,14,FALSE)</f>
        <v>35160</v>
      </c>
      <c r="M730" t="b">
        <f>VLOOKUP(A730,[1]Transactions!$A$2:$Y$3480,5,FALSE)</f>
        <v>1</v>
      </c>
      <c r="N730" t="str">
        <f>VLOOKUP(A730,[1]Transactions!$A$2:$Y$3480,6,FALSE)</f>
        <v>Approved</v>
      </c>
      <c r="O730" t="str">
        <f>VLOOKUP(A730,[1]Transactions!$A$1:$Y$3480,7,FALSE)</f>
        <v>Solex</v>
      </c>
      <c r="P730" t="s">
        <v>28</v>
      </c>
      <c r="Q730">
        <v>53</v>
      </c>
      <c r="R730" t="s">
        <v>607</v>
      </c>
      <c r="S730" t="s">
        <v>176</v>
      </c>
      <c r="T730" t="s">
        <v>46</v>
      </c>
      <c r="U730" t="s">
        <v>32</v>
      </c>
      <c r="V730" t="s">
        <v>33</v>
      </c>
      <c r="W730">
        <v>18</v>
      </c>
      <c r="X730">
        <v>5</v>
      </c>
      <c r="Y730">
        <v>5593.08</v>
      </c>
      <c r="Z730">
        <v>3421.35</v>
      </c>
      <c r="AA730">
        <v>55</v>
      </c>
      <c r="AB730">
        <v>110</v>
      </c>
      <c r="AC730">
        <v>5</v>
      </c>
      <c r="AD730">
        <v>2171.73</v>
      </c>
      <c r="AE730">
        <f t="shared" si="83"/>
        <v>1</v>
      </c>
      <c r="AF730">
        <f>_xlfn.IFS(AC730&gt;=14,1,AND(AC730&lt;=14,AC730&gt;7),2,AND(AC730&lt;=7,AC730&gt;=5),3,AND(AC730&lt;=4,AC730&gt;0),4)</f>
        <v>3</v>
      </c>
      <c r="AG730">
        <f t="shared" si="79"/>
        <v>3</v>
      </c>
      <c r="AH730">
        <f t="shared" si="80"/>
        <v>133</v>
      </c>
      <c r="AI730" t="str">
        <f t="shared" si="81"/>
        <v>Bronz customer</v>
      </c>
    </row>
    <row r="731" spans="1:35" x14ac:dyDescent="0.3">
      <c r="A731">
        <v>743</v>
      </c>
      <c r="B731" t="s">
        <v>2341</v>
      </c>
      <c r="C731">
        <v>2031</v>
      </c>
      <c r="D731" t="s">
        <v>24</v>
      </c>
      <c r="E731" t="s">
        <v>25</v>
      </c>
      <c r="F731">
        <v>10</v>
      </c>
      <c r="G731" t="s">
        <v>2342</v>
      </c>
      <c r="H731" t="s">
        <v>2343</v>
      </c>
      <c r="I731" t="str">
        <f>VLOOKUP(A731,[1]Transactions!$A$2:$Y$3480,8,FALSE)</f>
        <v>Standard</v>
      </c>
      <c r="J731">
        <f>VLOOKUP(A731,[1]Transactions!$A$2:$Y$3480,13,FALSE)</f>
        <v>133.7800000000002</v>
      </c>
      <c r="K731" s="4">
        <f>VLOOKUP(A731,[1]Transactions!$A$2:$Y$3480,14,FALSE)</f>
        <v>33455</v>
      </c>
      <c r="M731" t="b">
        <f>VLOOKUP(A731,[1]Transactions!$A$2:$Y$3480,5,FALSE)</f>
        <v>1</v>
      </c>
      <c r="N731" t="str">
        <f>VLOOKUP(A731,[1]Transactions!$A$2:$Y$3480,6,FALSE)</f>
        <v>Approved</v>
      </c>
      <c r="O731" t="str">
        <f>VLOOKUP(A731,[1]Transactions!$A$1:$Y$3480,7,FALSE)</f>
        <v>Norco Bicycles</v>
      </c>
      <c r="P731" t="s">
        <v>28</v>
      </c>
      <c r="Q731">
        <v>89</v>
      </c>
      <c r="R731" t="s">
        <v>206</v>
      </c>
      <c r="S731" t="s">
        <v>45</v>
      </c>
      <c r="T731" t="s">
        <v>31</v>
      </c>
      <c r="U731" t="s">
        <v>32</v>
      </c>
      <c r="V731" t="s">
        <v>33</v>
      </c>
      <c r="W731">
        <v>13</v>
      </c>
      <c r="X731">
        <v>4</v>
      </c>
      <c r="Y731">
        <v>4994.21</v>
      </c>
      <c r="Z731">
        <v>1085.4100000000001</v>
      </c>
      <c r="AA731">
        <v>39</v>
      </c>
      <c r="AB731">
        <v>89</v>
      </c>
      <c r="AC731">
        <v>4</v>
      </c>
      <c r="AD731">
        <v>3908.8</v>
      </c>
      <c r="AE731">
        <f t="shared" si="83"/>
        <v>1</v>
      </c>
      <c r="AF731">
        <f t="shared" si="82"/>
        <v>4</v>
      </c>
      <c r="AG731">
        <f t="shared" si="79"/>
        <v>2</v>
      </c>
      <c r="AH731">
        <f t="shared" si="80"/>
        <v>142</v>
      </c>
      <c r="AI731" t="str">
        <f t="shared" si="81"/>
        <v>Bronz customer</v>
      </c>
    </row>
    <row r="732" spans="1:35" x14ac:dyDescent="0.3">
      <c r="A732">
        <v>1758</v>
      </c>
      <c r="B732" t="s">
        <v>2344</v>
      </c>
      <c r="C732">
        <v>2800</v>
      </c>
      <c r="D732" t="s">
        <v>24</v>
      </c>
      <c r="E732" t="s">
        <v>25</v>
      </c>
      <c r="F732">
        <v>2</v>
      </c>
      <c r="G732" t="s">
        <v>2345</v>
      </c>
      <c r="H732" t="s">
        <v>2346</v>
      </c>
      <c r="I732" t="str">
        <f>VLOOKUP(A732,[1]Transactions!$A$2:$Y$3480,8,FALSE)</f>
        <v>Touring</v>
      </c>
      <c r="J732">
        <f>VLOOKUP(A732,[1]Transactions!$A$2:$Y$3480,13,FALSE)</f>
        <v>1630.25</v>
      </c>
      <c r="K732" s="4">
        <f>VLOOKUP(A732,[1]Transactions!$A$2:$Y$3480,14,FALSE)</f>
        <v>33259</v>
      </c>
      <c r="M732" t="b">
        <f>VLOOKUP(A732,[1]Transactions!$A$2:$Y$3480,5,FALSE)</f>
        <v>1</v>
      </c>
      <c r="N732" t="str">
        <f>VLOOKUP(A732,[1]Transactions!$A$2:$Y$3480,6,FALSE)</f>
        <v>Approved</v>
      </c>
      <c r="O732" t="str">
        <f>VLOOKUP(A732,[1]Transactions!$A$1:$Y$3480,7,FALSE)</f>
        <v>WeareA2B</v>
      </c>
      <c r="P732" t="s">
        <v>43</v>
      </c>
      <c r="Q732">
        <v>16</v>
      </c>
      <c r="R732" t="s">
        <v>1546</v>
      </c>
      <c r="S732" t="s">
        <v>7272</v>
      </c>
      <c r="T732" t="s">
        <v>31</v>
      </c>
      <c r="U732" t="s">
        <v>32</v>
      </c>
      <c r="V732" t="s">
        <v>33</v>
      </c>
      <c r="W732">
        <v>6</v>
      </c>
      <c r="X732">
        <v>7</v>
      </c>
      <c r="Y732">
        <v>4887.03</v>
      </c>
      <c r="Z732">
        <v>3122.18</v>
      </c>
      <c r="AA732">
        <v>48</v>
      </c>
      <c r="AB732">
        <v>2</v>
      </c>
      <c r="AC732">
        <v>7</v>
      </c>
      <c r="AD732">
        <v>1764.85</v>
      </c>
      <c r="AE732">
        <f t="shared" si="83"/>
        <v>4</v>
      </c>
      <c r="AF732">
        <f t="shared" si="82"/>
        <v>3</v>
      </c>
      <c r="AG732">
        <f t="shared" si="79"/>
        <v>4</v>
      </c>
      <c r="AH732">
        <f t="shared" si="80"/>
        <v>434</v>
      </c>
      <c r="AI732" t="str">
        <f t="shared" si="81"/>
        <v>Platinum Customer</v>
      </c>
    </row>
    <row r="733" spans="1:35" x14ac:dyDescent="0.3">
      <c r="A733">
        <v>646</v>
      </c>
      <c r="B733" t="s">
        <v>2347</v>
      </c>
      <c r="C733">
        <v>3564</v>
      </c>
      <c r="D733" t="s">
        <v>40</v>
      </c>
      <c r="E733" t="s">
        <v>25</v>
      </c>
      <c r="F733">
        <v>2</v>
      </c>
      <c r="G733" t="s">
        <v>2348</v>
      </c>
      <c r="H733" t="s">
        <v>2349</v>
      </c>
      <c r="I733" t="str">
        <f>VLOOKUP(A733,[1]Transactions!$A$2:$Y$3480,8,FALSE)</f>
        <v>Standard</v>
      </c>
      <c r="J733">
        <f>VLOOKUP(A733,[1]Transactions!$A$2:$Y$3480,13,FALSE)</f>
        <v>1702.5499999999997</v>
      </c>
      <c r="K733" s="4">
        <f>VLOOKUP(A733,[1]Transactions!$A$2:$Y$3480,14,FALSE)</f>
        <v>36498</v>
      </c>
      <c r="M733" t="b">
        <f>VLOOKUP(A733,[1]Transactions!$A$2:$Y$3480,5,FALSE)</f>
        <v>0</v>
      </c>
      <c r="N733" t="str">
        <f>VLOOKUP(A733,[1]Transactions!$A$2:$Y$3480,6,FALSE)</f>
        <v>Approved</v>
      </c>
      <c r="O733" t="str">
        <f>VLOOKUP(A733,[1]Transactions!$A$1:$Y$3480,7,FALSE)</f>
        <v>Trek Bicycles</v>
      </c>
      <c r="P733" t="s">
        <v>43</v>
      </c>
      <c r="Q733">
        <v>3</v>
      </c>
      <c r="R733" t="s">
        <v>415</v>
      </c>
      <c r="S733" t="s">
        <v>119</v>
      </c>
      <c r="T733" t="s">
        <v>38</v>
      </c>
      <c r="U733" t="s">
        <v>32</v>
      </c>
      <c r="V733" t="s">
        <v>47</v>
      </c>
      <c r="W733">
        <v>13</v>
      </c>
      <c r="X733">
        <v>4</v>
      </c>
      <c r="Y733">
        <v>4809.5200000000004</v>
      </c>
      <c r="Z733">
        <v>2276.11</v>
      </c>
      <c r="AA733">
        <v>47</v>
      </c>
      <c r="AB733">
        <v>110</v>
      </c>
      <c r="AC733">
        <v>4</v>
      </c>
      <c r="AD733">
        <v>2533.41</v>
      </c>
      <c r="AE733">
        <f t="shared" si="83"/>
        <v>1</v>
      </c>
      <c r="AF733">
        <f t="shared" si="82"/>
        <v>4</v>
      </c>
      <c r="AG733">
        <f t="shared" si="79"/>
        <v>3</v>
      </c>
      <c r="AH733">
        <f t="shared" si="80"/>
        <v>143</v>
      </c>
      <c r="AI733" t="str">
        <f t="shared" si="81"/>
        <v>Bronz customer</v>
      </c>
    </row>
    <row r="734" spans="1:35" x14ac:dyDescent="0.3">
      <c r="A734">
        <v>2467</v>
      </c>
      <c r="B734" t="s">
        <v>2350</v>
      </c>
      <c r="C734">
        <v>2540</v>
      </c>
      <c r="D734" t="s">
        <v>24</v>
      </c>
      <c r="E734" t="s">
        <v>25</v>
      </c>
      <c r="F734">
        <v>7</v>
      </c>
      <c r="G734" t="s">
        <v>2351</v>
      </c>
      <c r="H734" t="s">
        <v>2352</v>
      </c>
      <c r="I734" t="str">
        <f>VLOOKUP(A734,[1]Transactions!$A$2:$Y$3480,8,FALSE)</f>
        <v>Standard</v>
      </c>
      <c r="J734">
        <f>VLOOKUP(A734,[1]Transactions!$A$2:$Y$3480,13,FALSE)</f>
        <v>802.26</v>
      </c>
      <c r="K734" s="4">
        <f>VLOOKUP(A734,[1]Transactions!$A$2:$Y$3480,14,FALSE)</f>
        <v>42295</v>
      </c>
      <c r="M734" t="b">
        <f>VLOOKUP(A734,[1]Transactions!$A$2:$Y$3480,5,FALSE)</f>
        <v>0</v>
      </c>
      <c r="N734" t="str">
        <f>VLOOKUP(A734,[1]Transactions!$A$2:$Y$3480,6,FALSE)</f>
        <v>Approved</v>
      </c>
      <c r="O734" t="str">
        <f>VLOOKUP(A734,[1]Transactions!$A$1:$Y$3480,7,FALSE)</f>
        <v>OHM Cycles</v>
      </c>
      <c r="P734" t="s">
        <v>43</v>
      </c>
      <c r="Q734">
        <v>71</v>
      </c>
      <c r="R734" t="s">
        <v>2191</v>
      </c>
      <c r="S734" t="s">
        <v>119</v>
      </c>
      <c r="T734" t="s">
        <v>38</v>
      </c>
      <c r="U734" t="s">
        <v>32</v>
      </c>
      <c r="V734" t="s">
        <v>33</v>
      </c>
      <c r="W734">
        <v>4</v>
      </c>
      <c r="X734">
        <v>5</v>
      </c>
      <c r="Y734">
        <v>2590.13</v>
      </c>
      <c r="Z734">
        <v>628.34</v>
      </c>
      <c r="AA734">
        <v>45</v>
      </c>
      <c r="AB734">
        <v>21</v>
      </c>
      <c r="AC734">
        <v>5</v>
      </c>
      <c r="AD734">
        <v>1961.79</v>
      </c>
      <c r="AE734">
        <f t="shared" si="83"/>
        <v>3</v>
      </c>
      <c r="AF734">
        <f>_xlfn.IFS(AC734&gt;=14,1,AND(AC734&lt;=14,AC734&gt;7),2,AND(AC734&lt;=7,AC734&gt;=5),3,AND(AC734&lt;=4,AC734&gt;0),4)</f>
        <v>3</v>
      </c>
      <c r="AG734">
        <f t="shared" si="79"/>
        <v>3</v>
      </c>
      <c r="AH734">
        <f t="shared" si="80"/>
        <v>333</v>
      </c>
      <c r="AI734" t="str">
        <f t="shared" si="81"/>
        <v>Silver Customer</v>
      </c>
    </row>
    <row r="735" spans="1:35" x14ac:dyDescent="0.3">
      <c r="A735">
        <v>1194</v>
      </c>
      <c r="B735" t="s">
        <v>2353</v>
      </c>
      <c r="C735">
        <v>4118</v>
      </c>
      <c r="D735" t="s">
        <v>53</v>
      </c>
      <c r="E735" t="s">
        <v>25</v>
      </c>
      <c r="F735">
        <v>4</v>
      </c>
      <c r="G735" t="s">
        <v>2354</v>
      </c>
      <c r="H735" t="s">
        <v>2355</v>
      </c>
      <c r="I735" t="str">
        <f>VLOOKUP(A735,[1]Transactions!$A$2:$Y$3480,8,FALSE)</f>
        <v>Road</v>
      </c>
      <c r="J735">
        <f>VLOOKUP(A735,[1]Transactions!$A$2:$Y$3480,13,FALSE)</f>
        <v>187.38999999999987</v>
      </c>
      <c r="K735" s="4">
        <f>VLOOKUP(A735,[1]Transactions!$A$2:$Y$3480,14,FALSE)</f>
        <v>42560</v>
      </c>
      <c r="M735" t="b">
        <f>VLOOKUP(A735,[1]Transactions!$A$2:$Y$3480,5,FALSE)</f>
        <v>0</v>
      </c>
      <c r="N735" t="str">
        <f>VLOOKUP(A735,[1]Transactions!$A$2:$Y$3480,6,FALSE)</f>
        <v>Approved</v>
      </c>
      <c r="O735" t="str">
        <f>VLOOKUP(A735,[1]Transactions!$A$1:$Y$3480,7,FALSE)</f>
        <v>Solex</v>
      </c>
      <c r="P735" t="s">
        <v>43</v>
      </c>
      <c r="Q735">
        <v>69</v>
      </c>
      <c r="R735" t="s">
        <v>44</v>
      </c>
      <c r="S735" t="s">
        <v>183</v>
      </c>
      <c r="T735" t="s">
        <v>38</v>
      </c>
      <c r="U735" t="s">
        <v>32</v>
      </c>
      <c r="V735" t="s">
        <v>47</v>
      </c>
      <c r="W735">
        <v>3</v>
      </c>
      <c r="X735">
        <v>8</v>
      </c>
      <c r="Y735">
        <v>7829.33</v>
      </c>
      <c r="Z735">
        <v>3680.76</v>
      </c>
      <c r="AA735">
        <v>28</v>
      </c>
      <c r="AB735">
        <v>28</v>
      </c>
      <c r="AC735">
        <v>8</v>
      </c>
      <c r="AD735">
        <v>4148.57</v>
      </c>
      <c r="AE735">
        <f t="shared" si="83"/>
        <v>3</v>
      </c>
      <c r="AF735">
        <f t="shared" si="82"/>
        <v>2</v>
      </c>
      <c r="AG735">
        <f t="shared" si="79"/>
        <v>2</v>
      </c>
      <c r="AH735">
        <f t="shared" si="80"/>
        <v>322</v>
      </c>
      <c r="AI735" t="str">
        <f t="shared" si="81"/>
        <v>Silver Customer</v>
      </c>
    </row>
    <row r="736" spans="1:35" x14ac:dyDescent="0.3">
      <c r="A736">
        <v>28</v>
      </c>
      <c r="B736" t="s">
        <v>2356</v>
      </c>
      <c r="C736">
        <v>4868</v>
      </c>
      <c r="D736" t="s">
        <v>53</v>
      </c>
      <c r="E736" t="s">
        <v>25</v>
      </c>
      <c r="F736">
        <v>4</v>
      </c>
      <c r="G736" t="s">
        <v>2357</v>
      </c>
      <c r="H736" t="s">
        <v>2358</v>
      </c>
      <c r="I736" t="str">
        <f>VLOOKUP(A736,[1]Transactions!$A$2:$Y$3480,8,FALSE)</f>
        <v>Mountain</v>
      </c>
      <c r="J736">
        <f>VLOOKUP(A736,[1]Transactions!$A$2:$Y$3480,13,FALSE)</f>
        <v>114.93</v>
      </c>
      <c r="K736" s="4">
        <f>VLOOKUP(A736,[1]Transactions!$A$2:$Y$3480,14,FALSE)</f>
        <v>42560</v>
      </c>
      <c r="M736" t="b">
        <f>VLOOKUP(A736,[1]Transactions!$A$2:$Y$3480,5,FALSE)</f>
        <v>0</v>
      </c>
      <c r="N736" t="str">
        <f>VLOOKUP(A736,[1]Transactions!$A$2:$Y$3480,6,FALSE)</f>
        <v>Approved</v>
      </c>
      <c r="O736" t="str">
        <f>VLOOKUP(A736,[1]Transactions!$A$1:$Y$3480,7,FALSE)</f>
        <v>Trek Bicycles</v>
      </c>
      <c r="P736" t="s">
        <v>28</v>
      </c>
      <c r="Q736">
        <v>5</v>
      </c>
      <c r="R736" t="s">
        <v>793</v>
      </c>
      <c r="S736" t="s">
        <v>30</v>
      </c>
      <c r="T736" t="s">
        <v>38</v>
      </c>
      <c r="U736" t="s">
        <v>32</v>
      </c>
      <c r="V736" t="s">
        <v>33</v>
      </c>
      <c r="W736">
        <v>21</v>
      </c>
      <c r="X736">
        <v>6</v>
      </c>
      <c r="Y736">
        <v>5492.9</v>
      </c>
      <c r="Z736">
        <v>2126.34</v>
      </c>
      <c r="AA736">
        <v>46</v>
      </c>
      <c r="AB736">
        <v>83</v>
      </c>
      <c r="AC736">
        <v>6</v>
      </c>
      <c r="AD736">
        <v>3366.56</v>
      </c>
      <c r="AE736">
        <f>_xlfn.IFS(AB736&gt;=85,1,AND(AB736&lt;=84,AB736&gt;44),2,AND(AB736&lt;=44,AB736&gt;17),3,AND(AB736&lt;=18,AB736&gt;=0),4)</f>
        <v>2</v>
      </c>
      <c r="AF736">
        <f t="shared" si="82"/>
        <v>3</v>
      </c>
      <c r="AG736">
        <f t="shared" si="79"/>
        <v>2</v>
      </c>
      <c r="AH736">
        <f t="shared" si="80"/>
        <v>232</v>
      </c>
      <c r="AI736" t="str">
        <f t="shared" si="81"/>
        <v>Gold Customerr</v>
      </c>
    </row>
    <row r="737" spans="1:35" x14ac:dyDescent="0.3">
      <c r="A737">
        <v>600</v>
      </c>
      <c r="B737" t="s">
        <v>2359</v>
      </c>
      <c r="C737">
        <v>2148</v>
      </c>
      <c r="D737" t="s">
        <v>24</v>
      </c>
      <c r="E737" t="s">
        <v>25</v>
      </c>
      <c r="F737">
        <v>8</v>
      </c>
      <c r="G737" t="s">
        <v>448</v>
      </c>
      <c r="H737" t="s">
        <v>2360</v>
      </c>
      <c r="I737" t="str">
        <f>VLOOKUP(A737,[1]Transactions!$A$2:$Y$3480,8,FALSE)</f>
        <v>Standard</v>
      </c>
      <c r="J737">
        <f>VLOOKUP(A737,[1]Transactions!$A$2:$Y$3480,13,FALSE)</f>
        <v>72.599999999999966</v>
      </c>
      <c r="K737" s="4">
        <f>VLOOKUP(A737,[1]Transactions!$A$2:$Y$3480,14,FALSE)</f>
        <v>38482</v>
      </c>
      <c r="M737" t="b">
        <f>VLOOKUP(A737,[1]Transactions!$A$2:$Y$3480,5,FALSE)</f>
        <v>0</v>
      </c>
      <c r="N737" t="str">
        <f>VLOOKUP(A737,[1]Transactions!$A$2:$Y$3480,6,FALSE)</f>
        <v>Approved</v>
      </c>
      <c r="O737" t="str">
        <f>VLOOKUP(A737,[1]Transactions!$A$1:$Y$3480,7,FALSE)</f>
        <v>Norco Bicycles</v>
      </c>
      <c r="P737" t="s">
        <v>28</v>
      </c>
      <c r="Q737">
        <v>65</v>
      </c>
      <c r="R737" t="s">
        <v>403</v>
      </c>
      <c r="S737" t="s">
        <v>7272</v>
      </c>
      <c r="T737" t="s">
        <v>31</v>
      </c>
      <c r="U737" t="s">
        <v>32</v>
      </c>
      <c r="V737" t="s">
        <v>33</v>
      </c>
      <c r="W737">
        <v>8</v>
      </c>
      <c r="X737">
        <v>3</v>
      </c>
      <c r="Y737">
        <v>3893.54</v>
      </c>
      <c r="Z737">
        <v>2038.76</v>
      </c>
      <c r="AA737">
        <v>46</v>
      </c>
      <c r="AB737">
        <v>206</v>
      </c>
      <c r="AC737">
        <v>3</v>
      </c>
      <c r="AD737">
        <v>1854.78</v>
      </c>
      <c r="AE737">
        <f t="shared" si="83"/>
        <v>1</v>
      </c>
      <c r="AF737">
        <f t="shared" si="82"/>
        <v>4</v>
      </c>
      <c r="AG737">
        <f t="shared" si="79"/>
        <v>4</v>
      </c>
      <c r="AH737">
        <f t="shared" si="80"/>
        <v>144</v>
      </c>
      <c r="AI737" t="str">
        <f t="shared" si="81"/>
        <v>Bronz customer</v>
      </c>
    </row>
    <row r="738" spans="1:35" x14ac:dyDescent="0.3">
      <c r="A738">
        <v>598</v>
      </c>
      <c r="B738" t="s">
        <v>2361</v>
      </c>
      <c r="C738">
        <v>2075</v>
      </c>
      <c r="D738" t="s">
        <v>24</v>
      </c>
      <c r="E738" t="s">
        <v>25</v>
      </c>
      <c r="F738">
        <v>12</v>
      </c>
      <c r="G738" t="s">
        <v>2362</v>
      </c>
      <c r="H738" t="s">
        <v>2363</v>
      </c>
      <c r="I738" t="str">
        <f>VLOOKUP(A738,[1]Transactions!$A$2:$Y$3480,8,FALSE)</f>
        <v>Standard</v>
      </c>
      <c r="J738">
        <f>VLOOKUP(A738,[1]Transactions!$A$2:$Y$3480,13,FALSE)</f>
        <v>209.84000000000003</v>
      </c>
      <c r="K738" s="4">
        <f>VLOOKUP(A738,[1]Transactions!$A$2:$Y$3480,14,FALSE)</f>
        <v>38693</v>
      </c>
      <c r="M738" t="b">
        <f>VLOOKUP(A738,[1]Transactions!$A$2:$Y$3480,5,FALSE)</f>
        <v>1</v>
      </c>
      <c r="N738" t="str">
        <f>VLOOKUP(A738,[1]Transactions!$A$2:$Y$3480,6,FALSE)</f>
        <v>Approved</v>
      </c>
      <c r="O738" t="str">
        <f>VLOOKUP(A738,[1]Transactions!$A$1:$Y$3480,7,FALSE)</f>
        <v>Norco Bicycles</v>
      </c>
      <c r="P738" t="s">
        <v>28</v>
      </c>
      <c r="Q738">
        <v>25</v>
      </c>
      <c r="R738" t="s">
        <v>822</v>
      </c>
      <c r="S738" t="s">
        <v>45</v>
      </c>
      <c r="T738" t="s">
        <v>46</v>
      </c>
      <c r="U738" t="s">
        <v>32</v>
      </c>
      <c r="V738" t="s">
        <v>47</v>
      </c>
      <c r="W738">
        <v>12</v>
      </c>
      <c r="X738">
        <v>7</v>
      </c>
      <c r="Y738">
        <v>5976.19</v>
      </c>
      <c r="Z738">
        <v>2440.63</v>
      </c>
      <c r="AA738">
        <v>53</v>
      </c>
      <c r="AB738">
        <v>131</v>
      </c>
      <c r="AC738">
        <v>7</v>
      </c>
      <c r="AD738">
        <v>3535.56</v>
      </c>
      <c r="AE738">
        <f t="shared" si="83"/>
        <v>1</v>
      </c>
      <c r="AF738">
        <f t="shared" si="82"/>
        <v>3</v>
      </c>
      <c r="AG738">
        <f t="shared" si="79"/>
        <v>2</v>
      </c>
      <c r="AH738">
        <f t="shared" si="80"/>
        <v>132</v>
      </c>
      <c r="AI738" t="str">
        <f t="shared" si="81"/>
        <v>Bronz customer</v>
      </c>
    </row>
    <row r="739" spans="1:35" x14ac:dyDescent="0.3">
      <c r="A739">
        <v>2855</v>
      </c>
      <c r="B739" t="s">
        <v>2364</v>
      </c>
      <c r="C739">
        <v>2155</v>
      </c>
      <c r="D739" t="s">
        <v>24</v>
      </c>
      <c r="E739" t="s">
        <v>25</v>
      </c>
      <c r="F739">
        <v>10</v>
      </c>
      <c r="G739" t="s">
        <v>2365</v>
      </c>
      <c r="H739" t="s">
        <v>2366</v>
      </c>
      <c r="I739" t="str">
        <f>VLOOKUP(A739,[1]Transactions!$A$2:$Y$3480,8,FALSE)</f>
        <v>Touring</v>
      </c>
      <c r="J739">
        <f>VLOOKUP(A739,[1]Transactions!$A$2:$Y$3480,13,FALSE)</f>
        <v>1305.25</v>
      </c>
      <c r="K739" s="4">
        <f>VLOOKUP(A739,[1]Transactions!$A$2:$Y$3480,14,FALSE)</f>
        <v>34079</v>
      </c>
      <c r="M739" t="b">
        <f>VLOOKUP(A739,[1]Transactions!$A$2:$Y$3480,5,FALSE)</f>
        <v>0</v>
      </c>
      <c r="N739" t="str">
        <f>VLOOKUP(A739,[1]Transactions!$A$2:$Y$3480,6,FALSE)</f>
        <v>Approved</v>
      </c>
      <c r="O739" t="str">
        <f>VLOOKUP(A739,[1]Transactions!$A$1:$Y$3480,7,FALSE)</f>
        <v>WeareA2B</v>
      </c>
      <c r="P739" t="s">
        <v>43</v>
      </c>
      <c r="Q739">
        <v>81</v>
      </c>
      <c r="R739" t="s">
        <v>441</v>
      </c>
      <c r="S739" t="s">
        <v>119</v>
      </c>
      <c r="T739" t="s">
        <v>31</v>
      </c>
      <c r="U739" t="s">
        <v>32</v>
      </c>
      <c r="V739" t="s">
        <v>33</v>
      </c>
      <c r="W739">
        <v>17</v>
      </c>
      <c r="X739">
        <v>2</v>
      </c>
      <c r="Y739">
        <v>255.35</v>
      </c>
      <c r="Z739">
        <v>191.52</v>
      </c>
      <c r="AA739">
        <v>45</v>
      </c>
      <c r="AB739">
        <v>39</v>
      </c>
      <c r="AC739">
        <v>2</v>
      </c>
      <c r="AD739">
        <v>63.83</v>
      </c>
      <c r="AE739">
        <f t="shared" si="83"/>
        <v>3</v>
      </c>
      <c r="AF739">
        <f t="shared" si="82"/>
        <v>4</v>
      </c>
      <c r="AG739">
        <f t="shared" si="79"/>
        <v>4</v>
      </c>
      <c r="AH739">
        <f t="shared" si="80"/>
        <v>344</v>
      </c>
      <c r="AI739" t="str">
        <f t="shared" si="81"/>
        <v>Silver Customer</v>
      </c>
    </row>
    <row r="740" spans="1:35" x14ac:dyDescent="0.3">
      <c r="A740">
        <v>2544</v>
      </c>
      <c r="B740" t="s">
        <v>2367</v>
      </c>
      <c r="C740">
        <v>2261</v>
      </c>
      <c r="D740" t="s">
        <v>24</v>
      </c>
      <c r="E740" t="s">
        <v>25</v>
      </c>
      <c r="F740">
        <v>7</v>
      </c>
      <c r="G740" t="s">
        <v>2368</v>
      </c>
      <c r="H740" t="s">
        <v>2369</v>
      </c>
      <c r="I740" t="str">
        <f>VLOOKUP(A740,[1]Transactions!$A$2:$Y$3480,8,FALSE)</f>
        <v>Road</v>
      </c>
      <c r="J740">
        <f>VLOOKUP(A740,[1]Transactions!$A$2:$Y$3480,13,FALSE)</f>
        <v>830.2399999999999</v>
      </c>
      <c r="K740" s="4">
        <f>VLOOKUP(A740,[1]Transactions!$A$2:$Y$3480,14,FALSE)</f>
        <v>41922</v>
      </c>
      <c r="M740" t="b">
        <f>VLOOKUP(A740,[1]Transactions!$A$2:$Y$3480,5,FALSE)</f>
        <v>0</v>
      </c>
      <c r="N740" t="str">
        <f>VLOOKUP(A740,[1]Transactions!$A$2:$Y$3480,6,FALSE)</f>
        <v>Approved</v>
      </c>
      <c r="O740" t="str">
        <f>VLOOKUP(A740,[1]Transactions!$A$1:$Y$3480,7,FALSE)</f>
        <v>Norco Bicycles</v>
      </c>
      <c r="P740" t="s">
        <v>28</v>
      </c>
      <c r="Q740">
        <v>73</v>
      </c>
      <c r="R740" t="s">
        <v>1748</v>
      </c>
      <c r="S740" t="s">
        <v>119</v>
      </c>
      <c r="T740" t="s">
        <v>31</v>
      </c>
      <c r="U740" t="s">
        <v>32</v>
      </c>
      <c r="V740" t="s">
        <v>33</v>
      </c>
      <c r="W740">
        <v>16</v>
      </c>
      <c r="X740">
        <v>6</v>
      </c>
      <c r="Y740">
        <v>6633.58</v>
      </c>
      <c r="Z740">
        <v>3588.78</v>
      </c>
      <c r="AA740">
        <v>32</v>
      </c>
      <c r="AB740">
        <v>32</v>
      </c>
      <c r="AC740">
        <v>6</v>
      </c>
      <c r="AD740">
        <v>3044.8</v>
      </c>
      <c r="AE740">
        <f t="shared" si="83"/>
        <v>3</v>
      </c>
      <c r="AF740">
        <f t="shared" si="82"/>
        <v>3</v>
      </c>
      <c r="AG740">
        <f t="shared" si="79"/>
        <v>2</v>
      </c>
      <c r="AH740">
        <f t="shared" si="80"/>
        <v>332</v>
      </c>
      <c r="AI740" t="str">
        <f t="shared" si="81"/>
        <v>Silver Customer</v>
      </c>
    </row>
    <row r="741" spans="1:35" x14ac:dyDescent="0.3">
      <c r="A741">
        <v>1069</v>
      </c>
      <c r="B741" t="s">
        <v>2370</v>
      </c>
      <c r="C741">
        <v>4053</v>
      </c>
      <c r="D741" t="s">
        <v>53</v>
      </c>
      <c r="E741" t="s">
        <v>25</v>
      </c>
      <c r="F741">
        <v>7</v>
      </c>
      <c r="G741" t="s">
        <v>1521</v>
      </c>
      <c r="H741" t="s">
        <v>2371</v>
      </c>
      <c r="I741" t="str">
        <f>VLOOKUP(A741,[1]Transactions!$A$2:$Y$3480,8,FALSE)</f>
        <v>Standard</v>
      </c>
      <c r="J741">
        <f>VLOOKUP(A741,[1]Transactions!$A$2:$Y$3480,13,FALSE)</f>
        <v>903.11</v>
      </c>
      <c r="K741" s="4">
        <f>VLOOKUP(A741,[1]Transactions!$A$2:$Y$3480,14,FALSE)</f>
        <v>40618</v>
      </c>
      <c r="M741" t="b">
        <f>VLOOKUP(A741,[1]Transactions!$A$2:$Y$3480,5,FALSE)</f>
        <v>1</v>
      </c>
      <c r="N741" t="str">
        <f>VLOOKUP(A741,[1]Transactions!$A$2:$Y$3480,6,FALSE)</f>
        <v>Approved</v>
      </c>
      <c r="O741" t="str">
        <f>VLOOKUP(A741,[1]Transactions!$A$1:$Y$3480,7,FALSE)</f>
        <v>Trek Bicycles</v>
      </c>
      <c r="P741" t="s">
        <v>28</v>
      </c>
      <c r="Q741">
        <v>85</v>
      </c>
      <c r="R741" t="s">
        <v>487</v>
      </c>
      <c r="S741" t="s">
        <v>183</v>
      </c>
      <c r="T741" t="s">
        <v>31</v>
      </c>
      <c r="U741" t="s">
        <v>32</v>
      </c>
      <c r="V741" t="s">
        <v>47</v>
      </c>
      <c r="W741">
        <v>15</v>
      </c>
      <c r="X741">
        <v>5</v>
      </c>
      <c r="Y741">
        <v>6910.5</v>
      </c>
      <c r="Z741">
        <v>4927.8100000000004</v>
      </c>
      <c r="AA741">
        <v>44</v>
      </c>
      <c r="AB741">
        <v>204</v>
      </c>
      <c r="AC741">
        <v>5</v>
      </c>
      <c r="AD741">
        <v>1982.69</v>
      </c>
      <c r="AE741">
        <f t="shared" si="83"/>
        <v>1</v>
      </c>
      <c r="AF741">
        <f>_xlfn.IFS(AC741&gt;=14,1,AND(AC741&lt;=14,AC741&gt;7),2,AND(AC741&lt;=7,AC741&gt;=5),3,AND(AC741&lt;=4,AC741&gt;0),4)</f>
        <v>3</v>
      </c>
      <c r="AG741">
        <f t="shared" si="79"/>
        <v>3</v>
      </c>
      <c r="AH741">
        <f t="shared" si="80"/>
        <v>133</v>
      </c>
      <c r="AI741" t="str">
        <f t="shared" si="81"/>
        <v>Bronz customer</v>
      </c>
    </row>
    <row r="742" spans="1:35" x14ac:dyDescent="0.3">
      <c r="A742">
        <v>1825</v>
      </c>
      <c r="B742" t="s">
        <v>2372</v>
      </c>
      <c r="C742">
        <v>3212</v>
      </c>
      <c r="D742" t="s">
        <v>40</v>
      </c>
      <c r="E742" t="s">
        <v>25</v>
      </c>
      <c r="F742">
        <v>5</v>
      </c>
      <c r="G742" t="s">
        <v>2373</v>
      </c>
      <c r="H742" t="s">
        <v>2374</v>
      </c>
      <c r="I742" t="str">
        <f>VLOOKUP(A742,[1]Transactions!$A$2:$Y$3480,8,FALSE)</f>
        <v>Standard</v>
      </c>
      <c r="J742">
        <f>VLOOKUP(A742,[1]Transactions!$A$2:$Y$3480,13,FALSE)</f>
        <v>1230.3000000000002</v>
      </c>
      <c r="K742" s="4">
        <f>VLOOKUP(A742,[1]Transactions!$A$2:$Y$3480,14,FALSE)</f>
        <v>34115</v>
      </c>
      <c r="M742" t="b">
        <f>VLOOKUP(A742,[1]Transactions!$A$2:$Y$3480,5,FALSE)</f>
        <v>1</v>
      </c>
      <c r="N742" t="str">
        <f>VLOOKUP(A742,[1]Transactions!$A$2:$Y$3480,6,FALSE)</f>
        <v>Approved</v>
      </c>
      <c r="O742" t="str">
        <f>VLOOKUP(A742,[1]Transactions!$A$1:$Y$3480,7,FALSE)</f>
        <v>WeareA2B</v>
      </c>
      <c r="P742" t="s">
        <v>28</v>
      </c>
      <c r="Q742">
        <v>82</v>
      </c>
      <c r="R742" t="s">
        <v>842</v>
      </c>
      <c r="S742" t="s">
        <v>45</v>
      </c>
      <c r="T742" t="s">
        <v>31</v>
      </c>
      <c r="U742" t="s">
        <v>32</v>
      </c>
      <c r="V742" t="s">
        <v>33</v>
      </c>
      <c r="W742">
        <v>17</v>
      </c>
      <c r="X742">
        <v>6</v>
      </c>
      <c r="Y742">
        <v>6976.92</v>
      </c>
      <c r="Z742">
        <v>1999.15</v>
      </c>
      <c r="AA742">
        <v>53</v>
      </c>
      <c r="AB742">
        <v>40</v>
      </c>
      <c r="AC742">
        <v>6</v>
      </c>
      <c r="AD742">
        <v>4977.7700000000004</v>
      </c>
      <c r="AE742">
        <f t="shared" si="83"/>
        <v>3</v>
      </c>
      <c r="AF742">
        <f t="shared" si="82"/>
        <v>3</v>
      </c>
      <c r="AG742">
        <f t="shared" si="79"/>
        <v>1</v>
      </c>
      <c r="AH742">
        <f t="shared" si="80"/>
        <v>331</v>
      </c>
      <c r="AI742" t="str">
        <f t="shared" si="81"/>
        <v>Silver Customer</v>
      </c>
    </row>
    <row r="743" spans="1:35" x14ac:dyDescent="0.3">
      <c r="A743">
        <v>976</v>
      </c>
      <c r="B743" t="s">
        <v>2375</v>
      </c>
      <c r="C743">
        <v>3175</v>
      </c>
      <c r="D743" t="s">
        <v>40</v>
      </c>
      <c r="E743" t="s">
        <v>25</v>
      </c>
      <c r="F743">
        <v>8</v>
      </c>
      <c r="G743" t="s">
        <v>2376</v>
      </c>
      <c r="H743" t="s">
        <v>2377</v>
      </c>
      <c r="I743" t="str">
        <f>VLOOKUP(A743,[1]Transactions!$A$2:$Y$3480,8,FALSE)</f>
        <v>Standard</v>
      </c>
      <c r="J743">
        <f>VLOOKUP(A743,[1]Transactions!$A$2:$Y$3480,13,FALSE)</f>
        <v>1383.6100000000001</v>
      </c>
      <c r="K743" s="4">
        <f>VLOOKUP(A743,[1]Transactions!$A$2:$Y$3480,14,FALSE)</f>
        <v>38216</v>
      </c>
      <c r="M743" t="b">
        <f>VLOOKUP(A743,[1]Transactions!$A$2:$Y$3480,5,FALSE)</f>
        <v>0</v>
      </c>
      <c r="N743" t="str">
        <f>VLOOKUP(A743,[1]Transactions!$A$2:$Y$3480,6,FALSE)</f>
        <v>Approved</v>
      </c>
      <c r="O743" t="str">
        <f>VLOOKUP(A743,[1]Transactions!$A$1:$Y$3480,7,FALSE)</f>
        <v>Solex</v>
      </c>
      <c r="P743" t="s">
        <v>28</v>
      </c>
      <c r="Q743">
        <v>10</v>
      </c>
      <c r="R743" t="s">
        <v>253</v>
      </c>
      <c r="S743" t="s">
        <v>45</v>
      </c>
      <c r="T743" t="s">
        <v>38</v>
      </c>
      <c r="U743" t="s">
        <v>32</v>
      </c>
      <c r="V743" t="s">
        <v>47</v>
      </c>
      <c r="W743">
        <v>10</v>
      </c>
      <c r="X743">
        <v>6</v>
      </c>
      <c r="Y743">
        <v>6710.56</v>
      </c>
      <c r="Z743">
        <v>2879.88</v>
      </c>
      <c r="AA743">
        <v>48</v>
      </c>
      <c r="AB743">
        <v>170</v>
      </c>
      <c r="AC743">
        <v>6</v>
      </c>
      <c r="AD743">
        <v>3830.68</v>
      </c>
      <c r="AE743">
        <f t="shared" si="83"/>
        <v>1</v>
      </c>
      <c r="AF743">
        <f t="shared" si="82"/>
        <v>3</v>
      </c>
      <c r="AG743">
        <f t="shared" si="79"/>
        <v>2</v>
      </c>
      <c r="AH743">
        <f t="shared" si="80"/>
        <v>132</v>
      </c>
      <c r="AI743" t="str">
        <f t="shared" si="81"/>
        <v>Bronz customer</v>
      </c>
    </row>
    <row r="744" spans="1:35" x14ac:dyDescent="0.3">
      <c r="A744">
        <v>3089</v>
      </c>
      <c r="B744" t="s">
        <v>2378</v>
      </c>
      <c r="C744">
        <v>4504</v>
      </c>
      <c r="D744" t="s">
        <v>53</v>
      </c>
      <c r="E744" t="s">
        <v>25</v>
      </c>
      <c r="F744">
        <v>7</v>
      </c>
      <c r="G744" t="s">
        <v>2379</v>
      </c>
      <c r="H744" t="s">
        <v>2380</v>
      </c>
      <c r="I744" t="str">
        <f>VLOOKUP(A744,[1]Transactions!$A$2:$Y$3480,8,FALSE)</f>
        <v>Road</v>
      </c>
      <c r="J744">
        <f>VLOOKUP(A744,[1]Transactions!$A$2:$Y$3480,13,FALSE)</f>
        <v>129.01</v>
      </c>
      <c r="K744" s="4">
        <f>VLOOKUP(A744,[1]Transactions!$A$2:$Y$3480,14,FALSE)</f>
        <v>37539</v>
      </c>
      <c r="M744" t="b">
        <f>VLOOKUP(A744,[1]Transactions!$A$2:$Y$3480,5,FALSE)</f>
        <v>1</v>
      </c>
      <c r="N744" t="str">
        <f>VLOOKUP(A744,[1]Transactions!$A$2:$Y$3480,6,FALSE)</f>
        <v>Approved</v>
      </c>
      <c r="O744" t="str">
        <f>VLOOKUP(A744,[1]Transactions!$A$1:$Y$3480,7,FALSE)</f>
        <v>WeareA2B</v>
      </c>
      <c r="P744" t="s">
        <v>28</v>
      </c>
      <c r="Q744">
        <v>27</v>
      </c>
      <c r="R744" t="s">
        <v>230</v>
      </c>
      <c r="S744" t="s">
        <v>119</v>
      </c>
      <c r="T744" t="s">
        <v>38</v>
      </c>
      <c r="U744" t="s">
        <v>32</v>
      </c>
      <c r="V744" t="s">
        <v>33</v>
      </c>
      <c r="W744">
        <v>2</v>
      </c>
      <c r="X744">
        <v>4</v>
      </c>
      <c r="Y744">
        <v>6196.13</v>
      </c>
      <c r="Z744">
        <v>2577.69</v>
      </c>
      <c r="AA744">
        <v>20</v>
      </c>
      <c r="AB744">
        <v>27</v>
      </c>
      <c r="AC744">
        <v>4</v>
      </c>
      <c r="AD744">
        <v>3618.44</v>
      </c>
      <c r="AE744">
        <f t="shared" si="83"/>
        <v>3</v>
      </c>
      <c r="AF744">
        <f t="shared" si="82"/>
        <v>4</v>
      </c>
      <c r="AG744">
        <f t="shared" si="79"/>
        <v>2</v>
      </c>
      <c r="AH744">
        <f t="shared" si="80"/>
        <v>342</v>
      </c>
      <c r="AI744" t="str">
        <f t="shared" si="81"/>
        <v>Silver Customer</v>
      </c>
    </row>
    <row r="745" spans="1:35" x14ac:dyDescent="0.3">
      <c r="A745">
        <v>3413</v>
      </c>
      <c r="B745" t="s">
        <v>2381</v>
      </c>
      <c r="C745">
        <v>2160</v>
      </c>
      <c r="D745" t="s">
        <v>24</v>
      </c>
      <c r="E745" t="s">
        <v>25</v>
      </c>
      <c r="F745">
        <v>10</v>
      </c>
      <c r="G745" t="s">
        <v>2382</v>
      </c>
      <c r="H745" t="s">
        <v>2383</v>
      </c>
      <c r="I745" t="str">
        <f>VLOOKUP(A745,[1]Transactions!$A$2:$Y$3480,8,FALSE)</f>
        <v>Standard</v>
      </c>
      <c r="J745">
        <f>VLOOKUP(A745,[1]Transactions!$A$2:$Y$3480,13,FALSE)</f>
        <v>409.86000000000013</v>
      </c>
      <c r="K745" s="4">
        <f>VLOOKUP(A745,[1]Transactions!$A$2:$Y$3480,14,FALSE)</f>
        <v>35378</v>
      </c>
      <c r="M745" t="b">
        <f>VLOOKUP(A745,[1]Transactions!$A$2:$Y$3480,5,FALSE)</f>
        <v>0</v>
      </c>
      <c r="N745" t="str">
        <f>VLOOKUP(A745,[1]Transactions!$A$2:$Y$3480,6,FALSE)</f>
        <v>Approved</v>
      </c>
      <c r="O745" t="str">
        <f>VLOOKUP(A745,[1]Transactions!$A$1:$Y$3480,7,FALSE)</f>
        <v>Solex</v>
      </c>
      <c r="P745" t="s">
        <v>43</v>
      </c>
      <c r="Q745">
        <v>93</v>
      </c>
      <c r="R745" t="s">
        <v>206</v>
      </c>
      <c r="S745" t="s">
        <v>45</v>
      </c>
      <c r="T745" t="s">
        <v>31</v>
      </c>
      <c r="U745" t="s">
        <v>32</v>
      </c>
      <c r="V745" t="s">
        <v>47</v>
      </c>
      <c r="W745">
        <v>3</v>
      </c>
      <c r="X745">
        <v>4</v>
      </c>
      <c r="Y745">
        <v>6325.24</v>
      </c>
      <c r="Z745">
        <v>2249.06</v>
      </c>
      <c r="AA745">
        <v>22</v>
      </c>
      <c r="AB745">
        <v>25</v>
      </c>
      <c r="AC745">
        <v>4</v>
      </c>
      <c r="AD745">
        <v>4076.18</v>
      </c>
      <c r="AE745">
        <f t="shared" si="83"/>
        <v>3</v>
      </c>
      <c r="AF745">
        <f t="shared" si="82"/>
        <v>4</v>
      </c>
      <c r="AG745">
        <f t="shared" si="79"/>
        <v>2</v>
      </c>
      <c r="AH745">
        <f t="shared" si="80"/>
        <v>342</v>
      </c>
      <c r="AI745" t="str">
        <f t="shared" si="81"/>
        <v>Silver Customer</v>
      </c>
    </row>
    <row r="746" spans="1:35" x14ac:dyDescent="0.3">
      <c r="A746">
        <v>563</v>
      </c>
      <c r="B746" t="s">
        <v>2384</v>
      </c>
      <c r="C746">
        <v>4740</v>
      </c>
      <c r="D746" t="s">
        <v>53</v>
      </c>
      <c r="E746" t="s">
        <v>25</v>
      </c>
      <c r="F746">
        <v>5</v>
      </c>
      <c r="G746" t="s">
        <v>2385</v>
      </c>
      <c r="H746" t="s">
        <v>2386</v>
      </c>
      <c r="I746" t="str">
        <f>VLOOKUP(A746,[1]Transactions!$A$2:$Y$3480,8,FALSE)</f>
        <v>Standard</v>
      </c>
      <c r="J746">
        <f>VLOOKUP(A746,[1]Transactions!$A$2:$Y$3480,13,FALSE)</f>
        <v>50.66</v>
      </c>
      <c r="K746" s="4">
        <f>VLOOKUP(A746,[1]Transactions!$A$2:$Y$3480,14,FALSE)</f>
        <v>33364</v>
      </c>
      <c r="M746" t="b">
        <f>VLOOKUP(A746,[1]Transactions!$A$2:$Y$3480,5,FALSE)</f>
        <v>0</v>
      </c>
      <c r="N746" t="str">
        <f>VLOOKUP(A746,[1]Transactions!$A$2:$Y$3480,6,FALSE)</f>
        <v>Approved</v>
      </c>
      <c r="O746" t="str">
        <f>VLOOKUP(A746,[1]Transactions!$A$1:$Y$3480,7,FALSE)</f>
        <v>Solex</v>
      </c>
      <c r="P746" t="s">
        <v>28</v>
      </c>
      <c r="Q746">
        <v>25</v>
      </c>
      <c r="R746" t="s">
        <v>868</v>
      </c>
      <c r="S746" t="s">
        <v>219</v>
      </c>
      <c r="T746" t="s">
        <v>31</v>
      </c>
      <c r="U746" t="s">
        <v>32</v>
      </c>
      <c r="V746" t="s">
        <v>33</v>
      </c>
      <c r="W746">
        <v>19</v>
      </c>
      <c r="X746">
        <v>7</v>
      </c>
      <c r="Y746">
        <v>5492.75</v>
      </c>
      <c r="Z746">
        <v>3561.62</v>
      </c>
      <c r="AA746">
        <v>46</v>
      </c>
      <c r="AB746">
        <v>33</v>
      </c>
      <c r="AC746">
        <v>7</v>
      </c>
      <c r="AD746">
        <v>1931.13</v>
      </c>
      <c r="AE746">
        <f t="shared" si="83"/>
        <v>3</v>
      </c>
      <c r="AF746">
        <f t="shared" si="82"/>
        <v>3</v>
      </c>
      <c r="AG746">
        <f t="shared" si="79"/>
        <v>3</v>
      </c>
      <c r="AH746">
        <f t="shared" si="80"/>
        <v>333</v>
      </c>
      <c r="AI746" t="str">
        <f t="shared" si="81"/>
        <v>Silver Customer</v>
      </c>
    </row>
    <row r="747" spans="1:35" x14ac:dyDescent="0.3">
      <c r="A747">
        <v>2443</v>
      </c>
      <c r="B747" t="s">
        <v>2387</v>
      </c>
      <c r="C747">
        <v>2076</v>
      </c>
      <c r="D747" t="s">
        <v>24</v>
      </c>
      <c r="E747" t="s">
        <v>25</v>
      </c>
      <c r="F747">
        <v>11</v>
      </c>
      <c r="G747" t="s">
        <v>958</v>
      </c>
      <c r="H747" t="s">
        <v>2388</v>
      </c>
      <c r="I747" t="str">
        <f>VLOOKUP(A747,[1]Transactions!$A$2:$Y$3480,8,FALSE)</f>
        <v>Road</v>
      </c>
      <c r="J747">
        <f>VLOOKUP(A747,[1]Transactions!$A$2:$Y$3480,13,FALSE)</f>
        <v>445.20999999999992</v>
      </c>
      <c r="K747" s="4">
        <f>VLOOKUP(A747,[1]Transactions!$A$2:$Y$3480,14,FALSE)</f>
        <v>40553</v>
      </c>
      <c r="M747" t="b">
        <f>VLOOKUP(A747,[1]Transactions!$A$2:$Y$3480,5,FALSE)</f>
        <v>0</v>
      </c>
      <c r="N747" t="str">
        <f>VLOOKUP(A747,[1]Transactions!$A$2:$Y$3480,6,FALSE)</f>
        <v>Approved</v>
      </c>
      <c r="O747" t="str">
        <f>VLOOKUP(A747,[1]Transactions!$A$1:$Y$3480,7,FALSE)</f>
        <v>Norco Bicycles</v>
      </c>
      <c r="P747" t="s">
        <v>28</v>
      </c>
      <c r="Q747">
        <v>30</v>
      </c>
      <c r="R747" t="s">
        <v>861</v>
      </c>
      <c r="S747" t="s">
        <v>176</v>
      </c>
      <c r="T747" t="s">
        <v>46</v>
      </c>
      <c r="U747" t="s">
        <v>32</v>
      </c>
      <c r="V747" t="s">
        <v>47</v>
      </c>
      <c r="W747">
        <v>20</v>
      </c>
      <c r="X747">
        <v>6</v>
      </c>
      <c r="Y747">
        <v>6182.68</v>
      </c>
      <c r="Z747">
        <v>3142.62</v>
      </c>
      <c r="AA747">
        <v>30</v>
      </c>
      <c r="AB747">
        <v>12</v>
      </c>
      <c r="AC747">
        <v>6</v>
      </c>
      <c r="AD747">
        <v>3040.06</v>
      </c>
      <c r="AE747">
        <f t="shared" si="83"/>
        <v>4</v>
      </c>
      <c r="AF747">
        <f t="shared" si="82"/>
        <v>3</v>
      </c>
      <c r="AG747">
        <f t="shared" si="79"/>
        <v>2</v>
      </c>
      <c r="AH747">
        <f t="shared" si="80"/>
        <v>432</v>
      </c>
      <c r="AI747" t="str">
        <f t="shared" si="81"/>
        <v>Platinum Customer</v>
      </c>
    </row>
    <row r="748" spans="1:35" x14ac:dyDescent="0.3">
      <c r="A748">
        <v>3405</v>
      </c>
      <c r="B748" t="s">
        <v>2389</v>
      </c>
      <c r="C748">
        <v>4014</v>
      </c>
      <c r="D748" t="s">
        <v>53</v>
      </c>
      <c r="E748" t="s">
        <v>25</v>
      </c>
      <c r="F748">
        <v>6</v>
      </c>
      <c r="G748" t="s">
        <v>2390</v>
      </c>
      <c r="H748" t="s">
        <v>2391</v>
      </c>
      <c r="I748" t="str">
        <f>VLOOKUP(A748,[1]Transactions!$A$2:$Y$3480,8,FALSE)</f>
        <v>Road</v>
      </c>
      <c r="J748">
        <f>VLOOKUP(A748,[1]Transactions!$A$2:$Y$3480,13,FALSE)</f>
        <v>198.22000000000003</v>
      </c>
      <c r="K748" s="4">
        <f>VLOOKUP(A748,[1]Transactions!$A$2:$Y$3480,14,FALSE)</f>
        <v>33879</v>
      </c>
      <c r="M748" t="b">
        <f>VLOOKUP(A748,[1]Transactions!$A$2:$Y$3480,5,FALSE)</f>
        <v>1</v>
      </c>
      <c r="N748" t="str">
        <f>VLOOKUP(A748,[1]Transactions!$A$2:$Y$3480,6,FALSE)</f>
        <v>Approved</v>
      </c>
      <c r="O748" t="str">
        <f>VLOOKUP(A748,[1]Transactions!$A$1:$Y$3480,7,FALSE)</f>
        <v>Giant Bicycles</v>
      </c>
      <c r="P748" t="s">
        <v>43</v>
      </c>
      <c r="Q748">
        <v>89</v>
      </c>
      <c r="R748" t="s">
        <v>621</v>
      </c>
      <c r="S748" t="s">
        <v>45</v>
      </c>
      <c r="T748" t="s">
        <v>31</v>
      </c>
      <c r="U748" t="s">
        <v>32</v>
      </c>
      <c r="V748" t="s">
        <v>33</v>
      </c>
      <c r="W748">
        <v>3</v>
      </c>
      <c r="X748">
        <v>9</v>
      </c>
      <c r="Y748">
        <v>9157.7099999999991</v>
      </c>
      <c r="Z748">
        <v>2990</v>
      </c>
      <c r="AA748">
        <v>24</v>
      </c>
      <c r="AB748">
        <v>52</v>
      </c>
      <c r="AC748">
        <v>9</v>
      </c>
      <c r="AD748">
        <v>6167.71</v>
      </c>
      <c r="AE748">
        <f t="shared" si="83"/>
        <v>2</v>
      </c>
      <c r="AF748">
        <f t="shared" si="82"/>
        <v>2</v>
      </c>
      <c r="AG748">
        <f t="shared" si="79"/>
        <v>1</v>
      </c>
      <c r="AH748">
        <f t="shared" si="80"/>
        <v>221</v>
      </c>
      <c r="AI748" t="str">
        <f t="shared" si="81"/>
        <v>Gold Customerr</v>
      </c>
    </row>
    <row r="749" spans="1:35" x14ac:dyDescent="0.3">
      <c r="A749">
        <v>1392</v>
      </c>
      <c r="B749" t="s">
        <v>2392</v>
      </c>
      <c r="C749">
        <v>3752</v>
      </c>
      <c r="D749" t="s">
        <v>40</v>
      </c>
      <c r="E749" t="s">
        <v>25</v>
      </c>
      <c r="F749">
        <v>6</v>
      </c>
      <c r="G749" t="s">
        <v>2393</v>
      </c>
      <c r="H749" t="s">
        <v>2394</v>
      </c>
      <c r="I749" t="str">
        <f>VLOOKUP(A749,[1]Transactions!$A$2:$Y$3480,8,FALSE)</f>
        <v>Standard</v>
      </c>
      <c r="J749">
        <f>VLOOKUP(A749,[1]Transactions!$A$2:$Y$3480,13,FALSE)</f>
        <v>198.29000000000002</v>
      </c>
      <c r="K749" s="4">
        <f>VLOOKUP(A749,[1]Transactions!$A$2:$Y$3480,14,FALSE)</f>
        <v>38193</v>
      </c>
      <c r="M749" t="b">
        <f>VLOOKUP(A749,[1]Transactions!$A$2:$Y$3480,5,FALSE)</f>
        <v>0</v>
      </c>
      <c r="N749" t="str">
        <f>VLOOKUP(A749,[1]Transactions!$A$2:$Y$3480,6,FALSE)</f>
        <v>Approved</v>
      </c>
      <c r="O749" t="str">
        <f>VLOOKUP(A749,[1]Transactions!$A$1:$Y$3480,7,FALSE)</f>
        <v>Trek Bicycles</v>
      </c>
      <c r="P749" t="s">
        <v>43</v>
      </c>
      <c r="Q749">
        <v>28</v>
      </c>
      <c r="R749" t="s">
        <v>415</v>
      </c>
      <c r="S749" t="s">
        <v>45</v>
      </c>
      <c r="T749" t="s">
        <v>31</v>
      </c>
      <c r="U749" t="s">
        <v>32</v>
      </c>
      <c r="V749" t="s">
        <v>47</v>
      </c>
      <c r="W749">
        <v>1</v>
      </c>
      <c r="X749">
        <v>3</v>
      </c>
      <c r="Y749">
        <v>4481.38</v>
      </c>
      <c r="Z749">
        <v>1285.1099999999999</v>
      </c>
      <c r="AA749">
        <v>20</v>
      </c>
      <c r="AB749">
        <v>107</v>
      </c>
      <c r="AC749">
        <v>3</v>
      </c>
      <c r="AD749">
        <v>3196.27</v>
      </c>
      <c r="AE749">
        <f t="shared" si="83"/>
        <v>1</v>
      </c>
      <c r="AF749">
        <f t="shared" si="82"/>
        <v>4</v>
      </c>
      <c r="AG749">
        <f t="shared" si="79"/>
        <v>2</v>
      </c>
      <c r="AH749">
        <f t="shared" si="80"/>
        <v>142</v>
      </c>
      <c r="AI749" t="str">
        <f t="shared" si="81"/>
        <v>Bronz customer</v>
      </c>
    </row>
    <row r="750" spans="1:35" x14ac:dyDescent="0.3">
      <c r="A750">
        <v>41</v>
      </c>
      <c r="B750" t="s">
        <v>2395</v>
      </c>
      <c r="C750">
        <v>3350</v>
      </c>
      <c r="D750" t="s">
        <v>40</v>
      </c>
      <c r="E750" t="s">
        <v>25</v>
      </c>
      <c r="F750">
        <v>9</v>
      </c>
      <c r="G750" t="s">
        <v>2396</v>
      </c>
      <c r="H750" t="s">
        <v>2397</v>
      </c>
      <c r="I750" t="str">
        <f>VLOOKUP(A750,[1]Transactions!$A$2:$Y$3480,8,FALSE)</f>
        <v>Standard</v>
      </c>
      <c r="J750">
        <f>VLOOKUP(A750,[1]Transactions!$A$2:$Y$3480,13,FALSE)</f>
        <v>1660.88</v>
      </c>
      <c r="K750" s="4">
        <f>VLOOKUP(A750,[1]Transactions!$A$2:$Y$3480,14,FALSE)</f>
        <v>37668</v>
      </c>
      <c r="M750" t="b">
        <f>VLOOKUP(A750,[1]Transactions!$A$2:$Y$3480,5,FALSE)</f>
        <v>1</v>
      </c>
      <c r="N750" t="str">
        <f>VLOOKUP(A750,[1]Transactions!$A$2:$Y$3480,6,FALSE)</f>
        <v>Approved</v>
      </c>
      <c r="O750" t="str">
        <f>VLOOKUP(A750,[1]Transactions!$A$1:$Y$3480,7,FALSE)</f>
        <v>WeareA2B</v>
      </c>
      <c r="P750" t="s">
        <v>28</v>
      </c>
      <c r="Q750">
        <v>64</v>
      </c>
      <c r="R750" t="s">
        <v>51</v>
      </c>
      <c r="S750" t="s">
        <v>30</v>
      </c>
      <c r="T750" t="s">
        <v>31</v>
      </c>
      <c r="U750" t="s">
        <v>32</v>
      </c>
      <c r="V750" t="s">
        <v>47</v>
      </c>
      <c r="W750">
        <v>16</v>
      </c>
      <c r="X750">
        <v>8</v>
      </c>
      <c r="Y750">
        <v>8570.1</v>
      </c>
      <c r="Z750">
        <v>4038.42</v>
      </c>
      <c r="AA750">
        <v>44</v>
      </c>
      <c r="AB750">
        <v>29</v>
      </c>
      <c r="AC750">
        <v>8</v>
      </c>
      <c r="AD750">
        <v>4531.68</v>
      </c>
      <c r="AE750">
        <f t="shared" si="83"/>
        <v>3</v>
      </c>
      <c r="AF750">
        <f t="shared" si="82"/>
        <v>2</v>
      </c>
      <c r="AG750">
        <f t="shared" si="79"/>
        <v>1</v>
      </c>
      <c r="AH750">
        <f t="shared" si="80"/>
        <v>321</v>
      </c>
      <c r="AI750" t="str">
        <f t="shared" si="81"/>
        <v>Silver Customer</v>
      </c>
    </row>
    <row r="751" spans="1:35" x14ac:dyDescent="0.3">
      <c r="A751">
        <v>2933</v>
      </c>
      <c r="B751" t="s">
        <v>2398</v>
      </c>
      <c r="C751">
        <v>3810</v>
      </c>
      <c r="D751" t="s">
        <v>40</v>
      </c>
      <c r="E751" t="s">
        <v>25</v>
      </c>
      <c r="F751">
        <v>5</v>
      </c>
      <c r="G751" t="s">
        <v>2399</v>
      </c>
      <c r="H751" t="s">
        <v>2400</v>
      </c>
      <c r="I751" t="str">
        <f>VLOOKUP(A751,[1]Transactions!$A$2:$Y$3480,8,FALSE)</f>
        <v>Standard</v>
      </c>
      <c r="J751">
        <f>VLOOKUP(A751,[1]Transactions!$A$2:$Y$3480,13,FALSE)</f>
        <v>1230.3000000000002</v>
      </c>
      <c r="K751" s="4">
        <f>VLOOKUP(A751,[1]Transactions!$A$2:$Y$3480,14,FALSE)</f>
        <v>36334</v>
      </c>
      <c r="M751" t="b">
        <f>VLOOKUP(A751,[1]Transactions!$A$2:$Y$3480,5,FALSE)</f>
        <v>0</v>
      </c>
      <c r="N751" t="str">
        <f>VLOOKUP(A751,[1]Transactions!$A$2:$Y$3480,6,FALSE)</f>
        <v>Approved</v>
      </c>
      <c r="O751" t="str">
        <f>VLOOKUP(A751,[1]Transactions!$A$1:$Y$3480,7,FALSE)</f>
        <v>WeareA2B</v>
      </c>
      <c r="P751" t="s">
        <v>28</v>
      </c>
      <c r="Q751">
        <v>61</v>
      </c>
      <c r="R751" t="s">
        <v>429</v>
      </c>
      <c r="S751" t="s">
        <v>57</v>
      </c>
      <c r="T751" t="s">
        <v>38</v>
      </c>
      <c r="U751" t="s">
        <v>32</v>
      </c>
      <c r="V751" t="s">
        <v>33</v>
      </c>
      <c r="W751">
        <v>6</v>
      </c>
      <c r="X751">
        <v>5</v>
      </c>
      <c r="Y751">
        <v>4806.32</v>
      </c>
      <c r="Z751">
        <v>3564.64</v>
      </c>
      <c r="AA751">
        <v>34</v>
      </c>
      <c r="AB751">
        <v>95</v>
      </c>
      <c r="AC751">
        <v>5</v>
      </c>
      <c r="AD751">
        <v>1241.68</v>
      </c>
      <c r="AE751">
        <f t="shared" si="83"/>
        <v>1</v>
      </c>
      <c r="AF751">
        <f>_xlfn.IFS(AC751&gt;=14,1,AND(AC751&lt;=14,AC751&gt;7),2,AND(AC751&lt;=7,AC751&gt;=5),3,AND(AC751&lt;=4,AC751&gt;0),4)</f>
        <v>3</v>
      </c>
      <c r="AG751">
        <f t="shared" si="79"/>
        <v>4</v>
      </c>
      <c r="AH751">
        <f t="shared" si="80"/>
        <v>134</v>
      </c>
      <c r="AI751" t="str">
        <f t="shared" si="81"/>
        <v>Bronz customer</v>
      </c>
    </row>
    <row r="752" spans="1:35" x14ac:dyDescent="0.3">
      <c r="A752">
        <v>13</v>
      </c>
      <c r="B752" t="s">
        <v>2401</v>
      </c>
      <c r="C752">
        <v>3799</v>
      </c>
      <c r="D752" t="s">
        <v>40</v>
      </c>
      <c r="E752" t="s">
        <v>25</v>
      </c>
      <c r="F752">
        <v>6</v>
      </c>
      <c r="G752" t="s">
        <v>2402</v>
      </c>
      <c r="H752" t="s">
        <v>2403</v>
      </c>
      <c r="I752" t="str">
        <f>VLOOKUP(A752,[1]Transactions!$A$2:$Y$3480,8,FALSE)</f>
        <v>Standard</v>
      </c>
      <c r="J752">
        <f>VLOOKUP(A752,[1]Transactions!$A$2:$Y$3480,13,FALSE)</f>
        <v>903.11</v>
      </c>
      <c r="K752" s="4">
        <f>VLOOKUP(A752,[1]Transactions!$A$2:$Y$3480,14,FALSE)</f>
        <v>34527</v>
      </c>
      <c r="M752" t="b">
        <f>VLOOKUP(A752,[1]Transactions!$A$2:$Y$3480,5,FALSE)</f>
        <v>1</v>
      </c>
      <c r="N752" t="str">
        <f>VLOOKUP(A752,[1]Transactions!$A$2:$Y$3480,6,FALSE)</f>
        <v>Approved</v>
      </c>
      <c r="O752" t="str">
        <f>VLOOKUP(A752,[1]Transactions!$A$1:$Y$3480,7,FALSE)</f>
        <v>Trek Bicycles</v>
      </c>
      <c r="P752" t="s">
        <v>28</v>
      </c>
      <c r="Q752">
        <v>38</v>
      </c>
      <c r="R752" t="s">
        <v>2404</v>
      </c>
      <c r="S752" t="s">
        <v>45</v>
      </c>
      <c r="T752" t="s">
        <v>46</v>
      </c>
      <c r="U752" t="s">
        <v>32</v>
      </c>
      <c r="V752" t="s">
        <v>33</v>
      </c>
      <c r="W752">
        <v>8</v>
      </c>
      <c r="X752">
        <v>7</v>
      </c>
      <c r="Y752">
        <v>7734.74</v>
      </c>
      <c r="Z752">
        <v>3397.36</v>
      </c>
      <c r="AA752">
        <v>65</v>
      </c>
      <c r="AB752">
        <v>27</v>
      </c>
      <c r="AC752">
        <v>7</v>
      </c>
      <c r="AD752">
        <v>4337.38</v>
      </c>
      <c r="AE752">
        <f t="shared" si="83"/>
        <v>3</v>
      </c>
      <c r="AF752">
        <f t="shared" si="82"/>
        <v>3</v>
      </c>
      <c r="AG752">
        <f t="shared" si="79"/>
        <v>1</v>
      </c>
      <c r="AH752">
        <f t="shared" si="80"/>
        <v>331</v>
      </c>
      <c r="AI752" t="str">
        <f t="shared" si="81"/>
        <v>Silver Customer</v>
      </c>
    </row>
    <row r="753" spans="1:35" x14ac:dyDescent="0.3">
      <c r="A753">
        <v>373</v>
      </c>
      <c r="B753" t="s">
        <v>2405</v>
      </c>
      <c r="C753">
        <v>3931</v>
      </c>
      <c r="D753" t="s">
        <v>40</v>
      </c>
      <c r="E753" t="s">
        <v>25</v>
      </c>
      <c r="F753">
        <v>9</v>
      </c>
      <c r="G753" t="s">
        <v>2406</v>
      </c>
      <c r="H753" t="s">
        <v>2407</v>
      </c>
      <c r="I753" t="str">
        <f>VLOOKUP(A753,[1]Transactions!$A$2:$Y$3480,8,FALSE)</f>
        <v>Standard</v>
      </c>
      <c r="J753">
        <f>VLOOKUP(A753,[1]Transactions!$A$2:$Y$3480,13,FALSE)</f>
        <v>448.67999999999995</v>
      </c>
      <c r="K753" s="4">
        <f>VLOOKUP(A753,[1]Transactions!$A$2:$Y$3480,14,FALSE)</f>
        <v>41167</v>
      </c>
      <c r="M753" t="b">
        <f>VLOOKUP(A753,[1]Transactions!$A$2:$Y$3480,5,FALSE)</f>
        <v>0</v>
      </c>
      <c r="N753" t="str">
        <f>VLOOKUP(A753,[1]Transactions!$A$2:$Y$3480,6,FALSE)</f>
        <v>Approved</v>
      </c>
      <c r="O753" t="str">
        <f>VLOOKUP(A753,[1]Transactions!$A$1:$Y$3480,7,FALSE)</f>
        <v>Giant Bicycles</v>
      </c>
      <c r="P753" t="s">
        <v>43</v>
      </c>
      <c r="Q753">
        <v>95</v>
      </c>
      <c r="R753" t="s">
        <v>1156</v>
      </c>
      <c r="S753" t="s">
        <v>30</v>
      </c>
      <c r="T753" t="s">
        <v>46</v>
      </c>
      <c r="U753" t="s">
        <v>32</v>
      </c>
      <c r="V753" t="s">
        <v>33</v>
      </c>
      <c r="W753">
        <v>1</v>
      </c>
      <c r="X753">
        <v>1</v>
      </c>
      <c r="Y753">
        <v>1466.68</v>
      </c>
      <c r="Z753">
        <v>363.25</v>
      </c>
      <c r="AA753">
        <v>20</v>
      </c>
      <c r="AB753">
        <v>223</v>
      </c>
      <c r="AC753">
        <v>1</v>
      </c>
      <c r="AD753">
        <v>1103.43</v>
      </c>
      <c r="AE753">
        <f t="shared" si="83"/>
        <v>1</v>
      </c>
      <c r="AF753">
        <f t="shared" si="82"/>
        <v>4</v>
      </c>
      <c r="AG753">
        <f t="shared" si="79"/>
        <v>4</v>
      </c>
      <c r="AH753">
        <f t="shared" si="80"/>
        <v>144</v>
      </c>
      <c r="AI753" t="str">
        <f t="shared" si="81"/>
        <v>Bronz customer</v>
      </c>
    </row>
    <row r="754" spans="1:35" x14ac:dyDescent="0.3">
      <c r="A754">
        <v>1828</v>
      </c>
      <c r="B754" t="s">
        <v>2408</v>
      </c>
      <c r="C754">
        <v>4034</v>
      </c>
      <c r="D754" t="s">
        <v>53</v>
      </c>
      <c r="E754" t="s">
        <v>25</v>
      </c>
      <c r="F754">
        <v>7</v>
      </c>
      <c r="G754" t="s">
        <v>2409</v>
      </c>
      <c r="H754" t="s">
        <v>2410</v>
      </c>
      <c r="I754" t="str">
        <f>VLOOKUP(A754,[1]Transactions!$A$2:$Y$3480,8,FALSE)</f>
        <v>Standard</v>
      </c>
      <c r="J754">
        <f>VLOOKUP(A754,[1]Transactions!$A$2:$Y$3480,13,FALSE)</f>
        <v>1383.6100000000001</v>
      </c>
      <c r="K754" s="4">
        <f>VLOOKUP(A754,[1]Transactions!$A$2:$Y$3480,14,FALSE)</f>
        <v>40487</v>
      </c>
      <c r="M754" t="b">
        <f>VLOOKUP(A754,[1]Transactions!$A$2:$Y$3480,5,FALSE)</f>
        <v>1</v>
      </c>
      <c r="N754" t="str">
        <f>VLOOKUP(A754,[1]Transactions!$A$2:$Y$3480,6,FALSE)</f>
        <v>Approved</v>
      </c>
      <c r="O754" t="str">
        <f>VLOOKUP(A754,[1]Transactions!$A$1:$Y$3480,7,FALSE)</f>
        <v>Solex</v>
      </c>
      <c r="P754" t="s">
        <v>43</v>
      </c>
      <c r="Q754">
        <v>65</v>
      </c>
      <c r="R754" t="s">
        <v>44</v>
      </c>
      <c r="S754" t="s">
        <v>119</v>
      </c>
      <c r="T754" t="s">
        <v>38</v>
      </c>
      <c r="U754" t="s">
        <v>32</v>
      </c>
      <c r="V754" t="s">
        <v>47</v>
      </c>
      <c r="W754">
        <v>14</v>
      </c>
      <c r="X754">
        <v>3</v>
      </c>
      <c r="Y754">
        <v>2146.84</v>
      </c>
      <c r="Z754">
        <v>1389.59</v>
      </c>
      <c r="AA754">
        <v>32</v>
      </c>
      <c r="AB754">
        <v>150</v>
      </c>
      <c r="AC754">
        <v>3</v>
      </c>
      <c r="AD754">
        <v>757.25</v>
      </c>
      <c r="AE754">
        <f t="shared" si="83"/>
        <v>1</v>
      </c>
      <c r="AF754">
        <f t="shared" si="82"/>
        <v>4</v>
      </c>
      <c r="AG754">
        <f t="shared" si="79"/>
        <v>4</v>
      </c>
      <c r="AH754">
        <f t="shared" si="80"/>
        <v>144</v>
      </c>
      <c r="AI754" t="str">
        <f t="shared" si="81"/>
        <v>Bronz customer</v>
      </c>
    </row>
    <row r="755" spans="1:35" x14ac:dyDescent="0.3">
      <c r="A755">
        <v>2137</v>
      </c>
      <c r="B755" t="s">
        <v>2411</v>
      </c>
      <c r="C755">
        <v>4030</v>
      </c>
      <c r="D755" t="s">
        <v>53</v>
      </c>
      <c r="E755" t="s">
        <v>25</v>
      </c>
      <c r="F755">
        <v>9</v>
      </c>
      <c r="G755" t="s">
        <v>2412</v>
      </c>
      <c r="I755" t="str">
        <f>VLOOKUP(A755,[1]Transactions!$A$2:$Y$3480,8,FALSE)</f>
        <v>Touring</v>
      </c>
      <c r="J755">
        <f>VLOOKUP(A755,[1]Transactions!$A$2:$Y$3480,13,FALSE)</f>
        <v>1630.25</v>
      </c>
      <c r="K755" s="4">
        <f>VLOOKUP(A755,[1]Transactions!$A$2:$Y$3480,14,FALSE)</f>
        <v>33259</v>
      </c>
      <c r="M755" t="b">
        <f>VLOOKUP(A755,[1]Transactions!$A$2:$Y$3480,5,FALSE)</f>
        <v>1</v>
      </c>
      <c r="N755" t="str">
        <f>VLOOKUP(A755,[1]Transactions!$A$2:$Y$3480,6,FALSE)</f>
        <v>Approved</v>
      </c>
      <c r="O755" t="str">
        <f>VLOOKUP(A755,[1]Transactions!$A$1:$Y$3480,7,FALSE)</f>
        <v>WeareA2B</v>
      </c>
      <c r="P755" t="s">
        <v>43</v>
      </c>
      <c r="Q755">
        <v>46</v>
      </c>
      <c r="R755" t="s">
        <v>210</v>
      </c>
      <c r="S755" t="s">
        <v>119</v>
      </c>
      <c r="T755" t="s">
        <v>38</v>
      </c>
      <c r="U755" t="s">
        <v>32</v>
      </c>
      <c r="V755" t="s">
        <v>47</v>
      </c>
      <c r="W755">
        <v>5</v>
      </c>
      <c r="X755">
        <v>4</v>
      </c>
      <c r="Y755">
        <v>4683.41</v>
      </c>
      <c r="Z755">
        <v>3249.61</v>
      </c>
      <c r="AA755">
        <v>49</v>
      </c>
      <c r="AB755">
        <v>20</v>
      </c>
      <c r="AC755">
        <v>4</v>
      </c>
      <c r="AD755">
        <v>1433.8</v>
      </c>
      <c r="AE755">
        <f t="shared" si="83"/>
        <v>3</v>
      </c>
      <c r="AF755">
        <f t="shared" si="82"/>
        <v>4</v>
      </c>
      <c r="AG755">
        <f t="shared" si="79"/>
        <v>4</v>
      </c>
      <c r="AH755">
        <f t="shared" si="80"/>
        <v>344</v>
      </c>
      <c r="AI755" t="str">
        <f t="shared" si="81"/>
        <v>Silver Customer</v>
      </c>
    </row>
    <row r="756" spans="1:35" x14ac:dyDescent="0.3">
      <c r="A756">
        <v>2476</v>
      </c>
      <c r="B756" t="s">
        <v>2413</v>
      </c>
      <c r="C756">
        <v>4118</v>
      </c>
      <c r="D756" t="s">
        <v>53</v>
      </c>
      <c r="E756" t="s">
        <v>25</v>
      </c>
      <c r="F756">
        <v>5</v>
      </c>
      <c r="G756" t="s">
        <v>2414</v>
      </c>
      <c r="H756" t="s">
        <v>2415</v>
      </c>
      <c r="I756" t="str">
        <f>VLOOKUP(A756,[1]Transactions!$A$2:$Y$3480,8,FALSE)</f>
        <v>Standard</v>
      </c>
      <c r="J756">
        <f>VLOOKUP(A756,[1]Transactions!$A$2:$Y$3480,13,FALSE)</f>
        <v>872.8900000000001</v>
      </c>
      <c r="K756" s="4">
        <f>VLOOKUP(A756,[1]Transactions!$A$2:$Y$3480,14,FALSE)</f>
        <v>41922</v>
      </c>
      <c r="M756" t="b">
        <f>VLOOKUP(A756,[1]Transactions!$A$2:$Y$3480,5,FALSE)</f>
        <v>1</v>
      </c>
      <c r="N756" t="str">
        <f>VLOOKUP(A756,[1]Transactions!$A$2:$Y$3480,6,FALSE)</f>
        <v>Approved</v>
      </c>
      <c r="O756" t="str">
        <f>VLOOKUP(A756,[1]Transactions!$A$1:$Y$3480,7,FALSE)</f>
        <v>Trek Bicycles</v>
      </c>
      <c r="P756" t="s">
        <v>28</v>
      </c>
      <c r="Q756">
        <v>13</v>
      </c>
      <c r="R756" t="s">
        <v>429</v>
      </c>
      <c r="S756" t="s">
        <v>176</v>
      </c>
      <c r="T756" t="s">
        <v>46</v>
      </c>
      <c r="U756" t="s">
        <v>32</v>
      </c>
      <c r="V756" t="s">
        <v>47</v>
      </c>
      <c r="W756">
        <v>17</v>
      </c>
      <c r="X756">
        <v>14</v>
      </c>
      <c r="Y756">
        <v>14578.69</v>
      </c>
      <c r="Z756">
        <v>7085.46</v>
      </c>
      <c r="AA756">
        <v>64</v>
      </c>
      <c r="AB756">
        <v>14</v>
      </c>
      <c r="AC756">
        <v>14</v>
      </c>
      <c r="AD756">
        <v>7493.23</v>
      </c>
      <c r="AE756">
        <f t="shared" si="83"/>
        <v>4</v>
      </c>
      <c r="AF756">
        <f t="shared" si="82"/>
        <v>1</v>
      </c>
      <c r="AG756">
        <f t="shared" si="79"/>
        <v>1</v>
      </c>
      <c r="AH756">
        <f t="shared" si="80"/>
        <v>411</v>
      </c>
      <c r="AI756" t="str">
        <f t="shared" si="81"/>
        <v>Silver Customer</v>
      </c>
    </row>
    <row r="757" spans="1:35" x14ac:dyDescent="0.3">
      <c r="A757">
        <v>3424</v>
      </c>
      <c r="B757" t="s">
        <v>2416</v>
      </c>
      <c r="C757">
        <v>3806</v>
      </c>
      <c r="D757" t="s">
        <v>40</v>
      </c>
      <c r="E757" t="s">
        <v>25</v>
      </c>
      <c r="F757">
        <v>8</v>
      </c>
      <c r="G757" t="s">
        <v>2417</v>
      </c>
      <c r="H757" t="s">
        <v>2418</v>
      </c>
      <c r="I757" t="str">
        <f>VLOOKUP(A757,[1]Transactions!$A$2:$Y$3480,8,FALSE)</f>
        <v>Standard</v>
      </c>
      <c r="J757">
        <f>VLOOKUP(A757,[1]Transactions!$A$2:$Y$3480,13,FALSE)</f>
        <v>1215.3399999999999</v>
      </c>
      <c r="K757" s="4">
        <f>VLOOKUP(A757,[1]Transactions!$A$2:$Y$3480,14,FALSE)</f>
        <v>40649</v>
      </c>
      <c r="M757" t="b">
        <f>VLOOKUP(A757,[1]Transactions!$A$2:$Y$3480,5,FALSE)</f>
        <v>0</v>
      </c>
      <c r="N757" t="str">
        <f>VLOOKUP(A757,[1]Transactions!$A$2:$Y$3480,6,FALSE)</f>
        <v>Approved</v>
      </c>
      <c r="O757" t="str">
        <f>VLOOKUP(A757,[1]Transactions!$A$1:$Y$3480,7,FALSE)</f>
        <v>Solex</v>
      </c>
      <c r="P757" t="s">
        <v>43</v>
      </c>
      <c r="Q757">
        <v>39</v>
      </c>
      <c r="R757" t="s">
        <v>1440</v>
      </c>
      <c r="S757" t="s">
        <v>119</v>
      </c>
      <c r="T757" t="s">
        <v>38</v>
      </c>
      <c r="U757" t="s">
        <v>32</v>
      </c>
      <c r="V757" t="s">
        <v>33</v>
      </c>
      <c r="W757">
        <v>11</v>
      </c>
      <c r="X757">
        <v>2</v>
      </c>
      <c r="Y757">
        <v>2940.52</v>
      </c>
      <c r="Z757">
        <v>884.25</v>
      </c>
      <c r="AA757">
        <v>43</v>
      </c>
      <c r="AB757">
        <v>153</v>
      </c>
      <c r="AC757">
        <v>2</v>
      </c>
      <c r="AD757">
        <v>2056.27</v>
      </c>
      <c r="AE757">
        <f t="shared" si="83"/>
        <v>1</v>
      </c>
      <c r="AF757">
        <f t="shared" si="82"/>
        <v>4</v>
      </c>
      <c r="AG757">
        <f t="shared" si="79"/>
        <v>3</v>
      </c>
      <c r="AH757">
        <f t="shared" si="80"/>
        <v>143</v>
      </c>
      <c r="AI757" t="str">
        <f t="shared" si="81"/>
        <v>Bronz customer</v>
      </c>
    </row>
    <row r="758" spans="1:35" x14ac:dyDescent="0.3">
      <c r="A758">
        <v>2636</v>
      </c>
      <c r="B758" t="s">
        <v>2419</v>
      </c>
      <c r="C758">
        <v>2000</v>
      </c>
      <c r="D758" t="s">
        <v>24</v>
      </c>
      <c r="E758" t="s">
        <v>25</v>
      </c>
      <c r="F758">
        <v>10</v>
      </c>
      <c r="G758" t="s">
        <v>2420</v>
      </c>
      <c r="H758" t="s">
        <v>2421</v>
      </c>
      <c r="I758" t="str">
        <f>VLOOKUP(A758,[1]Transactions!$A$2:$Y$3480,8,FALSE)</f>
        <v>Road</v>
      </c>
      <c r="J758">
        <f>VLOOKUP(A758,[1]Transactions!$A$2:$Y$3480,13,FALSE)</f>
        <v>445.20999999999992</v>
      </c>
      <c r="K758" s="4">
        <f>VLOOKUP(A758,[1]Transactions!$A$2:$Y$3480,14,FALSE)</f>
        <v>40553</v>
      </c>
      <c r="M758" t="b">
        <f>VLOOKUP(A758,[1]Transactions!$A$2:$Y$3480,5,FALSE)</f>
        <v>1</v>
      </c>
      <c r="N758" t="str">
        <f>VLOOKUP(A758,[1]Transactions!$A$2:$Y$3480,6,FALSE)</f>
        <v>Approved</v>
      </c>
      <c r="O758" t="str">
        <f>VLOOKUP(A758,[1]Transactions!$A$1:$Y$3480,7,FALSE)</f>
        <v>Norco Bicycles</v>
      </c>
      <c r="P758" t="s">
        <v>43</v>
      </c>
      <c r="Q758">
        <v>35</v>
      </c>
      <c r="R758" t="s">
        <v>449</v>
      </c>
      <c r="S758" t="s">
        <v>119</v>
      </c>
      <c r="T758" t="s">
        <v>46</v>
      </c>
      <c r="U758" t="s">
        <v>32</v>
      </c>
      <c r="V758" t="s">
        <v>33</v>
      </c>
      <c r="W758">
        <v>14</v>
      </c>
      <c r="X758">
        <v>3</v>
      </c>
      <c r="Y758">
        <v>3411.77</v>
      </c>
      <c r="Z758">
        <v>3003.81</v>
      </c>
      <c r="AA758">
        <v>46</v>
      </c>
      <c r="AB758">
        <v>30</v>
      </c>
      <c r="AC758">
        <v>3</v>
      </c>
      <c r="AD758">
        <v>407.96</v>
      </c>
      <c r="AE758">
        <f t="shared" si="83"/>
        <v>3</v>
      </c>
      <c r="AF758">
        <f t="shared" si="82"/>
        <v>4</v>
      </c>
      <c r="AG758">
        <f t="shared" si="79"/>
        <v>4</v>
      </c>
      <c r="AH758">
        <f t="shared" si="80"/>
        <v>344</v>
      </c>
      <c r="AI758" t="str">
        <f t="shared" si="81"/>
        <v>Silver Customer</v>
      </c>
    </row>
    <row r="759" spans="1:35" x14ac:dyDescent="0.3">
      <c r="A759">
        <v>3191</v>
      </c>
      <c r="B759" t="s">
        <v>2422</v>
      </c>
      <c r="C759">
        <v>4280</v>
      </c>
      <c r="D759" t="s">
        <v>53</v>
      </c>
      <c r="E759" t="s">
        <v>25</v>
      </c>
      <c r="F759">
        <v>4</v>
      </c>
      <c r="G759" t="s">
        <v>248</v>
      </c>
      <c r="H759" t="s">
        <v>2423</v>
      </c>
      <c r="I759" t="str">
        <f>VLOOKUP(A759,[1]Transactions!$A$2:$Y$3480,8,FALSE)</f>
        <v>Standard</v>
      </c>
      <c r="J759">
        <f>VLOOKUP(A759,[1]Transactions!$A$2:$Y$3480,13,FALSE)</f>
        <v>812.44</v>
      </c>
      <c r="K759" s="4">
        <f>VLOOKUP(A759,[1]Transactions!$A$2:$Y$3480,14,FALSE)</f>
        <v>42688</v>
      </c>
      <c r="M759" t="b">
        <f>VLOOKUP(A759,[1]Transactions!$A$2:$Y$3480,5,FALSE)</f>
        <v>1</v>
      </c>
      <c r="N759" t="str">
        <f>VLOOKUP(A759,[1]Transactions!$A$2:$Y$3480,6,FALSE)</f>
        <v>Approved</v>
      </c>
      <c r="O759" t="str">
        <f>VLOOKUP(A759,[1]Transactions!$A$1:$Y$3480,7,FALSE)</f>
        <v>WeareA2B</v>
      </c>
      <c r="P759" t="s">
        <v>43</v>
      </c>
      <c r="Q759">
        <v>29</v>
      </c>
      <c r="R759" t="s">
        <v>339</v>
      </c>
      <c r="S759" t="s">
        <v>45</v>
      </c>
      <c r="T759" t="s">
        <v>38</v>
      </c>
      <c r="U759" t="s">
        <v>32</v>
      </c>
      <c r="V759" t="s">
        <v>33</v>
      </c>
      <c r="W759">
        <v>12</v>
      </c>
      <c r="X759">
        <v>8</v>
      </c>
      <c r="Y759">
        <v>9402.43</v>
      </c>
      <c r="Z759">
        <v>3728.79</v>
      </c>
      <c r="AA759">
        <v>61</v>
      </c>
      <c r="AB759">
        <v>7</v>
      </c>
      <c r="AC759">
        <v>8</v>
      </c>
      <c r="AD759">
        <v>5673.64</v>
      </c>
      <c r="AE759">
        <f t="shared" si="83"/>
        <v>4</v>
      </c>
      <c r="AF759">
        <f t="shared" si="82"/>
        <v>2</v>
      </c>
      <c r="AG759">
        <f t="shared" si="79"/>
        <v>1</v>
      </c>
      <c r="AH759">
        <f t="shared" si="80"/>
        <v>421</v>
      </c>
      <c r="AI759" t="str">
        <f t="shared" si="81"/>
        <v>Platinum Customer</v>
      </c>
    </row>
    <row r="760" spans="1:35" x14ac:dyDescent="0.3">
      <c r="A760">
        <v>2521</v>
      </c>
      <c r="B760" t="s">
        <v>2424</v>
      </c>
      <c r="C760">
        <v>3342</v>
      </c>
      <c r="D760" t="s">
        <v>40</v>
      </c>
      <c r="E760" t="s">
        <v>25</v>
      </c>
      <c r="F760">
        <v>7</v>
      </c>
      <c r="G760" t="s">
        <v>2425</v>
      </c>
      <c r="H760" t="s">
        <v>2426</v>
      </c>
      <c r="I760" t="str">
        <f>VLOOKUP(A760,[1]Transactions!$A$2:$Y$3480,8,FALSE)</f>
        <v>Standard</v>
      </c>
      <c r="J760">
        <f>VLOOKUP(A760,[1]Transactions!$A$2:$Y$3480,13,FALSE)</f>
        <v>25.089999999999989</v>
      </c>
      <c r="K760" s="4">
        <f>VLOOKUP(A760,[1]Transactions!$A$2:$Y$3480,14,FALSE)</f>
        <v>36367</v>
      </c>
      <c r="M760" t="b">
        <f>VLOOKUP(A760,[1]Transactions!$A$2:$Y$3480,5,FALSE)</f>
        <v>0</v>
      </c>
      <c r="N760" t="str">
        <f>VLOOKUP(A760,[1]Transactions!$A$2:$Y$3480,6,FALSE)</f>
        <v>Approved</v>
      </c>
      <c r="O760" t="str">
        <f>VLOOKUP(A760,[1]Transactions!$A$1:$Y$3480,7,FALSE)</f>
        <v>Solex</v>
      </c>
      <c r="P760" t="s">
        <v>43</v>
      </c>
      <c r="Q760">
        <v>35</v>
      </c>
      <c r="R760" t="s">
        <v>210</v>
      </c>
      <c r="S760" t="s">
        <v>119</v>
      </c>
      <c r="T760" t="s">
        <v>46</v>
      </c>
      <c r="U760" t="s">
        <v>32</v>
      </c>
      <c r="V760" t="s">
        <v>33</v>
      </c>
      <c r="W760">
        <v>3</v>
      </c>
      <c r="X760">
        <v>3</v>
      </c>
      <c r="Y760">
        <v>3422.3</v>
      </c>
      <c r="Z760">
        <v>1316.91</v>
      </c>
      <c r="AA760">
        <v>21</v>
      </c>
      <c r="AB760">
        <v>208</v>
      </c>
      <c r="AC760">
        <v>3</v>
      </c>
      <c r="AD760">
        <v>2105.39</v>
      </c>
      <c r="AE760">
        <f t="shared" si="83"/>
        <v>1</v>
      </c>
      <c r="AF760">
        <f t="shared" si="82"/>
        <v>4</v>
      </c>
      <c r="AG760">
        <f t="shared" si="79"/>
        <v>3</v>
      </c>
      <c r="AH760">
        <f t="shared" si="80"/>
        <v>143</v>
      </c>
      <c r="AI760" t="str">
        <f t="shared" si="81"/>
        <v>Bronz customer</v>
      </c>
    </row>
    <row r="761" spans="1:35" x14ac:dyDescent="0.3">
      <c r="A761">
        <v>793</v>
      </c>
      <c r="B761" t="s">
        <v>2427</v>
      </c>
      <c r="C761">
        <v>2099</v>
      </c>
      <c r="D761" t="s">
        <v>24</v>
      </c>
      <c r="E761" t="s">
        <v>25</v>
      </c>
      <c r="F761">
        <v>10</v>
      </c>
      <c r="G761" t="s">
        <v>2428</v>
      </c>
      <c r="H761" t="s">
        <v>2429</v>
      </c>
      <c r="I761" t="str">
        <f>VLOOKUP(A761,[1]Transactions!$A$2:$Y$3480,8,FALSE)</f>
        <v>Standard</v>
      </c>
      <c r="J761">
        <f>VLOOKUP(A761,[1]Transactions!$A$2:$Y$3480,13,FALSE)</f>
        <v>1702.5499999999997</v>
      </c>
      <c r="K761" s="4">
        <f>VLOOKUP(A761,[1]Transactions!$A$2:$Y$3480,14,FALSE)</f>
        <v>39526</v>
      </c>
      <c r="M761" t="b">
        <f>VLOOKUP(A761,[1]Transactions!$A$2:$Y$3480,5,FALSE)</f>
        <v>1</v>
      </c>
      <c r="N761" t="str">
        <f>VLOOKUP(A761,[1]Transactions!$A$2:$Y$3480,6,FALSE)</f>
        <v>Approved</v>
      </c>
      <c r="O761" t="str">
        <f>VLOOKUP(A761,[1]Transactions!$A$1:$Y$3480,7,FALSE)</f>
        <v>Trek Bicycles</v>
      </c>
      <c r="P761" t="s">
        <v>43</v>
      </c>
      <c r="Q761">
        <v>97</v>
      </c>
      <c r="R761" t="s">
        <v>107</v>
      </c>
      <c r="S761" t="s">
        <v>45</v>
      </c>
      <c r="T761" t="s">
        <v>46</v>
      </c>
      <c r="U761" t="s">
        <v>32</v>
      </c>
      <c r="V761" t="s">
        <v>33</v>
      </c>
      <c r="W761">
        <v>9</v>
      </c>
      <c r="X761">
        <v>10</v>
      </c>
      <c r="Y761">
        <v>12116.11</v>
      </c>
      <c r="Z761">
        <v>7337.78</v>
      </c>
      <c r="AA761">
        <v>31</v>
      </c>
      <c r="AB761">
        <v>1</v>
      </c>
      <c r="AC761">
        <v>10</v>
      </c>
      <c r="AD761">
        <v>4778.33</v>
      </c>
      <c r="AE761">
        <f t="shared" si="83"/>
        <v>4</v>
      </c>
      <c r="AF761">
        <f t="shared" si="82"/>
        <v>2</v>
      </c>
      <c r="AG761">
        <f t="shared" si="79"/>
        <v>1</v>
      </c>
      <c r="AH761">
        <f t="shared" si="80"/>
        <v>421</v>
      </c>
      <c r="AI761" t="str">
        <f t="shared" si="81"/>
        <v>Platinum Customer</v>
      </c>
    </row>
    <row r="762" spans="1:35" x14ac:dyDescent="0.3">
      <c r="A762">
        <v>1341</v>
      </c>
      <c r="B762" t="s">
        <v>2430</v>
      </c>
      <c r="C762">
        <v>3757</v>
      </c>
      <c r="D762" t="s">
        <v>40</v>
      </c>
      <c r="E762" t="s">
        <v>25</v>
      </c>
      <c r="F762">
        <v>7</v>
      </c>
      <c r="G762" t="s">
        <v>2431</v>
      </c>
      <c r="H762" t="s">
        <v>2432</v>
      </c>
      <c r="I762" t="str">
        <f>VLOOKUP(A762,[1]Transactions!$A$2:$Y$3480,8,FALSE)</f>
        <v>Standard</v>
      </c>
      <c r="J762">
        <f>VLOOKUP(A762,[1]Transactions!$A$2:$Y$3480,13,FALSE)</f>
        <v>1230.27</v>
      </c>
      <c r="K762" s="4">
        <f>VLOOKUP(A762,[1]Transactions!$A$2:$Y$3480,14,FALSE)</f>
        <v>35560</v>
      </c>
      <c r="M762" t="b">
        <f>VLOOKUP(A762,[1]Transactions!$A$2:$Y$3480,5,FALSE)</f>
        <v>0</v>
      </c>
      <c r="N762" t="str">
        <f>VLOOKUP(A762,[1]Transactions!$A$2:$Y$3480,6,FALSE)</f>
        <v>Approved</v>
      </c>
      <c r="O762" t="str">
        <f>VLOOKUP(A762,[1]Transactions!$A$1:$Y$3480,7,FALSE)</f>
        <v>Giant Bicycles</v>
      </c>
      <c r="P762" t="s">
        <v>28</v>
      </c>
      <c r="Q762">
        <v>65</v>
      </c>
      <c r="R762" t="s">
        <v>861</v>
      </c>
      <c r="S762" t="s">
        <v>45</v>
      </c>
      <c r="T762" t="s">
        <v>38</v>
      </c>
      <c r="U762" t="s">
        <v>32</v>
      </c>
      <c r="V762" t="s">
        <v>47</v>
      </c>
      <c r="W762">
        <v>15</v>
      </c>
      <c r="X762">
        <v>4</v>
      </c>
      <c r="Y762">
        <v>2841.1</v>
      </c>
      <c r="Z762">
        <v>1627.35</v>
      </c>
      <c r="AA762">
        <v>34</v>
      </c>
      <c r="AB762">
        <v>10</v>
      </c>
      <c r="AC762">
        <v>4</v>
      </c>
      <c r="AD762">
        <v>1213.75</v>
      </c>
      <c r="AE762">
        <f t="shared" si="83"/>
        <v>4</v>
      </c>
      <c r="AF762">
        <f t="shared" si="82"/>
        <v>4</v>
      </c>
      <c r="AG762">
        <f t="shared" si="79"/>
        <v>4</v>
      </c>
      <c r="AH762">
        <f t="shared" si="80"/>
        <v>444</v>
      </c>
      <c r="AI762" t="str">
        <f t="shared" si="81"/>
        <v>Platinum Customer</v>
      </c>
    </row>
    <row r="763" spans="1:35" x14ac:dyDescent="0.3">
      <c r="A763">
        <v>1411</v>
      </c>
      <c r="B763" t="s">
        <v>2433</v>
      </c>
      <c r="C763">
        <v>2259</v>
      </c>
      <c r="D763" t="s">
        <v>24</v>
      </c>
      <c r="E763" t="s">
        <v>25</v>
      </c>
      <c r="F763">
        <v>7</v>
      </c>
      <c r="G763" t="s">
        <v>2434</v>
      </c>
      <c r="H763" t="s">
        <v>2435</v>
      </c>
      <c r="I763" t="str">
        <f>VLOOKUP(A763,[1]Transactions!$A$2:$Y$3480,8,FALSE)</f>
        <v>Standard</v>
      </c>
      <c r="J763">
        <f>VLOOKUP(A763,[1]Transactions!$A$2:$Y$3480,13,FALSE)</f>
        <v>737.56999999999994</v>
      </c>
      <c r="K763" s="4">
        <f>VLOOKUP(A763,[1]Transactions!$A$2:$Y$3480,14,FALSE)</f>
        <v>39298</v>
      </c>
      <c r="M763" t="b">
        <f>VLOOKUP(A763,[1]Transactions!$A$2:$Y$3480,5,FALSE)</f>
        <v>0</v>
      </c>
      <c r="N763" t="str">
        <f>VLOOKUP(A763,[1]Transactions!$A$2:$Y$3480,6,FALSE)</f>
        <v>Approved</v>
      </c>
      <c r="O763" t="str">
        <f>VLOOKUP(A763,[1]Transactions!$A$1:$Y$3480,7,FALSE)</f>
        <v>Norco Bicycles</v>
      </c>
      <c r="P763" t="s">
        <v>43</v>
      </c>
      <c r="Q763">
        <v>24</v>
      </c>
      <c r="R763" t="s">
        <v>234</v>
      </c>
      <c r="S763" t="s">
        <v>30</v>
      </c>
      <c r="T763" t="s">
        <v>31</v>
      </c>
      <c r="U763" t="s">
        <v>32</v>
      </c>
      <c r="V763" t="s">
        <v>33</v>
      </c>
      <c r="W763">
        <v>5</v>
      </c>
      <c r="X763">
        <v>6</v>
      </c>
      <c r="Y763">
        <v>8273.7999999999993</v>
      </c>
      <c r="Z763">
        <v>4005.48</v>
      </c>
      <c r="AA763">
        <v>26</v>
      </c>
      <c r="AB763">
        <v>35</v>
      </c>
      <c r="AC763">
        <v>6</v>
      </c>
      <c r="AD763">
        <v>4268.32</v>
      </c>
      <c r="AE763">
        <f t="shared" si="83"/>
        <v>3</v>
      </c>
      <c r="AF763">
        <f t="shared" si="82"/>
        <v>3</v>
      </c>
      <c r="AG763">
        <f t="shared" si="79"/>
        <v>2</v>
      </c>
      <c r="AH763">
        <f t="shared" si="80"/>
        <v>332</v>
      </c>
      <c r="AI763" t="str">
        <f t="shared" si="81"/>
        <v>Silver Customer</v>
      </c>
    </row>
    <row r="764" spans="1:35" x14ac:dyDescent="0.3">
      <c r="A764">
        <v>2388</v>
      </c>
      <c r="B764" t="s">
        <v>2436</v>
      </c>
      <c r="C764">
        <v>2533</v>
      </c>
      <c r="D764" t="s">
        <v>24</v>
      </c>
      <c r="E764" t="s">
        <v>25</v>
      </c>
      <c r="F764">
        <v>8</v>
      </c>
      <c r="G764" t="s">
        <v>2437</v>
      </c>
      <c r="H764" t="s">
        <v>2438</v>
      </c>
      <c r="I764" t="str">
        <f>VLOOKUP(A764,[1]Transactions!$A$2:$Y$3480,8,FALSE)</f>
        <v>Standard</v>
      </c>
      <c r="J764">
        <f>VLOOKUP(A764,[1]Transactions!$A$2:$Y$3480,13,FALSE)</f>
        <v>90.099999999999966</v>
      </c>
      <c r="K764" s="4">
        <f>VLOOKUP(A764,[1]Transactions!$A$2:$Y$3480,14,FALSE)</f>
        <v>42710</v>
      </c>
      <c r="M764" t="b">
        <f>VLOOKUP(A764,[1]Transactions!$A$2:$Y$3480,5,FALSE)</f>
        <v>1</v>
      </c>
      <c r="N764" t="str">
        <f>VLOOKUP(A764,[1]Transactions!$A$2:$Y$3480,6,FALSE)</f>
        <v>Approved</v>
      </c>
      <c r="O764" t="str">
        <f>VLOOKUP(A764,[1]Transactions!$A$1:$Y$3480,7,FALSE)</f>
        <v>Norco Bicycles</v>
      </c>
      <c r="P764" t="s">
        <v>28</v>
      </c>
      <c r="Q764">
        <v>84</v>
      </c>
      <c r="R764" t="s">
        <v>580</v>
      </c>
      <c r="S764" t="s">
        <v>45</v>
      </c>
      <c r="T764" t="s">
        <v>31</v>
      </c>
      <c r="U764" t="s">
        <v>32</v>
      </c>
      <c r="V764" t="s">
        <v>47</v>
      </c>
      <c r="W764">
        <v>1</v>
      </c>
      <c r="X764">
        <v>7</v>
      </c>
      <c r="Y764">
        <v>10013.26</v>
      </c>
      <c r="Z764">
        <v>4625.6099999999997</v>
      </c>
      <c r="AA764">
        <v>23</v>
      </c>
      <c r="AB764">
        <v>113</v>
      </c>
      <c r="AC764">
        <v>7</v>
      </c>
      <c r="AD764">
        <v>5387.65</v>
      </c>
      <c r="AE764">
        <f t="shared" si="83"/>
        <v>1</v>
      </c>
      <c r="AF764">
        <f t="shared" si="82"/>
        <v>3</v>
      </c>
      <c r="AG764">
        <f t="shared" si="79"/>
        <v>1</v>
      </c>
      <c r="AH764">
        <f t="shared" si="80"/>
        <v>131</v>
      </c>
      <c r="AI764" t="str">
        <f t="shared" si="81"/>
        <v>Bronz customer</v>
      </c>
    </row>
    <row r="765" spans="1:35" x14ac:dyDescent="0.3">
      <c r="A765">
        <v>2639</v>
      </c>
      <c r="B765" t="s">
        <v>2439</v>
      </c>
      <c r="C765">
        <v>4503</v>
      </c>
      <c r="D765" t="s">
        <v>53</v>
      </c>
      <c r="E765" t="s">
        <v>25</v>
      </c>
      <c r="F765">
        <v>6</v>
      </c>
      <c r="G765" t="s">
        <v>2440</v>
      </c>
      <c r="H765" t="s">
        <v>2441</v>
      </c>
      <c r="I765" t="str">
        <f>VLOOKUP(A765,[1]Transactions!$A$2:$Y$3480,8,FALSE)</f>
        <v>Standard</v>
      </c>
      <c r="J765">
        <f>VLOOKUP(A765,[1]Transactions!$A$2:$Y$3480,13,FALSE)</f>
        <v>25.089999999999989</v>
      </c>
      <c r="K765" s="4">
        <f>VLOOKUP(A765,[1]Transactions!$A$2:$Y$3480,14,FALSE)</f>
        <v>36833</v>
      </c>
      <c r="M765" t="b">
        <f>VLOOKUP(A765,[1]Transactions!$A$2:$Y$3480,5,FALSE)</f>
        <v>1</v>
      </c>
      <c r="N765" t="str">
        <f>VLOOKUP(A765,[1]Transactions!$A$2:$Y$3480,6,FALSE)</f>
        <v>Approved</v>
      </c>
      <c r="O765" t="str">
        <f>VLOOKUP(A765,[1]Transactions!$A$1:$Y$3480,7,FALSE)</f>
        <v>Solex</v>
      </c>
      <c r="P765" t="s">
        <v>43</v>
      </c>
      <c r="Q765">
        <v>70</v>
      </c>
      <c r="R765" t="s">
        <v>2442</v>
      </c>
      <c r="S765" t="s">
        <v>96</v>
      </c>
      <c r="T765" t="s">
        <v>31</v>
      </c>
      <c r="U765" t="s">
        <v>32</v>
      </c>
      <c r="V765" t="s">
        <v>33</v>
      </c>
      <c r="W765">
        <v>10</v>
      </c>
      <c r="X765">
        <v>5</v>
      </c>
      <c r="Y765">
        <v>7255.96</v>
      </c>
      <c r="Z765">
        <v>3579.74</v>
      </c>
      <c r="AA765">
        <v>34</v>
      </c>
      <c r="AB765">
        <v>31</v>
      </c>
      <c r="AC765">
        <v>5</v>
      </c>
      <c r="AD765">
        <v>3676.22</v>
      </c>
      <c r="AE765">
        <f t="shared" si="83"/>
        <v>3</v>
      </c>
      <c r="AF765">
        <f>_xlfn.IFS(AC765&gt;=14,1,AND(AC765&lt;=14,AC765&gt;7),2,AND(AC765&lt;=7,AC765&gt;=5),3,AND(AC765&lt;=4,AC765&gt;0),4)</f>
        <v>3</v>
      </c>
      <c r="AG765">
        <f t="shared" si="79"/>
        <v>2</v>
      </c>
      <c r="AH765">
        <f t="shared" si="80"/>
        <v>332</v>
      </c>
      <c r="AI765" t="str">
        <f t="shared" si="81"/>
        <v>Silver Customer</v>
      </c>
    </row>
    <row r="766" spans="1:35" x14ac:dyDescent="0.3">
      <c r="A766">
        <v>3023</v>
      </c>
      <c r="B766" t="s">
        <v>2443</v>
      </c>
      <c r="C766">
        <v>2166</v>
      </c>
      <c r="D766" t="s">
        <v>24</v>
      </c>
      <c r="E766" t="s">
        <v>25</v>
      </c>
      <c r="F766">
        <v>9</v>
      </c>
      <c r="G766" t="s">
        <v>2444</v>
      </c>
      <c r="H766" t="s">
        <v>2445</v>
      </c>
      <c r="I766" t="str">
        <f>VLOOKUP(A766,[1]Transactions!$A$2:$Y$3480,8,FALSE)</f>
        <v>Standard</v>
      </c>
      <c r="J766">
        <f>VLOOKUP(A766,[1]Transactions!$A$2:$Y$3480,13,FALSE)</f>
        <v>737.56999999999994</v>
      </c>
      <c r="K766" s="4">
        <f>VLOOKUP(A766,[1]Transactions!$A$2:$Y$3480,14,FALSE)</f>
        <v>38693</v>
      </c>
      <c r="M766" t="b">
        <f>VLOOKUP(A766,[1]Transactions!$A$2:$Y$3480,5,FALSE)</f>
        <v>0</v>
      </c>
      <c r="N766" t="str">
        <f>VLOOKUP(A766,[1]Transactions!$A$2:$Y$3480,6,FALSE)</f>
        <v>Approved</v>
      </c>
      <c r="O766" t="str">
        <f>VLOOKUP(A766,[1]Transactions!$A$1:$Y$3480,7,FALSE)</f>
        <v>Norco Bicycles</v>
      </c>
      <c r="P766" t="s">
        <v>43</v>
      </c>
      <c r="Q766">
        <v>37</v>
      </c>
      <c r="R766" t="s">
        <v>956</v>
      </c>
      <c r="S766" t="s">
        <v>219</v>
      </c>
      <c r="T766" t="s">
        <v>46</v>
      </c>
      <c r="U766" t="s">
        <v>32</v>
      </c>
      <c r="V766" t="s">
        <v>33</v>
      </c>
      <c r="W766">
        <v>7</v>
      </c>
      <c r="X766">
        <v>4</v>
      </c>
      <c r="Y766">
        <v>2119.85</v>
      </c>
      <c r="Z766">
        <v>1457.91</v>
      </c>
      <c r="AA766">
        <v>25</v>
      </c>
      <c r="AB766">
        <v>132</v>
      </c>
      <c r="AC766">
        <v>4</v>
      </c>
      <c r="AD766">
        <v>661.94</v>
      </c>
      <c r="AE766">
        <f t="shared" si="83"/>
        <v>1</v>
      </c>
      <c r="AF766">
        <f t="shared" si="82"/>
        <v>4</v>
      </c>
      <c r="AG766">
        <f t="shared" si="79"/>
        <v>4</v>
      </c>
      <c r="AH766">
        <f t="shared" si="80"/>
        <v>144</v>
      </c>
      <c r="AI766" t="str">
        <f t="shared" si="81"/>
        <v>Bronz customer</v>
      </c>
    </row>
    <row r="767" spans="1:35" x14ac:dyDescent="0.3">
      <c r="A767">
        <v>97</v>
      </c>
      <c r="B767" t="s">
        <v>2446</v>
      </c>
      <c r="C767">
        <v>2766</v>
      </c>
      <c r="D767" t="s">
        <v>24</v>
      </c>
      <c r="E767" t="s">
        <v>25</v>
      </c>
      <c r="F767">
        <v>8</v>
      </c>
      <c r="G767" t="s">
        <v>2447</v>
      </c>
      <c r="H767" t="s">
        <v>2448</v>
      </c>
      <c r="I767" t="str">
        <f>VLOOKUP(A767,[1]Transactions!$A$2:$Y$3480,8,FALSE)</f>
        <v>Touring</v>
      </c>
      <c r="J767">
        <f>VLOOKUP(A767,[1]Transactions!$A$2:$Y$3480,13,FALSE)</f>
        <v>139.2299999999999</v>
      </c>
      <c r="K767" s="4">
        <f>VLOOKUP(A767,[1]Transactions!$A$2:$Y$3480,14,FALSE)</f>
        <v>38339</v>
      </c>
      <c r="M767" t="b">
        <f>VLOOKUP(A767,[1]Transactions!$A$2:$Y$3480,5,FALSE)</f>
        <v>1</v>
      </c>
      <c r="N767" t="str">
        <f>VLOOKUP(A767,[1]Transactions!$A$2:$Y$3480,6,FALSE)</f>
        <v>Approved</v>
      </c>
      <c r="O767" t="str">
        <f>VLOOKUP(A767,[1]Transactions!$A$1:$Y$3480,7,FALSE)</f>
        <v>OHM Cycles</v>
      </c>
      <c r="P767" t="s">
        <v>28</v>
      </c>
      <c r="Q767">
        <v>16</v>
      </c>
      <c r="R767" t="s">
        <v>187</v>
      </c>
      <c r="S767" t="s">
        <v>45</v>
      </c>
      <c r="T767" t="s">
        <v>31</v>
      </c>
      <c r="U767" t="s">
        <v>32</v>
      </c>
      <c r="V767" t="s">
        <v>33</v>
      </c>
      <c r="W767">
        <v>10</v>
      </c>
      <c r="X767">
        <v>8</v>
      </c>
      <c r="Y767">
        <v>8895.9500000000007</v>
      </c>
      <c r="Z767">
        <v>3984.74</v>
      </c>
      <c r="AA767">
        <v>41</v>
      </c>
      <c r="AB767">
        <v>102</v>
      </c>
      <c r="AC767">
        <v>8</v>
      </c>
      <c r="AD767">
        <v>4911.21</v>
      </c>
      <c r="AE767">
        <f t="shared" si="83"/>
        <v>1</v>
      </c>
      <c r="AF767">
        <f t="shared" si="82"/>
        <v>2</v>
      </c>
      <c r="AG767">
        <f t="shared" si="79"/>
        <v>1</v>
      </c>
      <c r="AH767">
        <f t="shared" si="80"/>
        <v>121</v>
      </c>
      <c r="AI767" t="str">
        <f t="shared" si="81"/>
        <v>Bronz customer</v>
      </c>
    </row>
    <row r="768" spans="1:35" x14ac:dyDescent="0.3">
      <c r="A768">
        <v>529</v>
      </c>
      <c r="B768" t="s">
        <v>2449</v>
      </c>
      <c r="C768">
        <v>2160</v>
      </c>
      <c r="D768" t="s">
        <v>24</v>
      </c>
      <c r="E768" t="s">
        <v>25</v>
      </c>
      <c r="F768">
        <v>9</v>
      </c>
      <c r="G768" t="s">
        <v>2450</v>
      </c>
      <c r="H768" t="s">
        <v>2451</v>
      </c>
      <c r="I768" t="str">
        <f>VLOOKUP(A768,[1]Transactions!$A$2:$Y$3480,8,FALSE)</f>
        <v>Standard</v>
      </c>
      <c r="J768">
        <f>VLOOKUP(A768,[1]Transactions!$A$2:$Y$3480,13,FALSE)</f>
        <v>91.15</v>
      </c>
      <c r="K768" s="4">
        <f>VLOOKUP(A768,[1]Transactions!$A$2:$Y$3480,14,FALSE)</f>
        <v>37838</v>
      </c>
      <c r="M768" t="b">
        <f>VLOOKUP(A768,[1]Transactions!$A$2:$Y$3480,5,FALSE)</f>
        <v>1</v>
      </c>
      <c r="N768" t="str">
        <f>VLOOKUP(A768,[1]Transactions!$A$2:$Y$3480,6,FALSE)</f>
        <v>Approved</v>
      </c>
      <c r="O768" t="str">
        <f>VLOOKUP(A768,[1]Transactions!$A$1:$Y$3480,7,FALSE)</f>
        <v>OHM Cycles</v>
      </c>
      <c r="P768" t="s">
        <v>28</v>
      </c>
      <c r="Q768">
        <v>18</v>
      </c>
      <c r="R768" t="s">
        <v>754</v>
      </c>
      <c r="S768" t="s">
        <v>57</v>
      </c>
      <c r="T768" t="s">
        <v>38</v>
      </c>
      <c r="U768" t="s">
        <v>32</v>
      </c>
      <c r="V768" t="s">
        <v>33</v>
      </c>
      <c r="W768">
        <v>10</v>
      </c>
      <c r="X768">
        <v>6</v>
      </c>
      <c r="Y768">
        <v>6036.22</v>
      </c>
      <c r="Z768">
        <v>3697.08</v>
      </c>
      <c r="AA768">
        <v>31</v>
      </c>
      <c r="AB768">
        <v>12</v>
      </c>
      <c r="AC768">
        <v>6</v>
      </c>
      <c r="AD768">
        <v>2339.14</v>
      </c>
      <c r="AE768">
        <f t="shared" si="83"/>
        <v>4</v>
      </c>
      <c r="AF768">
        <f t="shared" si="82"/>
        <v>3</v>
      </c>
      <c r="AG768">
        <f t="shared" si="79"/>
        <v>3</v>
      </c>
      <c r="AH768">
        <f t="shared" si="80"/>
        <v>433</v>
      </c>
      <c r="AI768" t="str">
        <f t="shared" si="81"/>
        <v>Platinum Customer</v>
      </c>
    </row>
    <row r="769" spans="1:35" x14ac:dyDescent="0.3">
      <c r="A769">
        <v>3484</v>
      </c>
      <c r="B769" t="s">
        <v>2452</v>
      </c>
      <c r="C769">
        <v>4519</v>
      </c>
      <c r="D769" t="s">
        <v>53</v>
      </c>
      <c r="E769" t="s">
        <v>25</v>
      </c>
      <c r="F769">
        <v>6</v>
      </c>
      <c r="G769" t="s">
        <v>2453</v>
      </c>
      <c r="H769" t="s">
        <v>2454</v>
      </c>
      <c r="I769" t="e">
        <f>VLOOKUP(A769,[1]Transactions!$A$2:$Y$3480,8,FALSE)</f>
        <v>#N/A</v>
      </c>
      <c r="J769" t="e">
        <f>VLOOKUP(A769,[1]Transactions!$A$2:$Y$3480,13,FALSE)</f>
        <v>#N/A</v>
      </c>
      <c r="K769" s="4" t="e">
        <f>VLOOKUP(A769,[1]Transactions!$A$2:$Y$3480,14,FALSE)</f>
        <v>#N/A</v>
      </c>
      <c r="M769" t="e">
        <f>VLOOKUP(A769,[1]Transactions!$A$2:$Y$3480,5,FALSE)</f>
        <v>#N/A</v>
      </c>
      <c r="N769" t="e">
        <f>VLOOKUP(A769,[1]Transactions!$A$2:$Y$3480,6,FALSE)</f>
        <v>#N/A</v>
      </c>
      <c r="O769" t="e">
        <f>VLOOKUP(A769,[1]Transactions!$A$1:$Y$3480,7,FALSE)</f>
        <v>#N/A</v>
      </c>
      <c r="P769" t="s">
        <v>43</v>
      </c>
      <c r="Q769">
        <v>10</v>
      </c>
      <c r="R769" t="s">
        <v>84</v>
      </c>
      <c r="S769" t="s">
        <v>45</v>
      </c>
      <c r="T769" t="s">
        <v>46</v>
      </c>
      <c r="U769" t="s">
        <v>32</v>
      </c>
      <c r="V769" t="s">
        <v>33</v>
      </c>
      <c r="W769">
        <v>20</v>
      </c>
      <c r="X769">
        <v>6</v>
      </c>
      <c r="Y769">
        <v>8406.81</v>
      </c>
      <c r="Z769">
        <v>3294.7</v>
      </c>
      <c r="AA769">
        <v>43</v>
      </c>
      <c r="AB769">
        <v>79</v>
      </c>
      <c r="AC769">
        <v>6</v>
      </c>
      <c r="AD769">
        <v>5112.1099999999997</v>
      </c>
      <c r="AE769">
        <f t="shared" si="83"/>
        <v>2</v>
      </c>
      <c r="AF769">
        <f t="shared" si="82"/>
        <v>3</v>
      </c>
      <c r="AG769">
        <f t="shared" si="79"/>
        <v>1</v>
      </c>
      <c r="AH769">
        <f t="shared" si="80"/>
        <v>231</v>
      </c>
      <c r="AI769" t="str">
        <f t="shared" si="81"/>
        <v>Gold Customerr</v>
      </c>
    </row>
    <row r="770" spans="1:35" x14ac:dyDescent="0.3">
      <c r="A770">
        <v>1092</v>
      </c>
      <c r="B770" t="s">
        <v>2455</v>
      </c>
      <c r="C770">
        <v>3337</v>
      </c>
      <c r="D770" t="s">
        <v>40</v>
      </c>
      <c r="E770" t="s">
        <v>25</v>
      </c>
      <c r="F770">
        <v>3</v>
      </c>
      <c r="G770" t="s">
        <v>2456</v>
      </c>
      <c r="H770" t="s">
        <v>2457</v>
      </c>
      <c r="I770" t="str">
        <f>VLOOKUP(A770,[1]Transactions!$A$2:$Y$3480,8,FALSE)</f>
        <v>Standard</v>
      </c>
      <c r="J770">
        <f>VLOOKUP(A770,[1]Transactions!$A$2:$Y$3480,13,FALSE)</f>
        <v>155.65000000000009</v>
      </c>
      <c r="K770" s="4">
        <f>VLOOKUP(A770,[1]Transactions!$A$2:$Y$3480,14,FALSE)</f>
        <v>37626</v>
      </c>
      <c r="M770" t="b">
        <f>VLOOKUP(A770,[1]Transactions!$A$2:$Y$3480,5,FALSE)</f>
        <v>0</v>
      </c>
      <c r="N770" t="str">
        <f>VLOOKUP(A770,[1]Transactions!$A$2:$Y$3480,6,FALSE)</f>
        <v>Approved</v>
      </c>
      <c r="O770" t="str">
        <f>VLOOKUP(A770,[1]Transactions!$A$1:$Y$3480,7,FALSE)</f>
        <v>WeareA2B</v>
      </c>
      <c r="P770" t="s">
        <v>43</v>
      </c>
      <c r="Q770">
        <v>56</v>
      </c>
      <c r="R770" t="s">
        <v>842</v>
      </c>
      <c r="S770" t="s">
        <v>57</v>
      </c>
      <c r="T770" t="s">
        <v>31</v>
      </c>
      <c r="U770" t="s">
        <v>32</v>
      </c>
      <c r="V770" t="s">
        <v>47</v>
      </c>
      <c r="W770">
        <v>5</v>
      </c>
      <c r="X770">
        <v>5</v>
      </c>
      <c r="Y770">
        <v>4893.72</v>
      </c>
      <c r="Z770">
        <v>3648.45</v>
      </c>
      <c r="AA770">
        <v>85</v>
      </c>
      <c r="AB770">
        <v>202</v>
      </c>
      <c r="AC770">
        <v>5</v>
      </c>
      <c r="AD770">
        <v>1245.27</v>
      </c>
      <c r="AE770">
        <f t="shared" si="83"/>
        <v>1</v>
      </c>
      <c r="AF770">
        <f>_xlfn.IFS(AC770&gt;=14,1,AND(AC770&lt;=14,AC770&gt;7),2,AND(AC770&lt;=7,AC770&gt;=5),3,AND(AC770&lt;=4,AC770&gt;0),4)</f>
        <v>3</v>
      </c>
      <c r="AG770">
        <f t="shared" si="79"/>
        <v>4</v>
      </c>
      <c r="AH770">
        <f t="shared" si="80"/>
        <v>134</v>
      </c>
      <c r="AI770" t="str">
        <f t="shared" si="81"/>
        <v>Bronz customer</v>
      </c>
    </row>
    <row r="771" spans="1:35" x14ac:dyDescent="0.3">
      <c r="A771">
        <v>1536</v>
      </c>
      <c r="B771" t="s">
        <v>2458</v>
      </c>
      <c r="C771">
        <v>2759</v>
      </c>
      <c r="D771" t="s">
        <v>24</v>
      </c>
      <c r="E771" t="s">
        <v>25</v>
      </c>
      <c r="F771">
        <v>9</v>
      </c>
      <c r="G771" t="s">
        <v>2459</v>
      </c>
      <c r="H771" t="s">
        <v>2460</v>
      </c>
      <c r="I771" t="str">
        <f>VLOOKUP(A771,[1]Transactions!$A$2:$Y$3480,8,FALSE)</f>
        <v>Standard</v>
      </c>
      <c r="J771">
        <f>VLOOKUP(A771,[1]Transactions!$A$2:$Y$3480,13,FALSE)</f>
        <v>41.129999999999995</v>
      </c>
      <c r="K771" s="4">
        <f>VLOOKUP(A771,[1]Transactions!$A$2:$Y$3480,14,FALSE)</f>
        <v>38002</v>
      </c>
      <c r="M771" t="b">
        <f>VLOOKUP(A771,[1]Transactions!$A$2:$Y$3480,5,FALSE)</f>
        <v>1</v>
      </c>
      <c r="N771" t="str">
        <f>VLOOKUP(A771,[1]Transactions!$A$2:$Y$3480,6,FALSE)</f>
        <v>Approved</v>
      </c>
      <c r="O771" t="str">
        <f>VLOOKUP(A771,[1]Transactions!$A$1:$Y$3480,7,FALSE)</f>
        <v>Giant Bicycles</v>
      </c>
      <c r="P771" t="s">
        <v>43</v>
      </c>
      <c r="Q771">
        <v>28</v>
      </c>
      <c r="R771" t="s">
        <v>396</v>
      </c>
      <c r="S771" t="s">
        <v>45</v>
      </c>
      <c r="T771" t="s">
        <v>38</v>
      </c>
      <c r="U771" t="s">
        <v>32</v>
      </c>
      <c r="V771" t="s">
        <v>33</v>
      </c>
      <c r="W771">
        <v>15</v>
      </c>
      <c r="X771">
        <v>4</v>
      </c>
      <c r="Y771">
        <v>4914.46</v>
      </c>
      <c r="Z771">
        <v>2896.42</v>
      </c>
      <c r="AA771">
        <v>40</v>
      </c>
      <c r="AB771">
        <v>33</v>
      </c>
      <c r="AC771">
        <v>4</v>
      </c>
      <c r="AD771">
        <v>2018.04</v>
      </c>
      <c r="AE771">
        <f t="shared" si="83"/>
        <v>3</v>
      </c>
      <c r="AF771">
        <f t="shared" ref="AF771:AF834" si="85">_xlfn.IFS(AC771&gt;=14,1,AND(AC771&lt;=14,AC771&gt;7),2,AND(AC771&lt;=7,AC771&gt;5),3,AND(AC771&lt;=4,AC771&gt;0),4)</f>
        <v>4</v>
      </c>
      <c r="AG771">
        <f t="shared" ref="AG771:AG834" si="86">_xlfn.IFS(AD771&gt;4273.398,1,AND(AD771&lt;=4273.398,AD771&gt;2918.195),2,AND(AD771&lt;=2918.195,AD771&gt;1905.948),3,AND(AD771&lt;=1905.948,AD771&gt;15.08),4)</f>
        <v>3</v>
      </c>
      <c r="AH771">
        <f t="shared" ref="AH771:AH834" si="87">(100*AE771+10*AF771+AG771)</f>
        <v>343</v>
      </c>
      <c r="AI771" t="str">
        <f t="shared" ref="AI771:AI834" si="88">_xlfn.IFS(AH771&gt;411,"Platinum Customer",AND(AH771&lt;=411,AH771&gt;311),"Silver Customer",AND(AH771&lt;=311,AH771&gt;144),"Gold Customerr",AND(AH771&lt;=144,AH771&gt;111),"Bronz customer")</f>
        <v>Silver Customer</v>
      </c>
    </row>
    <row r="772" spans="1:35" x14ac:dyDescent="0.3">
      <c r="A772">
        <v>196</v>
      </c>
      <c r="B772" t="s">
        <v>2461</v>
      </c>
      <c r="C772">
        <v>2747</v>
      </c>
      <c r="D772" t="s">
        <v>24</v>
      </c>
      <c r="E772" t="s">
        <v>25</v>
      </c>
      <c r="F772">
        <v>8</v>
      </c>
      <c r="G772" t="s">
        <v>2462</v>
      </c>
      <c r="H772" t="s">
        <v>2463</v>
      </c>
      <c r="I772" t="str">
        <f>VLOOKUP(A772,[1]Transactions!$A$2:$Y$3480,8,FALSE)</f>
        <v>Road</v>
      </c>
      <c r="J772">
        <f>VLOOKUP(A772,[1]Transactions!$A$2:$Y$3480,13,FALSE)</f>
        <v>4.8</v>
      </c>
      <c r="K772" s="4">
        <f>VLOOKUP(A772,[1]Transactions!$A$2:$Y$3480,14,FALSE)</f>
        <v>36334</v>
      </c>
      <c r="M772" t="b">
        <f>VLOOKUP(A772,[1]Transactions!$A$2:$Y$3480,5,FALSE)</f>
        <v>1</v>
      </c>
      <c r="N772" t="str">
        <f>VLOOKUP(A772,[1]Transactions!$A$2:$Y$3480,6,FALSE)</f>
        <v>Approved</v>
      </c>
      <c r="O772" t="str">
        <f>VLOOKUP(A772,[1]Transactions!$A$1:$Y$3480,7,FALSE)</f>
        <v>OHM Cycles</v>
      </c>
      <c r="P772" t="s">
        <v>28</v>
      </c>
      <c r="Q772">
        <v>90</v>
      </c>
      <c r="R772" t="s">
        <v>1049</v>
      </c>
      <c r="S772" t="s">
        <v>119</v>
      </c>
      <c r="T772" t="s">
        <v>46</v>
      </c>
      <c r="U772" t="s">
        <v>32</v>
      </c>
      <c r="V772" t="s">
        <v>47</v>
      </c>
      <c r="W772">
        <v>6</v>
      </c>
      <c r="X772">
        <v>8</v>
      </c>
      <c r="Y772">
        <v>6346.61</v>
      </c>
      <c r="Z772">
        <v>2608.61</v>
      </c>
      <c r="AA772">
        <v>54</v>
      </c>
      <c r="AB772">
        <v>146</v>
      </c>
      <c r="AC772">
        <v>8</v>
      </c>
      <c r="AD772">
        <v>3738</v>
      </c>
      <c r="AE772">
        <f t="shared" si="83"/>
        <v>1</v>
      </c>
      <c r="AF772">
        <f t="shared" si="85"/>
        <v>2</v>
      </c>
      <c r="AG772">
        <f t="shared" si="86"/>
        <v>2</v>
      </c>
      <c r="AH772">
        <f t="shared" si="87"/>
        <v>122</v>
      </c>
      <c r="AI772" t="str">
        <f t="shared" si="88"/>
        <v>Bronz customer</v>
      </c>
    </row>
    <row r="773" spans="1:35" x14ac:dyDescent="0.3">
      <c r="A773">
        <v>3375</v>
      </c>
      <c r="B773" t="s">
        <v>2464</v>
      </c>
      <c r="C773">
        <v>2216</v>
      </c>
      <c r="D773" t="s">
        <v>24</v>
      </c>
      <c r="E773" t="s">
        <v>25</v>
      </c>
      <c r="F773">
        <v>10</v>
      </c>
      <c r="G773" t="s">
        <v>2465</v>
      </c>
      <c r="H773" t="s">
        <v>2466</v>
      </c>
      <c r="I773" t="str">
        <f>VLOOKUP(A773,[1]Transactions!$A$2:$Y$3480,8,FALSE)</f>
        <v>Standard</v>
      </c>
      <c r="J773">
        <f>VLOOKUP(A773,[1]Transactions!$A$2:$Y$3480,13,FALSE)</f>
        <v>827.15999999999985</v>
      </c>
      <c r="K773" s="4">
        <f>VLOOKUP(A773,[1]Transactions!$A$2:$Y$3480,14,FALSE)</f>
        <v>40618</v>
      </c>
      <c r="M773" t="b">
        <f>VLOOKUP(A773,[1]Transactions!$A$2:$Y$3480,5,FALSE)</f>
        <v>1</v>
      </c>
      <c r="N773" t="str">
        <f>VLOOKUP(A773,[1]Transactions!$A$2:$Y$3480,6,FALSE)</f>
        <v>Approved</v>
      </c>
      <c r="O773" t="str">
        <f>VLOOKUP(A773,[1]Transactions!$A$1:$Y$3480,7,FALSE)</f>
        <v>WeareA2B</v>
      </c>
      <c r="P773" t="s">
        <v>28</v>
      </c>
      <c r="Q773">
        <v>37</v>
      </c>
      <c r="R773" t="s">
        <v>1081</v>
      </c>
      <c r="S773" t="s">
        <v>45</v>
      </c>
      <c r="T773" t="s">
        <v>46</v>
      </c>
      <c r="U773" t="s">
        <v>32</v>
      </c>
      <c r="V773" t="s">
        <v>33</v>
      </c>
      <c r="W773">
        <v>6</v>
      </c>
      <c r="X773">
        <v>8</v>
      </c>
      <c r="Y773">
        <v>8710.18</v>
      </c>
      <c r="Z773">
        <v>4424.24</v>
      </c>
      <c r="AA773">
        <v>27</v>
      </c>
      <c r="AB773">
        <v>12</v>
      </c>
      <c r="AC773">
        <v>8</v>
      </c>
      <c r="AD773">
        <v>4285.9399999999996</v>
      </c>
      <c r="AE773">
        <f t="shared" si="83"/>
        <v>4</v>
      </c>
      <c r="AF773">
        <f t="shared" si="85"/>
        <v>2</v>
      </c>
      <c r="AG773">
        <f t="shared" si="86"/>
        <v>1</v>
      </c>
      <c r="AH773">
        <f t="shared" si="87"/>
        <v>421</v>
      </c>
      <c r="AI773" t="str">
        <f t="shared" si="88"/>
        <v>Platinum Customer</v>
      </c>
    </row>
    <row r="774" spans="1:35" x14ac:dyDescent="0.3">
      <c r="A774">
        <v>2058</v>
      </c>
      <c r="B774" t="s">
        <v>2467</v>
      </c>
      <c r="C774">
        <v>4702</v>
      </c>
      <c r="D774" t="s">
        <v>53</v>
      </c>
      <c r="E774" t="s">
        <v>25</v>
      </c>
      <c r="F774">
        <v>1</v>
      </c>
      <c r="G774" t="s">
        <v>2468</v>
      </c>
      <c r="H774" t="s">
        <v>2469</v>
      </c>
      <c r="I774" t="str">
        <f>VLOOKUP(A774,[1]Transactions!$A$2:$Y$3480,8,FALSE)</f>
        <v>Road</v>
      </c>
      <c r="J774">
        <f>VLOOKUP(A774,[1]Transactions!$A$2:$Y$3480,13,FALSE)</f>
        <v>64.92999999999995</v>
      </c>
      <c r="K774" s="4">
        <f>VLOOKUP(A774,[1]Transactions!$A$2:$Y$3480,14,FALSE)</f>
        <v>40487</v>
      </c>
      <c r="M774" t="b">
        <f>VLOOKUP(A774,[1]Transactions!$A$2:$Y$3480,5,FALSE)</f>
        <v>1</v>
      </c>
      <c r="N774" t="str">
        <f>VLOOKUP(A774,[1]Transactions!$A$2:$Y$3480,6,FALSE)</f>
        <v>Approved</v>
      </c>
      <c r="O774" t="str">
        <f>VLOOKUP(A774,[1]Transactions!$A$1:$Y$3480,7,FALSE)</f>
        <v>Giant Bicycles</v>
      </c>
      <c r="P774" t="s">
        <v>43</v>
      </c>
      <c r="Q774">
        <v>99</v>
      </c>
      <c r="R774" t="s">
        <v>1707</v>
      </c>
      <c r="S774" t="s">
        <v>7272</v>
      </c>
      <c r="T774" t="s">
        <v>46</v>
      </c>
      <c r="U774" t="s">
        <v>32</v>
      </c>
      <c r="V774" t="s">
        <v>47</v>
      </c>
      <c r="W774">
        <v>7</v>
      </c>
      <c r="X774">
        <v>7</v>
      </c>
      <c r="Y774">
        <v>7546.98</v>
      </c>
      <c r="Z774">
        <v>3912</v>
      </c>
      <c r="AA774">
        <v>42</v>
      </c>
      <c r="AB774">
        <v>120</v>
      </c>
      <c r="AC774">
        <v>7</v>
      </c>
      <c r="AD774">
        <v>3634.98</v>
      </c>
      <c r="AE774">
        <f t="shared" si="83"/>
        <v>1</v>
      </c>
      <c r="AF774">
        <f t="shared" si="85"/>
        <v>3</v>
      </c>
      <c r="AG774">
        <f t="shared" si="86"/>
        <v>2</v>
      </c>
      <c r="AH774">
        <f t="shared" si="87"/>
        <v>132</v>
      </c>
      <c r="AI774" t="str">
        <f t="shared" si="88"/>
        <v>Bronz customer</v>
      </c>
    </row>
    <row r="775" spans="1:35" x14ac:dyDescent="0.3">
      <c r="A775">
        <v>54</v>
      </c>
      <c r="B775" t="s">
        <v>2470</v>
      </c>
      <c r="C775">
        <v>2142</v>
      </c>
      <c r="D775" t="s">
        <v>24</v>
      </c>
      <c r="E775" t="s">
        <v>25</v>
      </c>
      <c r="F775">
        <v>8</v>
      </c>
      <c r="G775" t="s">
        <v>2471</v>
      </c>
      <c r="H775" t="s">
        <v>2472</v>
      </c>
      <c r="I775" t="str">
        <f>VLOOKUP(A775,[1]Transactions!$A$2:$Y$3480,8,FALSE)</f>
        <v>Standard</v>
      </c>
      <c r="J775">
        <f>VLOOKUP(A775,[1]Transactions!$A$2:$Y$3480,13,FALSE)</f>
        <v>110.80999999999995</v>
      </c>
      <c r="K775" s="4">
        <f>VLOOKUP(A775,[1]Transactions!$A$2:$Y$3480,14,FALSE)</f>
        <v>34527</v>
      </c>
      <c r="M775" t="b">
        <f>VLOOKUP(A775,[1]Transactions!$A$2:$Y$3480,5,FALSE)</f>
        <v>1</v>
      </c>
      <c r="N775" t="str">
        <f>VLOOKUP(A775,[1]Transactions!$A$2:$Y$3480,6,FALSE)</f>
        <v>Approved</v>
      </c>
      <c r="O775" t="str">
        <f>VLOOKUP(A775,[1]Transactions!$A$1:$Y$3480,7,FALSE)</f>
        <v>Trek Bicycles</v>
      </c>
      <c r="P775" t="s">
        <v>43</v>
      </c>
      <c r="Q775">
        <v>2</v>
      </c>
      <c r="R775" t="s">
        <v>80</v>
      </c>
      <c r="S775" t="s">
        <v>176</v>
      </c>
      <c r="T775" t="s">
        <v>31</v>
      </c>
      <c r="U775" t="s">
        <v>32</v>
      </c>
      <c r="V775" t="s">
        <v>33</v>
      </c>
      <c r="W775">
        <v>18</v>
      </c>
      <c r="X775">
        <v>7</v>
      </c>
      <c r="Y775">
        <v>9813.66</v>
      </c>
      <c r="Z775">
        <v>5715.45</v>
      </c>
      <c r="AA775">
        <v>54</v>
      </c>
      <c r="AB775">
        <v>67</v>
      </c>
      <c r="AC775">
        <v>7</v>
      </c>
      <c r="AD775">
        <v>4098.21</v>
      </c>
      <c r="AE775">
        <f t="shared" si="83"/>
        <v>2</v>
      </c>
      <c r="AF775">
        <f t="shared" si="85"/>
        <v>3</v>
      </c>
      <c r="AG775">
        <f t="shared" si="86"/>
        <v>2</v>
      </c>
      <c r="AH775">
        <f t="shared" si="87"/>
        <v>232</v>
      </c>
      <c r="AI775" t="str">
        <f t="shared" si="88"/>
        <v>Gold Customerr</v>
      </c>
    </row>
    <row r="776" spans="1:35" x14ac:dyDescent="0.3">
      <c r="A776">
        <v>489</v>
      </c>
      <c r="B776" t="s">
        <v>2473</v>
      </c>
      <c r="C776">
        <v>3550</v>
      </c>
      <c r="D776" t="s">
        <v>40</v>
      </c>
      <c r="E776" t="s">
        <v>25</v>
      </c>
      <c r="F776">
        <v>4</v>
      </c>
      <c r="G776" t="s">
        <v>2474</v>
      </c>
      <c r="H776" t="s">
        <v>2475</v>
      </c>
      <c r="I776" t="str">
        <f>VLOOKUP(A776,[1]Transactions!$A$2:$Y$3480,8,FALSE)</f>
        <v>Standard</v>
      </c>
      <c r="J776">
        <f>VLOOKUP(A776,[1]Transactions!$A$2:$Y$3480,13,FALSE)</f>
        <v>459.46000000000015</v>
      </c>
      <c r="K776" s="4">
        <f>VLOOKUP(A776,[1]Transactions!$A$2:$Y$3480,14,FALSE)</f>
        <v>42226</v>
      </c>
      <c r="M776" t="b">
        <f>VLOOKUP(A776,[1]Transactions!$A$2:$Y$3480,5,FALSE)</f>
        <v>0</v>
      </c>
      <c r="N776" t="str">
        <f>VLOOKUP(A776,[1]Transactions!$A$2:$Y$3480,6,FALSE)</f>
        <v>Approved</v>
      </c>
      <c r="O776" t="str">
        <f>VLOOKUP(A776,[1]Transactions!$A$1:$Y$3480,7,FALSE)</f>
        <v>Norco Bicycles</v>
      </c>
      <c r="P776" t="s">
        <v>43</v>
      </c>
      <c r="Q776">
        <v>18</v>
      </c>
      <c r="R776" t="s">
        <v>514</v>
      </c>
      <c r="S776" t="s">
        <v>57</v>
      </c>
      <c r="T776" t="s">
        <v>31</v>
      </c>
      <c r="U776" t="s">
        <v>32</v>
      </c>
      <c r="V776" t="s">
        <v>33</v>
      </c>
      <c r="W776">
        <v>4</v>
      </c>
      <c r="X776">
        <v>5</v>
      </c>
      <c r="Y776">
        <v>5450.69</v>
      </c>
      <c r="Z776">
        <v>3377.01</v>
      </c>
      <c r="AA776">
        <v>49</v>
      </c>
      <c r="AB776">
        <v>124</v>
      </c>
      <c r="AC776">
        <v>5</v>
      </c>
      <c r="AD776">
        <v>2073.6799999999998</v>
      </c>
      <c r="AE776">
        <f t="shared" si="83"/>
        <v>1</v>
      </c>
      <c r="AF776">
        <f t="shared" ref="AF776:AF777" si="89">_xlfn.IFS(AC776&gt;=14,1,AND(AC776&lt;=14,AC776&gt;7),2,AND(AC776&lt;=7,AC776&gt;=5),3,AND(AC776&lt;=4,AC776&gt;0),4)</f>
        <v>3</v>
      </c>
      <c r="AG776">
        <f t="shared" si="86"/>
        <v>3</v>
      </c>
      <c r="AH776">
        <f t="shared" si="87"/>
        <v>133</v>
      </c>
      <c r="AI776" t="str">
        <f t="shared" si="88"/>
        <v>Bronz customer</v>
      </c>
    </row>
    <row r="777" spans="1:35" x14ac:dyDescent="0.3">
      <c r="A777">
        <v>2480</v>
      </c>
      <c r="B777" t="s">
        <v>2476</v>
      </c>
      <c r="C777">
        <v>4655</v>
      </c>
      <c r="D777" t="s">
        <v>53</v>
      </c>
      <c r="E777" t="s">
        <v>25</v>
      </c>
      <c r="F777">
        <v>2</v>
      </c>
      <c r="G777" t="s">
        <v>2477</v>
      </c>
      <c r="H777" t="s">
        <v>2478</v>
      </c>
      <c r="I777" t="str">
        <f>VLOOKUP(A777,[1]Transactions!$A$2:$Y$3480,8,FALSE)</f>
        <v>Standard</v>
      </c>
      <c r="J777">
        <f>VLOOKUP(A777,[1]Transactions!$A$2:$Y$3480,13,FALSE)</f>
        <v>1660.88</v>
      </c>
      <c r="K777" s="4">
        <f>VLOOKUP(A777,[1]Transactions!$A$2:$Y$3480,14,FALSE)</f>
        <v>40672</v>
      </c>
      <c r="M777" t="b">
        <f>VLOOKUP(A777,[1]Transactions!$A$2:$Y$3480,5,FALSE)</f>
        <v>1</v>
      </c>
      <c r="N777" t="str">
        <f>VLOOKUP(A777,[1]Transactions!$A$2:$Y$3480,6,FALSE)</f>
        <v>Approved</v>
      </c>
      <c r="O777" t="str">
        <f>VLOOKUP(A777,[1]Transactions!$A$1:$Y$3480,7,FALSE)</f>
        <v>WeareA2B</v>
      </c>
      <c r="P777" t="s">
        <v>43</v>
      </c>
      <c r="Q777">
        <v>3</v>
      </c>
      <c r="R777" t="s">
        <v>449</v>
      </c>
      <c r="S777" t="s">
        <v>119</v>
      </c>
      <c r="T777" t="s">
        <v>46</v>
      </c>
      <c r="U777" t="s">
        <v>32</v>
      </c>
      <c r="V777" t="s">
        <v>33</v>
      </c>
      <c r="W777">
        <v>16</v>
      </c>
      <c r="X777">
        <v>5</v>
      </c>
      <c r="Y777">
        <v>6781.5</v>
      </c>
      <c r="Z777">
        <v>3399.1</v>
      </c>
      <c r="AA777">
        <v>48</v>
      </c>
      <c r="AB777">
        <v>42</v>
      </c>
      <c r="AC777">
        <v>5</v>
      </c>
      <c r="AD777">
        <v>3382.4</v>
      </c>
      <c r="AE777">
        <f t="shared" si="83"/>
        <v>3</v>
      </c>
      <c r="AF777">
        <f t="shared" si="89"/>
        <v>3</v>
      </c>
      <c r="AG777">
        <f t="shared" si="86"/>
        <v>2</v>
      </c>
      <c r="AH777">
        <f t="shared" si="87"/>
        <v>332</v>
      </c>
      <c r="AI777" t="str">
        <f t="shared" si="88"/>
        <v>Silver Customer</v>
      </c>
    </row>
    <row r="778" spans="1:35" x14ac:dyDescent="0.3">
      <c r="A778">
        <v>3253</v>
      </c>
      <c r="B778" t="s">
        <v>2479</v>
      </c>
      <c r="C778">
        <v>2170</v>
      </c>
      <c r="D778" t="s">
        <v>24</v>
      </c>
      <c r="E778" t="s">
        <v>25</v>
      </c>
      <c r="F778">
        <v>8</v>
      </c>
      <c r="G778" t="s">
        <v>2480</v>
      </c>
      <c r="H778" t="s">
        <v>2481</v>
      </c>
      <c r="I778" t="str">
        <f>VLOOKUP(A778,[1]Transactions!$A$2:$Y$3480,8,FALSE)</f>
        <v>Standard</v>
      </c>
      <c r="J778">
        <f>VLOOKUP(A778,[1]Transactions!$A$2:$Y$3480,13,FALSE)</f>
        <v>509.97</v>
      </c>
      <c r="K778" s="4">
        <f>VLOOKUP(A778,[1]Transactions!$A$2:$Y$3480,14,FALSE)</f>
        <v>34586</v>
      </c>
      <c r="M778" t="b">
        <f>VLOOKUP(A778,[1]Transactions!$A$2:$Y$3480,5,FALSE)</f>
        <v>1</v>
      </c>
      <c r="N778" t="str">
        <f>VLOOKUP(A778,[1]Transactions!$A$2:$Y$3480,6,FALSE)</f>
        <v>Approved</v>
      </c>
      <c r="O778" t="str">
        <f>VLOOKUP(A778,[1]Transactions!$A$1:$Y$3480,7,FALSE)</f>
        <v>Giant Bicycles</v>
      </c>
      <c r="P778" t="s">
        <v>43</v>
      </c>
      <c r="Q778">
        <v>42</v>
      </c>
      <c r="R778" t="s">
        <v>580</v>
      </c>
      <c r="S778" t="s">
        <v>45</v>
      </c>
      <c r="T778" t="s">
        <v>46</v>
      </c>
      <c r="U778" t="s">
        <v>32</v>
      </c>
      <c r="V778" t="s">
        <v>33</v>
      </c>
      <c r="W778">
        <v>7</v>
      </c>
      <c r="X778">
        <v>3</v>
      </c>
      <c r="Y778">
        <v>4743.3100000000004</v>
      </c>
      <c r="Z778">
        <v>711.66</v>
      </c>
      <c r="AA778">
        <v>30</v>
      </c>
      <c r="AB778">
        <v>5</v>
      </c>
      <c r="AC778">
        <v>3</v>
      </c>
      <c r="AD778">
        <v>4031.65</v>
      </c>
      <c r="AE778">
        <f t="shared" si="83"/>
        <v>4</v>
      </c>
      <c r="AF778">
        <f t="shared" si="85"/>
        <v>4</v>
      </c>
      <c r="AG778">
        <f t="shared" si="86"/>
        <v>2</v>
      </c>
      <c r="AH778">
        <f t="shared" si="87"/>
        <v>442</v>
      </c>
      <c r="AI778" t="str">
        <f t="shared" si="88"/>
        <v>Platinum Customer</v>
      </c>
    </row>
    <row r="779" spans="1:35" x14ac:dyDescent="0.3">
      <c r="A779">
        <v>1588</v>
      </c>
      <c r="B779" t="s">
        <v>2482</v>
      </c>
      <c r="C779">
        <v>2126</v>
      </c>
      <c r="D779" t="s">
        <v>24</v>
      </c>
      <c r="E779" t="s">
        <v>25</v>
      </c>
      <c r="F779">
        <v>11</v>
      </c>
      <c r="G779" t="s">
        <v>2483</v>
      </c>
      <c r="H779" t="s">
        <v>2484</v>
      </c>
      <c r="I779" t="str">
        <f>VLOOKUP(A779,[1]Transactions!$A$2:$Y$3480,8,FALSE)</f>
        <v>Standard</v>
      </c>
      <c r="J779">
        <f>VLOOKUP(A779,[1]Transactions!$A$2:$Y$3480,13,FALSE)</f>
        <v>1215.3399999999999</v>
      </c>
      <c r="K779" s="4">
        <f>VLOOKUP(A779,[1]Transactions!$A$2:$Y$3480,14,FALSE)</f>
        <v>39427</v>
      </c>
      <c r="M779" t="b">
        <f>VLOOKUP(A779,[1]Transactions!$A$2:$Y$3480,5,FALSE)</f>
        <v>0</v>
      </c>
      <c r="N779" t="str">
        <f>VLOOKUP(A779,[1]Transactions!$A$2:$Y$3480,6,FALSE)</f>
        <v>Approved</v>
      </c>
      <c r="O779" t="str">
        <f>VLOOKUP(A779,[1]Transactions!$A$1:$Y$3480,7,FALSE)</f>
        <v>Solex</v>
      </c>
      <c r="P779" t="s">
        <v>28</v>
      </c>
      <c r="Q779">
        <v>24</v>
      </c>
      <c r="R779" t="s">
        <v>429</v>
      </c>
      <c r="S779" t="s">
        <v>219</v>
      </c>
      <c r="T779" t="s">
        <v>46</v>
      </c>
      <c r="U779" t="s">
        <v>32</v>
      </c>
      <c r="V779" t="s">
        <v>33</v>
      </c>
      <c r="W779">
        <v>7</v>
      </c>
      <c r="X779">
        <v>7</v>
      </c>
      <c r="Y779">
        <v>9131.5400000000009</v>
      </c>
      <c r="Z779">
        <v>5503.28</v>
      </c>
      <c r="AA779">
        <v>37</v>
      </c>
      <c r="AB779">
        <v>32</v>
      </c>
      <c r="AC779">
        <v>7</v>
      </c>
      <c r="AD779">
        <v>3628.26</v>
      </c>
      <c r="AE779">
        <f t="shared" ref="AE779:AE842" si="90">_xlfn.IFS(AB779&gt;=85,1,AND(AB779&lt;=81,AB779&gt;44),2,AND(AB779&lt;=44,AB779&gt;17),3,AND(AB779&lt;=18,AB779&gt;0),4)</f>
        <v>3</v>
      </c>
      <c r="AF779">
        <f t="shared" si="85"/>
        <v>3</v>
      </c>
      <c r="AG779">
        <f t="shared" si="86"/>
        <v>2</v>
      </c>
      <c r="AH779">
        <f t="shared" si="87"/>
        <v>332</v>
      </c>
      <c r="AI779" t="str">
        <f t="shared" si="88"/>
        <v>Silver Customer</v>
      </c>
    </row>
    <row r="780" spans="1:35" x14ac:dyDescent="0.3">
      <c r="A780">
        <v>1875</v>
      </c>
      <c r="B780" t="s">
        <v>2485</v>
      </c>
      <c r="C780">
        <v>4170</v>
      </c>
      <c r="D780" t="s">
        <v>53</v>
      </c>
      <c r="E780" t="s">
        <v>25</v>
      </c>
      <c r="F780">
        <v>8</v>
      </c>
      <c r="G780" t="s">
        <v>2486</v>
      </c>
      <c r="H780" t="s">
        <v>2487</v>
      </c>
      <c r="I780" t="str">
        <f>VLOOKUP(A780,[1]Transactions!$A$2:$Y$3480,8,FALSE)</f>
        <v>Standard</v>
      </c>
      <c r="J780">
        <f>VLOOKUP(A780,[1]Transactions!$A$2:$Y$3480,13,FALSE)</f>
        <v>448.67999999999995</v>
      </c>
      <c r="K780" s="4">
        <f>VLOOKUP(A780,[1]Transactions!$A$2:$Y$3480,14,FALSE)</f>
        <v>42688</v>
      </c>
      <c r="M780" t="b">
        <f>VLOOKUP(A780,[1]Transactions!$A$2:$Y$3480,5,FALSE)</f>
        <v>0</v>
      </c>
      <c r="N780" t="str">
        <f>VLOOKUP(A780,[1]Transactions!$A$2:$Y$3480,6,FALSE)</f>
        <v>Approved</v>
      </c>
      <c r="O780" t="str">
        <f>VLOOKUP(A780,[1]Transactions!$A$1:$Y$3480,7,FALSE)</f>
        <v>Giant Bicycles</v>
      </c>
      <c r="P780" t="s">
        <v>28</v>
      </c>
      <c r="Q780">
        <v>4</v>
      </c>
      <c r="R780" t="s">
        <v>500</v>
      </c>
      <c r="S780" t="s">
        <v>57</v>
      </c>
      <c r="T780" t="s">
        <v>46</v>
      </c>
      <c r="U780" t="s">
        <v>32</v>
      </c>
      <c r="V780" t="s">
        <v>33</v>
      </c>
      <c r="W780">
        <v>19</v>
      </c>
      <c r="X780">
        <v>6</v>
      </c>
      <c r="Y780">
        <v>6549.05</v>
      </c>
      <c r="Z780">
        <v>2627.79</v>
      </c>
      <c r="AA780">
        <v>61</v>
      </c>
      <c r="AB780">
        <v>98</v>
      </c>
      <c r="AC780">
        <v>6</v>
      </c>
      <c r="AD780">
        <v>3921.26</v>
      </c>
      <c r="AE780">
        <f t="shared" si="90"/>
        <v>1</v>
      </c>
      <c r="AF780">
        <f t="shared" si="85"/>
        <v>3</v>
      </c>
      <c r="AG780">
        <f t="shared" si="86"/>
        <v>2</v>
      </c>
      <c r="AH780">
        <f t="shared" si="87"/>
        <v>132</v>
      </c>
      <c r="AI780" t="str">
        <f t="shared" si="88"/>
        <v>Bronz customer</v>
      </c>
    </row>
    <row r="781" spans="1:35" x14ac:dyDescent="0.3">
      <c r="A781">
        <v>677</v>
      </c>
      <c r="B781" t="s">
        <v>2488</v>
      </c>
      <c r="C781">
        <v>2216</v>
      </c>
      <c r="D781" t="s">
        <v>24</v>
      </c>
      <c r="E781" t="s">
        <v>25</v>
      </c>
      <c r="F781">
        <v>10</v>
      </c>
      <c r="G781" t="s">
        <v>2489</v>
      </c>
      <c r="H781" t="s">
        <v>2490</v>
      </c>
      <c r="I781">
        <f>VLOOKUP(A781,[1]Transactions!$A$2:$Y$3480,8,FALSE)</f>
        <v>0</v>
      </c>
      <c r="J781">
        <f>VLOOKUP(A781,[1]Transactions!$A$2:$Y$3480,13,FALSE)</f>
        <v>1972.01</v>
      </c>
      <c r="K781" s="4">
        <f>VLOOKUP(A781,[1]Transactions!$A$2:$Y$3480,14,FALSE)</f>
        <v>0</v>
      </c>
      <c r="M781" t="b">
        <f>VLOOKUP(A781,[1]Transactions!$A$2:$Y$3480,5,FALSE)</f>
        <v>0</v>
      </c>
      <c r="N781" t="str">
        <f>VLOOKUP(A781,[1]Transactions!$A$2:$Y$3480,6,FALSE)</f>
        <v>Approved</v>
      </c>
      <c r="O781">
        <f>VLOOKUP(A781,[1]Transactions!$A$1:$Y$3480,7,FALSE)</f>
        <v>0</v>
      </c>
      <c r="P781" t="s">
        <v>28</v>
      </c>
      <c r="Q781">
        <v>59</v>
      </c>
      <c r="R781" t="s">
        <v>368</v>
      </c>
      <c r="S781" t="s">
        <v>45</v>
      </c>
      <c r="T781" t="s">
        <v>31</v>
      </c>
      <c r="U781" t="s">
        <v>32</v>
      </c>
      <c r="V781" t="s">
        <v>47</v>
      </c>
      <c r="W781">
        <v>5</v>
      </c>
      <c r="X781">
        <v>5</v>
      </c>
      <c r="Y781">
        <v>3703.87</v>
      </c>
      <c r="Z781">
        <v>2763.51</v>
      </c>
      <c r="AA781">
        <v>23</v>
      </c>
      <c r="AB781">
        <v>71</v>
      </c>
      <c r="AC781">
        <v>5</v>
      </c>
      <c r="AD781">
        <v>940.36</v>
      </c>
      <c r="AE781">
        <f t="shared" si="90"/>
        <v>2</v>
      </c>
      <c r="AF781">
        <f>_xlfn.IFS(AC781&gt;=14,1,AND(AC781&lt;=14,AC781&gt;7),2,AND(AC781&lt;=7,AC781&gt;=5),3,AND(AC781&lt;=4,AC781&gt;0),4)</f>
        <v>3</v>
      </c>
      <c r="AG781">
        <f t="shared" si="86"/>
        <v>4</v>
      </c>
      <c r="AH781">
        <f t="shared" si="87"/>
        <v>234</v>
      </c>
      <c r="AI781" t="str">
        <f t="shared" si="88"/>
        <v>Gold Customerr</v>
      </c>
    </row>
    <row r="782" spans="1:35" x14ac:dyDescent="0.3">
      <c r="A782">
        <v>3173</v>
      </c>
      <c r="B782" t="s">
        <v>2491</v>
      </c>
      <c r="C782">
        <v>3690</v>
      </c>
      <c r="D782" t="s">
        <v>40</v>
      </c>
      <c r="E782" t="s">
        <v>25</v>
      </c>
      <c r="F782">
        <v>2</v>
      </c>
      <c r="G782" t="s">
        <v>954</v>
      </c>
      <c r="I782" t="str">
        <f>VLOOKUP(A782,[1]Transactions!$A$2:$Y$3480,8,FALSE)</f>
        <v>Standard</v>
      </c>
      <c r="J782">
        <f>VLOOKUP(A782,[1]Transactions!$A$2:$Y$3480,13,FALSE)</f>
        <v>751.02</v>
      </c>
      <c r="K782" s="4">
        <f>VLOOKUP(A782,[1]Transactions!$A$2:$Y$3480,14,FALSE)</f>
        <v>39427</v>
      </c>
      <c r="M782" t="b">
        <f>VLOOKUP(A782,[1]Transactions!$A$2:$Y$3480,5,FALSE)</f>
        <v>0</v>
      </c>
      <c r="N782" t="str">
        <f>VLOOKUP(A782,[1]Transactions!$A$2:$Y$3480,6,FALSE)</f>
        <v>Approved</v>
      </c>
      <c r="O782" t="str">
        <f>VLOOKUP(A782,[1]Transactions!$A$1:$Y$3480,7,FALSE)</f>
        <v>Solex</v>
      </c>
      <c r="P782" t="s">
        <v>28</v>
      </c>
      <c r="Q782">
        <v>55</v>
      </c>
      <c r="R782" t="s">
        <v>861</v>
      </c>
      <c r="S782" t="s">
        <v>30</v>
      </c>
      <c r="T782" t="s">
        <v>31</v>
      </c>
      <c r="U782" t="s">
        <v>32</v>
      </c>
      <c r="V782" t="s">
        <v>33</v>
      </c>
      <c r="W782">
        <v>1</v>
      </c>
      <c r="X782">
        <v>6</v>
      </c>
      <c r="Y782">
        <v>8425.0400000000009</v>
      </c>
      <c r="Z782">
        <v>3743.19</v>
      </c>
      <c r="AA782">
        <v>18</v>
      </c>
      <c r="AB782">
        <v>45</v>
      </c>
      <c r="AC782">
        <v>6</v>
      </c>
      <c r="AD782">
        <v>4681.8500000000004</v>
      </c>
      <c r="AE782">
        <f t="shared" si="90"/>
        <v>2</v>
      </c>
      <c r="AF782">
        <f t="shared" si="85"/>
        <v>3</v>
      </c>
      <c r="AG782">
        <f t="shared" si="86"/>
        <v>1</v>
      </c>
      <c r="AH782">
        <f t="shared" si="87"/>
        <v>231</v>
      </c>
      <c r="AI782" t="str">
        <f t="shared" si="88"/>
        <v>Gold Customerr</v>
      </c>
    </row>
    <row r="783" spans="1:35" x14ac:dyDescent="0.3">
      <c r="A783">
        <v>1861</v>
      </c>
      <c r="B783" t="s">
        <v>2492</v>
      </c>
      <c r="C783">
        <v>2770</v>
      </c>
      <c r="D783" t="s">
        <v>24</v>
      </c>
      <c r="E783" t="s">
        <v>25</v>
      </c>
      <c r="F783">
        <v>7</v>
      </c>
      <c r="G783" t="s">
        <v>2493</v>
      </c>
      <c r="H783" t="s">
        <v>388</v>
      </c>
      <c r="I783" t="str">
        <f>VLOOKUP(A783,[1]Transactions!$A$2:$Y$3480,8,FALSE)</f>
        <v>Standard</v>
      </c>
      <c r="J783">
        <f>VLOOKUP(A783,[1]Transactions!$A$2:$Y$3480,13,FALSE)</f>
        <v>1230.27</v>
      </c>
      <c r="K783" s="4">
        <f>VLOOKUP(A783,[1]Transactions!$A$2:$Y$3480,14,FALSE)</f>
        <v>40336</v>
      </c>
      <c r="M783" t="b">
        <f>VLOOKUP(A783,[1]Transactions!$A$2:$Y$3480,5,FALSE)</f>
        <v>0</v>
      </c>
      <c r="N783" t="str">
        <f>VLOOKUP(A783,[1]Transactions!$A$2:$Y$3480,6,FALSE)</f>
        <v>Approved</v>
      </c>
      <c r="O783" t="str">
        <f>VLOOKUP(A783,[1]Transactions!$A$1:$Y$3480,7,FALSE)</f>
        <v>Giant Bicycles</v>
      </c>
      <c r="P783" t="s">
        <v>43</v>
      </c>
      <c r="Q783">
        <v>26</v>
      </c>
      <c r="R783" t="s">
        <v>567</v>
      </c>
      <c r="S783" t="s">
        <v>119</v>
      </c>
      <c r="T783" t="s">
        <v>31</v>
      </c>
      <c r="U783" t="s">
        <v>32</v>
      </c>
      <c r="V783" t="s">
        <v>33</v>
      </c>
      <c r="W783">
        <v>8</v>
      </c>
      <c r="X783">
        <v>5</v>
      </c>
      <c r="Y783">
        <v>6015.56</v>
      </c>
      <c r="Z783">
        <v>3124.86</v>
      </c>
      <c r="AA783">
        <v>53</v>
      </c>
      <c r="AB783">
        <v>29</v>
      </c>
      <c r="AC783">
        <v>5</v>
      </c>
      <c r="AD783">
        <v>2890.7</v>
      </c>
      <c r="AE783">
        <f t="shared" si="90"/>
        <v>3</v>
      </c>
      <c r="AF783">
        <f>_xlfn.IFS(AC783&gt;=14,1,AND(AC783&lt;=14,AC783&gt;7),2,AND(AC783&lt;=7,AC783&gt;=5),3,AND(AC783&lt;=4,AC783&gt;0),4)</f>
        <v>3</v>
      </c>
      <c r="AG783">
        <f t="shared" si="86"/>
        <v>3</v>
      </c>
      <c r="AH783">
        <f t="shared" si="87"/>
        <v>333</v>
      </c>
      <c r="AI783" t="str">
        <f t="shared" si="88"/>
        <v>Silver Customer</v>
      </c>
    </row>
    <row r="784" spans="1:35" x14ac:dyDescent="0.3">
      <c r="A784">
        <v>2391</v>
      </c>
      <c r="B784" t="s">
        <v>2494</v>
      </c>
      <c r="C784">
        <v>4178</v>
      </c>
      <c r="D784" t="s">
        <v>53</v>
      </c>
      <c r="E784" t="s">
        <v>25</v>
      </c>
      <c r="F784">
        <v>7</v>
      </c>
      <c r="G784" t="s">
        <v>2495</v>
      </c>
      <c r="H784" t="s">
        <v>2496</v>
      </c>
      <c r="I784" t="str">
        <f>VLOOKUP(A784,[1]Transactions!$A$2:$Y$3480,8,FALSE)</f>
        <v>Road</v>
      </c>
      <c r="J784">
        <f>VLOOKUP(A784,[1]Transactions!$A$2:$Y$3480,13,FALSE)</f>
        <v>64.92999999999995</v>
      </c>
      <c r="K784" s="4">
        <f>VLOOKUP(A784,[1]Transactions!$A$2:$Y$3480,14,FALSE)</f>
        <v>40487</v>
      </c>
      <c r="M784" t="b">
        <f>VLOOKUP(A784,[1]Transactions!$A$2:$Y$3480,5,FALSE)</f>
        <v>0</v>
      </c>
      <c r="N784" t="str">
        <f>VLOOKUP(A784,[1]Transactions!$A$2:$Y$3480,6,FALSE)</f>
        <v>Approved</v>
      </c>
      <c r="O784" t="str">
        <f>VLOOKUP(A784,[1]Transactions!$A$1:$Y$3480,7,FALSE)</f>
        <v>Giant Bicycles</v>
      </c>
      <c r="P784" t="s">
        <v>43</v>
      </c>
      <c r="Q784">
        <v>72</v>
      </c>
      <c r="R784" t="s">
        <v>441</v>
      </c>
      <c r="S784" t="s">
        <v>30</v>
      </c>
      <c r="T784" t="s">
        <v>31</v>
      </c>
      <c r="U784" t="s">
        <v>32</v>
      </c>
      <c r="V784" t="s">
        <v>47</v>
      </c>
      <c r="W784">
        <v>14</v>
      </c>
      <c r="X784">
        <v>9</v>
      </c>
      <c r="Y784">
        <v>9000.68</v>
      </c>
      <c r="Z784">
        <v>4148.25</v>
      </c>
      <c r="AA784">
        <v>59</v>
      </c>
      <c r="AB784">
        <v>12</v>
      </c>
      <c r="AC784">
        <v>9</v>
      </c>
      <c r="AD784">
        <v>4852.43</v>
      </c>
      <c r="AE784">
        <f t="shared" si="90"/>
        <v>4</v>
      </c>
      <c r="AF784">
        <f t="shared" si="85"/>
        <v>2</v>
      </c>
      <c r="AG784">
        <f t="shared" si="86"/>
        <v>1</v>
      </c>
      <c r="AH784">
        <f t="shared" si="87"/>
        <v>421</v>
      </c>
      <c r="AI784" t="str">
        <f t="shared" si="88"/>
        <v>Platinum Customer</v>
      </c>
    </row>
    <row r="785" spans="1:35" x14ac:dyDescent="0.3">
      <c r="A785">
        <v>1735</v>
      </c>
      <c r="B785" t="s">
        <v>2497</v>
      </c>
      <c r="C785">
        <v>4655</v>
      </c>
      <c r="D785" t="s">
        <v>53</v>
      </c>
      <c r="E785" t="s">
        <v>25</v>
      </c>
      <c r="F785">
        <v>2</v>
      </c>
      <c r="G785" t="s">
        <v>2498</v>
      </c>
      <c r="H785" t="s">
        <v>2499</v>
      </c>
      <c r="I785" t="str">
        <f>VLOOKUP(A785,[1]Transactions!$A$2:$Y$3480,8,FALSE)</f>
        <v>Standard</v>
      </c>
      <c r="J785">
        <f>VLOOKUP(A785,[1]Transactions!$A$2:$Y$3480,13,FALSE)</f>
        <v>1069.5500000000002</v>
      </c>
      <c r="K785" s="4">
        <f>VLOOKUP(A785,[1]Transactions!$A$2:$Y$3480,14,FALSE)</f>
        <v>38216</v>
      </c>
      <c r="M785" t="b">
        <f>VLOOKUP(A785,[1]Transactions!$A$2:$Y$3480,5,FALSE)</f>
        <v>1</v>
      </c>
      <c r="N785" t="str">
        <f>VLOOKUP(A785,[1]Transactions!$A$2:$Y$3480,6,FALSE)</f>
        <v>Approved</v>
      </c>
      <c r="O785" t="str">
        <f>VLOOKUP(A785,[1]Transactions!$A$1:$Y$3480,7,FALSE)</f>
        <v>WeareA2B</v>
      </c>
      <c r="P785" t="s">
        <v>28</v>
      </c>
      <c r="Q785">
        <v>7</v>
      </c>
      <c r="R785" t="s">
        <v>356</v>
      </c>
      <c r="S785" t="s">
        <v>30</v>
      </c>
      <c r="T785" t="s">
        <v>31</v>
      </c>
      <c r="U785" t="s">
        <v>32</v>
      </c>
      <c r="V785" t="s">
        <v>47</v>
      </c>
      <c r="W785">
        <v>8</v>
      </c>
      <c r="X785">
        <v>4</v>
      </c>
      <c r="Y785">
        <v>4446.8100000000004</v>
      </c>
      <c r="Z785">
        <v>2029.7</v>
      </c>
      <c r="AA785">
        <v>54</v>
      </c>
      <c r="AB785">
        <v>65</v>
      </c>
      <c r="AC785">
        <v>4</v>
      </c>
      <c r="AD785">
        <v>2417.11</v>
      </c>
      <c r="AE785">
        <f t="shared" si="90"/>
        <v>2</v>
      </c>
      <c r="AF785">
        <f t="shared" si="85"/>
        <v>4</v>
      </c>
      <c r="AG785">
        <f t="shared" si="86"/>
        <v>3</v>
      </c>
      <c r="AH785">
        <f t="shared" si="87"/>
        <v>243</v>
      </c>
      <c r="AI785" t="str">
        <f t="shared" si="88"/>
        <v>Gold Customerr</v>
      </c>
    </row>
    <row r="786" spans="1:35" x14ac:dyDescent="0.3">
      <c r="A786">
        <v>2354</v>
      </c>
      <c r="B786" t="s">
        <v>2500</v>
      </c>
      <c r="C786">
        <v>3138</v>
      </c>
      <c r="D786" t="s">
        <v>40</v>
      </c>
      <c r="E786" t="s">
        <v>25</v>
      </c>
      <c r="F786">
        <v>8</v>
      </c>
      <c r="G786" t="s">
        <v>2501</v>
      </c>
      <c r="H786" t="s">
        <v>2502</v>
      </c>
      <c r="I786" t="str">
        <f>VLOOKUP(A786,[1]Transactions!$A$2:$Y$3480,8,FALSE)</f>
        <v>Standard</v>
      </c>
      <c r="J786">
        <f>VLOOKUP(A786,[1]Transactions!$A$2:$Y$3480,13,FALSE)</f>
        <v>693.76</v>
      </c>
      <c r="K786" s="4">
        <f>VLOOKUP(A786,[1]Transactions!$A$2:$Y$3480,14,FALSE)</f>
        <v>42172</v>
      </c>
      <c r="M786" t="b">
        <f>VLOOKUP(A786,[1]Transactions!$A$2:$Y$3480,5,FALSE)</f>
        <v>1</v>
      </c>
      <c r="N786" t="str">
        <f>VLOOKUP(A786,[1]Transactions!$A$2:$Y$3480,6,FALSE)</f>
        <v>Approved</v>
      </c>
      <c r="O786" t="str">
        <f>VLOOKUP(A786,[1]Transactions!$A$1:$Y$3480,7,FALSE)</f>
        <v>OHM Cycles</v>
      </c>
      <c r="P786" t="s">
        <v>43</v>
      </c>
      <c r="Q786">
        <v>99</v>
      </c>
      <c r="R786" t="s">
        <v>37</v>
      </c>
      <c r="S786" t="s">
        <v>57</v>
      </c>
      <c r="T786" t="s">
        <v>31</v>
      </c>
      <c r="U786" t="s">
        <v>32</v>
      </c>
      <c r="V786" t="s">
        <v>47</v>
      </c>
      <c r="W786">
        <v>17</v>
      </c>
      <c r="X786">
        <v>5</v>
      </c>
      <c r="Y786">
        <v>4817.55</v>
      </c>
      <c r="Z786">
        <v>1359.4</v>
      </c>
      <c r="AA786">
        <v>61</v>
      </c>
      <c r="AB786">
        <v>36</v>
      </c>
      <c r="AC786">
        <v>5</v>
      </c>
      <c r="AD786">
        <v>3458.15</v>
      </c>
      <c r="AE786">
        <f t="shared" si="90"/>
        <v>3</v>
      </c>
      <c r="AF786">
        <f t="shared" ref="AF786:AF789" si="91">_xlfn.IFS(AC786&gt;=14,1,AND(AC786&lt;=14,AC786&gt;7),2,AND(AC786&lt;=7,AC786&gt;=5),3,AND(AC786&lt;=4,AC786&gt;0),4)</f>
        <v>3</v>
      </c>
      <c r="AG786">
        <f t="shared" si="86"/>
        <v>2</v>
      </c>
      <c r="AH786">
        <f t="shared" si="87"/>
        <v>332</v>
      </c>
      <c r="AI786" t="str">
        <f t="shared" si="88"/>
        <v>Silver Customer</v>
      </c>
    </row>
    <row r="787" spans="1:35" x14ac:dyDescent="0.3">
      <c r="A787">
        <v>3230</v>
      </c>
      <c r="B787" t="s">
        <v>2503</v>
      </c>
      <c r="C787">
        <v>3029</v>
      </c>
      <c r="D787" t="s">
        <v>40</v>
      </c>
      <c r="E787" t="s">
        <v>25</v>
      </c>
      <c r="F787">
        <v>5</v>
      </c>
      <c r="G787" t="s">
        <v>2504</v>
      </c>
      <c r="H787" t="s">
        <v>2505</v>
      </c>
      <c r="I787" t="str">
        <f>VLOOKUP(A787,[1]Transactions!$A$2:$Y$3480,8,FALSE)</f>
        <v>Standard</v>
      </c>
      <c r="J787">
        <f>VLOOKUP(A787,[1]Transactions!$A$2:$Y$3480,13,FALSE)</f>
        <v>45.960000000000008</v>
      </c>
      <c r="K787" s="4">
        <f>VLOOKUP(A787,[1]Transactions!$A$2:$Y$3480,14,FALSE)</f>
        <v>35707</v>
      </c>
      <c r="M787" t="b">
        <f>VLOOKUP(A787,[1]Transactions!$A$2:$Y$3480,5,FALSE)</f>
        <v>0</v>
      </c>
      <c r="N787" t="str">
        <f>VLOOKUP(A787,[1]Transactions!$A$2:$Y$3480,6,FALSE)</f>
        <v>Approved</v>
      </c>
      <c r="O787" t="str">
        <f>VLOOKUP(A787,[1]Transactions!$A$1:$Y$3480,7,FALSE)</f>
        <v>OHM Cycles</v>
      </c>
      <c r="P787" t="s">
        <v>43</v>
      </c>
      <c r="Q787">
        <v>31</v>
      </c>
      <c r="R787" t="s">
        <v>425</v>
      </c>
      <c r="S787" t="s">
        <v>45</v>
      </c>
      <c r="T787" t="s">
        <v>31</v>
      </c>
      <c r="U787" t="s">
        <v>32</v>
      </c>
      <c r="V787" t="s">
        <v>47</v>
      </c>
      <c r="W787">
        <v>12</v>
      </c>
      <c r="X787">
        <v>5</v>
      </c>
      <c r="Y787">
        <v>5698.38</v>
      </c>
      <c r="Z787">
        <v>1808.38</v>
      </c>
      <c r="AA787">
        <v>50</v>
      </c>
      <c r="AB787">
        <v>69</v>
      </c>
      <c r="AC787">
        <v>5</v>
      </c>
      <c r="AD787">
        <v>3890</v>
      </c>
      <c r="AE787">
        <f t="shared" si="90"/>
        <v>2</v>
      </c>
      <c r="AF787">
        <f t="shared" si="91"/>
        <v>3</v>
      </c>
      <c r="AG787">
        <f t="shared" si="86"/>
        <v>2</v>
      </c>
      <c r="AH787">
        <f t="shared" si="87"/>
        <v>232</v>
      </c>
      <c r="AI787" t="str">
        <f t="shared" si="88"/>
        <v>Gold Customerr</v>
      </c>
    </row>
    <row r="788" spans="1:35" x14ac:dyDescent="0.3">
      <c r="A788">
        <v>189</v>
      </c>
      <c r="B788" t="s">
        <v>2506</v>
      </c>
      <c r="C788">
        <v>3031</v>
      </c>
      <c r="D788" t="s">
        <v>40</v>
      </c>
      <c r="E788" t="s">
        <v>25</v>
      </c>
      <c r="F788">
        <v>4</v>
      </c>
      <c r="G788" t="s">
        <v>882</v>
      </c>
      <c r="H788" t="s">
        <v>2507</v>
      </c>
      <c r="I788" t="str">
        <f>VLOOKUP(A788,[1]Transactions!$A$2:$Y$3480,8,FALSE)</f>
        <v>Standard</v>
      </c>
      <c r="J788">
        <f>VLOOKUP(A788,[1]Transactions!$A$2:$Y$3480,13,FALSE)</f>
        <v>45.960000000000008</v>
      </c>
      <c r="K788" s="4">
        <f>VLOOKUP(A788,[1]Transactions!$A$2:$Y$3480,14,FALSE)</f>
        <v>34143</v>
      </c>
      <c r="M788" t="b">
        <f>VLOOKUP(A788,[1]Transactions!$A$2:$Y$3480,5,FALSE)</f>
        <v>1</v>
      </c>
      <c r="N788" t="str">
        <f>VLOOKUP(A788,[1]Transactions!$A$2:$Y$3480,6,FALSE)</f>
        <v>Approved</v>
      </c>
      <c r="O788" t="str">
        <f>VLOOKUP(A788,[1]Transactions!$A$1:$Y$3480,7,FALSE)</f>
        <v>OHM Cycles</v>
      </c>
      <c r="P788" t="s">
        <v>28</v>
      </c>
      <c r="Q788">
        <v>73</v>
      </c>
      <c r="R788" t="s">
        <v>2195</v>
      </c>
      <c r="S788" t="s">
        <v>45</v>
      </c>
      <c r="T788" t="s">
        <v>38</v>
      </c>
      <c r="U788" t="s">
        <v>32</v>
      </c>
      <c r="V788" t="s">
        <v>47</v>
      </c>
      <c r="W788">
        <v>10</v>
      </c>
      <c r="X788">
        <v>5</v>
      </c>
      <c r="Y788">
        <v>8633.69</v>
      </c>
      <c r="Z788">
        <v>3303.71</v>
      </c>
      <c r="AA788">
        <v>39</v>
      </c>
      <c r="AB788">
        <v>3</v>
      </c>
      <c r="AC788">
        <v>5</v>
      </c>
      <c r="AD788">
        <v>5329.98</v>
      </c>
      <c r="AE788">
        <f t="shared" si="90"/>
        <v>4</v>
      </c>
      <c r="AF788">
        <f t="shared" si="91"/>
        <v>3</v>
      </c>
      <c r="AG788">
        <f t="shared" si="86"/>
        <v>1</v>
      </c>
      <c r="AH788">
        <f t="shared" si="87"/>
        <v>431</v>
      </c>
      <c r="AI788" t="str">
        <f t="shared" si="88"/>
        <v>Platinum Customer</v>
      </c>
    </row>
    <row r="789" spans="1:35" x14ac:dyDescent="0.3">
      <c r="A789">
        <v>327</v>
      </c>
      <c r="B789" t="s">
        <v>2508</v>
      </c>
      <c r="C789">
        <v>4214</v>
      </c>
      <c r="D789" t="s">
        <v>53</v>
      </c>
      <c r="E789" t="s">
        <v>25</v>
      </c>
      <c r="F789">
        <v>8</v>
      </c>
      <c r="G789" t="s">
        <v>2509</v>
      </c>
      <c r="H789" t="s">
        <v>2510</v>
      </c>
      <c r="I789" t="str">
        <f>VLOOKUP(A789,[1]Transactions!$A$2:$Y$3480,8,FALSE)</f>
        <v>Standard</v>
      </c>
      <c r="J789">
        <f>VLOOKUP(A789,[1]Transactions!$A$2:$Y$3480,13,FALSE)</f>
        <v>448.67999999999995</v>
      </c>
      <c r="K789" s="4">
        <f>VLOOKUP(A789,[1]Transactions!$A$2:$Y$3480,14,FALSE)</f>
        <v>42688</v>
      </c>
      <c r="M789" t="b">
        <f>VLOOKUP(A789,[1]Transactions!$A$2:$Y$3480,5,FALSE)</f>
        <v>1</v>
      </c>
      <c r="N789" t="str">
        <f>VLOOKUP(A789,[1]Transactions!$A$2:$Y$3480,6,FALSE)</f>
        <v>Approved</v>
      </c>
      <c r="O789" t="str">
        <f>VLOOKUP(A789,[1]Transactions!$A$1:$Y$3480,7,FALSE)</f>
        <v>Giant Bicycles</v>
      </c>
      <c r="P789" t="s">
        <v>43</v>
      </c>
      <c r="Q789">
        <v>10</v>
      </c>
      <c r="R789" t="s">
        <v>145</v>
      </c>
      <c r="S789" t="s">
        <v>30</v>
      </c>
      <c r="T789" t="s">
        <v>31</v>
      </c>
      <c r="U789" t="s">
        <v>32</v>
      </c>
      <c r="V789" t="s">
        <v>47</v>
      </c>
      <c r="W789">
        <v>12</v>
      </c>
      <c r="X789">
        <v>5</v>
      </c>
      <c r="Y789">
        <v>6108.21</v>
      </c>
      <c r="Z789">
        <v>2609.58</v>
      </c>
      <c r="AA789">
        <v>52</v>
      </c>
      <c r="AB789">
        <v>16</v>
      </c>
      <c r="AC789">
        <v>5</v>
      </c>
      <c r="AD789">
        <v>3498.63</v>
      </c>
      <c r="AE789">
        <f t="shared" si="90"/>
        <v>4</v>
      </c>
      <c r="AF789">
        <f t="shared" si="91"/>
        <v>3</v>
      </c>
      <c r="AG789">
        <f t="shared" si="86"/>
        <v>2</v>
      </c>
      <c r="AH789">
        <f t="shared" si="87"/>
        <v>432</v>
      </c>
      <c r="AI789" t="str">
        <f t="shared" si="88"/>
        <v>Platinum Customer</v>
      </c>
    </row>
    <row r="790" spans="1:35" x14ac:dyDescent="0.3">
      <c r="A790">
        <v>2824</v>
      </c>
      <c r="B790" t="s">
        <v>2511</v>
      </c>
      <c r="C790">
        <v>3107</v>
      </c>
      <c r="D790" t="s">
        <v>40</v>
      </c>
      <c r="E790" t="s">
        <v>25</v>
      </c>
      <c r="F790">
        <v>10</v>
      </c>
      <c r="G790" t="s">
        <v>2512</v>
      </c>
      <c r="H790" t="s">
        <v>2513</v>
      </c>
      <c r="I790" t="str">
        <f>VLOOKUP(A790,[1]Transactions!$A$2:$Y$3480,8,FALSE)</f>
        <v>Standard</v>
      </c>
      <c r="J790">
        <f>VLOOKUP(A790,[1]Transactions!$A$2:$Y$3480,13,FALSE)</f>
        <v>41.129999999999995</v>
      </c>
      <c r="K790" s="4">
        <f>VLOOKUP(A790,[1]Transactions!$A$2:$Y$3480,14,FALSE)</f>
        <v>37874</v>
      </c>
      <c r="M790" t="b">
        <f>VLOOKUP(A790,[1]Transactions!$A$2:$Y$3480,5,FALSE)</f>
        <v>0</v>
      </c>
      <c r="N790" t="str">
        <f>VLOOKUP(A790,[1]Transactions!$A$2:$Y$3480,6,FALSE)</f>
        <v>Approved</v>
      </c>
      <c r="O790" t="str">
        <f>VLOOKUP(A790,[1]Transactions!$A$1:$Y$3480,7,FALSE)</f>
        <v>Giant Bicycles</v>
      </c>
      <c r="P790" t="s">
        <v>28</v>
      </c>
      <c r="Q790">
        <v>41</v>
      </c>
      <c r="R790" t="s">
        <v>283</v>
      </c>
      <c r="S790" t="s">
        <v>96</v>
      </c>
      <c r="T790" t="s">
        <v>38</v>
      </c>
      <c r="U790" t="s">
        <v>32</v>
      </c>
      <c r="V790" t="s">
        <v>47</v>
      </c>
      <c r="W790">
        <v>7</v>
      </c>
      <c r="X790">
        <v>6</v>
      </c>
      <c r="Y790">
        <v>8837.81</v>
      </c>
      <c r="Z790">
        <v>3559.79</v>
      </c>
      <c r="AA790">
        <v>25</v>
      </c>
      <c r="AB790">
        <v>122</v>
      </c>
      <c r="AC790">
        <v>6</v>
      </c>
      <c r="AD790">
        <v>5278.02</v>
      </c>
      <c r="AE790">
        <f t="shared" si="90"/>
        <v>1</v>
      </c>
      <c r="AF790">
        <f t="shared" si="85"/>
        <v>3</v>
      </c>
      <c r="AG790">
        <f t="shared" si="86"/>
        <v>1</v>
      </c>
      <c r="AH790">
        <f t="shared" si="87"/>
        <v>131</v>
      </c>
      <c r="AI790" t="str">
        <f t="shared" si="88"/>
        <v>Bronz customer</v>
      </c>
    </row>
    <row r="791" spans="1:35" x14ac:dyDescent="0.3">
      <c r="A791">
        <v>2712</v>
      </c>
      <c r="B791" t="s">
        <v>2514</v>
      </c>
      <c r="C791">
        <v>2259</v>
      </c>
      <c r="D791" t="s">
        <v>24</v>
      </c>
      <c r="E791" t="s">
        <v>25</v>
      </c>
      <c r="F791">
        <v>7</v>
      </c>
      <c r="G791" t="s">
        <v>2515</v>
      </c>
      <c r="H791" t="s">
        <v>2516</v>
      </c>
      <c r="I791" t="str">
        <f>VLOOKUP(A791,[1]Transactions!$A$2:$Y$3480,8,FALSE)</f>
        <v>Road</v>
      </c>
      <c r="J791">
        <f>VLOOKUP(A791,[1]Transactions!$A$2:$Y$3480,13,FALSE)</f>
        <v>199.09999999999991</v>
      </c>
      <c r="K791" s="4">
        <f>VLOOKUP(A791,[1]Transactions!$A$2:$Y$3480,14,FALSE)</f>
        <v>39526</v>
      </c>
      <c r="M791" t="b">
        <f>VLOOKUP(A791,[1]Transactions!$A$2:$Y$3480,5,FALSE)</f>
        <v>0</v>
      </c>
      <c r="N791" t="str">
        <f>VLOOKUP(A791,[1]Transactions!$A$2:$Y$3480,6,FALSE)</f>
        <v>Approved</v>
      </c>
      <c r="O791" t="str">
        <f>VLOOKUP(A791,[1]Transactions!$A$1:$Y$3480,7,FALSE)</f>
        <v>OHM Cycles</v>
      </c>
      <c r="P791" t="s">
        <v>43</v>
      </c>
      <c r="Q791">
        <v>0</v>
      </c>
      <c r="R791" t="s">
        <v>295</v>
      </c>
      <c r="S791" t="s">
        <v>119</v>
      </c>
      <c r="T791" t="s">
        <v>46</v>
      </c>
      <c r="U791" t="s">
        <v>32</v>
      </c>
      <c r="V791" t="s">
        <v>33</v>
      </c>
      <c r="W791">
        <v>11</v>
      </c>
      <c r="X791">
        <v>6</v>
      </c>
      <c r="Y791">
        <v>6967.02</v>
      </c>
      <c r="Z791">
        <v>2850.89</v>
      </c>
      <c r="AA791">
        <v>33</v>
      </c>
      <c r="AB791">
        <v>16</v>
      </c>
      <c r="AC791">
        <v>6</v>
      </c>
      <c r="AD791">
        <v>4116.13</v>
      </c>
      <c r="AE791">
        <f t="shared" si="90"/>
        <v>4</v>
      </c>
      <c r="AF791">
        <f t="shared" si="85"/>
        <v>3</v>
      </c>
      <c r="AG791">
        <f t="shared" si="86"/>
        <v>2</v>
      </c>
      <c r="AH791">
        <f t="shared" si="87"/>
        <v>432</v>
      </c>
      <c r="AI791" t="str">
        <f t="shared" si="88"/>
        <v>Platinum Customer</v>
      </c>
    </row>
    <row r="792" spans="1:35" x14ac:dyDescent="0.3">
      <c r="A792">
        <v>3472</v>
      </c>
      <c r="B792" t="s">
        <v>2517</v>
      </c>
      <c r="C792">
        <v>2640</v>
      </c>
      <c r="D792" t="s">
        <v>24</v>
      </c>
      <c r="E792" t="s">
        <v>25</v>
      </c>
      <c r="F792">
        <v>3</v>
      </c>
      <c r="G792" t="s">
        <v>2518</v>
      </c>
      <c r="H792" t="s">
        <v>2519</v>
      </c>
      <c r="I792" t="str">
        <f>VLOOKUP(A792,[1]Transactions!$A$2:$Y$3480,8,FALSE)</f>
        <v>Road</v>
      </c>
      <c r="J792">
        <f>VLOOKUP(A792,[1]Transactions!$A$2:$Y$3480,13,FALSE)</f>
        <v>135.84999999999997</v>
      </c>
      <c r="K792" s="4">
        <f>VLOOKUP(A792,[1]Transactions!$A$2:$Y$3480,14,FALSE)</f>
        <v>42696</v>
      </c>
      <c r="M792" t="b">
        <f>VLOOKUP(A792,[1]Transactions!$A$2:$Y$3480,5,FALSE)</f>
        <v>0</v>
      </c>
      <c r="N792" t="str">
        <f>VLOOKUP(A792,[1]Transactions!$A$2:$Y$3480,6,FALSE)</f>
        <v>Approved</v>
      </c>
      <c r="O792" t="str">
        <f>VLOOKUP(A792,[1]Transactions!$A$1:$Y$3480,7,FALSE)</f>
        <v>Norco Bicycles</v>
      </c>
      <c r="P792" t="s">
        <v>28</v>
      </c>
      <c r="Q792">
        <v>10</v>
      </c>
      <c r="R792" t="s">
        <v>1748</v>
      </c>
      <c r="S792" t="s">
        <v>57</v>
      </c>
      <c r="T792" t="s">
        <v>38</v>
      </c>
      <c r="U792" t="s">
        <v>32</v>
      </c>
      <c r="V792" t="s">
        <v>33</v>
      </c>
      <c r="W792">
        <v>18</v>
      </c>
      <c r="X792">
        <v>6</v>
      </c>
      <c r="Y792">
        <v>6900.7</v>
      </c>
      <c r="Z792">
        <v>4121.12</v>
      </c>
      <c r="AA792">
        <v>43</v>
      </c>
      <c r="AB792">
        <v>5</v>
      </c>
      <c r="AC792">
        <v>6</v>
      </c>
      <c r="AD792">
        <v>2779.58</v>
      </c>
      <c r="AE792">
        <f t="shared" si="90"/>
        <v>4</v>
      </c>
      <c r="AF792">
        <f t="shared" si="85"/>
        <v>3</v>
      </c>
      <c r="AG792">
        <f t="shared" si="86"/>
        <v>3</v>
      </c>
      <c r="AH792">
        <f t="shared" si="87"/>
        <v>433</v>
      </c>
      <c r="AI792" t="str">
        <f t="shared" si="88"/>
        <v>Platinum Customer</v>
      </c>
    </row>
    <row r="793" spans="1:35" x14ac:dyDescent="0.3">
      <c r="A793">
        <v>3237</v>
      </c>
      <c r="B793" t="s">
        <v>2520</v>
      </c>
      <c r="C793">
        <v>2527</v>
      </c>
      <c r="D793" t="s">
        <v>24</v>
      </c>
      <c r="E793" t="s">
        <v>25</v>
      </c>
      <c r="F793">
        <v>8</v>
      </c>
      <c r="G793" t="s">
        <v>2521</v>
      </c>
      <c r="H793" t="s">
        <v>2522</v>
      </c>
      <c r="I793" t="str">
        <f>VLOOKUP(A793,[1]Transactions!$A$2:$Y$3480,8,FALSE)</f>
        <v>Road</v>
      </c>
      <c r="J793">
        <f>VLOOKUP(A793,[1]Transactions!$A$2:$Y$3480,13,FALSE)</f>
        <v>198.22000000000003</v>
      </c>
      <c r="K793" s="4">
        <f>VLOOKUP(A793,[1]Transactions!$A$2:$Y$3480,14,FALSE)</f>
        <v>33879</v>
      </c>
      <c r="M793" t="b">
        <f>VLOOKUP(A793,[1]Transactions!$A$2:$Y$3480,5,FALSE)</f>
        <v>0</v>
      </c>
      <c r="N793" t="str">
        <f>VLOOKUP(A793,[1]Transactions!$A$2:$Y$3480,6,FALSE)</f>
        <v>Approved</v>
      </c>
      <c r="O793" t="str">
        <f>VLOOKUP(A793,[1]Transactions!$A$1:$Y$3480,7,FALSE)</f>
        <v>Giant Bicycles</v>
      </c>
      <c r="P793" t="s">
        <v>43</v>
      </c>
      <c r="Q793">
        <v>94</v>
      </c>
      <c r="R793" t="s">
        <v>325</v>
      </c>
      <c r="S793" t="s">
        <v>119</v>
      </c>
      <c r="T793" t="s">
        <v>31</v>
      </c>
      <c r="U793" t="s">
        <v>32</v>
      </c>
      <c r="V793" t="s">
        <v>47</v>
      </c>
      <c r="W793">
        <v>13</v>
      </c>
      <c r="X793">
        <v>7</v>
      </c>
      <c r="Y793">
        <v>8413.77</v>
      </c>
      <c r="Z793">
        <v>4493.92</v>
      </c>
      <c r="AA793">
        <v>56</v>
      </c>
      <c r="AB793">
        <v>176</v>
      </c>
      <c r="AC793">
        <v>7</v>
      </c>
      <c r="AD793">
        <v>3919.85</v>
      </c>
      <c r="AE793">
        <f t="shared" si="90"/>
        <v>1</v>
      </c>
      <c r="AF793">
        <f t="shared" si="85"/>
        <v>3</v>
      </c>
      <c r="AG793">
        <f t="shared" si="86"/>
        <v>2</v>
      </c>
      <c r="AH793">
        <f t="shared" si="87"/>
        <v>132</v>
      </c>
      <c r="AI793" t="str">
        <f t="shared" si="88"/>
        <v>Bronz customer</v>
      </c>
    </row>
    <row r="794" spans="1:35" x14ac:dyDescent="0.3">
      <c r="A794">
        <v>576</v>
      </c>
      <c r="B794" t="s">
        <v>2523</v>
      </c>
      <c r="C794">
        <v>2106</v>
      </c>
      <c r="D794" t="s">
        <v>24</v>
      </c>
      <c r="E794" t="s">
        <v>25</v>
      </c>
      <c r="F794">
        <v>10</v>
      </c>
      <c r="G794" t="s">
        <v>2524</v>
      </c>
      <c r="H794" t="s">
        <v>2525</v>
      </c>
      <c r="I794" t="str">
        <f>VLOOKUP(A794,[1]Transactions!$A$2:$Y$3480,8,FALSE)</f>
        <v>Standard</v>
      </c>
      <c r="J794">
        <f>VLOOKUP(A794,[1]Transactions!$A$2:$Y$3480,13,FALSE)</f>
        <v>574.62000000000012</v>
      </c>
      <c r="K794" s="4">
        <f>VLOOKUP(A794,[1]Transactions!$A$2:$Y$3480,14,FALSE)</f>
        <v>37838</v>
      </c>
      <c r="M794" t="b">
        <f>VLOOKUP(A794,[1]Transactions!$A$2:$Y$3480,5,FALSE)</f>
        <v>0</v>
      </c>
      <c r="N794" t="str">
        <f>VLOOKUP(A794,[1]Transactions!$A$2:$Y$3480,6,FALSE)</f>
        <v>Approved</v>
      </c>
      <c r="O794" t="str">
        <f>VLOOKUP(A794,[1]Transactions!$A$1:$Y$3480,7,FALSE)</f>
        <v>Solex</v>
      </c>
      <c r="P794" t="s">
        <v>28</v>
      </c>
      <c r="Q794">
        <v>98</v>
      </c>
      <c r="R794" t="s">
        <v>1053</v>
      </c>
      <c r="S794" t="s">
        <v>57</v>
      </c>
      <c r="T794" t="s">
        <v>31</v>
      </c>
      <c r="U794" t="s">
        <v>32</v>
      </c>
      <c r="V794" t="s">
        <v>33</v>
      </c>
      <c r="W794">
        <v>7</v>
      </c>
      <c r="X794">
        <v>6</v>
      </c>
      <c r="Y794">
        <v>9475.42</v>
      </c>
      <c r="Z794">
        <v>4895.07</v>
      </c>
      <c r="AA794">
        <v>43</v>
      </c>
      <c r="AB794">
        <v>7</v>
      </c>
      <c r="AC794">
        <v>6</v>
      </c>
      <c r="AD794">
        <v>4580.3500000000004</v>
      </c>
      <c r="AE794">
        <f t="shared" si="90"/>
        <v>4</v>
      </c>
      <c r="AF794">
        <f t="shared" si="85"/>
        <v>3</v>
      </c>
      <c r="AG794">
        <f t="shared" si="86"/>
        <v>1</v>
      </c>
      <c r="AH794">
        <f t="shared" si="87"/>
        <v>431</v>
      </c>
      <c r="AI794" t="str">
        <f t="shared" si="88"/>
        <v>Platinum Customer</v>
      </c>
    </row>
    <row r="795" spans="1:35" x14ac:dyDescent="0.3">
      <c r="A795">
        <v>1310</v>
      </c>
      <c r="B795" t="s">
        <v>2526</v>
      </c>
      <c r="C795">
        <v>4164</v>
      </c>
      <c r="D795" t="s">
        <v>53</v>
      </c>
      <c r="E795" t="s">
        <v>25</v>
      </c>
      <c r="F795">
        <v>9</v>
      </c>
      <c r="G795" t="s">
        <v>2527</v>
      </c>
      <c r="H795" t="s">
        <v>2528</v>
      </c>
      <c r="I795" t="str">
        <f>VLOOKUP(A795,[1]Transactions!$A$2:$Y$3480,8,FALSE)</f>
        <v>Standard</v>
      </c>
      <c r="J795">
        <f>VLOOKUP(A795,[1]Transactions!$A$2:$Y$3480,13,FALSE)</f>
        <v>327.9799999999999</v>
      </c>
      <c r="K795" s="4">
        <f>VLOOKUP(A795,[1]Transactions!$A$2:$Y$3480,14,FALSE)</f>
        <v>40487</v>
      </c>
      <c r="M795" t="b">
        <f>VLOOKUP(A795,[1]Transactions!$A$2:$Y$3480,5,FALSE)</f>
        <v>1</v>
      </c>
      <c r="N795" t="str">
        <f>VLOOKUP(A795,[1]Transactions!$A$2:$Y$3480,6,FALSE)</f>
        <v>Approved</v>
      </c>
      <c r="O795" t="str">
        <f>VLOOKUP(A795,[1]Transactions!$A$1:$Y$3480,7,FALSE)</f>
        <v>Solex</v>
      </c>
      <c r="P795" t="s">
        <v>28</v>
      </c>
      <c r="Q795">
        <v>38</v>
      </c>
      <c r="R795" t="s">
        <v>567</v>
      </c>
      <c r="S795" t="s">
        <v>119</v>
      </c>
      <c r="T795" t="s">
        <v>46</v>
      </c>
      <c r="U795" t="s">
        <v>32</v>
      </c>
      <c r="V795" t="s">
        <v>33</v>
      </c>
      <c r="W795">
        <v>13</v>
      </c>
      <c r="X795">
        <v>5</v>
      </c>
      <c r="Y795">
        <v>4177.0200000000004</v>
      </c>
      <c r="Z795">
        <v>1887.75</v>
      </c>
      <c r="AA795">
        <v>33</v>
      </c>
      <c r="AB795">
        <v>20</v>
      </c>
      <c r="AC795">
        <v>5</v>
      </c>
      <c r="AD795">
        <v>2289.27</v>
      </c>
      <c r="AE795">
        <f t="shared" si="90"/>
        <v>3</v>
      </c>
      <c r="AF795">
        <f>_xlfn.IFS(AC795&gt;=14,1,AND(AC795&lt;=14,AC795&gt;7),2,AND(AC795&lt;=7,AC795&gt;=5),3,AND(AC795&lt;=4,AC795&gt;0),4)</f>
        <v>3</v>
      </c>
      <c r="AG795">
        <f t="shared" si="86"/>
        <v>3</v>
      </c>
      <c r="AH795">
        <f t="shared" si="87"/>
        <v>333</v>
      </c>
      <c r="AI795" t="str">
        <f t="shared" si="88"/>
        <v>Silver Customer</v>
      </c>
    </row>
    <row r="796" spans="1:35" x14ac:dyDescent="0.3">
      <c r="A796">
        <v>1772</v>
      </c>
      <c r="B796" t="s">
        <v>2529</v>
      </c>
      <c r="C796">
        <v>2768</v>
      </c>
      <c r="D796" t="s">
        <v>24</v>
      </c>
      <c r="E796" t="s">
        <v>25</v>
      </c>
      <c r="F796">
        <v>10</v>
      </c>
      <c r="G796" t="s">
        <v>2530</v>
      </c>
      <c r="H796" t="s">
        <v>2531</v>
      </c>
      <c r="I796" t="str">
        <f>VLOOKUP(A796,[1]Transactions!$A$2:$Y$3480,8,FALSE)</f>
        <v>Standard</v>
      </c>
      <c r="J796">
        <f>VLOOKUP(A796,[1]Transactions!$A$2:$Y$3480,13,FALSE)</f>
        <v>110.56</v>
      </c>
      <c r="K796" s="4">
        <f>VLOOKUP(A796,[1]Transactions!$A$2:$Y$3480,14,FALSE)</f>
        <v>36833</v>
      </c>
      <c r="M796" t="b">
        <f>VLOOKUP(A796,[1]Transactions!$A$2:$Y$3480,5,FALSE)</f>
        <v>0</v>
      </c>
      <c r="N796" t="str">
        <f>VLOOKUP(A796,[1]Transactions!$A$2:$Y$3480,6,FALSE)</f>
        <v>Approved</v>
      </c>
      <c r="O796" t="str">
        <f>VLOOKUP(A796,[1]Transactions!$A$1:$Y$3480,7,FALSE)</f>
        <v>OHM Cycles</v>
      </c>
      <c r="P796" t="s">
        <v>28</v>
      </c>
      <c r="Q796">
        <v>98</v>
      </c>
      <c r="R796" t="s">
        <v>641</v>
      </c>
      <c r="S796" t="s">
        <v>45</v>
      </c>
      <c r="T796" t="s">
        <v>46</v>
      </c>
      <c r="U796" t="s">
        <v>32</v>
      </c>
      <c r="V796" t="s">
        <v>33</v>
      </c>
      <c r="W796">
        <v>14</v>
      </c>
      <c r="X796">
        <v>4</v>
      </c>
      <c r="Y796">
        <v>4467.8900000000003</v>
      </c>
      <c r="Z796">
        <v>2819.84</v>
      </c>
      <c r="AA796">
        <v>36</v>
      </c>
      <c r="AB796">
        <v>168</v>
      </c>
      <c r="AC796">
        <v>4</v>
      </c>
      <c r="AD796">
        <v>1648.05</v>
      </c>
      <c r="AE796">
        <f t="shared" si="90"/>
        <v>1</v>
      </c>
      <c r="AF796">
        <f t="shared" si="85"/>
        <v>4</v>
      </c>
      <c r="AG796">
        <f t="shared" si="86"/>
        <v>4</v>
      </c>
      <c r="AH796">
        <f t="shared" si="87"/>
        <v>144</v>
      </c>
      <c r="AI796" t="str">
        <f t="shared" si="88"/>
        <v>Bronz customer</v>
      </c>
    </row>
    <row r="797" spans="1:35" x14ac:dyDescent="0.3">
      <c r="A797">
        <v>668</v>
      </c>
      <c r="B797" t="s">
        <v>2532</v>
      </c>
      <c r="C797">
        <v>2066</v>
      </c>
      <c r="D797" t="s">
        <v>24</v>
      </c>
      <c r="E797" t="s">
        <v>25</v>
      </c>
      <c r="F797">
        <v>9</v>
      </c>
      <c r="G797" t="s">
        <v>2533</v>
      </c>
      <c r="H797" t="s">
        <v>2534</v>
      </c>
      <c r="I797" t="str">
        <f>VLOOKUP(A797,[1]Transactions!$A$2:$Y$3480,8,FALSE)</f>
        <v>Road</v>
      </c>
      <c r="J797">
        <f>VLOOKUP(A797,[1]Transactions!$A$2:$Y$3480,13,FALSE)</f>
        <v>198.22000000000003</v>
      </c>
      <c r="K797" s="4">
        <f>VLOOKUP(A797,[1]Transactions!$A$2:$Y$3480,14,FALSE)</f>
        <v>33879</v>
      </c>
      <c r="M797" t="b">
        <f>VLOOKUP(A797,[1]Transactions!$A$2:$Y$3480,5,FALSE)</f>
        <v>0</v>
      </c>
      <c r="N797" t="str">
        <f>VLOOKUP(A797,[1]Transactions!$A$2:$Y$3480,6,FALSE)</f>
        <v>Approved</v>
      </c>
      <c r="O797" t="str">
        <f>VLOOKUP(A797,[1]Transactions!$A$1:$Y$3480,7,FALSE)</f>
        <v>Giant Bicycles</v>
      </c>
      <c r="P797" t="s">
        <v>43</v>
      </c>
      <c r="Q797">
        <v>61</v>
      </c>
      <c r="R797" t="s">
        <v>44</v>
      </c>
      <c r="S797" t="s">
        <v>30</v>
      </c>
      <c r="T797" t="s">
        <v>31</v>
      </c>
      <c r="U797" t="s">
        <v>32</v>
      </c>
      <c r="V797" t="s">
        <v>47</v>
      </c>
      <c r="W797">
        <v>7</v>
      </c>
      <c r="X797">
        <v>7</v>
      </c>
      <c r="Y797">
        <v>7399.77</v>
      </c>
      <c r="Z797">
        <v>3023.79</v>
      </c>
      <c r="AA797">
        <v>54</v>
      </c>
      <c r="AB797">
        <v>6</v>
      </c>
      <c r="AC797">
        <v>7</v>
      </c>
      <c r="AD797">
        <v>4375.9799999999996</v>
      </c>
      <c r="AE797">
        <f t="shared" si="90"/>
        <v>4</v>
      </c>
      <c r="AF797">
        <f t="shared" si="85"/>
        <v>3</v>
      </c>
      <c r="AG797">
        <f t="shared" si="86"/>
        <v>1</v>
      </c>
      <c r="AH797">
        <f t="shared" si="87"/>
        <v>431</v>
      </c>
      <c r="AI797" t="str">
        <f t="shared" si="88"/>
        <v>Platinum Customer</v>
      </c>
    </row>
    <row r="798" spans="1:35" x14ac:dyDescent="0.3">
      <c r="A798">
        <v>2134</v>
      </c>
      <c r="B798" t="s">
        <v>2535</v>
      </c>
      <c r="C798">
        <v>3175</v>
      </c>
      <c r="D798" t="s">
        <v>40</v>
      </c>
      <c r="E798" t="s">
        <v>25</v>
      </c>
      <c r="F798">
        <v>3</v>
      </c>
      <c r="G798" t="s">
        <v>2536</v>
      </c>
      <c r="H798" t="s">
        <v>2537</v>
      </c>
      <c r="I798" t="str">
        <f>VLOOKUP(A798,[1]Transactions!$A$2:$Y$3480,8,FALSE)</f>
        <v>Standard</v>
      </c>
      <c r="J798">
        <f>VLOOKUP(A798,[1]Transactions!$A$2:$Y$3480,13,FALSE)</f>
        <v>1702.5499999999997</v>
      </c>
      <c r="K798" s="4">
        <f>VLOOKUP(A798,[1]Transactions!$A$2:$Y$3480,14,FALSE)</f>
        <v>38647</v>
      </c>
      <c r="M798" t="b">
        <f>VLOOKUP(A798,[1]Transactions!$A$2:$Y$3480,5,FALSE)</f>
        <v>0</v>
      </c>
      <c r="N798" t="str">
        <f>VLOOKUP(A798,[1]Transactions!$A$2:$Y$3480,6,FALSE)</f>
        <v>Approved</v>
      </c>
      <c r="O798" t="str">
        <f>VLOOKUP(A798,[1]Transactions!$A$1:$Y$3480,7,FALSE)</f>
        <v>Trek Bicycles</v>
      </c>
      <c r="P798" t="s">
        <v>28</v>
      </c>
      <c r="Q798">
        <v>16</v>
      </c>
      <c r="R798" t="s">
        <v>403</v>
      </c>
      <c r="S798" t="s">
        <v>119</v>
      </c>
      <c r="T798" t="s">
        <v>38</v>
      </c>
      <c r="U798" t="s">
        <v>32</v>
      </c>
      <c r="V798" t="s">
        <v>47</v>
      </c>
      <c r="W798">
        <v>2</v>
      </c>
      <c r="X798">
        <v>5</v>
      </c>
      <c r="Y798">
        <v>6556.68</v>
      </c>
      <c r="Z798">
        <v>2633.11</v>
      </c>
      <c r="AA798">
        <v>20</v>
      </c>
      <c r="AB798">
        <v>81</v>
      </c>
      <c r="AC798">
        <v>5</v>
      </c>
      <c r="AD798">
        <v>3923.57</v>
      </c>
      <c r="AE798">
        <f t="shared" si="90"/>
        <v>2</v>
      </c>
      <c r="AF798">
        <f>_xlfn.IFS(AC798&gt;=14,1,AND(AC798&lt;=14,AC798&gt;7),2,AND(AC798&lt;=7,AC798&gt;=5),3,AND(AC798&lt;=4,AC798&gt;0),4)</f>
        <v>3</v>
      </c>
      <c r="AG798">
        <f t="shared" si="86"/>
        <v>2</v>
      </c>
      <c r="AH798">
        <f t="shared" si="87"/>
        <v>232</v>
      </c>
      <c r="AI798" t="str">
        <f t="shared" si="88"/>
        <v>Gold Customerr</v>
      </c>
    </row>
    <row r="799" spans="1:35" x14ac:dyDescent="0.3">
      <c r="A799">
        <v>488</v>
      </c>
      <c r="B799" t="s">
        <v>2538</v>
      </c>
      <c r="C799">
        <v>3564</v>
      </c>
      <c r="D799" t="s">
        <v>40</v>
      </c>
      <c r="E799" t="s">
        <v>25</v>
      </c>
      <c r="F799">
        <v>2</v>
      </c>
      <c r="G799" t="s">
        <v>2539</v>
      </c>
      <c r="H799" t="s">
        <v>2540</v>
      </c>
      <c r="I799" t="str">
        <f>VLOOKUP(A799,[1]Transactions!$A$2:$Y$3480,8,FALSE)</f>
        <v>Touring</v>
      </c>
      <c r="J799">
        <f>VLOOKUP(A799,[1]Transactions!$A$2:$Y$3480,13,FALSE)</f>
        <v>1103.43</v>
      </c>
      <c r="K799" s="4">
        <f>VLOOKUP(A799,[1]Transactions!$A$2:$Y$3480,14,FALSE)</f>
        <v>34586</v>
      </c>
      <c r="M799" t="b">
        <f>VLOOKUP(A799,[1]Transactions!$A$2:$Y$3480,5,FALSE)</f>
        <v>1</v>
      </c>
      <c r="N799" t="str">
        <f>VLOOKUP(A799,[1]Transactions!$A$2:$Y$3480,6,FALSE)</f>
        <v>Approved</v>
      </c>
      <c r="O799" t="str">
        <f>VLOOKUP(A799,[1]Transactions!$A$1:$Y$3480,7,FALSE)</f>
        <v>WeareA2B</v>
      </c>
      <c r="P799" t="s">
        <v>43</v>
      </c>
      <c r="Q799">
        <v>24</v>
      </c>
      <c r="R799" t="s">
        <v>372</v>
      </c>
      <c r="S799" t="s">
        <v>176</v>
      </c>
      <c r="T799" t="s">
        <v>31</v>
      </c>
      <c r="U799" t="s">
        <v>32</v>
      </c>
      <c r="V799" t="s">
        <v>33</v>
      </c>
      <c r="W799">
        <v>10</v>
      </c>
      <c r="X799">
        <v>6</v>
      </c>
      <c r="Y799">
        <v>4216.79</v>
      </c>
      <c r="Z799">
        <v>3173.15</v>
      </c>
      <c r="AA799">
        <v>40</v>
      </c>
      <c r="AB799">
        <v>27</v>
      </c>
      <c r="AC799">
        <v>6</v>
      </c>
      <c r="AD799">
        <v>1043.6400000000001</v>
      </c>
      <c r="AE799">
        <f t="shared" si="90"/>
        <v>3</v>
      </c>
      <c r="AF799">
        <f t="shared" si="85"/>
        <v>3</v>
      </c>
      <c r="AG799">
        <f t="shared" si="86"/>
        <v>4</v>
      </c>
      <c r="AH799">
        <f t="shared" si="87"/>
        <v>334</v>
      </c>
      <c r="AI799" t="str">
        <f t="shared" si="88"/>
        <v>Silver Customer</v>
      </c>
    </row>
    <row r="800" spans="1:35" x14ac:dyDescent="0.3">
      <c r="A800">
        <v>1626</v>
      </c>
      <c r="B800" t="s">
        <v>2541</v>
      </c>
      <c r="C800">
        <v>4570</v>
      </c>
      <c r="D800" t="s">
        <v>53</v>
      </c>
      <c r="E800" t="s">
        <v>25</v>
      </c>
      <c r="F800">
        <v>5</v>
      </c>
      <c r="G800" t="s">
        <v>2542</v>
      </c>
      <c r="H800" t="s">
        <v>2543</v>
      </c>
      <c r="I800" t="str">
        <f>VLOOKUP(A800,[1]Transactions!$A$2:$Y$3480,8,FALSE)</f>
        <v>Standard</v>
      </c>
      <c r="J800">
        <f>VLOOKUP(A800,[1]Transactions!$A$2:$Y$3480,13,FALSE)</f>
        <v>1702.5499999999997</v>
      </c>
      <c r="K800" s="4">
        <f>VLOOKUP(A800,[1]Transactions!$A$2:$Y$3480,14,FALSE)</f>
        <v>38573</v>
      </c>
      <c r="M800" t="b">
        <f>VLOOKUP(A800,[1]Transactions!$A$2:$Y$3480,5,FALSE)</f>
        <v>0</v>
      </c>
      <c r="N800" t="str">
        <f>VLOOKUP(A800,[1]Transactions!$A$2:$Y$3480,6,FALSE)</f>
        <v>Approved</v>
      </c>
      <c r="O800" t="str">
        <f>VLOOKUP(A800,[1]Transactions!$A$1:$Y$3480,7,FALSE)</f>
        <v>Trek Bicycles</v>
      </c>
      <c r="P800" t="s">
        <v>43</v>
      </c>
      <c r="Q800">
        <v>82</v>
      </c>
      <c r="R800" t="s">
        <v>206</v>
      </c>
      <c r="S800" t="s">
        <v>45</v>
      </c>
      <c r="T800" t="s">
        <v>31</v>
      </c>
      <c r="U800" t="s">
        <v>32</v>
      </c>
      <c r="V800" t="s">
        <v>47</v>
      </c>
      <c r="W800">
        <v>14</v>
      </c>
      <c r="X800">
        <v>2</v>
      </c>
      <c r="Y800">
        <v>1789.38</v>
      </c>
      <c r="Z800">
        <v>463.23</v>
      </c>
      <c r="AA800">
        <v>41</v>
      </c>
      <c r="AB800">
        <v>255</v>
      </c>
      <c r="AC800">
        <v>2</v>
      </c>
      <c r="AD800">
        <v>1326.15</v>
      </c>
      <c r="AE800">
        <f t="shared" si="90"/>
        <v>1</v>
      </c>
      <c r="AF800">
        <f t="shared" si="85"/>
        <v>4</v>
      </c>
      <c r="AG800">
        <f t="shared" si="86"/>
        <v>4</v>
      </c>
      <c r="AH800">
        <f t="shared" si="87"/>
        <v>144</v>
      </c>
      <c r="AI800" t="str">
        <f t="shared" si="88"/>
        <v>Bronz customer</v>
      </c>
    </row>
    <row r="801" spans="1:35" x14ac:dyDescent="0.3">
      <c r="A801">
        <v>617</v>
      </c>
      <c r="B801" t="s">
        <v>2544</v>
      </c>
      <c r="C801">
        <v>4075</v>
      </c>
      <c r="D801" t="s">
        <v>53</v>
      </c>
      <c r="E801" t="s">
        <v>25</v>
      </c>
      <c r="F801">
        <v>7</v>
      </c>
      <c r="G801" t="s">
        <v>2545</v>
      </c>
      <c r="H801" t="s">
        <v>2546</v>
      </c>
      <c r="I801" t="str">
        <f>VLOOKUP(A801,[1]Transactions!$A$2:$Y$3480,8,FALSE)</f>
        <v>Standard</v>
      </c>
      <c r="J801">
        <f>VLOOKUP(A801,[1]Transactions!$A$2:$Y$3480,13,FALSE)</f>
        <v>1069.5500000000002</v>
      </c>
      <c r="K801" s="4">
        <f>VLOOKUP(A801,[1]Transactions!$A$2:$Y$3480,14,FALSE)</f>
        <v>35378</v>
      </c>
      <c r="M801" t="b">
        <f>VLOOKUP(A801,[1]Transactions!$A$2:$Y$3480,5,FALSE)</f>
        <v>0</v>
      </c>
      <c r="N801" t="str">
        <f>VLOOKUP(A801,[1]Transactions!$A$2:$Y$3480,6,FALSE)</f>
        <v>Approved</v>
      </c>
      <c r="O801" t="str">
        <f>VLOOKUP(A801,[1]Transactions!$A$1:$Y$3480,7,FALSE)</f>
        <v>WeareA2B</v>
      </c>
      <c r="P801" t="s">
        <v>43</v>
      </c>
      <c r="Q801">
        <v>81</v>
      </c>
      <c r="R801" t="s">
        <v>339</v>
      </c>
      <c r="S801" t="s">
        <v>176</v>
      </c>
      <c r="T801" t="s">
        <v>31</v>
      </c>
      <c r="U801" t="s">
        <v>32</v>
      </c>
      <c r="V801" t="s">
        <v>47</v>
      </c>
      <c r="W801">
        <v>15</v>
      </c>
      <c r="X801">
        <v>4</v>
      </c>
      <c r="Y801">
        <v>3343.86</v>
      </c>
      <c r="Z801">
        <v>1030.43</v>
      </c>
      <c r="AA801">
        <v>60</v>
      </c>
      <c r="AB801">
        <v>20</v>
      </c>
      <c r="AC801">
        <v>4</v>
      </c>
      <c r="AD801">
        <v>2313.4299999999998</v>
      </c>
      <c r="AE801">
        <f t="shared" si="90"/>
        <v>3</v>
      </c>
      <c r="AF801">
        <f t="shared" si="85"/>
        <v>4</v>
      </c>
      <c r="AG801">
        <f t="shared" si="86"/>
        <v>3</v>
      </c>
      <c r="AH801">
        <f t="shared" si="87"/>
        <v>343</v>
      </c>
      <c r="AI801" t="str">
        <f t="shared" si="88"/>
        <v>Silver Customer</v>
      </c>
    </row>
    <row r="802" spans="1:35" x14ac:dyDescent="0.3">
      <c r="A802">
        <v>2808</v>
      </c>
      <c r="B802" t="s">
        <v>2547</v>
      </c>
      <c r="C802">
        <v>2010</v>
      </c>
      <c r="D802" t="s">
        <v>24</v>
      </c>
      <c r="E802" t="s">
        <v>25</v>
      </c>
      <c r="F802">
        <v>9</v>
      </c>
      <c r="G802" t="s">
        <v>2548</v>
      </c>
      <c r="H802" t="s">
        <v>2549</v>
      </c>
      <c r="I802" t="str">
        <f>VLOOKUP(A802,[1]Transactions!$A$2:$Y$3480,8,FALSE)</f>
        <v>Standard</v>
      </c>
      <c r="J802">
        <f>VLOOKUP(A802,[1]Transactions!$A$2:$Y$3480,13,FALSE)</f>
        <v>1069.5500000000002</v>
      </c>
      <c r="K802" s="4">
        <f>VLOOKUP(A802,[1]Transactions!$A$2:$Y$3480,14,FALSE)</f>
        <v>34586</v>
      </c>
      <c r="M802" t="b">
        <f>VLOOKUP(A802,[1]Transactions!$A$2:$Y$3480,5,FALSE)</f>
        <v>1</v>
      </c>
      <c r="N802" t="str">
        <f>VLOOKUP(A802,[1]Transactions!$A$2:$Y$3480,6,FALSE)</f>
        <v>Approved</v>
      </c>
      <c r="O802" t="str">
        <f>VLOOKUP(A802,[1]Transactions!$A$1:$Y$3480,7,FALSE)</f>
        <v>WeareA2B</v>
      </c>
      <c r="P802" t="s">
        <v>28</v>
      </c>
      <c r="Q802">
        <v>68</v>
      </c>
      <c r="R802" t="s">
        <v>107</v>
      </c>
      <c r="S802" t="s">
        <v>45</v>
      </c>
      <c r="T802" t="s">
        <v>31</v>
      </c>
      <c r="U802" t="s">
        <v>32</v>
      </c>
      <c r="V802" t="s">
        <v>33</v>
      </c>
      <c r="W802">
        <v>1</v>
      </c>
      <c r="X802">
        <v>5</v>
      </c>
      <c r="Y802">
        <v>6828.29</v>
      </c>
      <c r="Z802">
        <v>1637.38</v>
      </c>
      <c r="AA802">
        <v>19</v>
      </c>
      <c r="AB802">
        <v>6</v>
      </c>
      <c r="AC802">
        <v>5</v>
      </c>
      <c r="AD802">
        <v>5190.91</v>
      </c>
      <c r="AE802">
        <f t="shared" si="90"/>
        <v>4</v>
      </c>
      <c r="AF802">
        <f t="shared" ref="AF802:AF803" si="92">_xlfn.IFS(AC802&gt;=14,1,AND(AC802&lt;=14,AC802&gt;7),2,AND(AC802&lt;=7,AC802&gt;=5),3,AND(AC802&lt;=4,AC802&gt;0),4)</f>
        <v>3</v>
      </c>
      <c r="AG802">
        <f t="shared" si="86"/>
        <v>1</v>
      </c>
      <c r="AH802">
        <f t="shared" si="87"/>
        <v>431</v>
      </c>
      <c r="AI802" t="str">
        <f t="shared" si="88"/>
        <v>Platinum Customer</v>
      </c>
    </row>
    <row r="803" spans="1:35" x14ac:dyDescent="0.3">
      <c r="A803">
        <v>1587</v>
      </c>
      <c r="B803" t="s">
        <v>2550</v>
      </c>
      <c r="C803">
        <v>2079</v>
      </c>
      <c r="D803" t="s">
        <v>24</v>
      </c>
      <c r="E803" t="s">
        <v>25</v>
      </c>
      <c r="F803">
        <v>10</v>
      </c>
      <c r="G803" t="s">
        <v>2551</v>
      </c>
      <c r="H803" t="s">
        <v>2552</v>
      </c>
      <c r="I803" t="str">
        <f>VLOOKUP(A803,[1]Transactions!$A$2:$Y$3480,8,FALSE)</f>
        <v>Standard</v>
      </c>
      <c r="J803">
        <f>VLOOKUP(A803,[1]Transactions!$A$2:$Y$3480,13,FALSE)</f>
        <v>1592.19</v>
      </c>
      <c r="K803" s="4">
        <f>VLOOKUP(A803,[1]Transactions!$A$2:$Y$3480,14,FALSE)</f>
        <v>42710</v>
      </c>
      <c r="M803" t="b">
        <f>VLOOKUP(A803,[1]Transactions!$A$2:$Y$3480,5,FALSE)</f>
        <v>1</v>
      </c>
      <c r="N803" t="str">
        <f>VLOOKUP(A803,[1]Transactions!$A$2:$Y$3480,6,FALSE)</f>
        <v>Approved</v>
      </c>
      <c r="O803" t="str">
        <f>VLOOKUP(A803,[1]Transactions!$A$1:$Y$3480,7,FALSE)</f>
        <v>OHM Cycles</v>
      </c>
      <c r="P803" t="s">
        <v>28</v>
      </c>
      <c r="Q803">
        <v>17</v>
      </c>
      <c r="R803" t="s">
        <v>1534</v>
      </c>
      <c r="S803" t="s">
        <v>96</v>
      </c>
      <c r="T803" t="s">
        <v>38</v>
      </c>
      <c r="U803" t="s">
        <v>32</v>
      </c>
      <c r="V803" t="s">
        <v>33</v>
      </c>
      <c r="W803">
        <v>12</v>
      </c>
      <c r="X803">
        <v>5</v>
      </c>
      <c r="Y803">
        <v>4992.59</v>
      </c>
      <c r="Z803">
        <v>4356.87</v>
      </c>
      <c r="AA803">
        <v>34</v>
      </c>
      <c r="AB803">
        <v>77</v>
      </c>
      <c r="AC803">
        <v>5</v>
      </c>
      <c r="AD803">
        <v>635.72</v>
      </c>
      <c r="AE803">
        <f t="shared" si="90"/>
        <v>2</v>
      </c>
      <c r="AF803">
        <f t="shared" si="92"/>
        <v>3</v>
      </c>
      <c r="AG803">
        <f t="shared" si="86"/>
        <v>4</v>
      </c>
      <c r="AH803">
        <f t="shared" si="87"/>
        <v>234</v>
      </c>
      <c r="AI803" t="str">
        <f t="shared" si="88"/>
        <v>Gold Customerr</v>
      </c>
    </row>
    <row r="804" spans="1:35" x14ac:dyDescent="0.3">
      <c r="A804">
        <v>2599</v>
      </c>
      <c r="B804" t="s">
        <v>2553</v>
      </c>
      <c r="C804">
        <v>3910</v>
      </c>
      <c r="D804" t="s">
        <v>40</v>
      </c>
      <c r="E804" t="s">
        <v>25</v>
      </c>
      <c r="F804">
        <v>9</v>
      </c>
      <c r="G804" t="s">
        <v>2554</v>
      </c>
      <c r="H804" t="s">
        <v>2555</v>
      </c>
      <c r="I804" t="str">
        <f>VLOOKUP(A804,[1]Transactions!$A$2:$Y$3480,8,FALSE)</f>
        <v>Standard</v>
      </c>
      <c r="J804">
        <f>VLOOKUP(A804,[1]Transactions!$A$2:$Y$3480,13,FALSE)</f>
        <v>1230.3000000000002</v>
      </c>
      <c r="K804" s="4">
        <f>VLOOKUP(A804,[1]Transactions!$A$2:$Y$3480,14,FALSE)</f>
        <v>33552</v>
      </c>
      <c r="M804" t="b">
        <f>VLOOKUP(A804,[1]Transactions!$A$2:$Y$3480,5,FALSE)</f>
        <v>0</v>
      </c>
      <c r="N804" t="str">
        <f>VLOOKUP(A804,[1]Transactions!$A$2:$Y$3480,6,FALSE)</f>
        <v>Approved</v>
      </c>
      <c r="O804" t="str">
        <f>VLOOKUP(A804,[1]Transactions!$A$1:$Y$3480,7,FALSE)</f>
        <v>WeareA2B</v>
      </c>
      <c r="P804" t="s">
        <v>43</v>
      </c>
      <c r="Q804">
        <v>9</v>
      </c>
      <c r="R804" t="s">
        <v>1748</v>
      </c>
      <c r="S804" t="s">
        <v>119</v>
      </c>
      <c r="T804" t="s">
        <v>31</v>
      </c>
      <c r="U804" t="s">
        <v>32</v>
      </c>
      <c r="V804" t="s">
        <v>47</v>
      </c>
      <c r="W804">
        <v>5</v>
      </c>
      <c r="X804">
        <v>6</v>
      </c>
      <c r="Y804">
        <v>5641.27</v>
      </c>
      <c r="Z804">
        <v>2775.18</v>
      </c>
      <c r="AA804">
        <v>66</v>
      </c>
      <c r="AB804">
        <v>53</v>
      </c>
      <c r="AC804">
        <v>6</v>
      </c>
      <c r="AD804">
        <v>2866.09</v>
      </c>
      <c r="AE804">
        <f t="shared" si="90"/>
        <v>2</v>
      </c>
      <c r="AF804">
        <f t="shared" si="85"/>
        <v>3</v>
      </c>
      <c r="AG804">
        <f t="shared" si="86"/>
        <v>3</v>
      </c>
      <c r="AH804">
        <f t="shared" si="87"/>
        <v>233</v>
      </c>
      <c r="AI804" t="str">
        <f t="shared" si="88"/>
        <v>Gold Customerr</v>
      </c>
    </row>
    <row r="805" spans="1:35" x14ac:dyDescent="0.3">
      <c r="A805">
        <v>3367</v>
      </c>
      <c r="B805" t="s">
        <v>2556</v>
      </c>
      <c r="C805">
        <v>3677</v>
      </c>
      <c r="D805" t="s">
        <v>40</v>
      </c>
      <c r="E805" t="s">
        <v>25</v>
      </c>
      <c r="F805">
        <v>2</v>
      </c>
      <c r="G805" t="s">
        <v>2557</v>
      </c>
      <c r="H805" t="s">
        <v>2558</v>
      </c>
      <c r="I805" t="str">
        <f>VLOOKUP(A805,[1]Transactions!$A$2:$Y$3480,8,FALSE)</f>
        <v>Standard</v>
      </c>
      <c r="J805">
        <f>VLOOKUP(A805,[1]Transactions!$A$2:$Y$3480,13,FALSE)</f>
        <v>1230.27</v>
      </c>
      <c r="K805" s="4">
        <f>VLOOKUP(A805,[1]Transactions!$A$2:$Y$3480,14,FALSE)</f>
        <v>39526</v>
      </c>
      <c r="M805" t="b">
        <f>VLOOKUP(A805,[1]Transactions!$A$2:$Y$3480,5,FALSE)</f>
        <v>1</v>
      </c>
      <c r="N805" t="str">
        <f>VLOOKUP(A805,[1]Transactions!$A$2:$Y$3480,6,FALSE)</f>
        <v>Approved</v>
      </c>
      <c r="O805" t="str">
        <f>VLOOKUP(A805,[1]Transactions!$A$1:$Y$3480,7,FALSE)</f>
        <v>Giant Bicycles</v>
      </c>
      <c r="P805" t="s">
        <v>43</v>
      </c>
      <c r="Q805">
        <v>75</v>
      </c>
      <c r="R805" t="s">
        <v>95</v>
      </c>
      <c r="S805" t="s">
        <v>96</v>
      </c>
      <c r="T805" t="s">
        <v>31</v>
      </c>
      <c r="U805" t="s">
        <v>32</v>
      </c>
      <c r="V805" t="s">
        <v>33</v>
      </c>
      <c r="W805">
        <v>1</v>
      </c>
      <c r="X805">
        <v>6</v>
      </c>
      <c r="Y805">
        <v>8647.67</v>
      </c>
      <c r="Z805">
        <v>3868.6</v>
      </c>
      <c r="AA805">
        <v>19</v>
      </c>
      <c r="AB805">
        <v>82</v>
      </c>
      <c r="AC805">
        <v>6</v>
      </c>
      <c r="AD805">
        <v>4779.07</v>
      </c>
      <c r="AE805">
        <f>_xlfn.IFS(AB805&gt;=85,1,AND(AB805&lt;=84,AB805&gt;44),2,AND(AB805&lt;=44,AB805&gt;17),3,AND(AB805&lt;=18,AB805&gt;=0),4)</f>
        <v>2</v>
      </c>
      <c r="AF805">
        <f t="shared" si="85"/>
        <v>3</v>
      </c>
      <c r="AG805">
        <f t="shared" si="86"/>
        <v>1</v>
      </c>
      <c r="AH805">
        <f t="shared" si="87"/>
        <v>231</v>
      </c>
      <c r="AI805" t="str">
        <f t="shared" si="88"/>
        <v>Gold Customerr</v>
      </c>
    </row>
    <row r="806" spans="1:35" x14ac:dyDescent="0.3">
      <c r="A806">
        <v>249</v>
      </c>
      <c r="B806" t="s">
        <v>2559</v>
      </c>
      <c r="C806">
        <v>2204</v>
      </c>
      <c r="D806" t="s">
        <v>24</v>
      </c>
      <c r="E806" t="s">
        <v>25</v>
      </c>
      <c r="F806">
        <v>11</v>
      </c>
      <c r="G806" t="s">
        <v>2560</v>
      </c>
      <c r="H806" t="s">
        <v>2561</v>
      </c>
      <c r="I806" t="str">
        <f>VLOOKUP(A806,[1]Transactions!$A$2:$Y$3480,8,FALSE)</f>
        <v>Standard</v>
      </c>
      <c r="J806">
        <f>VLOOKUP(A806,[1]Transactions!$A$2:$Y$3480,13,FALSE)</f>
        <v>14.229999999999997</v>
      </c>
      <c r="K806" s="4">
        <f>VLOOKUP(A806,[1]Transactions!$A$2:$Y$3480,14,FALSE)</f>
        <v>42172</v>
      </c>
      <c r="M806" t="b">
        <f>VLOOKUP(A806,[1]Transactions!$A$2:$Y$3480,5,FALSE)</f>
        <v>1</v>
      </c>
      <c r="N806" t="str">
        <f>VLOOKUP(A806,[1]Transactions!$A$2:$Y$3480,6,FALSE)</f>
        <v>Approved</v>
      </c>
      <c r="O806" t="str">
        <f>VLOOKUP(A806,[1]Transactions!$A$1:$Y$3480,7,FALSE)</f>
        <v>OHM Cycles</v>
      </c>
      <c r="P806" t="s">
        <v>28</v>
      </c>
      <c r="Q806">
        <v>65</v>
      </c>
      <c r="R806" t="s">
        <v>291</v>
      </c>
      <c r="S806" t="s">
        <v>219</v>
      </c>
      <c r="T806" t="s">
        <v>46</v>
      </c>
      <c r="U806" t="s">
        <v>32</v>
      </c>
      <c r="V806" t="s">
        <v>47</v>
      </c>
      <c r="W806">
        <v>9</v>
      </c>
      <c r="X806">
        <v>9</v>
      </c>
      <c r="Y806">
        <v>6569.14</v>
      </c>
      <c r="Z806">
        <v>4333.01</v>
      </c>
      <c r="AA806">
        <v>28</v>
      </c>
      <c r="AB806">
        <v>47</v>
      </c>
      <c r="AC806">
        <v>9</v>
      </c>
      <c r="AD806">
        <v>2236.13</v>
      </c>
      <c r="AE806">
        <f t="shared" si="90"/>
        <v>2</v>
      </c>
      <c r="AF806">
        <f t="shared" si="85"/>
        <v>2</v>
      </c>
      <c r="AG806">
        <f t="shared" si="86"/>
        <v>3</v>
      </c>
      <c r="AH806">
        <f t="shared" si="87"/>
        <v>223</v>
      </c>
      <c r="AI806" t="str">
        <f t="shared" si="88"/>
        <v>Gold Customerr</v>
      </c>
    </row>
    <row r="807" spans="1:35" x14ac:dyDescent="0.3">
      <c r="A807">
        <v>1860</v>
      </c>
      <c r="B807" t="s">
        <v>2562</v>
      </c>
      <c r="C807">
        <v>4500</v>
      </c>
      <c r="D807" t="s">
        <v>53</v>
      </c>
      <c r="E807" t="s">
        <v>25</v>
      </c>
      <c r="F807">
        <v>6</v>
      </c>
      <c r="G807" t="s">
        <v>2563</v>
      </c>
      <c r="H807" t="s">
        <v>2564</v>
      </c>
      <c r="I807" t="str">
        <f>VLOOKUP(A807,[1]Transactions!$A$2:$Y$3480,8,FALSE)</f>
        <v>Standard</v>
      </c>
      <c r="J807">
        <f>VLOOKUP(A807,[1]Transactions!$A$2:$Y$3480,13,FALSE)</f>
        <v>1383.6100000000001</v>
      </c>
      <c r="K807" s="4">
        <f>VLOOKUP(A807,[1]Transactions!$A$2:$Y$3480,14,FALSE)</f>
        <v>42145</v>
      </c>
      <c r="M807" t="b">
        <f>VLOOKUP(A807,[1]Transactions!$A$2:$Y$3480,5,FALSE)</f>
        <v>0</v>
      </c>
      <c r="N807" t="str">
        <f>VLOOKUP(A807,[1]Transactions!$A$2:$Y$3480,6,FALSE)</f>
        <v>Approved</v>
      </c>
      <c r="O807" t="str">
        <f>VLOOKUP(A807,[1]Transactions!$A$1:$Y$3480,7,FALSE)</f>
        <v>Solex</v>
      </c>
      <c r="P807" t="s">
        <v>43</v>
      </c>
      <c r="Q807">
        <v>4</v>
      </c>
      <c r="R807" t="s">
        <v>449</v>
      </c>
      <c r="S807" t="s">
        <v>119</v>
      </c>
      <c r="T807" t="s">
        <v>31</v>
      </c>
      <c r="U807" t="s">
        <v>32</v>
      </c>
      <c r="V807" t="s">
        <v>33</v>
      </c>
      <c r="W807">
        <v>17</v>
      </c>
      <c r="X807">
        <v>5</v>
      </c>
      <c r="Y807">
        <v>5869.2</v>
      </c>
      <c r="Z807">
        <v>2103.42</v>
      </c>
      <c r="AA807">
        <v>43</v>
      </c>
      <c r="AB807">
        <v>11</v>
      </c>
      <c r="AC807">
        <v>5</v>
      </c>
      <c r="AD807">
        <v>3765.78</v>
      </c>
      <c r="AE807">
        <f t="shared" si="90"/>
        <v>4</v>
      </c>
      <c r="AF807">
        <f>_xlfn.IFS(AC807&gt;=14,1,AND(AC807&lt;=14,AC807&gt;7),2,AND(AC807&lt;=7,AC807&gt;=5),3,AND(AC807&lt;=4,AC807&gt;0),4)</f>
        <v>3</v>
      </c>
      <c r="AG807">
        <f t="shared" si="86"/>
        <v>2</v>
      </c>
      <c r="AH807">
        <f t="shared" si="87"/>
        <v>432</v>
      </c>
      <c r="AI807" t="str">
        <f t="shared" si="88"/>
        <v>Platinum Customer</v>
      </c>
    </row>
    <row r="808" spans="1:35" x14ac:dyDescent="0.3">
      <c r="A808">
        <v>51</v>
      </c>
      <c r="B808" t="s">
        <v>2565</v>
      </c>
      <c r="C808">
        <v>4503</v>
      </c>
      <c r="D808" t="s">
        <v>53</v>
      </c>
      <c r="E808" t="s">
        <v>25</v>
      </c>
      <c r="F808">
        <v>5</v>
      </c>
      <c r="G808" t="s">
        <v>2566</v>
      </c>
      <c r="H808" t="s">
        <v>2567</v>
      </c>
      <c r="I808" t="str">
        <f>VLOOKUP(A808,[1]Transactions!$A$2:$Y$3480,8,FALSE)</f>
        <v>Road</v>
      </c>
      <c r="J808">
        <f>VLOOKUP(A808,[1]Transactions!$A$2:$Y$3480,13,FALSE)</f>
        <v>445.20999999999992</v>
      </c>
      <c r="K808" s="4">
        <f>VLOOKUP(A808,[1]Transactions!$A$2:$Y$3480,14,FALSE)</f>
        <v>40553</v>
      </c>
      <c r="M808" t="b">
        <f>VLOOKUP(A808,[1]Transactions!$A$2:$Y$3480,5,FALSE)</f>
        <v>0</v>
      </c>
      <c r="N808" t="str">
        <f>VLOOKUP(A808,[1]Transactions!$A$2:$Y$3480,6,FALSE)</f>
        <v>Approved</v>
      </c>
      <c r="O808" t="str">
        <f>VLOOKUP(A808,[1]Transactions!$A$1:$Y$3480,7,FALSE)</f>
        <v>Norco Bicycles</v>
      </c>
      <c r="P808" t="s">
        <v>28</v>
      </c>
      <c r="Q808">
        <v>68</v>
      </c>
      <c r="R808" t="s">
        <v>175</v>
      </c>
      <c r="S808" t="s">
        <v>57</v>
      </c>
      <c r="T808" t="s">
        <v>31</v>
      </c>
      <c r="U808" t="s">
        <v>32</v>
      </c>
      <c r="V808" t="s">
        <v>47</v>
      </c>
      <c r="W808">
        <v>18</v>
      </c>
      <c r="X808">
        <v>8</v>
      </c>
      <c r="Y808">
        <v>9667.4599999999991</v>
      </c>
      <c r="Z808">
        <v>4812.0600000000004</v>
      </c>
      <c r="AA808">
        <v>60</v>
      </c>
      <c r="AB808">
        <v>55</v>
      </c>
      <c r="AC808">
        <v>8</v>
      </c>
      <c r="AD808">
        <v>4855.3999999999996</v>
      </c>
      <c r="AE808">
        <f t="shared" si="90"/>
        <v>2</v>
      </c>
      <c r="AF808">
        <f t="shared" si="85"/>
        <v>2</v>
      </c>
      <c r="AG808">
        <f t="shared" si="86"/>
        <v>1</v>
      </c>
      <c r="AH808">
        <f t="shared" si="87"/>
        <v>221</v>
      </c>
      <c r="AI808" t="str">
        <f t="shared" si="88"/>
        <v>Gold Customerr</v>
      </c>
    </row>
    <row r="809" spans="1:35" x14ac:dyDescent="0.3">
      <c r="A809">
        <v>2057</v>
      </c>
      <c r="B809" t="s">
        <v>2568</v>
      </c>
      <c r="C809">
        <v>3182</v>
      </c>
      <c r="D809" t="s">
        <v>40</v>
      </c>
      <c r="E809" t="s">
        <v>25</v>
      </c>
      <c r="F809">
        <v>8</v>
      </c>
      <c r="G809" t="s">
        <v>2569</v>
      </c>
      <c r="H809" t="s">
        <v>2570</v>
      </c>
      <c r="I809" t="str">
        <f>VLOOKUP(A809,[1]Transactions!$A$2:$Y$3480,8,FALSE)</f>
        <v>Standard</v>
      </c>
      <c r="J809">
        <f>VLOOKUP(A809,[1]Transactions!$A$2:$Y$3480,13,FALSE)</f>
        <v>547.28</v>
      </c>
      <c r="K809" s="4">
        <f>VLOOKUP(A809,[1]Transactions!$A$2:$Y$3480,14,FALSE)</f>
        <v>42218</v>
      </c>
      <c r="M809" t="b">
        <f>VLOOKUP(A809,[1]Transactions!$A$2:$Y$3480,5,FALSE)</f>
        <v>0</v>
      </c>
      <c r="N809" t="str">
        <f>VLOOKUP(A809,[1]Transactions!$A$2:$Y$3480,6,FALSE)</f>
        <v>Approved</v>
      </c>
      <c r="O809" t="str">
        <f>VLOOKUP(A809,[1]Transactions!$A$1:$Y$3480,7,FALSE)</f>
        <v>WeareA2B</v>
      </c>
      <c r="P809" t="s">
        <v>43</v>
      </c>
      <c r="Q809">
        <v>99</v>
      </c>
      <c r="R809" t="s">
        <v>2571</v>
      </c>
      <c r="S809" t="s">
        <v>119</v>
      </c>
      <c r="T809" t="s">
        <v>38</v>
      </c>
      <c r="U809" t="s">
        <v>32</v>
      </c>
      <c r="V809" t="s">
        <v>33</v>
      </c>
      <c r="W809">
        <v>15</v>
      </c>
      <c r="X809">
        <v>6</v>
      </c>
      <c r="Y809">
        <v>6889.26</v>
      </c>
      <c r="Z809">
        <v>1882.28</v>
      </c>
      <c r="AA809">
        <v>60</v>
      </c>
      <c r="AB809">
        <v>16</v>
      </c>
      <c r="AC809">
        <v>6</v>
      </c>
      <c r="AD809">
        <v>5006.9799999999996</v>
      </c>
      <c r="AE809">
        <f t="shared" si="90"/>
        <v>4</v>
      </c>
      <c r="AF809">
        <f t="shared" si="85"/>
        <v>3</v>
      </c>
      <c r="AG809">
        <f t="shared" si="86"/>
        <v>1</v>
      </c>
      <c r="AH809">
        <f t="shared" si="87"/>
        <v>431</v>
      </c>
      <c r="AI809" t="str">
        <f t="shared" si="88"/>
        <v>Platinum Customer</v>
      </c>
    </row>
    <row r="810" spans="1:35" x14ac:dyDescent="0.3">
      <c r="A810">
        <v>2392</v>
      </c>
      <c r="B810" t="s">
        <v>2572</v>
      </c>
      <c r="C810">
        <v>2573</v>
      </c>
      <c r="D810" t="s">
        <v>24</v>
      </c>
      <c r="E810" t="s">
        <v>25</v>
      </c>
      <c r="F810">
        <v>6</v>
      </c>
      <c r="G810" t="s">
        <v>2573</v>
      </c>
      <c r="H810" t="s">
        <v>2574</v>
      </c>
      <c r="I810" t="str">
        <f>VLOOKUP(A810,[1]Transactions!$A$2:$Y$3480,8,FALSE)</f>
        <v>Standard</v>
      </c>
      <c r="J810">
        <f>VLOOKUP(A810,[1]Transactions!$A$2:$Y$3480,13,FALSE)</f>
        <v>155.65000000000009</v>
      </c>
      <c r="K810" s="4">
        <f>VLOOKUP(A810,[1]Transactions!$A$2:$Y$3480,14,FALSE)</f>
        <v>37539</v>
      </c>
      <c r="M810" t="b">
        <f>VLOOKUP(A810,[1]Transactions!$A$2:$Y$3480,5,FALSE)</f>
        <v>0</v>
      </c>
      <c r="N810" t="str">
        <f>VLOOKUP(A810,[1]Transactions!$A$2:$Y$3480,6,FALSE)</f>
        <v>Approved</v>
      </c>
      <c r="O810" t="str">
        <f>VLOOKUP(A810,[1]Transactions!$A$1:$Y$3480,7,FALSE)</f>
        <v>WeareA2B</v>
      </c>
      <c r="P810" t="s">
        <v>43</v>
      </c>
      <c r="Q810">
        <v>48</v>
      </c>
      <c r="R810" t="s">
        <v>1450</v>
      </c>
      <c r="S810" t="s">
        <v>119</v>
      </c>
      <c r="T810" t="s">
        <v>38</v>
      </c>
      <c r="U810" t="s">
        <v>32</v>
      </c>
      <c r="V810" t="s">
        <v>47</v>
      </c>
      <c r="W810">
        <v>2</v>
      </c>
      <c r="X810">
        <v>5</v>
      </c>
      <c r="Y810">
        <v>5215.18</v>
      </c>
      <c r="Z810">
        <v>3667.3</v>
      </c>
      <c r="AA810">
        <v>19</v>
      </c>
      <c r="AB810">
        <v>26</v>
      </c>
      <c r="AC810">
        <v>5</v>
      </c>
      <c r="AD810">
        <v>1547.88</v>
      </c>
      <c r="AE810">
        <f t="shared" si="90"/>
        <v>3</v>
      </c>
      <c r="AF810">
        <f>_xlfn.IFS(AC810&gt;=14,1,AND(AC810&lt;=14,AC810&gt;7),2,AND(AC810&lt;=7,AC810&gt;=5),3,AND(AC810&lt;=4,AC810&gt;0),4)</f>
        <v>3</v>
      </c>
      <c r="AG810">
        <f t="shared" si="86"/>
        <v>4</v>
      </c>
      <c r="AH810">
        <f t="shared" si="87"/>
        <v>334</v>
      </c>
      <c r="AI810" t="str">
        <f t="shared" si="88"/>
        <v>Silver Customer</v>
      </c>
    </row>
    <row r="811" spans="1:35" x14ac:dyDescent="0.3">
      <c r="A811">
        <v>1700</v>
      </c>
      <c r="B811" t="s">
        <v>2575</v>
      </c>
      <c r="C811">
        <v>4352</v>
      </c>
      <c r="D811" t="s">
        <v>53</v>
      </c>
      <c r="E811" t="s">
        <v>25</v>
      </c>
      <c r="F811">
        <v>6</v>
      </c>
      <c r="G811" t="s">
        <v>2576</v>
      </c>
      <c r="H811" t="s">
        <v>2577</v>
      </c>
      <c r="I811" t="str">
        <f>VLOOKUP(A811,[1]Transactions!$A$2:$Y$3480,8,FALSE)</f>
        <v>Standard</v>
      </c>
      <c r="J811">
        <f>VLOOKUP(A811,[1]Transactions!$A$2:$Y$3480,13,FALSE)</f>
        <v>15.080000000000005</v>
      </c>
      <c r="K811" s="4">
        <f>VLOOKUP(A811,[1]Transactions!$A$2:$Y$3480,14,FALSE)</f>
        <v>42404</v>
      </c>
      <c r="M811" t="b">
        <f>VLOOKUP(A811,[1]Transactions!$A$2:$Y$3480,5,FALSE)</f>
        <v>1</v>
      </c>
      <c r="N811" t="str">
        <f>VLOOKUP(A811,[1]Transactions!$A$2:$Y$3480,6,FALSE)</f>
        <v>Approved</v>
      </c>
      <c r="O811" t="str">
        <f>VLOOKUP(A811,[1]Transactions!$A$1:$Y$3480,7,FALSE)</f>
        <v>WeareA2B</v>
      </c>
      <c r="P811" t="s">
        <v>43</v>
      </c>
      <c r="Q811">
        <v>28</v>
      </c>
      <c r="R811" t="s">
        <v>625</v>
      </c>
      <c r="S811" t="s">
        <v>119</v>
      </c>
      <c r="T811" t="s">
        <v>46</v>
      </c>
      <c r="U811" t="s">
        <v>32</v>
      </c>
      <c r="V811" t="s">
        <v>33</v>
      </c>
      <c r="W811">
        <v>14</v>
      </c>
      <c r="X811">
        <v>6</v>
      </c>
      <c r="Y811">
        <v>4957.01</v>
      </c>
      <c r="Z811">
        <v>3473.53</v>
      </c>
      <c r="AA811">
        <v>51</v>
      </c>
      <c r="AB811">
        <v>69</v>
      </c>
      <c r="AC811">
        <v>6</v>
      </c>
      <c r="AD811">
        <v>1483.48</v>
      </c>
      <c r="AE811">
        <f t="shared" si="90"/>
        <v>2</v>
      </c>
      <c r="AF811">
        <f t="shared" si="85"/>
        <v>3</v>
      </c>
      <c r="AG811">
        <f t="shared" si="86"/>
        <v>4</v>
      </c>
      <c r="AH811">
        <f t="shared" si="87"/>
        <v>234</v>
      </c>
      <c r="AI811" t="str">
        <f t="shared" si="88"/>
        <v>Gold Customerr</v>
      </c>
    </row>
    <row r="812" spans="1:35" x14ac:dyDescent="0.3">
      <c r="A812">
        <v>523</v>
      </c>
      <c r="B812" t="s">
        <v>2578</v>
      </c>
      <c r="C812">
        <v>2049</v>
      </c>
      <c r="D812" t="s">
        <v>24</v>
      </c>
      <c r="E812" t="s">
        <v>25</v>
      </c>
      <c r="F812">
        <v>10</v>
      </c>
      <c r="G812" t="s">
        <v>2579</v>
      </c>
      <c r="H812" t="s">
        <v>2580</v>
      </c>
      <c r="I812" t="str">
        <f>VLOOKUP(A812,[1]Transactions!$A$2:$Y$3480,8,FALSE)</f>
        <v>Road</v>
      </c>
      <c r="J812">
        <f>VLOOKUP(A812,[1]Transactions!$A$2:$Y$3480,13,FALSE)</f>
        <v>75.480000000000018</v>
      </c>
      <c r="K812" s="4">
        <f>VLOOKUP(A812,[1]Transactions!$A$2:$Y$3480,14,FALSE)</f>
        <v>38339</v>
      </c>
      <c r="M812" t="b">
        <f>VLOOKUP(A812,[1]Transactions!$A$2:$Y$3480,5,FALSE)</f>
        <v>1</v>
      </c>
      <c r="N812" t="str">
        <f>VLOOKUP(A812,[1]Transactions!$A$2:$Y$3480,6,FALSE)</f>
        <v>Approved</v>
      </c>
      <c r="O812" t="str">
        <f>VLOOKUP(A812,[1]Transactions!$A$1:$Y$3480,7,FALSE)</f>
        <v>Trek Bicycles</v>
      </c>
      <c r="P812" t="s">
        <v>43</v>
      </c>
      <c r="Q812">
        <v>44</v>
      </c>
      <c r="R812" t="s">
        <v>599</v>
      </c>
      <c r="S812" t="s">
        <v>45</v>
      </c>
      <c r="T812" t="s">
        <v>38</v>
      </c>
      <c r="U812" t="s">
        <v>32</v>
      </c>
      <c r="V812" t="s">
        <v>33</v>
      </c>
      <c r="W812">
        <v>16</v>
      </c>
      <c r="X812">
        <v>6</v>
      </c>
      <c r="Y812">
        <v>6485.21</v>
      </c>
      <c r="Z812">
        <v>3689.44</v>
      </c>
      <c r="AA812">
        <v>45</v>
      </c>
      <c r="AB812">
        <v>18</v>
      </c>
      <c r="AC812">
        <v>6</v>
      </c>
      <c r="AD812">
        <v>2795.77</v>
      </c>
      <c r="AE812">
        <f t="shared" si="90"/>
        <v>3</v>
      </c>
      <c r="AF812">
        <f t="shared" si="85"/>
        <v>3</v>
      </c>
      <c r="AG812">
        <f t="shared" si="86"/>
        <v>3</v>
      </c>
      <c r="AH812">
        <f t="shared" si="87"/>
        <v>333</v>
      </c>
      <c r="AI812" t="str">
        <f t="shared" si="88"/>
        <v>Silver Customer</v>
      </c>
    </row>
    <row r="813" spans="1:35" x14ac:dyDescent="0.3">
      <c r="A813">
        <v>2746</v>
      </c>
      <c r="B813" t="s">
        <v>2581</v>
      </c>
      <c r="C813">
        <v>3027</v>
      </c>
      <c r="D813" t="s">
        <v>40</v>
      </c>
      <c r="E813" t="s">
        <v>25</v>
      </c>
      <c r="F813">
        <v>8</v>
      </c>
      <c r="G813" t="s">
        <v>2582</v>
      </c>
      <c r="H813" t="s">
        <v>2583</v>
      </c>
      <c r="I813" t="str">
        <f>VLOOKUP(A813,[1]Transactions!$A$2:$Y$3480,8,FALSE)</f>
        <v>Standard</v>
      </c>
      <c r="J813">
        <f>VLOOKUP(A813,[1]Transactions!$A$2:$Y$3480,13,FALSE)</f>
        <v>1702.5499999999997</v>
      </c>
      <c r="K813" s="4">
        <f>VLOOKUP(A813,[1]Transactions!$A$2:$Y$3480,14,FALSE)</f>
        <v>36146</v>
      </c>
      <c r="M813" t="b">
        <f>VLOOKUP(A813,[1]Transactions!$A$2:$Y$3480,5,FALSE)</f>
        <v>1</v>
      </c>
      <c r="N813" t="str">
        <f>VLOOKUP(A813,[1]Transactions!$A$2:$Y$3480,6,FALSE)</f>
        <v>Approved</v>
      </c>
      <c r="O813" t="str">
        <f>VLOOKUP(A813,[1]Transactions!$A$1:$Y$3480,7,FALSE)</f>
        <v>Trek Bicycles</v>
      </c>
      <c r="P813" t="s">
        <v>43</v>
      </c>
      <c r="Q813">
        <v>97</v>
      </c>
      <c r="R813" t="s">
        <v>107</v>
      </c>
      <c r="S813" t="s">
        <v>45</v>
      </c>
      <c r="T813" t="s">
        <v>46</v>
      </c>
      <c r="U813" t="s">
        <v>32</v>
      </c>
      <c r="V813" t="s">
        <v>33</v>
      </c>
      <c r="W813">
        <v>7</v>
      </c>
      <c r="X813">
        <v>3</v>
      </c>
      <c r="Y813">
        <v>3056.22</v>
      </c>
      <c r="Z813">
        <v>739.88</v>
      </c>
      <c r="AA813">
        <v>66</v>
      </c>
      <c r="AB813">
        <v>8</v>
      </c>
      <c r="AC813">
        <v>3</v>
      </c>
      <c r="AD813">
        <v>2316.34</v>
      </c>
      <c r="AE813">
        <f t="shared" si="90"/>
        <v>4</v>
      </c>
      <c r="AF813">
        <f t="shared" si="85"/>
        <v>4</v>
      </c>
      <c r="AG813">
        <f t="shared" si="86"/>
        <v>3</v>
      </c>
      <c r="AH813">
        <f t="shared" si="87"/>
        <v>443</v>
      </c>
      <c r="AI813" t="str">
        <f t="shared" si="88"/>
        <v>Platinum Customer</v>
      </c>
    </row>
    <row r="814" spans="1:35" x14ac:dyDescent="0.3">
      <c r="A814">
        <v>1804</v>
      </c>
      <c r="B814" t="s">
        <v>2584</v>
      </c>
      <c r="C814">
        <v>2251</v>
      </c>
      <c r="D814" t="s">
        <v>24</v>
      </c>
      <c r="E814" t="s">
        <v>25</v>
      </c>
      <c r="F814">
        <v>8</v>
      </c>
      <c r="G814" t="s">
        <v>2585</v>
      </c>
      <c r="H814" t="s">
        <v>2586</v>
      </c>
      <c r="I814" t="str">
        <f>VLOOKUP(A814,[1]Transactions!$A$2:$Y$3480,8,FALSE)</f>
        <v>Road</v>
      </c>
      <c r="J814">
        <f>VLOOKUP(A814,[1]Transactions!$A$2:$Y$3480,13,FALSE)</f>
        <v>830.2399999999999</v>
      </c>
      <c r="K814" s="4">
        <f>VLOOKUP(A814,[1]Transactions!$A$2:$Y$3480,14,FALSE)</f>
        <v>33364</v>
      </c>
      <c r="M814" t="b">
        <f>VLOOKUP(A814,[1]Transactions!$A$2:$Y$3480,5,FALSE)</f>
        <v>0</v>
      </c>
      <c r="N814" t="str">
        <f>VLOOKUP(A814,[1]Transactions!$A$2:$Y$3480,6,FALSE)</f>
        <v>Approved</v>
      </c>
      <c r="O814" t="str">
        <f>VLOOKUP(A814,[1]Transactions!$A$1:$Y$3480,7,FALSE)</f>
        <v>Norco Bicycles</v>
      </c>
      <c r="P814" t="s">
        <v>43</v>
      </c>
      <c r="Q814">
        <v>91</v>
      </c>
      <c r="R814" t="s">
        <v>37</v>
      </c>
      <c r="S814" t="s">
        <v>176</v>
      </c>
      <c r="T814" t="s">
        <v>38</v>
      </c>
      <c r="U814" t="s">
        <v>32</v>
      </c>
      <c r="V814" t="s">
        <v>47</v>
      </c>
      <c r="W814">
        <v>4</v>
      </c>
      <c r="X814">
        <v>3</v>
      </c>
      <c r="Y814">
        <v>4740.04</v>
      </c>
      <c r="Z814">
        <v>2583.87</v>
      </c>
      <c r="AA814">
        <v>57</v>
      </c>
      <c r="AB814">
        <v>31</v>
      </c>
      <c r="AC814">
        <v>3</v>
      </c>
      <c r="AD814">
        <v>2156.17</v>
      </c>
      <c r="AE814">
        <f t="shared" si="90"/>
        <v>3</v>
      </c>
      <c r="AF814">
        <f t="shared" si="85"/>
        <v>4</v>
      </c>
      <c r="AG814">
        <f t="shared" si="86"/>
        <v>3</v>
      </c>
      <c r="AH814">
        <f t="shared" si="87"/>
        <v>343</v>
      </c>
      <c r="AI814" t="str">
        <f t="shared" si="88"/>
        <v>Silver Customer</v>
      </c>
    </row>
    <row r="815" spans="1:35" x14ac:dyDescent="0.3">
      <c r="A815">
        <v>2138</v>
      </c>
      <c r="B815" t="s">
        <v>2587</v>
      </c>
      <c r="C815">
        <v>2216</v>
      </c>
      <c r="D815" t="s">
        <v>24</v>
      </c>
      <c r="E815" t="s">
        <v>25</v>
      </c>
      <c r="F815">
        <v>8</v>
      </c>
      <c r="G815" t="s">
        <v>2588</v>
      </c>
      <c r="H815" t="s">
        <v>2589</v>
      </c>
      <c r="I815" t="str">
        <f>VLOOKUP(A815,[1]Transactions!$A$2:$Y$3480,8,FALSE)</f>
        <v>Standard</v>
      </c>
      <c r="J815">
        <f>VLOOKUP(A815,[1]Transactions!$A$2:$Y$3480,13,FALSE)</f>
        <v>471.6</v>
      </c>
      <c r="K815" s="4">
        <f>VLOOKUP(A815,[1]Transactions!$A$2:$Y$3480,14,FALSE)</f>
        <v>35667</v>
      </c>
      <c r="M815" t="b">
        <f>VLOOKUP(A815,[1]Transactions!$A$2:$Y$3480,5,FALSE)</f>
        <v>1</v>
      </c>
      <c r="N815" t="str">
        <f>VLOOKUP(A815,[1]Transactions!$A$2:$Y$3480,6,FALSE)</f>
        <v>Approved</v>
      </c>
      <c r="O815" t="str">
        <f>VLOOKUP(A815,[1]Transactions!$A$1:$Y$3480,7,FALSE)</f>
        <v>Giant Bicycles</v>
      </c>
      <c r="P815" t="s">
        <v>43</v>
      </c>
      <c r="Q815">
        <v>23</v>
      </c>
      <c r="R815" t="s">
        <v>253</v>
      </c>
      <c r="S815" t="s">
        <v>119</v>
      </c>
      <c r="T815" t="s">
        <v>46</v>
      </c>
      <c r="U815" t="s">
        <v>32</v>
      </c>
      <c r="V815" t="s">
        <v>47</v>
      </c>
      <c r="W815">
        <v>15</v>
      </c>
      <c r="X815">
        <v>7</v>
      </c>
      <c r="Y815">
        <v>9725.7800000000007</v>
      </c>
      <c r="Z815">
        <v>4989.33</v>
      </c>
      <c r="AA815">
        <v>41</v>
      </c>
      <c r="AB815">
        <v>43</v>
      </c>
      <c r="AC815">
        <v>7</v>
      </c>
      <c r="AD815">
        <v>4736.45</v>
      </c>
      <c r="AE815">
        <f t="shared" si="90"/>
        <v>3</v>
      </c>
      <c r="AF815">
        <f t="shared" si="85"/>
        <v>3</v>
      </c>
      <c r="AG815">
        <f t="shared" si="86"/>
        <v>1</v>
      </c>
      <c r="AH815">
        <f t="shared" si="87"/>
        <v>331</v>
      </c>
      <c r="AI815" t="str">
        <f t="shared" si="88"/>
        <v>Silver Customer</v>
      </c>
    </row>
    <row r="816" spans="1:35" x14ac:dyDescent="0.3">
      <c r="A816">
        <v>419</v>
      </c>
      <c r="B816" t="s">
        <v>2590</v>
      </c>
      <c r="C816">
        <v>4223</v>
      </c>
      <c r="D816" t="s">
        <v>53</v>
      </c>
      <c r="E816" t="s">
        <v>25</v>
      </c>
      <c r="F816">
        <v>8</v>
      </c>
      <c r="G816" t="s">
        <v>2591</v>
      </c>
      <c r="H816" t="s">
        <v>2592</v>
      </c>
      <c r="I816" t="str">
        <f>VLOOKUP(A816,[1]Transactions!$A$2:$Y$3480,8,FALSE)</f>
        <v>Standard</v>
      </c>
      <c r="J816">
        <f>VLOOKUP(A816,[1]Transactions!$A$2:$Y$3480,13,FALSE)</f>
        <v>1069.5500000000002</v>
      </c>
      <c r="K816" s="4">
        <f>VLOOKUP(A816,[1]Transactions!$A$2:$Y$3480,14,FALSE)</f>
        <v>38216</v>
      </c>
      <c r="M816" t="b">
        <f>VLOOKUP(A816,[1]Transactions!$A$2:$Y$3480,5,FALSE)</f>
        <v>0</v>
      </c>
      <c r="N816" t="str">
        <f>VLOOKUP(A816,[1]Transactions!$A$2:$Y$3480,6,FALSE)</f>
        <v>Approved</v>
      </c>
      <c r="O816" t="str">
        <f>VLOOKUP(A816,[1]Transactions!$A$1:$Y$3480,7,FALSE)</f>
        <v>WeareA2B</v>
      </c>
      <c r="P816" t="s">
        <v>43</v>
      </c>
      <c r="Q816">
        <v>34</v>
      </c>
      <c r="R816" t="s">
        <v>1748</v>
      </c>
      <c r="S816" t="s">
        <v>119</v>
      </c>
      <c r="T816" t="s">
        <v>38</v>
      </c>
      <c r="U816" t="s">
        <v>32</v>
      </c>
      <c r="V816" t="s">
        <v>47</v>
      </c>
      <c r="W816">
        <v>17</v>
      </c>
      <c r="X816">
        <v>7</v>
      </c>
      <c r="Y816">
        <v>7917.43</v>
      </c>
      <c r="Z816">
        <v>2890.06</v>
      </c>
      <c r="AA816">
        <v>39</v>
      </c>
      <c r="AB816">
        <v>14</v>
      </c>
      <c r="AC816">
        <v>7</v>
      </c>
      <c r="AD816">
        <v>5027.37</v>
      </c>
      <c r="AE816">
        <f t="shared" si="90"/>
        <v>4</v>
      </c>
      <c r="AF816">
        <f t="shared" si="85"/>
        <v>3</v>
      </c>
      <c r="AG816">
        <f t="shared" si="86"/>
        <v>1</v>
      </c>
      <c r="AH816">
        <f t="shared" si="87"/>
        <v>431</v>
      </c>
      <c r="AI816" t="str">
        <f t="shared" si="88"/>
        <v>Platinum Customer</v>
      </c>
    </row>
    <row r="817" spans="1:35" x14ac:dyDescent="0.3">
      <c r="A817">
        <v>2087</v>
      </c>
      <c r="B817" t="s">
        <v>2593</v>
      </c>
      <c r="C817">
        <v>3024</v>
      </c>
      <c r="D817" t="s">
        <v>40</v>
      </c>
      <c r="E817" t="s">
        <v>25</v>
      </c>
      <c r="F817">
        <v>7</v>
      </c>
      <c r="G817" t="s">
        <v>2594</v>
      </c>
      <c r="H817" t="s">
        <v>2595</v>
      </c>
      <c r="I817" t="str">
        <f>VLOOKUP(A817,[1]Transactions!$A$2:$Y$3480,8,FALSE)</f>
        <v>Road</v>
      </c>
      <c r="J817">
        <f>VLOOKUP(A817,[1]Transactions!$A$2:$Y$3480,13,FALSE)</f>
        <v>445.20999999999992</v>
      </c>
      <c r="K817" s="4">
        <f>VLOOKUP(A817,[1]Transactions!$A$2:$Y$3480,14,FALSE)</f>
        <v>38339</v>
      </c>
      <c r="M817" t="b">
        <f>VLOOKUP(A817,[1]Transactions!$A$2:$Y$3480,5,FALSE)</f>
        <v>1</v>
      </c>
      <c r="N817" t="str">
        <f>VLOOKUP(A817,[1]Transactions!$A$2:$Y$3480,6,FALSE)</f>
        <v>Approved</v>
      </c>
      <c r="O817" t="str">
        <f>VLOOKUP(A817,[1]Transactions!$A$1:$Y$3480,7,FALSE)</f>
        <v>Norco Bicycles</v>
      </c>
      <c r="P817" t="s">
        <v>28</v>
      </c>
      <c r="Q817">
        <v>76</v>
      </c>
      <c r="R817" t="s">
        <v>429</v>
      </c>
      <c r="S817" t="s">
        <v>219</v>
      </c>
      <c r="T817" t="s">
        <v>31</v>
      </c>
      <c r="U817" t="s">
        <v>32</v>
      </c>
      <c r="V817" t="s">
        <v>33</v>
      </c>
      <c r="W817">
        <v>15</v>
      </c>
      <c r="X817">
        <v>5</v>
      </c>
      <c r="Y817">
        <v>6577.63</v>
      </c>
      <c r="Z817">
        <v>4953.5200000000004</v>
      </c>
      <c r="AA817">
        <v>51</v>
      </c>
      <c r="AB817">
        <v>55</v>
      </c>
      <c r="AC817">
        <v>5</v>
      </c>
      <c r="AD817">
        <v>1624.11</v>
      </c>
      <c r="AE817">
        <f t="shared" si="90"/>
        <v>2</v>
      </c>
      <c r="AF817">
        <f>_xlfn.IFS(AC817&gt;=14,1,AND(AC817&lt;=14,AC817&gt;7),2,AND(AC817&lt;=7,AC817&gt;=5),3,AND(AC817&lt;=4,AC817&gt;0),4)</f>
        <v>3</v>
      </c>
      <c r="AG817">
        <f t="shared" si="86"/>
        <v>4</v>
      </c>
      <c r="AH817">
        <f t="shared" si="87"/>
        <v>234</v>
      </c>
      <c r="AI817" t="str">
        <f t="shared" si="88"/>
        <v>Gold Customerr</v>
      </c>
    </row>
    <row r="818" spans="1:35" x14ac:dyDescent="0.3">
      <c r="A818">
        <v>1004</v>
      </c>
      <c r="B818" t="s">
        <v>2596</v>
      </c>
      <c r="C818">
        <v>3182</v>
      </c>
      <c r="D818" t="s">
        <v>40</v>
      </c>
      <c r="E818" t="s">
        <v>25</v>
      </c>
      <c r="F818">
        <v>6</v>
      </c>
      <c r="G818" t="s">
        <v>2597</v>
      </c>
      <c r="H818" t="s">
        <v>2598</v>
      </c>
      <c r="I818">
        <f>VLOOKUP(A818,[1]Transactions!$A$2:$Y$3480,8,FALSE)</f>
        <v>0</v>
      </c>
      <c r="J818">
        <f>VLOOKUP(A818,[1]Transactions!$A$2:$Y$3480,13,FALSE)</f>
        <v>205.84</v>
      </c>
      <c r="K818" s="4">
        <f>VLOOKUP(A818,[1]Transactions!$A$2:$Y$3480,14,FALSE)</f>
        <v>0</v>
      </c>
      <c r="M818" t="b">
        <f>VLOOKUP(A818,[1]Transactions!$A$2:$Y$3480,5,FALSE)</f>
        <v>0</v>
      </c>
      <c r="N818" t="str">
        <f>VLOOKUP(A818,[1]Transactions!$A$2:$Y$3480,6,FALSE)</f>
        <v>Cancelled</v>
      </c>
      <c r="O818">
        <f>VLOOKUP(A818,[1]Transactions!$A$1:$Y$3480,7,FALSE)</f>
        <v>0</v>
      </c>
      <c r="P818" t="s">
        <v>28</v>
      </c>
      <c r="Q818">
        <v>35</v>
      </c>
      <c r="R818" t="s">
        <v>127</v>
      </c>
      <c r="S818" t="s">
        <v>219</v>
      </c>
      <c r="T818" t="s">
        <v>46</v>
      </c>
      <c r="U818" t="s">
        <v>32</v>
      </c>
      <c r="V818" t="s">
        <v>47</v>
      </c>
      <c r="W818">
        <v>22</v>
      </c>
      <c r="X818">
        <v>6</v>
      </c>
      <c r="Y818">
        <v>8437.8700000000008</v>
      </c>
      <c r="Z818">
        <v>4836.93</v>
      </c>
      <c r="AA818">
        <v>45</v>
      </c>
      <c r="AB818">
        <v>203</v>
      </c>
      <c r="AC818">
        <v>6</v>
      </c>
      <c r="AD818">
        <v>3600.94</v>
      </c>
      <c r="AE818">
        <f t="shared" si="90"/>
        <v>1</v>
      </c>
      <c r="AF818">
        <f t="shared" si="85"/>
        <v>3</v>
      </c>
      <c r="AG818">
        <f t="shared" si="86"/>
        <v>2</v>
      </c>
      <c r="AH818">
        <f t="shared" si="87"/>
        <v>132</v>
      </c>
      <c r="AI818" t="str">
        <f t="shared" si="88"/>
        <v>Bronz customer</v>
      </c>
    </row>
    <row r="819" spans="1:35" x14ac:dyDescent="0.3">
      <c r="A819">
        <v>2445</v>
      </c>
      <c r="B819" t="s">
        <v>2599</v>
      </c>
      <c r="C819">
        <v>2280</v>
      </c>
      <c r="D819" t="s">
        <v>24</v>
      </c>
      <c r="E819" t="s">
        <v>25</v>
      </c>
      <c r="F819">
        <v>8</v>
      </c>
      <c r="G819" t="s">
        <v>2600</v>
      </c>
      <c r="H819" t="s">
        <v>2601</v>
      </c>
      <c r="I819" t="str">
        <f>VLOOKUP(A819,[1]Transactions!$A$2:$Y$3480,8,FALSE)</f>
        <v>Road</v>
      </c>
      <c r="J819">
        <f>VLOOKUP(A819,[1]Transactions!$A$2:$Y$3480,13,FALSE)</f>
        <v>135.84999999999997</v>
      </c>
      <c r="K819" s="4">
        <f>VLOOKUP(A819,[1]Transactions!$A$2:$Y$3480,14,FALSE)</f>
        <v>42696</v>
      </c>
      <c r="M819" t="b">
        <f>VLOOKUP(A819,[1]Transactions!$A$2:$Y$3480,5,FALSE)</f>
        <v>1</v>
      </c>
      <c r="N819" t="str">
        <f>VLOOKUP(A819,[1]Transactions!$A$2:$Y$3480,6,FALSE)</f>
        <v>Approved</v>
      </c>
      <c r="O819" t="str">
        <f>VLOOKUP(A819,[1]Transactions!$A$1:$Y$3480,7,FALSE)</f>
        <v>Norco Bicycles</v>
      </c>
      <c r="P819" t="s">
        <v>28</v>
      </c>
      <c r="Q819">
        <v>46</v>
      </c>
      <c r="R819" t="s">
        <v>291</v>
      </c>
      <c r="S819" t="s">
        <v>57</v>
      </c>
      <c r="T819" t="s">
        <v>38</v>
      </c>
      <c r="U819" t="s">
        <v>32</v>
      </c>
      <c r="V819" t="s">
        <v>47</v>
      </c>
      <c r="W819">
        <v>18</v>
      </c>
      <c r="X819">
        <v>5</v>
      </c>
      <c r="Y819">
        <v>5245.21</v>
      </c>
      <c r="Z819">
        <v>3039.41</v>
      </c>
      <c r="AA819">
        <v>44</v>
      </c>
      <c r="AB819">
        <v>17</v>
      </c>
      <c r="AC819">
        <v>5</v>
      </c>
      <c r="AD819">
        <v>2205.8000000000002</v>
      </c>
      <c r="AE819">
        <f t="shared" si="90"/>
        <v>4</v>
      </c>
      <c r="AF819">
        <f>_xlfn.IFS(AC819&gt;=14,1,AND(AC819&lt;=14,AC819&gt;7),2,AND(AC819&lt;=7,AC819&gt;=5),3,AND(AC819&lt;=4,AC819&gt;0),4)</f>
        <v>3</v>
      </c>
      <c r="AG819">
        <f t="shared" si="86"/>
        <v>3</v>
      </c>
      <c r="AH819">
        <f t="shared" si="87"/>
        <v>433</v>
      </c>
      <c r="AI819" t="str">
        <f t="shared" si="88"/>
        <v>Platinum Customer</v>
      </c>
    </row>
    <row r="820" spans="1:35" x14ac:dyDescent="0.3">
      <c r="A820">
        <v>2899</v>
      </c>
      <c r="B820" t="s">
        <v>2602</v>
      </c>
      <c r="C820">
        <v>2880</v>
      </c>
      <c r="D820" t="s">
        <v>24</v>
      </c>
      <c r="E820" t="s">
        <v>25</v>
      </c>
      <c r="F820">
        <v>1</v>
      </c>
      <c r="G820" t="s">
        <v>2603</v>
      </c>
      <c r="H820" t="s">
        <v>2604</v>
      </c>
      <c r="I820" t="str">
        <f>VLOOKUP(A820,[1]Transactions!$A$2:$Y$3480,8,FALSE)</f>
        <v>Standard</v>
      </c>
      <c r="J820">
        <f>VLOOKUP(A820,[1]Transactions!$A$2:$Y$3480,13,FALSE)</f>
        <v>751.02</v>
      </c>
      <c r="K820" s="4">
        <f>VLOOKUP(A820,[1]Transactions!$A$2:$Y$3480,14,FALSE)</f>
        <v>39427</v>
      </c>
      <c r="M820" t="b">
        <f>VLOOKUP(A820,[1]Transactions!$A$2:$Y$3480,5,FALSE)</f>
        <v>1</v>
      </c>
      <c r="N820" t="str">
        <f>VLOOKUP(A820,[1]Transactions!$A$2:$Y$3480,6,FALSE)</f>
        <v>Approved</v>
      </c>
      <c r="O820" t="str">
        <f>VLOOKUP(A820,[1]Transactions!$A$1:$Y$3480,7,FALSE)</f>
        <v>Solex</v>
      </c>
      <c r="P820" t="s">
        <v>43</v>
      </c>
      <c r="Q820">
        <v>13</v>
      </c>
      <c r="R820" t="s">
        <v>449</v>
      </c>
      <c r="S820" t="s">
        <v>119</v>
      </c>
      <c r="T820" t="s">
        <v>46</v>
      </c>
      <c r="U820" t="s">
        <v>32</v>
      </c>
      <c r="V820" t="s">
        <v>47</v>
      </c>
      <c r="W820">
        <v>4</v>
      </c>
      <c r="X820">
        <v>6</v>
      </c>
      <c r="Y820">
        <v>6188.15</v>
      </c>
      <c r="Z820">
        <v>3633.66</v>
      </c>
      <c r="AA820">
        <v>30</v>
      </c>
      <c r="AB820">
        <v>30</v>
      </c>
      <c r="AC820">
        <v>6</v>
      </c>
      <c r="AD820">
        <v>2554.4899999999998</v>
      </c>
      <c r="AE820">
        <f t="shared" si="90"/>
        <v>3</v>
      </c>
      <c r="AF820">
        <f t="shared" si="85"/>
        <v>3</v>
      </c>
      <c r="AG820">
        <f t="shared" si="86"/>
        <v>3</v>
      </c>
      <c r="AH820">
        <f t="shared" si="87"/>
        <v>333</v>
      </c>
      <c r="AI820" t="str">
        <f t="shared" si="88"/>
        <v>Silver Customer</v>
      </c>
    </row>
    <row r="821" spans="1:35" x14ac:dyDescent="0.3">
      <c r="A821">
        <v>1718</v>
      </c>
      <c r="B821" t="s">
        <v>2605</v>
      </c>
      <c r="C821">
        <v>2173</v>
      </c>
      <c r="D821" t="s">
        <v>24</v>
      </c>
      <c r="E821" t="s">
        <v>25</v>
      </c>
      <c r="F821">
        <v>9</v>
      </c>
      <c r="G821" t="s">
        <v>2606</v>
      </c>
      <c r="H821" t="s">
        <v>2607</v>
      </c>
      <c r="I821" t="str">
        <f>VLOOKUP(A821,[1]Transactions!$A$2:$Y$3480,8,FALSE)</f>
        <v>Standard</v>
      </c>
      <c r="J821">
        <f>VLOOKUP(A821,[1]Transactions!$A$2:$Y$3480,13,FALSE)</f>
        <v>1215.3399999999999</v>
      </c>
      <c r="K821" s="4">
        <f>VLOOKUP(A821,[1]Transactions!$A$2:$Y$3480,14,FALSE)</f>
        <v>41009</v>
      </c>
      <c r="M821" t="b">
        <f>VLOOKUP(A821,[1]Transactions!$A$2:$Y$3480,5,FALSE)</f>
        <v>1</v>
      </c>
      <c r="N821" t="str">
        <f>VLOOKUP(A821,[1]Transactions!$A$2:$Y$3480,6,FALSE)</f>
        <v>Approved</v>
      </c>
      <c r="O821" t="str">
        <f>VLOOKUP(A821,[1]Transactions!$A$1:$Y$3480,7,FALSE)</f>
        <v>Solex</v>
      </c>
      <c r="P821" t="s">
        <v>43</v>
      </c>
      <c r="Q821">
        <v>13</v>
      </c>
      <c r="R821" t="s">
        <v>118</v>
      </c>
      <c r="S821" t="s">
        <v>45</v>
      </c>
      <c r="T821" t="s">
        <v>46</v>
      </c>
      <c r="U821" t="s">
        <v>32</v>
      </c>
      <c r="V821" t="s">
        <v>33</v>
      </c>
      <c r="W821">
        <v>4</v>
      </c>
      <c r="X821">
        <v>5</v>
      </c>
      <c r="Y821">
        <v>4488.2</v>
      </c>
      <c r="Z821">
        <v>2949.09</v>
      </c>
      <c r="AA821">
        <v>26</v>
      </c>
      <c r="AB821">
        <v>24</v>
      </c>
      <c r="AC821">
        <v>5</v>
      </c>
      <c r="AD821">
        <v>1539.11</v>
      </c>
      <c r="AE821">
        <f t="shared" si="90"/>
        <v>3</v>
      </c>
      <c r="AF821">
        <f t="shared" ref="AF821:AF822" si="93">_xlfn.IFS(AC821&gt;=14,1,AND(AC821&lt;=14,AC821&gt;7),2,AND(AC821&lt;=7,AC821&gt;=5),3,AND(AC821&lt;=4,AC821&gt;0),4)</f>
        <v>3</v>
      </c>
      <c r="AG821">
        <f t="shared" si="86"/>
        <v>4</v>
      </c>
      <c r="AH821">
        <f t="shared" si="87"/>
        <v>334</v>
      </c>
      <c r="AI821" t="str">
        <f t="shared" si="88"/>
        <v>Silver Customer</v>
      </c>
    </row>
    <row r="822" spans="1:35" x14ac:dyDescent="0.3">
      <c r="A822">
        <v>3383</v>
      </c>
      <c r="B822" t="s">
        <v>2608</v>
      </c>
      <c r="C822">
        <v>3786</v>
      </c>
      <c r="D822" t="s">
        <v>40</v>
      </c>
      <c r="E822" t="s">
        <v>25</v>
      </c>
      <c r="F822">
        <v>8</v>
      </c>
      <c r="G822" t="s">
        <v>2609</v>
      </c>
      <c r="H822" t="s">
        <v>2610</v>
      </c>
      <c r="I822" t="str">
        <f>VLOOKUP(A822,[1]Transactions!$A$2:$Y$3480,8,FALSE)</f>
        <v>Standard</v>
      </c>
      <c r="J822">
        <f>VLOOKUP(A822,[1]Transactions!$A$2:$Y$3480,13,FALSE)</f>
        <v>152.54999999999995</v>
      </c>
      <c r="K822" s="4">
        <f>VLOOKUP(A822,[1]Transactions!$A$2:$Y$3480,14,FALSE)</f>
        <v>34165</v>
      </c>
      <c r="M822" t="b">
        <f>VLOOKUP(A822,[1]Transactions!$A$2:$Y$3480,5,FALSE)</f>
        <v>0</v>
      </c>
      <c r="N822" t="str">
        <f>VLOOKUP(A822,[1]Transactions!$A$2:$Y$3480,6,FALSE)</f>
        <v>Approved</v>
      </c>
      <c r="O822" t="str">
        <f>VLOOKUP(A822,[1]Transactions!$A$1:$Y$3480,7,FALSE)</f>
        <v>Trek Bicycles</v>
      </c>
      <c r="P822" t="s">
        <v>28</v>
      </c>
      <c r="Q822">
        <v>47</v>
      </c>
      <c r="R822" t="s">
        <v>641</v>
      </c>
      <c r="S822" t="s">
        <v>45</v>
      </c>
      <c r="T822" t="s">
        <v>38</v>
      </c>
      <c r="U822" t="s">
        <v>32</v>
      </c>
      <c r="V822" t="s">
        <v>33</v>
      </c>
      <c r="W822">
        <v>10</v>
      </c>
      <c r="X822">
        <v>5</v>
      </c>
      <c r="Y822">
        <v>6055.67</v>
      </c>
      <c r="Z822">
        <v>1878.35</v>
      </c>
      <c r="AA822">
        <v>38</v>
      </c>
      <c r="AB822">
        <v>29</v>
      </c>
      <c r="AC822">
        <v>5</v>
      </c>
      <c r="AD822">
        <v>4177.32</v>
      </c>
      <c r="AE822">
        <f t="shared" si="90"/>
        <v>3</v>
      </c>
      <c r="AF822">
        <f t="shared" si="93"/>
        <v>3</v>
      </c>
      <c r="AG822">
        <f t="shared" si="86"/>
        <v>2</v>
      </c>
      <c r="AH822">
        <f t="shared" si="87"/>
        <v>332</v>
      </c>
      <c r="AI822" t="str">
        <f t="shared" si="88"/>
        <v>Silver Customer</v>
      </c>
    </row>
    <row r="823" spans="1:35" x14ac:dyDescent="0.3">
      <c r="A823">
        <v>438</v>
      </c>
      <c r="B823" t="s">
        <v>2611</v>
      </c>
      <c r="C823">
        <v>3074</v>
      </c>
      <c r="D823" t="s">
        <v>40</v>
      </c>
      <c r="E823" t="s">
        <v>25</v>
      </c>
      <c r="F823">
        <v>4</v>
      </c>
      <c r="G823" t="s">
        <v>2612</v>
      </c>
      <c r="H823" t="s">
        <v>2613</v>
      </c>
      <c r="I823" t="str">
        <f>VLOOKUP(A823,[1]Transactions!$A$2:$Y$3480,8,FALSE)</f>
        <v>Standard</v>
      </c>
      <c r="J823">
        <f>VLOOKUP(A823,[1]Transactions!$A$2:$Y$3480,13,FALSE)</f>
        <v>128.45999999999992</v>
      </c>
      <c r="K823" s="4">
        <f>VLOOKUP(A823,[1]Transactions!$A$2:$Y$3480,14,FALSE)</f>
        <v>41922</v>
      </c>
      <c r="M823" t="b">
        <f>VLOOKUP(A823,[1]Transactions!$A$2:$Y$3480,5,FALSE)</f>
        <v>0</v>
      </c>
      <c r="N823" t="str">
        <f>VLOOKUP(A823,[1]Transactions!$A$2:$Y$3480,6,FALSE)</f>
        <v>Approved</v>
      </c>
      <c r="O823" t="str">
        <f>VLOOKUP(A823,[1]Transactions!$A$1:$Y$3480,7,FALSE)</f>
        <v>WeareA2B</v>
      </c>
      <c r="P823" t="s">
        <v>28</v>
      </c>
      <c r="Q823">
        <v>25</v>
      </c>
      <c r="R823" t="s">
        <v>111</v>
      </c>
      <c r="S823" t="s">
        <v>176</v>
      </c>
      <c r="T823" t="s">
        <v>46</v>
      </c>
      <c r="U823" t="s">
        <v>32</v>
      </c>
      <c r="V823" t="s">
        <v>33</v>
      </c>
      <c r="W823">
        <v>13</v>
      </c>
      <c r="X823">
        <v>8</v>
      </c>
      <c r="Y823">
        <v>12777.29</v>
      </c>
      <c r="Z823">
        <v>5084.8999999999996</v>
      </c>
      <c r="AA823">
        <v>31</v>
      </c>
      <c r="AB823">
        <v>51</v>
      </c>
      <c r="AC823">
        <v>8</v>
      </c>
      <c r="AD823">
        <v>7692.39</v>
      </c>
      <c r="AE823">
        <f t="shared" si="90"/>
        <v>2</v>
      </c>
      <c r="AF823">
        <f t="shared" si="85"/>
        <v>2</v>
      </c>
      <c r="AG823">
        <f t="shared" si="86"/>
        <v>1</v>
      </c>
      <c r="AH823">
        <f t="shared" si="87"/>
        <v>221</v>
      </c>
      <c r="AI823" t="str">
        <f t="shared" si="88"/>
        <v>Gold Customerr</v>
      </c>
    </row>
    <row r="824" spans="1:35" x14ac:dyDescent="0.3">
      <c r="A824">
        <v>1014</v>
      </c>
      <c r="B824" t="s">
        <v>2614</v>
      </c>
      <c r="C824">
        <v>2527</v>
      </c>
      <c r="D824" t="s">
        <v>24</v>
      </c>
      <c r="E824" t="s">
        <v>25</v>
      </c>
      <c r="F824">
        <v>8</v>
      </c>
      <c r="G824" t="s">
        <v>2615</v>
      </c>
      <c r="H824" t="s">
        <v>2616</v>
      </c>
      <c r="I824" t="str">
        <f>VLOOKUP(A824,[1]Transactions!$A$2:$Y$3480,8,FALSE)</f>
        <v>Standard</v>
      </c>
      <c r="J824">
        <f>VLOOKUP(A824,[1]Transactions!$A$2:$Y$3480,13,FALSE)</f>
        <v>1592.19</v>
      </c>
      <c r="K824" s="4">
        <f>VLOOKUP(A824,[1]Transactions!$A$2:$Y$3480,14,FALSE)</f>
        <v>36668</v>
      </c>
      <c r="M824" t="b">
        <f>VLOOKUP(A824,[1]Transactions!$A$2:$Y$3480,5,FALSE)</f>
        <v>1</v>
      </c>
      <c r="N824" t="str">
        <f>VLOOKUP(A824,[1]Transactions!$A$2:$Y$3480,6,FALSE)</f>
        <v>Approved</v>
      </c>
      <c r="O824" t="str">
        <f>VLOOKUP(A824,[1]Transactions!$A$1:$Y$3480,7,FALSE)</f>
        <v>OHM Cycles</v>
      </c>
      <c r="P824" t="s">
        <v>28</v>
      </c>
      <c r="Q824">
        <v>60</v>
      </c>
      <c r="R824" t="s">
        <v>665</v>
      </c>
      <c r="S824" t="s">
        <v>176</v>
      </c>
      <c r="T824" t="s">
        <v>31</v>
      </c>
      <c r="U824" t="s">
        <v>32</v>
      </c>
      <c r="V824" t="s">
        <v>33</v>
      </c>
      <c r="W824">
        <v>8</v>
      </c>
      <c r="X824">
        <v>7</v>
      </c>
      <c r="Y824">
        <v>6269.75</v>
      </c>
      <c r="Z824">
        <v>2335.96</v>
      </c>
      <c r="AA824">
        <v>59</v>
      </c>
      <c r="AB824">
        <v>4</v>
      </c>
      <c r="AC824">
        <v>7</v>
      </c>
      <c r="AD824">
        <v>3933.79</v>
      </c>
      <c r="AE824">
        <f t="shared" si="90"/>
        <v>4</v>
      </c>
      <c r="AF824">
        <f t="shared" si="85"/>
        <v>3</v>
      </c>
      <c r="AG824">
        <f t="shared" si="86"/>
        <v>2</v>
      </c>
      <c r="AH824">
        <f t="shared" si="87"/>
        <v>432</v>
      </c>
      <c r="AI824" t="str">
        <f t="shared" si="88"/>
        <v>Platinum Customer</v>
      </c>
    </row>
    <row r="825" spans="1:35" x14ac:dyDescent="0.3">
      <c r="A825">
        <v>3135</v>
      </c>
      <c r="B825" t="s">
        <v>2617</v>
      </c>
      <c r="C825">
        <v>2096</v>
      </c>
      <c r="D825" t="s">
        <v>24</v>
      </c>
      <c r="E825" t="s">
        <v>25</v>
      </c>
      <c r="F825">
        <v>10</v>
      </c>
      <c r="G825" t="s">
        <v>2618</v>
      </c>
      <c r="H825" t="s">
        <v>2619</v>
      </c>
      <c r="I825" t="str">
        <f>VLOOKUP(A825,[1]Transactions!$A$2:$Y$3480,8,FALSE)</f>
        <v>Road</v>
      </c>
      <c r="J825">
        <f>VLOOKUP(A825,[1]Transactions!$A$2:$Y$3480,13,FALSE)</f>
        <v>198.22000000000003</v>
      </c>
      <c r="K825" s="4">
        <f>VLOOKUP(A825,[1]Transactions!$A$2:$Y$3480,14,FALSE)</f>
        <v>33879</v>
      </c>
      <c r="M825">
        <f>VLOOKUP(A825,[1]Transactions!$A$2:$Y$3480,5,FALSE)</f>
        <v>0</v>
      </c>
      <c r="N825" t="str">
        <f>VLOOKUP(A825,[1]Transactions!$A$2:$Y$3480,6,FALSE)</f>
        <v>Approved</v>
      </c>
      <c r="O825" t="str">
        <f>VLOOKUP(A825,[1]Transactions!$A$1:$Y$3480,7,FALSE)</f>
        <v>Giant Bicycles</v>
      </c>
      <c r="P825" t="s">
        <v>28</v>
      </c>
      <c r="Q825">
        <v>83</v>
      </c>
      <c r="R825" t="s">
        <v>500</v>
      </c>
      <c r="S825" t="s">
        <v>45</v>
      </c>
      <c r="T825" t="s">
        <v>31</v>
      </c>
      <c r="U825" t="s">
        <v>32</v>
      </c>
      <c r="V825" t="s">
        <v>47</v>
      </c>
      <c r="W825">
        <v>16</v>
      </c>
      <c r="X825">
        <v>7</v>
      </c>
      <c r="Y825">
        <v>7539.81</v>
      </c>
      <c r="Z825">
        <v>3555.84</v>
      </c>
      <c r="AA825">
        <v>58</v>
      </c>
      <c r="AB825">
        <v>121</v>
      </c>
      <c r="AC825">
        <v>7</v>
      </c>
      <c r="AD825">
        <v>3983.97</v>
      </c>
      <c r="AE825">
        <f t="shared" si="90"/>
        <v>1</v>
      </c>
      <c r="AF825">
        <f t="shared" si="85"/>
        <v>3</v>
      </c>
      <c r="AG825">
        <f t="shared" si="86"/>
        <v>2</v>
      </c>
      <c r="AH825">
        <f t="shared" si="87"/>
        <v>132</v>
      </c>
      <c r="AI825" t="str">
        <f t="shared" si="88"/>
        <v>Bronz customer</v>
      </c>
    </row>
    <row r="826" spans="1:35" x14ac:dyDescent="0.3">
      <c r="A826">
        <v>694</v>
      </c>
      <c r="B826" t="s">
        <v>2620</v>
      </c>
      <c r="C826">
        <v>2017</v>
      </c>
      <c r="D826" t="s">
        <v>24</v>
      </c>
      <c r="E826" t="s">
        <v>25</v>
      </c>
      <c r="F826">
        <v>8</v>
      </c>
      <c r="G826" t="s">
        <v>2621</v>
      </c>
      <c r="H826" t="s">
        <v>2622</v>
      </c>
      <c r="I826" t="str">
        <f>VLOOKUP(A826,[1]Transactions!$A$2:$Y$3480,8,FALSE)</f>
        <v>Road</v>
      </c>
      <c r="J826">
        <f>VLOOKUP(A826,[1]Transactions!$A$2:$Y$3480,13,FALSE)</f>
        <v>104.24000000000001</v>
      </c>
      <c r="K826" s="4">
        <f>VLOOKUP(A826,[1]Transactions!$A$2:$Y$3480,14,FALSE)</f>
        <v>34165</v>
      </c>
      <c r="M826" t="b">
        <f>VLOOKUP(A826,[1]Transactions!$A$2:$Y$3480,5,FALSE)</f>
        <v>1</v>
      </c>
      <c r="N826" t="str">
        <f>VLOOKUP(A826,[1]Transactions!$A$2:$Y$3480,6,FALSE)</f>
        <v>Approved</v>
      </c>
      <c r="O826" t="str">
        <f>VLOOKUP(A826,[1]Transactions!$A$1:$Y$3480,7,FALSE)</f>
        <v>Solex</v>
      </c>
      <c r="P826" t="s">
        <v>43</v>
      </c>
      <c r="Q826">
        <v>66</v>
      </c>
      <c r="R826" t="s">
        <v>2623</v>
      </c>
      <c r="S826" t="s">
        <v>30</v>
      </c>
      <c r="T826" t="s">
        <v>31</v>
      </c>
      <c r="U826" t="s">
        <v>32</v>
      </c>
      <c r="V826" t="s">
        <v>47</v>
      </c>
      <c r="W826">
        <v>13</v>
      </c>
      <c r="X826">
        <v>5</v>
      </c>
      <c r="Y826">
        <v>4359.78</v>
      </c>
      <c r="Z826">
        <v>1958.95</v>
      </c>
      <c r="AA826">
        <v>51</v>
      </c>
      <c r="AB826">
        <v>7</v>
      </c>
      <c r="AC826">
        <v>5</v>
      </c>
      <c r="AD826">
        <v>2400.83</v>
      </c>
      <c r="AE826">
        <f t="shared" si="90"/>
        <v>4</v>
      </c>
      <c r="AF826">
        <f>_xlfn.IFS(AC826&gt;=14,1,AND(AC826&lt;=14,AC826&gt;7),2,AND(AC826&lt;=7,AC826&gt;=5),3,AND(AC826&lt;=4,AC826&gt;0),4)</f>
        <v>3</v>
      </c>
      <c r="AG826">
        <f t="shared" si="86"/>
        <v>3</v>
      </c>
      <c r="AH826">
        <f t="shared" si="87"/>
        <v>433</v>
      </c>
      <c r="AI826" t="str">
        <f t="shared" si="88"/>
        <v>Platinum Customer</v>
      </c>
    </row>
    <row r="827" spans="1:35" x14ac:dyDescent="0.3">
      <c r="A827">
        <v>681</v>
      </c>
      <c r="B827" t="s">
        <v>2624</v>
      </c>
      <c r="C827">
        <v>2147</v>
      </c>
      <c r="D827" t="s">
        <v>24</v>
      </c>
      <c r="E827" t="s">
        <v>25</v>
      </c>
      <c r="F827">
        <v>9</v>
      </c>
      <c r="G827" t="s">
        <v>2625</v>
      </c>
      <c r="H827" t="s">
        <v>2626</v>
      </c>
      <c r="I827" t="str">
        <f>VLOOKUP(A827,[1]Transactions!$A$2:$Y$3480,8,FALSE)</f>
        <v>Touring</v>
      </c>
      <c r="J827">
        <f>VLOOKUP(A827,[1]Transactions!$A$2:$Y$3480,13,FALSE)</f>
        <v>1010.02</v>
      </c>
      <c r="K827" s="4">
        <f>VLOOKUP(A827,[1]Transactions!$A$2:$Y$3480,14,FALSE)</f>
        <v>38859</v>
      </c>
      <c r="M827" t="b">
        <f>VLOOKUP(A827,[1]Transactions!$A$2:$Y$3480,5,FALSE)</f>
        <v>1</v>
      </c>
      <c r="N827" t="str">
        <f>VLOOKUP(A827,[1]Transactions!$A$2:$Y$3480,6,FALSE)</f>
        <v>Approved</v>
      </c>
      <c r="O827" t="str">
        <f>VLOOKUP(A827,[1]Transactions!$A$1:$Y$3480,7,FALSE)</f>
        <v>Giant Bicycles</v>
      </c>
      <c r="P827" t="s">
        <v>43</v>
      </c>
      <c r="Q827">
        <v>55</v>
      </c>
      <c r="R827" t="s">
        <v>554</v>
      </c>
      <c r="S827" t="s">
        <v>119</v>
      </c>
      <c r="T827" t="s">
        <v>31</v>
      </c>
      <c r="U827" t="s">
        <v>32</v>
      </c>
      <c r="V827" t="s">
        <v>33</v>
      </c>
      <c r="W827">
        <v>17</v>
      </c>
      <c r="X827">
        <v>6</v>
      </c>
      <c r="Y827">
        <v>5888.74</v>
      </c>
      <c r="Z827">
        <v>3644.55</v>
      </c>
      <c r="AA827">
        <v>42</v>
      </c>
      <c r="AB827">
        <v>7</v>
      </c>
      <c r="AC827">
        <v>6</v>
      </c>
      <c r="AD827">
        <v>2244.19</v>
      </c>
      <c r="AE827">
        <f t="shared" si="90"/>
        <v>4</v>
      </c>
      <c r="AF827">
        <f t="shared" si="85"/>
        <v>3</v>
      </c>
      <c r="AG827">
        <f t="shared" si="86"/>
        <v>3</v>
      </c>
      <c r="AH827">
        <f t="shared" si="87"/>
        <v>433</v>
      </c>
      <c r="AI827" t="str">
        <f t="shared" si="88"/>
        <v>Platinum Customer</v>
      </c>
    </row>
    <row r="828" spans="1:35" x14ac:dyDescent="0.3">
      <c r="A828">
        <v>311</v>
      </c>
      <c r="B828" t="s">
        <v>2627</v>
      </c>
      <c r="C828">
        <v>2227</v>
      </c>
      <c r="D828" t="s">
        <v>24</v>
      </c>
      <c r="E828" t="s">
        <v>25</v>
      </c>
      <c r="F828">
        <v>10</v>
      </c>
      <c r="G828" t="s">
        <v>2628</v>
      </c>
      <c r="H828" t="s">
        <v>2629</v>
      </c>
      <c r="I828" t="str">
        <f>VLOOKUP(A828,[1]Transactions!$A$2:$Y$3480,8,FALSE)</f>
        <v>Standard</v>
      </c>
      <c r="J828">
        <f>VLOOKUP(A828,[1]Transactions!$A$2:$Y$3480,13,FALSE)</f>
        <v>1660.88</v>
      </c>
      <c r="K828" s="4">
        <f>VLOOKUP(A828,[1]Transactions!$A$2:$Y$3480,14,FALSE)</f>
        <v>40672</v>
      </c>
      <c r="M828" t="b">
        <f>VLOOKUP(A828,[1]Transactions!$A$2:$Y$3480,5,FALSE)</f>
        <v>0</v>
      </c>
      <c r="N828" t="str">
        <f>VLOOKUP(A828,[1]Transactions!$A$2:$Y$3480,6,FALSE)</f>
        <v>Approved</v>
      </c>
      <c r="O828" t="str">
        <f>VLOOKUP(A828,[1]Transactions!$A$1:$Y$3480,7,FALSE)</f>
        <v>WeareA2B</v>
      </c>
      <c r="P828" t="s">
        <v>43</v>
      </c>
      <c r="Q828">
        <v>86</v>
      </c>
      <c r="R828" t="s">
        <v>111</v>
      </c>
      <c r="S828" t="s">
        <v>30</v>
      </c>
      <c r="T828" t="s">
        <v>46</v>
      </c>
      <c r="U828" t="s">
        <v>32</v>
      </c>
      <c r="V828" t="s">
        <v>47</v>
      </c>
      <c r="W828">
        <v>12</v>
      </c>
      <c r="X828">
        <v>6</v>
      </c>
      <c r="Y828">
        <v>7559.06</v>
      </c>
      <c r="Z828">
        <v>3504.58</v>
      </c>
      <c r="AA828">
        <v>63</v>
      </c>
      <c r="AB828">
        <v>61</v>
      </c>
      <c r="AC828">
        <v>6</v>
      </c>
      <c r="AD828">
        <v>4054.48</v>
      </c>
      <c r="AE828">
        <f t="shared" si="90"/>
        <v>2</v>
      </c>
      <c r="AF828">
        <f t="shared" si="85"/>
        <v>3</v>
      </c>
      <c r="AG828">
        <f t="shared" si="86"/>
        <v>2</v>
      </c>
      <c r="AH828">
        <f t="shared" si="87"/>
        <v>232</v>
      </c>
      <c r="AI828" t="str">
        <f t="shared" si="88"/>
        <v>Gold Customerr</v>
      </c>
    </row>
    <row r="829" spans="1:35" x14ac:dyDescent="0.3">
      <c r="A829">
        <v>1521</v>
      </c>
      <c r="B829" t="s">
        <v>2630</v>
      </c>
      <c r="C829">
        <v>2567</v>
      </c>
      <c r="D829" t="s">
        <v>24</v>
      </c>
      <c r="E829" t="s">
        <v>25</v>
      </c>
      <c r="F829">
        <v>10</v>
      </c>
      <c r="G829" t="s">
        <v>1674</v>
      </c>
      <c r="H829" t="s">
        <v>2631</v>
      </c>
      <c r="I829" t="str">
        <f>VLOOKUP(A829,[1]Transactions!$A$2:$Y$3480,8,FALSE)</f>
        <v>Road</v>
      </c>
      <c r="J829">
        <f>VLOOKUP(A829,[1]Transactions!$A$2:$Y$3480,13,FALSE)</f>
        <v>75.480000000000018</v>
      </c>
      <c r="K829" s="4">
        <f>VLOOKUP(A829,[1]Transactions!$A$2:$Y$3480,14,FALSE)</f>
        <v>38339</v>
      </c>
      <c r="M829" t="b">
        <f>VLOOKUP(A829,[1]Transactions!$A$2:$Y$3480,5,FALSE)</f>
        <v>1</v>
      </c>
      <c r="N829" t="str">
        <f>VLOOKUP(A829,[1]Transactions!$A$2:$Y$3480,6,FALSE)</f>
        <v>Approved</v>
      </c>
      <c r="O829" t="str">
        <f>VLOOKUP(A829,[1]Transactions!$A$1:$Y$3480,7,FALSE)</f>
        <v>Trek Bicycles</v>
      </c>
      <c r="P829" t="s">
        <v>28</v>
      </c>
      <c r="Q829">
        <v>49</v>
      </c>
      <c r="R829" t="s">
        <v>127</v>
      </c>
      <c r="S829" t="s">
        <v>45</v>
      </c>
      <c r="T829" t="s">
        <v>38</v>
      </c>
      <c r="U829" t="s">
        <v>32</v>
      </c>
      <c r="V829" t="s">
        <v>33</v>
      </c>
      <c r="W829">
        <v>22</v>
      </c>
      <c r="X829">
        <v>2</v>
      </c>
      <c r="Y829">
        <v>2287.37</v>
      </c>
      <c r="Z829">
        <v>1463.1</v>
      </c>
      <c r="AA829">
        <v>24</v>
      </c>
      <c r="AB829">
        <v>95</v>
      </c>
      <c r="AC829">
        <v>2</v>
      </c>
      <c r="AD829">
        <v>824.27</v>
      </c>
      <c r="AE829">
        <f t="shared" si="90"/>
        <v>1</v>
      </c>
      <c r="AF829">
        <f t="shared" si="85"/>
        <v>4</v>
      </c>
      <c r="AG829">
        <f t="shared" si="86"/>
        <v>4</v>
      </c>
      <c r="AH829">
        <f t="shared" si="87"/>
        <v>144</v>
      </c>
      <c r="AI829" t="str">
        <f t="shared" si="88"/>
        <v>Bronz customer</v>
      </c>
    </row>
    <row r="830" spans="1:35" x14ac:dyDescent="0.3">
      <c r="A830">
        <v>2863</v>
      </c>
      <c r="B830" t="s">
        <v>2632</v>
      </c>
      <c r="C830">
        <v>2460</v>
      </c>
      <c r="D830" t="s">
        <v>24</v>
      </c>
      <c r="E830" t="s">
        <v>25</v>
      </c>
      <c r="F830">
        <v>3</v>
      </c>
      <c r="G830" t="s">
        <v>2633</v>
      </c>
      <c r="H830" t="s">
        <v>2634</v>
      </c>
      <c r="I830" t="str">
        <f>VLOOKUP(A830,[1]Transactions!$A$2:$Y$3480,8,FALSE)</f>
        <v>Standard</v>
      </c>
      <c r="J830">
        <f>VLOOKUP(A830,[1]Transactions!$A$2:$Y$3480,13,FALSE)</f>
        <v>128.45999999999992</v>
      </c>
      <c r="K830" s="4">
        <f>VLOOKUP(A830,[1]Transactions!$A$2:$Y$3480,14,FALSE)</f>
        <v>37874</v>
      </c>
      <c r="M830" t="b">
        <f>VLOOKUP(A830,[1]Transactions!$A$2:$Y$3480,5,FALSE)</f>
        <v>1</v>
      </c>
      <c r="N830" t="str">
        <f>VLOOKUP(A830,[1]Transactions!$A$2:$Y$3480,6,FALSE)</f>
        <v>Approved</v>
      </c>
      <c r="O830" t="str">
        <f>VLOOKUP(A830,[1]Transactions!$A$1:$Y$3480,7,FALSE)</f>
        <v>WeareA2B</v>
      </c>
      <c r="P830" t="s">
        <v>28</v>
      </c>
      <c r="Q830">
        <v>90</v>
      </c>
      <c r="R830" t="s">
        <v>111</v>
      </c>
      <c r="S830" t="s">
        <v>119</v>
      </c>
      <c r="T830" t="s">
        <v>31</v>
      </c>
      <c r="U830" t="s">
        <v>32</v>
      </c>
      <c r="V830" t="s">
        <v>47</v>
      </c>
      <c r="W830">
        <v>16</v>
      </c>
      <c r="X830">
        <v>1</v>
      </c>
      <c r="Y830">
        <v>544.04999999999995</v>
      </c>
      <c r="Z830">
        <v>376.84</v>
      </c>
      <c r="AA830">
        <v>55</v>
      </c>
      <c r="AB830">
        <v>175</v>
      </c>
      <c r="AC830">
        <v>1</v>
      </c>
      <c r="AD830">
        <v>167.21</v>
      </c>
      <c r="AE830">
        <f t="shared" si="90"/>
        <v>1</v>
      </c>
      <c r="AF830">
        <f t="shared" si="85"/>
        <v>4</v>
      </c>
      <c r="AG830">
        <f t="shared" si="86"/>
        <v>4</v>
      </c>
      <c r="AH830">
        <f t="shared" si="87"/>
        <v>144</v>
      </c>
      <c r="AI830" t="str">
        <f t="shared" si="88"/>
        <v>Bronz customer</v>
      </c>
    </row>
    <row r="831" spans="1:35" x14ac:dyDescent="0.3">
      <c r="A831">
        <v>3073</v>
      </c>
      <c r="B831" t="s">
        <v>2635</v>
      </c>
      <c r="C831">
        <v>3132</v>
      </c>
      <c r="D831" t="s">
        <v>40</v>
      </c>
      <c r="E831" t="s">
        <v>25</v>
      </c>
      <c r="F831">
        <v>10</v>
      </c>
      <c r="G831" t="s">
        <v>2636</v>
      </c>
      <c r="H831" t="s">
        <v>2637</v>
      </c>
      <c r="I831" t="str">
        <f>VLOOKUP(A831,[1]Transactions!$A$2:$Y$3480,8,FALSE)</f>
        <v>Standard</v>
      </c>
      <c r="J831">
        <f>VLOOKUP(A831,[1]Transactions!$A$2:$Y$3480,13,FALSE)</f>
        <v>1702.5499999999997</v>
      </c>
      <c r="K831" s="4">
        <f>VLOOKUP(A831,[1]Transactions!$A$2:$Y$3480,14,FALSE)</f>
        <v>38573</v>
      </c>
      <c r="M831" t="b">
        <f>VLOOKUP(A831,[1]Transactions!$A$2:$Y$3480,5,FALSE)</f>
        <v>1</v>
      </c>
      <c r="N831" t="str">
        <f>VLOOKUP(A831,[1]Transactions!$A$2:$Y$3480,6,FALSE)</f>
        <v>Approved</v>
      </c>
      <c r="O831" t="str">
        <f>VLOOKUP(A831,[1]Transactions!$A$1:$Y$3480,7,FALSE)</f>
        <v>Trek Bicycles</v>
      </c>
      <c r="P831" t="s">
        <v>28</v>
      </c>
      <c r="Q831">
        <v>16</v>
      </c>
      <c r="R831" t="s">
        <v>403</v>
      </c>
      <c r="S831" t="s">
        <v>183</v>
      </c>
      <c r="T831" t="s">
        <v>38</v>
      </c>
      <c r="U831" t="s">
        <v>32</v>
      </c>
      <c r="V831" t="s">
        <v>47</v>
      </c>
      <c r="W831">
        <v>17</v>
      </c>
      <c r="X831">
        <v>3</v>
      </c>
      <c r="Y831">
        <v>3426.95</v>
      </c>
      <c r="Z831">
        <v>2162.62</v>
      </c>
      <c r="AA831">
        <v>53</v>
      </c>
      <c r="AB831">
        <v>251</v>
      </c>
      <c r="AC831">
        <v>3</v>
      </c>
      <c r="AD831">
        <v>1264.33</v>
      </c>
      <c r="AE831">
        <f t="shared" si="90"/>
        <v>1</v>
      </c>
      <c r="AF831">
        <f t="shared" si="85"/>
        <v>4</v>
      </c>
      <c r="AG831">
        <f t="shared" si="86"/>
        <v>4</v>
      </c>
      <c r="AH831">
        <f t="shared" si="87"/>
        <v>144</v>
      </c>
      <c r="AI831" t="str">
        <f t="shared" si="88"/>
        <v>Bronz customer</v>
      </c>
    </row>
    <row r="832" spans="1:35" x14ac:dyDescent="0.3">
      <c r="A832">
        <v>1367</v>
      </c>
      <c r="B832" t="s">
        <v>2638</v>
      </c>
      <c r="C832">
        <v>3226</v>
      </c>
      <c r="D832" t="s">
        <v>40</v>
      </c>
      <c r="E832" t="s">
        <v>25</v>
      </c>
      <c r="F832">
        <v>7</v>
      </c>
      <c r="G832" t="s">
        <v>1424</v>
      </c>
      <c r="H832" t="s">
        <v>2639</v>
      </c>
      <c r="I832" t="str">
        <f>VLOOKUP(A832,[1]Transactions!$A$2:$Y$3480,8,FALSE)</f>
        <v>Standard</v>
      </c>
      <c r="J832">
        <f>VLOOKUP(A832,[1]Transactions!$A$2:$Y$3480,13,FALSE)</f>
        <v>574.62000000000012</v>
      </c>
      <c r="K832" s="4">
        <f>VLOOKUP(A832,[1]Transactions!$A$2:$Y$3480,14,FALSE)</f>
        <v>42560</v>
      </c>
      <c r="M832" t="b">
        <f>VLOOKUP(A832,[1]Transactions!$A$2:$Y$3480,5,FALSE)</f>
        <v>1</v>
      </c>
      <c r="N832" t="str">
        <f>VLOOKUP(A832,[1]Transactions!$A$2:$Y$3480,6,FALSE)</f>
        <v>Approved</v>
      </c>
      <c r="O832" t="str">
        <f>VLOOKUP(A832,[1]Transactions!$A$1:$Y$3480,7,FALSE)</f>
        <v>Solex</v>
      </c>
      <c r="P832" t="s">
        <v>43</v>
      </c>
      <c r="Q832">
        <v>63</v>
      </c>
      <c r="R832" t="s">
        <v>111</v>
      </c>
      <c r="S832" t="s">
        <v>57</v>
      </c>
      <c r="T832" t="s">
        <v>31</v>
      </c>
      <c r="U832" t="s">
        <v>32</v>
      </c>
      <c r="V832" t="s">
        <v>47</v>
      </c>
      <c r="W832">
        <v>18</v>
      </c>
      <c r="X832">
        <v>7</v>
      </c>
      <c r="Y832">
        <v>4991.8999999999996</v>
      </c>
      <c r="Z832">
        <v>2231.62</v>
      </c>
      <c r="AA832">
        <v>47</v>
      </c>
      <c r="AB832">
        <v>11</v>
      </c>
      <c r="AC832">
        <v>7</v>
      </c>
      <c r="AD832">
        <v>2760.28</v>
      </c>
      <c r="AE832">
        <f t="shared" si="90"/>
        <v>4</v>
      </c>
      <c r="AF832">
        <f t="shared" si="85"/>
        <v>3</v>
      </c>
      <c r="AG832">
        <f t="shared" si="86"/>
        <v>3</v>
      </c>
      <c r="AH832">
        <f t="shared" si="87"/>
        <v>433</v>
      </c>
      <c r="AI832" t="str">
        <f t="shared" si="88"/>
        <v>Platinum Customer</v>
      </c>
    </row>
    <row r="833" spans="1:35" x14ac:dyDescent="0.3">
      <c r="A833">
        <v>1805</v>
      </c>
      <c r="B833" t="s">
        <v>2640</v>
      </c>
      <c r="C833">
        <v>2460</v>
      </c>
      <c r="D833" t="s">
        <v>24</v>
      </c>
      <c r="E833" t="s">
        <v>25</v>
      </c>
      <c r="F833">
        <v>3</v>
      </c>
      <c r="G833" t="s">
        <v>2641</v>
      </c>
      <c r="H833" t="s">
        <v>2642</v>
      </c>
      <c r="I833" t="str">
        <f>VLOOKUP(A833,[1]Transactions!$A$2:$Y$3480,8,FALSE)</f>
        <v>Standard</v>
      </c>
      <c r="J833">
        <f>VLOOKUP(A833,[1]Transactions!$A$2:$Y$3480,13,FALSE)</f>
        <v>72.599999999999966</v>
      </c>
      <c r="K833" s="4">
        <f>VLOOKUP(A833,[1]Transactions!$A$2:$Y$3480,14,FALSE)</f>
        <v>38002</v>
      </c>
      <c r="M833" t="b">
        <f>VLOOKUP(A833,[1]Transactions!$A$2:$Y$3480,5,FALSE)</f>
        <v>1</v>
      </c>
      <c r="N833" t="str">
        <f>VLOOKUP(A833,[1]Transactions!$A$2:$Y$3480,6,FALSE)</f>
        <v>Approved</v>
      </c>
      <c r="O833" t="str">
        <f>VLOOKUP(A833,[1]Transactions!$A$1:$Y$3480,7,FALSE)</f>
        <v>Norco Bicycles</v>
      </c>
      <c r="P833" t="s">
        <v>43</v>
      </c>
      <c r="Q833">
        <v>90</v>
      </c>
      <c r="R833" t="s">
        <v>1628</v>
      </c>
      <c r="S833" t="s">
        <v>45</v>
      </c>
      <c r="T833" t="s">
        <v>31</v>
      </c>
      <c r="U833" t="s">
        <v>32</v>
      </c>
      <c r="V833" t="s">
        <v>47</v>
      </c>
      <c r="W833">
        <v>12</v>
      </c>
      <c r="X833">
        <v>4</v>
      </c>
      <c r="Y833">
        <v>2108.15</v>
      </c>
      <c r="Z833">
        <v>1473.5</v>
      </c>
      <c r="AA833">
        <v>43</v>
      </c>
      <c r="AB833">
        <v>90</v>
      </c>
      <c r="AC833">
        <v>4</v>
      </c>
      <c r="AD833">
        <v>634.65</v>
      </c>
      <c r="AE833">
        <f t="shared" si="90"/>
        <v>1</v>
      </c>
      <c r="AF833">
        <f t="shared" si="85"/>
        <v>4</v>
      </c>
      <c r="AG833">
        <f t="shared" si="86"/>
        <v>4</v>
      </c>
      <c r="AH833">
        <f t="shared" si="87"/>
        <v>144</v>
      </c>
      <c r="AI833" t="str">
        <f t="shared" si="88"/>
        <v>Bronz customer</v>
      </c>
    </row>
    <row r="834" spans="1:35" x14ac:dyDescent="0.3">
      <c r="A834">
        <v>9</v>
      </c>
      <c r="B834" t="s">
        <v>2643</v>
      </c>
      <c r="C834">
        <v>2023</v>
      </c>
      <c r="D834" t="s">
        <v>24</v>
      </c>
      <c r="E834" t="s">
        <v>25</v>
      </c>
      <c r="F834">
        <v>12</v>
      </c>
      <c r="G834" t="s">
        <v>2644</v>
      </c>
      <c r="H834" t="s">
        <v>2645</v>
      </c>
      <c r="I834" t="str">
        <f>VLOOKUP(A834,[1]Transactions!$A$2:$Y$3480,8,FALSE)</f>
        <v>Standard</v>
      </c>
      <c r="J834">
        <f>VLOOKUP(A834,[1]Transactions!$A$2:$Y$3480,13,FALSE)</f>
        <v>690.49</v>
      </c>
      <c r="K834" s="4">
        <f>VLOOKUP(A834,[1]Transactions!$A$2:$Y$3480,14,FALSE)</f>
        <v>33455</v>
      </c>
      <c r="M834" t="b">
        <f>VLOOKUP(A834,[1]Transactions!$A$2:$Y$3480,5,FALSE)</f>
        <v>0</v>
      </c>
      <c r="N834" t="str">
        <f>VLOOKUP(A834,[1]Transactions!$A$2:$Y$3480,6,FALSE)</f>
        <v>Approved</v>
      </c>
      <c r="O834" t="str">
        <f>VLOOKUP(A834,[1]Transactions!$A$1:$Y$3480,7,FALSE)</f>
        <v>Solex</v>
      </c>
      <c r="P834" t="s">
        <v>43</v>
      </c>
      <c r="Q834">
        <v>97</v>
      </c>
      <c r="R834" t="s">
        <v>127</v>
      </c>
      <c r="S834" t="s">
        <v>7272</v>
      </c>
      <c r="T834" t="s">
        <v>38</v>
      </c>
      <c r="U834" t="s">
        <v>32</v>
      </c>
      <c r="V834" t="s">
        <v>33</v>
      </c>
      <c r="W834">
        <v>8</v>
      </c>
      <c r="X834">
        <v>6</v>
      </c>
      <c r="Y834">
        <v>5357.55</v>
      </c>
      <c r="Z834">
        <v>3004.44</v>
      </c>
      <c r="AA834">
        <v>47</v>
      </c>
      <c r="AB834">
        <v>78</v>
      </c>
      <c r="AC834">
        <v>6</v>
      </c>
      <c r="AD834">
        <v>2353.11</v>
      </c>
      <c r="AE834">
        <f t="shared" si="90"/>
        <v>2</v>
      </c>
      <c r="AF834">
        <f t="shared" si="85"/>
        <v>3</v>
      </c>
      <c r="AG834">
        <f t="shared" si="86"/>
        <v>3</v>
      </c>
      <c r="AH834">
        <f t="shared" si="87"/>
        <v>233</v>
      </c>
      <c r="AI834" t="str">
        <f t="shared" si="88"/>
        <v>Gold Customerr</v>
      </c>
    </row>
    <row r="835" spans="1:35" x14ac:dyDescent="0.3">
      <c r="A835">
        <v>12</v>
      </c>
      <c r="B835" t="s">
        <v>2646</v>
      </c>
      <c r="C835">
        <v>4557</v>
      </c>
      <c r="D835" t="s">
        <v>53</v>
      </c>
      <c r="E835" t="s">
        <v>25</v>
      </c>
      <c r="F835">
        <v>4</v>
      </c>
      <c r="G835" t="s">
        <v>2647</v>
      </c>
      <c r="H835" t="s">
        <v>2648</v>
      </c>
      <c r="I835" t="str">
        <f>VLOOKUP(A835,[1]Transactions!$A$2:$Y$3480,8,FALSE)</f>
        <v>Standard</v>
      </c>
      <c r="J835">
        <f>VLOOKUP(A835,[1]Transactions!$A$2:$Y$3480,13,FALSE)</f>
        <v>14.229999999999997</v>
      </c>
      <c r="K835" s="4">
        <f>VLOOKUP(A835,[1]Transactions!$A$2:$Y$3480,14,FALSE)</f>
        <v>42172</v>
      </c>
      <c r="M835" t="b">
        <f>VLOOKUP(A835,[1]Transactions!$A$2:$Y$3480,5,FALSE)</f>
        <v>1</v>
      </c>
      <c r="N835" t="str">
        <f>VLOOKUP(A835,[1]Transactions!$A$2:$Y$3480,6,FALSE)</f>
        <v>Approved</v>
      </c>
      <c r="O835" t="str">
        <f>VLOOKUP(A835,[1]Transactions!$A$1:$Y$3480,7,FALSE)</f>
        <v>OHM Cycles</v>
      </c>
      <c r="P835" t="s">
        <v>28</v>
      </c>
      <c r="Q835">
        <v>58</v>
      </c>
      <c r="R835" t="s">
        <v>449</v>
      </c>
      <c r="S835" t="s">
        <v>119</v>
      </c>
      <c r="T835" t="s">
        <v>31</v>
      </c>
      <c r="U835" t="s">
        <v>32</v>
      </c>
      <c r="V835" t="s">
        <v>47</v>
      </c>
      <c r="W835">
        <v>8</v>
      </c>
      <c r="X835">
        <v>7</v>
      </c>
      <c r="Y835">
        <v>6394.21</v>
      </c>
      <c r="Z835">
        <v>2854.18</v>
      </c>
      <c r="AA835">
        <v>26</v>
      </c>
      <c r="AB835">
        <v>67</v>
      </c>
      <c r="AC835">
        <v>7</v>
      </c>
      <c r="AD835">
        <v>3540.03</v>
      </c>
      <c r="AE835">
        <f t="shared" si="90"/>
        <v>2</v>
      </c>
      <c r="AF835">
        <f t="shared" ref="AF835:AF898" si="94">_xlfn.IFS(AC835&gt;=14,1,AND(AC835&lt;=14,AC835&gt;7),2,AND(AC835&lt;=7,AC835&gt;5),3,AND(AC835&lt;=4,AC835&gt;0),4)</f>
        <v>3</v>
      </c>
      <c r="AG835">
        <f t="shared" ref="AG835:AG898" si="95">_xlfn.IFS(AD835&gt;4273.398,1,AND(AD835&lt;=4273.398,AD835&gt;2918.195),2,AND(AD835&lt;=2918.195,AD835&gt;1905.948),3,AND(AD835&lt;=1905.948,AD835&gt;15.08),4)</f>
        <v>2</v>
      </c>
      <c r="AH835">
        <f t="shared" ref="AH835:AH898" si="96">(100*AE835+10*AF835+AG835)</f>
        <v>232</v>
      </c>
      <c r="AI835" t="str">
        <f t="shared" ref="AI835:AI898" si="97">_xlfn.IFS(AH835&gt;411,"Platinum Customer",AND(AH835&lt;=411,AH835&gt;311),"Silver Customer",AND(AH835&lt;=311,AH835&gt;144),"Gold Customerr",AND(AH835&lt;=144,AH835&gt;111),"Bronz customer")</f>
        <v>Gold Customerr</v>
      </c>
    </row>
    <row r="836" spans="1:35" x14ac:dyDescent="0.3">
      <c r="A836">
        <v>1537</v>
      </c>
      <c r="B836" t="s">
        <v>2649</v>
      </c>
      <c r="C836">
        <v>2148</v>
      </c>
      <c r="D836" t="s">
        <v>24</v>
      </c>
      <c r="E836" t="s">
        <v>25</v>
      </c>
      <c r="F836">
        <v>8</v>
      </c>
      <c r="G836" t="s">
        <v>2650</v>
      </c>
      <c r="H836" t="s">
        <v>2651</v>
      </c>
      <c r="I836" t="str">
        <f>VLOOKUP(A836,[1]Transactions!$A$2:$Y$3480,8,FALSE)</f>
        <v>Standard</v>
      </c>
      <c r="J836">
        <f>VLOOKUP(A836,[1]Transactions!$A$2:$Y$3480,13,FALSE)</f>
        <v>451.65000000000009</v>
      </c>
      <c r="K836" s="4">
        <f>VLOOKUP(A836,[1]Transactions!$A$2:$Y$3480,14,FALSE)</f>
        <v>38573</v>
      </c>
      <c r="M836" t="b">
        <f>VLOOKUP(A836,[1]Transactions!$A$2:$Y$3480,5,FALSE)</f>
        <v>0</v>
      </c>
      <c r="N836" t="str">
        <f>VLOOKUP(A836,[1]Transactions!$A$2:$Y$3480,6,FALSE)</f>
        <v>Approved</v>
      </c>
      <c r="O836" t="str">
        <f>VLOOKUP(A836,[1]Transactions!$A$1:$Y$3480,7,FALSE)</f>
        <v>Giant Bicycles</v>
      </c>
      <c r="P836" t="s">
        <v>28</v>
      </c>
      <c r="Q836">
        <v>23</v>
      </c>
      <c r="R836" t="s">
        <v>95</v>
      </c>
      <c r="S836" t="s">
        <v>96</v>
      </c>
      <c r="T836" t="s">
        <v>31</v>
      </c>
      <c r="U836" t="s">
        <v>32</v>
      </c>
      <c r="V836" t="s">
        <v>47</v>
      </c>
      <c r="W836">
        <v>10</v>
      </c>
      <c r="X836">
        <v>9</v>
      </c>
      <c r="Y836">
        <v>9589.18</v>
      </c>
      <c r="Z836">
        <v>4487.63</v>
      </c>
      <c r="AA836">
        <v>50</v>
      </c>
      <c r="AB836">
        <v>26</v>
      </c>
      <c r="AC836">
        <v>9</v>
      </c>
      <c r="AD836">
        <v>5101.55</v>
      </c>
      <c r="AE836">
        <f t="shared" si="90"/>
        <v>3</v>
      </c>
      <c r="AF836">
        <f t="shared" si="94"/>
        <v>2</v>
      </c>
      <c r="AG836">
        <f t="shared" si="95"/>
        <v>1</v>
      </c>
      <c r="AH836">
        <f t="shared" si="96"/>
        <v>321</v>
      </c>
      <c r="AI836" t="str">
        <f t="shared" si="97"/>
        <v>Silver Customer</v>
      </c>
    </row>
    <row r="837" spans="1:35" x14ac:dyDescent="0.3">
      <c r="A837">
        <v>2973</v>
      </c>
      <c r="B837" t="s">
        <v>2652</v>
      </c>
      <c r="C837">
        <v>3106</v>
      </c>
      <c r="D837" t="s">
        <v>40</v>
      </c>
      <c r="E837" t="s">
        <v>25</v>
      </c>
      <c r="F837">
        <v>11</v>
      </c>
      <c r="G837" t="s">
        <v>2653</v>
      </c>
      <c r="H837" t="s">
        <v>2654</v>
      </c>
      <c r="I837" t="str">
        <f>VLOOKUP(A837,[1]Transactions!$A$2:$Y$3480,8,FALSE)</f>
        <v>Standard</v>
      </c>
      <c r="J837">
        <f>VLOOKUP(A837,[1]Transactions!$A$2:$Y$3480,13,FALSE)</f>
        <v>1383.6100000000001</v>
      </c>
      <c r="K837" s="4">
        <f>VLOOKUP(A837,[1]Transactions!$A$2:$Y$3480,14,FALSE)</f>
        <v>36146</v>
      </c>
      <c r="M837" t="b">
        <f>VLOOKUP(A837,[1]Transactions!$A$2:$Y$3480,5,FALSE)</f>
        <v>0</v>
      </c>
      <c r="N837" t="str">
        <f>VLOOKUP(A837,[1]Transactions!$A$2:$Y$3480,6,FALSE)</f>
        <v>Approved</v>
      </c>
      <c r="O837" t="str">
        <f>VLOOKUP(A837,[1]Transactions!$A$1:$Y$3480,7,FALSE)</f>
        <v>Solex</v>
      </c>
      <c r="P837" t="s">
        <v>28</v>
      </c>
      <c r="Q837">
        <v>34</v>
      </c>
      <c r="R837" t="s">
        <v>665</v>
      </c>
      <c r="S837" t="s">
        <v>30</v>
      </c>
      <c r="T837" t="s">
        <v>46</v>
      </c>
      <c r="U837" t="s">
        <v>32</v>
      </c>
      <c r="V837" t="s">
        <v>47</v>
      </c>
      <c r="W837">
        <v>5</v>
      </c>
      <c r="X837">
        <v>4</v>
      </c>
      <c r="Y837">
        <v>3872.73</v>
      </c>
      <c r="Z837">
        <v>1856.7</v>
      </c>
      <c r="AA837">
        <v>48</v>
      </c>
      <c r="AB837">
        <v>93</v>
      </c>
      <c r="AC837">
        <v>4</v>
      </c>
      <c r="AD837">
        <v>2016.03</v>
      </c>
      <c r="AE837">
        <f t="shared" si="90"/>
        <v>1</v>
      </c>
      <c r="AF837">
        <f t="shared" si="94"/>
        <v>4</v>
      </c>
      <c r="AG837">
        <f t="shared" si="95"/>
        <v>3</v>
      </c>
      <c r="AH837">
        <f t="shared" si="96"/>
        <v>143</v>
      </c>
      <c r="AI837" t="str">
        <f t="shared" si="97"/>
        <v>Bronz customer</v>
      </c>
    </row>
    <row r="838" spans="1:35" x14ac:dyDescent="0.3">
      <c r="A838">
        <v>1431</v>
      </c>
      <c r="B838" t="s">
        <v>2655</v>
      </c>
      <c r="C838">
        <v>2750</v>
      </c>
      <c r="D838" t="s">
        <v>24</v>
      </c>
      <c r="E838" t="s">
        <v>25</v>
      </c>
      <c r="F838">
        <v>9</v>
      </c>
      <c r="G838" t="s">
        <v>2656</v>
      </c>
      <c r="H838" t="s">
        <v>2657</v>
      </c>
      <c r="I838" t="str">
        <f>VLOOKUP(A838,[1]Transactions!$A$2:$Y$3480,8,FALSE)</f>
        <v>Road</v>
      </c>
      <c r="J838">
        <f>VLOOKUP(A838,[1]Transactions!$A$2:$Y$3480,13,FALSE)</f>
        <v>309.80999999999995</v>
      </c>
      <c r="K838" s="4">
        <f>VLOOKUP(A838,[1]Transactions!$A$2:$Y$3480,14,FALSE)</f>
        <v>36361</v>
      </c>
      <c r="M838" t="b">
        <f>VLOOKUP(A838,[1]Transactions!$A$2:$Y$3480,5,FALSE)</f>
        <v>0</v>
      </c>
      <c r="N838" t="str">
        <f>VLOOKUP(A838,[1]Transactions!$A$2:$Y$3480,6,FALSE)</f>
        <v>Approved</v>
      </c>
      <c r="O838" t="str">
        <f>VLOOKUP(A838,[1]Transactions!$A$1:$Y$3480,7,FALSE)</f>
        <v>Norco Bicycles</v>
      </c>
      <c r="P838" t="s">
        <v>28</v>
      </c>
      <c r="Q838">
        <v>29</v>
      </c>
      <c r="R838" t="s">
        <v>80</v>
      </c>
      <c r="S838" t="s">
        <v>45</v>
      </c>
      <c r="T838" t="s">
        <v>38</v>
      </c>
      <c r="U838" t="s">
        <v>32</v>
      </c>
      <c r="V838" t="s">
        <v>33</v>
      </c>
      <c r="W838">
        <v>17</v>
      </c>
      <c r="X838">
        <v>4</v>
      </c>
      <c r="Y838">
        <v>3180.44</v>
      </c>
      <c r="Z838">
        <v>2225</v>
      </c>
      <c r="AA838">
        <v>45</v>
      </c>
      <c r="AB838">
        <v>19</v>
      </c>
      <c r="AC838">
        <v>4</v>
      </c>
      <c r="AD838">
        <v>955.44</v>
      </c>
      <c r="AE838">
        <f t="shared" si="90"/>
        <v>3</v>
      </c>
      <c r="AF838">
        <f t="shared" si="94"/>
        <v>4</v>
      </c>
      <c r="AG838">
        <f t="shared" si="95"/>
        <v>4</v>
      </c>
      <c r="AH838">
        <f t="shared" si="96"/>
        <v>344</v>
      </c>
      <c r="AI838" t="str">
        <f t="shared" si="97"/>
        <v>Silver Customer</v>
      </c>
    </row>
    <row r="839" spans="1:35" x14ac:dyDescent="0.3">
      <c r="A839">
        <v>660</v>
      </c>
      <c r="B839" t="s">
        <v>2658</v>
      </c>
      <c r="C839">
        <v>2570</v>
      </c>
      <c r="D839" t="s">
        <v>24</v>
      </c>
      <c r="E839" t="s">
        <v>25</v>
      </c>
      <c r="F839">
        <v>10</v>
      </c>
      <c r="G839" t="s">
        <v>2659</v>
      </c>
      <c r="I839" t="str">
        <f>VLOOKUP(A839,[1]Transactions!$A$2:$Y$3480,8,FALSE)</f>
        <v>Standard</v>
      </c>
      <c r="J839">
        <f>VLOOKUP(A839,[1]Transactions!$A$2:$Y$3480,13,FALSE)</f>
        <v>1592.19</v>
      </c>
      <c r="K839" s="4">
        <f>VLOOKUP(A839,[1]Transactions!$A$2:$Y$3480,14,FALSE)</f>
        <v>40410</v>
      </c>
      <c r="M839" t="b">
        <f>VLOOKUP(A839,[1]Transactions!$A$2:$Y$3480,5,FALSE)</f>
        <v>0</v>
      </c>
      <c r="N839" t="str">
        <f>VLOOKUP(A839,[1]Transactions!$A$2:$Y$3480,6,FALSE)</f>
        <v>Approved</v>
      </c>
      <c r="O839" t="str">
        <f>VLOOKUP(A839,[1]Transactions!$A$1:$Y$3480,7,FALSE)</f>
        <v>OHM Cycles</v>
      </c>
      <c r="P839" t="s">
        <v>43</v>
      </c>
      <c r="Q839">
        <v>82</v>
      </c>
      <c r="R839" t="s">
        <v>567</v>
      </c>
      <c r="S839" t="s">
        <v>119</v>
      </c>
      <c r="T839" t="s">
        <v>46</v>
      </c>
      <c r="U839" t="s">
        <v>32</v>
      </c>
      <c r="V839" t="s">
        <v>47</v>
      </c>
      <c r="W839">
        <v>6</v>
      </c>
      <c r="X839">
        <v>4</v>
      </c>
      <c r="Y839">
        <v>5360.14</v>
      </c>
      <c r="Z839">
        <v>1520.69</v>
      </c>
      <c r="AA839">
        <v>25</v>
      </c>
      <c r="AB839">
        <v>12</v>
      </c>
      <c r="AC839">
        <v>4</v>
      </c>
      <c r="AD839">
        <v>3839.45</v>
      </c>
      <c r="AE839">
        <f t="shared" si="90"/>
        <v>4</v>
      </c>
      <c r="AF839">
        <f t="shared" si="94"/>
        <v>4</v>
      </c>
      <c r="AG839">
        <f t="shared" si="95"/>
        <v>2</v>
      </c>
      <c r="AH839">
        <f t="shared" si="96"/>
        <v>442</v>
      </c>
      <c r="AI839" t="str">
        <f t="shared" si="97"/>
        <v>Platinum Customer</v>
      </c>
    </row>
    <row r="840" spans="1:35" x14ac:dyDescent="0.3">
      <c r="A840">
        <v>2408</v>
      </c>
      <c r="B840" t="s">
        <v>2660</v>
      </c>
      <c r="C840">
        <v>2500</v>
      </c>
      <c r="D840" t="s">
        <v>24</v>
      </c>
      <c r="E840" t="s">
        <v>25</v>
      </c>
      <c r="F840">
        <v>8</v>
      </c>
      <c r="G840" t="s">
        <v>2661</v>
      </c>
      <c r="I840" t="str">
        <f>VLOOKUP(A840,[1]Transactions!$A$2:$Y$3480,8,FALSE)</f>
        <v>Standard</v>
      </c>
      <c r="J840">
        <f>VLOOKUP(A840,[1]Transactions!$A$2:$Y$3480,13,FALSE)</f>
        <v>1028.76</v>
      </c>
      <c r="K840" s="4">
        <f>VLOOKUP(A840,[1]Transactions!$A$2:$Y$3480,14,FALSE)</f>
        <v>42145</v>
      </c>
      <c r="M840" t="b">
        <f>VLOOKUP(A840,[1]Transactions!$A$2:$Y$3480,5,FALSE)</f>
        <v>0</v>
      </c>
      <c r="N840" t="str">
        <f>VLOOKUP(A840,[1]Transactions!$A$2:$Y$3480,6,FALSE)</f>
        <v>Approved</v>
      </c>
      <c r="O840" t="str">
        <f>VLOOKUP(A840,[1]Transactions!$A$1:$Y$3480,7,FALSE)</f>
        <v>WeareA2B</v>
      </c>
      <c r="P840" t="s">
        <v>43</v>
      </c>
      <c r="Q840">
        <v>38</v>
      </c>
      <c r="R840" t="s">
        <v>1748</v>
      </c>
      <c r="S840" t="s">
        <v>30</v>
      </c>
      <c r="T840" t="s">
        <v>31</v>
      </c>
      <c r="U840" t="s">
        <v>32</v>
      </c>
      <c r="V840" t="s">
        <v>47</v>
      </c>
      <c r="W840">
        <v>16</v>
      </c>
      <c r="X840">
        <v>3</v>
      </c>
      <c r="Y840">
        <v>3920.17</v>
      </c>
      <c r="Z840">
        <v>1096.01</v>
      </c>
      <c r="AA840">
        <v>64</v>
      </c>
      <c r="AB840">
        <v>24</v>
      </c>
      <c r="AC840">
        <v>3</v>
      </c>
      <c r="AD840">
        <v>2824.16</v>
      </c>
      <c r="AE840">
        <f t="shared" si="90"/>
        <v>3</v>
      </c>
      <c r="AF840">
        <f t="shared" si="94"/>
        <v>4</v>
      </c>
      <c r="AG840">
        <f t="shared" si="95"/>
        <v>3</v>
      </c>
      <c r="AH840">
        <f t="shared" si="96"/>
        <v>343</v>
      </c>
      <c r="AI840" t="str">
        <f t="shared" si="97"/>
        <v>Silver Customer</v>
      </c>
    </row>
    <row r="841" spans="1:35" x14ac:dyDescent="0.3">
      <c r="A841">
        <v>2682</v>
      </c>
      <c r="B841" t="s">
        <v>2662</v>
      </c>
      <c r="C841">
        <v>4740</v>
      </c>
      <c r="D841" t="s">
        <v>53</v>
      </c>
      <c r="E841" t="s">
        <v>25</v>
      </c>
      <c r="F841">
        <v>5</v>
      </c>
      <c r="G841" t="s">
        <v>2663</v>
      </c>
      <c r="H841" t="s">
        <v>2664</v>
      </c>
      <c r="I841" t="str">
        <f>VLOOKUP(A841,[1]Transactions!$A$2:$Y$3480,8,FALSE)</f>
        <v>Standard</v>
      </c>
      <c r="J841">
        <f>VLOOKUP(A841,[1]Transactions!$A$2:$Y$3480,13,FALSE)</f>
        <v>110.80999999999995</v>
      </c>
      <c r="K841" s="4">
        <f>VLOOKUP(A841,[1]Transactions!$A$2:$Y$3480,14,FALSE)</f>
        <v>36334</v>
      </c>
      <c r="M841" t="b">
        <f>VLOOKUP(A841,[1]Transactions!$A$2:$Y$3480,5,FALSE)</f>
        <v>0</v>
      </c>
      <c r="N841" t="str">
        <f>VLOOKUP(A841,[1]Transactions!$A$2:$Y$3480,6,FALSE)</f>
        <v>Approved</v>
      </c>
      <c r="O841" t="str">
        <f>VLOOKUP(A841,[1]Transactions!$A$1:$Y$3480,7,FALSE)</f>
        <v>Trek Bicycles</v>
      </c>
      <c r="P841" t="s">
        <v>43</v>
      </c>
      <c r="Q841">
        <v>54</v>
      </c>
      <c r="R841" t="s">
        <v>2665</v>
      </c>
      <c r="S841" t="s">
        <v>119</v>
      </c>
      <c r="T841" t="s">
        <v>46</v>
      </c>
      <c r="U841" t="s">
        <v>32</v>
      </c>
      <c r="V841" t="s">
        <v>33</v>
      </c>
      <c r="W841">
        <v>20</v>
      </c>
      <c r="X841">
        <v>8</v>
      </c>
      <c r="Y841">
        <v>6122.34</v>
      </c>
      <c r="Z841">
        <v>3029.72</v>
      </c>
      <c r="AA841">
        <v>32</v>
      </c>
      <c r="AB841">
        <v>38</v>
      </c>
      <c r="AC841">
        <v>8</v>
      </c>
      <c r="AD841">
        <v>3092.62</v>
      </c>
      <c r="AE841">
        <f t="shared" si="90"/>
        <v>3</v>
      </c>
      <c r="AF841">
        <f t="shared" si="94"/>
        <v>2</v>
      </c>
      <c r="AG841">
        <f t="shared" si="95"/>
        <v>2</v>
      </c>
      <c r="AH841">
        <f t="shared" si="96"/>
        <v>322</v>
      </c>
      <c r="AI841" t="str">
        <f t="shared" si="97"/>
        <v>Silver Customer</v>
      </c>
    </row>
    <row r="842" spans="1:35" x14ac:dyDescent="0.3">
      <c r="A842">
        <v>750</v>
      </c>
      <c r="B842" t="s">
        <v>2666</v>
      </c>
      <c r="C842">
        <v>2263</v>
      </c>
      <c r="D842" t="s">
        <v>24</v>
      </c>
      <c r="E842" t="s">
        <v>25</v>
      </c>
      <c r="F842">
        <v>8</v>
      </c>
      <c r="G842" t="s">
        <v>2667</v>
      </c>
      <c r="H842" t="s">
        <v>2668</v>
      </c>
      <c r="I842" t="str">
        <f>VLOOKUP(A842,[1]Transactions!$A$2:$Y$3480,8,FALSE)</f>
        <v>Touring</v>
      </c>
      <c r="J842">
        <f>VLOOKUP(A842,[1]Transactions!$A$2:$Y$3480,13,FALSE)</f>
        <v>1010.02</v>
      </c>
      <c r="K842" s="4">
        <f>VLOOKUP(A842,[1]Transactions!$A$2:$Y$3480,14,FALSE)</f>
        <v>33429</v>
      </c>
      <c r="M842" t="b">
        <f>VLOOKUP(A842,[1]Transactions!$A$2:$Y$3480,5,FALSE)</f>
        <v>0</v>
      </c>
      <c r="N842" t="str">
        <f>VLOOKUP(A842,[1]Transactions!$A$2:$Y$3480,6,FALSE)</f>
        <v>Approved</v>
      </c>
      <c r="O842" t="str">
        <f>VLOOKUP(A842,[1]Transactions!$A$1:$Y$3480,7,FALSE)</f>
        <v>Giant Bicycles</v>
      </c>
      <c r="P842" t="s">
        <v>28</v>
      </c>
      <c r="Q842">
        <v>42</v>
      </c>
      <c r="R842" t="s">
        <v>134</v>
      </c>
      <c r="S842" t="s">
        <v>57</v>
      </c>
      <c r="T842" t="s">
        <v>38</v>
      </c>
      <c r="U842" t="s">
        <v>32</v>
      </c>
      <c r="V842" t="s">
        <v>33</v>
      </c>
      <c r="W842">
        <v>7</v>
      </c>
      <c r="X842">
        <v>6</v>
      </c>
      <c r="Y842">
        <v>7506.73</v>
      </c>
      <c r="Z842">
        <v>2115.02</v>
      </c>
      <c r="AA842">
        <v>25</v>
      </c>
      <c r="AB842">
        <v>58</v>
      </c>
      <c r="AC842">
        <v>6</v>
      </c>
      <c r="AD842">
        <v>5391.71</v>
      </c>
      <c r="AE842">
        <f t="shared" si="90"/>
        <v>2</v>
      </c>
      <c r="AF842">
        <f t="shared" si="94"/>
        <v>3</v>
      </c>
      <c r="AG842">
        <f t="shared" si="95"/>
        <v>1</v>
      </c>
      <c r="AH842">
        <f t="shared" si="96"/>
        <v>231</v>
      </c>
      <c r="AI842" t="str">
        <f t="shared" si="97"/>
        <v>Gold Customerr</v>
      </c>
    </row>
    <row r="843" spans="1:35" x14ac:dyDescent="0.3">
      <c r="A843">
        <v>2771</v>
      </c>
      <c r="B843" t="s">
        <v>2669</v>
      </c>
      <c r="C843">
        <v>2830</v>
      </c>
      <c r="D843" t="s">
        <v>24</v>
      </c>
      <c r="E843" t="s">
        <v>25</v>
      </c>
      <c r="F843">
        <v>4</v>
      </c>
      <c r="G843" t="s">
        <v>2670</v>
      </c>
      <c r="H843" t="s">
        <v>2671</v>
      </c>
      <c r="I843" t="str">
        <f>VLOOKUP(A843,[1]Transactions!$A$2:$Y$3480,8,FALSE)</f>
        <v>Standard</v>
      </c>
      <c r="J843">
        <f>VLOOKUP(A843,[1]Transactions!$A$2:$Y$3480,13,FALSE)</f>
        <v>802.26</v>
      </c>
      <c r="K843" s="4">
        <f>VLOOKUP(A843,[1]Transactions!$A$2:$Y$3480,14,FALSE)</f>
        <v>39427</v>
      </c>
      <c r="M843" t="b">
        <f>VLOOKUP(A843,[1]Transactions!$A$2:$Y$3480,5,FALSE)</f>
        <v>0</v>
      </c>
      <c r="N843" t="str">
        <f>VLOOKUP(A843,[1]Transactions!$A$2:$Y$3480,6,FALSE)</f>
        <v>Approved</v>
      </c>
      <c r="O843" t="str">
        <f>VLOOKUP(A843,[1]Transactions!$A$1:$Y$3480,7,FALSE)</f>
        <v>OHM Cycles</v>
      </c>
      <c r="P843" t="s">
        <v>43</v>
      </c>
      <c r="Q843">
        <v>6</v>
      </c>
      <c r="R843" t="s">
        <v>1071</v>
      </c>
      <c r="S843" t="s">
        <v>57</v>
      </c>
      <c r="T843" t="s">
        <v>38</v>
      </c>
      <c r="U843" t="s">
        <v>32</v>
      </c>
      <c r="V843" t="s">
        <v>33</v>
      </c>
      <c r="W843">
        <v>10</v>
      </c>
      <c r="X843">
        <v>5</v>
      </c>
      <c r="Y843">
        <v>8579.48</v>
      </c>
      <c r="Z843">
        <v>3825.28</v>
      </c>
      <c r="AA843">
        <v>50</v>
      </c>
      <c r="AB843">
        <v>44</v>
      </c>
      <c r="AC843">
        <v>5</v>
      </c>
      <c r="AD843">
        <v>4754.2</v>
      </c>
      <c r="AE843">
        <f t="shared" ref="AE843:AE906" si="98">_xlfn.IFS(AB843&gt;=85,1,AND(AB843&lt;=81,AB843&gt;44),2,AND(AB843&lt;=44,AB843&gt;17),3,AND(AB843&lt;=18,AB843&gt;0),4)</f>
        <v>3</v>
      </c>
      <c r="AF843">
        <f>_xlfn.IFS(AC843&gt;=14,1,AND(AC843&lt;=14,AC843&gt;7),2,AND(AC843&lt;=7,AC843&gt;=5),3,AND(AC843&lt;=4,AC843&gt;0),4)</f>
        <v>3</v>
      </c>
      <c r="AG843">
        <f t="shared" si="95"/>
        <v>1</v>
      </c>
      <c r="AH843">
        <f t="shared" si="96"/>
        <v>331</v>
      </c>
      <c r="AI843" t="str">
        <f t="shared" si="97"/>
        <v>Silver Customer</v>
      </c>
    </row>
    <row r="844" spans="1:35" x14ac:dyDescent="0.3">
      <c r="A844">
        <v>3362</v>
      </c>
      <c r="B844" t="s">
        <v>2672</v>
      </c>
      <c r="C844">
        <v>4154</v>
      </c>
      <c r="D844" t="s">
        <v>53</v>
      </c>
      <c r="E844" t="s">
        <v>25</v>
      </c>
      <c r="F844">
        <v>9</v>
      </c>
      <c r="G844" t="s">
        <v>2673</v>
      </c>
      <c r="H844" t="s">
        <v>2674</v>
      </c>
      <c r="I844" t="str">
        <f>VLOOKUP(A844,[1]Transactions!$A$2:$Y$3480,8,FALSE)</f>
        <v>Standard</v>
      </c>
      <c r="J844">
        <f>VLOOKUP(A844,[1]Transactions!$A$2:$Y$3480,13,FALSE)</f>
        <v>43.97</v>
      </c>
      <c r="K844" s="4">
        <f>VLOOKUP(A844,[1]Transactions!$A$2:$Y$3480,14,FALSE)</f>
        <v>42295</v>
      </c>
      <c r="M844" t="b">
        <f>VLOOKUP(A844,[1]Transactions!$A$2:$Y$3480,5,FALSE)</f>
        <v>0</v>
      </c>
      <c r="N844" t="str">
        <f>VLOOKUP(A844,[1]Transactions!$A$2:$Y$3480,6,FALSE)</f>
        <v>Approved</v>
      </c>
      <c r="O844" t="str">
        <f>VLOOKUP(A844,[1]Transactions!$A$1:$Y$3480,7,FALSE)</f>
        <v>WeareA2B</v>
      </c>
      <c r="P844" t="s">
        <v>28</v>
      </c>
      <c r="Q844">
        <v>60</v>
      </c>
      <c r="R844" t="s">
        <v>206</v>
      </c>
      <c r="S844" t="s">
        <v>45</v>
      </c>
      <c r="T844" t="s">
        <v>38</v>
      </c>
      <c r="U844" t="s">
        <v>32</v>
      </c>
      <c r="V844" t="s">
        <v>47</v>
      </c>
      <c r="W844">
        <v>13</v>
      </c>
      <c r="X844">
        <v>3</v>
      </c>
      <c r="Y844">
        <v>1983.84</v>
      </c>
      <c r="Z844">
        <v>1425.35</v>
      </c>
      <c r="AA844">
        <v>49</v>
      </c>
      <c r="AB844">
        <v>86</v>
      </c>
      <c r="AC844">
        <v>3</v>
      </c>
      <c r="AD844">
        <v>558.49</v>
      </c>
      <c r="AE844">
        <f t="shared" si="98"/>
        <v>1</v>
      </c>
      <c r="AF844">
        <f t="shared" si="94"/>
        <v>4</v>
      </c>
      <c r="AG844">
        <f t="shared" si="95"/>
        <v>4</v>
      </c>
      <c r="AH844">
        <f t="shared" si="96"/>
        <v>144</v>
      </c>
      <c r="AI844" t="str">
        <f t="shared" si="97"/>
        <v>Bronz customer</v>
      </c>
    </row>
    <row r="845" spans="1:35" x14ac:dyDescent="0.3">
      <c r="A845">
        <v>2220</v>
      </c>
      <c r="B845" t="s">
        <v>2675</v>
      </c>
      <c r="C845">
        <v>2233</v>
      </c>
      <c r="D845" t="s">
        <v>24</v>
      </c>
      <c r="E845" t="s">
        <v>25</v>
      </c>
      <c r="F845">
        <v>9</v>
      </c>
      <c r="G845" t="s">
        <v>2676</v>
      </c>
      <c r="H845" t="s">
        <v>2677</v>
      </c>
      <c r="I845" t="str">
        <f>VLOOKUP(A845,[1]Transactions!$A$2:$Y$3480,8,FALSE)</f>
        <v>Touring</v>
      </c>
      <c r="J845">
        <f>VLOOKUP(A845,[1]Transactions!$A$2:$Y$3480,13,FALSE)</f>
        <v>1010.02</v>
      </c>
      <c r="K845" s="4">
        <f>VLOOKUP(A845,[1]Transactions!$A$2:$Y$3480,14,FALSE)</f>
        <v>37499</v>
      </c>
      <c r="M845" t="b">
        <f>VLOOKUP(A845,[1]Transactions!$A$2:$Y$3480,5,FALSE)</f>
        <v>0</v>
      </c>
      <c r="N845" t="str">
        <f>VLOOKUP(A845,[1]Transactions!$A$2:$Y$3480,6,FALSE)</f>
        <v>Approved</v>
      </c>
      <c r="O845" t="str">
        <f>VLOOKUP(A845,[1]Transactions!$A$1:$Y$3480,7,FALSE)</f>
        <v>Giant Bicycles</v>
      </c>
      <c r="P845" t="s">
        <v>28</v>
      </c>
      <c r="Q845">
        <v>35</v>
      </c>
      <c r="R845" t="s">
        <v>710</v>
      </c>
      <c r="S845" t="s">
        <v>45</v>
      </c>
      <c r="T845" t="s">
        <v>31</v>
      </c>
      <c r="U845" t="s">
        <v>32</v>
      </c>
      <c r="V845" t="s">
        <v>33</v>
      </c>
      <c r="W845">
        <v>13</v>
      </c>
      <c r="X845">
        <v>4</v>
      </c>
      <c r="Y845">
        <v>4529.8999999999996</v>
      </c>
      <c r="Z845">
        <v>2400.83</v>
      </c>
      <c r="AA845">
        <v>61</v>
      </c>
      <c r="AB845">
        <v>85</v>
      </c>
      <c r="AC845">
        <v>4</v>
      </c>
      <c r="AD845">
        <v>2129.0700000000002</v>
      </c>
      <c r="AE845">
        <f t="shared" si="98"/>
        <v>1</v>
      </c>
      <c r="AF845">
        <f t="shared" si="94"/>
        <v>4</v>
      </c>
      <c r="AG845">
        <f t="shared" si="95"/>
        <v>3</v>
      </c>
      <c r="AH845">
        <f t="shared" si="96"/>
        <v>143</v>
      </c>
      <c r="AI845" t="str">
        <f t="shared" si="97"/>
        <v>Bronz customer</v>
      </c>
    </row>
    <row r="846" spans="1:35" x14ac:dyDescent="0.3">
      <c r="A846">
        <v>433</v>
      </c>
      <c r="B846" t="s">
        <v>2678</v>
      </c>
      <c r="C846">
        <v>3204</v>
      </c>
      <c r="D846" t="s">
        <v>40</v>
      </c>
      <c r="E846" t="s">
        <v>25</v>
      </c>
      <c r="F846">
        <v>2</v>
      </c>
      <c r="G846" t="s">
        <v>2679</v>
      </c>
      <c r="H846" t="s">
        <v>2680</v>
      </c>
      <c r="I846" t="str">
        <f>VLOOKUP(A846,[1]Transactions!$A$2:$Y$3480,8,FALSE)</f>
        <v>Standard</v>
      </c>
      <c r="J846">
        <f>VLOOKUP(A846,[1]Transactions!$A$2:$Y$3480,13,FALSE)</f>
        <v>1230.27</v>
      </c>
      <c r="K846" s="4">
        <f>VLOOKUP(A846,[1]Transactions!$A$2:$Y$3480,14,FALSE)</f>
        <v>39427</v>
      </c>
      <c r="M846" t="b">
        <f>VLOOKUP(A846,[1]Transactions!$A$2:$Y$3480,5,FALSE)</f>
        <v>1</v>
      </c>
      <c r="N846" t="str">
        <f>VLOOKUP(A846,[1]Transactions!$A$2:$Y$3480,6,FALSE)</f>
        <v>Approved</v>
      </c>
      <c r="O846" t="str">
        <f>VLOOKUP(A846,[1]Transactions!$A$1:$Y$3480,7,FALSE)</f>
        <v>Giant Bicycles</v>
      </c>
      <c r="P846" t="s">
        <v>28</v>
      </c>
      <c r="Q846">
        <v>94</v>
      </c>
      <c r="R846" t="s">
        <v>149</v>
      </c>
      <c r="S846" t="s">
        <v>176</v>
      </c>
      <c r="T846" t="s">
        <v>38</v>
      </c>
      <c r="U846" t="s">
        <v>32</v>
      </c>
      <c r="V846" t="s">
        <v>47</v>
      </c>
      <c r="W846">
        <v>15</v>
      </c>
      <c r="X846">
        <v>8</v>
      </c>
      <c r="Y846">
        <v>8961.9</v>
      </c>
      <c r="Z846">
        <v>5717.71</v>
      </c>
      <c r="AA846">
        <v>56</v>
      </c>
      <c r="AB846">
        <v>15</v>
      </c>
      <c r="AC846">
        <v>8</v>
      </c>
      <c r="AD846">
        <v>3244.19</v>
      </c>
      <c r="AE846">
        <f t="shared" si="98"/>
        <v>4</v>
      </c>
      <c r="AF846">
        <f t="shared" si="94"/>
        <v>2</v>
      </c>
      <c r="AG846">
        <f t="shared" si="95"/>
        <v>2</v>
      </c>
      <c r="AH846">
        <f t="shared" si="96"/>
        <v>422</v>
      </c>
      <c r="AI846" t="str">
        <f t="shared" si="97"/>
        <v>Platinum Customer</v>
      </c>
    </row>
    <row r="847" spans="1:35" x14ac:dyDescent="0.3">
      <c r="A847">
        <v>364</v>
      </c>
      <c r="B847" t="s">
        <v>2681</v>
      </c>
      <c r="C847">
        <v>4217</v>
      </c>
      <c r="D847" t="s">
        <v>53</v>
      </c>
      <c r="E847" t="s">
        <v>25</v>
      </c>
      <c r="F847">
        <v>9</v>
      </c>
      <c r="G847" t="s">
        <v>2682</v>
      </c>
      <c r="H847" t="s">
        <v>2683</v>
      </c>
      <c r="I847" t="str">
        <f>VLOOKUP(A847,[1]Transactions!$A$2:$Y$3480,8,FALSE)</f>
        <v>Standard</v>
      </c>
      <c r="J847">
        <f>VLOOKUP(A847,[1]Transactions!$A$2:$Y$3480,13,FALSE)</f>
        <v>431.33000000000004</v>
      </c>
      <c r="K847" s="4">
        <f>VLOOKUP(A847,[1]Transactions!$A$2:$Y$3480,14,FALSE)</f>
        <v>37337</v>
      </c>
      <c r="M847" t="b">
        <f>VLOOKUP(A847,[1]Transactions!$A$2:$Y$3480,5,FALSE)</f>
        <v>0</v>
      </c>
      <c r="N847" t="str">
        <f>VLOOKUP(A847,[1]Transactions!$A$2:$Y$3480,6,FALSE)</f>
        <v>Approved</v>
      </c>
      <c r="O847" t="str">
        <f>VLOOKUP(A847,[1]Transactions!$A$1:$Y$3480,7,FALSE)</f>
        <v>Giant Bicycles</v>
      </c>
      <c r="P847" t="s">
        <v>43</v>
      </c>
      <c r="Q847">
        <v>96</v>
      </c>
      <c r="R847" t="s">
        <v>2684</v>
      </c>
      <c r="S847" t="s">
        <v>45</v>
      </c>
      <c r="T847" t="s">
        <v>38</v>
      </c>
      <c r="U847" t="s">
        <v>32</v>
      </c>
      <c r="V847" t="s">
        <v>47</v>
      </c>
      <c r="W847">
        <v>11</v>
      </c>
      <c r="X847">
        <v>6</v>
      </c>
      <c r="Y847">
        <v>6791.39</v>
      </c>
      <c r="Z847">
        <v>3461.42</v>
      </c>
      <c r="AA847">
        <v>43</v>
      </c>
      <c r="AB847">
        <v>11</v>
      </c>
      <c r="AC847">
        <v>6</v>
      </c>
      <c r="AD847">
        <v>3329.97</v>
      </c>
      <c r="AE847">
        <f t="shared" si="98"/>
        <v>4</v>
      </c>
      <c r="AF847">
        <f t="shared" si="94"/>
        <v>3</v>
      </c>
      <c r="AG847">
        <f t="shared" si="95"/>
        <v>2</v>
      </c>
      <c r="AH847">
        <f t="shared" si="96"/>
        <v>432</v>
      </c>
      <c r="AI847" t="str">
        <f t="shared" si="97"/>
        <v>Platinum Customer</v>
      </c>
    </row>
    <row r="848" spans="1:35" x14ac:dyDescent="0.3">
      <c r="A848">
        <v>1864</v>
      </c>
      <c r="B848" t="s">
        <v>2685</v>
      </c>
      <c r="C848">
        <v>4511</v>
      </c>
      <c r="D848" t="s">
        <v>53</v>
      </c>
      <c r="E848" t="s">
        <v>25</v>
      </c>
      <c r="F848">
        <v>7</v>
      </c>
      <c r="G848" t="s">
        <v>2686</v>
      </c>
      <c r="H848" t="s">
        <v>2687</v>
      </c>
      <c r="I848" t="str">
        <f>VLOOKUP(A848,[1]Transactions!$A$2:$Y$3480,8,FALSE)</f>
        <v>Standard</v>
      </c>
      <c r="J848">
        <f>VLOOKUP(A848,[1]Transactions!$A$2:$Y$3480,13,FALSE)</f>
        <v>198.29000000000002</v>
      </c>
      <c r="K848" s="4">
        <f>VLOOKUP(A848,[1]Transactions!$A$2:$Y$3480,14,FALSE)</f>
        <v>42105</v>
      </c>
      <c r="M848" t="b">
        <f>VLOOKUP(A848,[1]Transactions!$A$2:$Y$3480,5,FALSE)</f>
        <v>0</v>
      </c>
      <c r="N848" t="str">
        <f>VLOOKUP(A848,[1]Transactions!$A$2:$Y$3480,6,FALSE)</f>
        <v>Approved</v>
      </c>
      <c r="O848" t="str">
        <f>VLOOKUP(A848,[1]Transactions!$A$1:$Y$3480,7,FALSE)</f>
        <v>Trek Bicycles</v>
      </c>
      <c r="P848" t="s">
        <v>43</v>
      </c>
      <c r="Q848">
        <v>45</v>
      </c>
      <c r="R848" t="s">
        <v>793</v>
      </c>
      <c r="S848" t="s">
        <v>57</v>
      </c>
      <c r="T848" t="s">
        <v>31</v>
      </c>
      <c r="U848" t="s">
        <v>32</v>
      </c>
      <c r="V848" t="s">
        <v>47</v>
      </c>
      <c r="W848">
        <v>18</v>
      </c>
      <c r="X848">
        <v>10</v>
      </c>
      <c r="Y848">
        <v>7448.48</v>
      </c>
      <c r="Z848">
        <v>4523.0600000000004</v>
      </c>
      <c r="AA848">
        <v>60</v>
      </c>
      <c r="AB848">
        <v>24</v>
      </c>
      <c r="AC848">
        <v>10</v>
      </c>
      <c r="AD848">
        <v>2925.42</v>
      </c>
      <c r="AE848">
        <f t="shared" si="98"/>
        <v>3</v>
      </c>
      <c r="AF848">
        <f t="shared" si="94"/>
        <v>2</v>
      </c>
      <c r="AG848">
        <f t="shared" si="95"/>
        <v>2</v>
      </c>
      <c r="AH848">
        <f t="shared" si="96"/>
        <v>322</v>
      </c>
      <c r="AI848" t="str">
        <f t="shared" si="97"/>
        <v>Silver Customer</v>
      </c>
    </row>
    <row r="849" spans="1:35" x14ac:dyDescent="0.3">
      <c r="A849">
        <v>40</v>
      </c>
      <c r="B849" t="s">
        <v>2688</v>
      </c>
      <c r="C849">
        <v>2207</v>
      </c>
      <c r="D849" t="s">
        <v>24</v>
      </c>
      <c r="E849" t="s">
        <v>25</v>
      </c>
      <c r="F849">
        <v>8</v>
      </c>
      <c r="G849" t="s">
        <v>2689</v>
      </c>
      <c r="H849" t="s">
        <v>2690</v>
      </c>
      <c r="I849" t="str">
        <f>VLOOKUP(A849,[1]Transactions!$A$2:$Y$3480,8,FALSE)</f>
        <v>Road</v>
      </c>
      <c r="J849">
        <f>VLOOKUP(A849,[1]Transactions!$A$2:$Y$3480,13,FALSE)</f>
        <v>167.20999999999998</v>
      </c>
      <c r="K849" s="4">
        <f>VLOOKUP(A849,[1]Transactions!$A$2:$Y$3480,14,FALSE)</f>
        <v>38647</v>
      </c>
      <c r="M849" t="b">
        <f>VLOOKUP(A849,[1]Transactions!$A$2:$Y$3480,5,FALSE)</f>
        <v>1</v>
      </c>
      <c r="N849" t="str">
        <f>VLOOKUP(A849,[1]Transactions!$A$2:$Y$3480,6,FALSE)</f>
        <v>Approved</v>
      </c>
      <c r="O849" t="str">
        <f>VLOOKUP(A849,[1]Transactions!$A$1:$Y$3480,7,FALSE)</f>
        <v>Norco Bicycles</v>
      </c>
      <c r="P849" t="s">
        <v>43</v>
      </c>
      <c r="Q849">
        <v>91</v>
      </c>
      <c r="R849" t="s">
        <v>56</v>
      </c>
      <c r="S849" t="s">
        <v>119</v>
      </c>
      <c r="T849" t="s">
        <v>38</v>
      </c>
      <c r="U849" t="s">
        <v>32</v>
      </c>
      <c r="V849" t="s">
        <v>47</v>
      </c>
      <c r="W849">
        <v>14</v>
      </c>
      <c r="X849">
        <v>5</v>
      </c>
      <c r="Y849">
        <v>4882.43</v>
      </c>
      <c r="Z849">
        <v>1609.73</v>
      </c>
      <c r="AA849">
        <v>38</v>
      </c>
      <c r="AB849">
        <v>14</v>
      </c>
      <c r="AC849">
        <v>5</v>
      </c>
      <c r="AD849">
        <v>3272.7</v>
      </c>
      <c r="AE849">
        <f t="shared" si="98"/>
        <v>4</v>
      </c>
      <c r="AF849">
        <f t="shared" ref="AF849:AF850" si="99">_xlfn.IFS(AC849&gt;=14,1,AND(AC849&lt;=14,AC849&gt;7),2,AND(AC849&lt;=7,AC849&gt;=5),3,AND(AC849&lt;=4,AC849&gt;0),4)</f>
        <v>3</v>
      </c>
      <c r="AG849">
        <f t="shared" si="95"/>
        <v>2</v>
      </c>
      <c r="AH849">
        <f t="shared" si="96"/>
        <v>432</v>
      </c>
      <c r="AI849" t="str">
        <f t="shared" si="97"/>
        <v>Platinum Customer</v>
      </c>
    </row>
    <row r="850" spans="1:35" x14ac:dyDescent="0.3">
      <c r="A850">
        <v>3368</v>
      </c>
      <c r="B850" t="s">
        <v>2691</v>
      </c>
      <c r="C850">
        <v>2564</v>
      </c>
      <c r="D850" t="s">
        <v>24</v>
      </c>
      <c r="E850" t="s">
        <v>25</v>
      </c>
      <c r="F850">
        <v>8</v>
      </c>
      <c r="G850" t="s">
        <v>2692</v>
      </c>
      <c r="H850" t="s">
        <v>2693</v>
      </c>
      <c r="I850" t="str">
        <f>VLOOKUP(A850,[1]Transactions!$A$2:$Y$3480,8,FALSE)</f>
        <v>Standard</v>
      </c>
      <c r="J850">
        <f>VLOOKUP(A850,[1]Transactions!$A$2:$Y$3480,13,FALSE)</f>
        <v>834.93999999999994</v>
      </c>
      <c r="K850" s="4">
        <f>VLOOKUP(A850,[1]Transactions!$A$2:$Y$3480,14,FALSE)</f>
        <v>33364</v>
      </c>
      <c r="M850" t="b">
        <f>VLOOKUP(A850,[1]Transactions!$A$2:$Y$3480,5,FALSE)</f>
        <v>0</v>
      </c>
      <c r="N850" t="str">
        <f>VLOOKUP(A850,[1]Transactions!$A$2:$Y$3480,6,FALSE)</f>
        <v>Approved</v>
      </c>
      <c r="O850" t="str">
        <f>VLOOKUP(A850,[1]Transactions!$A$1:$Y$3480,7,FALSE)</f>
        <v>WeareA2B</v>
      </c>
      <c r="P850" t="s">
        <v>43</v>
      </c>
      <c r="Q850">
        <v>7</v>
      </c>
      <c r="R850" t="s">
        <v>376</v>
      </c>
      <c r="S850" t="s">
        <v>45</v>
      </c>
      <c r="T850" t="s">
        <v>38</v>
      </c>
      <c r="U850" t="s">
        <v>32</v>
      </c>
      <c r="V850" t="s">
        <v>47</v>
      </c>
      <c r="W850">
        <v>16</v>
      </c>
      <c r="X850">
        <v>5</v>
      </c>
      <c r="Y850">
        <v>5971.18</v>
      </c>
      <c r="Z850">
        <v>2817.7</v>
      </c>
      <c r="AA850">
        <v>53</v>
      </c>
      <c r="AB850">
        <v>29</v>
      </c>
      <c r="AC850">
        <v>5</v>
      </c>
      <c r="AD850">
        <v>3153.48</v>
      </c>
      <c r="AE850">
        <f t="shared" si="98"/>
        <v>3</v>
      </c>
      <c r="AF850">
        <f t="shared" si="99"/>
        <v>3</v>
      </c>
      <c r="AG850">
        <f t="shared" si="95"/>
        <v>2</v>
      </c>
      <c r="AH850">
        <f t="shared" si="96"/>
        <v>332</v>
      </c>
      <c r="AI850" t="str">
        <f t="shared" si="97"/>
        <v>Silver Customer</v>
      </c>
    </row>
    <row r="851" spans="1:35" x14ac:dyDescent="0.3">
      <c r="A851">
        <v>1382</v>
      </c>
      <c r="B851" t="s">
        <v>2694</v>
      </c>
      <c r="C851">
        <v>3155</v>
      </c>
      <c r="D851" t="s">
        <v>40</v>
      </c>
      <c r="E851" t="s">
        <v>25</v>
      </c>
      <c r="F851">
        <v>8</v>
      </c>
      <c r="G851" t="s">
        <v>2695</v>
      </c>
      <c r="H851" t="s">
        <v>2696</v>
      </c>
      <c r="I851" t="str">
        <f>VLOOKUP(A851,[1]Transactions!$A$2:$Y$3480,8,FALSE)</f>
        <v>Road</v>
      </c>
      <c r="J851">
        <f>VLOOKUP(A851,[1]Transactions!$A$2:$Y$3480,13,FALSE)</f>
        <v>129.01</v>
      </c>
      <c r="K851" s="4">
        <f>VLOOKUP(A851,[1]Transactions!$A$2:$Y$3480,14,FALSE)</f>
        <v>37539</v>
      </c>
      <c r="M851">
        <f>VLOOKUP(A851,[1]Transactions!$A$2:$Y$3480,5,FALSE)</f>
        <v>0</v>
      </c>
      <c r="N851" t="str">
        <f>VLOOKUP(A851,[1]Transactions!$A$2:$Y$3480,6,FALSE)</f>
        <v>Approved</v>
      </c>
      <c r="O851" t="str">
        <f>VLOOKUP(A851,[1]Transactions!$A$1:$Y$3480,7,FALSE)</f>
        <v>WeareA2B</v>
      </c>
      <c r="P851" t="s">
        <v>28</v>
      </c>
      <c r="Q851">
        <v>27</v>
      </c>
      <c r="R851" t="s">
        <v>474</v>
      </c>
      <c r="S851" t="s">
        <v>119</v>
      </c>
      <c r="T851" t="s">
        <v>46</v>
      </c>
      <c r="U851" t="s">
        <v>32</v>
      </c>
      <c r="V851" t="s">
        <v>33</v>
      </c>
      <c r="W851">
        <v>20</v>
      </c>
      <c r="X851">
        <v>2</v>
      </c>
      <c r="Y851">
        <v>2998.29</v>
      </c>
      <c r="Z851">
        <v>1051.4000000000001</v>
      </c>
      <c r="AA851">
        <v>30</v>
      </c>
      <c r="AB851">
        <v>122</v>
      </c>
      <c r="AC851">
        <v>2</v>
      </c>
      <c r="AD851">
        <v>1946.89</v>
      </c>
      <c r="AE851">
        <f t="shared" si="98"/>
        <v>1</v>
      </c>
      <c r="AF851">
        <f t="shared" si="94"/>
        <v>4</v>
      </c>
      <c r="AG851">
        <f t="shared" si="95"/>
        <v>3</v>
      </c>
      <c r="AH851">
        <f t="shared" si="96"/>
        <v>143</v>
      </c>
      <c r="AI851" t="str">
        <f t="shared" si="97"/>
        <v>Bronz customer</v>
      </c>
    </row>
    <row r="852" spans="1:35" x14ac:dyDescent="0.3">
      <c r="A852">
        <v>987</v>
      </c>
      <c r="B852" t="s">
        <v>2697</v>
      </c>
      <c r="C852">
        <v>4213</v>
      </c>
      <c r="D852" t="s">
        <v>53</v>
      </c>
      <c r="E852" t="s">
        <v>25</v>
      </c>
      <c r="F852">
        <v>9</v>
      </c>
      <c r="G852" t="s">
        <v>2698</v>
      </c>
      <c r="H852" t="s">
        <v>2699</v>
      </c>
      <c r="I852" t="str">
        <f>VLOOKUP(A852,[1]Transactions!$A$2:$Y$3480,8,FALSE)</f>
        <v>Standard</v>
      </c>
      <c r="J852">
        <f>VLOOKUP(A852,[1]Transactions!$A$2:$Y$3480,13,FALSE)</f>
        <v>1544.6100000000001</v>
      </c>
      <c r="K852" s="4">
        <f>VLOOKUP(A852,[1]Transactions!$A$2:$Y$3480,14,FALSE)</f>
        <v>39526</v>
      </c>
      <c r="M852" t="b">
        <f>VLOOKUP(A852,[1]Transactions!$A$2:$Y$3480,5,FALSE)</f>
        <v>1</v>
      </c>
      <c r="N852" t="str">
        <f>VLOOKUP(A852,[1]Transactions!$A$2:$Y$3480,6,FALSE)</f>
        <v>Approved</v>
      </c>
      <c r="O852" t="str">
        <f>VLOOKUP(A852,[1]Transactions!$A$1:$Y$3480,7,FALSE)</f>
        <v>OHM Cycles</v>
      </c>
      <c r="P852" t="s">
        <v>28</v>
      </c>
      <c r="Q852">
        <v>89</v>
      </c>
      <c r="R852" t="s">
        <v>368</v>
      </c>
      <c r="S852" t="s">
        <v>45</v>
      </c>
      <c r="T852" t="s">
        <v>38</v>
      </c>
      <c r="U852" t="s">
        <v>32</v>
      </c>
      <c r="V852" t="s">
        <v>33</v>
      </c>
      <c r="W852">
        <v>11</v>
      </c>
      <c r="X852">
        <v>8</v>
      </c>
      <c r="Y852">
        <v>8979.65</v>
      </c>
      <c r="Z852">
        <v>3799.39</v>
      </c>
      <c r="AA852">
        <v>46</v>
      </c>
      <c r="AB852">
        <v>22</v>
      </c>
      <c r="AC852">
        <v>8</v>
      </c>
      <c r="AD852">
        <v>5180.26</v>
      </c>
      <c r="AE852">
        <f t="shared" si="98"/>
        <v>3</v>
      </c>
      <c r="AF852">
        <f t="shared" si="94"/>
        <v>2</v>
      </c>
      <c r="AG852">
        <f t="shared" si="95"/>
        <v>1</v>
      </c>
      <c r="AH852">
        <f t="shared" si="96"/>
        <v>321</v>
      </c>
      <c r="AI852" t="str">
        <f t="shared" si="97"/>
        <v>Silver Customer</v>
      </c>
    </row>
    <row r="853" spans="1:35" x14ac:dyDescent="0.3">
      <c r="A853">
        <v>957</v>
      </c>
      <c r="B853" t="s">
        <v>2700</v>
      </c>
      <c r="C853">
        <v>3111</v>
      </c>
      <c r="D853" t="s">
        <v>40</v>
      </c>
      <c r="E853" t="s">
        <v>25</v>
      </c>
      <c r="F853">
        <v>10</v>
      </c>
      <c r="G853" t="s">
        <v>240</v>
      </c>
      <c r="H853" t="s">
        <v>2701</v>
      </c>
      <c r="I853" t="str">
        <f>VLOOKUP(A853,[1]Transactions!$A$2:$Y$3480,8,FALSE)</f>
        <v>Standard</v>
      </c>
      <c r="J853">
        <f>VLOOKUP(A853,[1]Transactions!$A$2:$Y$3480,13,FALSE)</f>
        <v>1055.82</v>
      </c>
      <c r="K853" s="4">
        <f>VLOOKUP(A853,[1]Transactions!$A$2:$Y$3480,14,FALSE)</f>
        <v>38193</v>
      </c>
      <c r="M853" t="b">
        <f>VLOOKUP(A853,[1]Transactions!$A$2:$Y$3480,5,FALSE)</f>
        <v>0</v>
      </c>
      <c r="N853" t="str">
        <f>VLOOKUP(A853,[1]Transactions!$A$2:$Y$3480,6,FALSE)</f>
        <v>Approved</v>
      </c>
      <c r="O853" t="str">
        <f>VLOOKUP(A853,[1]Transactions!$A$1:$Y$3480,7,FALSE)</f>
        <v>Giant Bicycles</v>
      </c>
      <c r="P853" t="s">
        <v>43</v>
      </c>
      <c r="Q853">
        <v>80</v>
      </c>
      <c r="R853" t="s">
        <v>257</v>
      </c>
      <c r="S853" t="s">
        <v>119</v>
      </c>
      <c r="T853" t="s">
        <v>38</v>
      </c>
      <c r="U853" t="s">
        <v>32</v>
      </c>
      <c r="V853" t="s">
        <v>33</v>
      </c>
      <c r="W853">
        <v>7</v>
      </c>
      <c r="X853">
        <v>5</v>
      </c>
      <c r="Y853">
        <v>4868.3</v>
      </c>
      <c r="Z853">
        <v>2236.21</v>
      </c>
      <c r="AA853">
        <v>26</v>
      </c>
      <c r="AB853">
        <v>38</v>
      </c>
      <c r="AC853">
        <v>5</v>
      </c>
      <c r="AD853">
        <v>2632.09</v>
      </c>
      <c r="AE853">
        <f t="shared" si="98"/>
        <v>3</v>
      </c>
      <c r="AF853">
        <f>_xlfn.IFS(AC853&gt;=14,1,AND(AC853&lt;=14,AC853&gt;7),2,AND(AC853&lt;=7,AC853&gt;=5),3,AND(AC853&lt;=4,AC853&gt;0),4)</f>
        <v>3</v>
      </c>
      <c r="AG853">
        <f t="shared" si="95"/>
        <v>3</v>
      </c>
      <c r="AH853">
        <f t="shared" si="96"/>
        <v>333</v>
      </c>
      <c r="AI853" t="str">
        <f t="shared" si="97"/>
        <v>Silver Customer</v>
      </c>
    </row>
    <row r="854" spans="1:35" x14ac:dyDescent="0.3">
      <c r="A854">
        <v>2874</v>
      </c>
      <c r="B854" t="s">
        <v>2702</v>
      </c>
      <c r="C854">
        <v>3043</v>
      </c>
      <c r="D854" t="s">
        <v>40</v>
      </c>
      <c r="E854" t="s">
        <v>25</v>
      </c>
      <c r="F854">
        <v>7</v>
      </c>
      <c r="G854" t="s">
        <v>2703</v>
      </c>
      <c r="H854" t="s">
        <v>2704</v>
      </c>
      <c r="I854" t="str">
        <f>VLOOKUP(A854,[1]Transactions!$A$2:$Y$3480,8,FALSE)</f>
        <v>Touring</v>
      </c>
      <c r="J854">
        <f>VLOOKUP(A854,[1]Transactions!$A$2:$Y$3480,13,FALSE)</f>
        <v>1408.91</v>
      </c>
      <c r="K854" s="4">
        <f>VLOOKUP(A854,[1]Transactions!$A$2:$Y$3480,14,FALSE)</f>
        <v>41533</v>
      </c>
      <c r="M854" t="b">
        <f>VLOOKUP(A854,[1]Transactions!$A$2:$Y$3480,5,FALSE)</f>
        <v>0</v>
      </c>
      <c r="N854" t="str">
        <f>VLOOKUP(A854,[1]Transactions!$A$2:$Y$3480,6,FALSE)</f>
        <v>Approved</v>
      </c>
      <c r="O854" t="str">
        <f>VLOOKUP(A854,[1]Transactions!$A$1:$Y$3480,7,FALSE)</f>
        <v>Solex</v>
      </c>
      <c r="P854" t="s">
        <v>43</v>
      </c>
      <c r="Q854">
        <v>97</v>
      </c>
      <c r="R854" t="s">
        <v>449</v>
      </c>
      <c r="S854" t="s">
        <v>119</v>
      </c>
      <c r="T854" t="s">
        <v>38</v>
      </c>
      <c r="U854" t="s">
        <v>32</v>
      </c>
      <c r="V854" t="s">
        <v>47</v>
      </c>
      <c r="W854">
        <v>18</v>
      </c>
      <c r="X854">
        <v>11</v>
      </c>
      <c r="Y854">
        <v>15091.91</v>
      </c>
      <c r="Z854">
        <v>7181.6</v>
      </c>
      <c r="AA854">
        <v>42</v>
      </c>
      <c r="AB854">
        <v>60</v>
      </c>
      <c r="AC854">
        <v>11</v>
      </c>
      <c r="AD854">
        <v>7910.31</v>
      </c>
      <c r="AE854">
        <f t="shared" si="98"/>
        <v>2</v>
      </c>
      <c r="AF854">
        <f t="shared" si="94"/>
        <v>2</v>
      </c>
      <c r="AG854">
        <f t="shared" si="95"/>
        <v>1</v>
      </c>
      <c r="AH854">
        <f t="shared" si="96"/>
        <v>221</v>
      </c>
      <c r="AI854" t="str">
        <f t="shared" si="97"/>
        <v>Gold Customerr</v>
      </c>
    </row>
    <row r="855" spans="1:35" x14ac:dyDescent="0.3">
      <c r="A855">
        <v>2769</v>
      </c>
      <c r="B855" t="s">
        <v>2705</v>
      </c>
      <c r="C855">
        <v>2203</v>
      </c>
      <c r="D855" t="s">
        <v>24</v>
      </c>
      <c r="E855" t="s">
        <v>25</v>
      </c>
      <c r="F855">
        <v>11</v>
      </c>
      <c r="G855" t="s">
        <v>2706</v>
      </c>
      <c r="H855" t="s">
        <v>2707</v>
      </c>
      <c r="I855" t="str">
        <f>VLOOKUP(A855,[1]Transactions!$A$2:$Y$3480,8,FALSE)</f>
        <v>Road</v>
      </c>
      <c r="J855">
        <f>VLOOKUP(A855,[1]Transactions!$A$2:$Y$3480,13,FALSE)</f>
        <v>75.139999999999986</v>
      </c>
      <c r="K855" s="4">
        <f>VLOOKUP(A855,[1]Transactions!$A$2:$Y$3480,14,FALSE)</f>
        <v>33549</v>
      </c>
      <c r="M855" t="b">
        <f>VLOOKUP(A855,[1]Transactions!$A$2:$Y$3480,5,FALSE)</f>
        <v>0</v>
      </c>
      <c r="N855" t="str">
        <f>VLOOKUP(A855,[1]Transactions!$A$2:$Y$3480,6,FALSE)</f>
        <v>Approved</v>
      </c>
      <c r="O855" t="str">
        <f>VLOOKUP(A855,[1]Transactions!$A$1:$Y$3480,7,FALSE)</f>
        <v>OHM Cycles</v>
      </c>
      <c r="P855" t="s">
        <v>28</v>
      </c>
      <c r="Q855">
        <v>31</v>
      </c>
      <c r="R855" t="s">
        <v>37</v>
      </c>
      <c r="S855" t="s">
        <v>119</v>
      </c>
      <c r="T855" t="s">
        <v>38</v>
      </c>
      <c r="U855" t="s">
        <v>32</v>
      </c>
      <c r="V855" t="s">
        <v>33</v>
      </c>
      <c r="W855">
        <v>15</v>
      </c>
      <c r="X855">
        <v>6</v>
      </c>
      <c r="Y855">
        <v>8004.25</v>
      </c>
      <c r="Z855">
        <v>3826.41</v>
      </c>
      <c r="AA855">
        <v>42</v>
      </c>
      <c r="AB855">
        <v>46</v>
      </c>
      <c r="AC855">
        <v>6</v>
      </c>
      <c r="AD855">
        <v>4177.84</v>
      </c>
      <c r="AE855">
        <f t="shared" si="98"/>
        <v>2</v>
      </c>
      <c r="AF855">
        <f t="shared" si="94"/>
        <v>3</v>
      </c>
      <c r="AG855">
        <f t="shared" si="95"/>
        <v>2</v>
      </c>
      <c r="AH855">
        <f t="shared" si="96"/>
        <v>232</v>
      </c>
      <c r="AI855" t="str">
        <f t="shared" si="97"/>
        <v>Gold Customerr</v>
      </c>
    </row>
    <row r="856" spans="1:35" x14ac:dyDescent="0.3">
      <c r="A856">
        <v>2030</v>
      </c>
      <c r="B856" t="s">
        <v>2708</v>
      </c>
      <c r="C856">
        <v>3064</v>
      </c>
      <c r="D856" t="s">
        <v>40</v>
      </c>
      <c r="E856" t="s">
        <v>25</v>
      </c>
      <c r="F856">
        <v>7</v>
      </c>
      <c r="G856" t="s">
        <v>2709</v>
      </c>
      <c r="H856" t="s">
        <v>2710</v>
      </c>
      <c r="I856" t="str">
        <f>VLOOKUP(A856,[1]Transactions!$A$2:$Y$3480,8,FALSE)</f>
        <v>Standard</v>
      </c>
      <c r="J856">
        <f>VLOOKUP(A856,[1]Transactions!$A$2:$Y$3480,13,FALSE)</f>
        <v>1215.3399999999999</v>
      </c>
      <c r="K856" s="4">
        <f>VLOOKUP(A856,[1]Transactions!$A$2:$Y$3480,14,FALSE)</f>
        <v>39427</v>
      </c>
      <c r="M856" t="b">
        <f>VLOOKUP(A856,[1]Transactions!$A$2:$Y$3480,5,FALSE)</f>
        <v>0</v>
      </c>
      <c r="N856" t="str">
        <f>VLOOKUP(A856,[1]Transactions!$A$2:$Y$3480,6,FALSE)</f>
        <v>Approved</v>
      </c>
      <c r="O856" t="str">
        <f>VLOOKUP(A856,[1]Transactions!$A$1:$Y$3480,7,FALSE)</f>
        <v>Solex</v>
      </c>
      <c r="P856" t="s">
        <v>28</v>
      </c>
      <c r="Q856">
        <v>3</v>
      </c>
      <c r="R856" t="s">
        <v>429</v>
      </c>
      <c r="S856" t="s">
        <v>176</v>
      </c>
      <c r="T856" t="s">
        <v>46</v>
      </c>
      <c r="U856" t="s">
        <v>32</v>
      </c>
      <c r="V856" t="s">
        <v>47</v>
      </c>
      <c r="W856">
        <v>15</v>
      </c>
      <c r="X856">
        <v>4</v>
      </c>
      <c r="Y856">
        <v>6169.62</v>
      </c>
      <c r="Z856">
        <v>1547.28</v>
      </c>
      <c r="AA856">
        <v>59</v>
      </c>
      <c r="AB856">
        <v>239</v>
      </c>
      <c r="AC856">
        <v>4</v>
      </c>
      <c r="AD856">
        <v>4622.34</v>
      </c>
      <c r="AE856">
        <f t="shared" si="98"/>
        <v>1</v>
      </c>
      <c r="AF856">
        <f t="shared" si="94"/>
        <v>4</v>
      </c>
      <c r="AG856">
        <f t="shared" si="95"/>
        <v>1</v>
      </c>
      <c r="AH856">
        <f t="shared" si="96"/>
        <v>141</v>
      </c>
      <c r="AI856" t="str">
        <f t="shared" si="97"/>
        <v>Bronz customer</v>
      </c>
    </row>
    <row r="857" spans="1:35" x14ac:dyDescent="0.3">
      <c r="A857">
        <v>129</v>
      </c>
      <c r="B857" t="s">
        <v>2711</v>
      </c>
      <c r="C857">
        <v>2142</v>
      </c>
      <c r="D857" t="s">
        <v>24</v>
      </c>
      <c r="E857" t="s">
        <v>25</v>
      </c>
      <c r="F857">
        <v>9</v>
      </c>
      <c r="G857" t="s">
        <v>2712</v>
      </c>
      <c r="H857" t="s">
        <v>2713</v>
      </c>
      <c r="I857" t="str">
        <f>VLOOKUP(A857,[1]Transactions!$A$2:$Y$3480,8,FALSE)</f>
        <v>Standard</v>
      </c>
      <c r="J857">
        <f>VLOOKUP(A857,[1]Transactions!$A$2:$Y$3480,13,FALSE)</f>
        <v>43.97</v>
      </c>
      <c r="K857" s="4">
        <f>VLOOKUP(A857,[1]Transactions!$A$2:$Y$3480,14,FALSE)</f>
        <v>42295</v>
      </c>
      <c r="M857" t="b">
        <f>VLOOKUP(A857,[1]Transactions!$A$2:$Y$3480,5,FALSE)</f>
        <v>0</v>
      </c>
      <c r="N857" t="str">
        <f>VLOOKUP(A857,[1]Transactions!$A$2:$Y$3480,6,FALSE)</f>
        <v>Approved</v>
      </c>
      <c r="O857" t="str">
        <f>VLOOKUP(A857,[1]Transactions!$A$1:$Y$3480,7,FALSE)</f>
        <v>WeareA2B</v>
      </c>
      <c r="P857" t="s">
        <v>28</v>
      </c>
      <c r="Q857">
        <v>64</v>
      </c>
      <c r="R857" t="s">
        <v>822</v>
      </c>
      <c r="S857" t="s">
        <v>45</v>
      </c>
      <c r="T857" t="s">
        <v>46</v>
      </c>
      <c r="U857" t="s">
        <v>32</v>
      </c>
      <c r="V857" t="s">
        <v>33</v>
      </c>
      <c r="W857">
        <v>19</v>
      </c>
      <c r="X857">
        <v>4</v>
      </c>
      <c r="Y857">
        <v>4090.48</v>
      </c>
      <c r="Z857">
        <v>1336.73</v>
      </c>
      <c r="AA857">
        <v>35</v>
      </c>
      <c r="AB857">
        <v>178</v>
      </c>
      <c r="AC857">
        <v>4</v>
      </c>
      <c r="AD857">
        <v>2753.75</v>
      </c>
      <c r="AE857">
        <f t="shared" si="98"/>
        <v>1</v>
      </c>
      <c r="AF857">
        <f t="shared" si="94"/>
        <v>4</v>
      </c>
      <c r="AG857">
        <f t="shared" si="95"/>
        <v>3</v>
      </c>
      <c r="AH857">
        <f t="shared" si="96"/>
        <v>143</v>
      </c>
      <c r="AI857" t="str">
        <f t="shared" si="97"/>
        <v>Bronz customer</v>
      </c>
    </row>
    <row r="858" spans="1:35" x14ac:dyDescent="0.3">
      <c r="A858">
        <v>3432</v>
      </c>
      <c r="B858" t="s">
        <v>2714</v>
      </c>
      <c r="C858">
        <v>4173</v>
      </c>
      <c r="D858" t="s">
        <v>53</v>
      </c>
      <c r="E858" t="s">
        <v>25</v>
      </c>
      <c r="F858">
        <v>7</v>
      </c>
      <c r="G858" t="s">
        <v>2715</v>
      </c>
      <c r="H858" t="s">
        <v>2716</v>
      </c>
      <c r="I858" t="str">
        <f>VLOOKUP(A858,[1]Transactions!$A$2:$Y$3480,8,FALSE)</f>
        <v>Standard</v>
      </c>
      <c r="J858">
        <f>VLOOKUP(A858,[1]Transactions!$A$2:$Y$3480,13,FALSE)</f>
        <v>144.26</v>
      </c>
      <c r="K858" s="4">
        <f>VLOOKUP(A858,[1]Transactions!$A$2:$Y$3480,14,FALSE)</f>
        <v>35052</v>
      </c>
      <c r="M858" t="b">
        <f>VLOOKUP(A858,[1]Transactions!$A$2:$Y$3480,5,FALSE)</f>
        <v>0</v>
      </c>
      <c r="N858" t="str">
        <f>VLOOKUP(A858,[1]Transactions!$A$2:$Y$3480,6,FALSE)</f>
        <v>Approved</v>
      </c>
      <c r="O858" t="str">
        <f>VLOOKUP(A858,[1]Transactions!$A$1:$Y$3480,7,FALSE)</f>
        <v>Giant Bicycles</v>
      </c>
      <c r="P858" t="s">
        <v>43</v>
      </c>
      <c r="Q858">
        <v>99</v>
      </c>
      <c r="R858" t="s">
        <v>44</v>
      </c>
      <c r="S858" t="s">
        <v>7272</v>
      </c>
      <c r="T858" t="s">
        <v>31</v>
      </c>
      <c r="U858" t="s">
        <v>32</v>
      </c>
      <c r="V858" t="s">
        <v>33</v>
      </c>
      <c r="W858">
        <v>2</v>
      </c>
      <c r="X858">
        <v>8</v>
      </c>
      <c r="Y858">
        <v>9201.85</v>
      </c>
      <c r="Z858">
        <v>5494.15</v>
      </c>
      <c r="AA858">
        <v>31</v>
      </c>
      <c r="AB858">
        <v>106</v>
      </c>
      <c r="AC858">
        <v>8</v>
      </c>
      <c r="AD858">
        <v>3707.7</v>
      </c>
      <c r="AE858">
        <f t="shared" si="98"/>
        <v>1</v>
      </c>
      <c r="AF858">
        <f t="shared" si="94"/>
        <v>2</v>
      </c>
      <c r="AG858">
        <f t="shared" si="95"/>
        <v>2</v>
      </c>
      <c r="AH858">
        <f t="shared" si="96"/>
        <v>122</v>
      </c>
      <c r="AI858" t="str">
        <f t="shared" si="97"/>
        <v>Bronz customer</v>
      </c>
    </row>
    <row r="859" spans="1:35" x14ac:dyDescent="0.3">
      <c r="A859">
        <v>3361</v>
      </c>
      <c r="B859" t="s">
        <v>2717</v>
      </c>
      <c r="C859">
        <v>2176</v>
      </c>
      <c r="D859" t="s">
        <v>24</v>
      </c>
      <c r="E859" t="s">
        <v>25</v>
      </c>
      <c r="F859">
        <v>9</v>
      </c>
      <c r="G859" t="s">
        <v>2718</v>
      </c>
      <c r="H859" t="s">
        <v>2719</v>
      </c>
      <c r="I859" t="str">
        <f>VLOOKUP(A859,[1]Transactions!$A$2:$Y$3480,8,FALSE)</f>
        <v>Road</v>
      </c>
      <c r="J859">
        <f>VLOOKUP(A859,[1]Transactions!$A$2:$Y$3480,13,FALSE)</f>
        <v>189.27999999999997</v>
      </c>
      <c r="K859" s="4">
        <f>VLOOKUP(A859,[1]Transactions!$A$2:$Y$3480,14,FALSE)</f>
        <v>38991</v>
      </c>
      <c r="M859" t="b">
        <f>VLOOKUP(A859,[1]Transactions!$A$2:$Y$3480,5,FALSE)</f>
        <v>0</v>
      </c>
      <c r="N859" t="str">
        <f>VLOOKUP(A859,[1]Transactions!$A$2:$Y$3480,6,FALSE)</f>
        <v>Approved</v>
      </c>
      <c r="O859" t="str">
        <f>VLOOKUP(A859,[1]Transactions!$A$1:$Y$3480,7,FALSE)</f>
        <v>Trek Bicycles</v>
      </c>
      <c r="P859" t="s">
        <v>43</v>
      </c>
      <c r="Q859">
        <v>68</v>
      </c>
      <c r="R859" t="s">
        <v>307</v>
      </c>
      <c r="S859" t="s">
        <v>176</v>
      </c>
      <c r="T859" t="s">
        <v>31</v>
      </c>
      <c r="U859" t="s">
        <v>32</v>
      </c>
      <c r="V859" t="s">
        <v>33</v>
      </c>
      <c r="W859">
        <v>9</v>
      </c>
      <c r="X859">
        <v>6</v>
      </c>
      <c r="Y859">
        <v>8548.9500000000007</v>
      </c>
      <c r="Z859">
        <v>3796.25</v>
      </c>
      <c r="AA859">
        <v>52</v>
      </c>
      <c r="AB859">
        <v>44</v>
      </c>
      <c r="AC859">
        <v>6</v>
      </c>
      <c r="AD859">
        <v>4752.7</v>
      </c>
      <c r="AE859">
        <f t="shared" si="98"/>
        <v>3</v>
      </c>
      <c r="AF859">
        <f t="shared" si="94"/>
        <v>3</v>
      </c>
      <c r="AG859">
        <f t="shared" si="95"/>
        <v>1</v>
      </c>
      <c r="AH859">
        <f t="shared" si="96"/>
        <v>331</v>
      </c>
      <c r="AI859" t="str">
        <f t="shared" si="97"/>
        <v>Silver Customer</v>
      </c>
    </row>
    <row r="860" spans="1:35" x14ac:dyDescent="0.3">
      <c r="A860">
        <v>3307</v>
      </c>
      <c r="B860" t="s">
        <v>2720</v>
      </c>
      <c r="C860">
        <v>4740</v>
      </c>
      <c r="D860" t="s">
        <v>53</v>
      </c>
      <c r="E860" t="s">
        <v>25</v>
      </c>
      <c r="F860">
        <v>2</v>
      </c>
      <c r="G860" t="s">
        <v>2721</v>
      </c>
      <c r="H860" t="s">
        <v>2722</v>
      </c>
      <c r="I860" t="str">
        <f>VLOOKUP(A860,[1]Transactions!$A$2:$Y$3480,8,FALSE)</f>
        <v>Touring</v>
      </c>
      <c r="J860">
        <f>VLOOKUP(A860,[1]Transactions!$A$2:$Y$3480,13,FALSE)</f>
        <v>1630.25</v>
      </c>
      <c r="K860" s="4">
        <f>VLOOKUP(A860,[1]Transactions!$A$2:$Y$3480,14,FALSE)</f>
        <v>40779</v>
      </c>
      <c r="M860" t="b">
        <f>VLOOKUP(A860,[1]Transactions!$A$2:$Y$3480,5,FALSE)</f>
        <v>1</v>
      </c>
      <c r="N860" t="str">
        <f>VLOOKUP(A860,[1]Transactions!$A$2:$Y$3480,6,FALSE)</f>
        <v>Approved</v>
      </c>
      <c r="O860" t="str">
        <f>VLOOKUP(A860,[1]Transactions!$A$1:$Y$3480,7,FALSE)</f>
        <v>WeareA2B</v>
      </c>
      <c r="P860" t="s">
        <v>43</v>
      </c>
      <c r="Q860">
        <v>96</v>
      </c>
      <c r="R860" t="s">
        <v>134</v>
      </c>
      <c r="S860" t="s">
        <v>30</v>
      </c>
      <c r="T860" t="s">
        <v>46</v>
      </c>
      <c r="U860" t="s">
        <v>32</v>
      </c>
      <c r="V860" t="s">
        <v>47</v>
      </c>
      <c r="W860">
        <v>14</v>
      </c>
      <c r="X860">
        <v>5</v>
      </c>
      <c r="Y860">
        <v>6066.91</v>
      </c>
      <c r="Z860">
        <v>1754.92</v>
      </c>
      <c r="AA860">
        <v>42</v>
      </c>
      <c r="AB860">
        <v>16</v>
      </c>
      <c r="AC860">
        <v>5</v>
      </c>
      <c r="AD860">
        <v>4311.99</v>
      </c>
      <c r="AE860">
        <f t="shared" si="98"/>
        <v>4</v>
      </c>
      <c r="AF860">
        <f>_xlfn.IFS(AC860&gt;=14,1,AND(AC860&lt;=14,AC860&gt;7),2,AND(AC860&lt;=7,AC860&gt;=5),3,AND(AC860&lt;=4,AC860&gt;0),4)</f>
        <v>3</v>
      </c>
      <c r="AG860">
        <f t="shared" si="95"/>
        <v>1</v>
      </c>
      <c r="AH860">
        <f t="shared" si="96"/>
        <v>431</v>
      </c>
      <c r="AI860" t="str">
        <f t="shared" si="97"/>
        <v>Platinum Customer</v>
      </c>
    </row>
    <row r="861" spans="1:35" x14ac:dyDescent="0.3">
      <c r="A861">
        <v>893</v>
      </c>
      <c r="B861" t="s">
        <v>2723</v>
      </c>
      <c r="C861">
        <v>2148</v>
      </c>
      <c r="D861" t="s">
        <v>24</v>
      </c>
      <c r="E861" t="s">
        <v>25</v>
      </c>
      <c r="F861">
        <v>8</v>
      </c>
      <c r="G861" t="s">
        <v>2724</v>
      </c>
      <c r="H861" t="s">
        <v>2725</v>
      </c>
      <c r="I861" t="str">
        <f>VLOOKUP(A861,[1]Transactions!$A$2:$Y$3480,8,FALSE)</f>
        <v>Road</v>
      </c>
      <c r="J861">
        <f>VLOOKUP(A861,[1]Transactions!$A$2:$Y$3480,13,FALSE)</f>
        <v>64.92999999999995</v>
      </c>
      <c r="K861" s="4">
        <f>VLOOKUP(A861,[1]Transactions!$A$2:$Y$3480,14,FALSE)</f>
        <v>40487</v>
      </c>
      <c r="M861" t="b">
        <f>VLOOKUP(A861,[1]Transactions!$A$2:$Y$3480,5,FALSE)</f>
        <v>0</v>
      </c>
      <c r="N861" t="str">
        <f>VLOOKUP(A861,[1]Transactions!$A$2:$Y$3480,6,FALSE)</f>
        <v>Cancelled</v>
      </c>
      <c r="O861" t="str">
        <f>VLOOKUP(A861,[1]Transactions!$A$1:$Y$3480,7,FALSE)</f>
        <v>Giant Bicycles</v>
      </c>
      <c r="P861" t="s">
        <v>28</v>
      </c>
      <c r="Q861">
        <v>97</v>
      </c>
      <c r="R861" t="s">
        <v>1017</v>
      </c>
      <c r="S861" t="s">
        <v>219</v>
      </c>
      <c r="T861" t="s">
        <v>31</v>
      </c>
      <c r="U861" t="s">
        <v>32</v>
      </c>
      <c r="V861" t="s">
        <v>47</v>
      </c>
      <c r="W861">
        <v>16</v>
      </c>
      <c r="X861">
        <v>7</v>
      </c>
      <c r="Y861">
        <v>9202.85</v>
      </c>
      <c r="Z861">
        <v>4333.9799999999996</v>
      </c>
      <c r="AA861">
        <v>37</v>
      </c>
      <c r="AB861">
        <v>75</v>
      </c>
      <c r="AC861">
        <v>7</v>
      </c>
      <c r="AD861">
        <v>4868.87</v>
      </c>
      <c r="AE861">
        <f t="shared" si="98"/>
        <v>2</v>
      </c>
      <c r="AF861">
        <f t="shared" si="94"/>
        <v>3</v>
      </c>
      <c r="AG861">
        <f t="shared" si="95"/>
        <v>1</v>
      </c>
      <c r="AH861">
        <f t="shared" si="96"/>
        <v>231</v>
      </c>
      <c r="AI861" t="str">
        <f t="shared" si="97"/>
        <v>Gold Customerr</v>
      </c>
    </row>
    <row r="862" spans="1:35" x14ac:dyDescent="0.3">
      <c r="A862">
        <v>222</v>
      </c>
      <c r="B862" t="s">
        <v>2726</v>
      </c>
      <c r="C862">
        <v>2015</v>
      </c>
      <c r="D862" t="s">
        <v>24</v>
      </c>
      <c r="E862" t="s">
        <v>25</v>
      </c>
      <c r="F862">
        <v>11</v>
      </c>
      <c r="G862" t="s">
        <v>2727</v>
      </c>
      <c r="H862" t="s">
        <v>2728</v>
      </c>
      <c r="I862" t="str">
        <f>VLOOKUP(A862,[1]Transactions!$A$2:$Y$3480,8,FALSE)</f>
        <v>Road</v>
      </c>
      <c r="J862">
        <f>VLOOKUP(A862,[1]Transactions!$A$2:$Y$3480,13,FALSE)</f>
        <v>187.38999999999987</v>
      </c>
      <c r="K862" s="4">
        <f>VLOOKUP(A862,[1]Transactions!$A$2:$Y$3480,14,FALSE)</f>
        <v>40649</v>
      </c>
      <c r="M862" t="b">
        <f>VLOOKUP(A862,[1]Transactions!$A$2:$Y$3480,5,FALSE)</f>
        <v>1</v>
      </c>
      <c r="N862" t="str">
        <f>VLOOKUP(A862,[1]Transactions!$A$2:$Y$3480,6,FALSE)</f>
        <v>Approved</v>
      </c>
      <c r="O862" t="str">
        <f>VLOOKUP(A862,[1]Transactions!$A$1:$Y$3480,7,FALSE)</f>
        <v>Solex</v>
      </c>
      <c r="P862" t="s">
        <v>28</v>
      </c>
      <c r="Q862">
        <v>89</v>
      </c>
      <c r="R862" t="s">
        <v>265</v>
      </c>
      <c r="S862" t="s">
        <v>30</v>
      </c>
      <c r="T862" t="s">
        <v>31</v>
      </c>
      <c r="U862" t="s">
        <v>32</v>
      </c>
      <c r="V862" t="s">
        <v>47</v>
      </c>
      <c r="W862">
        <v>16</v>
      </c>
      <c r="X862">
        <v>2</v>
      </c>
      <c r="Y862">
        <v>2626.81</v>
      </c>
      <c r="Z862">
        <v>1198.75</v>
      </c>
      <c r="AA862">
        <v>42</v>
      </c>
      <c r="AB862">
        <v>20</v>
      </c>
      <c r="AC862">
        <v>2</v>
      </c>
      <c r="AD862">
        <v>1428.06</v>
      </c>
      <c r="AE862">
        <f t="shared" si="98"/>
        <v>3</v>
      </c>
      <c r="AF862">
        <f t="shared" si="94"/>
        <v>4</v>
      </c>
      <c r="AG862">
        <f t="shared" si="95"/>
        <v>4</v>
      </c>
      <c r="AH862">
        <f t="shared" si="96"/>
        <v>344</v>
      </c>
      <c r="AI862" t="str">
        <f t="shared" si="97"/>
        <v>Silver Customer</v>
      </c>
    </row>
    <row r="863" spans="1:35" x14ac:dyDescent="0.3">
      <c r="A863">
        <v>649</v>
      </c>
      <c r="B863" t="s">
        <v>2729</v>
      </c>
      <c r="C863">
        <v>2560</v>
      </c>
      <c r="D863" t="s">
        <v>24</v>
      </c>
      <c r="E863" t="s">
        <v>25</v>
      </c>
      <c r="F863">
        <v>8</v>
      </c>
      <c r="G863" t="s">
        <v>2730</v>
      </c>
      <c r="H863" t="s">
        <v>2731</v>
      </c>
      <c r="I863" t="str">
        <f>VLOOKUP(A863,[1]Transactions!$A$2:$Y$3480,8,FALSE)</f>
        <v>Standard</v>
      </c>
      <c r="J863">
        <f>VLOOKUP(A863,[1]Transactions!$A$2:$Y$3480,13,FALSE)</f>
        <v>693.76</v>
      </c>
      <c r="K863" s="4">
        <f>VLOOKUP(A863,[1]Transactions!$A$2:$Y$3480,14,FALSE)</f>
        <v>35470</v>
      </c>
      <c r="M863" t="b">
        <f>VLOOKUP(A863,[1]Transactions!$A$2:$Y$3480,5,FALSE)</f>
        <v>0</v>
      </c>
      <c r="N863" t="str">
        <f>VLOOKUP(A863,[1]Transactions!$A$2:$Y$3480,6,FALSE)</f>
        <v>Approved</v>
      </c>
      <c r="O863" t="str">
        <f>VLOOKUP(A863,[1]Transactions!$A$1:$Y$3480,7,FALSE)</f>
        <v>OHM Cycles</v>
      </c>
      <c r="P863" t="s">
        <v>43</v>
      </c>
      <c r="Q863">
        <v>23</v>
      </c>
      <c r="R863" t="s">
        <v>710</v>
      </c>
      <c r="S863" t="s">
        <v>45</v>
      </c>
      <c r="T863" t="s">
        <v>31</v>
      </c>
      <c r="U863" t="s">
        <v>32</v>
      </c>
      <c r="V863" t="s">
        <v>33</v>
      </c>
      <c r="W863">
        <v>10</v>
      </c>
      <c r="X863">
        <v>5</v>
      </c>
      <c r="Y863">
        <v>1718.19</v>
      </c>
      <c r="Z863">
        <v>1454.65</v>
      </c>
      <c r="AA863">
        <v>45</v>
      </c>
      <c r="AB863">
        <v>11</v>
      </c>
      <c r="AC863">
        <v>5</v>
      </c>
      <c r="AD863">
        <v>263.54000000000002</v>
      </c>
      <c r="AE863">
        <f t="shared" si="98"/>
        <v>4</v>
      </c>
      <c r="AF863">
        <f>_xlfn.IFS(AC863&gt;=14,1,AND(AC863&lt;=14,AC863&gt;7),2,AND(AC863&lt;=7,AC863&gt;=5),3,AND(AC863&lt;=4,AC863&gt;0),4)</f>
        <v>3</v>
      </c>
      <c r="AG863">
        <f t="shared" si="95"/>
        <v>4</v>
      </c>
      <c r="AH863">
        <f t="shared" si="96"/>
        <v>434</v>
      </c>
      <c r="AI863" t="str">
        <f t="shared" si="97"/>
        <v>Platinum Customer</v>
      </c>
    </row>
    <row r="864" spans="1:35" x14ac:dyDescent="0.3">
      <c r="A864">
        <v>3346</v>
      </c>
      <c r="B864" t="s">
        <v>2732</v>
      </c>
      <c r="C864">
        <v>4300</v>
      </c>
      <c r="D864" t="s">
        <v>53</v>
      </c>
      <c r="E864" t="s">
        <v>25</v>
      </c>
      <c r="F864">
        <v>2</v>
      </c>
      <c r="G864" t="s">
        <v>2733</v>
      </c>
      <c r="H864" t="s">
        <v>2734</v>
      </c>
      <c r="I864" t="str">
        <f>VLOOKUP(A864,[1]Transactions!$A$2:$Y$3480,8,FALSE)</f>
        <v>Standard</v>
      </c>
      <c r="J864">
        <f>VLOOKUP(A864,[1]Transactions!$A$2:$Y$3480,13,FALSE)</f>
        <v>133.7800000000002</v>
      </c>
      <c r="K864" s="4">
        <f>VLOOKUP(A864,[1]Transactions!$A$2:$Y$3480,14,FALSE)</f>
        <v>33455</v>
      </c>
      <c r="M864" t="b">
        <f>VLOOKUP(A864,[1]Transactions!$A$2:$Y$3480,5,FALSE)</f>
        <v>0</v>
      </c>
      <c r="N864" t="str">
        <f>VLOOKUP(A864,[1]Transactions!$A$2:$Y$3480,6,FALSE)</f>
        <v>Approved</v>
      </c>
      <c r="O864" t="str">
        <f>VLOOKUP(A864,[1]Transactions!$A$1:$Y$3480,7,FALSE)</f>
        <v>Norco Bicycles</v>
      </c>
      <c r="P864" t="s">
        <v>43</v>
      </c>
      <c r="Q864">
        <v>61</v>
      </c>
      <c r="R864" t="s">
        <v>396</v>
      </c>
      <c r="S864" t="s">
        <v>45</v>
      </c>
      <c r="T864" t="s">
        <v>46</v>
      </c>
      <c r="U864" t="s">
        <v>32</v>
      </c>
      <c r="V864" t="s">
        <v>47</v>
      </c>
      <c r="W864">
        <v>3</v>
      </c>
      <c r="X864">
        <v>3</v>
      </c>
      <c r="Y864">
        <v>2794.14</v>
      </c>
      <c r="Z864">
        <v>1282.57</v>
      </c>
      <c r="AA864">
        <v>29</v>
      </c>
      <c r="AB864">
        <v>48</v>
      </c>
      <c r="AC864">
        <v>3</v>
      </c>
      <c r="AD864">
        <v>1511.57</v>
      </c>
      <c r="AE864">
        <f t="shared" si="98"/>
        <v>2</v>
      </c>
      <c r="AF864">
        <f t="shared" si="94"/>
        <v>4</v>
      </c>
      <c r="AG864">
        <f t="shared" si="95"/>
        <v>4</v>
      </c>
      <c r="AH864">
        <f t="shared" si="96"/>
        <v>244</v>
      </c>
      <c r="AI864" t="str">
        <f t="shared" si="97"/>
        <v>Gold Customerr</v>
      </c>
    </row>
    <row r="865" spans="1:35" x14ac:dyDescent="0.3">
      <c r="A865">
        <v>1661</v>
      </c>
      <c r="B865" t="s">
        <v>2735</v>
      </c>
      <c r="C865">
        <v>2101</v>
      </c>
      <c r="D865" t="s">
        <v>24</v>
      </c>
      <c r="E865" t="s">
        <v>25</v>
      </c>
      <c r="F865">
        <v>11</v>
      </c>
      <c r="G865" t="s">
        <v>2736</v>
      </c>
      <c r="H865" t="s">
        <v>2737</v>
      </c>
      <c r="I865" t="str">
        <f>VLOOKUP(A865,[1]Transactions!$A$2:$Y$3480,8,FALSE)</f>
        <v>Standard</v>
      </c>
      <c r="J865">
        <f>VLOOKUP(A865,[1]Transactions!$A$2:$Y$3480,13,FALSE)</f>
        <v>64.509999999999991</v>
      </c>
      <c r="K865" s="4">
        <f>VLOOKUP(A865,[1]Transactions!$A$2:$Y$3480,14,FALSE)</f>
        <v>33429</v>
      </c>
      <c r="M865" t="b">
        <f>VLOOKUP(A865,[1]Transactions!$A$2:$Y$3480,5,FALSE)</f>
        <v>0</v>
      </c>
      <c r="N865" t="str">
        <f>VLOOKUP(A865,[1]Transactions!$A$2:$Y$3480,6,FALSE)</f>
        <v>Approved</v>
      </c>
      <c r="O865" t="str">
        <f>VLOOKUP(A865,[1]Transactions!$A$1:$Y$3480,7,FALSE)</f>
        <v>Norco Bicycles</v>
      </c>
      <c r="P865" t="s">
        <v>43</v>
      </c>
      <c r="Q865">
        <v>21</v>
      </c>
      <c r="R865" t="s">
        <v>2738</v>
      </c>
      <c r="S865" t="s">
        <v>30</v>
      </c>
      <c r="T865" t="s">
        <v>38</v>
      </c>
      <c r="U865" t="s">
        <v>32</v>
      </c>
      <c r="V865" t="s">
        <v>47</v>
      </c>
      <c r="W865">
        <v>10</v>
      </c>
      <c r="X865">
        <v>6</v>
      </c>
      <c r="Y865">
        <v>8438.94</v>
      </c>
      <c r="Z865">
        <v>2558.61</v>
      </c>
      <c r="AA865">
        <v>41</v>
      </c>
      <c r="AB865">
        <v>218</v>
      </c>
      <c r="AC865">
        <v>6</v>
      </c>
      <c r="AD865">
        <v>5880.33</v>
      </c>
      <c r="AE865">
        <f t="shared" si="98"/>
        <v>1</v>
      </c>
      <c r="AF865">
        <f t="shared" si="94"/>
        <v>3</v>
      </c>
      <c r="AG865">
        <f t="shared" si="95"/>
        <v>1</v>
      </c>
      <c r="AH865">
        <f t="shared" si="96"/>
        <v>131</v>
      </c>
      <c r="AI865" t="str">
        <f t="shared" si="97"/>
        <v>Bronz customer</v>
      </c>
    </row>
    <row r="866" spans="1:35" x14ac:dyDescent="0.3">
      <c r="A866">
        <v>2117</v>
      </c>
      <c r="B866" t="s">
        <v>2739</v>
      </c>
      <c r="C866">
        <v>2090</v>
      </c>
      <c r="D866" t="s">
        <v>24</v>
      </c>
      <c r="E866" t="s">
        <v>25</v>
      </c>
      <c r="F866">
        <v>12</v>
      </c>
      <c r="G866" t="s">
        <v>2740</v>
      </c>
      <c r="H866" t="s">
        <v>2741</v>
      </c>
      <c r="I866" t="str">
        <f>VLOOKUP(A866,[1]Transactions!$A$2:$Y$3480,8,FALSE)</f>
        <v>Standard</v>
      </c>
      <c r="J866">
        <f>VLOOKUP(A866,[1]Transactions!$A$2:$Y$3480,13,FALSE)</f>
        <v>327.9799999999999</v>
      </c>
      <c r="K866" s="4">
        <f>VLOOKUP(A866,[1]Transactions!$A$2:$Y$3480,14,FALSE)</f>
        <v>34170</v>
      </c>
      <c r="M866" t="b">
        <f>VLOOKUP(A866,[1]Transactions!$A$2:$Y$3480,5,FALSE)</f>
        <v>0</v>
      </c>
      <c r="N866" t="str">
        <f>VLOOKUP(A866,[1]Transactions!$A$2:$Y$3480,6,FALSE)</f>
        <v>Approved</v>
      </c>
      <c r="O866" t="str">
        <f>VLOOKUP(A866,[1]Transactions!$A$1:$Y$3480,7,FALSE)</f>
        <v>Solex</v>
      </c>
      <c r="P866" t="s">
        <v>28</v>
      </c>
      <c r="Q866">
        <v>76</v>
      </c>
      <c r="R866" t="s">
        <v>861</v>
      </c>
      <c r="S866" t="s">
        <v>30</v>
      </c>
      <c r="T866" t="s">
        <v>38</v>
      </c>
      <c r="U866" t="s">
        <v>32</v>
      </c>
      <c r="V866" t="s">
        <v>47</v>
      </c>
      <c r="W866">
        <v>3</v>
      </c>
      <c r="X866">
        <v>5</v>
      </c>
      <c r="Y866">
        <v>3925.17</v>
      </c>
      <c r="Z866">
        <v>1200.42</v>
      </c>
      <c r="AA866">
        <v>25</v>
      </c>
      <c r="AB866">
        <v>24</v>
      </c>
      <c r="AC866">
        <v>5</v>
      </c>
      <c r="AD866">
        <v>2724.75</v>
      </c>
      <c r="AE866">
        <f t="shared" si="98"/>
        <v>3</v>
      </c>
      <c r="AF866">
        <f>_xlfn.IFS(AC866&gt;=14,1,AND(AC866&lt;=14,AC866&gt;7),2,AND(AC866&lt;=7,AC866&gt;=5),3,AND(AC866&lt;=4,AC866&gt;0),4)</f>
        <v>3</v>
      </c>
      <c r="AG866">
        <f t="shared" si="95"/>
        <v>3</v>
      </c>
      <c r="AH866">
        <f t="shared" si="96"/>
        <v>333</v>
      </c>
      <c r="AI866" t="str">
        <f t="shared" si="97"/>
        <v>Silver Customer</v>
      </c>
    </row>
    <row r="867" spans="1:35" x14ac:dyDescent="0.3">
      <c r="A867">
        <v>2248</v>
      </c>
      <c r="B867" t="s">
        <v>2742</v>
      </c>
      <c r="C867">
        <v>3127</v>
      </c>
      <c r="D867" t="s">
        <v>40</v>
      </c>
      <c r="E867" t="s">
        <v>25</v>
      </c>
      <c r="F867">
        <v>12</v>
      </c>
      <c r="G867" t="s">
        <v>2743</v>
      </c>
      <c r="H867" t="s">
        <v>2744</v>
      </c>
      <c r="I867" t="str">
        <f>VLOOKUP(A867,[1]Transactions!$A$2:$Y$3480,8,FALSE)</f>
        <v>Standard</v>
      </c>
      <c r="J867">
        <f>VLOOKUP(A867,[1]Transactions!$A$2:$Y$3480,13,FALSE)</f>
        <v>72.599999999999966</v>
      </c>
      <c r="K867" s="4">
        <f>VLOOKUP(A867,[1]Transactions!$A$2:$Y$3480,14,FALSE)</f>
        <v>41434</v>
      </c>
      <c r="M867" t="b">
        <f>VLOOKUP(A867,[1]Transactions!$A$2:$Y$3480,5,FALSE)</f>
        <v>0</v>
      </c>
      <c r="N867" t="str">
        <f>VLOOKUP(A867,[1]Transactions!$A$2:$Y$3480,6,FALSE)</f>
        <v>Approved</v>
      </c>
      <c r="O867" t="str">
        <f>VLOOKUP(A867,[1]Transactions!$A$1:$Y$3480,7,FALSE)</f>
        <v>Norco Bicycles</v>
      </c>
      <c r="P867" t="s">
        <v>43</v>
      </c>
      <c r="Q867">
        <v>33</v>
      </c>
      <c r="R867" t="s">
        <v>2745</v>
      </c>
      <c r="S867" t="s">
        <v>119</v>
      </c>
      <c r="T867" t="s">
        <v>31</v>
      </c>
      <c r="U867" t="s">
        <v>32</v>
      </c>
      <c r="V867" t="s">
        <v>47</v>
      </c>
      <c r="W867">
        <v>1</v>
      </c>
      <c r="X867">
        <v>8</v>
      </c>
      <c r="Y867">
        <v>8369.31</v>
      </c>
      <c r="Z867">
        <v>4454.8100000000004</v>
      </c>
      <c r="AA867">
        <v>24</v>
      </c>
      <c r="AB867">
        <v>51</v>
      </c>
      <c r="AC867">
        <v>8</v>
      </c>
      <c r="AD867">
        <v>3914.5</v>
      </c>
      <c r="AE867">
        <f t="shared" si="98"/>
        <v>2</v>
      </c>
      <c r="AF867">
        <f t="shared" si="94"/>
        <v>2</v>
      </c>
      <c r="AG867">
        <f t="shared" si="95"/>
        <v>2</v>
      </c>
      <c r="AH867">
        <f t="shared" si="96"/>
        <v>222</v>
      </c>
      <c r="AI867" t="str">
        <f t="shared" si="97"/>
        <v>Gold Customerr</v>
      </c>
    </row>
    <row r="868" spans="1:35" x14ac:dyDescent="0.3">
      <c r="A868">
        <v>1888</v>
      </c>
      <c r="B868" t="s">
        <v>2746</v>
      </c>
      <c r="C868">
        <v>2042</v>
      </c>
      <c r="D868" t="s">
        <v>24</v>
      </c>
      <c r="E868" t="s">
        <v>25</v>
      </c>
      <c r="F868">
        <v>10</v>
      </c>
      <c r="G868" t="s">
        <v>394</v>
      </c>
      <c r="H868" t="s">
        <v>2747</v>
      </c>
      <c r="I868" t="str">
        <f>VLOOKUP(A868,[1]Transactions!$A$2:$Y$3480,8,FALSE)</f>
        <v>Touring</v>
      </c>
      <c r="J868">
        <f>VLOOKUP(A868,[1]Transactions!$A$2:$Y$3480,13,FALSE)</f>
        <v>1408.91</v>
      </c>
      <c r="K868" s="4">
        <f>VLOOKUP(A868,[1]Transactions!$A$2:$Y$3480,14,FALSE)</f>
        <v>34079</v>
      </c>
      <c r="M868">
        <f>VLOOKUP(A868,[1]Transactions!$A$2:$Y$3480,5,FALSE)</f>
        <v>0</v>
      </c>
      <c r="N868" t="str">
        <f>VLOOKUP(A868,[1]Transactions!$A$2:$Y$3480,6,FALSE)</f>
        <v>Approved</v>
      </c>
      <c r="O868" t="str">
        <f>VLOOKUP(A868,[1]Transactions!$A$1:$Y$3480,7,FALSE)</f>
        <v>Solex</v>
      </c>
      <c r="P868" t="s">
        <v>43</v>
      </c>
      <c r="Q868">
        <v>67</v>
      </c>
      <c r="R868" t="s">
        <v>51</v>
      </c>
      <c r="S868" t="s">
        <v>30</v>
      </c>
      <c r="T868" t="s">
        <v>31</v>
      </c>
      <c r="U868" t="s">
        <v>32</v>
      </c>
      <c r="V868" t="s">
        <v>33</v>
      </c>
      <c r="W868">
        <v>1</v>
      </c>
      <c r="X868">
        <v>4</v>
      </c>
      <c r="Y868">
        <v>5775.32</v>
      </c>
      <c r="Z868">
        <v>2487.2800000000002</v>
      </c>
      <c r="AA868">
        <v>18</v>
      </c>
      <c r="AB868">
        <v>87</v>
      </c>
      <c r="AC868">
        <v>4</v>
      </c>
      <c r="AD868">
        <v>3288.04</v>
      </c>
      <c r="AE868">
        <f t="shared" si="98"/>
        <v>1</v>
      </c>
      <c r="AF868">
        <f t="shared" si="94"/>
        <v>4</v>
      </c>
      <c r="AG868">
        <f t="shared" si="95"/>
        <v>2</v>
      </c>
      <c r="AH868">
        <f t="shared" si="96"/>
        <v>142</v>
      </c>
      <c r="AI868" t="str">
        <f t="shared" si="97"/>
        <v>Bronz customer</v>
      </c>
    </row>
    <row r="869" spans="1:35" x14ac:dyDescent="0.3">
      <c r="A869">
        <v>139</v>
      </c>
      <c r="B869" t="s">
        <v>2748</v>
      </c>
      <c r="C869">
        <v>4401</v>
      </c>
      <c r="D869" t="s">
        <v>53</v>
      </c>
      <c r="E869" t="s">
        <v>25</v>
      </c>
      <c r="F869">
        <v>1</v>
      </c>
      <c r="G869" t="s">
        <v>2749</v>
      </c>
      <c r="I869" t="str">
        <f>VLOOKUP(A869,[1]Transactions!$A$2:$Y$3480,8,FALSE)</f>
        <v>Standard</v>
      </c>
      <c r="J869">
        <f>VLOOKUP(A869,[1]Transactions!$A$2:$Y$3480,13,FALSE)</f>
        <v>471.6</v>
      </c>
      <c r="K869" s="4">
        <f>VLOOKUP(A869,[1]Transactions!$A$2:$Y$3480,14,FALSE)</f>
        <v>36833</v>
      </c>
      <c r="M869" t="b">
        <f>VLOOKUP(A869,[1]Transactions!$A$2:$Y$3480,5,FALSE)</f>
        <v>0</v>
      </c>
      <c r="N869" t="str">
        <f>VLOOKUP(A869,[1]Transactions!$A$2:$Y$3480,6,FALSE)</f>
        <v>Cancelled</v>
      </c>
      <c r="O869" t="str">
        <f>VLOOKUP(A869,[1]Transactions!$A$1:$Y$3480,7,FALSE)</f>
        <v>Giant Bicycles</v>
      </c>
      <c r="P869" t="s">
        <v>28</v>
      </c>
      <c r="Q869">
        <v>1</v>
      </c>
      <c r="R869" t="s">
        <v>754</v>
      </c>
      <c r="S869" t="s">
        <v>183</v>
      </c>
      <c r="T869" t="s">
        <v>38</v>
      </c>
      <c r="U869" t="s">
        <v>32</v>
      </c>
      <c r="V869" t="s">
        <v>47</v>
      </c>
      <c r="W869">
        <v>4</v>
      </c>
      <c r="X869">
        <v>9</v>
      </c>
      <c r="Y869">
        <v>10638.89</v>
      </c>
      <c r="Z869">
        <v>5477.45</v>
      </c>
      <c r="AA869">
        <v>56</v>
      </c>
      <c r="AB869">
        <v>26</v>
      </c>
      <c r="AC869">
        <v>9</v>
      </c>
      <c r="AD869">
        <v>5161.4399999999996</v>
      </c>
      <c r="AE869">
        <f t="shared" si="98"/>
        <v>3</v>
      </c>
      <c r="AF869">
        <f t="shared" si="94"/>
        <v>2</v>
      </c>
      <c r="AG869">
        <f t="shared" si="95"/>
        <v>1</v>
      </c>
      <c r="AH869">
        <f t="shared" si="96"/>
        <v>321</v>
      </c>
      <c r="AI869" t="str">
        <f t="shared" si="97"/>
        <v>Silver Customer</v>
      </c>
    </row>
    <row r="870" spans="1:35" x14ac:dyDescent="0.3">
      <c r="A870">
        <v>537</v>
      </c>
      <c r="B870" t="s">
        <v>2750</v>
      </c>
      <c r="C870">
        <v>2190</v>
      </c>
      <c r="D870" t="s">
        <v>24</v>
      </c>
      <c r="E870" t="s">
        <v>25</v>
      </c>
      <c r="F870">
        <v>10</v>
      </c>
      <c r="G870" t="s">
        <v>2751</v>
      </c>
      <c r="H870" t="s">
        <v>2752</v>
      </c>
      <c r="I870" t="str">
        <f>VLOOKUP(A870,[1]Transactions!$A$2:$Y$3480,8,FALSE)</f>
        <v>Standard</v>
      </c>
      <c r="J870">
        <f>VLOOKUP(A870,[1]Transactions!$A$2:$Y$3480,13,FALSE)</f>
        <v>451.65000000000009</v>
      </c>
      <c r="K870" s="4">
        <f>VLOOKUP(A870,[1]Transactions!$A$2:$Y$3480,14,FALSE)</f>
        <v>36361</v>
      </c>
      <c r="M870" t="b">
        <f>VLOOKUP(A870,[1]Transactions!$A$2:$Y$3480,5,FALSE)</f>
        <v>1</v>
      </c>
      <c r="N870" t="str">
        <f>VLOOKUP(A870,[1]Transactions!$A$2:$Y$3480,6,FALSE)</f>
        <v>Approved</v>
      </c>
      <c r="O870" t="str">
        <f>VLOOKUP(A870,[1]Transactions!$A$1:$Y$3480,7,FALSE)</f>
        <v>Giant Bicycles</v>
      </c>
      <c r="P870" t="s">
        <v>43</v>
      </c>
      <c r="Q870">
        <v>16</v>
      </c>
      <c r="R870" t="s">
        <v>165</v>
      </c>
      <c r="S870" t="s">
        <v>96</v>
      </c>
      <c r="T870" t="s">
        <v>46</v>
      </c>
      <c r="U870" t="s">
        <v>32</v>
      </c>
      <c r="V870" t="s">
        <v>47</v>
      </c>
      <c r="W870">
        <v>7</v>
      </c>
      <c r="X870">
        <v>3</v>
      </c>
      <c r="Y870">
        <v>2906.29</v>
      </c>
      <c r="Z870">
        <v>2080.56</v>
      </c>
      <c r="AA870">
        <v>31</v>
      </c>
      <c r="AB870">
        <v>49</v>
      </c>
      <c r="AC870">
        <v>3</v>
      </c>
      <c r="AD870">
        <v>825.73</v>
      </c>
      <c r="AE870">
        <f t="shared" si="98"/>
        <v>2</v>
      </c>
      <c r="AF870">
        <f t="shared" si="94"/>
        <v>4</v>
      </c>
      <c r="AG870">
        <f t="shared" si="95"/>
        <v>4</v>
      </c>
      <c r="AH870">
        <f t="shared" si="96"/>
        <v>244</v>
      </c>
      <c r="AI870" t="str">
        <f t="shared" si="97"/>
        <v>Gold Customerr</v>
      </c>
    </row>
    <row r="871" spans="1:35" x14ac:dyDescent="0.3">
      <c r="A871">
        <v>1226</v>
      </c>
      <c r="B871" t="s">
        <v>2753</v>
      </c>
      <c r="C871">
        <v>3029</v>
      </c>
      <c r="D871" t="s">
        <v>40</v>
      </c>
      <c r="E871" t="s">
        <v>25</v>
      </c>
      <c r="F871">
        <v>7</v>
      </c>
      <c r="G871" t="s">
        <v>2754</v>
      </c>
      <c r="H871" t="s">
        <v>2755</v>
      </c>
      <c r="I871" t="str">
        <f>VLOOKUP(A871,[1]Transactions!$A$2:$Y$3480,8,FALSE)</f>
        <v>Standard</v>
      </c>
      <c r="J871">
        <f>VLOOKUP(A871,[1]Transactions!$A$2:$Y$3480,13,FALSE)</f>
        <v>299.27</v>
      </c>
      <c r="K871" s="4">
        <f>VLOOKUP(A871,[1]Transactions!$A$2:$Y$3480,14,FALSE)</f>
        <v>33552</v>
      </c>
      <c r="M871" t="b">
        <f>VLOOKUP(A871,[1]Transactions!$A$2:$Y$3480,5,FALSE)</f>
        <v>0</v>
      </c>
      <c r="N871" t="str">
        <f>VLOOKUP(A871,[1]Transactions!$A$2:$Y$3480,6,FALSE)</f>
        <v>Approved</v>
      </c>
      <c r="O871" t="str">
        <f>VLOOKUP(A871,[1]Transactions!$A$1:$Y$3480,7,FALSE)</f>
        <v>Solex</v>
      </c>
      <c r="P871" t="s">
        <v>43</v>
      </c>
      <c r="Q871">
        <v>32</v>
      </c>
      <c r="R871" t="s">
        <v>339</v>
      </c>
      <c r="S871" t="s">
        <v>30</v>
      </c>
      <c r="T871" t="s">
        <v>31</v>
      </c>
      <c r="U871" t="s">
        <v>32</v>
      </c>
      <c r="V871" t="s">
        <v>33</v>
      </c>
      <c r="W871">
        <v>13</v>
      </c>
      <c r="X871">
        <v>5</v>
      </c>
      <c r="Y871">
        <v>5188.6499999999996</v>
      </c>
      <c r="Z871">
        <v>4251.21</v>
      </c>
      <c r="AA871">
        <v>39</v>
      </c>
      <c r="AB871">
        <v>24</v>
      </c>
      <c r="AC871">
        <v>5</v>
      </c>
      <c r="AD871">
        <v>937.44</v>
      </c>
      <c r="AE871">
        <f t="shared" si="98"/>
        <v>3</v>
      </c>
      <c r="AF871">
        <f t="shared" ref="AF871:AF872" si="100">_xlfn.IFS(AC871&gt;=14,1,AND(AC871&lt;=14,AC871&gt;7),2,AND(AC871&lt;=7,AC871&gt;=5),3,AND(AC871&lt;=4,AC871&gt;0),4)</f>
        <v>3</v>
      </c>
      <c r="AG871">
        <f t="shared" si="95"/>
        <v>4</v>
      </c>
      <c r="AH871">
        <f t="shared" si="96"/>
        <v>334</v>
      </c>
      <c r="AI871" t="str">
        <f t="shared" si="97"/>
        <v>Silver Customer</v>
      </c>
    </row>
    <row r="872" spans="1:35" x14ac:dyDescent="0.3">
      <c r="A872">
        <v>2078</v>
      </c>
      <c r="B872" t="s">
        <v>2756</v>
      </c>
      <c r="C872">
        <v>2505</v>
      </c>
      <c r="D872" t="s">
        <v>24</v>
      </c>
      <c r="E872" t="s">
        <v>25</v>
      </c>
      <c r="F872">
        <v>9</v>
      </c>
      <c r="G872" t="s">
        <v>2757</v>
      </c>
      <c r="H872" t="s">
        <v>2758</v>
      </c>
      <c r="I872" t="str">
        <f>VLOOKUP(A872,[1]Transactions!$A$2:$Y$3480,8,FALSE)</f>
        <v>Standard</v>
      </c>
      <c r="J872">
        <f>VLOOKUP(A872,[1]Transactions!$A$2:$Y$3480,13,FALSE)</f>
        <v>583.2700000000001</v>
      </c>
      <c r="K872" s="4">
        <f>VLOOKUP(A872,[1]Transactions!$A$2:$Y$3480,14,FALSE)</f>
        <v>38750</v>
      </c>
      <c r="M872" t="b">
        <f>VLOOKUP(A872,[1]Transactions!$A$2:$Y$3480,5,FALSE)</f>
        <v>0</v>
      </c>
      <c r="N872" t="str">
        <f>VLOOKUP(A872,[1]Transactions!$A$2:$Y$3480,6,FALSE)</f>
        <v>Approved</v>
      </c>
      <c r="O872" t="str">
        <f>VLOOKUP(A872,[1]Transactions!$A$1:$Y$3480,7,FALSE)</f>
        <v>OHM Cycles</v>
      </c>
      <c r="P872" t="s">
        <v>43</v>
      </c>
      <c r="Q872">
        <v>15</v>
      </c>
      <c r="R872" t="s">
        <v>2759</v>
      </c>
      <c r="S872" t="s">
        <v>119</v>
      </c>
      <c r="T872" t="s">
        <v>31</v>
      </c>
      <c r="U872" t="s">
        <v>32</v>
      </c>
      <c r="V872" t="s">
        <v>47</v>
      </c>
      <c r="W872">
        <v>3</v>
      </c>
      <c r="X872">
        <v>5</v>
      </c>
      <c r="Y872">
        <v>5509.86</v>
      </c>
      <c r="Z872">
        <v>3533.42</v>
      </c>
      <c r="AA872">
        <v>31</v>
      </c>
      <c r="AB872">
        <v>65</v>
      </c>
      <c r="AC872">
        <v>5</v>
      </c>
      <c r="AD872">
        <v>1976.44</v>
      </c>
      <c r="AE872">
        <f t="shared" si="98"/>
        <v>2</v>
      </c>
      <c r="AF872">
        <f t="shared" si="100"/>
        <v>3</v>
      </c>
      <c r="AG872">
        <f t="shared" si="95"/>
        <v>3</v>
      </c>
      <c r="AH872">
        <f t="shared" si="96"/>
        <v>233</v>
      </c>
      <c r="AI872" t="str">
        <f t="shared" si="97"/>
        <v>Gold Customerr</v>
      </c>
    </row>
    <row r="873" spans="1:35" x14ac:dyDescent="0.3">
      <c r="A873">
        <v>2189</v>
      </c>
      <c r="B873" t="s">
        <v>2760</v>
      </c>
      <c r="C873">
        <v>4500</v>
      </c>
      <c r="D873" t="s">
        <v>53</v>
      </c>
      <c r="E873" t="s">
        <v>25</v>
      </c>
      <c r="F873">
        <v>8</v>
      </c>
      <c r="G873" t="s">
        <v>2761</v>
      </c>
      <c r="I873" t="str">
        <f>VLOOKUP(A873,[1]Transactions!$A$2:$Y$3480,8,FALSE)</f>
        <v>Standard</v>
      </c>
      <c r="J873">
        <f>VLOOKUP(A873,[1]Transactions!$A$2:$Y$3480,13,FALSE)</f>
        <v>57.72999999999999</v>
      </c>
      <c r="K873" s="4">
        <f>VLOOKUP(A873,[1]Transactions!$A$2:$Y$3480,14,FALSE)</f>
        <v>39031</v>
      </c>
      <c r="M873" t="b">
        <f>VLOOKUP(A873,[1]Transactions!$A$2:$Y$3480,5,FALSE)</f>
        <v>0</v>
      </c>
      <c r="N873" t="str">
        <f>VLOOKUP(A873,[1]Transactions!$A$2:$Y$3480,6,FALSE)</f>
        <v>Approved</v>
      </c>
      <c r="O873" t="str">
        <f>VLOOKUP(A873,[1]Transactions!$A$1:$Y$3480,7,FALSE)</f>
        <v>Giant Bicycles</v>
      </c>
      <c r="P873" t="s">
        <v>28</v>
      </c>
      <c r="Q873">
        <v>43</v>
      </c>
      <c r="R873" t="s">
        <v>1500</v>
      </c>
      <c r="S873" t="s">
        <v>45</v>
      </c>
      <c r="T873" t="s">
        <v>46</v>
      </c>
      <c r="U873" t="s">
        <v>32</v>
      </c>
      <c r="V873" t="s">
        <v>47</v>
      </c>
      <c r="W873">
        <v>4</v>
      </c>
      <c r="X873">
        <v>10</v>
      </c>
      <c r="Y873">
        <v>9861.2999999999993</v>
      </c>
      <c r="Z873">
        <v>4947.22</v>
      </c>
      <c r="AA873">
        <v>22</v>
      </c>
      <c r="AB873">
        <v>40</v>
      </c>
      <c r="AC873">
        <v>10</v>
      </c>
      <c r="AD873">
        <v>4914.08</v>
      </c>
      <c r="AE873">
        <f t="shared" si="98"/>
        <v>3</v>
      </c>
      <c r="AF873">
        <f t="shared" si="94"/>
        <v>2</v>
      </c>
      <c r="AG873">
        <f t="shared" si="95"/>
        <v>1</v>
      </c>
      <c r="AH873">
        <f t="shared" si="96"/>
        <v>321</v>
      </c>
      <c r="AI873" t="str">
        <f t="shared" si="97"/>
        <v>Silver Customer</v>
      </c>
    </row>
    <row r="874" spans="1:35" x14ac:dyDescent="0.3">
      <c r="A874">
        <v>2576</v>
      </c>
      <c r="B874" t="s">
        <v>2762</v>
      </c>
      <c r="C874">
        <v>2548</v>
      </c>
      <c r="D874" t="s">
        <v>24</v>
      </c>
      <c r="E874" t="s">
        <v>25</v>
      </c>
      <c r="F874">
        <v>7</v>
      </c>
      <c r="G874" t="s">
        <v>2763</v>
      </c>
      <c r="H874" t="s">
        <v>2764</v>
      </c>
      <c r="I874" t="str">
        <f>VLOOKUP(A874,[1]Transactions!$A$2:$Y$3480,8,FALSE)</f>
        <v>Standard</v>
      </c>
      <c r="J874">
        <f>VLOOKUP(A874,[1]Transactions!$A$2:$Y$3480,13,FALSE)</f>
        <v>90.099999999999966</v>
      </c>
      <c r="K874" s="4">
        <f>VLOOKUP(A874,[1]Transactions!$A$2:$Y$3480,14,FALSE)</f>
        <v>41922</v>
      </c>
      <c r="M874" t="b">
        <f>VLOOKUP(A874,[1]Transactions!$A$2:$Y$3480,5,FALSE)</f>
        <v>1</v>
      </c>
      <c r="N874" t="str">
        <f>VLOOKUP(A874,[1]Transactions!$A$2:$Y$3480,6,FALSE)</f>
        <v>Approved</v>
      </c>
      <c r="O874" t="str">
        <f>VLOOKUP(A874,[1]Transactions!$A$1:$Y$3480,7,FALSE)</f>
        <v>Norco Bicycles</v>
      </c>
      <c r="P874" t="s">
        <v>43</v>
      </c>
      <c r="Q874">
        <v>15</v>
      </c>
      <c r="R874" t="s">
        <v>161</v>
      </c>
      <c r="S874" t="s">
        <v>119</v>
      </c>
      <c r="T874" t="s">
        <v>31</v>
      </c>
      <c r="U874" t="s">
        <v>32</v>
      </c>
      <c r="V874" t="s">
        <v>47</v>
      </c>
      <c r="W874">
        <v>13</v>
      </c>
      <c r="X874">
        <v>7</v>
      </c>
      <c r="Y874">
        <v>8271.0300000000007</v>
      </c>
      <c r="Z874">
        <v>5748.85</v>
      </c>
      <c r="AA874">
        <v>61</v>
      </c>
      <c r="AB874">
        <v>78</v>
      </c>
      <c r="AC874">
        <v>7</v>
      </c>
      <c r="AD874">
        <v>2522.1799999999998</v>
      </c>
      <c r="AE874">
        <f t="shared" si="98"/>
        <v>2</v>
      </c>
      <c r="AF874">
        <f t="shared" si="94"/>
        <v>3</v>
      </c>
      <c r="AG874">
        <f t="shared" si="95"/>
        <v>3</v>
      </c>
      <c r="AH874">
        <f t="shared" si="96"/>
        <v>233</v>
      </c>
      <c r="AI874" t="str">
        <f t="shared" si="97"/>
        <v>Gold Customerr</v>
      </c>
    </row>
    <row r="875" spans="1:35" x14ac:dyDescent="0.3">
      <c r="A875">
        <v>682</v>
      </c>
      <c r="B875" t="s">
        <v>2765</v>
      </c>
      <c r="C875">
        <v>2548</v>
      </c>
      <c r="D875" t="s">
        <v>24</v>
      </c>
      <c r="E875" t="s">
        <v>25</v>
      </c>
      <c r="F875">
        <v>8</v>
      </c>
      <c r="G875" t="s">
        <v>2766</v>
      </c>
      <c r="H875" t="s">
        <v>2767</v>
      </c>
      <c r="I875" t="str">
        <f>VLOOKUP(A875,[1]Transactions!$A$2:$Y$3480,8,FALSE)</f>
        <v>Road</v>
      </c>
      <c r="J875">
        <f>VLOOKUP(A875,[1]Transactions!$A$2:$Y$3480,13,FALSE)</f>
        <v>309.80999999999995</v>
      </c>
      <c r="K875" s="4">
        <f>VLOOKUP(A875,[1]Transactions!$A$2:$Y$3480,14,FALSE)</f>
        <v>37698</v>
      </c>
      <c r="M875" t="b">
        <f>VLOOKUP(A875,[1]Transactions!$A$2:$Y$3480,5,FALSE)</f>
        <v>0</v>
      </c>
      <c r="N875" t="str">
        <f>VLOOKUP(A875,[1]Transactions!$A$2:$Y$3480,6,FALSE)</f>
        <v>Approved</v>
      </c>
      <c r="O875" t="str">
        <f>VLOOKUP(A875,[1]Transactions!$A$1:$Y$3480,7,FALSE)</f>
        <v>Norco Bicycles</v>
      </c>
      <c r="P875" t="s">
        <v>28</v>
      </c>
      <c r="Q875">
        <v>53</v>
      </c>
      <c r="R875" t="s">
        <v>433</v>
      </c>
      <c r="S875" t="s">
        <v>30</v>
      </c>
      <c r="T875" t="s">
        <v>38</v>
      </c>
      <c r="U875" t="s">
        <v>32</v>
      </c>
      <c r="V875" t="s">
        <v>33</v>
      </c>
      <c r="W875">
        <v>7</v>
      </c>
      <c r="X875">
        <v>7</v>
      </c>
      <c r="Y875">
        <v>8280.35</v>
      </c>
      <c r="Z875">
        <v>2851.41</v>
      </c>
      <c r="AA875">
        <v>49</v>
      </c>
      <c r="AB875">
        <v>20</v>
      </c>
      <c r="AC875">
        <v>7</v>
      </c>
      <c r="AD875">
        <v>5428.94</v>
      </c>
      <c r="AE875">
        <f t="shared" si="98"/>
        <v>3</v>
      </c>
      <c r="AF875">
        <f t="shared" si="94"/>
        <v>3</v>
      </c>
      <c r="AG875">
        <f t="shared" si="95"/>
        <v>1</v>
      </c>
      <c r="AH875">
        <f t="shared" si="96"/>
        <v>331</v>
      </c>
      <c r="AI875" t="str">
        <f t="shared" si="97"/>
        <v>Silver Customer</v>
      </c>
    </row>
    <row r="876" spans="1:35" x14ac:dyDescent="0.3">
      <c r="A876">
        <v>1739</v>
      </c>
      <c r="B876" t="s">
        <v>2768</v>
      </c>
      <c r="C876">
        <v>2680</v>
      </c>
      <c r="D876" t="s">
        <v>24</v>
      </c>
      <c r="E876" t="s">
        <v>25</v>
      </c>
      <c r="F876">
        <v>4</v>
      </c>
      <c r="G876" t="s">
        <v>2769</v>
      </c>
      <c r="H876" t="s">
        <v>2770</v>
      </c>
      <c r="I876" t="str">
        <f>VLOOKUP(A876,[1]Transactions!$A$2:$Y$3480,8,FALSE)</f>
        <v>Standard</v>
      </c>
      <c r="J876">
        <f>VLOOKUP(A876,[1]Transactions!$A$2:$Y$3480,13,FALSE)</f>
        <v>1702.5499999999997</v>
      </c>
      <c r="K876" s="4">
        <f>VLOOKUP(A876,[1]Transactions!$A$2:$Y$3480,14,FALSE)</f>
        <v>40784</v>
      </c>
      <c r="M876" t="b">
        <f>VLOOKUP(A876,[1]Transactions!$A$2:$Y$3480,5,FALSE)</f>
        <v>0</v>
      </c>
      <c r="N876" t="str">
        <f>VLOOKUP(A876,[1]Transactions!$A$2:$Y$3480,6,FALSE)</f>
        <v>Approved</v>
      </c>
      <c r="O876" t="str">
        <f>VLOOKUP(A876,[1]Transactions!$A$1:$Y$3480,7,FALSE)</f>
        <v>Trek Bicycles</v>
      </c>
      <c r="P876" t="s">
        <v>28</v>
      </c>
      <c r="Q876">
        <v>20</v>
      </c>
      <c r="R876" t="s">
        <v>396</v>
      </c>
      <c r="S876" t="s">
        <v>96</v>
      </c>
      <c r="T876" t="s">
        <v>31</v>
      </c>
      <c r="U876" t="s">
        <v>32</v>
      </c>
      <c r="V876" t="s">
        <v>47</v>
      </c>
      <c r="W876">
        <v>7</v>
      </c>
      <c r="X876">
        <v>4</v>
      </c>
      <c r="Y876">
        <v>4215.17</v>
      </c>
      <c r="Z876">
        <v>1819.46</v>
      </c>
      <c r="AA876">
        <v>65</v>
      </c>
      <c r="AB876">
        <v>37</v>
      </c>
      <c r="AC876">
        <v>4</v>
      </c>
      <c r="AD876">
        <v>2395.71</v>
      </c>
      <c r="AE876">
        <f t="shared" si="98"/>
        <v>3</v>
      </c>
      <c r="AF876">
        <f t="shared" si="94"/>
        <v>4</v>
      </c>
      <c r="AG876">
        <f t="shared" si="95"/>
        <v>3</v>
      </c>
      <c r="AH876">
        <f t="shared" si="96"/>
        <v>343</v>
      </c>
      <c r="AI876" t="str">
        <f t="shared" si="97"/>
        <v>Silver Customer</v>
      </c>
    </row>
    <row r="877" spans="1:35" x14ac:dyDescent="0.3">
      <c r="A877">
        <v>325</v>
      </c>
      <c r="B877" t="s">
        <v>2771</v>
      </c>
      <c r="C877">
        <v>4122</v>
      </c>
      <c r="D877" t="s">
        <v>53</v>
      </c>
      <c r="E877" t="s">
        <v>25</v>
      </c>
      <c r="F877">
        <v>8</v>
      </c>
      <c r="G877" t="s">
        <v>2772</v>
      </c>
      <c r="H877" t="s">
        <v>2773</v>
      </c>
      <c r="I877" t="str">
        <f>VLOOKUP(A877,[1]Transactions!$A$2:$Y$3480,8,FALSE)</f>
        <v>Standard</v>
      </c>
      <c r="J877">
        <f>VLOOKUP(A877,[1]Transactions!$A$2:$Y$3480,13,FALSE)</f>
        <v>179.44</v>
      </c>
      <c r="K877" s="4">
        <f>VLOOKUP(A877,[1]Transactions!$A$2:$Y$3480,14,FALSE)</f>
        <v>33879</v>
      </c>
      <c r="M877" t="b">
        <f>VLOOKUP(A877,[1]Transactions!$A$2:$Y$3480,5,FALSE)</f>
        <v>1</v>
      </c>
      <c r="N877" t="str">
        <f>VLOOKUP(A877,[1]Transactions!$A$2:$Y$3480,6,FALSE)</f>
        <v>Approved</v>
      </c>
      <c r="O877" t="str">
        <f>VLOOKUP(A877,[1]Transactions!$A$1:$Y$3480,7,FALSE)</f>
        <v>Solex</v>
      </c>
      <c r="P877" t="s">
        <v>43</v>
      </c>
      <c r="Q877">
        <v>98</v>
      </c>
      <c r="R877" t="s">
        <v>861</v>
      </c>
      <c r="S877" t="s">
        <v>45</v>
      </c>
      <c r="T877" t="s">
        <v>38</v>
      </c>
      <c r="U877" t="s">
        <v>32</v>
      </c>
      <c r="V877" t="s">
        <v>33</v>
      </c>
      <c r="W877">
        <v>17</v>
      </c>
      <c r="X877">
        <v>6</v>
      </c>
      <c r="Y877">
        <v>7543.92</v>
      </c>
      <c r="Z877">
        <v>3078.84</v>
      </c>
      <c r="AA877">
        <v>48</v>
      </c>
      <c r="AB877">
        <v>133</v>
      </c>
      <c r="AC877">
        <v>6</v>
      </c>
      <c r="AD877">
        <v>4465.08</v>
      </c>
      <c r="AE877">
        <f t="shared" si="98"/>
        <v>1</v>
      </c>
      <c r="AF877">
        <f t="shared" si="94"/>
        <v>3</v>
      </c>
      <c r="AG877">
        <f t="shared" si="95"/>
        <v>1</v>
      </c>
      <c r="AH877">
        <f t="shared" si="96"/>
        <v>131</v>
      </c>
      <c r="AI877" t="str">
        <f t="shared" si="97"/>
        <v>Bronz customer</v>
      </c>
    </row>
    <row r="878" spans="1:35" x14ac:dyDescent="0.3">
      <c r="A878">
        <v>1390</v>
      </c>
      <c r="B878" t="s">
        <v>2774</v>
      </c>
      <c r="C878">
        <v>3082</v>
      </c>
      <c r="D878" t="s">
        <v>40</v>
      </c>
      <c r="E878" t="s">
        <v>25</v>
      </c>
      <c r="F878">
        <v>7</v>
      </c>
      <c r="G878" t="s">
        <v>2775</v>
      </c>
      <c r="H878" t="s">
        <v>2776</v>
      </c>
      <c r="I878" t="str">
        <f>VLOOKUP(A878,[1]Transactions!$A$2:$Y$3480,8,FALSE)</f>
        <v>Road</v>
      </c>
      <c r="J878">
        <f>VLOOKUP(A878,[1]Transactions!$A$2:$Y$3480,13,FALSE)</f>
        <v>133.38</v>
      </c>
      <c r="K878" s="4">
        <f>VLOOKUP(A878,[1]Transactions!$A$2:$Y$3480,14,FALSE)</f>
        <v>35707</v>
      </c>
      <c r="M878" t="b">
        <f>VLOOKUP(A878,[1]Transactions!$A$2:$Y$3480,5,FALSE)</f>
        <v>1</v>
      </c>
      <c r="N878" t="str">
        <f>VLOOKUP(A878,[1]Transactions!$A$2:$Y$3480,6,FALSE)</f>
        <v>Approved</v>
      </c>
      <c r="O878" t="str">
        <f>VLOOKUP(A878,[1]Transactions!$A$1:$Y$3480,7,FALSE)</f>
        <v>Trek Bicycles</v>
      </c>
      <c r="P878" t="s">
        <v>43</v>
      </c>
      <c r="Q878">
        <v>74</v>
      </c>
      <c r="R878" t="s">
        <v>1081</v>
      </c>
      <c r="S878" t="s">
        <v>57</v>
      </c>
      <c r="T878" t="s">
        <v>46</v>
      </c>
      <c r="U878" t="s">
        <v>32</v>
      </c>
      <c r="V878" t="s">
        <v>33</v>
      </c>
      <c r="W878">
        <v>1</v>
      </c>
      <c r="X878">
        <v>9</v>
      </c>
      <c r="Y878">
        <v>9070.85</v>
      </c>
      <c r="Z878">
        <v>5596.31</v>
      </c>
      <c r="AA878">
        <v>20</v>
      </c>
      <c r="AB878">
        <v>1</v>
      </c>
      <c r="AC878">
        <v>9</v>
      </c>
      <c r="AD878">
        <v>3474.54</v>
      </c>
      <c r="AE878">
        <f t="shared" si="98"/>
        <v>4</v>
      </c>
      <c r="AF878">
        <f t="shared" si="94"/>
        <v>2</v>
      </c>
      <c r="AG878">
        <f t="shared" si="95"/>
        <v>2</v>
      </c>
      <c r="AH878">
        <f t="shared" si="96"/>
        <v>422</v>
      </c>
      <c r="AI878" t="str">
        <f t="shared" si="97"/>
        <v>Platinum Customer</v>
      </c>
    </row>
    <row r="879" spans="1:35" x14ac:dyDescent="0.3">
      <c r="A879">
        <v>2140</v>
      </c>
      <c r="B879" t="s">
        <v>2777</v>
      </c>
      <c r="C879">
        <v>4670</v>
      </c>
      <c r="D879" t="s">
        <v>53</v>
      </c>
      <c r="E879" t="s">
        <v>25</v>
      </c>
      <c r="F879">
        <v>1</v>
      </c>
      <c r="G879" t="s">
        <v>2778</v>
      </c>
      <c r="H879" t="s">
        <v>2779</v>
      </c>
      <c r="I879" t="str">
        <f>VLOOKUP(A879,[1]Transactions!$A$2:$Y$3480,8,FALSE)</f>
        <v>Standard</v>
      </c>
      <c r="J879">
        <f>VLOOKUP(A879,[1]Transactions!$A$2:$Y$3480,13,FALSE)</f>
        <v>209.84000000000003</v>
      </c>
      <c r="K879" s="4">
        <f>VLOOKUP(A879,[1]Transactions!$A$2:$Y$3480,14,FALSE)</f>
        <v>40670</v>
      </c>
      <c r="M879" t="b">
        <f>VLOOKUP(A879,[1]Transactions!$A$2:$Y$3480,5,FALSE)</f>
        <v>1</v>
      </c>
      <c r="N879" t="str">
        <f>VLOOKUP(A879,[1]Transactions!$A$2:$Y$3480,6,FALSE)</f>
        <v>Approved</v>
      </c>
      <c r="O879" t="str">
        <f>VLOOKUP(A879,[1]Transactions!$A$1:$Y$3480,7,FALSE)</f>
        <v>Norco Bicycles</v>
      </c>
      <c r="P879" t="s">
        <v>28</v>
      </c>
      <c r="Q879">
        <v>59</v>
      </c>
      <c r="R879" t="s">
        <v>372</v>
      </c>
      <c r="S879" t="s">
        <v>183</v>
      </c>
      <c r="T879" t="s">
        <v>46</v>
      </c>
      <c r="U879" t="s">
        <v>32</v>
      </c>
      <c r="V879" t="s">
        <v>47</v>
      </c>
      <c r="W879">
        <v>21</v>
      </c>
      <c r="X879">
        <v>8</v>
      </c>
      <c r="Y879">
        <v>9047.44</v>
      </c>
      <c r="Z879">
        <v>4347.29</v>
      </c>
      <c r="AA879">
        <v>43</v>
      </c>
      <c r="AB879">
        <v>98</v>
      </c>
      <c r="AC879">
        <v>8</v>
      </c>
      <c r="AD879">
        <v>4700.1499999999996</v>
      </c>
      <c r="AE879">
        <f t="shared" si="98"/>
        <v>1</v>
      </c>
      <c r="AF879">
        <f t="shared" si="94"/>
        <v>2</v>
      </c>
      <c r="AG879">
        <f t="shared" si="95"/>
        <v>1</v>
      </c>
      <c r="AH879">
        <f t="shared" si="96"/>
        <v>121</v>
      </c>
      <c r="AI879" t="str">
        <f t="shared" si="97"/>
        <v>Bronz customer</v>
      </c>
    </row>
    <row r="880" spans="1:35" x14ac:dyDescent="0.3">
      <c r="A880">
        <v>3129</v>
      </c>
      <c r="B880" t="s">
        <v>2780</v>
      </c>
      <c r="C880">
        <v>4702</v>
      </c>
      <c r="D880" t="s">
        <v>53</v>
      </c>
      <c r="E880" t="s">
        <v>25</v>
      </c>
      <c r="F880">
        <v>2</v>
      </c>
      <c r="G880" t="s">
        <v>2781</v>
      </c>
      <c r="H880" t="s">
        <v>2782</v>
      </c>
      <c r="I880" t="str">
        <f>VLOOKUP(A880,[1]Transactions!$A$2:$Y$3480,8,FALSE)</f>
        <v>Standard</v>
      </c>
      <c r="J880">
        <f>VLOOKUP(A880,[1]Transactions!$A$2:$Y$3480,13,FALSE)</f>
        <v>41.129999999999995</v>
      </c>
      <c r="K880" s="4">
        <f>VLOOKUP(A880,[1]Transactions!$A$2:$Y$3480,14,FALSE)</f>
        <v>37874</v>
      </c>
      <c r="M880" t="b">
        <f>VLOOKUP(A880,[1]Transactions!$A$2:$Y$3480,5,FALSE)</f>
        <v>1</v>
      </c>
      <c r="N880" t="str">
        <f>VLOOKUP(A880,[1]Transactions!$A$2:$Y$3480,6,FALSE)</f>
        <v>Approved</v>
      </c>
      <c r="O880" t="str">
        <f>VLOOKUP(A880,[1]Transactions!$A$1:$Y$3480,7,FALSE)</f>
        <v>Giant Bicycles</v>
      </c>
      <c r="P880" t="s">
        <v>43</v>
      </c>
      <c r="Q880">
        <v>44</v>
      </c>
      <c r="R880" t="s">
        <v>706</v>
      </c>
      <c r="S880" t="s">
        <v>176</v>
      </c>
      <c r="T880" t="s">
        <v>46</v>
      </c>
      <c r="U880" t="s">
        <v>32</v>
      </c>
      <c r="V880" t="s">
        <v>33</v>
      </c>
      <c r="W880">
        <v>11</v>
      </c>
      <c r="X880">
        <v>5</v>
      </c>
      <c r="Y880">
        <v>6405.03</v>
      </c>
      <c r="Z880">
        <v>2814.66</v>
      </c>
      <c r="AA880">
        <v>65</v>
      </c>
      <c r="AB880">
        <v>16</v>
      </c>
      <c r="AC880">
        <v>5</v>
      </c>
      <c r="AD880">
        <v>3590.37</v>
      </c>
      <c r="AE880">
        <f t="shared" si="98"/>
        <v>4</v>
      </c>
      <c r="AF880">
        <f>_xlfn.IFS(AC880&gt;=14,1,AND(AC880&lt;=14,AC880&gt;7),2,AND(AC880&lt;=7,AC880&gt;=5),3,AND(AC880&lt;=4,AC880&gt;0),4)</f>
        <v>3</v>
      </c>
      <c r="AG880">
        <f t="shared" si="95"/>
        <v>2</v>
      </c>
      <c r="AH880">
        <f t="shared" si="96"/>
        <v>432</v>
      </c>
      <c r="AI880" t="str">
        <f t="shared" si="97"/>
        <v>Platinum Customer</v>
      </c>
    </row>
    <row r="881" spans="1:35" x14ac:dyDescent="0.3">
      <c r="A881">
        <v>1243</v>
      </c>
      <c r="B881" t="s">
        <v>2783</v>
      </c>
      <c r="C881">
        <v>2155</v>
      </c>
      <c r="D881" t="s">
        <v>24</v>
      </c>
      <c r="E881" t="s">
        <v>25</v>
      </c>
      <c r="F881">
        <v>11</v>
      </c>
      <c r="G881" t="s">
        <v>2784</v>
      </c>
      <c r="H881" t="s">
        <v>2785</v>
      </c>
      <c r="I881" t="str">
        <f>VLOOKUP(A881,[1]Transactions!$A$2:$Y$3480,8,FALSE)</f>
        <v>Road</v>
      </c>
      <c r="J881">
        <f>VLOOKUP(A881,[1]Transactions!$A$2:$Y$3480,13,FALSE)</f>
        <v>445.20999999999992</v>
      </c>
      <c r="K881" s="4">
        <f>VLOOKUP(A881,[1]Transactions!$A$2:$Y$3480,14,FALSE)</f>
        <v>35455</v>
      </c>
      <c r="M881" t="b">
        <f>VLOOKUP(A881,[1]Transactions!$A$2:$Y$3480,5,FALSE)</f>
        <v>1</v>
      </c>
      <c r="N881" t="str">
        <f>VLOOKUP(A881,[1]Transactions!$A$2:$Y$3480,6,FALSE)</f>
        <v>Approved</v>
      </c>
      <c r="O881" t="str">
        <f>VLOOKUP(A881,[1]Transactions!$A$1:$Y$3480,7,FALSE)</f>
        <v>Norco Bicycles</v>
      </c>
      <c r="P881" t="s">
        <v>28</v>
      </c>
      <c r="Q881">
        <v>73</v>
      </c>
      <c r="R881" t="s">
        <v>1490</v>
      </c>
      <c r="S881" t="s">
        <v>57</v>
      </c>
      <c r="T881" t="s">
        <v>31</v>
      </c>
      <c r="U881" t="s">
        <v>32</v>
      </c>
      <c r="V881" t="s">
        <v>47</v>
      </c>
      <c r="W881">
        <v>8</v>
      </c>
      <c r="X881">
        <v>9</v>
      </c>
      <c r="Y881">
        <v>10166.91</v>
      </c>
      <c r="Z881">
        <v>5622.75</v>
      </c>
      <c r="AA881">
        <v>67</v>
      </c>
      <c r="AB881">
        <v>199</v>
      </c>
      <c r="AC881">
        <v>9</v>
      </c>
      <c r="AD881">
        <v>4544.16</v>
      </c>
      <c r="AE881">
        <f t="shared" si="98"/>
        <v>1</v>
      </c>
      <c r="AF881">
        <f t="shared" si="94"/>
        <v>2</v>
      </c>
      <c r="AG881">
        <f t="shared" si="95"/>
        <v>1</v>
      </c>
      <c r="AH881">
        <f t="shared" si="96"/>
        <v>121</v>
      </c>
      <c r="AI881" t="str">
        <f t="shared" si="97"/>
        <v>Bronz customer</v>
      </c>
    </row>
    <row r="882" spans="1:35" x14ac:dyDescent="0.3">
      <c r="A882">
        <v>2948</v>
      </c>
      <c r="B882" t="s">
        <v>2786</v>
      </c>
      <c r="C882">
        <v>4105</v>
      </c>
      <c r="D882" t="s">
        <v>53</v>
      </c>
      <c r="E882" t="s">
        <v>25</v>
      </c>
      <c r="F882">
        <v>9</v>
      </c>
      <c r="G882" t="s">
        <v>2787</v>
      </c>
      <c r="H882" t="s">
        <v>2788</v>
      </c>
      <c r="I882">
        <f>VLOOKUP(A882,[1]Transactions!$A$2:$Y$3480,8,FALSE)</f>
        <v>0</v>
      </c>
      <c r="J882">
        <f>VLOOKUP(A882,[1]Transactions!$A$2:$Y$3480,13,FALSE)</f>
        <v>1163.77</v>
      </c>
      <c r="K882" s="4">
        <f>VLOOKUP(A882,[1]Transactions!$A$2:$Y$3480,14,FALSE)</f>
        <v>0</v>
      </c>
      <c r="M882" t="b">
        <f>VLOOKUP(A882,[1]Transactions!$A$2:$Y$3480,5,FALSE)</f>
        <v>0</v>
      </c>
      <c r="N882" t="str">
        <f>VLOOKUP(A882,[1]Transactions!$A$2:$Y$3480,6,FALSE)</f>
        <v>Approved</v>
      </c>
      <c r="O882">
        <f>VLOOKUP(A882,[1]Transactions!$A$1:$Y$3480,7,FALSE)</f>
        <v>0</v>
      </c>
      <c r="P882" t="s">
        <v>28</v>
      </c>
      <c r="Q882">
        <v>23</v>
      </c>
      <c r="R882" t="s">
        <v>111</v>
      </c>
      <c r="S882" t="s">
        <v>119</v>
      </c>
      <c r="T882" t="s">
        <v>31</v>
      </c>
      <c r="U882" t="s">
        <v>32</v>
      </c>
      <c r="V882" t="s">
        <v>33</v>
      </c>
      <c r="W882">
        <v>2</v>
      </c>
      <c r="X882">
        <v>5</v>
      </c>
      <c r="Y882">
        <v>4758.83</v>
      </c>
      <c r="Z882">
        <v>2088.6999999999998</v>
      </c>
      <c r="AA882">
        <v>23</v>
      </c>
      <c r="AB882">
        <v>111</v>
      </c>
      <c r="AC882">
        <v>5</v>
      </c>
      <c r="AD882">
        <v>2670.13</v>
      </c>
      <c r="AE882">
        <f t="shared" si="98"/>
        <v>1</v>
      </c>
      <c r="AF882">
        <f>_xlfn.IFS(AC882&gt;=14,1,AND(AC882&lt;=14,AC882&gt;7),2,AND(AC882&lt;=7,AC882&gt;=5),3,AND(AC882&lt;=4,AC882&gt;0),4)</f>
        <v>3</v>
      </c>
      <c r="AG882">
        <f t="shared" si="95"/>
        <v>3</v>
      </c>
      <c r="AH882">
        <f t="shared" si="96"/>
        <v>133</v>
      </c>
      <c r="AI882" t="str">
        <f t="shared" si="97"/>
        <v>Bronz customer</v>
      </c>
    </row>
    <row r="883" spans="1:35" x14ac:dyDescent="0.3">
      <c r="A883">
        <v>20</v>
      </c>
      <c r="B883" t="s">
        <v>2789</v>
      </c>
      <c r="C883">
        <v>2444</v>
      </c>
      <c r="D883" t="s">
        <v>24</v>
      </c>
      <c r="E883" t="s">
        <v>25</v>
      </c>
      <c r="F883">
        <v>8</v>
      </c>
      <c r="G883" t="s">
        <v>2790</v>
      </c>
      <c r="H883" t="s">
        <v>2791</v>
      </c>
      <c r="I883" t="str">
        <f>VLOOKUP(A883,[1]Transactions!$A$2:$Y$3480,8,FALSE)</f>
        <v>Road</v>
      </c>
      <c r="J883">
        <f>VLOOKUP(A883,[1]Transactions!$A$2:$Y$3480,13,FALSE)</f>
        <v>709.34</v>
      </c>
      <c r="K883" s="4">
        <f>VLOOKUP(A883,[1]Transactions!$A$2:$Y$3480,14,FALSE)</f>
        <v>37337</v>
      </c>
      <c r="M883" t="b">
        <f>VLOOKUP(A883,[1]Transactions!$A$2:$Y$3480,5,FALSE)</f>
        <v>1</v>
      </c>
      <c r="N883" t="str">
        <f>VLOOKUP(A883,[1]Transactions!$A$2:$Y$3480,6,FALSE)</f>
        <v>Approved</v>
      </c>
      <c r="O883" t="str">
        <f>VLOOKUP(A883,[1]Transactions!$A$1:$Y$3480,7,FALSE)</f>
        <v>Giant Bicycles</v>
      </c>
      <c r="P883" t="s">
        <v>28</v>
      </c>
      <c r="Q883">
        <v>72</v>
      </c>
      <c r="R883" t="s">
        <v>621</v>
      </c>
      <c r="S883" t="s">
        <v>119</v>
      </c>
      <c r="T883" t="s">
        <v>31</v>
      </c>
      <c r="U883" t="s">
        <v>32</v>
      </c>
      <c r="V883" t="s">
        <v>47</v>
      </c>
      <c r="W883">
        <v>11</v>
      </c>
      <c r="X883">
        <v>4</v>
      </c>
      <c r="Y883">
        <v>6618.86</v>
      </c>
      <c r="Z883">
        <v>3010.58</v>
      </c>
      <c r="AA883">
        <v>40</v>
      </c>
      <c r="AB883">
        <v>31</v>
      </c>
      <c r="AC883">
        <v>4</v>
      </c>
      <c r="AD883">
        <v>3608.28</v>
      </c>
      <c r="AE883">
        <f t="shared" si="98"/>
        <v>3</v>
      </c>
      <c r="AF883">
        <f t="shared" si="94"/>
        <v>4</v>
      </c>
      <c r="AG883">
        <f t="shared" si="95"/>
        <v>2</v>
      </c>
      <c r="AH883">
        <f t="shared" si="96"/>
        <v>342</v>
      </c>
      <c r="AI883" t="str">
        <f t="shared" si="97"/>
        <v>Silver Customer</v>
      </c>
    </row>
    <row r="884" spans="1:35" x14ac:dyDescent="0.3">
      <c r="A884">
        <v>3113</v>
      </c>
      <c r="B884" t="s">
        <v>2792</v>
      </c>
      <c r="C884">
        <v>2194</v>
      </c>
      <c r="D884" t="s">
        <v>24</v>
      </c>
      <c r="E884" t="s">
        <v>25</v>
      </c>
      <c r="F884">
        <v>7</v>
      </c>
      <c r="G884" t="s">
        <v>2793</v>
      </c>
      <c r="H884" t="s">
        <v>2794</v>
      </c>
      <c r="I884" t="str">
        <f>VLOOKUP(A884,[1]Transactions!$A$2:$Y$3480,8,FALSE)</f>
        <v>Standard</v>
      </c>
      <c r="J884">
        <f>VLOOKUP(A884,[1]Transactions!$A$2:$Y$3480,13,FALSE)</f>
        <v>903.11</v>
      </c>
      <c r="K884" s="4">
        <f>VLOOKUP(A884,[1]Transactions!$A$2:$Y$3480,14,FALSE)</f>
        <v>34527</v>
      </c>
      <c r="M884" t="b">
        <f>VLOOKUP(A884,[1]Transactions!$A$2:$Y$3480,5,FALSE)</f>
        <v>0</v>
      </c>
      <c r="N884" t="str">
        <f>VLOOKUP(A884,[1]Transactions!$A$2:$Y$3480,6,FALSE)</f>
        <v>Approved</v>
      </c>
      <c r="O884" t="str">
        <f>VLOOKUP(A884,[1]Transactions!$A$1:$Y$3480,7,FALSE)</f>
        <v>Trek Bicycles</v>
      </c>
      <c r="P884" t="s">
        <v>43</v>
      </c>
      <c r="Q884">
        <v>52</v>
      </c>
      <c r="R884" t="s">
        <v>603</v>
      </c>
      <c r="S884" t="s">
        <v>176</v>
      </c>
      <c r="T884" t="s">
        <v>31</v>
      </c>
      <c r="U884" t="s">
        <v>32</v>
      </c>
      <c r="V884" t="s">
        <v>33</v>
      </c>
      <c r="W884">
        <v>18</v>
      </c>
      <c r="X884">
        <v>8</v>
      </c>
      <c r="Y884">
        <v>10192.61</v>
      </c>
      <c r="Z884">
        <v>6047.75</v>
      </c>
      <c r="AA884">
        <v>50</v>
      </c>
      <c r="AB884">
        <v>109</v>
      </c>
      <c r="AC884">
        <v>8</v>
      </c>
      <c r="AD884">
        <v>4144.8599999999997</v>
      </c>
      <c r="AE884">
        <f t="shared" si="98"/>
        <v>1</v>
      </c>
      <c r="AF884">
        <f t="shared" si="94"/>
        <v>2</v>
      </c>
      <c r="AG884">
        <f t="shared" si="95"/>
        <v>2</v>
      </c>
      <c r="AH884">
        <f t="shared" si="96"/>
        <v>122</v>
      </c>
      <c r="AI884" t="str">
        <f t="shared" si="97"/>
        <v>Bronz customer</v>
      </c>
    </row>
    <row r="885" spans="1:35" x14ac:dyDescent="0.3">
      <c r="A885">
        <v>2663</v>
      </c>
      <c r="B885" t="s">
        <v>2795</v>
      </c>
      <c r="C885">
        <v>2756</v>
      </c>
      <c r="D885" t="s">
        <v>24</v>
      </c>
      <c r="E885" t="s">
        <v>25</v>
      </c>
      <c r="F885">
        <v>8</v>
      </c>
      <c r="G885" t="s">
        <v>2796</v>
      </c>
      <c r="H885" t="s">
        <v>2797</v>
      </c>
      <c r="I885" t="str">
        <f>VLOOKUP(A885,[1]Transactions!$A$2:$Y$3480,8,FALSE)</f>
        <v>Standard</v>
      </c>
      <c r="J885">
        <f>VLOOKUP(A885,[1]Transactions!$A$2:$Y$3480,13,FALSE)</f>
        <v>583.2700000000001</v>
      </c>
      <c r="K885" s="4">
        <f>VLOOKUP(A885,[1]Transactions!$A$2:$Y$3480,14,FALSE)</f>
        <v>33455</v>
      </c>
      <c r="M885" t="b">
        <f>VLOOKUP(A885,[1]Transactions!$A$2:$Y$3480,5,FALSE)</f>
        <v>1</v>
      </c>
      <c r="N885" t="str">
        <f>VLOOKUP(A885,[1]Transactions!$A$2:$Y$3480,6,FALSE)</f>
        <v>Approved</v>
      </c>
      <c r="O885" t="str">
        <f>VLOOKUP(A885,[1]Transactions!$A$1:$Y$3480,7,FALSE)</f>
        <v>OHM Cycles</v>
      </c>
      <c r="P885" t="s">
        <v>28</v>
      </c>
      <c r="Q885">
        <v>69</v>
      </c>
      <c r="R885" t="s">
        <v>364</v>
      </c>
      <c r="S885" t="s">
        <v>30</v>
      </c>
      <c r="T885" t="s">
        <v>31</v>
      </c>
      <c r="U885" t="s">
        <v>32</v>
      </c>
      <c r="V885" t="s">
        <v>33</v>
      </c>
      <c r="W885">
        <v>19</v>
      </c>
      <c r="X885">
        <v>5</v>
      </c>
      <c r="Y885">
        <v>7423.23</v>
      </c>
      <c r="Z885">
        <v>5386.21</v>
      </c>
      <c r="AA885">
        <v>64</v>
      </c>
      <c r="AB885">
        <v>164</v>
      </c>
      <c r="AC885">
        <v>5</v>
      </c>
      <c r="AD885">
        <v>2037.02</v>
      </c>
      <c r="AE885">
        <f t="shared" si="98"/>
        <v>1</v>
      </c>
      <c r="AF885">
        <f>_xlfn.IFS(AC885&gt;=14,1,AND(AC885&lt;=14,AC885&gt;7),2,AND(AC885&lt;=7,AC885&gt;=5),3,AND(AC885&lt;=4,AC885&gt;0),4)</f>
        <v>3</v>
      </c>
      <c r="AG885">
        <f t="shared" si="95"/>
        <v>3</v>
      </c>
      <c r="AH885">
        <f t="shared" si="96"/>
        <v>133</v>
      </c>
      <c r="AI885" t="str">
        <f t="shared" si="97"/>
        <v>Bronz customer</v>
      </c>
    </row>
    <row r="886" spans="1:35" x14ac:dyDescent="0.3">
      <c r="A886">
        <v>1132</v>
      </c>
      <c r="B886" t="s">
        <v>2798</v>
      </c>
      <c r="C886">
        <v>3076</v>
      </c>
      <c r="D886" t="s">
        <v>40</v>
      </c>
      <c r="E886" t="s">
        <v>25</v>
      </c>
      <c r="F886">
        <v>7</v>
      </c>
      <c r="G886" t="s">
        <v>1718</v>
      </c>
      <c r="H886" t="s">
        <v>2799</v>
      </c>
      <c r="I886" t="str">
        <f>VLOOKUP(A886,[1]Transactions!$A$2:$Y$3480,8,FALSE)</f>
        <v>Standard</v>
      </c>
      <c r="J886">
        <f>VLOOKUP(A886,[1]Transactions!$A$2:$Y$3480,13,FALSE)</f>
        <v>209.84000000000003</v>
      </c>
      <c r="K886" s="4">
        <f>VLOOKUP(A886,[1]Transactions!$A$2:$Y$3480,14,FALSE)</f>
        <v>38693</v>
      </c>
      <c r="M886" t="b">
        <f>VLOOKUP(A886,[1]Transactions!$A$2:$Y$3480,5,FALSE)</f>
        <v>0</v>
      </c>
      <c r="N886" t="str">
        <f>VLOOKUP(A886,[1]Transactions!$A$2:$Y$3480,6,FALSE)</f>
        <v>Approved</v>
      </c>
      <c r="O886" t="str">
        <f>VLOOKUP(A886,[1]Transactions!$A$1:$Y$3480,7,FALSE)</f>
        <v>Norco Bicycles</v>
      </c>
      <c r="P886" t="s">
        <v>43</v>
      </c>
      <c r="Q886">
        <v>99</v>
      </c>
      <c r="R886" t="s">
        <v>107</v>
      </c>
      <c r="S886" t="s">
        <v>45</v>
      </c>
      <c r="T886" t="s">
        <v>38</v>
      </c>
      <c r="U886" t="s">
        <v>32</v>
      </c>
      <c r="V886" t="s">
        <v>33</v>
      </c>
      <c r="W886">
        <v>9</v>
      </c>
      <c r="X886">
        <v>8</v>
      </c>
      <c r="Y886">
        <v>9603.1</v>
      </c>
      <c r="Z886">
        <v>6399.94</v>
      </c>
      <c r="AA886">
        <v>35</v>
      </c>
      <c r="AB886">
        <v>44</v>
      </c>
      <c r="AC886">
        <v>8</v>
      </c>
      <c r="AD886">
        <v>3203.16</v>
      </c>
      <c r="AE886">
        <f t="shared" si="98"/>
        <v>3</v>
      </c>
      <c r="AF886">
        <f t="shared" si="94"/>
        <v>2</v>
      </c>
      <c r="AG886">
        <f t="shared" si="95"/>
        <v>2</v>
      </c>
      <c r="AH886">
        <f t="shared" si="96"/>
        <v>322</v>
      </c>
      <c r="AI886" t="str">
        <f t="shared" si="97"/>
        <v>Silver Customer</v>
      </c>
    </row>
    <row r="887" spans="1:35" x14ac:dyDescent="0.3">
      <c r="A887">
        <v>1221</v>
      </c>
      <c r="B887" t="s">
        <v>2800</v>
      </c>
      <c r="C887">
        <v>2020</v>
      </c>
      <c r="D887" t="s">
        <v>24</v>
      </c>
      <c r="E887" t="s">
        <v>25</v>
      </c>
      <c r="F887">
        <v>9</v>
      </c>
      <c r="G887" t="s">
        <v>2801</v>
      </c>
      <c r="H887" t="s">
        <v>2802</v>
      </c>
      <c r="I887" t="str">
        <f>VLOOKUP(A887,[1]Transactions!$A$2:$Y$3480,8,FALSE)</f>
        <v>Mountain</v>
      </c>
      <c r="J887">
        <f>VLOOKUP(A887,[1]Transactions!$A$2:$Y$3480,13,FALSE)</f>
        <v>75.75</v>
      </c>
      <c r="K887" s="4">
        <f>VLOOKUP(A887,[1]Transactions!$A$2:$Y$3480,14,FALSE)</f>
        <v>34244</v>
      </c>
      <c r="M887" t="b">
        <f>VLOOKUP(A887,[1]Transactions!$A$2:$Y$3480,5,FALSE)</f>
        <v>1</v>
      </c>
      <c r="N887" t="str">
        <f>VLOOKUP(A887,[1]Transactions!$A$2:$Y$3480,6,FALSE)</f>
        <v>Approved</v>
      </c>
      <c r="O887" t="str">
        <f>VLOOKUP(A887,[1]Transactions!$A$1:$Y$3480,7,FALSE)</f>
        <v>Norco Bicycles</v>
      </c>
      <c r="P887" t="s">
        <v>28</v>
      </c>
      <c r="Q887">
        <v>75</v>
      </c>
      <c r="R887" t="s">
        <v>554</v>
      </c>
      <c r="S887" t="s">
        <v>30</v>
      </c>
      <c r="T887" t="s">
        <v>46</v>
      </c>
      <c r="U887" t="s">
        <v>32</v>
      </c>
      <c r="V887" t="s">
        <v>33</v>
      </c>
      <c r="W887">
        <v>14</v>
      </c>
      <c r="X887">
        <v>7</v>
      </c>
      <c r="Y887">
        <v>5309.76</v>
      </c>
      <c r="Z887">
        <v>3809.27</v>
      </c>
      <c r="AA887">
        <v>24</v>
      </c>
      <c r="AB887">
        <v>9</v>
      </c>
      <c r="AC887">
        <v>7</v>
      </c>
      <c r="AD887">
        <v>1500.49</v>
      </c>
      <c r="AE887">
        <f t="shared" si="98"/>
        <v>4</v>
      </c>
      <c r="AF887">
        <f t="shared" si="94"/>
        <v>3</v>
      </c>
      <c r="AG887">
        <f t="shared" si="95"/>
        <v>4</v>
      </c>
      <c r="AH887">
        <f t="shared" si="96"/>
        <v>434</v>
      </c>
      <c r="AI887" t="str">
        <f t="shared" si="97"/>
        <v>Platinum Customer</v>
      </c>
    </row>
    <row r="888" spans="1:35" x14ac:dyDescent="0.3">
      <c r="A888">
        <v>2566</v>
      </c>
      <c r="B888" t="s">
        <v>2803</v>
      </c>
      <c r="C888">
        <v>3041</v>
      </c>
      <c r="D888" t="s">
        <v>40</v>
      </c>
      <c r="E888" t="s">
        <v>25</v>
      </c>
      <c r="F888">
        <v>8</v>
      </c>
      <c r="G888" t="s">
        <v>2804</v>
      </c>
      <c r="H888" t="s">
        <v>2805</v>
      </c>
      <c r="I888" t="str">
        <f>VLOOKUP(A888,[1]Transactions!$A$2:$Y$3480,8,FALSE)</f>
        <v>Touring</v>
      </c>
      <c r="J888">
        <f>VLOOKUP(A888,[1]Transactions!$A$2:$Y$3480,13,FALSE)</f>
        <v>1010.02</v>
      </c>
      <c r="K888" s="4">
        <f>VLOOKUP(A888,[1]Transactions!$A$2:$Y$3480,14,FALSE)</f>
        <v>38193</v>
      </c>
      <c r="M888" t="b">
        <f>VLOOKUP(A888,[1]Transactions!$A$2:$Y$3480,5,FALSE)</f>
        <v>0</v>
      </c>
      <c r="N888" t="str">
        <f>VLOOKUP(A888,[1]Transactions!$A$2:$Y$3480,6,FALSE)</f>
        <v>Approved</v>
      </c>
      <c r="O888" t="str">
        <f>VLOOKUP(A888,[1]Transactions!$A$1:$Y$3480,7,FALSE)</f>
        <v>Giant Bicycles</v>
      </c>
      <c r="P888" t="s">
        <v>43</v>
      </c>
      <c r="Q888">
        <v>48</v>
      </c>
      <c r="R888" t="s">
        <v>2806</v>
      </c>
      <c r="S888" t="s">
        <v>96</v>
      </c>
      <c r="T888" t="s">
        <v>38</v>
      </c>
      <c r="U888" t="s">
        <v>32</v>
      </c>
      <c r="V888" t="s">
        <v>33</v>
      </c>
      <c r="W888">
        <v>6</v>
      </c>
      <c r="X888">
        <v>10</v>
      </c>
      <c r="Y888">
        <v>8489.6</v>
      </c>
      <c r="Z888">
        <v>5334.82</v>
      </c>
      <c r="AA888">
        <v>23</v>
      </c>
      <c r="AB888">
        <v>17</v>
      </c>
      <c r="AC888">
        <v>10</v>
      </c>
      <c r="AD888">
        <v>3154.78</v>
      </c>
      <c r="AE888">
        <f t="shared" si="98"/>
        <v>4</v>
      </c>
      <c r="AF888">
        <f t="shared" si="94"/>
        <v>2</v>
      </c>
      <c r="AG888">
        <f t="shared" si="95"/>
        <v>2</v>
      </c>
      <c r="AH888">
        <f t="shared" si="96"/>
        <v>422</v>
      </c>
      <c r="AI888" t="str">
        <f t="shared" si="97"/>
        <v>Platinum Customer</v>
      </c>
    </row>
    <row r="889" spans="1:35" x14ac:dyDescent="0.3">
      <c r="A889">
        <v>2730</v>
      </c>
      <c r="B889" t="s">
        <v>2807</v>
      </c>
      <c r="C889">
        <v>4165</v>
      </c>
      <c r="D889" t="s">
        <v>53</v>
      </c>
      <c r="E889" t="s">
        <v>25</v>
      </c>
      <c r="F889">
        <v>7</v>
      </c>
      <c r="G889" t="s">
        <v>2808</v>
      </c>
      <c r="H889" t="s">
        <v>2809</v>
      </c>
      <c r="I889" t="str">
        <f>VLOOKUP(A889,[1]Transactions!$A$2:$Y$3480,8,FALSE)</f>
        <v>Road</v>
      </c>
      <c r="J889">
        <f>VLOOKUP(A889,[1]Transactions!$A$2:$Y$3480,13,FALSE)</f>
        <v>75.139999999999986</v>
      </c>
      <c r="K889" s="4">
        <f>VLOOKUP(A889,[1]Transactions!$A$2:$Y$3480,14,FALSE)</f>
        <v>39298</v>
      </c>
      <c r="M889" t="b">
        <f>VLOOKUP(A889,[1]Transactions!$A$2:$Y$3480,5,FALSE)</f>
        <v>1</v>
      </c>
      <c r="N889" t="str">
        <f>VLOOKUP(A889,[1]Transactions!$A$2:$Y$3480,6,FALSE)</f>
        <v>Approved</v>
      </c>
      <c r="O889" t="str">
        <f>VLOOKUP(A889,[1]Transactions!$A$1:$Y$3480,7,FALSE)</f>
        <v>OHM Cycles</v>
      </c>
      <c r="P889" t="s">
        <v>28</v>
      </c>
      <c r="Q889">
        <v>15</v>
      </c>
      <c r="R889" t="s">
        <v>599</v>
      </c>
      <c r="S889" t="s">
        <v>45</v>
      </c>
      <c r="T889" t="s">
        <v>31</v>
      </c>
      <c r="U889" t="s">
        <v>32</v>
      </c>
      <c r="V889" t="s">
        <v>47</v>
      </c>
      <c r="W889">
        <v>11</v>
      </c>
      <c r="X889">
        <v>7</v>
      </c>
      <c r="Y889">
        <v>4649.51</v>
      </c>
      <c r="Z889">
        <v>3045.28</v>
      </c>
      <c r="AA889">
        <v>59</v>
      </c>
      <c r="AB889">
        <v>4</v>
      </c>
      <c r="AC889">
        <v>7</v>
      </c>
      <c r="AD889">
        <v>1604.23</v>
      </c>
      <c r="AE889">
        <f t="shared" si="98"/>
        <v>4</v>
      </c>
      <c r="AF889">
        <f t="shared" si="94"/>
        <v>3</v>
      </c>
      <c r="AG889">
        <f t="shared" si="95"/>
        <v>4</v>
      </c>
      <c r="AH889">
        <f t="shared" si="96"/>
        <v>434</v>
      </c>
      <c r="AI889" t="str">
        <f t="shared" si="97"/>
        <v>Platinum Customer</v>
      </c>
    </row>
    <row r="890" spans="1:35" x14ac:dyDescent="0.3">
      <c r="A890">
        <v>949</v>
      </c>
      <c r="B890" t="s">
        <v>2810</v>
      </c>
      <c r="C890">
        <v>2010</v>
      </c>
      <c r="D890" t="s">
        <v>24</v>
      </c>
      <c r="E890" t="s">
        <v>25</v>
      </c>
      <c r="F890">
        <v>9</v>
      </c>
      <c r="G890" t="s">
        <v>1237</v>
      </c>
      <c r="H890" t="s">
        <v>2811</v>
      </c>
      <c r="I890" t="str">
        <f>VLOOKUP(A890,[1]Transactions!$A$2:$Y$3480,8,FALSE)</f>
        <v>Standard</v>
      </c>
      <c r="J890">
        <f>VLOOKUP(A890,[1]Transactions!$A$2:$Y$3480,13,FALSE)</f>
        <v>431.33000000000004</v>
      </c>
      <c r="K890" s="4">
        <f>VLOOKUP(A890,[1]Transactions!$A$2:$Y$3480,14,FALSE)</f>
        <v>35052</v>
      </c>
      <c r="M890" t="b">
        <f>VLOOKUP(A890,[1]Transactions!$A$2:$Y$3480,5,FALSE)</f>
        <v>0</v>
      </c>
      <c r="N890" t="str">
        <f>VLOOKUP(A890,[1]Transactions!$A$2:$Y$3480,6,FALSE)</f>
        <v>Approved</v>
      </c>
      <c r="O890" t="str">
        <f>VLOOKUP(A890,[1]Transactions!$A$1:$Y$3480,7,FALSE)</f>
        <v>Giant Bicycles</v>
      </c>
      <c r="P890" t="s">
        <v>28</v>
      </c>
      <c r="Q890">
        <v>18</v>
      </c>
      <c r="R890" t="s">
        <v>425</v>
      </c>
      <c r="S890" t="s">
        <v>30</v>
      </c>
      <c r="T890" t="s">
        <v>31</v>
      </c>
      <c r="U890" t="s">
        <v>32</v>
      </c>
      <c r="V890" t="s">
        <v>33</v>
      </c>
      <c r="W890">
        <v>3</v>
      </c>
      <c r="X890">
        <v>6</v>
      </c>
      <c r="Y890">
        <v>6945.27</v>
      </c>
      <c r="Z890">
        <v>3300.78</v>
      </c>
      <c r="AA890">
        <v>45</v>
      </c>
      <c r="AB890">
        <v>88</v>
      </c>
      <c r="AC890">
        <v>6</v>
      </c>
      <c r="AD890">
        <v>3644.49</v>
      </c>
      <c r="AE890">
        <f t="shared" si="98"/>
        <v>1</v>
      </c>
      <c r="AF890">
        <f t="shared" si="94"/>
        <v>3</v>
      </c>
      <c r="AG890">
        <f t="shared" si="95"/>
        <v>2</v>
      </c>
      <c r="AH890">
        <f t="shared" si="96"/>
        <v>132</v>
      </c>
      <c r="AI890" t="str">
        <f t="shared" si="97"/>
        <v>Bronz customer</v>
      </c>
    </row>
    <row r="891" spans="1:35" x14ac:dyDescent="0.3">
      <c r="A891">
        <v>1595</v>
      </c>
      <c r="B891" t="s">
        <v>2812</v>
      </c>
      <c r="C891">
        <v>3197</v>
      </c>
      <c r="D891" t="s">
        <v>40</v>
      </c>
      <c r="E891" t="s">
        <v>25</v>
      </c>
      <c r="F891">
        <v>9</v>
      </c>
      <c r="G891" t="s">
        <v>2813</v>
      </c>
      <c r="H891" t="s">
        <v>2814</v>
      </c>
      <c r="I891" t="str">
        <f>VLOOKUP(A891,[1]Transactions!$A$2:$Y$3480,8,FALSE)</f>
        <v>Standard</v>
      </c>
      <c r="J891">
        <f>VLOOKUP(A891,[1]Transactions!$A$2:$Y$3480,13,FALSE)</f>
        <v>451.65000000000009</v>
      </c>
      <c r="K891" s="4">
        <f>VLOOKUP(A891,[1]Transactions!$A$2:$Y$3480,14,FALSE)</f>
        <v>40784</v>
      </c>
      <c r="M891" t="b">
        <f>VLOOKUP(A891,[1]Transactions!$A$2:$Y$3480,5,FALSE)</f>
        <v>1</v>
      </c>
      <c r="N891" t="str">
        <f>VLOOKUP(A891,[1]Transactions!$A$2:$Y$3480,6,FALSE)</f>
        <v>Approved</v>
      </c>
      <c r="O891" t="str">
        <f>VLOOKUP(A891,[1]Transactions!$A$1:$Y$3480,7,FALSE)</f>
        <v>Giant Bicycles</v>
      </c>
      <c r="P891" t="s">
        <v>43</v>
      </c>
      <c r="Q891">
        <v>15</v>
      </c>
      <c r="R891" t="s">
        <v>599</v>
      </c>
      <c r="S891" t="s">
        <v>45</v>
      </c>
      <c r="T891" t="s">
        <v>46</v>
      </c>
      <c r="U891" t="s">
        <v>32</v>
      </c>
      <c r="V891" t="s">
        <v>33</v>
      </c>
      <c r="W891">
        <v>11</v>
      </c>
      <c r="X891">
        <v>7</v>
      </c>
      <c r="Y891">
        <v>9792.89</v>
      </c>
      <c r="Z891">
        <v>4901.1400000000003</v>
      </c>
      <c r="AA891">
        <v>44</v>
      </c>
      <c r="AB891">
        <v>77</v>
      </c>
      <c r="AC891">
        <v>7</v>
      </c>
      <c r="AD891">
        <v>4891.75</v>
      </c>
      <c r="AE891">
        <f t="shared" si="98"/>
        <v>2</v>
      </c>
      <c r="AF891">
        <f t="shared" si="94"/>
        <v>3</v>
      </c>
      <c r="AG891">
        <f t="shared" si="95"/>
        <v>1</v>
      </c>
      <c r="AH891">
        <f t="shared" si="96"/>
        <v>231</v>
      </c>
      <c r="AI891" t="str">
        <f t="shared" si="97"/>
        <v>Gold Customerr</v>
      </c>
    </row>
    <row r="892" spans="1:35" x14ac:dyDescent="0.3">
      <c r="A892">
        <v>1655</v>
      </c>
      <c r="B892" t="s">
        <v>2815</v>
      </c>
      <c r="C892">
        <v>3161</v>
      </c>
      <c r="D892" t="s">
        <v>40</v>
      </c>
      <c r="E892" t="s">
        <v>25</v>
      </c>
      <c r="F892">
        <v>11</v>
      </c>
      <c r="G892" t="s">
        <v>2816</v>
      </c>
      <c r="H892" t="s">
        <v>2817</v>
      </c>
      <c r="I892" t="str">
        <f>VLOOKUP(A892,[1]Transactions!$A$2:$Y$3480,8,FALSE)</f>
        <v>Standard</v>
      </c>
      <c r="J892">
        <f>VLOOKUP(A892,[1]Transactions!$A$2:$Y$3480,13,FALSE)</f>
        <v>1215.3399999999999</v>
      </c>
      <c r="K892" s="4">
        <f>VLOOKUP(A892,[1]Transactions!$A$2:$Y$3480,14,FALSE)</f>
        <v>39427</v>
      </c>
      <c r="M892" t="b">
        <f>VLOOKUP(A892,[1]Transactions!$A$2:$Y$3480,5,FALSE)</f>
        <v>0</v>
      </c>
      <c r="N892" t="str">
        <f>VLOOKUP(A892,[1]Transactions!$A$2:$Y$3480,6,FALSE)</f>
        <v>Approved</v>
      </c>
      <c r="O892" t="str">
        <f>VLOOKUP(A892,[1]Transactions!$A$1:$Y$3480,7,FALSE)</f>
        <v>Solex</v>
      </c>
      <c r="P892" t="s">
        <v>28</v>
      </c>
      <c r="Q892">
        <v>38</v>
      </c>
      <c r="R892" t="s">
        <v>625</v>
      </c>
      <c r="S892" t="s">
        <v>119</v>
      </c>
      <c r="T892" t="s">
        <v>38</v>
      </c>
      <c r="U892" t="s">
        <v>32</v>
      </c>
      <c r="V892" t="s">
        <v>33</v>
      </c>
      <c r="W892">
        <v>13</v>
      </c>
      <c r="X892">
        <v>3</v>
      </c>
      <c r="Y892">
        <v>3331.17</v>
      </c>
      <c r="Z892">
        <v>1993.62</v>
      </c>
      <c r="AA892">
        <v>37</v>
      </c>
      <c r="AB892">
        <v>16</v>
      </c>
      <c r="AC892">
        <v>3</v>
      </c>
      <c r="AD892">
        <v>1337.55</v>
      </c>
      <c r="AE892">
        <f t="shared" si="98"/>
        <v>4</v>
      </c>
      <c r="AF892">
        <f t="shared" si="94"/>
        <v>4</v>
      </c>
      <c r="AG892">
        <f t="shared" si="95"/>
        <v>4</v>
      </c>
      <c r="AH892">
        <f t="shared" si="96"/>
        <v>444</v>
      </c>
      <c r="AI892" t="str">
        <f t="shared" si="97"/>
        <v>Platinum Customer</v>
      </c>
    </row>
    <row r="893" spans="1:35" x14ac:dyDescent="0.3">
      <c r="A893">
        <v>1109</v>
      </c>
      <c r="B893" t="s">
        <v>2818</v>
      </c>
      <c r="C893">
        <v>3130</v>
      </c>
      <c r="D893" t="s">
        <v>40</v>
      </c>
      <c r="E893" t="s">
        <v>25</v>
      </c>
      <c r="F893">
        <v>9</v>
      </c>
      <c r="G893" t="s">
        <v>2819</v>
      </c>
      <c r="H893" t="s">
        <v>2820</v>
      </c>
      <c r="I893" t="str">
        <f>VLOOKUP(A893,[1]Transactions!$A$2:$Y$3480,8,FALSE)</f>
        <v>Standard</v>
      </c>
      <c r="J893">
        <f>VLOOKUP(A893,[1]Transactions!$A$2:$Y$3480,13,FALSE)</f>
        <v>690.49</v>
      </c>
      <c r="K893" s="4">
        <f>VLOOKUP(A893,[1]Transactions!$A$2:$Y$3480,14,FALSE)</f>
        <v>40670</v>
      </c>
      <c r="M893" t="b">
        <f>VLOOKUP(A893,[1]Transactions!$A$2:$Y$3480,5,FALSE)</f>
        <v>0</v>
      </c>
      <c r="N893" t="str">
        <f>VLOOKUP(A893,[1]Transactions!$A$2:$Y$3480,6,FALSE)</f>
        <v>Approved</v>
      </c>
      <c r="O893" t="str">
        <f>VLOOKUP(A893,[1]Transactions!$A$1:$Y$3480,7,FALSE)</f>
        <v>Solex</v>
      </c>
      <c r="P893" t="s">
        <v>28</v>
      </c>
      <c r="Q893">
        <v>21</v>
      </c>
      <c r="R893" t="s">
        <v>2821</v>
      </c>
      <c r="S893" t="s">
        <v>96</v>
      </c>
      <c r="T893" t="s">
        <v>46</v>
      </c>
      <c r="U893" t="s">
        <v>32</v>
      </c>
      <c r="V893" t="s">
        <v>47</v>
      </c>
      <c r="W893">
        <v>6</v>
      </c>
      <c r="X893">
        <v>3</v>
      </c>
      <c r="Y893">
        <v>2411.02</v>
      </c>
      <c r="Z893">
        <v>1727.82</v>
      </c>
      <c r="AA893">
        <v>31</v>
      </c>
      <c r="AB893">
        <v>208</v>
      </c>
      <c r="AC893">
        <v>3</v>
      </c>
      <c r="AD893">
        <v>683.2</v>
      </c>
      <c r="AE893">
        <f t="shared" si="98"/>
        <v>1</v>
      </c>
      <c r="AF893">
        <f t="shared" si="94"/>
        <v>4</v>
      </c>
      <c r="AG893">
        <f t="shared" si="95"/>
        <v>4</v>
      </c>
      <c r="AH893">
        <f t="shared" si="96"/>
        <v>144</v>
      </c>
      <c r="AI893" t="str">
        <f t="shared" si="97"/>
        <v>Bronz customer</v>
      </c>
    </row>
    <row r="894" spans="1:35" x14ac:dyDescent="0.3">
      <c r="A894">
        <v>1887</v>
      </c>
      <c r="B894" t="s">
        <v>2822</v>
      </c>
      <c r="C894">
        <v>3183</v>
      </c>
      <c r="D894" t="s">
        <v>40</v>
      </c>
      <c r="E894" t="s">
        <v>25</v>
      </c>
      <c r="F894">
        <v>9</v>
      </c>
      <c r="G894" t="s">
        <v>2823</v>
      </c>
      <c r="H894" t="s">
        <v>2824</v>
      </c>
      <c r="I894" t="str">
        <f>VLOOKUP(A894,[1]Transactions!$A$2:$Y$3480,8,FALSE)</f>
        <v>Standard</v>
      </c>
      <c r="J894">
        <f>VLOOKUP(A894,[1]Transactions!$A$2:$Y$3480,13,FALSE)</f>
        <v>195.33999999999992</v>
      </c>
      <c r="K894" s="4">
        <f>VLOOKUP(A894,[1]Transactions!$A$2:$Y$3480,14,FALSE)</f>
        <v>42404</v>
      </c>
      <c r="M894" t="b">
        <f>VLOOKUP(A894,[1]Transactions!$A$2:$Y$3480,5,FALSE)</f>
        <v>1</v>
      </c>
      <c r="N894" t="str">
        <f>VLOOKUP(A894,[1]Transactions!$A$2:$Y$3480,6,FALSE)</f>
        <v>Approved</v>
      </c>
      <c r="O894" t="str">
        <f>VLOOKUP(A894,[1]Transactions!$A$1:$Y$3480,7,FALSE)</f>
        <v>Trek Bicycles</v>
      </c>
      <c r="P894" t="s">
        <v>43</v>
      </c>
      <c r="Q894">
        <v>22</v>
      </c>
      <c r="R894" t="s">
        <v>339</v>
      </c>
      <c r="S894" t="s">
        <v>219</v>
      </c>
      <c r="T894" t="s">
        <v>38</v>
      </c>
      <c r="U894" t="s">
        <v>32</v>
      </c>
      <c r="V894" t="s">
        <v>33</v>
      </c>
      <c r="W894">
        <v>8</v>
      </c>
      <c r="X894">
        <v>9</v>
      </c>
      <c r="Y894">
        <v>13551.54</v>
      </c>
      <c r="Z894">
        <v>6747.1</v>
      </c>
      <c r="AA894">
        <v>55</v>
      </c>
      <c r="AB894">
        <v>105</v>
      </c>
      <c r="AC894">
        <v>9</v>
      </c>
      <c r="AD894">
        <v>6804.44</v>
      </c>
      <c r="AE894">
        <f t="shared" si="98"/>
        <v>1</v>
      </c>
      <c r="AF894">
        <f t="shared" si="94"/>
        <v>2</v>
      </c>
      <c r="AG894">
        <f t="shared" si="95"/>
        <v>1</v>
      </c>
      <c r="AH894">
        <f t="shared" si="96"/>
        <v>121</v>
      </c>
      <c r="AI894" t="str">
        <f t="shared" si="97"/>
        <v>Bronz customer</v>
      </c>
    </row>
    <row r="895" spans="1:35" x14ac:dyDescent="0.3">
      <c r="A895">
        <v>971</v>
      </c>
      <c r="B895" t="s">
        <v>2825</v>
      </c>
      <c r="C895">
        <v>3428</v>
      </c>
      <c r="D895" t="s">
        <v>40</v>
      </c>
      <c r="E895" t="s">
        <v>25</v>
      </c>
      <c r="F895">
        <v>7</v>
      </c>
      <c r="G895" t="s">
        <v>2826</v>
      </c>
      <c r="H895" t="s">
        <v>2827</v>
      </c>
      <c r="I895" t="str">
        <f>VLOOKUP(A895,[1]Transactions!$A$2:$Y$3480,8,FALSE)</f>
        <v>Mountain</v>
      </c>
      <c r="J895">
        <f>VLOOKUP(A895,[1]Transactions!$A$2:$Y$3480,13,FALSE)</f>
        <v>75.75</v>
      </c>
      <c r="K895" s="4">
        <f>VLOOKUP(A895,[1]Transactions!$A$2:$Y$3480,14,FALSE)</f>
        <v>34071</v>
      </c>
      <c r="M895" t="b">
        <f>VLOOKUP(A895,[1]Transactions!$A$2:$Y$3480,5,FALSE)</f>
        <v>0</v>
      </c>
      <c r="N895" t="str">
        <f>VLOOKUP(A895,[1]Transactions!$A$2:$Y$3480,6,FALSE)</f>
        <v>Approved</v>
      </c>
      <c r="O895" t="str">
        <f>VLOOKUP(A895,[1]Transactions!$A$1:$Y$3480,7,FALSE)</f>
        <v>Norco Bicycles</v>
      </c>
      <c r="P895" t="s">
        <v>28</v>
      </c>
      <c r="Q895">
        <v>11</v>
      </c>
      <c r="R895" t="s">
        <v>1017</v>
      </c>
      <c r="S895" t="s">
        <v>119</v>
      </c>
      <c r="T895" t="s">
        <v>46</v>
      </c>
      <c r="U895" t="s">
        <v>32</v>
      </c>
      <c r="V895" t="s">
        <v>47</v>
      </c>
      <c r="W895">
        <v>22</v>
      </c>
      <c r="X895">
        <v>5</v>
      </c>
      <c r="Y895">
        <v>5862.57</v>
      </c>
      <c r="Z895">
        <v>1846.79</v>
      </c>
      <c r="AA895">
        <v>31</v>
      </c>
      <c r="AB895">
        <v>48</v>
      </c>
      <c r="AC895">
        <v>5</v>
      </c>
      <c r="AD895">
        <v>4015.78</v>
      </c>
      <c r="AE895">
        <f t="shared" si="98"/>
        <v>2</v>
      </c>
      <c r="AF895">
        <f>_xlfn.IFS(AC895&gt;=14,1,AND(AC895&lt;=14,AC895&gt;7),2,AND(AC895&lt;=7,AC895&gt;=5),3,AND(AC895&lt;=4,AC895&gt;0),4)</f>
        <v>3</v>
      </c>
      <c r="AG895">
        <f t="shared" si="95"/>
        <v>2</v>
      </c>
      <c r="AH895">
        <f t="shared" si="96"/>
        <v>232</v>
      </c>
      <c r="AI895" t="str">
        <f t="shared" si="97"/>
        <v>Gold Customerr</v>
      </c>
    </row>
    <row r="896" spans="1:35" x14ac:dyDescent="0.3">
      <c r="A896">
        <v>2202</v>
      </c>
      <c r="B896" t="s">
        <v>2828</v>
      </c>
      <c r="C896">
        <v>2099</v>
      </c>
      <c r="D896" t="s">
        <v>24</v>
      </c>
      <c r="E896" t="s">
        <v>25</v>
      </c>
      <c r="F896">
        <v>11</v>
      </c>
      <c r="G896" t="s">
        <v>2829</v>
      </c>
      <c r="H896" t="s">
        <v>2830</v>
      </c>
      <c r="I896" t="str">
        <f>VLOOKUP(A896,[1]Transactions!$A$2:$Y$3480,8,FALSE)</f>
        <v>Road</v>
      </c>
      <c r="J896">
        <f>VLOOKUP(A896,[1]Transactions!$A$2:$Y$3480,13,FALSE)</f>
        <v>199.09999999999991</v>
      </c>
      <c r="K896" s="4">
        <f>VLOOKUP(A896,[1]Transactions!$A$2:$Y$3480,14,FALSE)</f>
        <v>39427</v>
      </c>
      <c r="M896" t="b">
        <f>VLOOKUP(A896,[1]Transactions!$A$2:$Y$3480,5,FALSE)</f>
        <v>1</v>
      </c>
      <c r="N896" t="str">
        <f>VLOOKUP(A896,[1]Transactions!$A$2:$Y$3480,6,FALSE)</f>
        <v>Approved</v>
      </c>
      <c r="O896" t="str">
        <f>VLOOKUP(A896,[1]Transactions!$A$1:$Y$3480,7,FALSE)</f>
        <v>OHM Cycles</v>
      </c>
      <c r="P896" t="s">
        <v>43</v>
      </c>
      <c r="Q896">
        <v>46</v>
      </c>
      <c r="R896" t="s">
        <v>453</v>
      </c>
      <c r="S896" t="s">
        <v>45</v>
      </c>
      <c r="T896" t="s">
        <v>38</v>
      </c>
      <c r="U896" t="s">
        <v>32</v>
      </c>
      <c r="V896" t="s">
        <v>33</v>
      </c>
      <c r="W896">
        <v>8</v>
      </c>
      <c r="X896">
        <v>9</v>
      </c>
      <c r="Y896">
        <v>8331.17</v>
      </c>
      <c r="Z896">
        <v>3284.53</v>
      </c>
      <c r="AA896">
        <v>43</v>
      </c>
      <c r="AB896">
        <v>58</v>
      </c>
      <c r="AC896">
        <v>9</v>
      </c>
      <c r="AD896">
        <v>5046.6400000000003</v>
      </c>
      <c r="AE896">
        <f t="shared" si="98"/>
        <v>2</v>
      </c>
      <c r="AF896">
        <f t="shared" si="94"/>
        <v>2</v>
      </c>
      <c r="AG896">
        <f t="shared" si="95"/>
        <v>1</v>
      </c>
      <c r="AH896">
        <f t="shared" si="96"/>
        <v>221</v>
      </c>
      <c r="AI896" t="str">
        <f t="shared" si="97"/>
        <v>Gold Customerr</v>
      </c>
    </row>
    <row r="897" spans="1:35" x14ac:dyDescent="0.3">
      <c r="A897">
        <v>2171</v>
      </c>
      <c r="B897" t="s">
        <v>2831</v>
      </c>
      <c r="C897">
        <v>2138</v>
      </c>
      <c r="D897" t="s">
        <v>24</v>
      </c>
      <c r="E897" t="s">
        <v>25</v>
      </c>
      <c r="F897">
        <v>9</v>
      </c>
      <c r="G897" t="s">
        <v>384</v>
      </c>
      <c r="H897" t="s">
        <v>2832</v>
      </c>
      <c r="I897" t="str">
        <f>VLOOKUP(A897,[1]Transactions!$A$2:$Y$3480,8,FALSE)</f>
        <v>Standard</v>
      </c>
      <c r="J897">
        <f>VLOOKUP(A897,[1]Transactions!$A$2:$Y$3480,13,FALSE)</f>
        <v>1702.5499999999997</v>
      </c>
      <c r="K897" s="4">
        <f>VLOOKUP(A897,[1]Transactions!$A$2:$Y$3480,14,FALSE)</f>
        <v>34115</v>
      </c>
      <c r="M897" t="b">
        <f>VLOOKUP(A897,[1]Transactions!$A$2:$Y$3480,5,FALSE)</f>
        <v>0</v>
      </c>
      <c r="N897" t="str">
        <f>VLOOKUP(A897,[1]Transactions!$A$2:$Y$3480,6,FALSE)</f>
        <v>Approved</v>
      </c>
      <c r="O897" t="str">
        <f>VLOOKUP(A897,[1]Transactions!$A$1:$Y$3480,7,FALSE)</f>
        <v>Trek Bicycles</v>
      </c>
      <c r="P897" t="s">
        <v>43</v>
      </c>
      <c r="Q897">
        <v>21</v>
      </c>
      <c r="R897" t="s">
        <v>88</v>
      </c>
      <c r="S897" t="s">
        <v>30</v>
      </c>
      <c r="T897" t="s">
        <v>46</v>
      </c>
      <c r="U897" t="s">
        <v>32</v>
      </c>
      <c r="V897" t="s">
        <v>47</v>
      </c>
      <c r="W897">
        <v>10</v>
      </c>
      <c r="X897">
        <v>6</v>
      </c>
      <c r="Y897">
        <v>4500.04</v>
      </c>
      <c r="Z897">
        <v>3248.71</v>
      </c>
      <c r="AA897">
        <v>50</v>
      </c>
      <c r="AB897">
        <v>34</v>
      </c>
      <c r="AC897">
        <v>6</v>
      </c>
      <c r="AD897">
        <v>1251.33</v>
      </c>
      <c r="AE897">
        <f t="shared" si="98"/>
        <v>3</v>
      </c>
      <c r="AF897">
        <f t="shared" si="94"/>
        <v>3</v>
      </c>
      <c r="AG897">
        <f t="shared" si="95"/>
        <v>4</v>
      </c>
      <c r="AH897">
        <f t="shared" si="96"/>
        <v>334</v>
      </c>
      <c r="AI897" t="str">
        <f t="shared" si="97"/>
        <v>Silver Customer</v>
      </c>
    </row>
    <row r="898" spans="1:35" x14ac:dyDescent="0.3">
      <c r="A898">
        <v>1936</v>
      </c>
      <c r="B898" t="s">
        <v>2833</v>
      </c>
      <c r="C898">
        <v>3338</v>
      </c>
      <c r="D898" t="s">
        <v>40</v>
      </c>
      <c r="E898" t="s">
        <v>25</v>
      </c>
      <c r="F898">
        <v>1</v>
      </c>
      <c r="G898" t="s">
        <v>2834</v>
      </c>
      <c r="H898" t="s">
        <v>2835</v>
      </c>
      <c r="I898" t="str">
        <f>VLOOKUP(A898,[1]Transactions!$A$2:$Y$3480,8,FALSE)</f>
        <v>Standard</v>
      </c>
      <c r="J898">
        <f>VLOOKUP(A898,[1]Transactions!$A$2:$Y$3480,13,FALSE)</f>
        <v>1069.5500000000002</v>
      </c>
      <c r="K898" s="4">
        <f>VLOOKUP(A898,[1]Transactions!$A$2:$Y$3480,14,FALSE)</f>
        <v>34170</v>
      </c>
      <c r="M898" t="b">
        <f>VLOOKUP(A898,[1]Transactions!$A$2:$Y$3480,5,FALSE)</f>
        <v>1</v>
      </c>
      <c r="N898" t="str">
        <f>VLOOKUP(A898,[1]Transactions!$A$2:$Y$3480,6,FALSE)</f>
        <v>Approved</v>
      </c>
      <c r="O898" t="str">
        <f>VLOOKUP(A898,[1]Transactions!$A$1:$Y$3480,7,FALSE)</f>
        <v>WeareA2B</v>
      </c>
      <c r="P898" t="s">
        <v>43</v>
      </c>
      <c r="Q898">
        <v>36</v>
      </c>
      <c r="R898" t="s">
        <v>44</v>
      </c>
      <c r="S898" t="s">
        <v>119</v>
      </c>
      <c r="T898" t="s">
        <v>31</v>
      </c>
      <c r="U898" t="s">
        <v>32</v>
      </c>
      <c r="V898" t="s">
        <v>33</v>
      </c>
      <c r="W898">
        <v>12</v>
      </c>
      <c r="X898">
        <v>8</v>
      </c>
      <c r="Y898">
        <v>9673.2000000000007</v>
      </c>
      <c r="Z898">
        <v>6119.46</v>
      </c>
      <c r="AA898">
        <v>56</v>
      </c>
      <c r="AB898">
        <v>77</v>
      </c>
      <c r="AC898">
        <v>8</v>
      </c>
      <c r="AD898">
        <v>3553.74</v>
      </c>
      <c r="AE898">
        <f t="shared" si="98"/>
        <v>2</v>
      </c>
      <c r="AF898">
        <f t="shared" si="94"/>
        <v>2</v>
      </c>
      <c r="AG898">
        <f t="shared" si="95"/>
        <v>2</v>
      </c>
      <c r="AH898">
        <f t="shared" si="96"/>
        <v>222</v>
      </c>
      <c r="AI898" t="str">
        <f t="shared" si="97"/>
        <v>Gold Customerr</v>
      </c>
    </row>
    <row r="899" spans="1:35" x14ac:dyDescent="0.3">
      <c r="A899">
        <v>2820</v>
      </c>
      <c r="B899" t="s">
        <v>2836</v>
      </c>
      <c r="C899">
        <v>2295</v>
      </c>
      <c r="D899" t="s">
        <v>24</v>
      </c>
      <c r="E899" t="s">
        <v>25</v>
      </c>
      <c r="F899">
        <v>8</v>
      </c>
      <c r="G899" t="s">
        <v>2837</v>
      </c>
      <c r="H899" t="s">
        <v>2838</v>
      </c>
      <c r="I899" t="str">
        <f>VLOOKUP(A899,[1]Transactions!$A$2:$Y$3480,8,FALSE)</f>
        <v>Road</v>
      </c>
      <c r="J899">
        <f>VLOOKUP(A899,[1]Transactions!$A$2:$Y$3480,13,FALSE)</f>
        <v>309.80999999999995</v>
      </c>
      <c r="K899" s="4">
        <f>VLOOKUP(A899,[1]Transactions!$A$2:$Y$3480,14,FALSE)</f>
        <v>34527</v>
      </c>
      <c r="M899" t="b">
        <f>VLOOKUP(A899,[1]Transactions!$A$2:$Y$3480,5,FALSE)</f>
        <v>1</v>
      </c>
      <c r="N899" t="str">
        <f>VLOOKUP(A899,[1]Transactions!$A$2:$Y$3480,6,FALSE)</f>
        <v>Approved</v>
      </c>
      <c r="O899" t="str">
        <f>VLOOKUP(A899,[1]Transactions!$A$1:$Y$3480,7,FALSE)</f>
        <v>Norco Bicycles</v>
      </c>
      <c r="P899" t="s">
        <v>28</v>
      </c>
      <c r="Q899">
        <v>44</v>
      </c>
      <c r="R899" t="s">
        <v>1029</v>
      </c>
      <c r="S899" t="s">
        <v>119</v>
      </c>
      <c r="T899" t="s">
        <v>38</v>
      </c>
      <c r="U899" t="s">
        <v>32</v>
      </c>
      <c r="V899" t="s">
        <v>33</v>
      </c>
      <c r="W899">
        <v>16</v>
      </c>
      <c r="X899">
        <v>7</v>
      </c>
      <c r="Y899">
        <v>8152.69</v>
      </c>
      <c r="Z899">
        <v>3456.75</v>
      </c>
      <c r="AA899">
        <v>41</v>
      </c>
      <c r="AB899">
        <v>58</v>
      </c>
      <c r="AC899">
        <v>7</v>
      </c>
      <c r="AD899">
        <v>4695.9399999999996</v>
      </c>
      <c r="AE899">
        <f t="shared" si="98"/>
        <v>2</v>
      </c>
      <c r="AF899">
        <f t="shared" ref="AF899:AF962" si="101">_xlfn.IFS(AC899&gt;=14,1,AND(AC899&lt;=14,AC899&gt;7),2,AND(AC899&lt;=7,AC899&gt;5),3,AND(AC899&lt;=4,AC899&gt;0),4)</f>
        <v>3</v>
      </c>
      <c r="AG899">
        <f t="shared" ref="AG899:AG962" si="102">_xlfn.IFS(AD899&gt;4273.398,1,AND(AD899&lt;=4273.398,AD899&gt;2918.195),2,AND(AD899&lt;=2918.195,AD899&gt;1905.948),3,AND(AD899&lt;=1905.948,AD899&gt;15.08),4)</f>
        <v>1</v>
      </c>
      <c r="AH899">
        <f t="shared" ref="AH899:AH962" si="103">(100*AE899+10*AF899+AG899)</f>
        <v>231</v>
      </c>
      <c r="AI899" t="str">
        <f t="shared" ref="AI899:AI962" si="104">_xlfn.IFS(AH899&gt;411,"Platinum Customer",AND(AH899&lt;=411,AH899&gt;311),"Silver Customer",AND(AH899&lt;=311,AH899&gt;144),"Gold Customerr",AND(AH899&lt;=144,AH899&gt;111),"Bronz customer")</f>
        <v>Gold Customerr</v>
      </c>
    </row>
    <row r="900" spans="1:35" x14ac:dyDescent="0.3">
      <c r="A900">
        <v>3007</v>
      </c>
      <c r="B900" t="s">
        <v>2839</v>
      </c>
      <c r="C900">
        <v>2478</v>
      </c>
      <c r="D900" t="s">
        <v>24</v>
      </c>
      <c r="E900" t="s">
        <v>25</v>
      </c>
      <c r="F900">
        <v>10</v>
      </c>
      <c r="G900" t="s">
        <v>2840</v>
      </c>
      <c r="H900" t="s">
        <v>2841</v>
      </c>
      <c r="I900" t="str">
        <f>VLOOKUP(A900,[1]Transactions!$A$2:$Y$3480,8,FALSE)</f>
        <v>Standard</v>
      </c>
      <c r="J900">
        <f>VLOOKUP(A900,[1]Transactions!$A$2:$Y$3480,13,FALSE)</f>
        <v>356.5</v>
      </c>
      <c r="K900" s="4">
        <f>VLOOKUP(A900,[1]Transactions!$A$2:$Y$3480,14,FALSE)</f>
        <v>35470</v>
      </c>
      <c r="M900" t="b">
        <f>VLOOKUP(A900,[1]Transactions!$A$2:$Y$3480,5,FALSE)</f>
        <v>1</v>
      </c>
      <c r="N900" t="str">
        <f>VLOOKUP(A900,[1]Transactions!$A$2:$Y$3480,6,FALSE)</f>
        <v>Approved</v>
      </c>
      <c r="O900" t="str">
        <f>VLOOKUP(A900,[1]Transactions!$A$1:$Y$3480,7,FALSE)</f>
        <v>Solex</v>
      </c>
      <c r="P900" t="s">
        <v>28</v>
      </c>
      <c r="Q900">
        <v>38</v>
      </c>
      <c r="R900" t="s">
        <v>364</v>
      </c>
      <c r="S900" t="s">
        <v>119</v>
      </c>
      <c r="T900" t="s">
        <v>31</v>
      </c>
      <c r="U900" t="s">
        <v>32</v>
      </c>
      <c r="V900" t="s">
        <v>47</v>
      </c>
      <c r="W900">
        <v>16</v>
      </c>
      <c r="X900">
        <v>7</v>
      </c>
      <c r="Y900">
        <v>8547.34</v>
      </c>
      <c r="Z900">
        <v>4047.04</v>
      </c>
      <c r="AA900">
        <v>47</v>
      </c>
      <c r="AB900">
        <v>3</v>
      </c>
      <c r="AC900">
        <v>7</v>
      </c>
      <c r="AD900">
        <v>4500.3</v>
      </c>
      <c r="AE900">
        <f t="shared" si="98"/>
        <v>4</v>
      </c>
      <c r="AF900">
        <f t="shared" si="101"/>
        <v>3</v>
      </c>
      <c r="AG900">
        <f t="shared" si="102"/>
        <v>1</v>
      </c>
      <c r="AH900">
        <f t="shared" si="103"/>
        <v>431</v>
      </c>
      <c r="AI900" t="str">
        <f t="shared" si="104"/>
        <v>Platinum Customer</v>
      </c>
    </row>
    <row r="901" spans="1:35" x14ac:dyDescent="0.3">
      <c r="A901">
        <v>172</v>
      </c>
      <c r="B901" t="s">
        <v>2842</v>
      </c>
      <c r="C901">
        <v>3749</v>
      </c>
      <c r="D901" t="s">
        <v>40</v>
      </c>
      <c r="E901" t="s">
        <v>25</v>
      </c>
      <c r="F901">
        <v>4</v>
      </c>
      <c r="G901" t="s">
        <v>2843</v>
      </c>
      <c r="H901" t="s">
        <v>2844</v>
      </c>
      <c r="I901" t="str">
        <f>VLOOKUP(A901,[1]Transactions!$A$2:$Y$3480,8,FALSE)</f>
        <v>Road</v>
      </c>
      <c r="J901">
        <f>VLOOKUP(A901,[1]Transactions!$A$2:$Y$3480,13,FALSE)</f>
        <v>1295.43</v>
      </c>
      <c r="K901" s="4">
        <f>VLOOKUP(A901,[1]Transactions!$A$2:$Y$3480,14,FALSE)</f>
        <v>33259</v>
      </c>
      <c r="M901" t="b">
        <f>VLOOKUP(A901,[1]Transactions!$A$2:$Y$3480,5,FALSE)</f>
        <v>1</v>
      </c>
      <c r="N901" t="str">
        <f>VLOOKUP(A901,[1]Transactions!$A$2:$Y$3480,6,FALSE)</f>
        <v>Approved</v>
      </c>
      <c r="O901" t="str">
        <f>VLOOKUP(A901,[1]Transactions!$A$1:$Y$3480,7,FALSE)</f>
        <v>Trek Bicycles</v>
      </c>
      <c r="P901" t="s">
        <v>28</v>
      </c>
      <c r="Q901">
        <v>54</v>
      </c>
      <c r="R901" t="s">
        <v>693</v>
      </c>
      <c r="S901" t="s">
        <v>119</v>
      </c>
      <c r="T901" t="s">
        <v>38</v>
      </c>
      <c r="U901" t="s">
        <v>32</v>
      </c>
      <c r="V901" t="s">
        <v>33</v>
      </c>
      <c r="W901">
        <v>6</v>
      </c>
      <c r="X901">
        <v>7</v>
      </c>
      <c r="Y901">
        <v>9250.2199999999993</v>
      </c>
      <c r="Z901">
        <v>6901.56</v>
      </c>
      <c r="AA901">
        <v>32</v>
      </c>
      <c r="AB901">
        <v>11</v>
      </c>
      <c r="AC901">
        <v>7</v>
      </c>
      <c r="AD901">
        <v>2348.66</v>
      </c>
      <c r="AE901">
        <f t="shared" si="98"/>
        <v>4</v>
      </c>
      <c r="AF901">
        <f t="shared" si="101"/>
        <v>3</v>
      </c>
      <c r="AG901">
        <f t="shared" si="102"/>
        <v>3</v>
      </c>
      <c r="AH901">
        <f t="shared" si="103"/>
        <v>433</v>
      </c>
      <c r="AI901" t="str">
        <f t="shared" si="104"/>
        <v>Platinum Customer</v>
      </c>
    </row>
    <row r="902" spans="1:35" x14ac:dyDescent="0.3">
      <c r="A902">
        <v>1462</v>
      </c>
      <c r="B902" t="s">
        <v>2845</v>
      </c>
      <c r="C902">
        <v>4503</v>
      </c>
      <c r="D902" t="s">
        <v>53</v>
      </c>
      <c r="E902" t="s">
        <v>25</v>
      </c>
      <c r="F902">
        <v>6</v>
      </c>
      <c r="G902" t="s">
        <v>390</v>
      </c>
      <c r="H902" t="s">
        <v>2846</v>
      </c>
      <c r="I902" t="str">
        <f>VLOOKUP(A902,[1]Transactions!$A$2:$Y$3480,8,FALSE)</f>
        <v>Road</v>
      </c>
      <c r="J902">
        <f>VLOOKUP(A902,[1]Transactions!$A$2:$Y$3480,13,FALSE)</f>
        <v>199.09999999999991</v>
      </c>
      <c r="K902" s="4">
        <f>VLOOKUP(A902,[1]Transactions!$A$2:$Y$3480,14,FALSE)</f>
        <v>39526</v>
      </c>
      <c r="M902" t="b">
        <f>VLOOKUP(A902,[1]Transactions!$A$2:$Y$3480,5,FALSE)</f>
        <v>1</v>
      </c>
      <c r="N902" t="str">
        <f>VLOOKUP(A902,[1]Transactions!$A$2:$Y$3480,6,FALSE)</f>
        <v>Approved</v>
      </c>
      <c r="O902" t="str">
        <f>VLOOKUP(A902,[1]Transactions!$A$1:$Y$3480,7,FALSE)</f>
        <v>OHM Cycles</v>
      </c>
      <c r="P902" t="s">
        <v>28</v>
      </c>
      <c r="Q902">
        <v>16</v>
      </c>
      <c r="R902" t="s">
        <v>206</v>
      </c>
      <c r="S902" t="s">
        <v>45</v>
      </c>
      <c r="T902" t="s">
        <v>31</v>
      </c>
      <c r="U902" t="s">
        <v>32</v>
      </c>
      <c r="V902" t="s">
        <v>33</v>
      </c>
      <c r="W902">
        <v>1</v>
      </c>
      <c r="X902">
        <v>5</v>
      </c>
      <c r="Y902">
        <v>3667.87</v>
      </c>
      <c r="Z902">
        <v>1336.35</v>
      </c>
      <c r="AA902">
        <v>24</v>
      </c>
      <c r="AB902">
        <v>81</v>
      </c>
      <c r="AC902">
        <v>5</v>
      </c>
      <c r="AD902">
        <v>2331.52</v>
      </c>
      <c r="AE902">
        <f t="shared" si="98"/>
        <v>2</v>
      </c>
      <c r="AF902">
        <f>_xlfn.IFS(AC902&gt;=14,1,AND(AC902&lt;=14,AC902&gt;7),2,AND(AC902&lt;=7,AC902&gt;=5),3,AND(AC902&lt;=4,AC902&gt;0),4)</f>
        <v>3</v>
      </c>
      <c r="AG902">
        <f t="shared" si="102"/>
        <v>3</v>
      </c>
      <c r="AH902">
        <f t="shared" si="103"/>
        <v>233</v>
      </c>
      <c r="AI902" t="str">
        <f t="shared" si="104"/>
        <v>Gold Customerr</v>
      </c>
    </row>
    <row r="903" spans="1:35" x14ac:dyDescent="0.3">
      <c r="A903">
        <v>309</v>
      </c>
      <c r="B903" t="s">
        <v>2847</v>
      </c>
      <c r="C903">
        <v>3182</v>
      </c>
      <c r="D903" t="s">
        <v>40</v>
      </c>
      <c r="E903" t="s">
        <v>25</v>
      </c>
      <c r="F903">
        <v>7</v>
      </c>
      <c r="G903" t="s">
        <v>2848</v>
      </c>
      <c r="H903" t="s">
        <v>2849</v>
      </c>
      <c r="I903" t="str">
        <f>VLOOKUP(A903,[1]Transactions!$A$2:$Y$3480,8,FALSE)</f>
        <v>Standard</v>
      </c>
      <c r="J903">
        <f>VLOOKUP(A903,[1]Transactions!$A$2:$Y$3480,13,FALSE)</f>
        <v>1592.19</v>
      </c>
      <c r="K903" s="4">
        <f>VLOOKUP(A903,[1]Transactions!$A$2:$Y$3480,14,FALSE)</f>
        <v>40410</v>
      </c>
      <c r="M903" t="b">
        <f>VLOOKUP(A903,[1]Transactions!$A$2:$Y$3480,5,FALSE)</f>
        <v>0</v>
      </c>
      <c r="N903" t="str">
        <f>VLOOKUP(A903,[1]Transactions!$A$2:$Y$3480,6,FALSE)</f>
        <v>Approved</v>
      </c>
      <c r="O903" t="str">
        <f>VLOOKUP(A903,[1]Transactions!$A$1:$Y$3480,7,FALSE)</f>
        <v>OHM Cycles</v>
      </c>
      <c r="P903" t="s">
        <v>43</v>
      </c>
      <c r="Q903">
        <v>53</v>
      </c>
      <c r="R903" t="s">
        <v>265</v>
      </c>
      <c r="S903" t="s">
        <v>30</v>
      </c>
      <c r="T903" t="s">
        <v>31</v>
      </c>
      <c r="U903" t="s">
        <v>32</v>
      </c>
      <c r="V903" t="s">
        <v>33</v>
      </c>
      <c r="W903">
        <v>21</v>
      </c>
      <c r="X903">
        <v>4</v>
      </c>
      <c r="Y903">
        <v>5475.93</v>
      </c>
      <c r="Z903">
        <v>3267.35</v>
      </c>
      <c r="AA903">
        <v>45</v>
      </c>
      <c r="AB903">
        <v>9</v>
      </c>
      <c r="AC903">
        <v>4</v>
      </c>
      <c r="AD903">
        <v>2208.58</v>
      </c>
      <c r="AE903">
        <f t="shared" si="98"/>
        <v>4</v>
      </c>
      <c r="AF903">
        <f t="shared" si="101"/>
        <v>4</v>
      </c>
      <c r="AG903">
        <f t="shared" si="102"/>
        <v>3</v>
      </c>
      <c r="AH903">
        <f t="shared" si="103"/>
        <v>443</v>
      </c>
      <c r="AI903" t="str">
        <f t="shared" si="104"/>
        <v>Platinum Customer</v>
      </c>
    </row>
    <row r="904" spans="1:35" x14ac:dyDescent="0.3">
      <c r="A904">
        <v>1286</v>
      </c>
      <c r="B904" t="s">
        <v>2850</v>
      </c>
      <c r="C904">
        <v>4306</v>
      </c>
      <c r="D904" t="s">
        <v>53</v>
      </c>
      <c r="E904" t="s">
        <v>25</v>
      </c>
      <c r="F904">
        <v>8</v>
      </c>
      <c r="G904" t="s">
        <v>2851</v>
      </c>
      <c r="H904" t="s">
        <v>2852</v>
      </c>
      <c r="I904" t="str">
        <f>VLOOKUP(A904,[1]Transactions!$A$2:$Y$3480,8,FALSE)</f>
        <v>Standard</v>
      </c>
      <c r="J904">
        <f>VLOOKUP(A904,[1]Transactions!$A$2:$Y$3480,13,FALSE)</f>
        <v>509.97</v>
      </c>
      <c r="K904" s="4">
        <f>VLOOKUP(A904,[1]Transactions!$A$2:$Y$3480,14,FALSE)</f>
        <v>34244</v>
      </c>
      <c r="M904" t="b">
        <f>VLOOKUP(A904,[1]Transactions!$A$2:$Y$3480,5,FALSE)</f>
        <v>1</v>
      </c>
      <c r="N904" t="str">
        <f>VLOOKUP(A904,[1]Transactions!$A$2:$Y$3480,6,FALSE)</f>
        <v>Approved</v>
      </c>
      <c r="O904" t="str">
        <f>VLOOKUP(A904,[1]Transactions!$A$1:$Y$3480,7,FALSE)</f>
        <v>Giant Bicycles</v>
      </c>
      <c r="P904" t="s">
        <v>43</v>
      </c>
      <c r="Q904">
        <v>83</v>
      </c>
      <c r="R904" t="s">
        <v>793</v>
      </c>
      <c r="S904" t="s">
        <v>119</v>
      </c>
      <c r="T904" t="s">
        <v>46</v>
      </c>
      <c r="U904" t="s">
        <v>32</v>
      </c>
      <c r="V904" t="s">
        <v>33</v>
      </c>
      <c r="W904">
        <v>16</v>
      </c>
      <c r="X904">
        <v>7</v>
      </c>
      <c r="Y904">
        <v>6400.92</v>
      </c>
      <c r="Z904">
        <v>3985.68</v>
      </c>
      <c r="AA904">
        <v>45</v>
      </c>
      <c r="AB904">
        <v>51</v>
      </c>
      <c r="AC904">
        <v>7</v>
      </c>
      <c r="AD904">
        <v>2415.2399999999998</v>
      </c>
      <c r="AE904">
        <f t="shared" si="98"/>
        <v>2</v>
      </c>
      <c r="AF904">
        <f t="shared" si="101"/>
        <v>3</v>
      </c>
      <c r="AG904">
        <f t="shared" si="102"/>
        <v>3</v>
      </c>
      <c r="AH904">
        <f t="shared" si="103"/>
        <v>233</v>
      </c>
      <c r="AI904" t="str">
        <f t="shared" si="104"/>
        <v>Gold Customerr</v>
      </c>
    </row>
    <row r="905" spans="1:35" x14ac:dyDescent="0.3">
      <c r="A905">
        <v>863</v>
      </c>
      <c r="B905" t="s">
        <v>2853</v>
      </c>
      <c r="C905">
        <v>3623</v>
      </c>
      <c r="D905" t="s">
        <v>40</v>
      </c>
      <c r="E905" t="s">
        <v>25</v>
      </c>
      <c r="F905">
        <v>1</v>
      </c>
      <c r="G905" t="s">
        <v>2854</v>
      </c>
      <c r="H905" t="s">
        <v>2855</v>
      </c>
      <c r="I905" t="str">
        <f>VLOOKUP(A905,[1]Transactions!$A$2:$Y$3480,8,FALSE)</f>
        <v>Road</v>
      </c>
      <c r="J905">
        <f>VLOOKUP(A905,[1]Transactions!$A$2:$Y$3480,13,FALSE)</f>
        <v>830.2399999999999</v>
      </c>
      <c r="K905" s="4">
        <f>VLOOKUP(A905,[1]Transactions!$A$2:$Y$3480,14,FALSE)</f>
        <v>33364</v>
      </c>
      <c r="M905" t="b">
        <f>VLOOKUP(A905,[1]Transactions!$A$2:$Y$3480,5,FALSE)</f>
        <v>1</v>
      </c>
      <c r="N905" t="str">
        <f>VLOOKUP(A905,[1]Transactions!$A$2:$Y$3480,6,FALSE)</f>
        <v>Approved</v>
      </c>
      <c r="O905" t="str">
        <f>VLOOKUP(A905,[1]Transactions!$A$1:$Y$3480,7,FALSE)</f>
        <v>Norco Bicycles</v>
      </c>
      <c r="P905" t="s">
        <v>43</v>
      </c>
      <c r="Q905">
        <v>19</v>
      </c>
      <c r="R905" t="s">
        <v>599</v>
      </c>
      <c r="S905" t="s">
        <v>45</v>
      </c>
      <c r="T905" t="s">
        <v>38</v>
      </c>
      <c r="U905" t="s">
        <v>32</v>
      </c>
      <c r="V905" t="s">
        <v>47</v>
      </c>
      <c r="W905">
        <v>5</v>
      </c>
      <c r="X905">
        <v>4</v>
      </c>
      <c r="Y905">
        <v>2288.23</v>
      </c>
      <c r="Z905">
        <v>1584.61</v>
      </c>
      <c r="AA905">
        <v>59</v>
      </c>
      <c r="AB905">
        <v>69</v>
      </c>
      <c r="AC905">
        <v>4</v>
      </c>
      <c r="AD905">
        <v>703.62</v>
      </c>
      <c r="AE905">
        <f t="shared" si="98"/>
        <v>2</v>
      </c>
      <c r="AF905">
        <f t="shared" si="101"/>
        <v>4</v>
      </c>
      <c r="AG905">
        <f t="shared" si="102"/>
        <v>4</v>
      </c>
      <c r="AH905">
        <f t="shared" si="103"/>
        <v>244</v>
      </c>
      <c r="AI905" t="str">
        <f t="shared" si="104"/>
        <v>Gold Customerr</v>
      </c>
    </row>
    <row r="906" spans="1:35" x14ac:dyDescent="0.3">
      <c r="A906">
        <v>2106</v>
      </c>
      <c r="B906" t="s">
        <v>2856</v>
      </c>
      <c r="C906">
        <v>2120</v>
      </c>
      <c r="D906" t="s">
        <v>24</v>
      </c>
      <c r="E906" t="s">
        <v>25</v>
      </c>
      <c r="F906">
        <v>10</v>
      </c>
      <c r="G906" t="s">
        <v>2857</v>
      </c>
      <c r="H906" t="s">
        <v>2858</v>
      </c>
      <c r="I906" t="str">
        <f>VLOOKUP(A906,[1]Transactions!$A$2:$Y$3480,8,FALSE)</f>
        <v>Standard</v>
      </c>
      <c r="J906">
        <f>VLOOKUP(A906,[1]Transactions!$A$2:$Y$3480,13,FALSE)</f>
        <v>72.599999999999966</v>
      </c>
      <c r="K906" s="4">
        <f>VLOOKUP(A906,[1]Transactions!$A$2:$Y$3480,14,FALSE)</f>
        <v>38482</v>
      </c>
      <c r="M906" t="b">
        <f>VLOOKUP(A906,[1]Transactions!$A$2:$Y$3480,5,FALSE)</f>
        <v>1</v>
      </c>
      <c r="N906" t="str">
        <f>VLOOKUP(A906,[1]Transactions!$A$2:$Y$3480,6,FALSE)</f>
        <v>Approved</v>
      </c>
      <c r="O906" t="str">
        <f>VLOOKUP(A906,[1]Transactions!$A$1:$Y$3480,7,FALSE)</f>
        <v>Norco Bicycles</v>
      </c>
      <c r="P906" t="s">
        <v>28</v>
      </c>
      <c r="Q906">
        <v>91</v>
      </c>
      <c r="R906" t="s">
        <v>621</v>
      </c>
      <c r="S906" t="s">
        <v>45</v>
      </c>
      <c r="T906" t="s">
        <v>46</v>
      </c>
      <c r="U906" t="s">
        <v>32</v>
      </c>
      <c r="V906" t="s">
        <v>33</v>
      </c>
      <c r="W906">
        <v>13</v>
      </c>
      <c r="X906">
        <v>4</v>
      </c>
      <c r="Y906">
        <v>6782.28</v>
      </c>
      <c r="Z906">
        <v>3532.87</v>
      </c>
      <c r="AA906">
        <v>50</v>
      </c>
      <c r="AB906">
        <v>3</v>
      </c>
      <c r="AC906">
        <v>4</v>
      </c>
      <c r="AD906">
        <v>3249.41</v>
      </c>
      <c r="AE906">
        <f t="shared" si="98"/>
        <v>4</v>
      </c>
      <c r="AF906">
        <f t="shared" si="101"/>
        <v>4</v>
      </c>
      <c r="AG906">
        <f t="shared" si="102"/>
        <v>2</v>
      </c>
      <c r="AH906">
        <f t="shared" si="103"/>
        <v>442</v>
      </c>
      <c r="AI906" t="str">
        <f t="shared" si="104"/>
        <v>Platinum Customer</v>
      </c>
    </row>
    <row r="907" spans="1:35" x14ac:dyDescent="0.3">
      <c r="A907">
        <v>1577</v>
      </c>
      <c r="B907" t="s">
        <v>2859</v>
      </c>
      <c r="C907">
        <v>2118</v>
      </c>
      <c r="D907" t="s">
        <v>24</v>
      </c>
      <c r="E907" t="s">
        <v>25</v>
      </c>
      <c r="F907">
        <v>11</v>
      </c>
      <c r="G907" t="s">
        <v>2829</v>
      </c>
      <c r="H907" t="s">
        <v>2860</v>
      </c>
      <c r="I907" t="str">
        <f>VLOOKUP(A907,[1]Transactions!$A$2:$Y$3480,8,FALSE)</f>
        <v>Standard</v>
      </c>
      <c r="J907">
        <f>VLOOKUP(A907,[1]Transactions!$A$2:$Y$3480,13,FALSE)</f>
        <v>834.93999999999994</v>
      </c>
      <c r="K907" s="4">
        <f>VLOOKUP(A907,[1]Transactions!$A$2:$Y$3480,14,FALSE)</f>
        <v>36833</v>
      </c>
      <c r="M907" t="b">
        <f>VLOOKUP(A907,[1]Transactions!$A$2:$Y$3480,5,FALSE)</f>
        <v>1</v>
      </c>
      <c r="N907" t="str">
        <f>VLOOKUP(A907,[1]Transactions!$A$2:$Y$3480,6,FALSE)</f>
        <v>Approved</v>
      </c>
      <c r="O907" t="str">
        <f>VLOOKUP(A907,[1]Transactions!$A$1:$Y$3480,7,FALSE)</f>
        <v>WeareA2B</v>
      </c>
      <c r="P907" t="s">
        <v>43</v>
      </c>
      <c r="Q907">
        <v>87</v>
      </c>
      <c r="R907" t="s">
        <v>257</v>
      </c>
      <c r="S907" t="s">
        <v>119</v>
      </c>
      <c r="T907" t="s">
        <v>46</v>
      </c>
      <c r="U907" t="s">
        <v>32</v>
      </c>
      <c r="V907" t="s">
        <v>47</v>
      </c>
      <c r="W907">
        <v>10</v>
      </c>
      <c r="X907">
        <v>7</v>
      </c>
      <c r="Y907">
        <v>7980.92</v>
      </c>
      <c r="Z907">
        <v>4303.92</v>
      </c>
      <c r="AA907">
        <v>44</v>
      </c>
      <c r="AB907">
        <v>12</v>
      </c>
      <c r="AC907">
        <v>7</v>
      </c>
      <c r="AD907">
        <v>3677</v>
      </c>
      <c r="AE907">
        <f t="shared" ref="AE907:AE962" si="105">_xlfn.IFS(AB907&gt;=85,1,AND(AB907&lt;=81,AB907&gt;44),2,AND(AB907&lt;=44,AB907&gt;17),3,AND(AB907&lt;=18,AB907&gt;0),4)</f>
        <v>4</v>
      </c>
      <c r="AF907">
        <f t="shared" si="101"/>
        <v>3</v>
      </c>
      <c r="AG907">
        <f t="shared" si="102"/>
        <v>2</v>
      </c>
      <c r="AH907">
        <f t="shared" si="103"/>
        <v>432</v>
      </c>
      <c r="AI907" t="str">
        <f t="shared" si="104"/>
        <v>Platinum Customer</v>
      </c>
    </row>
    <row r="908" spans="1:35" x14ac:dyDescent="0.3">
      <c r="A908">
        <v>1636</v>
      </c>
      <c r="B908" t="s">
        <v>2861</v>
      </c>
      <c r="C908">
        <v>2478</v>
      </c>
      <c r="D908" t="s">
        <v>24</v>
      </c>
      <c r="E908" t="s">
        <v>25</v>
      </c>
      <c r="F908">
        <v>8</v>
      </c>
      <c r="G908" t="s">
        <v>2862</v>
      </c>
      <c r="H908" t="s">
        <v>2863</v>
      </c>
      <c r="I908" t="str">
        <f>VLOOKUP(A908,[1]Transactions!$A$2:$Y$3480,8,FALSE)</f>
        <v>Road</v>
      </c>
      <c r="J908">
        <f>VLOOKUP(A908,[1]Transactions!$A$2:$Y$3480,13,FALSE)</f>
        <v>135.84999999999997</v>
      </c>
      <c r="K908" s="4">
        <f>VLOOKUP(A908,[1]Transactions!$A$2:$Y$3480,14,FALSE)</f>
        <v>42696</v>
      </c>
      <c r="M908" t="b">
        <f>VLOOKUP(A908,[1]Transactions!$A$2:$Y$3480,5,FALSE)</f>
        <v>0</v>
      </c>
      <c r="N908" t="str">
        <f>VLOOKUP(A908,[1]Transactions!$A$2:$Y$3480,6,FALSE)</f>
        <v>Approved</v>
      </c>
      <c r="O908" t="str">
        <f>VLOOKUP(A908,[1]Transactions!$A$1:$Y$3480,7,FALSE)</f>
        <v>Norco Bicycles</v>
      </c>
      <c r="P908" t="s">
        <v>43</v>
      </c>
      <c r="Q908">
        <v>65</v>
      </c>
      <c r="R908" t="s">
        <v>210</v>
      </c>
      <c r="S908" t="s">
        <v>119</v>
      </c>
      <c r="T908" t="s">
        <v>46</v>
      </c>
      <c r="U908" t="s">
        <v>32</v>
      </c>
      <c r="V908" t="s">
        <v>33</v>
      </c>
      <c r="W908">
        <v>5</v>
      </c>
      <c r="X908">
        <v>5</v>
      </c>
      <c r="Y908">
        <v>6065.61</v>
      </c>
      <c r="Z908">
        <v>2791.32</v>
      </c>
      <c r="AA908">
        <v>40</v>
      </c>
      <c r="AB908">
        <v>40</v>
      </c>
      <c r="AC908">
        <v>5</v>
      </c>
      <c r="AD908">
        <v>3274.29</v>
      </c>
      <c r="AE908">
        <f t="shared" si="105"/>
        <v>3</v>
      </c>
      <c r="AF908">
        <f>_xlfn.IFS(AC908&gt;=14,1,AND(AC908&lt;=14,AC908&gt;7),2,AND(AC908&lt;=7,AC908&gt;=5),3,AND(AC908&lt;=4,AC908&gt;0),4)</f>
        <v>3</v>
      </c>
      <c r="AG908">
        <f t="shared" si="102"/>
        <v>2</v>
      </c>
      <c r="AH908">
        <f t="shared" si="103"/>
        <v>332</v>
      </c>
      <c r="AI908" t="str">
        <f t="shared" si="104"/>
        <v>Silver Customer</v>
      </c>
    </row>
    <row r="909" spans="1:35" x14ac:dyDescent="0.3">
      <c r="A909">
        <v>375</v>
      </c>
      <c r="B909" t="s">
        <v>2864</v>
      </c>
      <c r="C909">
        <v>2166</v>
      </c>
      <c r="D909" t="s">
        <v>24</v>
      </c>
      <c r="E909" t="s">
        <v>25</v>
      </c>
      <c r="F909">
        <v>9</v>
      </c>
      <c r="G909" t="s">
        <v>2865</v>
      </c>
      <c r="H909" t="s">
        <v>2866</v>
      </c>
      <c r="I909" t="str">
        <f>VLOOKUP(A909,[1]Transactions!$A$2:$Y$3480,8,FALSE)</f>
        <v>Touring</v>
      </c>
      <c r="J909">
        <f>VLOOKUP(A909,[1]Transactions!$A$2:$Y$3480,13,FALSE)</f>
        <v>1305.25</v>
      </c>
      <c r="K909" s="4">
        <f>VLOOKUP(A909,[1]Transactions!$A$2:$Y$3480,14,FALSE)</f>
        <v>34079</v>
      </c>
      <c r="M909" t="b">
        <f>VLOOKUP(A909,[1]Transactions!$A$2:$Y$3480,5,FALSE)</f>
        <v>1</v>
      </c>
      <c r="N909" t="str">
        <f>VLOOKUP(A909,[1]Transactions!$A$2:$Y$3480,6,FALSE)</f>
        <v>Approved</v>
      </c>
      <c r="O909" t="str">
        <f>VLOOKUP(A909,[1]Transactions!$A$1:$Y$3480,7,FALSE)</f>
        <v>WeareA2B</v>
      </c>
      <c r="P909" t="s">
        <v>28</v>
      </c>
      <c r="Q909">
        <v>13</v>
      </c>
      <c r="R909" t="s">
        <v>2217</v>
      </c>
      <c r="S909" t="s">
        <v>119</v>
      </c>
      <c r="T909" t="s">
        <v>31</v>
      </c>
      <c r="U909" t="s">
        <v>32</v>
      </c>
      <c r="V909" t="s">
        <v>33</v>
      </c>
      <c r="W909">
        <v>7</v>
      </c>
      <c r="X909">
        <v>4</v>
      </c>
      <c r="Y909">
        <v>3460.33</v>
      </c>
      <c r="Z909">
        <v>2972.33</v>
      </c>
      <c r="AA909">
        <v>44</v>
      </c>
      <c r="AB909">
        <v>91</v>
      </c>
      <c r="AC909">
        <v>4</v>
      </c>
      <c r="AD909">
        <v>488</v>
      </c>
      <c r="AE909">
        <f t="shared" si="105"/>
        <v>1</v>
      </c>
      <c r="AF909">
        <f t="shared" si="101"/>
        <v>4</v>
      </c>
      <c r="AG909">
        <f t="shared" si="102"/>
        <v>4</v>
      </c>
      <c r="AH909">
        <f t="shared" si="103"/>
        <v>144</v>
      </c>
      <c r="AI909" t="str">
        <f t="shared" si="104"/>
        <v>Bronz customer</v>
      </c>
    </row>
    <row r="910" spans="1:35" x14ac:dyDescent="0.3">
      <c r="A910">
        <v>2176</v>
      </c>
      <c r="B910" t="s">
        <v>2867</v>
      </c>
      <c r="C910">
        <v>2170</v>
      </c>
      <c r="D910" t="s">
        <v>24</v>
      </c>
      <c r="E910" t="s">
        <v>25</v>
      </c>
      <c r="F910">
        <v>5</v>
      </c>
      <c r="G910" t="s">
        <v>2868</v>
      </c>
      <c r="H910" t="s">
        <v>2869</v>
      </c>
      <c r="I910" t="str">
        <f>VLOOKUP(A910,[1]Transactions!$A$2:$Y$3480,8,FALSE)</f>
        <v>Road</v>
      </c>
      <c r="J910">
        <f>VLOOKUP(A910,[1]Transactions!$A$2:$Y$3480,13,FALSE)</f>
        <v>445.20999999999992</v>
      </c>
      <c r="K910" s="4">
        <f>VLOOKUP(A910,[1]Transactions!$A$2:$Y$3480,14,FALSE)</f>
        <v>36833</v>
      </c>
      <c r="M910" t="b">
        <f>VLOOKUP(A910,[1]Transactions!$A$2:$Y$3480,5,FALSE)</f>
        <v>0</v>
      </c>
      <c r="N910" t="str">
        <f>VLOOKUP(A910,[1]Transactions!$A$2:$Y$3480,6,FALSE)</f>
        <v>Approved</v>
      </c>
      <c r="O910" t="str">
        <f>VLOOKUP(A910,[1]Transactions!$A$1:$Y$3480,7,FALSE)</f>
        <v>Norco Bicycles</v>
      </c>
      <c r="P910" t="s">
        <v>43</v>
      </c>
      <c r="Q910">
        <v>79</v>
      </c>
      <c r="R910" t="s">
        <v>2806</v>
      </c>
      <c r="S910" t="s">
        <v>176</v>
      </c>
      <c r="T910" t="s">
        <v>46</v>
      </c>
      <c r="U910" t="s">
        <v>32</v>
      </c>
      <c r="V910" t="s">
        <v>33</v>
      </c>
      <c r="W910">
        <v>12</v>
      </c>
      <c r="X910">
        <v>3</v>
      </c>
      <c r="Y910">
        <v>2662.82</v>
      </c>
      <c r="Z910">
        <v>574.73</v>
      </c>
      <c r="AA910">
        <v>57</v>
      </c>
      <c r="AB910">
        <v>28</v>
      </c>
      <c r="AC910">
        <v>3</v>
      </c>
      <c r="AD910">
        <v>2088.09</v>
      </c>
      <c r="AE910">
        <f t="shared" si="105"/>
        <v>3</v>
      </c>
      <c r="AF910">
        <f t="shared" si="101"/>
        <v>4</v>
      </c>
      <c r="AG910">
        <f t="shared" si="102"/>
        <v>3</v>
      </c>
      <c r="AH910">
        <f t="shared" si="103"/>
        <v>343</v>
      </c>
      <c r="AI910" t="str">
        <f t="shared" si="104"/>
        <v>Silver Customer</v>
      </c>
    </row>
    <row r="911" spans="1:35" x14ac:dyDescent="0.3">
      <c r="A911">
        <v>414</v>
      </c>
      <c r="B911" t="s">
        <v>2870</v>
      </c>
      <c r="C911">
        <v>2570</v>
      </c>
      <c r="D911" t="s">
        <v>24</v>
      </c>
      <c r="E911" t="s">
        <v>25</v>
      </c>
      <c r="F911">
        <v>8</v>
      </c>
      <c r="G911" t="s">
        <v>2871</v>
      </c>
      <c r="H911" t="s">
        <v>2872</v>
      </c>
      <c r="I911" t="str">
        <f>VLOOKUP(A911,[1]Transactions!$A$2:$Y$3480,8,FALSE)</f>
        <v>Standard</v>
      </c>
      <c r="J911">
        <f>VLOOKUP(A911,[1]Transactions!$A$2:$Y$3480,13,FALSE)</f>
        <v>1028.76</v>
      </c>
      <c r="K911" s="4">
        <f>VLOOKUP(A911,[1]Transactions!$A$2:$Y$3480,14,FALSE)</f>
        <v>34115</v>
      </c>
      <c r="M911" t="b">
        <f>VLOOKUP(A911,[1]Transactions!$A$2:$Y$3480,5,FALSE)</f>
        <v>1</v>
      </c>
      <c r="N911" t="str">
        <f>VLOOKUP(A911,[1]Transactions!$A$2:$Y$3480,6,FALSE)</f>
        <v>Approved</v>
      </c>
      <c r="O911" t="str">
        <f>VLOOKUP(A911,[1]Transactions!$A$1:$Y$3480,7,FALSE)</f>
        <v>WeareA2B</v>
      </c>
      <c r="P911" t="s">
        <v>28</v>
      </c>
      <c r="Q911">
        <v>12</v>
      </c>
      <c r="R911" t="s">
        <v>317</v>
      </c>
      <c r="S911" t="s">
        <v>30</v>
      </c>
      <c r="T911" t="s">
        <v>46</v>
      </c>
      <c r="U911" t="s">
        <v>32</v>
      </c>
      <c r="V911" t="s">
        <v>47</v>
      </c>
      <c r="W911">
        <v>10</v>
      </c>
      <c r="X911">
        <v>6</v>
      </c>
      <c r="Y911">
        <v>4770.45</v>
      </c>
      <c r="Z911">
        <v>2465.89</v>
      </c>
      <c r="AA911">
        <v>44</v>
      </c>
      <c r="AB911">
        <v>47</v>
      </c>
      <c r="AC911">
        <v>6</v>
      </c>
      <c r="AD911">
        <v>2304.56</v>
      </c>
      <c r="AE911">
        <f t="shared" si="105"/>
        <v>2</v>
      </c>
      <c r="AF911">
        <f t="shared" si="101"/>
        <v>3</v>
      </c>
      <c r="AG911">
        <f t="shared" si="102"/>
        <v>3</v>
      </c>
      <c r="AH911">
        <f t="shared" si="103"/>
        <v>233</v>
      </c>
      <c r="AI911" t="str">
        <f t="shared" si="104"/>
        <v>Gold Customerr</v>
      </c>
    </row>
    <row r="912" spans="1:35" x14ac:dyDescent="0.3">
      <c r="A912">
        <v>3204</v>
      </c>
      <c r="B912" t="s">
        <v>2873</v>
      </c>
      <c r="C912">
        <v>4022</v>
      </c>
      <c r="D912" t="s">
        <v>53</v>
      </c>
      <c r="E912" t="s">
        <v>25</v>
      </c>
      <c r="F912">
        <v>6</v>
      </c>
      <c r="G912" t="s">
        <v>2874</v>
      </c>
      <c r="H912" t="s">
        <v>2875</v>
      </c>
      <c r="I912" t="str">
        <f>VLOOKUP(A912,[1]Transactions!$A$2:$Y$3480,8,FALSE)</f>
        <v>Standard</v>
      </c>
      <c r="J912">
        <f>VLOOKUP(A912,[1]Transactions!$A$2:$Y$3480,13,FALSE)</f>
        <v>57.72999999999999</v>
      </c>
      <c r="K912" s="4">
        <f>VLOOKUP(A912,[1]Transactions!$A$2:$Y$3480,14,FALSE)</f>
        <v>39031</v>
      </c>
      <c r="M912" t="b">
        <f>VLOOKUP(A912,[1]Transactions!$A$2:$Y$3480,5,FALSE)</f>
        <v>1</v>
      </c>
      <c r="N912" t="str">
        <f>VLOOKUP(A912,[1]Transactions!$A$2:$Y$3480,6,FALSE)</f>
        <v>Approved</v>
      </c>
      <c r="O912" t="str">
        <f>VLOOKUP(A912,[1]Transactions!$A$1:$Y$3480,7,FALSE)</f>
        <v>Giant Bicycles</v>
      </c>
      <c r="P912" t="s">
        <v>43</v>
      </c>
      <c r="Q912">
        <v>51</v>
      </c>
      <c r="R912" t="s">
        <v>2623</v>
      </c>
      <c r="S912" t="s">
        <v>30</v>
      </c>
      <c r="T912" t="s">
        <v>31</v>
      </c>
      <c r="U912" t="s">
        <v>32</v>
      </c>
      <c r="V912" t="s">
        <v>33</v>
      </c>
      <c r="W912">
        <v>4</v>
      </c>
      <c r="X912">
        <v>8</v>
      </c>
      <c r="Y912">
        <v>10981.45</v>
      </c>
      <c r="Z912">
        <v>7563.99</v>
      </c>
      <c r="AA912">
        <v>25</v>
      </c>
      <c r="AB912">
        <v>34</v>
      </c>
      <c r="AC912">
        <v>8</v>
      </c>
      <c r="AD912">
        <v>3417.46</v>
      </c>
      <c r="AE912">
        <f t="shared" si="105"/>
        <v>3</v>
      </c>
      <c r="AF912">
        <f t="shared" si="101"/>
        <v>2</v>
      </c>
      <c r="AG912">
        <f t="shared" si="102"/>
        <v>2</v>
      </c>
      <c r="AH912">
        <f t="shared" si="103"/>
        <v>322</v>
      </c>
      <c r="AI912" t="str">
        <f t="shared" si="104"/>
        <v>Silver Customer</v>
      </c>
    </row>
    <row r="913" spans="1:35" x14ac:dyDescent="0.3">
      <c r="A913">
        <v>2119</v>
      </c>
      <c r="B913" t="s">
        <v>2876</v>
      </c>
      <c r="C913">
        <v>4118</v>
      </c>
      <c r="D913" t="s">
        <v>53</v>
      </c>
      <c r="E913" t="s">
        <v>25</v>
      </c>
      <c r="F913">
        <v>5</v>
      </c>
      <c r="G913" t="s">
        <v>2877</v>
      </c>
      <c r="H913" t="s">
        <v>2878</v>
      </c>
      <c r="I913" t="str">
        <f>VLOOKUP(A913,[1]Transactions!$A$2:$Y$3480,8,FALSE)</f>
        <v>Standard</v>
      </c>
      <c r="J913">
        <f>VLOOKUP(A913,[1]Transactions!$A$2:$Y$3480,13,FALSE)</f>
        <v>1592.19</v>
      </c>
      <c r="K913" s="4">
        <f>VLOOKUP(A913,[1]Transactions!$A$2:$Y$3480,14,FALSE)</f>
        <v>40410</v>
      </c>
      <c r="M913" t="b">
        <f>VLOOKUP(A913,[1]Transactions!$A$2:$Y$3480,5,FALSE)</f>
        <v>1</v>
      </c>
      <c r="N913" t="str">
        <f>VLOOKUP(A913,[1]Transactions!$A$2:$Y$3480,6,FALSE)</f>
        <v>Approved</v>
      </c>
      <c r="O913" t="str">
        <f>VLOOKUP(A913,[1]Transactions!$A$1:$Y$3480,7,FALSE)</f>
        <v>OHM Cycles</v>
      </c>
      <c r="P913" t="s">
        <v>43</v>
      </c>
      <c r="Q913">
        <v>51</v>
      </c>
      <c r="R913" t="s">
        <v>368</v>
      </c>
      <c r="S913" t="s">
        <v>45</v>
      </c>
      <c r="T913" t="s">
        <v>31</v>
      </c>
      <c r="U913" t="s">
        <v>32</v>
      </c>
      <c r="V913" t="s">
        <v>47</v>
      </c>
      <c r="W913">
        <v>17</v>
      </c>
      <c r="X913">
        <v>4</v>
      </c>
      <c r="Y913">
        <v>5477.6</v>
      </c>
      <c r="Z913">
        <v>2682.28</v>
      </c>
      <c r="AA913">
        <v>35</v>
      </c>
      <c r="AB913">
        <v>67</v>
      </c>
      <c r="AC913">
        <v>4</v>
      </c>
      <c r="AD913">
        <v>2795.32</v>
      </c>
      <c r="AE913">
        <f t="shared" si="105"/>
        <v>2</v>
      </c>
      <c r="AF913">
        <f t="shared" si="101"/>
        <v>4</v>
      </c>
      <c r="AG913">
        <f t="shared" si="102"/>
        <v>3</v>
      </c>
      <c r="AH913">
        <f t="shared" si="103"/>
        <v>243</v>
      </c>
      <c r="AI913" t="str">
        <f t="shared" si="104"/>
        <v>Gold Customerr</v>
      </c>
    </row>
    <row r="914" spans="1:35" x14ac:dyDescent="0.3">
      <c r="A914">
        <v>1665</v>
      </c>
      <c r="B914" t="s">
        <v>2879</v>
      </c>
      <c r="C914">
        <v>2261</v>
      </c>
      <c r="D914" t="s">
        <v>24</v>
      </c>
      <c r="E914" t="s">
        <v>25</v>
      </c>
      <c r="F914">
        <v>7</v>
      </c>
      <c r="G914" t="s">
        <v>2880</v>
      </c>
      <c r="H914" t="s">
        <v>2881</v>
      </c>
      <c r="I914" t="str">
        <f>VLOOKUP(A914,[1]Transactions!$A$2:$Y$3480,8,FALSE)</f>
        <v>Road</v>
      </c>
      <c r="J914">
        <f>VLOOKUP(A914,[1]Transactions!$A$2:$Y$3480,13,FALSE)</f>
        <v>135.84999999999997</v>
      </c>
      <c r="K914" s="4">
        <f>VLOOKUP(A914,[1]Transactions!$A$2:$Y$3480,14,FALSE)</f>
        <v>33888</v>
      </c>
      <c r="M914" t="b">
        <f>VLOOKUP(A914,[1]Transactions!$A$2:$Y$3480,5,FALSE)</f>
        <v>1</v>
      </c>
      <c r="N914" t="str">
        <f>VLOOKUP(A914,[1]Transactions!$A$2:$Y$3480,6,FALSE)</f>
        <v>Approved</v>
      </c>
      <c r="O914" t="str">
        <f>VLOOKUP(A914,[1]Transactions!$A$1:$Y$3480,7,FALSE)</f>
        <v>Norco Bicycles</v>
      </c>
      <c r="P914" t="s">
        <v>28</v>
      </c>
      <c r="Q914">
        <v>48</v>
      </c>
      <c r="R914" t="s">
        <v>218</v>
      </c>
      <c r="S914" t="s">
        <v>183</v>
      </c>
      <c r="T914" t="s">
        <v>31</v>
      </c>
      <c r="U914" t="s">
        <v>32</v>
      </c>
      <c r="V914" t="s">
        <v>47</v>
      </c>
      <c r="W914">
        <v>11</v>
      </c>
      <c r="X914">
        <v>7</v>
      </c>
      <c r="Y914">
        <v>6247.18</v>
      </c>
      <c r="Z914">
        <v>2945.13</v>
      </c>
      <c r="AA914">
        <v>42</v>
      </c>
      <c r="AB914">
        <v>68</v>
      </c>
      <c r="AC914">
        <v>7</v>
      </c>
      <c r="AD914">
        <v>3302.05</v>
      </c>
      <c r="AE914">
        <f t="shared" si="105"/>
        <v>2</v>
      </c>
      <c r="AF914">
        <f t="shared" si="101"/>
        <v>3</v>
      </c>
      <c r="AG914">
        <f t="shared" si="102"/>
        <v>2</v>
      </c>
      <c r="AH914">
        <f t="shared" si="103"/>
        <v>232</v>
      </c>
      <c r="AI914" t="str">
        <f t="shared" si="104"/>
        <v>Gold Customerr</v>
      </c>
    </row>
    <row r="915" spans="1:35" x14ac:dyDescent="0.3">
      <c r="A915">
        <v>1100</v>
      </c>
      <c r="B915" t="s">
        <v>2882</v>
      </c>
      <c r="C915">
        <v>4510</v>
      </c>
      <c r="D915" t="s">
        <v>53</v>
      </c>
      <c r="E915" t="s">
        <v>25</v>
      </c>
      <c r="F915">
        <v>3</v>
      </c>
      <c r="G915" t="s">
        <v>2883</v>
      </c>
      <c r="H915" t="s">
        <v>2884</v>
      </c>
      <c r="I915" t="str">
        <f>VLOOKUP(A915,[1]Transactions!$A$2:$Y$3480,8,FALSE)</f>
        <v>Road</v>
      </c>
      <c r="J915">
        <f>VLOOKUP(A915,[1]Transactions!$A$2:$Y$3480,13,FALSE)</f>
        <v>4.8</v>
      </c>
      <c r="K915" s="4">
        <f>VLOOKUP(A915,[1]Transactions!$A$2:$Y$3480,14,FALSE)</f>
        <v>39880</v>
      </c>
      <c r="M915" t="b">
        <f>VLOOKUP(A915,[1]Transactions!$A$2:$Y$3480,5,FALSE)</f>
        <v>1</v>
      </c>
      <c r="N915" t="str">
        <f>VLOOKUP(A915,[1]Transactions!$A$2:$Y$3480,6,FALSE)</f>
        <v>Approved</v>
      </c>
      <c r="O915" t="str">
        <f>VLOOKUP(A915,[1]Transactions!$A$1:$Y$3480,7,FALSE)</f>
        <v>OHM Cycles</v>
      </c>
      <c r="P915" t="s">
        <v>28</v>
      </c>
      <c r="Q915">
        <v>59</v>
      </c>
      <c r="R915" t="s">
        <v>1029</v>
      </c>
      <c r="S915" t="s">
        <v>119</v>
      </c>
      <c r="T915" t="s">
        <v>31</v>
      </c>
      <c r="U915" t="s">
        <v>32</v>
      </c>
      <c r="V915" t="s">
        <v>47</v>
      </c>
      <c r="W915">
        <v>15</v>
      </c>
      <c r="X915">
        <v>3</v>
      </c>
      <c r="Y915">
        <v>2767.35</v>
      </c>
      <c r="Z915">
        <v>1716.12</v>
      </c>
      <c r="AA915">
        <v>37</v>
      </c>
      <c r="AB915">
        <v>45</v>
      </c>
      <c r="AC915">
        <v>3</v>
      </c>
      <c r="AD915">
        <v>1051.23</v>
      </c>
      <c r="AE915">
        <f t="shared" si="105"/>
        <v>2</v>
      </c>
      <c r="AF915">
        <f t="shared" si="101"/>
        <v>4</v>
      </c>
      <c r="AG915">
        <f t="shared" si="102"/>
        <v>4</v>
      </c>
      <c r="AH915">
        <f t="shared" si="103"/>
        <v>244</v>
      </c>
      <c r="AI915" t="str">
        <f t="shared" si="104"/>
        <v>Gold Customerr</v>
      </c>
    </row>
    <row r="916" spans="1:35" x14ac:dyDescent="0.3">
      <c r="A916">
        <v>1253</v>
      </c>
      <c r="B916" t="s">
        <v>2885</v>
      </c>
      <c r="C916">
        <v>4805</v>
      </c>
      <c r="D916" t="s">
        <v>53</v>
      </c>
      <c r="E916" t="s">
        <v>25</v>
      </c>
      <c r="F916">
        <v>2</v>
      </c>
      <c r="G916" t="s">
        <v>2886</v>
      </c>
      <c r="I916" t="str">
        <f>VLOOKUP(A916,[1]Transactions!$A$2:$Y$3480,8,FALSE)</f>
        <v>Standard</v>
      </c>
      <c r="J916">
        <f>VLOOKUP(A916,[1]Transactions!$A$2:$Y$3480,13,FALSE)</f>
        <v>771.12</v>
      </c>
      <c r="K916" s="4">
        <f>VLOOKUP(A916,[1]Transactions!$A$2:$Y$3480,14,FALSE)</f>
        <v>36146</v>
      </c>
      <c r="M916" t="b">
        <f>VLOOKUP(A916,[1]Transactions!$A$2:$Y$3480,5,FALSE)</f>
        <v>0</v>
      </c>
      <c r="N916" t="str">
        <f>VLOOKUP(A916,[1]Transactions!$A$2:$Y$3480,6,FALSE)</f>
        <v>Approved</v>
      </c>
      <c r="O916" t="str">
        <f>VLOOKUP(A916,[1]Transactions!$A$1:$Y$3480,7,FALSE)</f>
        <v>OHM Cycles</v>
      </c>
      <c r="P916" t="s">
        <v>43</v>
      </c>
      <c r="Q916">
        <v>81</v>
      </c>
      <c r="R916" t="s">
        <v>2887</v>
      </c>
      <c r="S916" t="s">
        <v>119</v>
      </c>
      <c r="T916" t="s">
        <v>31</v>
      </c>
      <c r="U916" t="s">
        <v>32</v>
      </c>
      <c r="V916" t="s">
        <v>47</v>
      </c>
      <c r="W916">
        <v>5</v>
      </c>
      <c r="X916">
        <v>4</v>
      </c>
      <c r="Y916">
        <v>3836.34</v>
      </c>
      <c r="Z916">
        <v>1887.89</v>
      </c>
      <c r="AA916">
        <v>24</v>
      </c>
      <c r="AB916">
        <v>4</v>
      </c>
      <c r="AC916">
        <v>4</v>
      </c>
      <c r="AD916">
        <v>1948.45</v>
      </c>
      <c r="AE916">
        <f t="shared" si="105"/>
        <v>4</v>
      </c>
      <c r="AF916">
        <f t="shared" si="101"/>
        <v>4</v>
      </c>
      <c r="AG916">
        <f t="shared" si="102"/>
        <v>3</v>
      </c>
      <c r="AH916">
        <f t="shared" si="103"/>
        <v>443</v>
      </c>
      <c r="AI916" t="str">
        <f t="shared" si="104"/>
        <v>Platinum Customer</v>
      </c>
    </row>
    <row r="917" spans="1:35" x14ac:dyDescent="0.3">
      <c r="A917">
        <v>3202</v>
      </c>
      <c r="B917" t="s">
        <v>2888</v>
      </c>
      <c r="C917">
        <v>2071</v>
      </c>
      <c r="D917" t="s">
        <v>24</v>
      </c>
      <c r="E917" t="s">
        <v>25</v>
      </c>
      <c r="F917">
        <v>9</v>
      </c>
      <c r="G917" t="s">
        <v>2889</v>
      </c>
      <c r="H917" t="s">
        <v>2890</v>
      </c>
      <c r="I917" t="str">
        <f>VLOOKUP(A917,[1]Transactions!$A$2:$Y$3480,8,FALSE)</f>
        <v>Standard</v>
      </c>
      <c r="J917">
        <f>VLOOKUP(A917,[1]Transactions!$A$2:$Y$3480,13,FALSE)</f>
        <v>17.869999999999997</v>
      </c>
      <c r="K917" s="4">
        <f>VLOOKUP(A917,[1]Transactions!$A$2:$Y$3480,14,FALSE)</f>
        <v>40784</v>
      </c>
      <c r="M917" t="b">
        <f>VLOOKUP(A917,[1]Transactions!$A$2:$Y$3480,5,FALSE)</f>
        <v>0</v>
      </c>
      <c r="N917" t="str">
        <f>VLOOKUP(A917,[1]Transactions!$A$2:$Y$3480,6,FALSE)</f>
        <v>Approved</v>
      </c>
      <c r="O917" t="str">
        <f>VLOOKUP(A917,[1]Transactions!$A$1:$Y$3480,7,FALSE)</f>
        <v>Solex</v>
      </c>
      <c r="P917" t="s">
        <v>28</v>
      </c>
      <c r="Q917">
        <v>74</v>
      </c>
      <c r="R917" t="s">
        <v>1373</v>
      </c>
      <c r="S917" t="s">
        <v>45</v>
      </c>
      <c r="T917" t="s">
        <v>31</v>
      </c>
      <c r="U917" t="s">
        <v>32</v>
      </c>
      <c r="V917" t="s">
        <v>33</v>
      </c>
      <c r="W917">
        <v>2</v>
      </c>
      <c r="X917">
        <v>8</v>
      </c>
      <c r="Y917">
        <v>9341</v>
      </c>
      <c r="Z917">
        <v>5257.64</v>
      </c>
      <c r="AA917">
        <v>26</v>
      </c>
      <c r="AB917">
        <v>11</v>
      </c>
      <c r="AC917">
        <v>8</v>
      </c>
      <c r="AD917">
        <v>4083.36</v>
      </c>
      <c r="AE917">
        <f t="shared" si="105"/>
        <v>4</v>
      </c>
      <c r="AF917">
        <f t="shared" si="101"/>
        <v>2</v>
      </c>
      <c r="AG917">
        <f t="shared" si="102"/>
        <v>2</v>
      </c>
      <c r="AH917">
        <f t="shared" si="103"/>
        <v>422</v>
      </c>
      <c r="AI917" t="str">
        <f t="shared" si="104"/>
        <v>Platinum Customer</v>
      </c>
    </row>
    <row r="918" spans="1:35" x14ac:dyDescent="0.3">
      <c r="A918">
        <v>2704</v>
      </c>
      <c r="B918" t="s">
        <v>2891</v>
      </c>
      <c r="C918">
        <v>2261</v>
      </c>
      <c r="D918" t="s">
        <v>24</v>
      </c>
      <c r="E918" t="s">
        <v>25</v>
      </c>
      <c r="F918">
        <v>5</v>
      </c>
      <c r="G918" t="s">
        <v>2892</v>
      </c>
      <c r="H918" t="s">
        <v>2893</v>
      </c>
      <c r="I918" t="str">
        <f>VLOOKUP(A918,[1]Transactions!$A$2:$Y$3480,8,FALSE)</f>
        <v>Standard</v>
      </c>
      <c r="J918">
        <f>VLOOKUP(A918,[1]Transactions!$A$2:$Y$3480,13,FALSE)</f>
        <v>583.2700000000001</v>
      </c>
      <c r="K918" s="4">
        <f>VLOOKUP(A918,[1]Transactions!$A$2:$Y$3480,14,FALSE)</f>
        <v>38750</v>
      </c>
      <c r="M918" t="b">
        <f>VLOOKUP(A918,[1]Transactions!$A$2:$Y$3480,5,FALSE)</f>
        <v>1</v>
      </c>
      <c r="N918" t="str">
        <f>VLOOKUP(A918,[1]Transactions!$A$2:$Y$3480,6,FALSE)</f>
        <v>Approved</v>
      </c>
      <c r="O918" t="str">
        <f>VLOOKUP(A918,[1]Transactions!$A$1:$Y$3480,7,FALSE)</f>
        <v>OHM Cycles</v>
      </c>
      <c r="P918" t="s">
        <v>28</v>
      </c>
      <c r="Q918">
        <v>6</v>
      </c>
      <c r="R918" t="s">
        <v>1576</v>
      </c>
      <c r="S918" t="s">
        <v>57</v>
      </c>
      <c r="T918" t="s">
        <v>38</v>
      </c>
      <c r="U918" t="s">
        <v>32</v>
      </c>
      <c r="V918" t="s">
        <v>33</v>
      </c>
      <c r="W918">
        <v>3</v>
      </c>
      <c r="X918">
        <v>3</v>
      </c>
      <c r="Y918">
        <v>1517.27</v>
      </c>
      <c r="Z918">
        <v>1003.69</v>
      </c>
      <c r="AA918">
        <v>21</v>
      </c>
      <c r="AB918">
        <v>235</v>
      </c>
      <c r="AC918">
        <v>3</v>
      </c>
      <c r="AD918">
        <v>513.58000000000004</v>
      </c>
      <c r="AE918">
        <f t="shared" si="105"/>
        <v>1</v>
      </c>
      <c r="AF918">
        <f t="shared" si="101"/>
        <v>4</v>
      </c>
      <c r="AG918">
        <f t="shared" si="102"/>
        <v>4</v>
      </c>
      <c r="AH918">
        <f t="shared" si="103"/>
        <v>144</v>
      </c>
      <c r="AI918" t="str">
        <f t="shared" si="104"/>
        <v>Bronz customer</v>
      </c>
    </row>
    <row r="919" spans="1:35" x14ac:dyDescent="0.3">
      <c r="A919">
        <v>989</v>
      </c>
      <c r="B919" t="s">
        <v>2894</v>
      </c>
      <c r="C919">
        <v>4018</v>
      </c>
      <c r="D919" t="s">
        <v>53</v>
      </c>
      <c r="E919" t="s">
        <v>25</v>
      </c>
      <c r="F919">
        <v>4</v>
      </c>
      <c r="G919" t="s">
        <v>2895</v>
      </c>
      <c r="H919" t="s">
        <v>2896</v>
      </c>
      <c r="I919" t="str">
        <f>VLOOKUP(A919,[1]Transactions!$A$2:$Y$3480,8,FALSE)</f>
        <v>Standard</v>
      </c>
      <c r="J919">
        <f>VLOOKUP(A919,[1]Transactions!$A$2:$Y$3480,13,FALSE)</f>
        <v>872.8900000000001</v>
      </c>
      <c r="K919" s="4">
        <f>VLOOKUP(A919,[1]Transactions!$A$2:$Y$3480,14,FALSE)</f>
        <v>41047</v>
      </c>
      <c r="M919" t="b">
        <f>VLOOKUP(A919,[1]Transactions!$A$2:$Y$3480,5,FALSE)</f>
        <v>1</v>
      </c>
      <c r="N919" t="str">
        <f>VLOOKUP(A919,[1]Transactions!$A$2:$Y$3480,6,FALSE)</f>
        <v>Approved</v>
      </c>
      <c r="O919" t="str">
        <f>VLOOKUP(A919,[1]Transactions!$A$1:$Y$3480,7,FALSE)</f>
        <v>Trek Bicycles</v>
      </c>
      <c r="P919" t="s">
        <v>43</v>
      </c>
      <c r="Q919">
        <v>43</v>
      </c>
      <c r="R919" t="s">
        <v>621</v>
      </c>
      <c r="S919" t="s">
        <v>45</v>
      </c>
      <c r="T919" t="s">
        <v>31</v>
      </c>
      <c r="U919" t="s">
        <v>32</v>
      </c>
      <c r="V919" t="s">
        <v>47</v>
      </c>
      <c r="W919">
        <v>17</v>
      </c>
      <c r="X919">
        <v>4</v>
      </c>
      <c r="Y919">
        <v>5497.84</v>
      </c>
      <c r="Z919">
        <v>2117.5</v>
      </c>
      <c r="AA919">
        <v>38</v>
      </c>
      <c r="AB919">
        <v>25</v>
      </c>
      <c r="AC919">
        <v>4</v>
      </c>
      <c r="AD919">
        <v>3380.34</v>
      </c>
      <c r="AE919">
        <f t="shared" si="105"/>
        <v>3</v>
      </c>
      <c r="AF919">
        <f t="shared" si="101"/>
        <v>4</v>
      </c>
      <c r="AG919">
        <f t="shared" si="102"/>
        <v>2</v>
      </c>
      <c r="AH919">
        <f t="shared" si="103"/>
        <v>342</v>
      </c>
      <c r="AI919" t="str">
        <f t="shared" si="104"/>
        <v>Silver Customer</v>
      </c>
    </row>
    <row r="920" spans="1:35" x14ac:dyDescent="0.3">
      <c r="A920">
        <v>3418</v>
      </c>
      <c r="B920" t="s">
        <v>2897</v>
      </c>
      <c r="C920">
        <v>2713</v>
      </c>
      <c r="D920" t="s">
        <v>24</v>
      </c>
      <c r="E920" t="s">
        <v>25</v>
      </c>
      <c r="F920">
        <v>1</v>
      </c>
      <c r="G920" t="s">
        <v>2898</v>
      </c>
      <c r="H920" t="s">
        <v>2899</v>
      </c>
      <c r="I920" t="str">
        <f>VLOOKUP(A920,[1]Transactions!$A$2:$Y$3480,8,FALSE)</f>
        <v>Road</v>
      </c>
      <c r="J920">
        <f>VLOOKUP(A920,[1]Transactions!$A$2:$Y$3480,13,FALSE)</f>
        <v>957.02</v>
      </c>
      <c r="K920" s="4">
        <f>VLOOKUP(A920,[1]Transactions!$A$2:$Y$3480,14,FALSE)</f>
        <v>42696</v>
      </c>
      <c r="M920" t="b">
        <f>VLOOKUP(A920,[1]Transactions!$A$2:$Y$3480,5,FALSE)</f>
        <v>1</v>
      </c>
      <c r="N920" t="str">
        <f>VLOOKUP(A920,[1]Transactions!$A$2:$Y$3480,6,FALSE)</f>
        <v>Approved</v>
      </c>
      <c r="O920" t="str">
        <f>VLOOKUP(A920,[1]Transactions!$A$1:$Y$3480,7,FALSE)</f>
        <v>Solex</v>
      </c>
      <c r="P920" t="s">
        <v>43</v>
      </c>
      <c r="Q920">
        <v>18</v>
      </c>
      <c r="R920" t="s">
        <v>2900</v>
      </c>
      <c r="S920" t="s">
        <v>30</v>
      </c>
      <c r="T920" t="s">
        <v>46</v>
      </c>
      <c r="U920" t="s">
        <v>32</v>
      </c>
      <c r="V920" t="s">
        <v>47</v>
      </c>
      <c r="W920">
        <v>19</v>
      </c>
      <c r="X920">
        <v>5</v>
      </c>
      <c r="Y920">
        <v>4643.87</v>
      </c>
      <c r="Z920">
        <v>2610.86</v>
      </c>
      <c r="AA920">
        <v>60</v>
      </c>
      <c r="AB920">
        <v>90</v>
      </c>
      <c r="AC920">
        <v>5</v>
      </c>
      <c r="AD920">
        <v>2033.01</v>
      </c>
      <c r="AE920">
        <f t="shared" si="105"/>
        <v>1</v>
      </c>
      <c r="AF920">
        <f>_xlfn.IFS(AC920&gt;=14,1,AND(AC920&lt;=14,AC920&gt;7),2,AND(AC920&lt;=7,AC920&gt;=5),3,AND(AC920&lt;=4,AC920&gt;0),4)</f>
        <v>3</v>
      </c>
      <c r="AG920">
        <f t="shared" si="102"/>
        <v>3</v>
      </c>
      <c r="AH920">
        <f t="shared" si="103"/>
        <v>133</v>
      </c>
      <c r="AI920" t="str">
        <f t="shared" si="104"/>
        <v>Bronz customer</v>
      </c>
    </row>
    <row r="921" spans="1:35" x14ac:dyDescent="0.3">
      <c r="A921">
        <v>432</v>
      </c>
      <c r="B921" t="s">
        <v>2901</v>
      </c>
      <c r="C921">
        <v>2065</v>
      </c>
      <c r="D921" t="s">
        <v>24</v>
      </c>
      <c r="E921" t="s">
        <v>25</v>
      </c>
      <c r="F921">
        <v>10</v>
      </c>
      <c r="G921" t="s">
        <v>2902</v>
      </c>
      <c r="H921" t="s">
        <v>2903</v>
      </c>
      <c r="I921" t="str">
        <f>VLOOKUP(A921,[1]Transactions!$A$2:$Y$3480,8,FALSE)</f>
        <v>Standard</v>
      </c>
      <c r="J921">
        <f>VLOOKUP(A921,[1]Transactions!$A$2:$Y$3480,13,FALSE)</f>
        <v>737.56999999999994</v>
      </c>
      <c r="K921" s="4">
        <f>VLOOKUP(A921,[1]Transactions!$A$2:$Y$3480,14,FALSE)</f>
        <v>37873</v>
      </c>
      <c r="M921" t="b">
        <f>VLOOKUP(A921,[1]Transactions!$A$2:$Y$3480,5,FALSE)</f>
        <v>1</v>
      </c>
      <c r="N921" t="str">
        <f>VLOOKUP(A921,[1]Transactions!$A$2:$Y$3480,6,FALSE)</f>
        <v>Approved</v>
      </c>
      <c r="O921" t="str">
        <f>VLOOKUP(A921,[1]Transactions!$A$1:$Y$3480,7,FALSE)</f>
        <v>Norco Bicycles</v>
      </c>
      <c r="P921" t="s">
        <v>28</v>
      </c>
      <c r="Q921">
        <v>83</v>
      </c>
      <c r="R921" t="s">
        <v>449</v>
      </c>
      <c r="S921" t="s">
        <v>119</v>
      </c>
      <c r="T921" t="s">
        <v>38</v>
      </c>
      <c r="U921" t="s">
        <v>32</v>
      </c>
      <c r="V921" t="s">
        <v>33</v>
      </c>
      <c r="W921">
        <v>10</v>
      </c>
      <c r="X921">
        <v>8</v>
      </c>
      <c r="Y921">
        <v>9237.06</v>
      </c>
      <c r="Z921">
        <v>4126.8900000000003</v>
      </c>
      <c r="AA921">
        <v>30</v>
      </c>
      <c r="AB921">
        <v>21</v>
      </c>
      <c r="AC921">
        <v>8</v>
      </c>
      <c r="AD921">
        <v>5110.17</v>
      </c>
      <c r="AE921">
        <f t="shared" si="105"/>
        <v>3</v>
      </c>
      <c r="AF921">
        <f t="shared" si="101"/>
        <v>2</v>
      </c>
      <c r="AG921">
        <f t="shared" si="102"/>
        <v>1</v>
      </c>
      <c r="AH921">
        <f t="shared" si="103"/>
        <v>321</v>
      </c>
      <c r="AI921" t="str">
        <f t="shared" si="104"/>
        <v>Silver Customer</v>
      </c>
    </row>
    <row r="922" spans="1:35" x14ac:dyDescent="0.3">
      <c r="A922">
        <v>1209</v>
      </c>
      <c r="B922" t="s">
        <v>2904</v>
      </c>
      <c r="C922">
        <v>3072</v>
      </c>
      <c r="D922" t="s">
        <v>40</v>
      </c>
      <c r="E922" t="s">
        <v>25</v>
      </c>
      <c r="F922">
        <v>9</v>
      </c>
      <c r="G922" t="s">
        <v>2905</v>
      </c>
      <c r="H922" t="s">
        <v>2906</v>
      </c>
      <c r="I922" t="str">
        <f>VLOOKUP(A922,[1]Transactions!$A$2:$Y$3480,8,FALSE)</f>
        <v>Touring</v>
      </c>
      <c r="J922">
        <f>VLOOKUP(A922,[1]Transactions!$A$2:$Y$3480,13,FALSE)</f>
        <v>139.2299999999999</v>
      </c>
      <c r="K922" s="4">
        <f>VLOOKUP(A922,[1]Transactions!$A$2:$Y$3480,14,FALSE)</f>
        <v>38206</v>
      </c>
      <c r="M922" t="b">
        <f>VLOOKUP(A922,[1]Transactions!$A$2:$Y$3480,5,FALSE)</f>
        <v>0</v>
      </c>
      <c r="N922" t="str">
        <f>VLOOKUP(A922,[1]Transactions!$A$2:$Y$3480,6,FALSE)</f>
        <v>Approved</v>
      </c>
      <c r="O922" t="str">
        <f>VLOOKUP(A922,[1]Transactions!$A$1:$Y$3480,7,FALSE)</f>
        <v>OHM Cycles</v>
      </c>
      <c r="P922" t="s">
        <v>28</v>
      </c>
      <c r="Q922">
        <v>40</v>
      </c>
      <c r="R922" t="s">
        <v>665</v>
      </c>
      <c r="S922" t="s">
        <v>176</v>
      </c>
      <c r="T922" t="s">
        <v>46</v>
      </c>
      <c r="U922" t="s">
        <v>32</v>
      </c>
      <c r="V922" t="s">
        <v>33</v>
      </c>
      <c r="W922">
        <v>11</v>
      </c>
      <c r="X922">
        <v>2</v>
      </c>
      <c r="Y922">
        <v>2368.5500000000002</v>
      </c>
      <c r="Z922">
        <v>558.86</v>
      </c>
      <c r="AA922">
        <v>43</v>
      </c>
      <c r="AB922">
        <v>131</v>
      </c>
      <c r="AC922">
        <v>2</v>
      </c>
      <c r="AD922">
        <v>1809.69</v>
      </c>
      <c r="AE922">
        <f t="shared" si="105"/>
        <v>1</v>
      </c>
      <c r="AF922">
        <f t="shared" si="101"/>
        <v>4</v>
      </c>
      <c r="AG922">
        <f t="shared" si="102"/>
        <v>4</v>
      </c>
      <c r="AH922">
        <f t="shared" si="103"/>
        <v>144</v>
      </c>
      <c r="AI922" t="str">
        <f t="shared" si="104"/>
        <v>Bronz customer</v>
      </c>
    </row>
    <row r="923" spans="1:35" x14ac:dyDescent="0.3">
      <c r="A923">
        <v>382</v>
      </c>
      <c r="B923" t="s">
        <v>2907</v>
      </c>
      <c r="C923">
        <v>2162</v>
      </c>
      <c r="D923" t="s">
        <v>24</v>
      </c>
      <c r="E923" t="s">
        <v>25</v>
      </c>
      <c r="F923">
        <v>5</v>
      </c>
      <c r="G923" t="s">
        <v>2908</v>
      </c>
      <c r="H923" t="s">
        <v>2909</v>
      </c>
      <c r="I923" t="str">
        <f>VLOOKUP(A923,[1]Transactions!$A$2:$Y$3480,8,FALSE)</f>
        <v>Touring</v>
      </c>
      <c r="J923">
        <f>VLOOKUP(A923,[1]Transactions!$A$2:$Y$3480,13,FALSE)</f>
        <v>1408.91</v>
      </c>
      <c r="K923" s="4">
        <f>VLOOKUP(A923,[1]Transactions!$A$2:$Y$3480,14,FALSE)</f>
        <v>42218</v>
      </c>
      <c r="M923" t="b">
        <f>VLOOKUP(A923,[1]Transactions!$A$2:$Y$3480,5,FALSE)</f>
        <v>1</v>
      </c>
      <c r="N923" t="str">
        <f>VLOOKUP(A923,[1]Transactions!$A$2:$Y$3480,6,FALSE)</f>
        <v>Approved</v>
      </c>
      <c r="O923" t="str">
        <f>VLOOKUP(A923,[1]Transactions!$A$1:$Y$3480,7,FALSE)</f>
        <v>Solex</v>
      </c>
      <c r="P923" t="s">
        <v>28</v>
      </c>
      <c r="Q923">
        <v>68</v>
      </c>
      <c r="R923" t="s">
        <v>141</v>
      </c>
      <c r="S923" t="s">
        <v>30</v>
      </c>
      <c r="T923" t="s">
        <v>31</v>
      </c>
      <c r="U923" t="s">
        <v>32</v>
      </c>
      <c r="V923" t="s">
        <v>33</v>
      </c>
      <c r="W923">
        <v>7</v>
      </c>
      <c r="X923">
        <v>7</v>
      </c>
      <c r="Y923">
        <v>6536.92</v>
      </c>
      <c r="Z923">
        <v>4879.47</v>
      </c>
      <c r="AA923">
        <v>35</v>
      </c>
      <c r="AB923">
        <v>35</v>
      </c>
      <c r="AC923">
        <v>7</v>
      </c>
      <c r="AD923">
        <v>1657.45</v>
      </c>
      <c r="AE923">
        <f t="shared" si="105"/>
        <v>3</v>
      </c>
      <c r="AF923">
        <f t="shared" si="101"/>
        <v>3</v>
      </c>
      <c r="AG923">
        <f t="shared" si="102"/>
        <v>4</v>
      </c>
      <c r="AH923">
        <f t="shared" si="103"/>
        <v>334</v>
      </c>
      <c r="AI923" t="str">
        <f t="shared" si="104"/>
        <v>Silver Customer</v>
      </c>
    </row>
    <row r="924" spans="1:35" x14ac:dyDescent="0.3">
      <c r="A924">
        <v>2610</v>
      </c>
      <c r="B924" t="s">
        <v>2910</v>
      </c>
      <c r="C924">
        <v>4507</v>
      </c>
      <c r="D924" t="s">
        <v>53</v>
      </c>
      <c r="E924" t="s">
        <v>25</v>
      </c>
      <c r="F924">
        <v>7</v>
      </c>
      <c r="G924" t="s">
        <v>2911</v>
      </c>
      <c r="H924" t="s">
        <v>2912</v>
      </c>
      <c r="I924" t="str">
        <f>VLOOKUP(A924,[1]Transactions!$A$2:$Y$3480,8,FALSE)</f>
        <v>Touring</v>
      </c>
      <c r="J924">
        <f>VLOOKUP(A924,[1]Transactions!$A$2:$Y$3480,13,FALSE)</f>
        <v>1408.91</v>
      </c>
      <c r="K924" s="4">
        <f>VLOOKUP(A924,[1]Transactions!$A$2:$Y$3480,14,FALSE)</f>
        <v>41533</v>
      </c>
      <c r="M924" t="b">
        <f>VLOOKUP(A924,[1]Transactions!$A$2:$Y$3480,5,FALSE)</f>
        <v>0</v>
      </c>
      <c r="N924" t="str">
        <f>VLOOKUP(A924,[1]Transactions!$A$2:$Y$3480,6,FALSE)</f>
        <v>Approved</v>
      </c>
      <c r="O924" t="str">
        <f>VLOOKUP(A924,[1]Transactions!$A$1:$Y$3480,7,FALSE)</f>
        <v>Solex</v>
      </c>
      <c r="P924" t="s">
        <v>43</v>
      </c>
      <c r="Q924">
        <v>41</v>
      </c>
      <c r="R924" t="s">
        <v>437</v>
      </c>
      <c r="S924" t="s">
        <v>219</v>
      </c>
      <c r="T924" t="s">
        <v>31</v>
      </c>
      <c r="U924" t="s">
        <v>32</v>
      </c>
      <c r="V924" t="s">
        <v>47</v>
      </c>
      <c r="W924">
        <v>10</v>
      </c>
      <c r="X924">
        <v>8</v>
      </c>
      <c r="Y924">
        <v>8499.2199999999993</v>
      </c>
      <c r="Z924">
        <v>2900.31</v>
      </c>
      <c r="AA924">
        <v>66</v>
      </c>
      <c r="AB924">
        <v>112</v>
      </c>
      <c r="AC924">
        <v>8</v>
      </c>
      <c r="AD924">
        <v>5598.91</v>
      </c>
      <c r="AE924">
        <f t="shared" si="105"/>
        <v>1</v>
      </c>
      <c r="AF924">
        <f t="shared" si="101"/>
        <v>2</v>
      </c>
      <c r="AG924">
        <f t="shared" si="102"/>
        <v>1</v>
      </c>
      <c r="AH924">
        <f t="shared" si="103"/>
        <v>121</v>
      </c>
      <c r="AI924" t="str">
        <f t="shared" si="104"/>
        <v>Bronz customer</v>
      </c>
    </row>
    <row r="925" spans="1:35" x14ac:dyDescent="0.3">
      <c r="A925">
        <v>1311</v>
      </c>
      <c r="B925" t="s">
        <v>2913</v>
      </c>
      <c r="C925">
        <v>4127</v>
      </c>
      <c r="D925" t="s">
        <v>53</v>
      </c>
      <c r="E925" t="s">
        <v>25</v>
      </c>
      <c r="F925">
        <v>7</v>
      </c>
      <c r="G925" t="s">
        <v>2914</v>
      </c>
      <c r="H925" t="s">
        <v>2915</v>
      </c>
      <c r="I925" t="str">
        <f>VLOOKUP(A925,[1]Transactions!$A$2:$Y$3480,8,FALSE)</f>
        <v>Standard</v>
      </c>
      <c r="J925">
        <f>VLOOKUP(A925,[1]Transactions!$A$2:$Y$3480,13,FALSE)</f>
        <v>1702.5499999999997</v>
      </c>
      <c r="K925" s="4">
        <f>VLOOKUP(A925,[1]Transactions!$A$2:$Y$3480,14,FALSE)</f>
        <v>39298</v>
      </c>
      <c r="M925" t="b">
        <f>VLOOKUP(A925,[1]Transactions!$A$2:$Y$3480,5,FALSE)</f>
        <v>1</v>
      </c>
      <c r="N925" t="str">
        <f>VLOOKUP(A925,[1]Transactions!$A$2:$Y$3480,6,FALSE)</f>
        <v>Approved</v>
      </c>
      <c r="O925" t="str">
        <f>VLOOKUP(A925,[1]Transactions!$A$1:$Y$3480,7,FALSE)</f>
        <v>Trek Bicycles</v>
      </c>
      <c r="P925" t="s">
        <v>43</v>
      </c>
      <c r="Q925">
        <v>89</v>
      </c>
      <c r="R925" t="s">
        <v>206</v>
      </c>
      <c r="S925" t="s">
        <v>45</v>
      </c>
      <c r="T925" t="s">
        <v>31</v>
      </c>
      <c r="U925" t="s">
        <v>32</v>
      </c>
      <c r="V925" t="s">
        <v>33</v>
      </c>
      <c r="W925">
        <v>13</v>
      </c>
      <c r="X925">
        <v>3</v>
      </c>
      <c r="Y925">
        <v>4724.29</v>
      </c>
      <c r="Z925">
        <v>2535.84</v>
      </c>
      <c r="AA925">
        <v>35</v>
      </c>
      <c r="AB925">
        <v>47</v>
      </c>
      <c r="AC925">
        <v>3</v>
      </c>
      <c r="AD925">
        <v>2188.4499999999998</v>
      </c>
      <c r="AE925">
        <f t="shared" si="105"/>
        <v>2</v>
      </c>
      <c r="AF925">
        <f t="shared" si="101"/>
        <v>4</v>
      </c>
      <c r="AG925">
        <f t="shared" si="102"/>
        <v>3</v>
      </c>
      <c r="AH925">
        <f t="shared" si="103"/>
        <v>243</v>
      </c>
      <c r="AI925" t="str">
        <f t="shared" si="104"/>
        <v>Gold Customerr</v>
      </c>
    </row>
    <row r="926" spans="1:35" x14ac:dyDescent="0.3">
      <c r="A926">
        <v>1510</v>
      </c>
      <c r="B926" t="s">
        <v>2916</v>
      </c>
      <c r="C926">
        <v>2223</v>
      </c>
      <c r="D926" t="s">
        <v>24</v>
      </c>
      <c r="E926" t="s">
        <v>25</v>
      </c>
      <c r="F926">
        <v>10</v>
      </c>
      <c r="G926" t="s">
        <v>1709</v>
      </c>
      <c r="H926" t="s">
        <v>2917</v>
      </c>
      <c r="I926" t="str">
        <f>VLOOKUP(A926,[1]Transactions!$A$2:$Y$3480,8,FALSE)</f>
        <v>Standard</v>
      </c>
      <c r="J926">
        <f>VLOOKUP(A926,[1]Transactions!$A$2:$Y$3480,13,FALSE)</f>
        <v>1069.5500000000002</v>
      </c>
      <c r="K926" s="4">
        <f>VLOOKUP(A926,[1]Transactions!$A$2:$Y$3480,14,FALSE)</f>
        <v>35378</v>
      </c>
      <c r="M926" t="b">
        <f>VLOOKUP(A926,[1]Transactions!$A$2:$Y$3480,5,FALSE)</f>
        <v>0</v>
      </c>
      <c r="N926" t="str">
        <f>VLOOKUP(A926,[1]Transactions!$A$2:$Y$3480,6,FALSE)</f>
        <v>Approved</v>
      </c>
      <c r="O926" t="str">
        <f>VLOOKUP(A926,[1]Transactions!$A$1:$Y$3480,7,FALSE)</f>
        <v>WeareA2B</v>
      </c>
      <c r="P926" t="s">
        <v>28</v>
      </c>
      <c r="Q926">
        <v>94</v>
      </c>
      <c r="R926" t="s">
        <v>107</v>
      </c>
      <c r="S926" t="s">
        <v>45</v>
      </c>
      <c r="T926" t="s">
        <v>31</v>
      </c>
      <c r="U926" t="s">
        <v>32</v>
      </c>
      <c r="V926" t="s">
        <v>47</v>
      </c>
      <c r="W926">
        <v>18</v>
      </c>
      <c r="X926">
        <v>2</v>
      </c>
      <c r="Y926">
        <v>2588.77</v>
      </c>
      <c r="Z926">
        <v>350.4</v>
      </c>
      <c r="AA926">
        <v>61</v>
      </c>
      <c r="AB926">
        <v>56</v>
      </c>
      <c r="AC926">
        <v>2</v>
      </c>
      <c r="AD926">
        <v>2238.37</v>
      </c>
      <c r="AE926">
        <f t="shared" si="105"/>
        <v>2</v>
      </c>
      <c r="AF926">
        <f t="shared" si="101"/>
        <v>4</v>
      </c>
      <c r="AG926">
        <f t="shared" si="102"/>
        <v>3</v>
      </c>
      <c r="AH926">
        <f t="shared" si="103"/>
        <v>243</v>
      </c>
      <c r="AI926" t="str">
        <f t="shared" si="104"/>
        <v>Gold Customerr</v>
      </c>
    </row>
    <row r="927" spans="1:35" x14ac:dyDescent="0.3">
      <c r="A927">
        <v>376</v>
      </c>
      <c r="B927" t="s">
        <v>2918</v>
      </c>
      <c r="C927">
        <v>3936</v>
      </c>
      <c r="D927" t="s">
        <v>40</v>
      </c>
      <c r="E927" t="s">
        <v>25</v>
      </c>
      <c r="F927">
        <v>7</v>
      </c>
      <c r="G927" t="s">
        <v>2919</v>
      </c>
      <c r="H927" t="s">
        <v>2920</v>
      </c>
      <c r="I927" t="str">
        <f>VLOOKUP(A927,[1]Transactions!$A$2:$Y$3480,8,FALSE)</f>
        <v>Standard</v>
      </c>
      <c r="J927">
        <f>VLOOKUP(A927,[1]Transactions!$A$2:$Y$3480,13,FALSE)</f>
        <v>179.44</v>
      </c>
      <c r="K927" s="4">
        <f>VLOOKUP(A927,[1]Transactions!$A$2:$Y$3480,14,FALSE)</f>
        <v>41245</v>
      </c>
      <c r="M927" t="b">
        <f>VLOOKUP(A927,[1]Transactions!$A$2:$Y$3480,5,FALSE)</f>
        <v>0</v>
      </c>
      <c r="N927" t="str">
        <f>VLOOKUP(A927,[1]Transactions!$A$2:$Y$3480,6,FALSE)</f>
        <v>Approved</v>
      </c>
      <c r="O927" t="str">
        <f>VLOOKUP(A927,[1]Transactions!$A$1:$Y$3480,7,FALSE)</f>
        <v>Solex</v>
      </c>
      <c r="P927" t="s">
        <v>43</v>
      </c>
      <c r="Q927">
        <v>60</v>
      </c>
      <c r="R927" t="s">
        <v>822</v>
      </c>
      <c r="S927" t="s">
        <v>45</v>
      </c>
      <c r="T927" t="s">
        <v>31</v>
      </c>
      <c r="U927" t="s">
        <v>32</v>
      </c>
      <c r="V927" t="s">
        <v>33</v>
      </c>
      <c r="W927">
        <v>19</v>
      </c>
      <c r="X927">
        <v>3</v>
      </c>
      <c r="Y927">
        <v>1981.89</v>
      </c>
      <c r="Z927">
        <v>1613.72</v>
      </c>
      <c r="AA927">
        <v>53</v>
      </c>
      <c r="AB927">
        <v>43</v>
      </c>
      <c r="AC927">
        <v>3</v>
      </c>
      <c r="AD927">
        <v>368.17</v>
      </c>
      <c r="AE927">
        <f t="shared" si="105"/>
        <v>3</v>
      </c>
      <c r="AF927">
        <f t="shared" si="101"/>
        <v>4</v>
      </c>
      <c r="AG927">
        <f t="shared" si="102"/>
        <v>4</v>
      </c>
      <c r="AH927">
        <f t="shared" si="103"/>
        <v>344</v>
      </c>
      <c r="AI927" t="str">
        <f t="shared" si="104"/>
        <v>Silver Customer</v>
      </c>
    </row>
    <row r="928" spans="1:35" x14ac:dyDescent="0.3">
      <c r="A928">
        <v>1359</v>
      </c>
      <c r="B928" t="s">
        <v>2921</v>
      </c>
      <c r="C928">
        <v>3338</v>
      </c>
      <c r="D928" t="s">
        <v>40</v>
      </c>
      <c r="E928" t="s">
        <v>25</v>
      </c>
      <c r="F928">
        <v>5</v>
      </c>
      <c r="G928" t="s">
        <v>2922</v>
      </c>
      <c r="H928" t="s">
        <v>2923</v>
      </c>
      <c r="I928" t="str">
        <f>VLOOKUP(A928,[1]Transactions!$A$2:$Y$3480,8,FALSE)</f>
        <v>Standard</v>
      </c>
      <c r="J928">
        <f>VLOOKUP(A928,[1]Transactions!$A$2:$Y$3480,13,FALSE)</f>
        <v>903.11</v>
      </c>
      <c r="K928" s="4">
        <f>VLOOKUP(A928,[1]Transactions!$A$2:$Y$3480,14,FALSE)</f>
        <v>35052</v>
      </c>
      <c r="M928" t="b">
        <f>VLOOKUP(A928,[1]Transactions!$A$2:$Y$3480,5,FALSE)</f>
        <v>1</v>
      </c>
      <c r="N928" t="str">
        <f>VLOOKUP(A928,[1]Transactions!$A$2:$Y$3480,6,FALSE)</f>
        <v>Approved</v>
      </c>
      <c r="O928" t="str">
        <f>VLOOKUP(A928,[1]Transactions!$A$1:$Y$3480,7,FALSE)</f>
        <v>Trek Bicycles</v>
      </c>
      <c r="P928" t="s">
        <v>43</v>
      </c>
      <c r="Q928">
        <v>54</v>
      </c>
      <c r="R928" t="s">
        <v>214</v>
      </c>
      <c r="S928" t="s">
        <v>57</v>
      </c>
      <c r="T928" t="s">
        <v>31</v>
      </c>
      <c r="U928" t="s">
        <v>32</v>
      </c>
      <c r="V928" t="s">
        <v>47</v>
      </c>
      <c r="W928">
        <v>6</v>
      </c>
      <c r="X928">
        <v>2</v>
      </c>
      <c r="Y928">
        <v>2027.25</v>
      </c>
      <c r="Z928">
        <v>476.43</v>
      </c>
      <c r="AA928">
        <v>27</v>
      </c>
      <c r="AB928">
        <v>12</v>
      </c>
      <c r="AC928">
        <v>2</v>
      </c>
      <c r="AD928">
        <v>1550.82</v>
      </c>
      <c r="AE928">
        <f t="shared" si="105"/>
        <v>4</v>
      </c>
      <c r="AF928">
        <f t="shared" si="101"/>
        <v>4</v>
      </c>
      <c r="AG928">
        <f t="shared" si="102"/>
        <v>4</v>
      </c>
      <c r="AH928">
        <f t="shared" si="103"/>
        <v>444</v>
      </c>
      <c r="AI928" t="str">
        <f t="shared" si="104"/>
        <v>Platinum Customer</v>
      </c>
    </row>
    <row r="929" spans="1:35" x14ac:dyDescent="0.3">
      <c r="A929">
        <v>2714</v>
      </c>
      <c r="B929" t="s">
        <v>2924</v>
      </c>
      <c r="C929">
        <v>2284</v>
      </c>
      <c r="D929" t="s">
        <v>24</v>
      </c>
      <c r="E929" t="s">
        <v>25</v>
      </c>
      <c r="F929">
        <v>4</v>
      </c>
      <c r="G929" t="s">
        <v>2925</v>
      </c>
      <c r="H929" t="s">
        <v>2926</v>
      </c>
      <c r="I929" t="str">
        <f>VLOOKUP(A929,[1]Transactions!$A$2:$Y$3480,8,FALSE)</f>
        <v>Road</v>
      </c>
      <c r="J929">
        <f>VLOOKUP(A929,[1]Transactions!$A$2:$Y$3480,13,FALSE)</f>
        <v>309.80999999999995</v>
      </c>
      <c r="K929" s="4">
        <f>VLOOKUP(A929,[1]Transactions!$A$2:$Y$3480,14,FALSE)</f>
        <v>34527</v>
      </c>
      <c r="M929" t="b">
        <f>VLOOKUP(A929,[1]Transactions!$A$2:$Y$3480,5,FALSE)</f>
        <v>0</v>
      </c>
      <c r="N929" t="str">
        <f>VLOOKUP(A929,[1]Transactions!$A$2:$Y$3480,6,FALSE)</f>
        <v>Approved</v>
      </c>
      <c r="O929" t="str">
        <f>VLOOKUP(A929,[1]Transactions!$A$1:$Y$3480,7,FALSE)</f>
        <v>Norco Bicycles</v>
      </c>
      <c r="P929" t="s">
        <v>43</v>
      </c>
      <c r="Q929">
        <v>50</v>
      </c>
      <c r="R929" t="s">
        <v>356</v>
      </c>
      <c r="S929" t="s">
        <v>30</v>
      </c>
      <c r="T929" t="s">
        <v>46</v>
      </c>
      <c r="U929" t="s">
        <v>32</v>
      </c>
      <c r="V929" t="s">
        <v>33</v>
      </c>
      <c r="W929">
        <v>1</v>
      </c>
      <c r="X929">
        <v>5</v>
      </c>
      <c r="Y929">
        <v>4081.81</v>
      </c>
      <c r="Z929">
        <v>2829.35</v>
      </c>
      <c r="AA929">
        <v>22</v>
      </c>
      <c r="AB929">
        <v>8</v>
      </c>
      <c r="AC929">
        <v>5</v>
      </c>
      <c r="AD929">
        <v>1252.46</v>
      </c>
      <c r="AE929">
        <f t="shared" si="105"/>
        <v>4</v>
      </c>
      <c r="AF929">
        <f>_xlfn.IFS(AC929&gt;=14,1,AND(AC929&lt;=14,AC929&gt;7),2,AND(AC929&lt;=7,AC929&gt;=5),3,AND(AC929&lt;=4,AC929&gt;0),4)</f>
        <v>3</v>
      </c>
      <c r="AG929">
        <f t="shared" si="102"/>
        <v>4</v>
      </c>
      <c r="AH929">
        <f t="shared" si="103"/>
        <v>434</v>
      </c>
      <c r="AI929" t="str">
        <f t="shared" si="104"/>
        <v>Platinum Customer</v>
      </c>
    </row>
    <row r="930" spans="1:35" x14ac:dyDescent="0.3">
      <c r="A930">
        <v>1668</v>
      </c>
      <c r="B930" t="s">
        <v>2927</v>
      </c>
      <c r="C930">
        <v>2093</v>
      </c>
      <c r="D930" t="s">
        <v>24</v>
      </c>
      <c r="E930" t="s">
        <v>25</v>
      </c>
      <c r="F930">
        <v>11</v>
      </c>
      <c r="G930" t="s">
        <v>2928</v>
      </c>
      <c r="H930" t="s">
        <v>2929</v>
      </c>
      <c r="I930" t="str">
        <f>VLOOKUP(A930,[1]Transactions!$A$2:$Y$3480,8,FALSE)</f>
        <v>Standard</v>
      </c>
      <c r="J930">
        <f>VLOOKUP(A930,[1]Transactions!$A$2:$Y$3480,13,FALSE)</f>
        <v>143.82</v>
      </c>
      <c r="K930" s="4">
        <f>VLOOKUP(A930,[1]Transactions!$A$2:$Y$3480,14,FALSE)</f>
        <v>42404</v>
      </c>
      <c r="M930" t="b">
        <f>VLOOKUP(A930,[1]Transactions!$A$2:$Y$3480,5,FALSE)</f>
        <v>1</v>
      </c>
      <c r="N930" t="str">
        <f>VLOOKUP(A930,[1]Transactions!$A$2:$Y$3480,6,FALSE)</f>
        <v>Approved</v>
      </c>
      <c r="O930" t="str">
        <f>VLOOKUP(A930,[1]Transactions!$A$1:$Y$3480,7,FALSE)</f>
        <v>Solex</v>
      </c>
      <c r="P930" t="s">
        <v>43</v>
      </c>
      <c r="Q930">
        <v>75</v>
      </c>
      <c r="R930" t="s">
        <v>822</v>
      </c>
      <c r="S930" t="s">
        <v>45</v>
      </c>
      <c r="T930" t="s">
        <v>31</v>
      </c>
      <c r="U930" t="s">
        <v>32</v>
      </c>
      <c r="V930" t="s">
        <v>47</v>
      </c>
      <c r="W930">
        <v>8</v>
      </c>
      <c r="X930">
        <v>6</v>
      </c>
      <c r="Y930">
        <v>6878.43</v>
      </c>
      <c r="Z930">
        <v>3976.46</v>
      </c>
      <c r="AA930">
        <v>55</v>
      </c>
      <c r="AB930">
        <v>4</v>
      </c>
      <c r="AC930">
        <v>6</v>
      </c>
      <c r="AD930">
        <v>2901.97</v>
      </c>
      <c r="AE930">
        <f t="shared" si="105"/>
        <v>4</v>
      </c>
      <c r="AF930">
        <f t="shared" si="101"/>
        <v>3</v>
      </c>
      <c r="AG930">
        <f t="shared" si="102"/>
        <v>3</v>
      </c>
      <c r="AH930">
        <f t="shared" si="103"/>
        <v>433</v>
      </c>
      <c r="AI930" t="str">
        <f t="shared" si="104"/>
        <v>Platinum Customer</v>
      </c>
    </row>
    <row r="931" spans="1:35" x14ac:dyDescent="0.3">
      <c r="A931">
        <v>96</v>
      </c>
      <c r="B931" t="s">
        <v>2930</v>
      </c>
      <c r="C931">
        <v>2125</v>
      </c>
      <c r="D931" t="s">
        <v>24</v>
      </c>
      <c r="E931" t="s">
        <v>25</v>
      </c>
      <c r="F931">
        <v>11</v>
      </c>
      <c r="G931" t="s">
        <v>2931</v>
      </c>
      <c r="H931" t="s">
        <v>2932</v>
      </c>
      <c r="I931" t="str">
        <f>VLOOKUP(A931,[1]Transactions!$A$2:$Y$3480,8,FALSE)</f>
        <v>Standard</v>
      </c>
      <c r="J931">
        <f>VLOOKUP(A931,[1]Transactions!$A$2:$Y$3480,13,FALSE)</f>
        <v>448.67999999999995</v>
      </c>
      <c r="K931" s="4">
        <f>VLOOKUP(A931,[1]Transactions!$A$2:$Y$3480,14,FALSE)</f>
        <v>40649</v>
      </c>
      <c r="M931" t="b">
        <f>VLOOKUP(A931,[1]Transactions!$A$2:$Y$3480,5,FALSE)</f>
        <v>0</v>
      </c>
      <c r="N931" t="str">
        <f>VLOOKUP(A931,[1]Transactions!$A$2:$Y$3480,6,FALSE)</f>
        <v>Approved</v>
      </c>
      <c r="O931" t="str">
        <f>VLOOKUP(A931,[1]Transactions!$A$1:$Y$3480,7,FALSE)</f>
        <v>Giant Bicycles</v>
      </c>
      <c r="P931" t="s">
        <v>28</v>
      </c>
      <c r="Q931">
        <v>33</v>
      </c>
      <c r="R931" t="s">
        <v>449</v>
      </c>
      <c r="S931" t="s">
        <v>119</v>
      </c>
      <c r="T931" t="s">
        <v>31</v>
      </c>
      <c r="U931" t="s">
        <v>32</v>
      </c>
      <c r="V931" t="s">
        <v>47</v>
      </c>
      <c r="W931">
        <v>15</v>
      </c>
      <c r="X931">
        <v>3</v>
      </c>
      <c r="Y931">
        <v>2783.33</v>
      </c>
      <c r="Z931">
        <v>1648.08</v>
      </c>
      <c r="AA931">
        <v>52</v>
      </c>
      <c r="AB931">
        <v>70</v>
      </c>
      <c r="AC931">
        <v>3</v>
      </c>
      <c r="AD931">
        <v>1135.25</v>
      </c>
      <c r="AE931">
        <f t="shared" si="105"/>
        <v>2</v>
      </c>
      <c r="AF931">
        <f t="shared" si="101"/>
        <v>4</v>
      </c>
      <c r="AG931">
        <f t="shared" si="102"/>
        <v>4</v>
      </c>
      <c r="AH931">
        <f t="shared" si="103"/>
        <v>244</v>
      </c>
      <c r="AI931" t="str">
        <f t="shared" si="104"/>
        <v>Gold Customerr</v>
      </c>
    </row>
    <row r="932" spans="1:35" x14ac:dyDescent="0.3">
      <c r="A932">
        <v>3308</v>
      </c>
      <c r="B932" t="s">
        <v>2933</v>
      </c>
      <c r="C932">
        <v>2062</v>
      </c>
      <c r="D932" t="s">
        <v>24</v>
      </c>
      <c r="E932" t="s">
        <v>25</v>
      </c>
      <c r="F932">
        <v>12</v>
      </c>
      <c r="G932" t="s">
        <v>2934</v>
      </c>
      <c r="H932" t="s">
        <v>2935</v>
      </c>
      <c r="I932" t="str">
        <f>VLOOKUP(A932,[1]Transactions!$A$2:$Y$3480,8,FALSE)</f>
        <v>Road</v>
      </c>
      <c r="J932">
        <f>VLOOKUP(A932,[1]Transactions!$A$2:$Y$3480,13,FALSE)</f>
        <v>135.84999999999997</v>
      </c>
      <c r="K932" s="4">
        <f>VLOOKUP(A932,[1]Transactions!$A$2:$Y$3480,14,FALSE)</f>
        <v>33888</v>
      </c>
      <c r="M932" t="b">
        <f>VLOOKUP(A932,[1]Transactions!$A$2:$Y$3480,5,FALSE)</f>
        <v>0</v>
      </c>
      <c r="N932" t="str">
        <f>VLOOKUP(A932,[1]Transactions!$A$2:$Y$3480,6,FALSE)</f>
        <v>Approved</v>
      </c>
      <c r="O932" t="str">
        <f>VLOOKUP(A932,[1]Transactions!$A$1:$Y$3480,7,FALSE)</f>
        <v>Norco Bicycles</v>
      </c>
      <c r="P932" t="s">
        <v>43</v>
      </c>
      <c r="Q932">
        <v>5</v>
      </c>
      <c r="R932" t="s">
        <v>580</v>
      </c>
      <c r="S932" t="s">
        <v>45</v>
      </c>
      <c r="T932" t="s">
        <v>31</v>
      </c>
      <c r="U932" t="s">
        <v>32</v>
      </c>
      <c r="V932" t="s">
        <v>33</v>
      </c>
      <c r="W932">
        <v>14</v>
      </c>
      <c r="X932">
        <v>3</v>
      </c>
      <c r="Y932">
        <v>3436.83</v>
      </c>
      <c r="Z932">
        <v>2483.6799999999998</v>
      </c>
      <c r="AA932">
        <v>41</v>
      </c>
      <c r="AB932">
        <v>67</v>
      </c>
      <c r="AC932">
        <v>3</v>
      </c>
      <c r="AD932">
        <v>953.15</v>
      </c>
      <c r="AE932">
        <f t="shared" si="105"/>
        <v>2</v>
      </c>
      <c r="AF932">
        <f t="shared" si="101"/>
        <v>4</v>
      </c>
      <c r="AG932">
        <f t="shared" si="102"/>
        <v>4</v>
      </c>
      <c r="AH932">
        <f t="shared" si="103"/>
        <v>244</v>
      </c>
      <c r="AI932" t="str">
        <f t="shared" si="104"/>
        <v>Gold Customerr</v>
      </c>
    </row>
    <row r="933" spans="1:35" x14ac:dyDescent="0.3">
      <c r="A933">
        <v>1944</v>
      </c>
      <c r="B933" t="s">
        <v>2936</v>
      </c>
      <c r="C933">
        <v>3190</v>
      </c>
      <c r="D933" t="s">
        <v>40</v>
      </c>
      <c r="E933" t="s">
        <v>25</v>
      </c>
      <c r="F933">
        <v>8</v>
      </c>
      <c r="G933" t="s">
        <v>2937</v>
      </c>
      <c r="H933" t="s">
        <v>2938</v>
      </c>
      <c r="I933" t="str">
        <f>VLOOKUP(A933,[1]Transactions!$A$2:$Y$3480,8,FALSE)</f>
        <v>Standard</v>
      </c>
      <c r="J933">
        <f>VLOOKUP(A933,[1]Transactions!$A$2:$Y$3480,13,FALSE)</f>
        <v>817.36</v>
      </c>
      <c r="K933" s="4">
        <f>VLOOKUP(A933,[1]Transactions!$A$2:$Y$3480,14,FALSE)</f>
        <v>36367</v>
      </c>
      <c r="M933" t="b">
        <f>VLOOKUP(A933,[1]Transactions!$A$2:$Y$3480,5,FALSE)</f>
        <v>1</v>
      </c>
      <c r="N933" t="str">
        <f>VLOOKUP(A933,[1]Transactions!$A$2:$Y$3480,6,FALSE)</f>
        <v>Approved</v>
      </c>
      <c r="O933" t="str">
        <f>VLOOKUP(A933,[1]Transactions!$A$1:$Y$3480,7,FALSE)</f>
        <v>Norco Bicycles</v>
      </c>
      <c r="P933" t="s">
        <v>28</v>
      </c>
      <c r="Q933">
        <v>73</v>
      </c>
      <c r="R933" t="s">
        <v>407</v>
      </c>
      <c r="S933" t="s">
        <v>7272</v>
      </c>
      <c r="T933" t="s">
        <v>46</v>
      </c>
      <c r="U933" t="s">
        <v>32</v>
      </c>
      <c r="V933" t="s">
        <v>33</v>
      </c>
      <c r="W933">
        <v>8</v>
      </c>
      <c r="X933">
        <v>5</v>
      </c>
      <c r="Y933">
        <v>5704.36</v>
      </c>
      <c r="Z933">
        <v>4358.6099999999997</v>
      </c>
      <c r="AA933">
        <v>40</v>
      </c>
      <c r="AB933">
        <v>5</v>
      </c>
      <c r="AC933">
        <v>5</v>
      </c>
      <c r="AD933">
        <v>1345.75</v>
      </c>
      <c r="AE933">
        <f t="shared" si="105"/>
        <v>4</v>
      </c>
      <c r="AF933">
        <f>_xlfn.IFS(AC933&gt;=14,1,AND(AC933&lt;=14,AC933&gt;7),2,AND(AC933&lt;=7,AC933&gt;=5),3,AND(AC933&lt;=4,AC933&gt;0),4)</f>
        <v>3</v>
      </c>
      <c r="AG933">
        <f t="shared" si="102"/>
        <v>4</v>
      </c>
      <c r="AH933">
        <f t="shared" si="103"/>
        <v>434</v>
      </c>
      <c r="AI933" t="str">
        <f t="shared" si="104"/>
        <v>Platinum Customer</v>
      </c>
    </row>
    <row r="934" spans="1:35" x14ac:dyDescent="0.3">
      <c r="A934">
        <v>3175</v>
      </c>
      <c r="B934" t="s">
        <v>2939</v>
      </c>
      <c r="C934">
        <v>3072</v>
      </c>
      <c r="D934" t="s">
        <v>40</v>
      </c>
      <c r="E934" t="s">
        <v>25</v>
      </c>
      <c r="F934">
        <v>9</v>
      </c>
      <c r="G934" t="s">
        <v>2940</v>
      </c>
      <c r="H934" t="s">
        <v>316</v>
      </c>
      <c r="I934" t="str">
        <f>VLOOKUP(A934,[1]Transactions!$A$2:$Y$3480,8,FALSE)</f>
        <v>Standard</v>
      </c>
      <c r="J934">
        <f>VLOOKUP(A934,[1]Transactions!$A$2:$Y$3480,13,FALSE)</f>
        <v>1702.5499999999997</v>
      </c>
      <c r="K934" s="4">
        <f>VLOOKUP(A934,[1]Transactions!$A$2:$Y$3480,14,FALSE)</f>
        <v>38573</v>
      </c>
      <c r="M934" t="b">
        <f>VLOOKUP(A934,[1]Transactions!$A$2:$Y$3480,5,FALSE)</f>
        <v>0</v>
      </c>
      <c r="N934" t="str">
        <f>VLOOKUP(A934,[1]Transactions!$A$2:$Y$3480,6,FALSE)</f>
        <v>Approved</v>
      </c>
      <c r="O934" t="str">
        <f>VLOOKUP(A934,[1]Transactions!$A$1:$Y$3480,7,FALSE)</f>
        <v>Trek Bicycles</v>
      </c>
      <c r="P934" t="s">
        <v>28</v>
      </c>
      <c r="Q934">
        <v>82</v>
      </c>
      <c r="R934" t="s">
        <v>754</v>
      </c>
      <c r="S934" t="s">
        <v>30</v>
      </c>
      <c r="T934" t="s">
        <v>31</v>
      </c>
      <c r="U934" t="s">
        <v>32</v>
      </c>
      <c r="V934" t="s">
        <v>47</v>
      </c>
      <c r="W934">
        <v>16</v>
      </c>
      <c r="X934">
        <v>3</v>
      </c>
      <c r="Y934">
        <v>3044.72</v>
      </c>
      <c r="Z934">
        <v>1243.58</v>
      </c>
      <c r="AA934">
        <v>35</v>
      </c>
      <c r="AB934">
        <v>260</v>
      </c>
      <c r="AC934">
        <v>3</v>
      </c>
      <c r="AD934">
        <v>1801.14</v>
      </c>
      <c r="AE934">
        <f t="shared" si="105"/>
        <v>1</v>
      </c>
      <c r="AF934">
        <f t="shared" si="101"/>
        <v>4</v>
      </c>
      <c r="AG934">
        <f t="shared" si="102"/>
        <v>4</v>
      </c>
      <c r="AH934">
        <f t="shared" si="103"/>
        <v>144</v>
      </c>
      <c r="AI934" t="str">
        <f t="shared" si="104"/>
        <v>Bronz customer</v>
      </c>
    </row>
    <row r="935" spans="1:35" x14ac:dyDescent="0.3">
      <c r="A935">
        <v>575</v>
      </c>
      <c r="B935" t="s">
        <v>2941</v>
      </c>
      <c r="C935">
        <v>2209</v>
      </c>
      <c r="D935" t="s">
        <v>24</v>
      </c>
      <c r="E935" t="s">
        <v>25</v>
      </c>
      <c r="F935">
        <v>11</v>
      </c>
      <c r="G935" t="s">
        <v>2942</v>
      </c>
      <c r="H935" t="s">
        <v>2943</v>
      </c>
      <c r="I935" t="str">
        <f>VLOOKUP(A935,[1]Transactions!$A$2:$Y$3480,8,FALSE)</f>
        <v>Standard</v>
      </c>
      <c r="J935">
        <f>VLOOKUP(A935,[1]Transactions!$A$2:$Y$3480,13,FALSE)</f>
        <v>459.46000000000015</v>
      </c>
      <c r="K935" s="4">
        <f>VLOOKUP(A935,[1]Transactions!$A$2:$Y$3480,14,FALSE)</f>
        <v>42226</v>
      </c>
      <c r="M935" t="b">
        <f>VLOOKUP(A935,[1]Transactions!$A$2:$Y$3480,5,FALSE)</f>
        <v>1</v>
      </c>
      <c r="N935" t="str">
        <f>VLOOKUP(A935,[1]Transactions!$A$2:$Y$3480,6,FALSE)</f>
        <v>Approved</v>
      </c>
      <c r="O935" t="str">
        <f>VLOOKUP(A935,[1]Transactions!$A$1:$Y$3480,7,FALSE)</f>
        <v>Norco Bicycles</v>
      </c>
      <c r="P935" t="s">
        <v>28</v>
      </c>
      <c r="Q935">
        <v>64</v>
      </c>
      <c r="R935" t="s">
        <v>206</v>
      </c>
      <c r="S935" t="s">
        <v>45</v>
      </c>
      <c r="T935" t="s">
        <v>46</v>
      </c>
      <c r="U935" t="s">
        <v>32</v>
      </c>
      <c r="V935" t="s">
        <v>33</v>
      </c>
      <c r="W935">
        <v>11</v>
      </c>
      <c r="X935">
        <v>2</v>
      </c>
      <c r="Y935">
        <v>1998.31</v>
      </c>
      <c r="Z935">
        <v>1284.07</v>
      </c>
      <c r="AA935">
        <v>64</v>
      </c>
      <c r="AB935">
        <v>248</v>
      </c>
      <c r="AC935">
        <v>2</v>
      </c>
      <c r="AD935">
        <v>714.24</v>
      </c>
      <c r="AE935">
        <f t="shared" si="105"/>
        <v>1</v>
      </c>
      <c r="AF935">
        <f t="shared" si="101"/>
        <v>4</v>
      </c>
      <c r="AG935">
        <f t="shared" si="102"/>
        <v>4</v>
      </c>
      <c r="AH935">
        <f t="shared" si="103"/>
        <v>144</v>
      </c>
      <c r="AI935" t="str">
        <f t="shared" si="104"/>
        <v>Bronz customer</v>
      </c>
    </row>
    <row r="936" spans="1:35" x14ac:dyDescent="0.3">
      <c r="A936">
        <v>644</v>
      </c>
      <c r="B936" t="s">
        <v>2944</v>
      </c>
      <c r="C936">
        <v>2380</v>
      </c>
      <c r="D936" t="s">
        <v>24</v>
      </c>
      <c r="E936" t="s">
        <v>25</v>
      </c>
      <c r="F936">
        <v>1</v>
      </c>
      <c r="G936" t="s">
        <v>2945</v>
      </c>
      <c r="H936" t="s">
        <v>2946</v>
      </c>
      <c r="I936" t="str">
        <f>VLOOKUP(A936,[1]Transactions!$A$2:$Y$3480,8,FALSE)</f>
        <v>Standard</v>
      </c>
      <c r="J936">
        <f>VLOOKUP(A936,[1]Transactions!$A$2:$Y$3480,13,FALSE)</f>
        <v>50.66</v>
      </c>
      <c r="K936" s="4">
        <f>VLOOKUP(A936,[1]Transactions!$A$2:$Y$3480,14,FALSE)</f>
        <v>42458</v>
      </c>
      <c r="M936" t="b">
        <f>VLOOKUP(A936,[1]Transactions!$A$2:$Y$3480,5,FALSE)</f>
        <v>0</v>
      </c>
      <c r="N936" t="str">
        <f>VLOOKUP(A936,[1]Transactions!$A$2:$Y$3480,6,FALSE)</f>
        <v>Approved</v>
      </c>
      <c r="O936" t="str">
        <f>VLOOKUP(A936,[1]Transactions!$A$1:$Y$3480,7,FALSE)</f>
        <v>Solex</v>
      </c>
      <c r="P936" t="s">
        <v>28</v>
      </c>
      <c r="Q936">
        <v>59</v>
      </c>
      <c r="R936" t="s">
        <v>429</v>
      </c>
      <c r="S936" t="s">
        <v>30</v>
      </c>
      <c r="T936" t="s">
        <v>38</v>
      </c>
      <c r="U936" t="s">
        <v>32</v>
      </c>
      <c r="V936" t="s">
        <v>47</v>
      </c>
      <c r="W936">
        <v>2</v>
      </c>
      <c r="X936">
        <v>3</v>
      </c>
      <c r="Y936">
        <v>1808.74</v>
      </c>
      <c r="Z936">
        <v>1258.74</v>
      </c>
      <c r="AA936">
        <v>20</v>
      </c>
      <c r="AB936">
        <v>157</v>
      </c>
      <c r="AC936">
        <v>3</v>
      </c>
      <c r="AD936">
        <v>550</v>
      </c>
      <c r="AE936">
        <f t="shared" si="105"/>
        <v>1</v>
      </c>
      <c r="AF936">
        <f t="shared" si="101"/>
        <v>4</v>
      </c>
      <c r="AG936">
        <f t="shared" si="102"/>
        <v>4</v>
      </c>
      <c r="AH936">
        <f t="shared" si="103"/>
        <v>144</v>
      </c>
      <c r="AI936" t="str">
        <f t="shared" si="104"/>
        <v>Bronz customer</v>
      </c>
    </row>
    <row r="937" spans="1:35" x14ac:dyDescent="0.3">
      <c r="A937">
        <v>1835</v>
      </c>
      <c r="B937" t="s">
        <v>2947</v>
      </c>
      <c r="C937">
        <v>2009</v>
      </c>
      <c r="D937" t="s">
        <v>24</v>
      </c>
      <c r="E937" t="s">
        <v>25</v>
      </c>
      <c r="F937">
        <v>10</v>
      </c>
      <c r="G937" t="s">
        <v>2948</v>
      </c>
      <c r="H937" t="s">
        <v>2949</v>
      </c>
      <c r="I937" t="str">
        <f>VLOOKUP(A937,[1]Transactions!$A$2:$Y$3480,8,FALSE)</f>
        <v>Standard</v>
      </c>
      <c r="J937">
        <f>VLOOKUP(A937,[1]Transactions!$A$2:$Y$3480,13,FALSE)</f>
        <v>1660.88</v>
      </c>
      <c r="K937" s="4">
        <f>VLOOKUP(A937,[1]Transactions!$A$2:$Y$3480,14,FALSE)</f>
        <v>40672</v>
      </c>
      <c r="M937" t="b">
        <f>VLOOKUP(A937,[1]Transactions!$A$2:$Y$3480,5,FALSE)</f>
        <v>0</v>
      </c>
      <c r="N937" t="str">
        <f>VLOOKUP(A937,[1]Transactions!$A$2:$Y$3480,6,FALSE)</f>
        <v>Approved</v>
      </c>
      <c r="O937" t="str">
        <f>VLOOKUP(A937,[1]Transactions!$A$1:$Y$3480,7,FALSE)</f>
        <v>WeareA2B</v>
      </c>
      <c r="P937" t="s">
        <v>28</v>
      </c>
      <c r="Q937">
        <v>48</v>
      </c>
      <c r="R937" t="s">
        <v>822</v>
      </c>
      <c r="S937" t="s">
        <v>45</v>
      </c>
      <c r="T937" t="s">
        <v>38</v>
      </c>
      <c r="U937" t="s">
        <v>32</v>
      </c>
      <c r="V937" t="s">
        <v>33</v>
      </c>
      <c r="W937">
        <v>1</v>
      </c>
      <c r="X937">
        <v>6</v>
      </c>
      <c r="Y937">
        <v>5273.87</v>
      </c>
      <c r="Z937">
        <v>4234.84</v>
      </c>
      <c r="AA937">
        <v>27</v>
      </c>
      <c r="AB937">
        <v>25</v>
      </c>
      <c r="AC937">
        <v>6</v>
      </c>
      <c r="AD937">
        <v>1039.03</v>
      </c>
      <c r="AE937">
        <f t="shared" si="105"/>
        <v>3</v>
      </c>
      <c r="AF937">
        <f t="shared" si="101"/>
        <v>3</v>
      </c>
      <c r="AG937">
        <f t="shared" si="102"/>
        <v>4</v>
      </c>
      <c r="AH937">
        <f t="shared" si="103"/>
        <v>334</v>
      </c>
      <c r="AI937" t="str">
        <f t="shared" si="104"/>
        <v>Silver Customer</v>
      </c>
    </row>
    <row r="938" spans="1:35" x14ac:dyDescent="0.3">
      <c r="A938">
        <v>3399</v>
      </c>
      <c r="B938" t="s">
        <v>2950</v>
      </c>
      <c r="C938">
        <v>2120</v>
      </c>
      <c r="D938" t="s">
        <v>24</v>
      </c>
      <c r="E938" t="s">
        <v>25</v>
      </c>
      <c r="F938">
        <v>9</v>
      </c>
      <c r="G938" t="s">
        <v>2951</v>
      </c>
      <c r="H938" t="s">
        <v>2952</v>
      </c>
      <c r="I938" t="str">
        <f>VLOOKUP(A938,[1]Transactions!$A$2:$Y$3480,8,FALSE)</f>
        <v>Standard</v>
      </c>
      <c r="J938">
        <f>VLOOKUP(A938,[1]Transactions!$A$2:$Y$3480,13,FALSE)</f>
        <v>143.35999999999999</v>
      </c>
      <c r="K938" s="4">
        <f>VLOOKUP(A938,[1]Transactions!$A$2:$Y$3480,14,FALSE)</f>
        <v>38002</v>
      </c>
      <c r="M938" t="b">
        <f>VLOOKUP(A938,[1]Transactions!$A$2:$Y$3480,5,FALSE)</f>
        <v>0</v>
      </c>
      <c r="N938" t="str">
        <f>VLOOKUP(A938,[1]Transactions!$A$2:$Y$3480,6,FALSE)</f>
        <v>Approved</v>
      </c>
      <c r="O938" t="str">
        <f>VLOOKUP(A938,[1]Transactions!$A$1:$Y$3480,7,FALSE)</f>
        <v>Trek Bicycles</v>
      </c>
      <c r="P938" t="s">
        <v>28</v>
      </c>
      <c r="Q938">
        <v>95</v>
      </c>
      <c r="R938" t="s">
        <v>206</v>
      </c>
      <c r="S938" t="s">
        <v>45</v>
      </c>
      <c r="T938" t="s">
        <v>31</v>
      </c>
      <c r="U938" t="s">
        <v>32</v>
      </c>
      <c r="V938" t="s">
        <v>47</v>
      </c>
      <c r="W938">
        <v>2</v>
      </c>
      <c r="X938">
        <v>4</v>
      </c>
      <c r="Y938">
        <v>5815.25</v>
      </c>
      <c r="Z938">
        <v>2730.49</v>
      </c>
      <c r="AA938">
        <v>24</v>
      </c>
      <c r="AB938">
        <v>37</v>
      </c>
      <c r="AC938">
        <v>4</v>
      </c>
      <c r="AD938">
        <v>3084.76</v>
      </c>
      <c r="AE938">
        <f t="shared" si="105"/>
        <v>3</v>
      </c>
      <c r="AF938">
        <f t="shared" si="101"/>
        <v>4</v>
      </c>
      <c r="AG938">
        <f t="shared" si="102"/>
        <v>2</v>
      </c>
      <c r="AH938">
        <f t="shared" si="103"/>
        <v>342</v>
      </c>
      <c r="AI938" t="str">
        <f t="shared" si="104"/>
        <v>Silver Customer</v>
      </c>
    </row>
    <row r="939" spans="1:35" x14ac:dyDescent="0.3">
      <c r="A939">
        <v>1357</v>
      </c>
      <c r="B939" t="s">
        <v>2953</v>
      </c>
      <c r="C939">
        <v>3380</v>
      </c>
      <c r="D939" t="s">
        <v>40</v>
      </c>
      <c r="E939" t="s">
        <v>25</v>
      </c>
      <c r="F939">
        <v>1</v>
      </c>
      <c r="G939" t="s">
        <v>2954</v>
      </c>
      <c r="H939" t="s">
        <v>2955</v>
      </c>
      <c r="I939" t="str">
        <f>VLOOKUP(A939,[1]Transactions!$A$2:$Y$3480,8,FALSE)</f>
        <v>Standard</v>
      </c>
      <c r="J939">
        <f>VLOOKUP(A939,[1]Transactions!$A$2:$Y$3480,13,FALSE)</f>
        <v>903.11</v>
      </c>
      <c r="K939" s="4">
        <f>VLOOKUP(A939,[1]Transactions!$A$2:$Y$3480,14,FALSE)</f>
        <v>34527</v>
      </c>
      <c r="M939" t="b">
        <f>VLOOKUP(A939,[1]Transactions!$A$2:$Y$3480,5,FALSE)</f>
        <v>0</v>
      </c>
      <c r="N939" t="str">
        <f>VLOOKUP(A939,[1]Transactions!$A$2:$Y$3480,6,FALSE)</f>
        <v>Approved</v>
      </c>
      <c r="O939" t="str">
        <f>VLOOKUP(A939,[1]Transactions!$A$1:$Y$3480,7,FALSE)</f>
        <v>Trek Bicycles</v>
      </c>
      <c r="P939" t="s">
        <v>28</v>
      </c>
      <c r="Q939">
        <v>69</v>
      </c>
      <c r="R939" t="s">
        <v>141</v>
      </c>
      <c r="S939" t="s">
        <v>30</v>
      </c>
      <c r="T939" t="s">
        <v>46</v>
      </c>
      <c r="U939" t="s">
        <v>32</v>
      </c>
      <c r="V939" t="s">
        <v>47</v>
      </c>
      <c r="W939">
        <v>6</v>
      </c>
      <c r="X939">
        <v>9</v>
      </c>
      <c r="Y939">
        <v>12232.58</v>
      </c>
      <c r="Z939">
        <v>7499.74</v>
      </c>
      <c r="AA939">
        <v>27</v>
      </c>
      <c r="AB939">
        <v>12</v>
      </c>
      <c r="AC939">
        <v>9</v>
      </c>
      <c r="AD939">
        <v>4732.84</v>
      </c>
      <c r="AE939">
        <f t="shared" si="105"/>
        <v>4</v>
      </c>
      <c r="AF939">
        <f t="shared" si="101"/>
        <v>2</v>
      </c>
      <c r="AG939">
        <f t="shared" si="102"/>
        <v>1</v>
      </c>
      <c r="AH939">
        <f t="shared" si="103"/>
        <v>421</v>
      </c>
      <c r="AI939" t="str">
        <f t="shared" si="104"/>
        <v>Platinum Customer</v>
      </c>
    </row>
    <row r="940" spans="1:35" x14ac:dyDescent="0.3">
      <c r="A940">
        <v>2590</v>
      </c>
      <c r="B940" t="s">
        <v>2956</v>
      </c>
      <c r="C940">
        <v>2102</v>
      </c>
      <c r="D940" t="s">
        <v>24</v>
      </c>
      <c r="E940" t="s">
        <v>25</v>
      </c>
      <c r="F940">
        <v>11</v>
      </c>
      <c r="G940" t="s">
        <v>2957</v>
      </c>
      <c r="H940" t="s">
        <v>2958</v>
      </c>
      <c r="I940" t="str">
        <f>VLOOKUP(A940,[1]Transactions!$A$2:$Y$3480,8,FALSE)</f>
        <v>Standard</v>
      </c>
      <c r="J940">
        <f>VLOOKUP(A940,[1]Transactions!$A$2:$Y$3480,13,FALSE)</f>
        <v>17.869999999999997</v>
      </c>
      <c r="K940" s="4">
        <f>VLOOKUP(A940,[1]Transactions!$A$2:$Y$3480,14,FALSE)</f>
        <v>41167</v>
      </c>
      <c r="M940" t="b">
        <f>VLOOKUP(A940,[1]Transactions!$A$2:$Y$3480,5,FALSE)</f>
        <v>0</v>
      </c>
      <c r="N940" t="str">
        <f>VLOOKUP(A940,[1]Transactions!$A$2:$Y$3480,6,FALSE)</f>
        <v>Approved</v>
      </c>
      <c r="O940" t="str">
        <f>VLOOKUP(A940,[1]Transactions!$A$1:$Y$3480,7,FALSE)</f>
        <v>Solex</v>
      </c>
      <c r="P940" t="s">
        <v>43</v>
      </c>
      <c r="Q940">
        <v>48</v>
      </c>
      <c r="R940" t="s">
        <v>307</v>
      </c>
      <c r="S940" t="s">
        <v>45</v>
      </c>
      <c r="T940" t="s">
        <v>38</v>
      </c>
      <c r="U940" t="s">
        <v>32</v>
      </c>
      <c r="V940" t="s">
        <v>33</v>
      </c>
      <c r="W940">
        <v>11</v>
      </c>
      <c r="X940">
        <v>6</v>
      </c>
      <c r="Y940">
        <v>8720.42</v>
      </c>
      <c r="Z940">
        <v>3237.42</v>
      </c>
      <c r="AA940">
        <v>56</v>
      </c>
      <c r="AB940">
        <v>50</v>
      </c>
      <c r="AC940">
        <v>6</v>
      </c>
      <c r="AD940">
        <v>5483</v>
      </c>
      <c r="AE940">
        <f t="shared" si="105"/>
        <v>2</v>
      </c>
      <c r="AF940">
        <f t="shared" si="101"/>
        <v>3</v>
      </c>
      <c r="AG940">
        <f t="shared" si="102"/>
        <v>1</v>
      </c>
      <c r="AH940">
        <f t="shared" si="103"/>
        <v>231</v>
      </c>
      <c r="AI940" t="str">
        <f t="shared" si="104"/>
        <v>Gold Customerr</v>
      </c>
    </row>
    <row r="941" spans="1:35" x14ac:dyDescent="0.3">
      <c r="A941">
        <v>1866</v>
      </c>
      <c r="B941" t="s">
        <v>2959</v>
      </c>
      <c r="C941">
        <v>2047</v>
      </c>
      <c r="D941" t="s">
        <v>24</v>
      </c>
      <c r="E941" t="s">
        <v>25</v>
      </c>
      <c r="F941">
        <v>12</v>
      </c>
      <c r="G941" t="s">
        <v>2960</v>
      </c>
      <c r="H941" t="s">
        <v>2961</v>
      </c>
      <c r="I941" t="str">
        <f>VLOOKUP(A941,[1]Transactions!$A$2:$Y$3480,8,FALSE)</f>
        <v>Road</v>
      </c>
      <c r="J941">
        <f>VLOOKUP(A941,[1]Transactions!$A$2:$Y$3480,13,FALSE)</f>
        <v>189.27999999999997</v>
      </c>
      <c r="K941" s="4">
        <f>VLOOKUP(A941,[1]Transactions!$A$2:$Y$3480,14,FALSE)</f>
        <v>38991</v>
      </c>
      <c r="M941" t="b">
        <f>VLOOKUP(A941,[1]Transactions!$A$2:$Y$3480,5,FALSE)</f>
        <v>0</v>
      </c>
      <c r="N941" t="str">
        <f>VLOOKUP(A941,[1]Transactions!$A$2:$Y$3480,6,FALSE)</f>
        <v>Approved</v>
      </c>
      <c r="O941" t="str">
        <f>VLOOKUP(A941,[1]Transactions!$A$1:$Y$3480,7,FALSE)</f>
        <v>Trek Bicycles</v>
      </c>
      <c r="P941" t="s">
        <v>28</v>
      </c>
      <c r="Q941">
        <v>27</v>
      </c>
      <c r="R941" t="s">
        <v>648</v>
      </c>
      <c r="S941" t="s">
        <v>119</v>
      </c>
      <c r="T941" t="s">
        <v>31</v>
      </c>
      <c r="U941" t="s">
        <v>32</v>
      </c>
      <c r="V941" t="s">
        <v>47</v>
      </c>
      <c r="W941">
        <v>2</v>
      </c>
      <c r="X941">
        <v>9</v>
      </c>
      <c r="Y941">
        <v>12450.76</v>
      </c>
      <c r="Z941">
        <v>3616.16</v>
      </c>
      <c r="AA941">
        <v>27</v>
      </c>
      <c r="AB941">
        <v>38</v>
      </c>
      <c r="AC941">
        <v>9</v>
      </c>
      <c r="AD941">
        <v>8834.6</v>
      </c>
      <c r="AE941">
        <f t="shared" si="105"/>
        <v>3</v>
      </c>
      <c r="AF941">
        <f t="shared" si="101"/>
        <v>2</v>
      </c>
      <c r="AG941">
        <f t="shared" si="102"/>
        <v>1</v>
      </c>
      <c r="AH941">
        <f t="shared" si="103"/>
        <v>321</v>
      </c>
      <c r="AI941" t="str">
        <f t="shared" si="104"/>
        <v>Silver Customer</v>
      </c>
    </row>
    <row r="942" spans="1:35" x14ac:dyDescent="0.3">
      <c r="A942">
        <v>2481</v>
      </c>
      <c r="B942" t="s">
        <v>2962</v>
      </c>
      <c r="C942">
        <v>3023</v>
      </c>
      <c r="D942" t="s">
        <v>40</v>
      </c>
      <c r="E942" t="s">
        <v>25</v>
      </c>
      <c r="F942">
        <v>7</v>
      </c>
      <c r="G942" t="s">
        <v>2963</v>
      </c>
      <c r="H942" t="s">
        <v>2964</v>
      </c>
      <c r="I942" t="str">
        <f>VLOOKUP(A942,[1]Transactions!$A$2:$Y$3480,8,FALSE)</f>
        <v>Road</v>
      </c>
      <c r="J942">
        <f>VLOOKUP(A942,[1]Transactions!$A$2:$Y$3480,13,FALSE)</f>
        <v>4.8</v>
      </c>
      <c r="K942" s="4">
        <f>VLOOKUP(A942,[1]Transactions!$A$2:$Y$3480,14,FALSE)</f>
        <v>39880</v>
      </c>
      <c r="M942" t="b">
        <f>VLOOKUP(A942,[1]Transactions!$A$2:$Y$3480,5,FALSE)</f>
        <v>1</v>
      </c>
      <c r="N942" t="str">
        <f>VLOOKUP(A942,[1]Transactions!$A$2:$Y$3480,6,FALSE)</f>
        <v>Approved</v>
      </c>
      <c r="O942" t="str">
        <f>VLOOKUP(A942,[1]Transactions!$A$1:$Y$3480,7,FALSE)</f>
        <v>OHM Cycles</v>
      </c>
      <c r="P942" t="s">
        <v>43</v>
      </c>
      <c r="Q942">
        <v>71</v>
      </c>
      <c r="R942" t="s">
        <v>607</v>
      </c>
      <c r="S942" t="s">
        <v>119</v>
      </c>
      <c r="T942" t="s">
        <v>31</v>
      </c>
      <c r="U942" t="s">
        <v>32</v>
      </c>
      <c r="V942" t="s">
        <v>33</v>
      </c>
      <c r="W942">
        <v>12</v>
      </c>
      <c r="X942">
        <v>7</v>
      </c>
      <c r="Y942">
        <v>5825.4</v>
      </c>
      <c r="Z942">
        <v>1989.16</v>
      </c>
      <c r="AA942">
        <v>41</v>
      </c>
      <c r="AB942">
        <v>20</v>
      </c>
      <c r="AC942">
        <v>7</v>
      </c>
      <c r="AD942">
        <v>3836.24</v>
      </c>
      <c r="AE942">
        <f t="shared" si="105"/>
        <v>3</v>
      </c>
      <c r="AF942">
        <f t="shared" si="101"/>
        <v>3</v>
      </c>
      <c r="AG942">
        <f t="shared" si="102"/>
        <v>2</v>
      </c>
      <c r="AH942">
        <f t="shared" si="103"/>
        <v>332</v>
      </c>
      <c r="AI942" t="str">
        <f t="shared" si="104"/>
        <v>Silver Customer</v>
      </c>
    </row>
    <row r="943" spans="1:35" x14ac:dyDescent="0.3">
      <c r="A943">
        <v>2924</v>
      </c>
      <c r="B943" t="s">
        <v>2965</v>
      </c>
      <c r="C943">
        <v>3166</v>
      </c>
      <c r="D943" t="s">
        <v>40</v>
      </c>
      <c r="E943" t="s">
        <v>25</v>
      </c>
      <c r="F943">
        <v>10</v>
      </c>
      <c r="G943" t="s">
        <v>2966</v>
      </c>
      <c r="H943" t="s">
        <v>2967</v>
      </c>
      <c r="I943" t="str">
        <f>VLOOKUP(A943,[1]Transactions!$A$2:$Y$3480,8,FALSE)</f>
        <v>Road</v>
      </c>
      <c r="J943">
        <f>VLOOKUP(A943,[1]Transactions!$A$2:$Y$3480,13,FALSE)</f>
        <v>450.77</v>
      </c>
      <c r="K943" s="4">
        <f>VLOOKUP(A943,[1]Transactions!$A$2:$Y$3480,14,FALSE)</f>
        <v>37220</v>
      </c>
      <c r="M943" t="b">
        <f>VLOOKUP(A943,[1]Transactions!$A$2:$Y$3480,5,FALSE)</f>
        <v>1</v>
      </c>
      <c r="N943" t="str">
        <f>VLOOKUP(A943,[1]Transactions!$A$2:$Y$3480,6,FALSE)</f>
        <v>Approved</v>
      </c>
      <c r="O943" t="str">
        <f>VLOOKUP(A943,[1]Transactions!$A$1:$Y$3480,7,FALSE)</f>
        <v>OHM Cycles</v>
      </c>
      <c r="P943" t="s">
        <v>43</v>
      </c>
      <c r="Q943">
        <v>79</v>
      </c>
      <c r="R943" t="s">
        <v>283</v>
      </c>
      <c r="S943" t="s">
        <v>96</v>
      </c>
      <c r="T943" t="s">
        <v>31</v>
      </c>
      <c r="U943" t="s">
        <v>32</v>
      </c>
      <c r="V943" t="s">
        <v>33</v>
      </c>
      <c r="W943">
        <v>6</v>
      </c>
      <c r="X943">
        <v>5</v>
      </c>
      <c r="Y943">
        <v>5251.56</v>
      </c>
      <c r="Z943">
        <v>2765.64</v>
      </c>
      <c r="AA943">
        <v>32</v>
      </c>
      <c r="AB943">
        <v>64</v>
      </c>
      <c r="AC943">
        <v>5</v>
      </c>
      <c r="AD943">
        <v>2485.92</v>
      </c>
      <c r="AE943">
        <f t="shared" si="105"/>
        <v>2</v>
      </c>
      <c r="AF943">
        <f>_xlfn.IFS(AC943&gt;=14,1,AND(AC943&lt;=14,AC943&gt;7),2,AND(AC943&lt;=7,AC943&gt;=5),3,AND(AC943&lt;=4,AC943&gt;0),4)</f>
        <v>3</v>
      </c>
      <c r="AG943">
        <f t="shared" si="102"/>
        <v>3</v>
      </c>
      <c r="AH943">
        <f t="shared" si="103"/>
        <v>233</v>
      </c>
      <c r="AI943" t="str">
        <f t="shared" si="104"/>
        <v>Gold Customerr</v>
      </c>
    </row>
    <row r="944" spans="1:35" x14ac:dyDescent="0.3">
      <c r="A944">
        <v>2644</v>
      </c>
      <c r="B944" t="s">
        <v>2968</v>
      </c>
      <c r="C944">
        <v>3141</v>
      </c>
      <c r="D944" t="s">
        <v>40</v>
      </c>
      <c r="E944" t="s">
        <v>25</v>
      </c>
      <c r="F944">
        <v>7</v>
      </c>
      <c r="G944" t="s">
        <v>2969</v>
      </c>
      <c r="H944" t="s">
        <v>2970</v>
      </c>
      <c r="I944" t="str">
        <f>VLOOKUP(A944,[1]Transactions!$A$2:$Y$3480,8,FALSE)</f>
        <v>Standard</v>
      </c>
      <c r="J944">
        <f>VLOOKUP(A944,[1]Transactions!$A$2:$Y$3480,13,FALSE)</f>
        <v>751.02</v>
      </c>
      <c r="K944" s="4">
        <f>VLOOKUP(A944,[1]Transactions!$A$2:$Y$3480,14,FALSE)</f>
        <v>40336</v>
      </c>
      <c r="M944" t="b">
        <f>VLOOKUP(A944,[1]Transactions!$A$2:$Y$3480,5,FALSE)</f>
        <v>0</v>
      </c>
      <c r="N944" t="str">
        <f>VLOOKUP(A944,[1]Transactions!$A$2:$Y$3480,6,FALSE)</f>
        <v>Approved</v>
      </c>
      <c r="O944" t="str">
        <f>VLOOKUP(A944,[1]Transactions!$A$1:$Y$3480,7,FALSE)</f>
        <v>Solex</v>
      </c>
      <c r="P944" t="s">
        <v>28</v>
      </c>
      <c r="Q944">
        <v>72</v>
      </c>
      <c r="R944" t="s">
        <v>658</v>
      </c>
      <c r="S944" t="s">
        <v>219</v>
      </c>
      <c r="T944" t="s">
        <v>31</v>
      </c>
      <c r="U944" t="s">
        <v>32</v>
      </c>
      <c r="V944" t="s">
        <v>47</v>
      </c>
      <c r="W944">
        <v>12</v>
      </c>
      <c r="X944">
        <v>2</v>
      </c>
      <c r="Y944">
        <v>1697.24</v>
      </c>
      <c r="Z944">
        <v>89.97</v>
      </c>
      <c r="AA944">
        <v>43</v>
      </c>
      <c r="AB944">
        <v>60</v>
      </c>
      <c r="AC944">
        <v>2</v>
      </c>
      <c r="AD944">
        <v>1607.27</v>
      </c>
      <c r="AE944">
        <f t="shared" si="105"/>
        <v>2</v>
      </c>
      <c r="AF944">
        <f t="shared" si="101"/>
        <v>4</v>
      </c>
      <c r="AG944">
        <f t="shared" si="102"/>
        <v>4</v>
      </c>
      <c r="AH944">
        <f t="shared" si="103"/>
        <v>244</v>
      </c>
      <c r="AI944" t="str">
        <f t="shared" si="104"/>
        <v>Gold Customerr</v>
      </c>
    </row>
    <row r="945" spans="1:35" x14ac:dyDescent="0.3">
      <c r="A945">
        <v>3078</v>
      </c>
      <c r="B945" t="s">
        <v>2971</v>
      </c>
      <c r="C945">
        <v>2798</v>
      </c>
      <c r="D945" t="s">
        <v>24</v>
      </c>
      <c r="E945" t="s">
        <v>25</v>
      </c>
      <c r="F945">
        <v>6</v>
      </c>
      <c r="G945" t="s">
        <v>2972</v>
      </c>
      <c r="H945" t="s">
        <v>2973</v>
      </c>
      <c r="I945" t="str">
        <f>VLOOKUP(A945,[1]Transactions!$A$2:$Y$3480,8,FALSE)</f>
        <v>Road</v>
      </c>
      <c r="J945">
        <f>VLOOKUP(A945,[1]Transactions!$A$2:$Y$3480,13,FALSE)</f>
        <v>1295.43</v>
      </c>
      <c r="K945" s="4">
        <f>VLOOKUP(A945,[1]Transactions!$A$2:$Y$3480,14,FALSE)</f>
        <v>37823</v>
      </c>
      <c r="M945" t="b">
        <f>VLOOKUP(A945,[1]Transactions!$A$2:$Y$3480,5,FALSE)</f>
        <v>0</v>
      </c>
      <c r="N945" t="str">
        <f>VLOOKUP(A945,[1]Transactions!$A$2:$Y$3480,6,FALSE)</f>
        <v>Approved</v>
      </c>
      <c r="O945" t="str">
        <f>VLOOKUP(A945,[1]Transactions!$A$1:$Y$3480,7,FALSE)</f>
        <v>Trek Bicycles</v>
      </c>
      <c r="P945" t="s">
        <v>43</v>
      </c>
      <c r="Q945">
        <v>54</v>
      </c>
      <c r="R945" t="s">
        <v>1732</v>
      </c>
      <c r="S945" t="s">
        <v>57</v>
      </c>
      <c r="T945" t="s">
        <v>31</v>
      </c>
      <c r="U945" t="s">
        <v>32</v>
      </c>
      <c r="V945" t="s">
        <v>47</v>
      </c>
      <c r="W945">
        <v>7</v>
      </c>
      <c r="X945">
        <v>3</v>
      </c>
      <c r="Y945">
        <v>2490.9499999999998</v>
      </c>
      <c r="Z945">
        <v>740.52</v>
      </c>
      <c r="AA945">
        <v>38</v>
      </c>
      <c r="AB945">
        <v>169</v>
      </c>
      <c r="AC945">
        <v>3</v>
      </c>
      <c r="AD945">
        <v>1750.43</v>
      </c>
      <c r="AE945">
        <f t="shared" si="105"/>
        <v>1</v>
      </c>
      <c r="AF945">
        <f t="shared" si="101"/>
        <v>4</v>
      </c>
      <c r="AG945">
        <f t="shared" si="102"/>
        <v>4</v>
      </c>
      <c r="AH945">
        <f t="shared" si="103"/>
        <v>144</v>
      </c>
      <c r="AI945" t="str">
        <f t="shared" si="104"/>
        <v>Bronz customer</v>
      </c>
    </row>
    <row r="946" spans="1:35" x14ac:dyDescent="0.3">
      <c r="A946">
        <v>3295</v>
      </c>
      <c r="B946" t="s">
        <v>2974</v>
      </c>
      <c r="C946">
        <v>3810</v>
      </c>
      <c r="D946" t="s">
        <v>40</v>
      </c>
      <c r="E946" t="s">
        <v>25</v>
      </c>
      <c r="F946">
        <v>4</v>
      </c>
      <c r="G946" t="s">
        <v>2975</v>
      </c>
      <c r="H946" t="s">
        <v>2976</v>
      </c>
      <c r="I946" t="str">
        <f>VLOOKUP(A946,[1]Transactions!$A$2:$Y$3480,8,FALSE)</f>
        <v>Mountain</v>
      </c>
      <c r="J946">
        <f>VLOOKUP(A946,[1]Transactions!$A$2:$Y$3480,13,FALSE)</f>
        <v>114.93</v>
      </c>
      <c r="K946" s="4">
        <f>VLOOKUP(A946,[1]Transactions!$A$2:$Y$3480,14,FALSE)</f>
        <v>38216</v>
      </c>
      <c r="M946" t="b">
        <f>VLOOKUP(A946,[1]Transactions!$A$2:$Y$3480,5,FALSE)</f>
        <v>0</v>
      </c>
      <c r="N946" t="str">
        <f>VLOOKUP(A946,[1]Transactions!$A$2:$Y$3480,6,FALSE)</f>
        <v>Approved</v>
      </c>
      <c r="O946" t="str">
        <f>VLOOKUP(A946,[1]Transactions!$A$1:$Y$3480,7,FALSE)</f>
        <v>Trek Bicycles</v>
      </c>
      <c r="P946" t="s">
        <v>28</v>
      </c>
      <c r="Q946">
        <v>14</v>
      </c>
      <c r="R946" t="s">
        <v>917</v>
      </c>
      <c r="S946" t="s">
        <v>57</v>
      </c>
      <c r="T946" t="s">
        <v>46</v>
      </c>
      <c r="U946" t="s">
        <v>32</v>
      </c>
      <c r="V946" t="s">
        <v>33</v>
      </c>
      <c r="W946">
        <v>9</v>
      </c>
      <c r="X946">
        <v>8</v>
      </c>
      <c r="Y946">
        <v>10279.81</v>
      </c>
      <c r="Z946">
        <v>5033.2</v>
      </c>
      <c r="AA946">
        <v>56</v>
      </c>
      <c r="AB946">
        <v>19</v>
      </c>
      <c r="AC946">
        <v>8</v>
      </c>
      <c r="AD946">
        <v>5246.61</v>
      </c>
      <c r="AE946">
        <f t="shared" si="105"/>
        <v>3</v>
      </c>
      <c r="AF946">
        <f t="shared" si="101"/>
        <v>2</v>
      </c>
      <c r="AG946">
        <f t="shared" si="102"/>
        <v>1</v>
      </c>
      <c r="AH946">
        <f t="shared" si="103"/>
        <v>321</v>
      </c>
      <c r="AI946" t="str">
        <f t="shared" si="104"/>
        <v>Silver Customer</v>
      </c>
    </row>
    <row r="947" spans="1:35" x14ac:dyDescent="0.3">
      <c r="A947">
        <v>2453</v>
      </c>
      <c r="B947" t="s">
        <v>2977</v>
      </c>
      <c r="C947">
        <v>2165</v>
      </c>
      <c r="D947" t="s">
        <v>24</v>
      </c>
      <c r="E947" t="s">
        <v>25</v>
      </c>
      <c r="F947">
        <v>7</v>
      </c>
      <c r="G947" t="s">
        <v>2978</v>
      </c>
      <c r="H947" t="s">
        <v>2979</v>
      </c>
      <c r="I947" t="str">
        <f>VLOOKUP(A947,[1]Transactions!$A$2:$Y$3480,8,FALSE)</f>
        <v>Standard</v>
      </c>
      <c r="J947">
        <f>VLOOKUP(A947,[1]Transactions!$A$2:$Y$3480,13,FALSE)</f>
        <v>45.960000000000008</v>
      </c>
      <c r="K947" s="4">
        <f>VLOOKUP(A947,[1]Transactions!$A$2:$Y$3480,14,FALSE)</f>
        <v>40779</v>
      </c>
      <c r="M947" t="b">
        <f>VLOOKUP(A947,[1]Transactions!$A$2:$Y$3480,5,FALSE)</f>
        <v>1</v>
      </c>
      <c r="N947" t="str">
        <f>VLOOKUP(A947,[1]Transactions!$A$2:$Y$3480,6,FALSE)</f>
        <v>Approved</v>
      </c>
      <c r="O947" t="str">
        <f>VLOOKUP(A947,[1]Transactions!$A$1:$Y$3480,7,FALSE)</f>
        <v>OHM Cycles</v>
      </c>
      <c r="P947" t="s">
        <v>43</v>
      </c>
      <c r="Q947">
        <v>22</v>
      </c>
      <c r="R947" t="s">
        <v>1500</v>
      </c>
      <c r="S947" t="s">
        <v>183</v>
      </c>
      <c r="T947" t="s">
        <v>46</v>
      </c>
      <c r="U947" t="s">
        <v>32</v>
      </c>
      <c r="V947" t="s">
        <v>47</v>
      </c>
      <c r="W947">
        <v>9</v>
      </c>
      <c r="X947">
        <v>6</v>
      </c>
      <c r="Y947">
        <v>4683.47</v>
      </c>
      <c r="Z947">
        <v>2095.67</v>
      </c>
      <c r="AA947">
        <v>28</v>
      </c>
      <c r="AB947">
        <v>56</v>
      </c>
      <c r="AC947">
        <v>6</v>
      </c>
      <c r="AD947">
        <v>2587.8000000000002</v>
      </c>
      <c r="AE947">
        <f t="shared" si="105"/>
        <v>2</v>
      </c>
      <c r="AF947">
        <f t="shared" si="101"/>
        <v>3</v>
      </c>
      <c r="AG947">
        <f t="shared" si="102"/>
        <v>3</v>
      </c>
      <c r="AH947">
        <f t="shared" si="103"/>
        <v>233</v>
      </c>
      <c r="AI947" t="str">
        <f t="shared" si="104"/>
        <v>Gold Customerr</v>
      </c>
    </row>
    <row r="948" spans="1:35" x14ac:dyDescent="0.3">
      <c r="A948">
        <v>127</v>
      </c>
      <c r="B948" t="s">
        <v>2980</v>
      </c>
      <c r="C948">
        <v>4405</v>
      </c>
      <c r="D948" t="s">
        <v>53</v>
      </c>
      <c r="E948" t="s">
        <v>25</v>
      </c>
      <c r="F948">
        <v>1</v>
      </c>
      <c r="G948" t="s">
        <v>2981</v>
      </c>
      <c r="H948" t="s">
        <v>2982</v>
      </c>
      <c r="I948" t="str">
        <f>VLOOKUP(A948,[1]Transactions!$A$2:$Y$3480,8,FALSE)</f>
        <v>Road</v>
      </c>
      <c r="J948">
        <f>VLOOKUP(A948,[1]Transactions!$A$2:$Y$3480,13,FALSE)</f>
        <v>75.480000000000018</v>
      </c>
      <c r="K948" s="4">
        <f>VLOOKUP(A948,[1]Transactions!$A$2:$Y$3480,14,FALSE)</f>
        <v>38482</v>
      </c>
      <c r="M948" t="b">
        <f>VLOOKUP(A948,[1]Transactions!$A$2:$Y$3480,5,FALSE)</f>
        <v>1</v>
      </c>
      <c r="N948" t="str">
        <f>VLOOKUP(A948,[1]Transactions!$A$2:$Y$3480,6,FALSE)</f>
        <v>Approved</v>
      </c>
      <c r="O948" t="str">
        <f>VLOOKUP(A948,[1]Transactions!$A$1:$Y$3480,7,FALSE)</f>
        <v>Trek Bicycles</v>
      </c>
      <c r="P948" t="s">
        <v>43</v>
      </c>
      <c r="Q948">
        <v>81</v>
      </c>
      <c r="R948" t="s">
        <v>1064</v>
      </c>
      <c r="S948" t="s">
        <v>45</v>
      </c>
      <c r="T948" t="s">
        <v>31</v>
      </c>
      <c r="U948" t="s">
        <v>32</v>
      </c>
      <c r="V948" t="s">
        <v>47</v>
      </c>
      <c r="W948">
        <v>19</v>
      </c>
      <c r="X948">
        <v>10</v>
      </c>
      <c r="Y948">
        <v>9949.6200000000008</v>
      </c>
      <c r="Z948">
        <v>5955.91</v>
      </c>
      <c r="AA948">
        <v>45</v>
      </c>
      <c r="AB948">
        <v>23</v>
      </c>
      <c r="AC948">
        <v>10</v>
      </c>
      <c r="AD948">
        <v>3993.71</v>
      </c>
      <c r="AE948">
        <f t="shared" si="105"/>
        <v>3</v>
      </c>
      <c r="AF948">
        <f t="shared" si="101"/>
        <v>2</v>
      </c>
      <c r="AG948">
        <f t="shared" si="102"/>
        <v>2</v>
      </c>
      <c r="AH948">
        <f t="shared" si="103"/>
        <v>322</v>
      </c>
      <c r="AI948" t="str">
        <f t="shared" si="104"/>
        <v>Silver Customer</v>
      </c>
    </row>
    <row r="949" spans="1:35" x14ac:dyDescent="0.3">
      <c r="A949">
        <v>1369</v>
      </c>
      <c r="B949" t="s">
        <v>2983</v>
      </c>
      <c r="C949">
        <v>3201</v>
      </c>
      <c r="D949" t="s">
        <v>40</v>
      </c>
      <c r="E949" t="s">
        <v>25</v>
      </c>
      <c r="F949">
        <v>6</v>
      </c>
      <c r="G949" t="s">
        <v>2984</v>
      </c>
      <c r="H949" t="s">
        <v>2985</v>
      </c>
      <c r="I949" t="str">
        <f>VLOOKUP(A949,[1]Transactions!$A$2:$Y$3480,8,FALSE)</f>
        <v>Standard</v>
      </c>
      <c r="J949">
        <f>VLOOKUP(A949,[1]Transactions!$A$2:$Y$3480,13,FALSE)</f>
        <v>217.51</v>
      </c>
      <c r="K949" s="4">
        <f>VLOOKUP(A949,[1]Transactions!$A$2:$Y$3480,14,FALSE)</f>
        <v>40779</v>
      </c>
      <c r="M949" t="b">
        <f>VLOOKUP(A949,[1]Transactions!$A$2:$Y$3480,5,FALSE)</f>
        <v>1</v>
      </c>
      <c r="N949" t="str">
        <f>VLOOKUP(A949,[1]Transactions!$A$2:$Y$3480,6,FALSE)</f>
        <v>Approved</v>
      </c>
      <c r="O949" t="str">
        <f>VLOOKUP(A949,[1]Transactions!$A$1:$Y$3480,7,FALSE)</f>
        <v>Giant Bicycles</v>
      </c>
      <c r="P949" t="s">
        <v>43</v>
      </c>
      <c r="Q949">
        <v>51</v>
      </c>
      <c r="R949" t="s">
        <v>467</v>
      </c>
      <c r="S949" t="s">
        <v>119</v>
      </c>
      <c r="T949" t="s">
        <v>31</v>
      </c>
      <c r="U949" t="s">
        <v>32</v>
      </c>
      <c r="V949" t="s">
        <v>33</v>
      </c>
      <c r="W949">
        <v>6</v>
      </c>
      <c r="X949">
        <v>4</v>
      </c>
      <c r="Y949">
        <v>4920.55</v>
      </c>
      <c r="Z949">
        <v>2417.08</v>
      </c>
      <c r="AA949">
        <v>26</v>
      </c>
      <c r="AB949">
        <v>178</v>
      </c>
      <c r="AC949">
        <v>4</v>
      </c>
      <c r="AD949">
        <v>2503.4699999999998</v>
      </c>
      <c r="AE949">
        <f t="shared" si="105"/>
        <v>1</v>
      </c>
      <c r="AF949">
        <f t="shared" si="101"/>
        <v>4</v>
      </c>
      <c r="AG949">
        <f t="shared" si="102"/>
        <v>3</v>
      </c>
      <c r="AH949">
        <f t="shared" si="103"/>
        <v>143</v>
      </c>
      <c r="AI949" t="str">
        <f t="shared" si="104"/>
        <v>Bronz customer</v>
      </c>
    </row>
    <row r="950" spans="1:35" x14ac:dyDescent="0.3">
      <c r="A950">
        <v>456</v>
      </c>
      <c r="B950" t="s">
        <v>2986</v>
      </c>
      <c r="C950">
        <v>2145</v>
      </c>
      <c r="D950" t="s">
        <v>24</v>
      </c>
      <c r="E950" t="s">
        <v>25</v>
      </c>
      <c r="F950">
        <v>7</v>
      </c>
      <c r="G950" t="s">
        <v>2987</v>
      </c>
      <c r="H950" t="s">
        <v>2988</v>
      </c>
      <c r="I950" t="str">
        <f>VLOOKUP(A950,[1]Transactions!$A$2:$Y$3480,8,FALSE)</f>
        <v>Road</v>
      </c>
      <c r="J950">
        <f>VLOOKUP(A950,[1]Transactions!$A$2:$Y$3480,13,FALSE)</f>
        <v>198.22000000000003</v>
      </c>
      <c r="K950" s="4">
        <f>VLOOKUP(A950,[1]Transactions!$A$2:$Y$3480,14,FALSE)</f>
        <v>42105</v>
      </c>
      <c r="M950" t="b">
        <f>VLOOKUP(A950,[1]Transactions!$A$2:$Y$3480,5,FALSE)</f>
        <v>1</v>
      </c>
      <c r="N950" t="str">
        <f>VLOOKUP(A950,[1]Transactions!$A$2:$Y$3480,6,FALSE)</f>
        <v>Approved</v>
      </c>
      <c r="O950" t="str">
        <f>VLOOKUP(A950,[1]Transactions!$A$1:$Y$3480,7,FALSE)</f>
        <v>Giant Bicycles</v>
      </c>
      <c r="P950" t="s">
        <v>28</v>
      </c>
      <c r="Q950">
        <v>47</v>
      </c>
      <c r="R950" t="s">
        <v>257</v>
      </c>
      <c r="S950" t="s">
        <v>119</v>
      </c>
      <c r="T950" t="s">
        <v>38</v>
      </c>
      <c r="U950" t="s">
        <v>32</v>
      </c>
      <c r="V950" t="s">
        <v>33</v>
      </c>
      <c r="W950">
        <v>17</v>
      </c>
      <c r="X950">
        <v>5</v>
      </c>
      <c r="Y950">
        <v>6261.64</v>
      </c>
      <c r="Z950">
        <v>4078.54</v>
      </c>
      <c r="AA950">
        <v>44</v>
      </c>
      <c r="AB950">
        <v>88</v>
      </c>
      <c r="AC950">
        <v>5</v>
      </c>
      <c r="AD950">
        <v>2183.1</v>
      </c>
      <c r="AE950">
        <f t="shared" si="105"/>
        <v>1</v>
      </c>
      <c r="AF950">
        <f>_xlfn.IFS(AC950&gt;=14,1,AND(AC950&lt;=14,AC950&gt;7),2,AND(AC950&lt;=7,AC950&gt;=5),3,AND(AC950&lt;=4,AC950&gt;0),4)</f>
        <v>3</v>
      </c>
      <c r="AG950">
        <f t="shared" si="102"/>
        <v>3</v>
      </c>
      <c r="AH950">
        <f t="shared" si="103"/>
        <v>133</v>
      </c>
      <c r="AI950" t="str">
        <f t="shared" si="104"/>
        <v>Bronz customer</v>
      </c>
    </row>
    <row r="951" spans="1:35" x14ac:dyDescent="0.3">
      <c r="A951">
        <v>2416</v>
      </c>
      <c r="B951" t="s">
        <v>2989</v>
      </c>
      <c r="C951">
        <v>2768</v>
      </c>
      <c r="D951" t="s">
        <v>24</v>
      </c>
      <c r="E951" t="s">
        <v>25</v>
      </c>
      <c r="F951">
        <v>10</v>
      </c>
      <c r="G951" t="s">
        <v>2990</v>
      </c>
      <c r="H951" t="s">
        <v>2991</v>
      </c>
      <c r="I951" t="str">
        <f>VLOOKUP(A951,[1]Transactions!$A$2:$Y$3480,8,FALSE)</f>
        <v>Standard</v>
      </c>
      <c r="J951">
        <f>VLOOKUP(A951,[1]Transactions!$A$2:$Y$3480,13,FALSE)</f>
        <v>143.82</v>
      </c>
      <c r="K951" s="4">
        <f>VLOOKUP(A951,[1]Transactions!$A$2:$Y$3480,14,FALSE)</f>
        <v>34244</v>
      </c>
      <c r="M951" t="b">
        <f>VLOOKUP(A951,[1]Transactions!$A$2:$Y$3480,5,FALSE)</f>
        <v>1</v>
      </c>
      <c r="N951" t="str">
        <f>VLOOKUP(A951,[1]Transactions!$A$2:$Y$3480,6,FALSE)</f>
        <v>Approved</v>
      </c>
      <c r="O951" t="str">
        <f>VLOOKUP(A951,[1]Transactions!$A$1:$Y$3480,7,FALSE)</f>
        <v>Solex</v>
      </c>
      <c r="P951" t="s">
        <v>28</v>
      </c>
      <c r="Q951">
        <v>19</v>
      </c>
      <c r="R951" t="s">
        <v>1282</v>
      </c>
      <c r="S951" t="s">
        <v>30</v>
      </c>
      <c r="T951" t="s">
        <v>38</v>
      </c>
      <c r="U951" t="s">
        <v>32</v>
      </c>
      <c r="V951" t="s">
        <v>47</v>
      </c>
      <c r="W951">
        <v>16</v>
      </c>
      <c r="X951">
        <v>2</v>
      </c>
      <c r="Y951">
        <v>2220.23</v>
      </c>
      <c r="Z951">
        <v>1920.14</v>
      </c>
      <c r="AA951">
        <v>60</v>
      </c>
      <c r="AB951">
        <v>222</v>
      </c>
      <c r="AC951">
        <v>2</v>
      </c>
      <c r="AD951">
        <v>300.08999999999997</v>
      </c>
      <c r="AE951">
        <f t="shared" si="105"/>
        <v>1</v>
      </c>
      <c r="AF951">
        <f t="shared" si="101"/>
        <v>4</v>
      </c>
      <c r="AG951">
        <f t="shared" si="102"/>
        <v>4</v>
      </c>
      <c r="AH951">
        <f t="shared" si="103"/>
        <v>144</v>
      </c>
      <c r="AI951" t="str">
        <f t="shared" si="104"/>
        <v>Bronz customer</v>
      </c>
    </row>
    <row r="952" spans="1:35" x14ac:dyDescent="0.3">
      <c r="A952">
        <v>2296</v>
      </c>
      <c r="B952" t="s">
        <v>2992</v>
      </c>
      <c r="C952">
        <v>4215</v>
      </c>
      <c r="D952" t="s">
        <v>53</v>
      </c>
      <c r="E952" t="s">
        <v>25</v>
      </c>
      <c r="F952">
        <v>9</v>
      </c>
      <c r="G952" t="s">
        <v>2993</v>
      </c>
      <c r="H952" t="s">
        <v>2994</v>
      </c>
      <c r="I952" t="str">
        <f>VLOOKUP(A952,[1]Transactions!$A$2:$Y$3480,8,FALSE)</f>
        <v>Standard</v>
      </c>
      <c r="J952">
        <f>VLOOKUP(A952,[1]Transactions!$A$2:$Y$3480,13,FALSE)</f>
        <v>431.33000000000004</v>
      </c>
      <c r="K952" s="4">
        <f>VLOOKUP(A952,[1]Transactions!$A$2:$Y$3480,14,FALSE)</f>
        <v>37337</v>
      </c>
      <c r="M952" t="b">
        <f>VLOOKUP(A952,[1]Transactions!$A$2:$Y$3480,5,FALSE)</f>
        <v>0</v>
      </c>
      <c r="N952" t="str">
        <f>VLOOKUP(A952,[1]Transactions!$A$2:$Y$3480,6,FALSE)</f>
        <v>Approved</v>
      </c>
      <c r="O952" t="str">
        <f>VLOOKUP(A952,[1]Transactions!$A$1:$Y$3480,7,FALSE)</f>
        <v>Giant Bicycles</v>
      </c>
      <c r="P952" t="s">
        <v>43</v>
      </c>
      <c r="Q952">
        <v>16</v>
      </c>
      <c r="R952" t="s">
        <v>2442</v>
      </c>
      <c r="S952" t="s">
        <v>57</v>
      </c>
      <c r="T952" t="s">
        <v>38</v>
      </c>
      <c r="U952" t="s">
        <v>32</v>
      </c>
      <c r="V952" t="s">
        <v>47</v>
      </c>
      <c r="W952">
        <v>1</v>
      </c>
      <c r="X952">
        <v>4</v>
      </c>
      <c r="Y952">
        <v>5259.05</v>
      </c>
      <c r="Z952">
        <v>1666.55</v>
      </c>
      <c r="AA952">
        <v>18</v>
      </c>
      <c r="AB952">
        <v>36</v>
      </c>
      <c r="AC952">
        <v>4</v>
      </c>
      <c r="AD952">
        <v>3592.5</v>
      </c>
      <c r="AE952">
        <f t="shared" si="105"/>
        <v>3</v>
      </c>
      <c r="AF952">
        <f t="shared" si="101"/>
        <v>4</v>
      </c>
      <c r="AG952">
        <f t="shared" si="102"/>
        <v>2</v>
      </c>
      <c r="AH952">
        <f t="shared" si="103"/>
        <v>342</v>
      </c>
      <c r="AI952" t="str">
        <f t="shared" si="104"/>
        <v>Silver Customer</v>
      </c>
    </row>
    <row r="953" spans="1:35" x14ac:dyDescent="0.3">
      <c r="A953">
        <v>1663</v>
      </c>
      <c r="B953" t="s">
        <v>2995</v>
      </c>
      <c r="C953">
        <v>2155</v>
      </c>
      <c r="D953" t="s">
        <v>24</v>
      </c>
      <c r="E953" t="s">
        <v>25</v>
      </c>
      <c r="F953">
        <v>10</v>
      </c>
      <c r="G953" t="s">
        <v>2996</v>
      </c>
      <c r="H953" t="s">
        <v>2997</v>
      </c>
      <c r="I953" t="str">
        <f>VLOOKUP(A953,[1]Transactions!$A$2:$Y$3480,8,FALSE)</f>
        <v>Standard</v>
      </c>
      <c r="J953">
        <f>VLOOKUP(A953,[1]Transactions!$A$2:$Y$3480,13,FALSE)</f>
        <v>152.54999999999995</v>
      </c>
      <c r="K953" s="4">
        <f>VLOOKUP(A953,[1]Transactions!$A$2:$Y$3480,14,FALSE)</f>
        <v>33364</v>
      </c>
      <c r="M953" t="b">
        <f>VLOOKUP(A953,[1]Transactions!$A$2:$Y$3480,5,FALSE)</f>
        <v>0</v>
      </c>
      <c r="N953" t="str">
        <f>VLOOKUP(A953,[1]Transactions!$A$2:$Y$3480,6,FALSE)</f>
        <v>Approved</v>
      </c>
      <c r="O953" t="str">
        <f>VLOOKUP(A953,[1]Transactions!$A$1:$Y$3480,7,FALSE)</f>
        <v>Trek Bicycles</v>
      </c>
      <c r="P953" t="s">
        <v>43</v>
      </c>
      <c r="Q953">
        <v>68</v>
      </c>
      <c r="R953" t="s">
        <v>842</v>
      </c>
      <c r="S953" t="s">
        <v>176</v>
      </c>
      <c r="T953" t="s">
        <v>46</v>
      </c>
      <c r="U953" t="s">
        <v>32</v>
      </c>
      <c r="V953" t="s">
        <v>33</v>
      </c>
      <c r="W953">
        <v>9</v>
      </c>
      <c r="X953">
        <v>6</v>
      </c>
      <c r="Y953">
        <v>8093.37</v>
      </c>
      <c r="Z953">
        <v>5101.8500000000004</v>
      </c>
      <c r="AA953">
        <v>42</v>
      </c>
      <c r="AB953">
        <v>13</v>
      </c>
      <c r="AC953">
        <v>6</v>
      </c>
      <c r="AD953">
        <v>2991.52</v>
      </c>
      <c r="AE953">
        <f t="shared" si="105"/>
        <v>4</v>
      </c>
      <c r="AF953">
        <f t="shared" si="101"/>
        <v>3</v>
      </c>
      <c r="AG953">
        <f t="shared" si="102"/>
        <v>2</v>
      </c>
      <c r="AH953">
        <f t="shared" si="103"/>
        <v>432</v>
      </c>
      <c r="AI953" t="str">
        <f t="shared" si="104"/>
        <v>Platinum Customer</v>
      </c>
    </row>
    <row r="954" spans="1:35" x14ac:dyDescent="0.3">
      <c r="A954">
        <v>1139</v>
      </c>
      <c r="B954" t="s">
        <v>2998</v>
      </c>
      <c r="C954">
        <v>4127</v>
      </c>
      <c r="D954" t="s">
        <v>53</v>
      </c>
      <c r="E954" t="s">
        <v>25</v>
      </c>
      <c r="F954">
        <v>2</v>
      </c>
      <c r="G954" t="s">
        <v>2999</v>
      </c>
      <c r="H954" t="s">
        <v>3000</v>
      </c>
      <c r="I954" t="str">
        <f>VLOOKUP(A954,[1]Transactions!$A$2:$Y$3480,8,FALSE)</f>
        <v>Standard</v>
      </c>
      <c r="J954">
        <f>VLOOKUP(A954,[1]Transactions!$A$2:$Y$3480,13,FALSE)</f>
        <v>64.509999999999991</v>
      </c>
      <c r="K954" s="4">
        <f>VLOOKUP(A954,[1]Transactions!$A$2:$Y$3480,14,FALSE)</f>
        <v>41533</v>
      </c>
      <c r="M954" t="b">
        <f>VLOOKUP(A954,[1]Transactions!$A$2:$Y$3480,5,FALSE)</f>
        <v>0</v>
      </c>
      <c r="N954" t="str">
        <f>VLOOKUP(A954,[1]Transactions!$A$2:$Y$3480,6,FALSE)</f>
        <v>Approved</v>
      </c>
      <c r="O954" t="str">
        <f>VLOOKUP(A954,[1]Transactions!$A$1:$Y$3480,7,FALSE)</f>
        <v>Norco Bicycles</v>
      </c>
      <c r="P954" t="s">
        <v>28</v>
      </c>
      <c r="Q954">
        <v>52</v>
      </c>
      <c r="R954" t="s">
        <v>693</v>
      </c>
      <c r="S954" t="s">
        <v>119</v>
      </c>
      <c r="T954" t="s">
        <v>31</v>
      </c>
      <c r="U954" t="s">
        <v>32</v>
      </c>
      <c r="V954" t="s">
        <v>33</v>
      </c>
      <c r="W954">
        <v>16</v>
      </c>
      <c r="X954">
        <v>4</v>
      </c>
      <c r="Y954">
        <v>3684.36</v>
      </c>
      <c r="Z954">
        <v>2249.79</v>
      </c>
      <c r="AA954">
        <v>38</v>
      </c>
      <c r="AB954">
        <v>69</v>
      </c>
      <c r="AC954">
        <v>4</v>
      </c>
      <c r="AD954">
        <v>1434.57</v>
      </c>
      <c r="AE954">
        <f t="shared" si="105"/>
        <v>2</v>
      </c>
      <c r="AF954">
        <f t="shared" si="101"/>
        <v>4</v>
      </c>
      <c r="AG954">
        <f t="shared" si="102"/>
        <v>4</v>
      </c>
      <c r="AH954">
        <f t="shared" si="103"/>
        <v>244</v>
      </c>
      <c r="AI954" t="str">
        <f t="shared" si="104"/>
        <v>Gold Customerr</v>
      </c>
    </row>
    <row r="955" spans="1:35" x14ac:dyDescent="0.3">
      <c r="A955">
        <v>955</v>
      </c>
      <c r="B955" t="s">
        <v>3001</v>
      </c>
      <c r="C955">
        <v>2192</v>
      </c>
      <c r="D955" t="s">
        <v>24</v>
      </c>
      <c r="E955" t="s">
        <v>25</v>
      </c>
      <c r="F955">
        <v>9</v>
      </c>
      <c r="G955" t="s">
        <v>3002</v>
      </c>
      <c r="H955" t="s">
        <v>3003</v>
      </c>
      <c r="I955" t="str">
        <f>VLOOKUP(A955,[1]Transactions!$A$2:$Y$3480,8,FALSE)</f>
        <v>Road</v>
      </c>
      <c r="J955">
        <f>VLOOKUP(A955,[1]Transactions!$A$2:$Y$3480,13,FALSE)</f>
        <v>129.01</v>
      </c>
      <c r="K955" s="4">
        <f>VLOOKUP(A955,[1]Transactions!$A$2:$Y$3480,14,FALSE)</f>
        <v>37539</v>
      </c>
      <c r="M955" t="b">
        <f>VLOOKUP(A955,[1]Transactions!$A$2:$Y$3480,5,FALSE)</f>
        <v>0</v>
      </c>
      <c r="N955" t="str">
        <f>VLOOKUP(A955,[1]Transactions!$A$2:$Y$3480,6,FALSE)</f>
        <v>Approved</v>
      </c>
      <c r="O955" t="str">
        <f>VLOOKUP(A955,[1]Transactions!$A$1:$Y$3480,7,FALSE)</f>
        <v>WeareA2B</v>
      </c>
      <c r="P955" t="s">
        <v>43</v>
      </c>
      <c r="Q955">
        <v>78</v>
      </c>
      <c r="R955" t="s">
        <v>141</v>
      </c>
      <c r="S955" t="s">
        <v>30</v>
      </c>
      <c r="T955" t="s">
        <v>31</v>
      </c>
      <c r="U955" t="s">
        <v>32</v>
      </c>
      <c r="V955" t="s">
        <v>33</v>
      </c>
      <c r="W955">
        <v>9</v>
      </c>
      <c r="X955">
        <v>7</v>
      </c>
      <c r="Y955">
        <v>3915.94</v>
      </c>
      <c r="Z955">
        <v>2486.58</v>
      </c>
      <c r="AA955">
        <v>30</v>
      </c>
      <c r="AB955">
        <v>13</v>
      </c>
      <c r="AC955">
        <v>7</v>
      </c>
      <c r="AD955">
        <v>1429.36</v>
      </c>
      <c r="AE955">
        <f t="shared" si="105"/>
        <v>4</v>
      </c>
      <c r="AF955">
        <f t="shared" si="101"/>
        <v>3</v>
      </c>
      <c r="AG955">
        <f t="shared" si="102"/>
        <v>4</v>
      </c>
      <c r="AH955">
        <f t="shared" si="103"/>
        <v>434</v>
      </c>
      <c r="AI955" t="str">
        <f t="shared" si="104"/>
        <v>Platinum Customer</v>
      </c>
    </row>
    <row r="956" spans="1:35" x14ac:dyDescent="0.3">
      <c r="A956">
        <v>2007</v>
      </c>
      <c r="B956" t="s">
        <v>3004</v>
      </c>
      <c r="C956">
        <v>2537</v>
      </c>
      <c r="D956" t="s">
        <v>24</v>
      </c>
      <c r="E956" t="s">
        <v>25</v>
      </c>
      <c r="F956">
        <v>8</v>
      </c>
      <c r="G956" t="s">
        <v>3005</v>
      </c>
      <c r="H956" t="s">
        <v>3006</v>
      </c>
      <c r="I956" t="str">
        <f>VLOOKUP(A956,[1]Transactions!$A$2:$Y$3480,8,FALSE)</f>
        <v>Standard</v>
      </c>
      <c r="J956">
        <f>VLOOKUP(A956,[1]Transactions!$A$2:$Y$3480,13,FALSE)</f>
        <v>448.67999999999995</v>
      </c>
      <c r="K956" s="4">
        <f>VLOOKUP(A956,[1]Transactions!$A$2:$Y$3480,14,FALSE)</f>
        <v>42688</v>
      </c>
      <c r="M956" t="b">
        <f>VLOOKUP(A956,[1]Transactions!$A$2:$Y$3480,5,FALSE)</f>
        <v>0</v>
      </c>
      <c r="N956" t="str">
        <f>VLOOKUP(A956,[1]Transactions!$A$2:$Y$3480,6,FALSE)</f>
        <v>Approved</v>
      </c>
      <c r="O956" t="str">
        <f>VLOOKUP(A956,[1]Transactions!$A$1:$Y$3480,7,FALSE)</f>
        <v>Giant Bicycles</v>
      </c>
      <c r="P956" t="s">
        <v>28</v>
      </c>
      <c r="Q956">
        <v>8</v>
      </c>
      <c r="R956" t="s">
        <v>246</v>
      </c>
      <c r="S956" t="s">
        <v>119</v>
      </c>
      <c r="T956" t="s">
        <v>31</v>
      </c>
      <c r="U956" t="s">
        <v>32</v>
      </c>
      <c r="V956" t="s">
        <v>33</v>
      </c>
      <c r="W956">
        <v>15</v>
      </c>
      <c r="X956">
        <v>3</v>
      </c>
      <c r="Y956">
        <v>5180.32</v>
      </c>
      <c r="Z956">
        <v>1030.1600000000001</v>
      </c>
      <c r="AA956">
        <v>50</v>
      </c>
      <c r="AB956">
        <v>23</v>
      </c>
      <c r="AC956">
        <v>3</v>
      </c>
      <c r="AD956">
        <v>4150.16</v>
      </c>
      <c r="AE956">
        <f t="shared" si="105"/>
        <v>3</v>
      </c>
      <c r="AF956">
        <f t="shared" si="101"/>
        <v>4</v>
      </c>
      <c r="AG956">
        <f t="shared" si="102"/>
        <v>2</v>
      </c>
      <c r="AH956">
        <f t="shared" si="103"/>
        <v>342</v>
      </c>
      <c r="AI956" t="str">
        <f t="shared" si="104"/>
        <v>Silver Customer</v>
      </c>
    </row>
    <row r="957" spans="1:35" x14ac:dyDescent="0.3">
      <c r="A957">
        <v>367</v>
      </c>
      <c r="B957" t="s">
        <v>3007</v>
      </c>
      <c r="C957">
        <v>2179</v>
      </c>
      <c r="D957" t="s">
        <v>24</v>
      </c>
      <c r="E957" t="s">
        <v>25</v>
      </c>
      <c r="F957">
        <v>12</v>
      </c>
      <c r="G957" t="s">
        <v>3008</v>
      </c>
      <c r="H957" t="s">
        <v>3009</v>
      </c>
      <c r="I957">
        <f>VLOOKUP(A957,[1]Transactions!$A$2:$Y$3480,8,FALSE)</f>
        <v>0</v>
      </c>
      <c r="J957">
        <f>VLOOKUP(A957,[1]Transactions!$A$2:$Y$3480,13,FALSE)</f>
        <v>850.89</v>
      </c>
      <c r="K957" s="4">
        <f>VLOOKUP(A957,[1]Transactions!$A$2:$Y$3480,14,FALSE)</f>
        <v>0</v>
      </c>
      <c r="M957" t="b">
        <f>VLOOKUP(A957,[1]Transactions!$A$2:$Y$3480,5,FALSE)</f>
        <v>0</v>
      </c>
      <c r="N957" t="str">
        <f>VLOOKUP(A957,[1]Transactions!$A$2:$Y$3480,6,FALSE)</f>
        <v>Approved</v>
      </c>
      <c r="O957">
        <f>VLOOKUP(A957,[1]Transactions!$A$1:$Y$3480,7,FALSE)</f>
        <v>0</v>
      </c>
      <c r="P957" t="s">
        <v>43</v>
      </c>
      <c r="Q957">
        <v>93</v>
      </c>
      <c r="R957" t="s">
        <v>1212</v>
      </c>
      <c r="S957" t="s">
        <v>119</v>
      </c>
      <c r="T957" t="s">
        <v>31</v>
      </c>
      <c r="U957" t="s">
        <v>32</v>
      </c>
      <c r="V957" t="s">
        <v>33</v>
      </c>
      <c r="W957">
        <v>12</v>
      </c>
      <c r="X957">
        <v>5</v>
      </c>
      <c r="Y957">
        <v>5068.58</v>
      </c>
      <c r="Z957">
        <v>3046.38</v>
      </c>
      <c r="AA957">
        <v>35</v>
      </c>
      <c r="AB957">
        <v>43</v>
      </c>
      <c r="AC957">
        <v>5</v>
      </c>
      <c r="AD957">
        <v>2022.2</v>
      </c>
      <c r="AE957">
        <f t="shared" si="105"/>
        <v>3</v>
      </c>
      <c r="AF957">
        <f t="shared" ref="AF957:AF958" si="106">_xlfn.IFS(AC957&gt;=14,1,AND(AC957&lt;=14,AC957&gt;7),2,AND(AC957&lt;=7,AC957&gt;=5),3,AND(AC957&lt;=4,AC957&gt;0),4)</f>
        <v>3</v>
      </c>
      <c r="AG957">
        <f t="shared" si="102"/>
        <v>3</v>
      </c>
      <c r="AH957">
        <f t="shared" si="103"/>
        <v>333</v>
      </c>
      <c r="AI957" t="str">
        <f t="shared" si="104"/>
        <v>Silver Customer</v>
      </c>
    </row>
    <row r="958" spans="1:35" x14ac:dyDescent="0.3">
      <c r="A958">
        <v>243</v>
      </c>
      <c r="B958" t="s">
        <v>3010</v>
      </c>
      <c r="C958">
        <v>2250</v>
      </c>
      <c r="D958" t="s">
        <v>24</v>
      </c>
      <c r="E958" t="s">
        <v>25</v>
      </c>
      <c r="F958">
        <v>8</v>
      </c>
      <c r="G958" t="s">
        <v>3011</v>
      </c>
      <c r="H958" t="s">
        <v>3012</v>
      </c>
      <c r="I958" t="str">
        <f>VLOOKUP(A958,[1]Transactions!$A$2:$Y$3480,8,FALSE)</f>
        <v>Standard</v>
      </c>
      <c r="J958">
        <f>VLOOKUP(A958,[1]Transactions!$A$2:$Y$3480,13,FALSE)</f>
        <v>1383.6100000000001</v>
      </c>
      <c r="K958" s="4">
        <f>VLOOKUP(A958,[1]Transactions!$A$2:$Y$3480,14,FALSE)</f>
        <v>36146</v>
      </c>
      <c r="M958" t="b">
        <f>VLOOKUP(A958,[1]Transactions!$A$2:$Y$3480,5,FALSE)</f>
        <v>1</v>
      </c>
      <c r="N958" t="str">
        <f>VLOOKUP(A958,[1]Transactions!$A$2:$Y$3480,6,FALSE)</f>
        <v>Approved</v>
      </c>
      <c r="O958" t="str">
        <f>VLOOKUP(A958,[1]Transactions!$A$1:$Y$3480,7,FALSE)</f>
        <v>Solex</v>
      </c>
      <c r="P958" t="s">
        <v>43</v>
      </c>
      <c r="Q958">
        <v>94</v>
      </c>
      <c r="R958" t="s">
        <v>603</v>
      </c>
      <c r="S958" t="s">
        <v>119</v>
      </c>
      <c r="T958" t="s">
        <v>46</v>
      </c>
      <c r="U958" t="s">
        <v>32</v>
      </c>
      <c r="V958" t="s">
        <v>33</v>
      </c>
      <c r="W958">
        <v>14</v>
      </c>
      <c r="X958">
        <v>5</v>
      </c>
      <c r="Y958">
        <v>6741.57</v>
      </c>
      <c r="Z958">
        <v>4548.0200000000004</v>
      </c>
      <c r="AA958">
        <v>44</v>
      </c>
      <c r="AB958">
        <v>74</v>
      </c>
      <c r="AC958">
        <v>5</v>
      </c>
      <c r="AD958">
        <v>2193.5500000000002</v>
      </c>
      <c r="AE958">
        <f t="shared" si="105"/>
        <v>2</v>
      </c>
      <c r="AF958">
        <f t="shared" si="106"/>
        <v>3</v>
      </c>
      <c r="AG958">
        <f t="shared" si="102"/>
        <v>3</v>
      </c>
      <c r="AH958">
        <f t="shared" si="103"/>
        <v>233</v>
      </c>
      <c r="AI958" t="str">
        <f t="shared" si="104"/>
        <v>Gold Customerr</v>
      </c>
    </row>
    <row r="959" spans="1:35" x14ac:dyDescent="0.3">
      <c r="A959">
        <v>1679</v>
      </c>
      <c r="B959" t="s">
        <v>3013</v>
      </c>
      <c r="C959">
        <v>2063</v>
      </c>
      <c r="D959" t="s">
        <v>24</v>
      </c>
      <c r="E959" t="s">
        <v>25</v>
      </c>
      <c r="F959">
        <v>11</v>
      </c>
      <c r="G959" t="s">
        <v>3014</v>
      </c>
      <c r="H959" t="s">
        <v>3015</v>
      </c>
      <c r="I959" t="str">
        <f>VLOOKUP(A959,[1]Transactions!$A$2:$Y$3480,8,FALSE)</f>
        <v>Road</v>
      </c>
      <c r="J959">
        <f>VLOOKUP(A959,[1]Transactions!$A$2:$Y$3480,13,FALSE)</f>
        <v>957.02</v>
      </c>
      <c r="K959" s="4">
        <f>VLOOKUP(A959,[1]Transactions!$A$2:$Y$3480,14,FALSE)</f>
        <v>40670</v>
      </c>
      <c r="M959" t="b">
        <f>VLOOKUP(A959,[1]Transactions!$A$2:$Y$3480,5,FALSE)</f>
        <v>1</v>
      </c>
      <c r="N959" t="str">
        <f>VLOOKUP(A959,[1]Transactions!$A$2:$Y$3480,6,FALSE)</f>
        <v>Approved</v>
      </c>
      <c r="O959" t="str">
        <f>VLOOKUP(A959,[1]Transactions!$A$1:$Y$3480,7,FALSE)</f>
        <v>Solex</v>
      </c>
      <c r="P959" t="s">
        <v>43</v>
      </c>
      <c r="Q959">
        <v>92</v>
      </c>
      <c r="R959" t="s">
        <v>1212</v>
      </c>
      <c r="S959" t="s">
        <v>30</v>
      </c>
      <c r="T959" t="s">
        <v>31</v>
      </c>
      <c r="U959" t="s">
        <v>32</v>
      </c>
      <c r="V959" t="s">
        <v>33</v>
      </c>
      <c r="W959">
        <v>13</v>
      </c>
      <c r="X959">
        <v>4</v>
      </c>
      <c r="Y959">
        <v>5682.89</v>
      </c>
      <c r="Z959">
        <v>2656.32</v>
      </c>
      <c r="AA959">
        <v>44</v>
      </c>
      <c r="AB959">
        <v>136</v>
      </c>
      <c r="AC959">
        <v>4</v>
      </c>
      <c r="AD959">
        <v>3026.57</v>
      </c>
      <c r="AE959">
        <f t="shared" si="105"/>
        <v>1</v>
      </c>
      <c r="AF959">
        <f t="shared" si="101"/>
        <v>4</v>
      </c>
      <c r="AG959">
        <f t="shared" si="102"/>
        <v>2</v>
      </c>
      <c r="AH959">
        <f t="shared" si="103"/>
        <v>142</v>
      </c>
      <c r="AI959" t="str">
        <f t="shared" si="104"/>
        <v>Bronz customer</v>
      </c>
    </row>
    <row r="960" spans="1:35" x14ac:dyDescent="0.3">
      <c r="A960">
        <v>2187</v>
      </c>
      <c r="B960" t="s">
        <v>3016</v>
      </c>
      <c r="C960">
        <v>2200</v>
      </c>
      <c r="D960" t="s">
        <v>24</v>
      </c>
      <c r="E960" t="s">
        <v>25</v>
      </c>
      <c r="F960">
        <v>9</v>
      </c>
      <c r="G960" t="s">
        <v>3017</v>
      </c>
      <c r="H960" t="s">
        <v>619</v>
      </c>
      <c r="I960">
        <f>VLOOKUP(A960,[1]Transactions!$A$2:$Y$3480,8,FALSE)</f>
        <v>0</v>
      </c>
      <c r="J960">
        <f>VLOOKUP(A960,[1]Transactions!$A$2:$Y$3480,13,FALSE)</f>
        <v>1348.41</v>
      </c>
      <c r="K960" s="4">
        <f>VLOOKUP(A960,[1]Transactions!$A$2:$Y$3480,14,FALSE)</f>
        <v>0</v>
      </c>
      <c r="M960" t="b">
        <f>VLOOKUP(A960,[1]Transactions!$A$2:$Y$3480,5,FALSE)</f>
        <v>1</v>
      </c>
      <c r="N960" t="str">
        <f>VLOOKUP(A960,[1]Transactions!$A$2:$Y$3480,6,FALSE)</f>
        <v>Approved</v>
      </c>
      <c r="O960">
        <f>VLOOKUP(A960,[1]Transactions!$A$1:$Y$3480,7,FALSE)</f>
        <v>0</v>
      </c>
      <c r="P960" t="s">
        <v>43</v>
      </c>
      <c r="Q960">
        <v>52</v>
      </c>
      <c r="R960" t="s">
        <v>991</v>
      </c>
      <c r="S960" t="s">
        <v>30</v>
      </c>
      <c r="T960" t="s">
        <v>31</v>
      </c>
      <c r="U960" t="s">
        <v>32</v>
      </c>
      <c r="V960" t="s">
        <v>47</v>
      </c>
      <c r="W960">
        <v>2</v>
      </c>
      <c r="X960">
        <v>7</v>
      </c>
      <c r="Y960">
        <v>8284.3700000000008</v>
      </c>
      <c r="Z960">
        <v>2640.2</v>
      </c>
      <c r="AA960">
        <v>22</v>
      </c>
      <c r="AB960">
        <v>63</v>
      </c>
      <c r="AC960">
        <v>7</v>
      </c>
      <c r="AD960">
        <v>5644.17</v>
      </c>
      <c r="AE960">
        <f t="shared" si="105"/>
        <v>2</v>
      </c>
      <c r="AF960">
        <f t="shared" si="101"/>
        <v>3</v>
      </c>
      <c r="AG960">
        <f t="shared" si="102"/>
        <v>1</v>
      </c>
      <c r="AH960">
        <f t="shared" si="103"/>
        <v>231</v>
      </c>
      <c r="AI960" t="str">
        <f t="shared" si="104"/>
        <v>Gold Customerr</v>
      </c>
    </row>
    <row r="961" spans="1:35" x14ac:dyDescent="0.3">
      <c r="A961">
        <v>3062</v>
      </c>
      <c r="B961" t="s">
        <v>3018</v>
      </c>
      <c r="C961">
        <v>4350</v>
      </c>
      <c r="D961" t="s">
        <v>53</v>
      </c>
      <c r="E961" t="s">
        <v>25</v>
      </c>
      <c r="F961">
        <v>2</v>
      </c>
      <c r="G961" t="s">
        <v>3019</v>
      </c>
      <c r="H961" t="s">
        <v>3020</v>
      </c>
      <c r="I961" t="str">
        <f>VLOOKUP(A961,[1]Transactions!$A$2:$Y$3480,8,FALSE)</f>
        <v>Standard</v>
      </c>
      <c r="J961">
        <f>VLOOKUP(A961,[1]Transactions!$A$2:$Y$3480,13,FALSE)</f>
        <v>209.84000000000003</v>
      </c>
      <c r="K961" s="4">
        <f>VLOOKUP(A961,[1]Transactions!$A$2:$Y$3480,14,FALSE)</f>
        <v>38693</v>
      </c>
      <c r="M961" t="b">
        <f>VLOOKUP(A961,[1]Transactions!$A$2:$Y$3480,5,FALSE)</f>
        <v>1</v>
      </c>
      <c r="N961" t="str">
        <f>VLOOKUP(A961,[1]Transactions!$A$2:$Y$3480,6,FALSE)</f>
        <v>Approved</v>
      </c>
      <c r="O961" t="str">
        <f>VLOOKUP(A961,[1]Transactions!$A$1:$Y$3480,7,FALSE)</f>
        <v>Norco Bicycles</v>
      </c>
      <c r="P961" t="s">
        <v>28</v>
      </c>
      <c r="Q961">
        <v>78</v>
      </c>
      <c r="R961" t="s">
        <v>467</v>
      </c>
      <c r="S961" t="s">
        <v>119</v>
      </c>
      <c r="T961" t="s">
        <v>31</v>
      </c>
      <c r="U961" t="s">
        <v>32</v>
      </c>
      <c r="V961" t="s">
        <v>47</v>
      </c>
      <c r="W961">
        <v>13</v>
      </c>
      <c r="X961">
        <v>6</v>
      </c>
      <c r="Y961">
        <v>6083.87</v>
      </c>
      <c r="Z961">
        <v>3226.19</v>
      </c>
      <c r="AA961">
        <v>57</v>
      </c>
      <c r="AB961">
        <v>46</v>
      </c>
      <c r="AC961">
        <v>6</v>
      </c>
      <c r="AD961">
        <v>2857.68</v>
      </c>
      <c r="AE961">
        <f t="shared" si="105"/>
        <v>2</v>
      </c>
      <c r="AF961">
        <f t="shared" si="101"/>
        <v>3</v>
      </c>
      <c r="AG961">
        <f t="shared" si="102"/>
        <v>3</v>
      </c>
      <c r="AH961">
        <f t="shared" si="103"/>
        <v>233</v>
      </c>
      <c r="AI961" t="str">
        <f t="shared" si="104"/>
        <v>Gold Customerr</v>
      </c>
    </row>
    <row r="962" spans="1:35" x14ac:dyDescent="0.3">
      <c r="A962">
        <v>3127</v>
      </c>
      <c r="B962" t="s">
        <v>3021</v>
      </c>
      <c r="C962">
        <v>3048</v>
      </c>
      <c r="D962" t="s">
        <v>40</v>
      </c>
      <c r="E962" t="s">
        <v>25</v>
      </c>
      <c r="F962">
        <v>6</v>
      </c>
      <c r="G962" t="s">
        <v>3022</v>
      </c>
      <c r="H962" t="s">
        <v>3023</v>
      </c>
      <c r="I962" t="str">
        <f>VLOOKUP(A962,[1]Transactions!$A$2:$Y$3480,8,FALSE)</f>
        <v>Standard</v>
      </c>
      <c r="J962">
        <f>VLOOKUP(A962,[1]Transactions!$A$2:$Y$3480,13,FALSE)</f>
        <v>209.84000000000003</v>
      </c>
      <c r="K962" s="4">
        <f>VLOOKUP(A962,[1]Transactions!$A$2:$Y$3480,14,FALSE)</f>
        <v>41345</v>
      </c>
      <c r="M962" t="b">
        <f>VLOOKUP(A962,[1]Transactions!$A$2:$Y$3480,5,FALSE)</f>
        <v>1</v>
      </c>
      <c r="N962" t="str">
        <f>VLOOKUP(A962,[1]Transactions!$A$2:$Y$3480,6,FALSE)</f>
        <v>Approved</v>
      </c>
      <c r="O962" t="str">
        <f>VLOOKUP(A962,[1]Transactions!$A$1:$Y$3480,7,FALSE)</f>
        <v>Norco Bicycles</v>
      </c>
      <c r="P962" t="s">
        <v>28</v>
      </c>
      <c r="Q962">
        <v>39</v>
      </c>
      <c r="R962" t="s">
        <v>141</v>
      </c>
      <c r="S962" t="s">
        <v>30</v>
      </c>
      <c r="T962" t="s">
        <v>31</v>
      </c>
      <c r="U962" t="s">
        <v>32</v>
      </c>
      <c r="V962" t="s">
        <v>47</v>
      </c>
      <c r="W962">
        <v>10</v>
      </c>
      <c r="X962">
        <v>4</v>
      </c>
      <c r="Y962">
        <v>5836.78</v>
      </c>
      <c r="Z962">
        <v>1938.28</v>
      </c>
      <c r="AA962">
        <v>49</v>
      </c>
      <c r="AB962">
        <v>35</v>
      </c>
      <c r="AC962">
        <v>4</v>
      </c>
      <c r="AD962">
        <v>3898.5</v>
      </c>
      <c r="AE962">
        <f t="shared" si="105"/>
        <v>3</v>
      </c>
      <c r="AF962">
        <f t="shared" si="101"/>
        <v>4</v>
      </c>
      <c r="AG962">
        <f t="shared" si="102"/>
        <v>2</v>
      </c>
      <c r="AH962">
        <f t="shared" si="103"/>
        <v>342</v>
      </c>
      <c r="AI962" t="str">
        <f t="shared" si="104"/>
        <v>Silver Customer</v>
      </c>
    </row>
    <row r="963" spans="1:35" x14ac:dyDescent="0.3">
      <c r="A963">
        <v>664</v>
      </c>
      <c r="B963" t="s">
        <v>3024</v>
      </c>
      <c r="C963">
        <v>4870</v>
      </c>
      <c r="D963" t="s">
        <v>53</v>
      </c>
      <c r="E963" t="s">
        <v>25</v>
      </c>
      <c r="F963">
        <v>5</v>
      </c>
      <c r="G963" t="s">
        <v>3025</v>
      </c>
      <c r="H963" t="s">
        <v>3026</v>
      </c>
      <c r="I963" t="str">
        <f>VLOOKUP(A963,[1]Transactions!$A$2:$Y$3480,8,FALSE)</f>
        <v>Road</v>
      </c>
      <c r="J963">
        <f>VLOOKUP(A963,[1]Transactions!$A$2:$Y$3480,13,FALSE)</f>
        <v>830.2399999999999</v>
      </c>
      <c r="K963" s="4">
        <f>VLOOKUP(A963,[1]Transactions!$A$2:$Y$3480,14,FALSE)</f>
        <v>33364</v>
      </c>
      <c r="M963" t="b">
        <f>VLOOKUP(A963,[1]Transactions!$A$2:$Y$3480,5,FALSE)</f>
        <v>1</v>
      </c>
      <c r="N963" t="str">
        <f>VLOOKUP(A963,[1]Transactions!$A$2:$Y$3480,6,FALSE)</f>
        <v>Approved</v>
      </c>
      <c r="O963" t="str">
        <f>VLOOKUP(A963,[1]Transactions!$A$1:$Y$3480,7,FALSE)</f>
        <v>Norco Bicycles</v>
      </c>
      <c r="P963" t="s">
        <v>28</v>
      </c>
      <c r="Q963">
        <v>38</v>
      </c>
      <c r="R963" t="s">
        <v>141</v>
      </c>
      <c r="S963" t="s">
        <v>30</v>
      </c>
      <c r="T963" t="s">
        <v>46</v>
      </c>
      <c r="U963" t="s">
        <v>32</v>
      </c>
      <c r="V963" t="s">
        <v>47</v>
      </c>
      <c r="W963">
        <v>4</v>
      </c>
      <c r="X963">
        <v>4</v>
      </c>
      <c r="Y963">
        <v>2941.31</v>
      </c>
      <c r="Z963">
        <v>1905.22</v>
      </c>
      <c r="AA963">
        <v>25</v>
      </c>
      <c r="AB963">
        <v>84</v>
      </c>
      <c r="AC963">
        <v>4</v>
      </c>
      <c r="AD963">
        <v>1036.0899999999999</v>
      </c>
      <c r="AE963">
        <f>_xlfn.IFS(AB963&gt;=85,1,AND(AB963&lt;=84,AB963&gt;44),2,AND(AB963&lt;=44,AB963&gt;17),3,AND(AB963&lt;=18,AB963&gt;=0),4)</f>
        <v>2</v>
      </c>
      <c r="AF963">
        <f t="shared" ref="AF963:AF1026" si="107">_xlfn.IFS(AC963&gt;=14,1,AND(AC963&lt;=14,AC963&gt;7),2,AND(AC963&lt;=7,AC963&gt;5),3,AND(AC963&lt;=4,AC963&gt;0),4)</f>
        <v>4</v>
      </c>
      <c r="AG963">
        <f t="shared" ref="AG963:AG1026" si="108">_xlfn.IFS(AD963&gt;4273.398,1,AND(AD963&lt;=4273.398,AD963&gt;2918.195),2,AND(AD963&lt;=2918.195,AD963&gt;1905.948),3,AND(AD963&lt;=1905.948,AD963&gt;15.08),4)</f>
        <v>4</v>
      </c>
      <c r="AH963">
        <f t="shared" ref="AH963:AH1026" si="109">(100*AE963+10*AF963+AG963)</f>
        <v>244</v>
      </c>
      <c r="AI963" t="str">
        <f t="shared" ref="AI963:AI1026" si="110">_xlfn.IFS(AH963&gt;411,"Platinum Customer",AND(AH963&lt;=411,AH963&gt;311),"Silver Customer",AND(AH963&lt;=311,AH963&gt;144),"Gold Customerr",AND(AH963&lt;=144,AH963&gt;111),"Bronz customer")</f>
        <v>Gold Customerr</v>
      </c>
    </row>
    <row r="964" spans="1:35" x14ac:dyDescent="0.3">
      <c r="A964">
        <v>2493</v>
      </c>
      <c r="B964" t="s">
        <v>3027</v>
      </c>
      <c r="C964">
        <v>2203</v>
      </c>
      <c r="D964" t="s">
        <v>24</v>
      </c>
      <c r="E964" t="s">
        <v>25</v>
      </c>
      <c r="F964">
        <v>11</v>
      </c>
      <c r="G964" t="s">
        <v>3028</v>
      </c>
      <c r="H964" t="s">
        <v>3029</v>
      </c>
      <c r="I964" t="str">
        <f>VLOOKUP(A964,[1]Transactions!$A$2:$Y$3480,8,FALSE)</f>
        <v>Standard</v>
      </c>
      <c r="J964">
        <f>VLOOKUP(A964,[1]Transactions!$A$2:$Y$3480,13,FALSE)</f>
        <v>1028.76</v>
      </c>
      <c r="K964" s="4">
        <f>VLOOKUP(A964,[1]Transactions!$A$2:$Y$3480,14,FALSE)</f>
        <v>37499</v>
      </c>
      <c r="M964" t="b">
        <f>VLOOKUP(A964,[1]Transactions!$A$2:$Y$3480,5,FALSE)</f>
        <v>0</v>
      </c>
      <c r="N964" t="str">
        <f>VLOOKUP(A964,[1]Transactions!$A$2:$Y$3480,6,FALSE)</f>
        <v>Approved</v>
      </c>
      <c r="O964" t="str">
        <f>VLOOKUP(A964,[1]Transactions!$A$1:$Y$3480,7,FALSE)</f>
        <v>WeareA2B</v>
      </c>
      <c r="P964" t="s">
        <v>28</v>
      </c>
      <c r="Q964">
        <v>56</v>
      </c>
      <c r="R964" t="s">
        <v>283</v>
      </c>
      <c r="S964" t="s">
        <v>96</v>
      </c>
      <c r="T964" t="s">
        <v>31</v>
      </c>
      <c r="U964" t="s">
        <v>32</v>
      </c>
      <c r="V964" t="s">
        <v>33</v>
      </c>
      <c r="W964">
        <v>17</v>
      </c>
      <c r="X964">
        <v>3</v>
      </c>
      <c r="Y964">
        <v>3796.09</v>
      </c>
      <c r="Z964">
        <v>1493.09</v>
      </c>
      <c r="AA964">
        <v>39</v>
      </c>
      <c r="AB964">
        <v>54</v>
      </c>
      <c r="AC964">
        <v>3</v>
      </c>
      <c r="AD964">
        <v>2303</v>
      </c>
      <c r="AE964">
        <f t="shared" ref="AE964:AE1027" si="111">_xlfn.IFS(AB964&gt;=85,1,AND(AB964&lt;=81,AB964&gt;44),2,AND(AB964&lt;=44,AB964&gt;17),3,AND(AB964&lt;=18,AB964&gt;0),4)</f>
        <v>2</v>
      </c>
      <c r="AF964">
        <f t="shared" si="107"/>
        <v>4</v>
      </c>
      <c r="AG964">
        <f t="shared" si="108"/>
        <v>3</v>
      </c>
      <c r="AH964">
        <f t="shared" si="109"/>
        <v>243</v>
      </c>
      <c r="AI964" t="str">
        <f t="shared" si="110"/>
        <v>Gold Customerr</v>
      </c>
    </row>
    <row r="965" spans="1:35" x14ac:dyDescent="0.3">
      <c r="A965">
        <v>751</v>
      </c>
      <c r="B965" t="s">
        <v>3030</v>
      </c>
      <c r="C965">
        <v>2117</v>
      </c>
      <c r="D965" t="s">
        <v>24</v>
      </c>
      <c r="E965" t="s">
        <v>25</v>
      </c>
      <c r="F965">
        <v>10</v>
      </c>
      <c r="G965" t="s">
        <v>3031</v>
      </c>
      <c r="H965" t="s">
        <v>3032</v>
      </c>
      <c r="I965" t="str">
        <f>VLOOKUP(A965,[1]Transactions!$A$2:$Y$3480,8,FALSE)</f>
        <v>Standard</v>
      </c>
      <c r="J965">
        <f>VLOOKUP(A965,[1]Transactions!$A$2:$Y$3480,13,FALSE)</f>
        <v>152.54999999999995</v>
      </c>
      <c r="K965" s="4">
        <f>VLOOKUP(A965,[1]Transactions!$A$2:$Y$3480,14,FALSE)</f>
        <v>37838</v>
      </c>
      <c r="M965" t="b">
        <f>VLOOKUP(A965,[1]Transactions!$A$2:$Y$3480,5,FALSE)</f>
        <v>0</v>
      </c>
      <c r="N965" t="str">
        <f>VLOOKUP(A965,[1]Transactions!$A$2:$Y$3480,6,FALSE)</f>
        <v>Approved</v>
      </c>
      <c r="O965" t="str">
        <f>VLOOKUP(A965,[1]Transactions!$A$1:$Y$3480,7,FALSE)</f>
        <v>Trek Bicycles</v>
      </c>
      <c r="P965" t="s">
        <v>43</v>
      </c>
      <c r="Q965">
        <v>41</v>
      </c>
      <c r="R965" t="s">
        <v>127</v>
      </c>
      <c r="S965" t="s">
        <v>45</v>
      </c>
      <c r="T965" t="s">
        <v>38</v>
      </c>
      <c r="U965" t="s">
        <v>32</v>
      </c>
      <c r="V965" t="s">
        <v>47</v>
      </c>
      <c r="W965">
        <v>1</v>
      </c>
      <c r="X965">
        <v>2</v>
      </c>
      <c r="Y965">
        <v>386.48</v>
      </c>
      <c r="Z965">
        <v>289.86</v>
      </c>
      <c r="AA965">
        <v>18</v>
      </c>
      <c r="AB965">
        <v>130</v>
      </c>
      <c r="AC965">
        <v>2</v>
      </c>
      <c r="AD965">
        <v>96.62</v>
      </c>
      <c r="AE965">
        <f t="shared" si="111"/>
        <v>1</v>
      </c>
      <c r="AF965">
        <f t="shared" si="107"/>
        <v>4</v>
      </c>
      <c r="AG965">
        <f t="shared" si="108"/>
        <v>4</v>
      </c>
      <c r="AH965">
        <f t="shared" si="109"/>
        <v>144</v>
      </c>
      <c r="AI965" t="str">
        <f t="shared" si="110"/>
        <v>Bronz customer</v>
      </c>
    </row>
    <row r="966" spans="1:35" x14ac:dyDescent="0.3">
      <c r="A966">
        <v>2238</v>
      </c>
      <c r="B966" t="s">
        <v>3033</v>
      </c>
      <c r="C966">
        <v>3079</v>
      </c>
      <c r="D966" t="s">
        <v>40</v>
      </c>
      <c r="E966" t="s">
        <v>25</v>
      </c>
      <c r="F966">
        <v>9</v>
      </c>
      <c r="G966" t="s">
        <v>3034</v>
      </c>
      <c r="H966" t="s">
        <v>3035</v>
      </c>
      <c r="I966" t="str">
        <f>VLOOKUP(A966,[1]Transactions!$A$2:$Y$3480,8,FALSE)</f>
        <v>Standard</v>
      </c>
      <c r="J966">
        <f>VLOOKUP(A966,[1]Transactions!$A$2:$Y$3480,13,FALSE)</f>
        <v>1383.6100000000001</v>
      </c>
      <c r="K966" s="4">
        <f>VLOOKUP(A966,[1]Transactions!$A$2:$Y$3480,14,FALSE)</f>
        <v>36146</v>
      </c>
      <c r="M966" t="b">
        <f>VLOOKUP(A966,[1]Transactions!$A$2:$Y$3480,5,FALSE)</f>
        <v>0</v>
      </c>
      <c r="N966" t="str">
        <f>VLOOKUP(A966,[1]Transactions!$A$2:$Y$3480,6,FALSE)</f>
        <v>Approved</v>
      </c>
      <c r="O966" t="str">
        <f>VLOOKUP(A966,[1]Transactions!$A$1:$Y$3480,7,FALSE)</f>
        <v>Solex</v>
      </c>
      <c r="P966" t="s">
        <v>43</v>
      </c>
      <c r="Q966">
        <v>96</v>
      </c>
      <c r="R966" t="s">
        <v>339</v>
      </c>
      <c r="S966" t="s">
        <v>57</v>
      </c>
      <c r="T966" t="s">
        <v>31</v>
      </c>
      <c r="U966" t="s">
        <v>32</v>
      </c>
      <c r="V966" t="s">
        <v>33</v>
      </c>
      <c r="W966">
        <v>14</v>
      </c>
      <c r="X966">
        <v>3</v>
      </c>
      <c r="Y966">
        <v>4185.99</v>
      </c>
      <c r="Z966">
        <v>1774.16</v>
      </c>
      <c r="AA966">
        <v>42</v>
      </c>
      <c r="AB966">
        <v>141</v>
      </c>
      <c r="AC966">
        <v>3</v>
      </c>
      <c r="AD966">
        <v>2411.83</v>
      </c>
      <c r="AE966">
        <f t="shared" si="111"/>
        <v>1</v>
      </c>
      <c r="AF966">
        <f t="shared" si="107"/>
        <v>4</v>
      </c>
      <c r="AG966">
        <f t="shared" si="108"/>
        <v>3</v>
      </c>
      <c r="AH966">
        <f t="shared" si="109"/>
        <v>143</v>
      </c>
      <c r="AI966" t="str">
        <f t="shared" si="110"/>
        <v>Bronz customer</v>
      </c>
    </row>
    <row r="967" spans="1:35" x14ac:dyDescent="0.3">
      <c r="A967">
        <v>1284</v>
      </c>
      <c r="B967" t="s">
        <v>3036</v>
      </c>
      <c r="C967">
        <v>4306</v>
      </c>
      <c r="D967" t="s">
        <v>53</v>
      </c>
      <c r="E967" t="s">
        <v>25</v>
      </c>
      <c r="F967">
        <v>8</v>
      </c>
      <c r="G967" t="s">
        <v>3037</v>
      </c>
      <c r="H967" t="s">
        <v>3038</v>
      </c>
      <c r="I967" t="str">
        <f>VLOOKUP(A967,[1]Transactions!$A$2:$Y$3480,8,FALSE)</f>
        <v>Standard</v>
      </c>
      <c r="J967">
        <f>VLOOKUP(A967,[1]Transactions!$A$2:$Y$3480,13,FALSE)</f>
        <v>751.02</v>
      </c>
      <c r="K967" s="4">
        <f>VLOOKUP(A967,[1]Transactions!$A$2:$Y$3480,14,FALSE)</f>
        <v>40618</v>
      </c>
      <c r="M967" t="b">
        <f>VLOOKUP(A967,[1]Transactions!$A$2:$Y$3480,5,FALSE)</f>
        <v>1</v>
      </c>
      <c r="N967" t="str">
        <f>VLOOKUP(A967,[1]Transactions!$A$2:$Y$3480,6,FALSE)</f>
        <v>Approved</v>
      </c>
      <c r="O967" t="str">
        <f>VLOOKUP(A967,[1]Transactions!$A$1:$Y$3480,7,FALSE)</f>
        <v>Solex</v>
      </c>
      <c r="P967" t="s">
        <v>28</v>
      </c>
      <c r="Q967">
        <v>30</v>
      </c>
      <c r="R967" t="s">
        <v>44</v>
      </c>
      <c r="S967" t="s">
        <v>96</v>
      </c>
      <c r="T967" t="s">
        <v>38</v>
      </c>
      <c r="U967" t="s">
        <v>32</v>
      </c>
      <c r="V967" t="s">
        <v>47</v>
      </c>
      <c r="W967">
        <v>11</v>
      </c>
      <c r="X967">
        <v>3</v>
      </c>
      <c r="Y967">
        <v>418.81</v>
      </c>
      <c r="Z967">
        <v>312.31</v>
      </c>
      <c r="AA967">
        <v>44</v>
      </c>
      <c r="AB967">
        <v>78</v>
      </c>
      <c r="AC967">
        <v>3</v>
      </c>
      <c r="AD967">
        <v>106.5</v>
      </c>
      <c r="AE967">
        <f t="shared" si="111"/>
        <v>2</v>
      </c>
      <c r="AF967">
        <f t="shared" si="107"/>
        <v>4</v>
      </c>
      <c r="AG967">
        <f t="shared" si="108"/>
        <v>4</v>
      </c>
      <c r="AH967">
        <f t="shared" si="109"/>
        <v>244</v>
      </c>
      <c r="AI967" t="str">
        <f t="shared" si="110"/>
        <v>Gold Customerr</v>
      </c>
    </row>
    <row r="968" spans="1:35" x14ac:dyDescent="0.3">
      <c r="A968">
        <v>406</v>
      </c>
      <c r="B968" t="s">
        <v>3039</v>
      </c>
      <c r="C968">
        <v>2646</v>
      </c>
      <c r="D968" t="s">
        <v>24</v>
      </c>
      <c r="E968" t="s">
        <v>25</v>
      </c>
      <c r="F968">
        <v>1</v>
      </c>
      <c r="G968" t="s">
        <v>3040</v>
      </c>
      <c r="H968" t="s">
        <v>3041</v>
      </c>
      <c r="I968" t="str">
        <f>VLOOKUP(A968,[1]Transactions!$A$2:$Y$3480,8,FALSE)</f>
        <v>Standard</v>
      </c>
      <c r="J968">
        <f>VLOOKUP(A968,[1]Transactions!$A$2:$Y$3480,13,FALSE)</f>
        <v>143.35999999999999</v>
      </c>
      <c r="K968" s="4">
        <f>VLOOKUP(A968,[1]Transactions!$A$2:$Y$3480,14,FALSE)</f>
        <v>38002</v>
      </c>
      <c r="M968" t="b">
        <f>VLOOKUP(A968,[1]Transactions!$A$2:$Y$3480,5,FALSE)</f>
        <v>0</v>
      </c>
      <c r="N968" t="str">
        <f>VLOOKUP(A968,[1]Transactions!$A$2:$Y$3480,6,FALSE)</f>
        <v>Approved</v>
      </c>
      <c r="O968" t="str">
        <f>VLOOKUP(A968,[1]Transactions!$A$1:$Y$3480,7,FALSE)</f>
        <v>Trek Bicycles</v>
      </c>
      <c r="P968" t="s">
        <v>43</v>
      </c>
      <c r="Q968">
        <v>58</v>
      </c>
      <c r="R968" t="s">
        <v>641</v>
      </c>
      <c r="S968" t="s">
        <v>45</v>
      </c>
      <c r="T968" t="s">
        <v>46</v>
      </c>
      <c r="U968" t="s">
        <v>32</v>
      </c>
      <c r="V968" t="s">
        <v>47</v>
      </c>
      <c r="W968">
        <v>12</v>
      </c>
      <c r="X968">
        <v>5</v>
      </c>
      <c r="Y968">
        <v>5322.95</v>
      </c>
      <c r="Z968">
        <v>1877.94</v>
      </c>
      <c r="AA968">
        <v>33</v>
      </c>
      <c r="AB968">
        <v>106</v>
      </c>
      <c r="AC968">
        <v>5</v>
      </c>
      <c r="AD968">
        <v>3445.01</v>
      </c>
      <c r="AE968">
        <f t="shared" si="111"/>
        <v>1</v>
      </c>
      <c r="AF968">
        <f>_xlfn.IFS(AC968&gt;=14,1,AND(AC968&lt;=14,AC968&gt;7),2,AND(AC968&lt;=7,AC968&gt;=5),3,AND(AC968&lt;=4,AC968&gt;0),4)</f>
        <v>3</v>
      </c>
      <c r="AG968">
        <f t="shared" si="108"/>
        <v>2</v>
      </c>
      <c r="AH968">
        <f t="shared" si="109"/>
        <v>132</v>
      </c>
      <c r="AI968" t="str">
        <f t="shared" si="110"/>
        <v>Bronz customer</v>
      </c>
    </row>
    <row r="969" spans="1:35" x14ac:dyDescent="0.3">
      <c r="A969">
        <v>1954</v>
      </c>
      <c r="B969" t="s">
        <v>3042</v>
      </c>
      <c r="C969">
        <v>2155</v>
      </c>
      <c r="D969" t="s">
        <v>24</v>
      </c>
      <c r="E969" t="s">
        <v>25</v>
      </c>
      <c r="F969">
        <v>9</v>
      </c>
      <c r="G969" t="s">
        <v>3043</v>
      </c>
      <c r="H969" t="s">
        <v>3044</v>
      </c>
      <c r="I969" t="str">
        <f>VLOOKUP(A969,[1]Transactions!$A$2:$Y$3480,8,FALSE)</f>
        <v>Road</v>
      </c>
      <c r="J969">
        <f>VLOOKUP(A969,[1]Transactions!$A$2:$Y$3480,13,FALSE)</f>
        <v>199.09999999999991</v>
      </c>
      <c r="K969" s="4">
        <f>VLOOKUP(A969,[1]Transactions!$A$2:$Y$3480,14,FALSE)</f>
        <v>39427</v>
      </c>
      <c r="M969" t="b">
        <f>VLOOKUP(A969,[1]Transactions!$A$2:$Y$3480,5,FALSE)</f>
        <v>0</v>
      </c>
      <c r="N969" t="str">
        <f>VLOOKUP(A969,[1]Transactions!$A$2:$Y$3480,6,FALSE)</f>
        <v>Approved</v>
      </c>
      <c r="O969" t="str">
        <f>VLOOKUP(A969,[1]Transactions!$A$1:$Y$3480,7,FALSE)</f>
        <v>OHM Cycles</v>
      </c>
      <c r="P969" t="s">
        <v>28</v>
      </c>
      <c r="Q969">
        <v>88</v>
      </c>
      <c r="R969" t="s">
        <v>658</v>
      </c>
      <c r="S969" t="s">
        <v>119</v>
      </c>
      <c r="T969" t="s">
        <v>38</v>
      </c>
      <c r="U969" t="s">
        <v>32</v>
      </c>
      <c r="V969" t="s">
        <v>47</v>
      </c>
      <c r="W969">
        <v>5</v>
      </c>
      <c r="X969">
        <v>8</v>
      </c>
      <c r="Y969">
        <v>9484.0400000000009</v>
      </c>
      <c r="Z969">
        <v>4545.76</v>
      </c>
      <c r="AA969">
        <v>52</v>
      </c>
      <c r="AB969">
        <v>100</v>
      </c>
      <c r="AC969">
        <v>8</v>
      </c>
      <c r="AD969">
        <v>4938.28</v>
      </c>
      <c r="AE969">
        <f t="shared" si="111"/>
        <v>1</v>
      </c>
      <c r="AF969">
        <f t="shared" si="107"/>
        <v>2</v>
      </c>
      <c r="AG969">
        <f t="shared" si="108"/>
        <v>1</v>
      </c>
      <c r="AH969">
        <f t="shared" si="109"/>
        <v>121</v>
      </c>
      <c r="AI969" t="str">
        <f t="shared" si="110"/>
        <v>Bronz customer</v>
      </c>
    </row>
    <row r="970" spans="1:35" x14ac:dyDescent="0.3">
      <c r="A970">
        <v>226</v>
      </c>
      <c r="B970" t="s">
        <v>3045</v>
      </c>
      <c r="C970">
        <v>2519</v>
      </c>
      <c r="D970" t="s">
        <v>24</v>
      </c>
      <c r="E970" t="s">
        <v>25</v>
      </c>
      <c r="F970">
        <v>7</v>
      </c>
      <c r="G970" t="s">
        <v>3046</v>
      </c>
      <c r="H970" t="s">
        <v>3047</v>
      </c>
      <c r="I970" t="str">
        <f>VLOOKUP(A970,[1]Transactions!$A$2:$Y$3480,8,FALSE)</f>
        <v>Road</v>
      </c>
      <c r="J970">
        <f>VLOOKUP(A970,[1]Transactions!$A$2:$Y$3480,13,FALSE)</f>
        <v>187.38999999999987</v>
      </c>
      <c r="K970" s="4">
        <f>VLOOKUP(A970,[1]Transactions!$A$2:$Y$3480,14,FALSE)</f>
        <v>34079</v>
      </c>
      <c r="M970" t="b">
        <f>VLOOKUP(A970,[1]Transactions!$A$2:$Y$3480,5,FALSE)</f>
        <v>0</v>
      </c>
      <c r="N970" t="str">
        <f>VLOOKUP(A970,[1]Transactions!$A$2:$Y$3480,6,FALSE)</f>
        <v>Approved</v>
      </c>
      <c r="O970" t="str">
        <f>VLOOKUP(A970,[1]Transactions!$A$1:$Y$3480,7,FALSE)</f>
        <v>Solex</v>
      </c>
      <c r="P970" t="s">
        <v>28</v>
      </c>
      <c r="Q970">
        <v>96</v>
      </c>
      <c r="R970" t="s">
        <v>275</v>
      </c>
      <c r="S970" t="s">
        <v>119</v>
      </c>
      <c r="T970" t="s">
        <v>31</v>
      </c>
      <c r="U970" t="s">
        <v>32</v>
      </c>
      <c r="V970" t="s">
        <v>47</v>
      </c>
      <c r="W970">
        <v>20</v>
      </c>
      <c r="X970">
        <v>2</v>
      </c>
      <c r="Y970">
        <v>1639.95</v>
      </c>
      <c r="Z970">
        <v>466.09</v>
      </c>
      <c r="AA970">
        <v>42</v>
      </c>
      <c r="AB970">
        <v>116</v>
      </c>
      <c r="AC970">
        <v>2</v>
      </c>
      <c r="AD970">
        <v>1173.8599999999999</v>
      </c>
      <c r="AE970">
        <f t="shared" si="111"/>
        <v>1</v>
      </c>
      <c r="AF970">
        <f t="shared" si="107"/>
        <v>4</v>
      </c>
      <c r="AG970">
        <f t="shared" si="108"/>
        <v>4</v>
      </c>
      <c r="AH970">
        <f t="shared" si="109"/>
        <v>144</v>
      </c>
      <c r="AI970" t="str">
        <f t="shared" si="110"/>
        <v>Bronz customer</v>
      </c>
    </row>
    <row r="971" spans="1:35" x14ac:dyDescent="0.3">
      <c r="A971">
        <v>706</v>
      </c>
      <c r="B971" t="s">
        <v>3048</v>
      </c>
      <c r="C971">
        <v>3480</v>
      </c>
      <c r="D971" t="s">
        <v>40</v>
      </c>
      <c r="E971" t="s">
        <v>25</v>
      </c>
      <c r="F971">
        <v>1</v>
      </c>
      <c r="G971" t="s">
        <v>3049</v>
      </c>
      <c r="H971" t="s">
        <v>3050</v>
      </c>
      <c r="I971" t="str">
        <f>VLOOKUP(A971,[1]Transactions!$A$2:$Y$3480,8,FALSE)</f>
        <v>Standard</v>
      </c>
      <c r="J971">
        <f>VLOOKUP(A971,[1]Transactions!$A$2:$Y$3480,13,FALSE)</f>
        <v>1279.3999999999999</v>
      </c>
      <c r="K971" s="4">
        <f>VLOOKUP(A971,[1]Transactions!$A$2:$Y$3480,14,FALSE)</f>
        <v>39915</v>
      </c>
      <c r="M971" t="b">
        <f>VLOOKUP(A971,[1]Transactions!$A$2:$Y$3480,5,FALSE)</f>
        <v>1</v>
      </c>
      <c r="N971" t="str">
        <f>VLOOKUP(A971,[1]Transactions!$A$2:$Y$3480,6,FALSE)</f>
        <v>Approved</v>
      </c>
      <c r="O971" t="str">
        <f>VLOOKUP(A971,[1]Transactions!$A$1:$Y$3480,7,FALSE)</f>
        <v>WeareA2B</v>
      </c>
      <c r="P971" t="s">
        <v>28</v>
      </c>
      <c r="Q971">
        <v>44</v>
      </c>
      <c r="R971" t="s">
        <v>153</v>
      </c>
      <c r="S971" t="s">
        <v>45</v>
      </c>
      <c r="T971" t="s">
        <v>46</v>
      </c>
      <c r="U971" t="s">
        <v>32</v>
      </c>
      <c r="V971" t="s">
        <v>33</v>
      </c>
      <c r="W971">
        <v>5</v>
      </c>
      <c r="X971">
        <v>6</v>
      </c>
      <c r="Y971">
        <v>10040.5</v>
      </c>
      <c r="Z971">
        <v>2931.1</v>
      </c>
      <c r="AA971">
        <v>30</v>
      </c>
      <c r="AB971">
        <v>30</v>
      </c>
      <c r="AC971">
        <v>6</v>
      </c>
      <c r="AD971">
        <v>7109.4</v>
      </c>
      <c r="AE971">
        <f t="shared" si="111"/>
        <v>3</v>
      </c>
      <c r="AF971">
        <f t="shared" si="107"/>
        <v>3</v>
      </c>
      <c r="AG971">
        <f t="shared" si="108"/>
        <v>1</v>
      </c>
      <c r="AH971">
        <f t="shared" si="109"/>
        <v>331</v>
      </c>
      <c r="AI971" t="str">
        <f t="shared" si="110"/>
        <v>Silver Customer</v>
      </c>
    </row>
    <row r="972" spans="1:35" x14ac:dyDescent="0.3">
      <c r="A972">
        <v>2450</v>
      </c>
      <c r="B972" t="s">
        <v>3051</v>
      </c>
      <c r="C972">
        <v>4455</v>
      </c>
      <c r="D972" t="s">
        <v>53</v>
      </c>
      <c r="E972" t="s">
        <v>25</v>
      </c>
      <c r="F972">
        <v>3</v>
      </c>
      <c r="G972" t="s">
        <v>3052</v>
      </c>
      <c r="H972" t="s">
        <v>3053</v>
      </c>
      <c r="I972" t="str">
        <f>VLOOKUP(A972,[1]Transactions!$A$2:$Y$3480,8,FALSE)</f>
        <v>Standard</v>
      </c>
      <c r="J972">
        <f>VLOOKUP(A972,[1]Transactions!$A$2:$Y$3480,13,FALSE)</f>
        <v>771.12</v>
      </c>
      <c r="K972" s="4">
        <f>VLOOKUP(A972,[1]Transactions!$A$2:$Y$3480,14,FALSE)</f>
        <v>42295</v>
      </c>
      <c r="M972" t="b">
        <f>VLOOKUP(A972,[1]Transactions!$A$2:$Y$3480,5,FALSE)</f>
        <v>1</v>
      </c>
      <c r="N972" t="str">
        <f>VLOOKUP(A972,[1]Transactions!$A$2:$Y$3480,6,FALSE)</f>
        <v>Approved</v>
      </c>
      <c r="O972" t="str">
        <f>VLOOKUP(A972,[1]Transactions!$A$1:$Y$3480,7,FALSE)</f>
        <v>OHM Cycles</v>
      </c>
      <c r="P972" t="s">
        <v>28</v>
      </c>
      <c r="Q972">
        <v>64</v>
      </c>
      <c r="R972" t="s">
        <v>165</v>
      </c>
      <c r="S972" t="s">
        <v>57</v>
      </c>
      <c r="T972" t="s">
        <v>38</v>
      </c>
      <c r="U972" t="s">
        <v>32</v>
      </c>
      <c r="V972" t="s">
        <v>33</v>
      </c>
      <c r="W972">
        <v>7</v>
      </c>
      <c r="X972">
        <v>2</v>
      </c>
      <c r="Y972">
        <v>3861.74</v>
      </c>
      <c r="Z972">
        <v>1495.81</v>
      </c>
      <c r="AA972">
        <v>46</v>
      </c>
      <c r="AB972">
        <v>40</v>
      </c>
      <c r="AC972">
        <v>2</v>
      </c>
      <c r="AD972">
        <v>2365.9299999999998</v>
      </c>
      <c r="AE972">
        <f t="shared" si="111"/>
        <v>3</v>
      </c>
      <c r="AF972">
        <f t="shared" si="107"/>
        <v>4</v>
      </c>
      <c r="AG972">
        <f t="shared" si="108"/>
        <v>3</v>
      </c>
      <c r="AH972">
        <f t="shared" si="109"/>
        <v>343</v>
      </c>
      <c r="AI972" t="str">
        <f t="shared" si="110"/>
        <v>Silver Customer</v>
      </c>
    </row>
    <row r="973" spans="1:35" x14ac:dyDescent="0.3">
      <c r="A973">
        <v>253</v>
      </c>
      <c r="B973" t="s">
        <v>3054</v>
      </c>
      <c r="C973">
        <v>2340</v>
      </c>
      <c r="D973" t="s">
        <v>24</v>
      </c>
      <c r="E973" t="s">
        <v>25</v>
      </c>
      <c r="F973">
        <v>7</v>
      </c>
      <c r="G973" t="s">
        <v>3055</v>
      </c>
      <c r="H973" t="s">
        <v>3056</v>
      </c>
      <c r="I973" t="str">
        <f>VLOOKUP(A973,[1]Transactions!$A$2:$Y$3480,8,FALSE)</f>
        <v>Road</v>
      </c>
      <c r="J973">
        <f>VLOOKUP(A973,[1]Transactions!$A$2:$Y$3480,13,FALSE)</f>
        <v>64.92999999999995</v>
      </c>
      <c r="K973" s="4">
        <f>VLOOKUP(A973,[1]Transactions!$A$2:$Y$3480,14,FALSE)</f>
        <v>40487</v>
      </c>
      <c r="M973" t="b">
        <f>VLOOKUP(A973,[1]Transactions!$A$2:$Y$3480,5,FALSE)</f>
        <v>0</v>
      </c>
      <c r="N973" t="str">
        <f>VLOOKUP(A973,[1]Transactions!$A$2:$Y$3480,6,FALSE)</f>
        <v>Approved</v>
      </c>
      <c r="O973" t="str">
        <f>VLOOKUP(A973,[1]Transactions!$A$1:$Y$3480,7,FALSE)</f>
        <v>Giant Bicycles</v>
      </c>
      <c r="P973" t="s">
        <v>43</v>
      </c>
      <c r="Q973">
        <v>82</v>
      </c>
      <c r="R973" t="s">
        <v>51</v>
      </c>
      <c r="S973" t="s">
        <v>30</v>
      </c>
      <c r="T973" t="s">
        <v>31</v>
      </c>
      <c r="U973" t="s">
        <v>32</v>
      </c>
      <c r="V973" t="s">
        <v>33</v>
      </c>
      <c r="W973">
        <v>1</v>
      </c>
      <c r="X973">
        <v>4</v>
      </c>
      <c r="Y973">
        <v>2189.85</v>
      </c>
      <c r="Z973">
        <v>1073.7</v>
      </c>
      <c r="AA973">
        <v>23</v>
      </c>
      <c r="AB973">
        <v>17</v>
      </c>
      <c r="AC973">
        <v>4</v>
      </c>
      <c r="AD973">
        <v>1116.1500000000001</v>
      </c>
      <c r="AE973">
        <f t="shared" si="111"/>
        <v>4</v>
      </c>
      <c r="AF973">
        <f t="shared" si="107"/>
        <v>4</v>
      </c>
      <c r="AG973">
        <f t="shared" si="108"/>
        <v>4</v>
      </c>
      <c r="AH973">
        <f t="shared" si="109"/>
        <v>444</v>
      </c>
      <c r="AI973" t="str">
        <f t="shared" si="110"/>
        <v>Platinum Customer</v>
      </c>
    </row>
    <row r="974" spans="1:35" x14ac:dyDescent="0.3">
      <c r="A974">
        <v>2260</v>
      </c>
      <c r="B974" t="s">
        <v>3057</v>
      </c>
      <c r="C974">
        <v>2200</v>
      </c>
      <c r="D974" t="s">
        <v>24</v>
      </c>
      <c r="E974" t="s">
        <v>25</v>
      </c>
      <c r="F974">
        <v>8</v>
      </c>
      <c r="G974" t="s">
        <v>3058</v>
      </c>
      <c r="H974" t="s">
        <v>3059</v>
      </c>
      <c r="I974" t="str">
        <f>VLOOKUP(A974,[1]Transactions!$A$2:$Y$3480,8,FALSE)</f>
        <v>Standard</v>
      </c>
      <c r="J974">
        <f>VLOOKUP(A974,[1]Transactions!$A$2:$Y$3480,13,FALSE)</f>
        <v>1230.3000000000002</v>
      </c>
      <c r="K974" s="4">
        <f>VLOOKUP(A974,[1]Transactions!$A$2:$Y$3480,14,FALSE)</f>
        <v>34115</v>
      </c>
      <c r="M974" t="b">
        <f>VLOOKUP(A974,[1]Transactions!$A$2:$Y$3480,5,FALSE)</f>
        <v>1</v>
      </c>
      <c r="N974" t="str">
        <f>VLOOKUP(A974,[1]Transactions!$A$2:$Y$3480,6,FALSE)</f>
        <v>Approved</v>
      </c>
      <c r="O974" t="str">
        <f>VLOOKUP(A974,[1]Transactions!$A$1:$Y$3480,7,FALSE)</f>
        <v>WeareA2B</v>
      </c>
      <c r="P974" t="s">
        <v>28</v>
      </c>
      <c r="Q974">
        <v>38</v>
      </c>
      <c r="R974" t="s">
        <v>2738</v>
      </c>
      <c r="S974" t="s">
        <v>7272</v>
      </c>
      <c r="T974" t="s">
        <v>46</v>
      </c>
      <c r="U974" t="s">
        <v>32</v>
      </c>
      <c r="V974" t="s">
        <v>47</v>
      </c>
      <c r="W974">
        <v>11</v>
      </c>
      <c r="X974">
        <v>6</v>
      </c>
      <c r="Y974">
        <v>8234.9</v>
      </c>
      <c r="Z974">
        <v>2856.3</v>
      </c>
      <c r="AA974">
        <v>53</v>
      </c>
      <c r="AB974">
        <v>17</v>
      </c>
      <c r="AC974">
        <v>6</v>
      </c>
      <c r="AD974">
        <v>5378.6</v>
      </c>
      <c r="AE974">
        <f t="shared" si="111"/>
        <v>4</v>
      </c>
      <c r="AF974">
        <f t="shared" si="107"/>
        <v>3</v>
      </c>
      <c r="AG974">
        <f t="shared" si="108"/>
        <v>1</v>
      </c>
      <c r="AH974">
        <f t="shared" si="109"/>
        <v>431</v>
      </c>
      <c r="AI974" t="str">
        <f t="shared" si="110"/>
        <v>Platinum Customer</v>
      </c>
    </row>
    <row r="975" spans="1:35" x14ac:dyDescent="0.3">
      <c r="A975">
        <v>101</v>
      </c>
      <c r="B975" t="s">
        <v>3060</v>
      </c>
      <c r="C975">
        <v>2150</v>
      </c>
      <c r="D975" t="s">
        <v>24</v>
      </c>
      <c r="E975" t="s">
        <v>25</v>
      </c>
      <c r="F975">
        <v>10</v>
      </c>
      <c r="G975" t="s">
        <v>3061</v>
      </c>
      <c r="H975" t="s">
        <v>3062</v>
      </c>
      <c r="I975" t="str">
        <f>VLOOKUP(A975,[1]Transactions!$A$2:$Y$3480,8,FALSE)</f>
        <v>Standard</v>
      </c>
      <c r="J975">
        <f>VLOOKUP(A975,[1]Transactions!$A$2:$Y$3480,13,FALSE)</f>
        <v>459.46000000000015</v>
      </c>
      <c r="K975" s="4">
        <f>VLOOKUP(A975,[1]Transactions!$A$2:$Y$3480,14,FALSE)</f>
        <v>42226</v>
      </c>
      <c r="M975" t="b">
        <f>VLOOKUP(A975,[1]Transactions!$A$2:$Y$3480,5,FALSE)</f>
        <v>0</v>
      </c>
      <c r="N975" t="str">
        <f>VLOOKUP(A975,[1]Transactions!$A$2:$Y$3480,6,FALSE)</f>
        <v>Approved</v>
      </c>
      <c r="O975" t="str">
        <f>VLOOKUP(A975,[1]Transactions!$A$1:$Y$3480,7,FALSE)</f>
        <v>Norco Bicycles</v>
      </c>
      <c r="P975" t="s">
        <v>28</v>
      </c>
      <c r="Q975">
        <v>83</v>
      </c>
      <c r="R975" t="s">
        <v>441</v>
      </c>
      <c r="S975" t="s">
        <v>119</v>
      </c>
      <c r="T975" t="s">
        <v>46</v>
      </c>
      <c r="U975" t="s">
        <v>32</v>
      </c>
      <c r="V975" t="s">
        <v>47</v>
      </c>
      <c r="W975">
        <v>11</v>
      </c>
      <c r="X975">
        <v>4</v>
      </c>
      <c r="Y975">
        <v>4309.82</v>
      </c>
      <c r="Z975">
        <v>1719.93</v>
      </c>
      <c r="AA975">
        <v>44</v>
      </c>
      <c r="AB975">
        <v>8</v>
      </c>
      <c r="AC975">
        <v>4</v>
      </c>
      <c r="AD975">
        <v>2589.89</v>
      </c>
      <c r="AE975">
        <f t="shared" si="111"/>
        <v>4</v>
      </c>
      <c r="AF975">
        <f t="shared" si="107"/>
        <v>4</v>
      </c>
      <c r="AG975">
        <f t="shared" si="108"/>
        <v>3</v>
      </c>
      <c r="AH975">
        <f t="shared" si="109"/>
        <v>443</v>
      </c>
      <c r="AI975" t="str">
        <f t="shared" si="110"/>
        <v>Platinum Customer</v>
      </c>
    </row>
    <row r="976" spans="1:35" x14ac:dyDescent="0.3">
      <c r="A976">
        <v>2592</v>
      </c>
      <c r="B976" t="s">
        <v>3063</v>
      </c>
      <c r="C976">
        <v>3977</v>
      </c>
      <c r="D976" t="s">
        <v>40</v>
      </c>
      <c r="E976" t="s">
        <v>25</v>
      </c>
      <c r="F976">
        <v>5</v>
      </c>
      <c r="G976" t="s">
        <v>3064</v>
      </c>
      <c r="H976" t="s">
        <v>3065</v>
      </c>
      <c r="I976" t="str">
        <f>VLOOKUP(A976,[1]Transactions!$A$2:$Y$3480,8,FALSE)</f>
        <v>Standard</v>
      </c>
      <c r="J976">
        <f>VLOOKUP(A976,[1]Transactions!$A$2:$Y$3480,13,FALSE)</f>
        <v>299.27</v>
      </c>
      <c r="K976" s="4">
        <f>VLOOKUP(A976,[1]Transactions!$A$2:$Y$3480,14,FALSE)</f>
        <v>42105</v>
      </c>
      <c r="M976" t="b">
        <f>VLOOKUP(A976,[1]Transactions!$A$2:$Y$3480,5,FALSE)</f>
        <v>1</v>
      </c>
      <c r="N976" t="str">
        <f>VLOOKUP(A976,[1]Transactions!$A$2:$Y$3480,6,FALSE)</f>
        <v>Approved</v>
      </c>
      <c r="O976" t="str">
        <f>VLOOKUP(A976,[1]Transactions!$A$1:$Y$3480,7,FALSE)</f>
        <v>Solex</v>
      </c>
      <c r="P976" t="s">
        <v>28</v>
      </c>
      <c r="Q976">
        <v>84</v>
      </c>
      <c r="R976" t="s">
        <v>372</v>
      </c>
      <c r="S976" t="s">
        <v>45</v>
      </c>
      <c r="T976" t="s">
        <v>31</v>
      </c>
      <c r="U976" t="s">
        <v>32</v>
      </c>
      <c r="V976" t="s">
        <v>33</v>
      </c>
      <c r="W976">
        <v>1</v>
      </c>
      <c r="X976">
        <v>8</v>
      </c>
      <c r="Y976">
        <v>11062.61</v>
      </c>
      <c r="Z976">
        <v>4572.3100000000004</v>
      </c>
      <c r="AA976">
        <v>25</v>
      </c>
      <c r="AB976">
        <v>37</v>
      </c>
      <c r="AC976">
        <v>8</v>
      </c>
      <c r="AD976">
        <v>6490.3</v>
      </c>
      <c r="AE976">
        <f t="shared" si="111"/>
        <v>3</v>
      </c>
      <c r="AF976">
        <f t="shared" si="107"/>
        <v>2</v>
      </c>
      <c r="AG976">
        <f t="shared" si="108"/>
        <v>1</v>
      </c>
      <c r="AH976">
        <f t="shared" si="109"/>
        <v>321</v>
      </c>
      <c r="AI976" t="str">
        <f t="shared" si="110"/>
        <v>Silver Customer</v>
      </c>
    </row>
    <row r="977" spans="1:35" x14ac:dyDescent="0.3">
      <c r="A977">
        <v>1727</v>
      </c>
      <c r="B977" t="s">
        <v>3066</v>
      </c>
      <c r="C977">
        <v>2230</v>
      </c>
      <c r="D977" t="s">
        <v>24</v>
      </c>
      <c r="E977" t="s">
        <v>25</v>
      </c>
      <c r="F977">
        <v>12</v>
      </c>
      <c r="G977" t="s">
        <v>3067</v>
      </c>
      <c r="I977" t="str">
        <f>VLOOKUP(A977,[1]Transactions!$A$2:$Y$3480,8,FALSE)</f>
        <v>Standard</v>
      </c>
      <c r="J977">
        <f>VLOOKUP(A977,[1]Transactions!$A$2:$Y$3480,13,FALSE)</f>
        <v>827.15999999999985</v>
      </c>
      <c r="K977" s="4">
        <f>VLOOKUP(A977,[1]Transactions!$A$2:$Y$3480,14,FALSE)</f>
        <v>35455</v>
      </c>
      <c r="M977" t="b">
        <f>VLOOKUP(A977,[1]Transactions!$A$2:$Y$3480,5,FALSE)</f>
        <v>1</v>
      </c>
      <c r="N977" t="str">
        <f>VLOOKUP(A977,[1]Transactions!$A$2:$Y$3480,6,FALSE)</f>
        <v>Approved</v>
      </c>
      <c r="O977" t="str">
        <f>VLOOKUP(A977,[1]Transactions!$A$1:$Y$3480,7,FALSE)</f>
        <v>WeareA2B</v>
      </c>
      <c r="P977" t="s">
        <v>28</v>
      </c>
      <c r="Q977">
        <v>43</v>
      </c>
      <c r="R977" t="s">
        <v>283</v>
      </c>
      <c r="S977" t="s">
        <v>96</v>
      </c>
      <c r="T977" t="s">
        <v>46</v>
      </c>
      <c r="U977" t="s">
        <v>32</v>
      </c>
      <c r="V977" t="s">
        <v>47</v>
      </c>
      <c r="W977">
        <v>6</v>
      </c>
      <c r="X977">
        <v>7</v>
      </c>
      <c r="Y977">
        <v>7397.04</v>
      </c>
      <c r="Z977">
        <v>4360.99</v>
      </c>
      <c r="AA977">
        <v>42</v>
      </c>
      <c r="AB977">
        <v>71</v>
      </c>
      <c r="AC977">
        <v>7</v>
      </c>
      <c r="AD977">
        <v>3036.05</v>
      </c>
      <c r="AE977">
        <f t="shared" si="111"/>
        <v>2</v>
      </c>
      <c r="AF977">
        <f t="shared" si="107"/>
        <v>3</v>
      </c>
      <c r="AG977">
        <f t="shared" si="108"/>
        <v>2</v>
      </c>
      <c r="AH977">
        <f t="shared" si="109"/>
        <v>232</v>
      </c>
      <c r="AI977" t="str">
        <f t="shared" si="110"/>
        <v>Gold Customerr</v>
      </c>
    </row>
    <row r="978" spans="1:35" x14ac:dyDescent="0.3">
      <c r="A978">
        <v>709</v>
      </c>
      <c r="B978" t="s">
        <v>3068</v>
      </c>
      <c r="C978">
        <v>3136</v>
      </c>
      <c r="D978" t="s">
        <v>40</v>
      </c>
      <c r="E978" t="s">
        <v>25</v>
      </c>
      <c r="F978">
        <v>9</v>
      </c>
      <c r="G978" t="s">
        <v>3069</v>
      </c>
      <c r="H978" t="s">
        <v>3070</v>
      </c>
      <c r="I978" t="str">
        <f>VLOOKUP(A978,[1]Transactions!$A$2:$Y$3480,8,FALSE)</f>
        <v>Standard</v>
      </c>
      <c r="J978">
        <f>VLOOKUP(A978,[1]Transactions!$A$2:$Y$3480,13,FALSE)</f>
        <v>209.84000000000003</v>
      </c>
      <c r="K978" s="4">
        <f>VLOOKUP(A978,[1]Transactions!$A$2:$Y$3480,14,FALSE)</f>
        <v>38693</v>
      </c>
      <c r="M978" t="b">
        <f>VLOOKUP(A978,[1]Transactions!$A$2:$Y$3480,5,FALSE)</f>
        <v>0</v>
      </c>
      <c r="N978" t="str">
        <f>VLOOKUP(A978,[1]Transactions!$A$2:$Y$3480,6,FALSE)</f>
        <v>Approved</v>
      </c>
      <c r="O978" t="str">
        <f>VLOOKUP(A978,[1]Transactions!$A$1:$Y$3480,7,FALSE)</f>
        <v>Norco Bicycles</v>
      </c>
      <c r="P978" t="s">
        <v>43</v>
      </c>
      <c r="Q978">
        <v>83</v>
      </c>
      <c r="R978" t="s">
        <v>2665</v>
      </c>
      <c r="S978" t="s">
        <v>45</v>
      </c>
      <c r="T978" t="s">
        <v>31</v>
      </c>
      <c r="U978" t="s">
        <v>32</v>
      </c>
      <c r="V978" t="s">
        <v>33</v>
      </c>
      <c r="W978">
        <v>5</v>
      </c>
      <c r="X978">
        <v>5</v>
      </c>
      <c r="Y978">
        <v>5948.81</v>
      </c>
      <c r="Z978">
        <v>2705.51</v>
      </c>
      <c r="AA978">
        <v>40</v>
      </c>
      <c r="AB978">
        <v>146</v>
      </c>
      <c r="AC978">
        <v>5</v>
      </c>
      <c r="AD978">
        <v>3243.3</v>
      </c>
      <c r="AE978">
        <f t="shared" si="111"/>
        <v>1</v>
      </c>
      <c r="AF978">
        <f t="shared" ref="AF978:AF979" si="112">_xlfn.IFS(AC978&gt;=14,1,AND(AC978&lt;=14,AC978&gt;7),2,AND(AC978&lt;=7,AC978&gt;=5),3,AND(AC978&lt;=4,AC978&gt;0),4)</f>
        <v>3</v>
      </c>
      <c r="AG978">
        <f t="shared" si="108"/>
        <v>2</v>
      </c>
      <c r="AH978">
        <f t="shared" si="109"/>
        <v>132</v>
      </c>
      <c r="AI978" t="str">
        <f t="shared" si="110"/>
        <v>Bronz customer</v>
      </c>
    </row>
    <row r="979" spans="1:35" x14ac:dyDescent="0.3">
      <c r="A979">
        <v>258</v>
      </c>
      <c r="B979" t="s">
        <v>3071</v>
      </c>
      <c r="C979">
        <v>2323</v>
      </c>
      <c r="D979" t="s">
        <v>24</v>
      </c>
      <c r="E979" t="s">
        <v>25</v>
      </c>
      <c r="F979">
        <v>6</v>
      </c>
      <c r="G979" t="s">
        <v>3072</v>
      </c>
      <c r="H979" t="s">
        <v>2699</v>
      </c>
      <c r="I979" t="str">
        <f>VLOOKUP(A979,[1]Transactions!$A$2:$Y$3480,8,FALSE)</f>
        <v>Road</v>
      </c>
      <c r="J979">
        <f>VLOOKUP(A979,[1]Transactions!$A$2:$Y$3480,13,FALSE)</f>
        <v>133.38</v>
      </c>
      <c r="K979" s="4">
        <f>VLOOKUP(A979,[1]Transactions!$A$2:$Y$3480,14,FALSE)</f>
        <v>41064</v>
      </c>
      <c r="M979" t="b">
        <f>VLOOKUP(A979,[1]Transactions!$A$2:$Y$3480,5,FALSE)</f>
        <v>1</v>
      </c>
      <c r="N979" t="str">
        <f>VLOOKUP(A979,[1]Transactions!$A$2:$Y$3480,6,FALSE)</f>
        <v>Approved</v>
      </c>
      <c r="O979" t="str">
        <f>VLOOKUP(A979,[1]Transactions!$A$1:$Y$3480,7,FALSE)</f>
        <v>Trek Bicycles</v>
      </c>
      <c r="P979" t="s">
        <v>43</v>
      </c>
      <c r="Q979">
        <v>24</v>
      </c>
      <c r="R979" t="s">
        <v>429</v>
      </c>
      <c r="S979" t="s">
        <v>119</v>
      </c>
      <c r="T979" t="s">
        <v>46</v>
      </c>
      <c r="U979" t="s">
        <v>32</v>
      </c>
      <c r="V979" t="s">
        <v>47</v>
      </c>
      <c r="W979">
        <v>9</v>
      </c>
      <c r="X979">
        <v>5</v>
      </c>
      <c r="Y979">
        <v>4816.3999999999996</v>
      </c>
      <c r="Z979">
        <v>3173.82</v>
      </c>
      <c r="AA979">
        <v>28</v>
      </c>
      <c r="AB979">
        <v>18</v>
      </c>
      <c r="AC979">
        <v>5</v>
      </c>
      <c r="AD979">
        <v>1642.58</v>
      </c>
      <c r="AE979">
        <f t="shared" si="111"/>
        <v>3</v>
      </c>
      <c r="AF979">
        <f t="shared" si="112"/>
        <v>3</v>
      </c>
      <c r="AG979">
        <f t="shared" si="108"/>
        <v>4</v>
      </c>
      <c r="AH979">
        <f t="shared" si="109"/>
        <v>334</v>
      </c>
      <c r="AI979" t="str">
        <f t="shared" si="110"/>
        <v>Silver Customer</v>
      </c>
    </row>
    <row r="980" spans="1:35" x14ac:dyDescent="0.3">
      <c r="A980">
        <v>1108</v>
      </c>
      <c r="B980" t="s">
        <v>3073</v>
      </c>
      <c r="C980">
        <v>2323</v>
      </c>
      <c r="D980" t="s">
        <v>24</v>
      </c>
      <c r="E980" t="s">
        <v>25</v>
      </c>
      <c r="F980">
        <v>5</v>
      </c>
      <c r="G980" t="s">
        <v>3074</v>
      </c>
      <c r="H980" t="s">
        <v>3075</v>
      </c>
      <c r="I980" t="str">
        <f>VLOOKUP(A980,[1]Transactions!$A$2:$Y$3480,8,FALSE)</f>
        <v>Standard</v>
      </c>
      <c r="J980">
        <f>VLOOKUP(A980,[1]Transactions!$A$2:$Y$3480,13,FALSE)</f>
        <v>771.12</v>
      </c>
      <c r="K980" s="4">
        <f>VLOOKUP(A980,[1]Transactions!$A$2:$Y$3480,14,FALSE)</f>
        <v>36146</v>
      </c>
      <c r="M980" t="b">
        <f>VLOOKUP(A980,[1]Transactions!$A$2:$Y$3480,5,FALSE)</f>
        <v>0</v>
      </c>
      <c r="N980" t="str">
        <f>VLOOKUP(A980,[1]Transactions!$A$2:$Y$3480,6,FALSE)</f>
        <v>Approved</v>
      </c>
      <c r="O980" t="str">
        <f>VLOOKUP(A980,[1]Transactions!$A$1:$Y$3480,7,FALSE)</f>
        <v>OHM Cycles</v>
      </c>
      <c r="P980" t="s">
        <v>43</v>
      </c>
      <c r="Q980">
        <v>86</v>
      </c>
      <c r="R980" t="s">
        <v>130</v>
      </c>
      <c r="S980" t="s">
        <v>30</v>
      </c>
      <c r="T980" t="s">
        <v>31</v>
      </c>
      <c r="U980" t="s">
        <v>32</v>
      </c>
      <c r="V980" t="s">
        <v>47</v>
      </c>
      <c r="W980">
        <v>17</v>
      </c>
      <c r="X980">
        <v>4</v>
      </c>
      <c r="Y980">
        <v>1790</v>
      </c>
      <c r="Z980">
        <v>451.39</v>
      </c>
      <c r="AA980">
        <v>58</v>
      </c>
      <c r="AB980">
        <v>12</v>
      </c>
      <c r="AC980">
        <v>4</v>
      </c>
      <c r="AD980">
        <v>1338.61</v>
      </c>
      <c r="AE980">
        <f t="shared" si="111"/>
        <v>4</v>
      </c>
      <c r="AF980">
        <f t="shared" si="107"/>
        <v>4</v>
      </c>
      <c r="AG980">
        <f t="shared" si="108"/>
        <v>4</v>
      </c>
      <c r="AH980">
        <f t="shared" si="109"/>
        <v>444</v>
      </c>
      <c r="AI980" t="str">
        <f t="shared" si="110"/>
        <v>Platinum Customer</v>
      </c>
    </row>
    <row r="981" spans="1:35" x14ac:dyDescent="0.3">
      <c r="A981">
        <v>2275</v>
      </c>
      <c r="B981" t="s">
        <v>3076</v>
      </c>
      <c r="C981">
        <v>3355</v>
      </c>
      <c r="D981" t="s">
        <v>40</v>
      </c>
      <c r="E981" t="s">
        <v>25</v>
      </c>
      <c r="F981">
        <v>2</v>
      </c>
      <c r="G981" t="s">
        <v>3077</v>
      </c>
      <c r="H981" t="s">
        <v>3078</v>
      </c>
      <c r="I981" t="str">
        <f>VLOOKUP(A981,[1]Transactions!$A$2:$Y$3480,8,FALSE)</f>
        <v>Standard</v>
      </c>
      <c r="J981">
        <f>VLOOKUP(A981,[1]Transactions!$A$2:$Y$3480,13,FALSE)</f>
        <v>1702.5499999999997</v>
      </c>
      <c r="K981" s="4">
        <f>VLOOKUP(A981,[1]Transactions!$A$2:$Y$3480,14,FALSE)</f>
        <v>36361</v>
      </c>
      <c r="M981" t="b">
        <f>VLOOKUP(A981,[1]Transactions!$A$2:$Y$3480,5,FALSE)</f>
        <v>0</v>
      </c>
      <c r="N981" t="str">
        <f>VLOOKUP(A981,[1]Transactions!$A$2:$Y$3480,6,FALSE)</f>
        <v>Approved</v>
      </c>
      <c r="O981" t="str">
        <f>VLOOKUP(A981,[1]Transactions!$A$1:$Y$3480,7,FALSE)</f>
        <v>Trek Bicycles</v>
      </c>
      <c r="P981" t="s">
        <v>43</v>
      </c>
      <c r="Q981">
        <v>77</v>
      </c>
      <c r="R981" t="s">
        <v>103</v>
      </c>
      <c r="S981" t="s">
        <v>45</v>
      </c>
      <c r="T981" t="s">
        <v>46</v>
      </c>
      <c r="U981" t="s">
        <v>32</v>
      </c>
      <c r="V981" t="s">
        <v>33</v>
      </c>
      <c r="W981">
        <v>8</v>
      </c>
      <c r="X981">
        <v>6</v>
      </c>
      <c r="Y981">
        <v>8289</v>
      </c>
      <c r="Z981">
        <v>2600.71</v>
      </c>
      <c r="AA981">
        <v>28</v>
      </c>
      <c r="AB981">
        <v>121</v>
      </c>
      <c r="AC981">
        <v>6</v>
      </c>
      <c r="AD981">
        <v>5688.29</v>
      </c>
      <c r="AE981">
        <f t="shared" si="111"/>
        <v>1</v>
      </c>
      <c r="AF981">
        <f t="shared" si="107"/>
        <v>3</v>
      </c>
      <c r="AG981">
        <f t="shared" si="108"/>
        <v>1</v>
      </c>
      <c r="AH981">
        <f t="shared" si="109"/>
        <v>131</v>
      </c>
      <c r="AI981" t="str">
        <f t="shared" si="110"/>
        <v>Bronz customer</v>
      </c>
    </row>
    <row r="982" spans="1:35" x14ac:dyDescent="0.3">
      <c r="A982">
        <v>965</v>
      </c>
      <c r="B982" t="s">
        <v>3079</v>
      </c>
      <c r="C982">
        <v>2641</v>
      </c>
      <c r="D982" t="s">
        <v>24</v>
      </c>
      <c r="E982" t="s">
        <v>25</v>
      </c>
      <c r="F982">
        <v>1</v>
      </c>
      <c r="G982" t="s">
        <v>3080</v>
      </c>
      <c r="H982" t="s">
        <v>3081</v>
      </c>
      <c r="I982" t="str">
        <f>VLOOKUP(A982,[1]Transactions!$A$2:$Y$3480,8,FALSE)</f>
        <v>Standard</v>
      </c>
      <c r="J982">
        <f>VLOOKUP(A982,[1]Transactions!$A$2:$Y$3480,13,FALSE)</f>
        <v>431.33000000000004</v>
      </c>
      <c r="K982" s="4">
        <f>VLOOKUP(A982,[1]Transactions!$A$2:$Y$3480,14,FALSE)</f>
        <v>37337</v>
      </c>
      <c r="M982" t="b">
        <f>VLOOKUP(A982,[1]Transactions!$A$2:$Y$3480,5,FALSE)</f>
        <v>0</v>
      </c>
      <c r="N982" t="str">
        <f>VLOOKUP(A982,[1]Transactions!$A$2:$Y$3480,6,FALSE)</f>
        <v>Approved</v>
      </c>
      <c r="O982" t="str">
        <f>VLOOKUP(A982,[1]Transactions!$A$1:$Y$3480,7,FALSE)</f>
        <v>Giant Bicycles</v>
      </c>
      <c r="P982" t="s">
        <v>43</v>
      </c>
      <c r="Q982">
        <v>86</v>
      </c>
      <c r="R982" t="s">
        <v>165</v>
      </c>
      <c r="S982" t="s">
        <v>57</v>
      </c>
      <c r="T982" t="s">
        <v>46</v>
      </c>
      <c r="U982" t="s">
        <v>32</v>
      </c>
      <c r="V982" t="s">
        <v>33</v>
      </c>
      <c r="W982">
        <v>5</v>
      </c>
      <c r="X982">
        <v>4</v>
      </c>
      <c r="Y982">
        <v>5232.6499999999996</v>
      </c>
      <c r="Z982">
        <v>1364.91</v>
      </c>
      <c r="AA982">
        <v>23</v>
      </c>
      <c r="AB982">
        <v>60</v>
      </c>
      <c r="AC982">
        <v>4</v>
      </c>
      <c r="AD982">
        <v>3867.74</v>
      </c>
      <c r="AE982">
        <f t="shared" si="111"/>
        <v>2</v>
      </c>
      <c r="AF982">
        <f t="shared" si="107"/>
        <v>4</v>
      </c>
      <c r="AG982">
        <f t="shared" si="108"/>
        <v>2</v>
      </c>
      <c r="AH982">
        <f t="shared" si="109"/>
        <v>242</v>
      </c>
      <c r="AI982" t="str">
        <f t="shared" si="110"/>
        <v>Gold Customerr</v>
      </c>
    </row>
    <row r="983" spans="1:35" x14ac:dyDescent="0.3">
      <c r="A983">
        <v>2212</v>
      </c>
      <c r="B983" t="s">
        <v>3082</v>
      </c>
      <c r="C983">
        <v>4227</v>
      </c>
      <c r="D983" t="s">
        <v>53</v>
      </c>
      <c r="E983" t="s">
        <v>25</v>
      </c>
      <c r="F983">
        <v>7</v>
      </c>
      <c r="G983" t="s">
        <v>3083</v>
      </c>
      <c r="H983" t="s">
        <v>3084</v>
      </c>
      <c r="I983" t="str">
        <f>VLOOKUP(A983,[1]Transactions!$A$2:$Y$3480,8,FALSE)</f>
        <v>Standard</v>
      </c>
      <c r="J983">
        <f>VLOOKUP(A983,[1]Transactions!$A$2:$Y$3480,13,FALSE)</f>
        <v>547.28</v>
      </c>
      <c r="K983" s="4">
        <f>VLOOKUP(A983,[1]Transactions!$A$2:$Y$3480,14,FALSE)</f>
        <v>42218</v>
      </c>
      <c r="M983" t="b">
        <f>VLOOKUP(A983,[1]Transactions!$A$2:$Y$3480,5,FALSE)</f>
        <v>1</v>
      </c>
      <c r="N983" t="str">
        <f>VLOOKUP(A983,[1]Transactions!$A$2:$Y$3480,6,FALSE)</f>
        <v>Approved</v>
      </c>
      <c r="O983" t="str">
        <f>VLOOKUP(A983,[1]Transactions!$A$1:$Y$3480,7,FALSE)</f>
        <v>WeareA2B</v>
      </c>
      <c r="P983" t="s">
        <v>43</v>
      </c>
      <c r="Q983">
        <v>22</v>
      </c>
      <c r="R983" t="s">
        <v>376</v>
      </c>
      <c r="S983" t="s">
        <v>119</v>
      </c>
      <c r="T983" t="s">
        <v>38</v>
      </c>
      <c r="U983" t="s">
        <v>32</v>
      </c>
      <c r="V983" t="s">
        <v>33</v>
      </c>
      <c r="W983">
        <v>20</v>
      </c>
      <c r="X983">
        <v>6</v>
      </c>
      <c r="Y983">
        <v>4951.08</v>
      </c>
      <c r="Z983">
        <v>2228.36</v>
      </c>
      <c r="AA983">
        <v>46</v>
      </c>
      <c r="AB983">
        <v>41</v>
      </c>
      <c r="AC983">
        <v>6</v>
      </c>
      <c r="AD983">
        <v>2722.72</v>
      </c>
      <c r="AE983">
        <f t="shared" si="111"/>
        <v>3</v>
      </c>
      <c r="AF983">
        <f t="shared" si="107"/>
        <v>3</v>
      </c>
      <c r="AG983">
        <f t="shared" si="108"/>
        <v>3</v>
      </c>
      <c r="AH983">
        <f t="shared" si="109"/>
        <v>333</v>
      </c>
      <c r="AI983" t="str">
        <f t="shared" si="110"/>
        <v>Silver Customer</v>
      </c>
    </row>
    <row r="984" spans="1:35" x14ac:dyDescent="0.3">
      <c r="A984">
        <v>82</v>
      </c>
      <c r="B984" t="s">
        <v>3085</v>
      </c>
      <c r="C984">
        <v>3977</v>
      </c>
      <c r="D984" t="s">
        <v>40</v>
      </c>
      <c r="E984" t="s">
        <v>25</v>
      </c>
      <c r="F984">
        <v>8</v>
      </c>
      <c r="G984" t="s">
        <v>3086</v>
      </c>
      <c r="H984" t="s">
        <v>3087</v>
      </c>
      <c r="I984" t="str">
        <f>VLOOKUP(A984,[1]Transactions!$A$2:$Y$3480,8,FALSE)</f>
        <v>Standard</v>
      </c>
      <c r="J984">
        <f>VLOOKUP(A984,[1]Transactions!$A$2:$Y$3480,13,FALSE)</f>
        <v>690.49</v>
      </c>
      <c r="K984" s="4">
        <f>VLOOKUP(A984,[1]Transactions!$A$2:$Y$3480,14,FALSE)</f>
        <v>40670</v>
      </c>
      <c r="M984" t="b">
        <f>VLOOKUP(A984,[1]Transactions!$A$2:$Y$3480,5,FALSE)</f>
        <v>1</v>
      </c>
      <c r="N984" t="str">
        <f>VLOOKUP(A984,[1]Transactions!$A$2:$Y$3480,6,FALSE)</f>
        <v>Approved</v>
      </c>
      <c r="O984" t="str">
        <f>VLOOKUP(A984,[1]Transactions!$A$1:$Y$3480,7,FALSE)</f>
        <v>Solex</v>
      </c>
      <c r="P984" t="s">
        <v>43</v>
      </c>
      <c r="Q984">
        <v>93</v>
      </c>
      <c r="R984" t="s">
        <v>1534</v>
      </c>
      <c r="S984" t="s">
        <v>176</v>
      </c>
      <c r="T984" t="s">
        <v>46</v>
      </c>
      <c r="U984" t="s">
        <v>32</v>
      </c>
      <c r="V984" t="s">
        <v>47</v>
      </c>
      <c r="W984">
        <v>19</v>
      </c>
      <c r="X984">
        <v>5</v>
      </c>
      <c r="Y984">
        <v>5293.91</v>
      </c>
      <c r="Z984">
        <v>2369.54</v>
      </c>
      <c r="AA984">
        <v>55</v>
      </c>
      <c r="AB984">
        <v>78</v>
      </c>
      <c r="AC984">
        <v>5</v>
      </c>
      <c r="AD984">
        <v>2924.37</v>
      </c>
      <c r="AE984">
        <f t="shared" si="111"/>
        <v>2</v>
      </c>
      <c r="AF984">
        <f>_xlfn.IFS(AC984&gt;=14,1,AND(AC984&lt;=14,AC984&gt;7),2,AND(AC984&lt;=7,AC984&gt;=5),3,AND(AC984&lt;=4,AC984&gt;0),4)</f>
        <v>3</v>
      </c>
      <c r="AG984">
        <f t="shared" si="108"/>
        <v>2</v>
      </c>
      <c r="AH984">
        <f t="shared" si="109"/>
        <v>232</v>
      </c>
      <c r="AI984" t="str">
        <f t="shared" si="110"/>
        <v>Gold Customerr</v>
      </c>
    </row>
    <row r="985" spans="1:35" x14ac:dyDescent="0.3">
      <c r="A985">
        <v>2580</v>
      </c>
      <c r="B985" t="s">
        <v>3088</v>
      </c>
      <c r="C985">
        <v>3260</v>
      </c>
      <c r="D985" t="s">
        <v>40</v>
      </c>
      <c r="E985" t="s">
        <v>25</v>
      </c>
      <c r="F985">
        <v>1</v>
      </c>
      <c r="G985" t="s">
        <v>3089</v>
      </c>
      <c r="I985" t="str">
        <f>VLOOKUP(A985,[1]Transactions!$A$2:$Y$3480,8,FALSE)</f>
        <v>Standard</v>
      </c>
      <c r="J985">
        <f>VLOOKUP(A985,[1]Transactions!$A$2:$Y$3480,13,FALSE)</f>
        <v>43.97</v>
      </c>
      <c r="K985" s="4">
        <f>VLOOKUP(A985,[1]Transactions!$A$2:$Y$3480,14,FALSE)</f>
        <v>37668</v>
      </c>
      <c r="M985" t="b">
        <f>VLOOKUP(A985,[1]Transactions!$A$2:$Y$3480,5,FALSE)</f>
        <v>1</v>
      </c>
      <c r="N985" t="str">
        <f>VLOOKUP(A985,[1]Transactions!$A$2:$Y$3480,6,FALSE)</f>
        <v>Approved</v>
      </c>
      <c r="O985" t="str">
        <f>VLOOKUP(A985,[1]Transactions!$A$1:$Y$3480,7,FALSE)</f>
        <v>WeareA2B</v>
      </c>
      <c r="P985" t="s">
        <v>43</v>
      </c>
      <c r="Q985">
        <v>27</v>
      </c>
      <c r="R985" t="s">
        <v>603</v>
      </c>
      <c r="S985" t="s">
        <v>45</v>
      </c>
      <c r="T985" t="s">
        <v>31</v>
      </c>
      <c r="U985" t="s">
        <v>32</v>
      </c>
      <c r="V985" t="s">
        <v>33</v>
      </c>
      <c r="W985">
        <v>13</v>
      </c>
      <c r="X985">
        <v>8</v>
      </c>
      <c r="Y985">
        <v>9493.86</v>
      </c>
      <c r="Z985">
        <v>3803.41</v>
      </c>
      <c r="AA985">
        <v>32</v>
      </c>
      <c r="AB985">
        <v>64</v>
      </c>
      <c r="AC985">
        <v>8</v>
      </c>
      <c r="AD985">
        <v>5690.45</v>
      </c>
      <c r="AE985">
        <f t="shared" si="111"/>
        <v>2</v>
      </c>
      <c r="AF985">
        <f t="shared" si="107"/>
        <v>2</v>
      </c>
      <c r="AG985">
        <f t="shared" si="108"/>
        <v>1</v>
      </c>
      <c r="AH985">
        <f t="shared" si="109"/>
        <v>221</v>
      </c>
      <c r="AI985" t="str">
        <f t="shared" si="110"/>
        <v>Gold Customerr</v>
      </c>
    </row>
    <row r="986" spans="1:35" x14ac:dyDescent="0.3">
      <c r="A986">
        <v>1714</v>
      </c>
      <c r="B986" t="s">
        <v>3090</v>
      </c>
      <c r="C986">
        <v>2333</v>
      </c>
      <c r="D986" t="s">
        <v>24</v>
      </c>
      <c r="E986" t="s">
        <v>25</v>
      </c>
      <c r="F986">
        <v>5</v>
      </c>
      <c r="G986" t="s">
        <v>3091</v>
      </c>
      <c r="H986" t="s">
        <v>3092</v>
      </c>
      <c r="I986" t="str">
        <f>VLOOKUP(A986,[1]Transactions!$A$2:$Y$3480,8,FALSE)</f>
        <v>Standard</v>
      </c>
      <c r="J986">
        <f>VLOOKUP(A986,[1]Transactions!$A$2:$Y$3480,13,FALSE)</f>
        <v>1612.25</v>
      </c>
      <c r="K986" s="4">
        <f>VLOOKUP(A986,[1]Transactions!$A$2:$Y$3480,14,FALSE)</f>
        <v>37499</v>
      </c>
      <c r="M986" t="b">
        <f>VLOOKUP(A986,[1]Transactions!$A$2:$Y$3480,5,FALSE)</f>
        <v>1</v>
      </c>
      <c r="N986" t="str">
        <f>VLOOKUP(A986,[1]Transactions!$A$2:$Y$3480,6,FALSE)</f>
        <v>Approved</v>
      </c>
      <c r="O986" t="str">
        <f>VLOOKUP(A986,[1]Transactions!$A$1:$Y$3480,7,FALSE)</f>
        <v>Solex</v>
      </c>
      <c r="P986" t="s">
        <v>43</v>
      </c>
      <c r="Q986">
        <v>80</v>
      </c>
      <c r="R986" t="s">
        <v>815</v>
      </c>
      <c r="S986" t="s">
        <v>176</v>
      </c>
      <c r="T986" t="s">
        <v>46</v>
      </c>
      <c r="U986" t="s">
        <v>32</v>
      </c>
      <c r="V986" t="s">
        <v>33</v>
      </c>
      <c r="W986">
        <v>4</v>
      </c>
      <c r="X986">
        <v>6</v>
      </c>
      <c r="Y986">
        <v>5717.15</v>
      </c>
      <c r="Z986">
        <v>2345.02</v>
      </c>
      <c r="AA986">
        <v>22</v>
      </c>
      <c r="AB986">
        <v>38</v>
      </c>
      <c r="AC986">
        <v>6</v>
      </c>
      <c r="AD986">
        <v>3372.13</v>
      </c>
      <c r="AE986">
        <f t="shared" si="111"/>
        <v>3</v>
      </c>
      <c r="AF986">
        <f t="shared" si="107"/>
        <v>3</v>
      </c>
      <c r="AG986">
        <f t="shared" si="108"/>
        <v>2</v>
      </c>
      <c r="AH986">
        <f t="shared" si="109"/>
        <v>332</v>
      </c>
      <c r="AI986" t="str">
        <f t="shared" si="110"/>
        <v>Silver Customer</v>
      </c>
    </row>
    <row r="987" spans="1:35" x14ac:dyDescent="0.3">
      <c r="A987">
        <v>204</v>
      </c>
      <c r="B987" t="s">
        <v>3093</v>
      </c>
      <c r="C987">
        <v>3084</v>
      </c>
      <c r="D987" t="s">
        <v>40</v>
      </c>
      <c r="E987" t="s">
        <v>25</v>
      </c>
      <c r="F987">
        <v>10</v>
      </c>
      <c r="G987" t="s">
        <v>3094</v>
      </c>
      <c r="H987" t="s">
        <v>3095</v>
      </c>
      <c r="I987" t="str">
        <f>VLOOKUP(A987,[1]Transactions!$A$2:$Y$3480,8,FALSE)</f>
        <v>Standard</v>
      </c>
      <c r="J987">
        <f>VLOOKUP(A987,[1]Transactions!$A$2:$Y$3480,13,FALSE)</f>
        <v>64.509999999999991</v>
      </c>
      <c r="K987" s="4">
        <f>VLOOKUP(A987,[1]Transactions!$A$2:$Y$3480,14,FALSE)</f>
        <v>33429</v>
      </c>
      <c r="M987" t="b">
        <f>VLOOKUP(A987,[1]Transactions!$A$2:$Y$3480,5,FALSE)</f>
        <v>1</v>
      </c>
      <c r="N987" t="str">
        <f>VLOOKUP(A987,[1]Transactions!$A$2:$Y$3480,6,FALSE)</f>
        <v>Approved</v>
      </c>
      <c r="O987" t="str">
        <f>VLOOKUP(A987,[1]Transactions!$A$1:$Y$3480,7,FALSE)</f>
        <v>Norco Bicycles</v>
      </c>
      <c r="P987" t="s">
        <v>28</v>
      </c>
      <c r="Q987">
        <v>56</v>
      </c>
      <c r="R987" t="s">
        <v>693</v>
      </c>
      <c r="S987" t="s">
        <v>45</v>
      </c>
      <c r="T987" t="s">
        <v>31</v>
      </c>
      <c r="U987" t="s">
        <v>32</v>
      </c>
      <c r="V987" t="s">
        <v>47</v>
      </c>
      <c r="W987">
        <v>5</v>
      </c>
      <c r="X987">
        <v>8</v>
      </c>
      <c r="Y987">
        <v>11444</v>
      </c>
      <c r="Z987">
        <v>5156.71</v>
      </c>
      <c r="AA987">
        <v>43</v>
      </c>
      <c r="AB987">
        <v>27</v>
      </c>
      <c r="AC987">
        <v>8</v>
      </c>
      <c r="AD987">
        <v>6287.29</v>
      </c>
      <c r="AE987">
        <f t="shared" si="111"/>
        <v>3</v>
      </c>
      <c r="AF987">
        <f t="shared" si="107"/>
        <v>2</v>
      </c>
      <c r="AG987">
        <f t="shared" si="108"/>
        <v>1</v>
      </c>
      <c r="AH987">
        <f t="shared" si="109"/>
        <v>321</v>
      </c>
      <c r="AI987" t="str">
        <f t="shared" si="110"/>
        <v>Silver Customer</v>
      </c>
    </row>
    <row r="988" spans="1:35" x14ac:dyDescent="0.3">
      <c r="A988">
        <v>3198</v>
      </c>
      <c r="B988" t="s">
        <v>3096</v>
      </c>
      <c r="C988">
        <v>3796</v>
      </c>
      <c r="D988" t="s">
        <v>40</v>
      </c>
      <c r="E988" t="s">
        <v>25</v>
      </c>
      <c r="F988">
        <v>8</v>
      </c>
      <c r="G988" t="s">
        <v>3097</v>
      </c>
      <c r="H988" t="s">
        <v>3098</v>
      </c>
      <c r="I988" t="str">
        <f>VLOOKUP(A988,[1]Transactions!$A$2:$Y$3480,8,FALSE)</f>
        <v>Standard</v>
      </c>
      <c r="J988">
        <f>VLOOKUP(A988,[1]Transactions!$A$2:$Y$3480,13,FALSE)</f>
        <v>1660.88</v>
      </c>
      <c r="K988" s="4">
        <f>VLOOKUP(A988,[1]Transactions!$A$2:$Y$3480,14,FALSE)</f>
        <v>39526</v>
      </c>
      <c r="M988" t="b">
        <f>VLOOKUP(A988,[1]Transactions!$A$2:$Y$3480,5,FALSE)</f>
        <v>0</v>
      </c>
      <c r="N988" t="str">
        <f>VLOOKUP(A988,[1]Transactions!$A$2:$Y$3480,6,FALSE)</f>
        <v>Approved</v>
      </c>
      <c r="O988" t="str">
        <f>VLOOKUP(A988,[1]Transactions!$A$1:$Y$3480,7,FALSE)</f>
        <v>WeareA2B</v>
      </c>
      <c r="P988" t="s">
        <v>28</v>
      </c>
      <c r="Q988">
        <v>66</v>
      </c>
      <c r="R988" t="s">
        <v>2623</v>
      </c>
      <c r="S988" t="s">
        <v>119</v>
      </c>
      <c r="T988" t="s">
        <v>31</v>
      </c>
      <c r="U988" t="s">
        <v>32</v>
      </c>
      <c r="V988" t="s">
        <v>33</v>
      </c>
      <c r="W988">
        <v>1</v>
      </c>
      <c r="X988">
        <v>4</v>
      </c>
      <c r="Y988">
        <v>5693.18</v>
      </c>
      <c r="Z988">
        <v>1703.83</v>
      </c>
      <c r="AA988">
        <v>23</v>
      </c>
      <c r="AB988">
        <v>101</v>
      </c>
      <c r="AC988">
        <v>4</v>
      </c>
      <c r="AD988">
        <v>3989.35</v>
      </c>
      <c r="AE988">
        <f t="shared" si="111"/>
        <v>1</v>
      </c>
      <c r="AF988">
        <f t="shared" si="107"/>
        <v>4</v>
      </c>
      <c r="AG988">
        <f t="shared" si="108"/>
        <v>2</v>
      </c>
      <c r="AH988">
        <f t="shared" si="109"/>
        <v>142</v>
      </c>
      <c r="AI988" t="str">
        <f t="shared" si="110"/>
        <v>Bronz customer</v>
      </c>
    </row>
    <row r="989" spans="1:35" x14ac:dyDescent="0.3">
      <c r="A989">
        <v>3422</v>
      </c>
      <c r="B989" t="s">
        <v>3099</v>
      </c>
      <c r="C989">
        <v>2155</v>
      </c>
      <c r="D989" t="s">
        <v>24</v>
      </c>
      <c r="E989" t="s">
        <v>25</v>
      </c>
      <c r="F989">
        <v>10</v>
      </c>
      <c r="G989" t="s">
        <v>3100</v>
      </c>
      <c r="H989" t="s">
        <v>3101</v>
      </c>
      <c r="I989" t="str">
        <f>VLOOKUP(A989,[1]Transactions!$A$2:$Y$3480,8,FALSE)</f>
        <v>Road</v>
      </c>
      <c r="J989">
        <f>VLOOKUP(A989,[1]Transactions!$A$2:$Y$3480,13,FALSE)</f>
        <v>709.34</v>
      </c>
      <c r="K989" s="4">
        <f>VLOOKUP(A989,[1]Transactions!$A$2:$Y$3480,14,FALSE)</f>
        <v>39031</v>
      </c>
      <c r="M989" t="b">
        <f>VLOOKUP(A989,[1]Transactions!$A$2:$Y$3480,5,FALSE)</f>
        <v>1</v>
      </c>
      <c r="N989" t="str">
        <f>VLOOKUP(A989,[1]Transactions!$A$2:$Y$3480,6,FALSE)</f>
        <v>Approved</v>
      </c>
      <c r="O989" t="str">
        <f>VLOOKUP(A989,[1]Transactions!$A$1:$Y$3480,7,FALSE)</f>
        <v>Giant Bicycles</v>
      </c>
      <c r="P989" t="s">
        <v>43</v>
      </c>
      <c r="Q989">
        <v>38</v>
      </c>
      <c r="R989" t="s">
        <v>118</v>
      </c>
      <c r="S989" t="s">
        <v>119</v>
      </c>
      <c r="T989" t="s">
        <v>31</v>
      </c>
      <c r="U989" t="s">
        <v>32</v>
      </c>
      <c r="V989" t="s">
        <v>47</v>
      </c>
      <c r="W989">
        <v>5</v>
      </c>
      <c r="X989">
        <v>5</v>
      </c>
      <c r="Y989">
        <v>5634.98</v>
      </c>
      <c r="Z989">
        <v>3507.34</v>
      </c>
      <c r="AA989">
        <v>42</v>
      </c>
      <c r="AB989">
        <v>32</v>
      </c>
      <c r="AC989">
        <v>5</v>
      </c>
      <c r="AD989">
        <v>2127.64</v>
      </c>
      <c r="AE989">
        <f t="shared" si="111"/>
        <v>3</v>
      </c>
      <c r="AF989">
        <f t="shared" ref="AF989:AF990" si="113">_xlfn.IFS(AC989&gt;=14,1,AND(AC989&lt;=14,AC989&gt;7),2,AND(AC989&lt;=7,AC989&gt;=5),3,AND(AC989&lt;=4,AC989&gt;0),4)</f>
        <v>3</v>
      </c>
      <c r="AG989">
        <f t="shared" si="108"/>
        <v>3</v>
      </c>
      <c r="AH989">
        <f t="shared" si="109"/>
        <v>333</v>
      </c>
      <c r="AI989" t="str">
        <f t="shared" si="110"/>
        <v>Silver Customer</v>
      </c>
    </row>
    <row r="990" spans="1:35" x14ac:dyDescent="0.3">
      <c r="A990">
        <v>914</v>
      </c>
      <c r="B990" t="s">
        <v>3102</v>
      </c>
      <c r="C990">
        <v>3124</v>
      </c>
      <c r="D990" t="s">
        <v>40</v>
      </c>
      <c r="E990" t="s">
        <v>25</v>
      </c>
      <c r="F990">
        <v>8</v>
      </c>
      <c r="G990" t="s">
        <v>3103</v>
      </c>
      <c r="H990" t="s">
        <v>3104</v>
      </c>
      <c r="I990" t="str">
        <f>VLOOKUP(A990,[1]Transactions!$A$2:$Y$3480,8,FALSE)</f>
        <v>Standard</v>
      </c>
      <c r="J990">
        <f>VLOOKUP(A990,[1]Transactions!$A$2:$Y$3480,13,FALSE)</f>
        <v>547.28</v>
      </c>
      <c r="K990" s="4">
        <f>VLOOKUP(A990,[1]Transactions!$A$2:$Y$3480,14,FALSE)</f>
        <v>37626</v>
      </c>
      <c r="M990" t="b">
        <f>VLOOKUP(A990,[1]Transactions!$A$2:$Y$3480,5,FALSE)</f>
        <v>1</v>
      </c>
      <c r="N990" t="str">
        <f>VLOOKUP(A990,[1]Transactions!$A$2:$Y$3480,6,FALSE)</f>
        <v>Approved</v>
      </c>
      <c r="O990" t="str">
        <f>VLOOKUP(A990,[1]Transactions!$A$1:$Y$3480,7,FALSE)</f>
        <v>WeareA2B</v>
      </c>
      <c r="P990" t="s">
        <v>28</v>
      </c>
      <c r="Q990">
        <v>73</v>
      </c>
      <c r="R990" t="s">
        <v>210</v>
      </c>
      <c r="S990" t="s">
        <v>119</v>
      </c>
      <c r="T990" t="s">
        <v>38</v>
      </c>
      <c r="U990" t="s">
        <v>32</v>
      </c>
      <c r="V990" t="s">
        <v>33</v>
      </c>
      <c r="W990">
        <v>2</v>
      </c>
      <c r="X990">
        <v>5</v>
      </c>
      <c r="Y990">
        <v>5533.82</v>
      </c>
      <c r="Z990">
        <v>3002.89</v>
      </c>
      <c r="AA990">
        <v>21</v>
      </c>
      <c r="AB990">
        <v>106</v>
      </c>
      <c r="AC990">
        <v>5</v>
      </c>
      <c r="AD990">
        <v>2530.9299999999998</v>
      </c>
      <c r="AE990">
        <f t="shared" si="111"/>
        <v>1</v>
      </c>
      <c r="AF990">
        <f t="shared" si="113"/>
        <v>3</v>
      </c>
      <c r="AG990">
        <f t="shared" si="108"/>
        <v>3</v>
      </c>
      <c r="AH990">
        <f t="shared" si="109"/>
        <v>133</v>
      </c>
      <c r="AI990" t="str">
        <f t="shared" si="110"/>
        <v>Bronz customer</v>
      </c>
    </row>
    <row r="991" spans="1:35" x14ac:dyDescent="0.3">
      <c r="A991">
        <v>1877</v>
      </c>
      <c r="B991" t="s">
        <v>3105</v>
      </c>
      <c r="C991">
        <v>4030</v>
      </c>
      <c r="D991" t="s">
        <v>53</v>
      </c>
      <c r="E991" t="s">
        <v>25</v>
      </c>
      <c r="F991">
        <v>4</v>
      </c>
      <c r="G991" t="s">
        <v>3106</v>
      </c>
      <c r="H991" t="s">
        <v>3107</v>
      </c>
      <c r="I991" t="str">
        <f>VLOOKUP(A991,[1]Transactions!$A$2:$Y$3480,8,FALSE)</f>
        <v>Standard</v>
      </c>
      <c r="J991">
        <f>VLOOKUP(A991,[1]Transactions!$A$2:$Y$3480,13,FALSE)</f>
        <v>448.67999999999995</v>
      </c>
      <c r="K991" s="4">
        <f>VLOOKUP(A991,[1]Transactions!$A$2:$Y$3480,14,FALSE)</f>
        <v>41245</v>
      </c>
      <c r="M991" t="b">
        <f>VLOOKUP(A991,[1]Transactions!$A$2:$Y$3480,5,FALSE)</f>
        <v>0</v>
      </c>
      <c r="N991" t="str">
        <f>VLOOKUP(A991,[1]Transactions!$A$2:$Y$3480,6,FALSE)</f>
        <v>Approved</v>
      </c>
      <c r="O991" t="str">
        <f>VLOOKUP(A991,[1]Transactions!$A$1:$Y$3480,7,FALSE)</f>
        <v>Giant Bicycles</v>
      </c>
      <c r="P991" t="s">
        <v>28</v>
      </c>
      <c r="Q991">
        <v>13</v>
      </c>
      <c r="R991" t="s">
        <v>161</v>
      </c>
      <c r="S991" t="s">
        <v>45</v>
      </c>
      <c r="T991" t="s">
        <v>46</v>
      </c>
      <c r="U991" t="s">
        <v>32</v>
      </c>
      <c r="V991" t="s">
        <v>33</v>
      </c>
      <c r="W991">
        <v>16</v>
      </c>
      <c r="X991">
        <v>6</v>
      </c>
      <c r="Y991">
        <v>4192.3100000000004</v>
      </c>
      <c r="Z991">
        <v>2684.49</v>
      </c>
      <c r="AA991">
        <v>54</v>
      </c>
      <c r="AB991">
        <v>80</v>
      </c>
      <c r="AC991">
        <v>6</v>
      </c>
      <c r="AD991">
        <v>1507.82</v>
      </c>
      <c r="AE991">
        <f t="shared" si="111"/>
        <v>2</v>
      </c>
      <c r="AF991">
        <f t="shared" si="107"/>
        <v>3</v>
      </c>
      <c r="AG991">
        <f t="shared" si="108"/>
        <v>4</v>
      </c>
      <c r="AH991">
        <f t="shared" si="109"/>
        <v>234</v>
      </c>
      <c r="AI991" t="str">
        <f t="shared" si="110"/>
        <v>Gold Customerr</v>
      </c>
    </row>
    <row r="992" spans="1:35" x14ac:dyDescent="0.3">
      <c r="A992">
        <v>2088</v>
      </c>
      <c r="B992" t="s">
        <v>3108</v>
      </c>
      <c r="C992">
        <v>4551</v>
      </c>
      <c r="D992" t="s">
        <v>53</v>
      </c>
      <c r="E992" t="s">
        <v>25</v>
      </c>
      <c r="F992">
        <v>7</v>
      </c>
      <c r="G992" t="s">
        <v>3109</v>
      </c>
      <c r="H992" t="s">
        <v>3110</v>
      </c>
      <c r="I992" t="str">
        <f>VLOOKUP(A992,[1]Transactions!$A$2:$Y$3480,8,FALSE)</f>
        <v>Standard</v>
      </c>
      <c r="J992">
        <f>VLOOKUP(A992,[1]Transactions!$A$2:$Y$3480,13,FALSE)</f>
        <v>17.869999999999997</v>
      </c>
      <c r="K992" s="4">
        <f>VLOOKUP(A992,[1]Transactions!$A$2:$Y$3480,14,FALSE)</f>
        <v>41167</v>
      </c>
      <c r="M992" t="b">
        <f>VLOOKUP(A992,[1]Transactions!$A$2:$Y$3480,5,FALSE)</f>
        <v>1</v>
      </c>
      <c r="N992" t="str">
        <f>VLOOKUP(A992,[1]Transactions!$A$2:$Y$3480,6,FALSE)</f>
        <v>Approved</v>
      </c>
      <c r="O992" t="str">
        <f>VLOOKUP(A992,[1]Transactions!$A$1:$Y$3480,7,FALSE)</f>
        <v>Solex</v>
      </c>
      <c r="P992" t="s">
        <v>28</v>
      </c>
      <c r="Q992">
        <v>2</v>
      </c>
      <c r="R992" t="s">
        <v>599</v>
      </c>
      <c r="S992" t="s">
        <v>45</v>
      </c>
      <c r="T992" t="s">
        <v>31</v>
      </c>
      <c r="U992" t="s">
        <v>32</v>
      </c>
      <c r="V992" t="s">
        <v>33</v>
      </c>
      <c r="W992">
        <v>14</v>
      </c>
      <c r="X992">
        <v>6</v>
      </c>
      <c r="Y992">
        <v>8158.3</v>
      </c>
      <c r="Z992">
        <v>5231.1499999999996</v>
      </c>
      <c r="AA992">
        <v>50</v>
      </c>
      <c r="AB992">
        <v>9</v>
      </c>
      <c r="AC992">
        <v>6</v>
      </c>
      <c r="AD992">
        <v>2927.15</v>
      </c>
      <c r="AE992">
        <f t="shared" si="111"/>
        <v>4</v>
      </c>
      <c r="AF992">
        <f t="shared" si="107"/>
        <v>3</v>
      </c>
      <c r="AG992">
        <f t="shared" si="108"/>
        <v>2</v>
      </c>
      <c r="AH992">
        <f t="shared" si="109"/>
        <v>432</v>
      </c>
      <c r="AI992" t="str">
        <f t="shared" si="110"/>
        <v>Platinum Customer</v>
      </c>
    </row>
    <row r="993" spans="1:35" x14ac:dyDescent="0.3">
      <c r="A993">
        <v>3197</v>
      </c>
      <c r="B993" t="s">
        <v>3111</v>
      </c>
      <c r="C993">
        <v>2031</v>
      </c>
      <c r="D993" t="s">
        <v>24</v>
      </c>
      <c r="E993" t="s">
        <v>25</v>
      </c>
      <c r="F993">
        <v>8</v>
      </c>
      <c r="G993" t="s">
        <v>3112</v>
      </c>
      <c r="H993" t="s">
        <v>3113</v>
      </c>
      <c r="I993" t="str">
        <f>VLOOKUP(A993,[1]Transactions!$A$2:$Y$3480,8,FALSE)</f>
        <v>Road</v>
      </c>
      <c r="J993">
        <f>VLOOKUP(A993,[1]Transactions!$A$2:$Y$3480,13,FALSE)</f>
        <v>129.01</v>
      </c>
      <c r="K993" s="4">
        <f>VLOOKUP(A993,[1]Transactions!$A$2:$Y$3480,14,FALSE)</f>
        <v>37539</v>
      </c>
      <c r="M993" t="b">
        <f>VLOOKUP(A993,[1]Transactions!$A$2:$Y$3480,5,FALSE)</f>
        <v>0</v>
      </c>
      <c r="N993" t="str">
        <f>VLOOKUP(A993,[1]Transactions!$A$2:$Y$3480,6,FALSE)</f>
        <v>Cancelled</v>
      </c>
      <c r="O993" t="str">
        <f>VLOOKUP(A993,[1]Transactions!$A$1:$Y$3480,7,FALSE)</f>
        <v>WeareA2B</v>
      </c>
      <c r="P993" t="s">
        <v>28</v>
      </c>
      <c r="Q993">
        <v>83</v>
      </c>
      <c r="R993" t="s">
        <v>195</v>
      </c>
      <c r="S993" t="s">
        <v>30</v>
      </c>
      <c r="T993" t="s">
        <v>46</v>
      </c>
      <c r="U993" t="s">
        <v>32</v>
      </c>
      <c r="V993" t="s">
        <v>47</v>
      </c>
      <c r="W993">
        <v>14</v>
      </c>
      <c r="X993">
        <v>5</v>
      </c>
      <c r="Y993">
        <v>5284.57</v>
      </c>
      <c r="Z993">
        <v>2522.25</v>
      </c>
      <c r="AA993">
        <v>44</v>
      </c>
      <c r="AB993">
        <v>3</v>
      </c>
      <c r="AC993">
        <v>5</v>
      </c>
      <c r="AD993">
        <v>2762.32</v>
      </c>
      <c r="AE993">
        <f t="shared" si="111"/>
        <v>4</v>
      </c>
      <c r="AF993">
        <f>_xlfn.IFS(AC993&gt;=14,1,AND(AC993&lt;=14,AC993&gt;7),2,AND(AC993&lt;=7,AC993&gt;=5),3,AND(AC993&lt;=4,AC993&gt;0),4)</f>
        <v>3</v>
      </c>
      <c r="AG993">
        <f t="shared" si="108"/>
        <v>3</v>
      </c>
      <c r="AH993">
        <f t="shared" si="109"/>
        <v>433</v>
      </c>
      <c r="AI993" t="str">
        <f t="shared" si="110"/>
        <v>Platinum Customer</v>
      </c>
    </row>
    <row r="994" spans="1:35" x14ac:dyDescent="0.3">
      <c r="A994">
        <v>2113</v>
      </c>
      <c r="B994" t="s">
        <v>3114</v>
      </c>
      <c r="C994">
        <v>4128</v>
      </c>
      <c r="D994" t="s">
        <v>53</v>
      </c>
      <c r="E994" t="s">
        <v>25</v>
      </c>
      <c r="F994">
        <v>6</v>
      </c>
      <c r="G994" t="s">
        <v>3115</v>
      </c>
      <c r="H994" t="s">
        <v>2319</v>
      </c>
      <c r="I994" t="str">
        <f>VLOOKUP(A994,[1]Transactions!$A$2:$Y$3480,8,FALSE)</f>
        <v>Mountain</v>
      </c>
      <c r="J994">
        <f>VLOOKUP(A994,[1]Transactions!$A$2:$Y$3480,13,FALSE)</f>
        <v>114.93</v>
      </c>
      <c r="K994" s="4">
        <f>VLOOKUP(A994,[1]Transactions!$A$2:$Y$3480,14,FALSE)</f>
        <v>40784</v>
      </c>
      <c r="M994" t="b">
        <f>VLOOKUP(A994,[1]Transactions!$A$2:$Y$3480,5,FALSE)</f>
        <v>1</v>
      </c>
      <c r="N994" t="str">
        <f>VLOOKUP(A994,[1]Transactions!$A$2:$Y$3480,6,FALSE)</f>
        <v>Approved</v>
      </c>
      <c r="O994" t="str">
        <f>VLOOKUP(A994,[1]Transactions!$A$1:$Y$3480,7,FALSE)</f>
        <v>Trek Bicycles</v>
      </c>
      <c r="P994" t="s">
        <v>43</v>
      </c>
      <c r="Q994">
        <v>91</v>
      </c>
      <c r="R994" t="s">
        <v>111</v>
      </c>
      <c r="S994" t="s">
        <v>119</v>
      </c>
      <c r="T994" t="s">
        <v>38</v>
      </c>
      <c r="U994" t="s">
        <v>32</v>
      </c>
      <c r="V994" t="s">
        <v>47</v>
      </c>
      <c r="W994">
        <v>17</v>
      </c>
      <c r="X994">
        <v>4</v>
      </c>
      <c r="Y994">
        <v>4987.47</v>
      </c>
      <c r="Z994">
        <v>1997.83</v>
      </c>
      <c r="AA994">
        <v>48</v>
      </c>
      <c r="AB994">
        <v>33</v>
      </c>
      <c r="AC994">
        <v>4</v>
      </c>
      <c r="AD994">
        <v>2989.64</v>
      </c>
      <c r="AE994">
        <f t="shared" si="111"/>
        <v>3</v>
      </c>
      <c r="AF994">
        <f t="shared" si="107"/>
        <v>4</v>
      </c>
      <c r="AG994">
        <f t="shared" si="108"/>
        <v>2</v>
      </c>
      <c r="AH994">
        <f t="shared" si="109"/>
        <v>342</v>
      </c>
      <c r="AI994" t="str">
        <f t="shared" si="110"/>
        <v>Silver Customer</v>
      </c>
    </row>
    <row r="995" spans="1:35" x14ac:dyDescent="0.3">
      <c r="A995">
        <v>2398</v>
      </c>
      <c r="B995" t="s">
        <v>3116</v>
      </c>
      <c r="C995">
        <v>4034</v>
      </c>
      <c r="D995" t="s">
        <v>53</v>
      </c>
      <c r="E995" t="s">
        <v>25</v>
      </c>
      <c r="F995">
        <v>5</v>
      </c>
      <c r="G995" t="s">
        <v>3117</v>
      </c>
      <c r="I995" t="str">
        <f>VLOOKUP(A995,[1]Transactions!$A$2:$Y$3480,8,FALSE)</f>
        <v>Standard</v>
      </c>
      <c r="J995">
        <f>VLOOKUP(A995,[1]Transactions!$A$2:$Y$3480,13,FALSE)</f>
        <v>693.76</v>
      </c>
      <c r="K995" s="4">
        <f>VLOOKUP(A995,[1]Transactions!$A$2:$Y$3480,14,FALSE)</f>
        <v>37823</v>
      </c>
      <c r="M995" t="b">
        <f>VLOOKUP(A995,[1]Transactions!$A$2:$Y$3480,5,FALSE)</f>
        <v>0</v>
      </c>
      <c r="N995" t="str">
        <f>VLOOKUP(A995,[1]Transactions!$A$2:$Y$3480,6,FALSE)</f>
        <v>Approved</v>
      </c>
      <c r="O995" t="str">
        <f>VLOOKUP(A995,[1]Transactions!$A$1:$Y$3480,7,FALSE)</f>
        <v>OHM Cycles</v>
      </c>
      <c r="P995" t="s">
        <v>43</v>
      </c>
      <c r="Q995">
        <v>6</v>
      </c>
      <c r="R995" t="s">
        <v>2738</v>
      </c>
      <c r="S995" t="s">
        <v>45</v>
      </c>
      <c r="T995" t="s">
        <v>46</v>
      </c>
      <c r="U995" t="s">
        <v>32</v>
      </c>
      <c r="V995" t="s">
        <v>33</v>
      </c>
      <c r="W995">
        <v>1</v>
      </c>
      <c r="X995">
        <v>3</v>
      </c>
      <c r="Y995">
        <v>2426.9299999999998</v>
      </c>
      <c r="Z995">
        <v>1680.73</v>
      </c>
      <c r="AA995">
        <v>19</v>
      </c>
      <c r="AB995">
        <v>113</v>
      </c>
      <c r="AC995">
        <v>3</v>
      </c>
      <c r="AD995">
        <v>746.2</v>
      </c>
      <c r="AE995">
        <f t="shared" si="111"/>
        <v>1</v>
      </c>
      <c r="AF995">
        <f t="shared" si="107"/>
        <v>4</v>
      </c>
      <c r="AG995">
        <f t="shared" si="108"/>
        <v>4</v>
      </c>
      <c r="AH995">
        <f t="shared" si="109"/>
        <v>144</v>
      </c>
      <c r="AI995" t="str">
        <f t="shared" si="110"/>
        <v>Bronz customer</v>
      </c>
    </row>
    <row r="996" spans="1:35" x14ac:dyDescent="0.3">
      <c r="A996">
        <v>848</v>
      </c>
      <c r="B996" t="s">
        <v>3118</v>
      </c>
      <c r="C996">
        <v>4215</v>
      </c>
      <c r="D996" t="s">
        <v>53</v>
      </c>
      <c r="E996" t="s">
        <v>25</v>
      </c>
      <c r="F996">
        <v>7</v>
      </c>
      <c r="G996" t="s">
        <v>1363</v>
      </c>
      <c r="H996" t="s">
        <v>3119</v>
      </c>
      <c r="I996" t="str">
        <f>VLOOKUP(A996,[1]Transactions!$A$2:$Y$3480,8,FALSE)</f>
        <v>Standard</v>
      </c>
      <c r="J996">
        <f>VLOOKUP(A996,[1]Transactions!$A$2:$Y$3480,13,FALSE)</f>
        <v>751.02</v>
      </c>
      <c r="K996" s="4">
        <f>VLOOKUP(A996,[1]Transactions!$A$2:$Y$3480,14,FALSE)</f>
        <v>39526</v>
      </c>
      <c r="M996" t="b">
        <f>VLOOKUP(A996,[1]Transactions!$A$2:$Y$3480,5,FALSE)</f>
        <v>1</v>
      </c>
      <c r="N996" t="str">
        <f>VLOOKUP(A996,[1]Transactions!$A$2:$Y$3480,6,FALSE)</f>
        <v>Approved</v>
      </c>
      <c r="O996" t="str">
        <f>VLOOKUP(A996,[1]Transactions!$A$1:$Y$3480,7,FALSE)</f>
        <v>Solex</v>
      </c>
      <c r="P996" t="s">
        <v>28</v>
      </c>
      <c r="Q996">
        <v>79</v>
      </c>
      <c r="R996" t="s">
        <v>554</v>
      </c>
      <c r="S996" t="s">
        <v>119</v>
      </c>
      <c r="T996" t="s">
        <v>31</v>
      </c>
      <c r="U996" t="s">
        <v>32</v>
      </c>
      <c r="V996" t="s">
        <v>47</v>
      </c>
      <c r="W996">
        <v>13</v>
      </c>
      <c r="X996">
        <v>4</v>
      </c>
      <c r="Y996">
        <v>4711.04</v>
      </c>
      <c r="Z996">
        <v>2746.52</v>
      </c>
      <c r="AA996">
        <v>41</v>
      </c>
      <c r="AB996">
        <v>140</v>
      </c>
      <c r="AC996">
        <v>4</v>
      </c>
      <c r="AD996">
        <v>1964.52</v>
      </c>
      <c r="AE996">
        <f t="shared" si="111"/>
        <v>1</v>
      </c>
      <c r="AF996">
        <f t="shared" si="107"/>
        <v>4</v>
      </c>
      <c r="AG996">
        <f t="shared" si="108"/>
        <v>3</v>
      </c>
      <c r="AH996">
        <f t="shared" si="109"/>
        <v>143</v>
      </c>
      <c r="AI996" t="str">
        <f t="shared" si="110"/>
        <v>Bronz customer</v>
      </c>
    </row>
    <row r="997" spans="1:35" x14ac:dyDescent="0.3">
      <c r="A997">
        <v>3093</v>
      </c>
      <c r="B997" t="s">
        <v>3120</v>
      </c>
      <c r="C997">
        <v>3042</v>
      </c>
      <c r="D997" t="s">
        <v>40</v>
      </c>
      <c r="E997" t="s">
        <v>25</v>
      </c>
      <c r="F997">
        <v>9</v>
      </c>
      <c r="G997" t="s">
        <v>3121</v>
      </c>
      <c r="H997" t="s">
        <v>3122</v>
      </c>
      <c r="I997" t="str">
        <f>VLOOKUP(A997,[1]Transactions!$A$2:$Y$3480,8,FALSE)</f>
        <v>Road</v>
      </c>
      <c r="J997">
        <f>VLOOKUP(A997,[1]Transactions!$A$2:$Y$3480,13,FALSE)</f>
        <v>445.20999999999992</v>
      </c>
      <c r="K997" s="4">
        <f>VLOOKUP(A997,[1]Transactions!$A$2:$Y$3480,14,FALSE)</f>
        <v>41533</v>
      </c>
      <c r="M997" t="b">
        <f>VLOOKUP(A997,[1]Transactions!$A$2:$Y$3480,5,FALSE)</f>
        <v>1</v>
      </c>
      <c r="N997" t="str">
        <f>VLOOKUP(A997,[1]Transactions!$A$2:$Y$3480,6,FALSE)</f>
        <v>Approved</v>
      </c>
      <c r="O997" t="str">
        <f>VLOOKUP(A997,[1]Transactions!$A$1:$Y$3480,7,FALSE)</f>
        <v>Norco Bicycles</v>
      </c>
      <c r="P997" t="s">
        <v>28</v>
      </c>
      <c r="Q997">
        <v>31</v>
      </c>
      <c r="R997" t="s">
        <v>61</v>
      </c>
      <c r="S997" t="s">
        <v>176</v>
      </c>
      <c r="T997" t="s">
        <v>46</v>
      </c>
      <c r="U997" t="s">
        <v>32</v>
      </c>
      <c r="V997" t="s">
        <v>33</v>
      </c>
      <c r="W997">
        <v>6</v>
      </c>
      <c r="X997">
        <v>9</v>
      </c>
      <c r="Y997">
        <v>10362.370000000001</v>
      </c>
      <c r="Z997">
        <v>7397.75</v>
      </c>
      <c r="AA997">
        <v>28</v>
      </c>
      <c r="AB997">
        <v>68</v>
      </c>
      <c r="AC997">
        <v>9</v>
      </c>
      <c r="AD997">
        <v>2964.62</v>
      </c>
      <c r="AE997">
        <f t="shared" si="111"/>
        <v>2</v>
      </c>
      <c r="AF997">
        <f t="shared" si="107"/>
        <v>2</v>
      </c>
      <c r="AG997">
        <f t="shared" si="108"/>
        <v>2</v>
      </c>
      <c r="AH997">
        <f t="shared" si="109"/>
        <v>222</v>
      </c>
      <c r="AI997" t="str">
        <f t="shared" si="110"/>
        <v>Gold Customerr</v>
      </c>
    </row>
    <row r="998" spans="1:35" x14ac:dyDescent="0.3">
      <c r="A998">
        <v>2836</v>
      </c>
      <c r="B998" t="s">
        <v>3123</v>
      </c>
      <c r="C998">
        <v>2093</v>
      </c>
      <c r="D998" t="s">
        <v>24</v>
      </c>
      <c r="E998" t="s">
        <v>25</v>
      </c>
      <c r="F998">
        <v>9</v>
      </c>
      <c r="G998" t="s">
        <v>3124</v>
      </c>
      <c r="H998" t="s">
        <v>3125</v>
      </c>
      <c r="I998" t="str">
        <f>VLOOKUP(A998,[1]Transactions!$A$2:$Y$3480,8,FALSE)</f>
        <v>Standard</v>
      </c>
      <c r="J998">
        <f>VLOOKUP(A998,[1]Transactions!$A$2:$Y$3480,13,FALSE)</f>
        <v>41.129999999999995</v>
      </c>
      <c r="K998" s="4">
        <f>VLOOKUP(A998,[1]Transactions!$A$2:$Y$3480,14,FALSE)</f>
        <v>42458</v>
      </c>
      <c r="M998" t="b">
        <f>VLOOKUP(A998,[1]Transactions!$A$2:$Y$3480,5,FALSE)</f>
        <v>0</v>
      </c>
      <c r="N998" t="str">
        <f>VLOOKUP(A998,[1]Transactions!$A$2:$Y$3480,6,FALSE)</f>
        <v>Approved</v>
      </c>
      <c r="O998" t="str">
        <f>VLOOKUP(A998,[1]Transactions!$A$1:$Y$3480,7,FALSE)</f>
        <v>Giant Bicycles</v>
      </c>
      <c r="P998" t="s">
        <v>43</v>
      </c>
      <c r="Q998">
        <v>80</v>
      </c>
      <c r="R998" t="s">
        <v>265</v>
      </c>
      <c r="S998" t="s">
        <v>30</v>
      </c>
      <c r="T998" t="s">
        <v>31</v>
      </c>
      <c r="U998" t="s">
        <v>32</v>
      </c>
      <c r="V998" t="s">
        <v>47</v>
      </c>
      <c r="W998">
        <v>16</v>
      </c>
      <c r="X998">
        <v>9</v>
      </c>
      <c r="Y998">
        <v>10868.1</v>
      </c>
      <c r="Z998">
        <v>6359.35</v>
      </c>
      <c r="AA998">
        <v>56</v>
      </c>
      <c r="AB998">
        <v>13</v>
      </c>
      <c r="AC998">
        <v>9</v>
      </c>
      <c r="AD998">
        <v>4508.75</v>
      </c>
      <c r="AE998">
        <f t="shared" si="111"/>
        <v>4</v>
      </c>
      <c r="AF998">
        <f t="shared" si="107"/>
        <v>2</v>
      </c>
      <c r="AG998">
        <f t="shared" si="108"/>
        <v>1</v>
      </c>
      <c r="AH998">
        <f t="shared" si="109"/>
        <v>421</v>
      </c>
      <c r="AI998" t="str">
        <f t="shared" si="110"/>
        <v>Platinum Customer</v>
      </c>
    </row>
    <row r="999" spans="1:35" x14ac:dyDescent="0.3">
      <c r="A999">
        <v>210</v>
      </c>
      <c r="B999" t="s">
        <v>3126</v>
      </c>
      <c r="C999">
        <v>3152</v>
      </c>
      <c r="D999" t="s">
        <v>40</v>
      </c>
      <c r="E999" t="s">
        <v>25</v>
      </c>
      <c r="F999">
        <v>9</v>
      </c>
      <c r="G999" t="s">
        <v>1055</v>
      </c>
      <c r="H999" t="s">
        <v>3127</v>
      </c>
      <c r="I999" t="str">
        <f>VLOOKUP(A999,[1]Transactions!$A$2:$Y$3480,8,FALSE)</f>
        <v>Standard</v>
      </c>
      <c r="J999">
        <f>VLOOKUP(A999,[1]Transactions!$A$2:$Y$3480,13,FALSE)</f>
        <v>1383.6100000000001</v>
      </c>
      <c r="K999" s="4">
        <f>VLOOKUP(A999,[1]Transactions!$A$2:$Y$3480,14,FALSE)</f>
        <v>33879</v>
      </c>
      <c r="M999" t="b">
        <f>VLOOKUP(A999,[1]Transactions!$A$2:$Y$3480,5,FALSE)</f>
        <v>1</v>
      </c>
      <c r="N999" t="str">
        <f>VLOOKUP(A999,[1]Transactions!$A$2:$Y$3480,6,FALSE)</f>
        <v>Approved</v>
      </c>
      <c r="O999" t="str">
        <f>VLOOKUP(A999,[1]Transactions!$A$1:$Y$3480,7,FALSE)</f>
        <v>Solex</v>
      </c>
      <c r="P999" t="s">
        <v>28</v>
      </c>
      <c r="Q999">
        <v>50</v>
      </c>
      <c r="R999" t="s">
        <v>325</v>
      </c>
      <c r="S999" t="s">
        <v>176</v>
      </c>
      <c r="T999" t="s">
        <v>31</v>
      </c>
      <c r="U999" t="s">
        <v>32</v>
      </c>
      <c r="V999" t="s">
        <v>47</v>
      </c>
      <c r="W999">
        <v>18</v>
      </c>
      <c r="X999">
        <v>6</v>
      </c>
      <c r="Y999">
        <v>8805.2000000000007</v>
      </c>
      <c r="Z999">
        <v>5848.17</v>
      </c>
      <c r="AA999">
        <v>56</v>
      </c>
      <c r="AB999">
        <v>22</v>
      </c>
      <c r="AC999">
        <v>6</v>
      </c>
      <c r="AD999">
        <v>2957.03</v>
      </c>
      <c r="AE999">
        <f t="shared" si="111"/>
        <v>3</v>
      </c>
      <c r="AF999">
        <f t="shared" si="107"/>
        <v>3</v>
      </c>
      <c r="AG999">
        <f t="shared" si="108"/>
        <v>2</v>
      </c>
      <c r="AH999">
        <f t="shared" si="109"/>
        <v>332</v>
      </c>
      <c r="AI999" t="str">
        <f t="shared" si="110"/>
        <v>Silver Customer</v>
      </c>
    </row>
    <row r="1000" spans="1:35" x14ac:dyDescent="0.3">
      <c r="A1000">
        <v>2698</v>
      </c>
      <c r="B1000" t="s">
        <v>3128</v>
      </c>
      <c r="C1000">
        <v>2166</v>
      </c>
      <c r="D1000" t="s">
        <v>24</v>
      </c>
      <c r="E1000" t="s">
        <v>25</v>
      </c>
      <c r="F1000">
        <v>8</v>
      </c>
      <c r="G1000" t="s">
        <v>3129</v>
      </c>
      <c r="H1000" t="s">
        <v>3130</v>
      </c>
      <c r="I1000" t="str">
        <f>VLOOKUP(A1000,[1]Transactions!$A$2:$Y$3480,8,FALSE)</f>
        <v>Standard</v>
      </c>
      <c r="J1000">
        <f>VLOOKUP(A1000,[1]Transactions!$A$2:$Y$3480,13,FALSE)</f>
        <v>641.64</v>
      </c>
      <c r="K1000" s="4">
        <f>VLOOKUP(A1000,[1]Transactions!$A$2:$Y$3480,14,FALSE)</f>
        <v>38002</v>
      </c>
      <c r="M1000" t="b">
        <f>VLOOKUP(A1000,[1]Transactions!$A$2:$Y$3480,5,FALSE)</f>
        <v>0</v>
      </c>
      <c r="N1000" t="str">
        <f>VLOOKUP(A1000,[1]Transactions!$A$2:$Y$3480,6,FALSE)</f>
        <v>Approved</v>
      </c>
      <c r="O1000" t="str">
        <f>VLOOKUP(A1000,[1]Transactions!$A$1:$Y$3480,7,FALSE)</f>
        <v>Giant Bicycles</v>
      </c>
      <c r="P1000" t="s">
        <v>43</v>
      </c>
      <c r="Q1000">
        <v>19</v>
      </c>
      <c r="R1000" t="s">
        <v>429</v>
      </c>
      <c r="S1000" t="s">
        <v>30</v>
      </c>
      <c r="T1000" t="s">
        <v>46</v>
      </c>
      <c r="U1000" t="s">
        <v>32</v>
      </c>
      <c r="V1000" t="s">
        <v>47</v>
      </c>
      <c r="W1000">
        <v>20</v>
      </c>
      <c r="X1000">
        <v>7</v>
      </c>
      <c r="Y1000">
        <v>9054.0499999999993</v>
      </c>
      <c r="Z1000">
        <v>5066.3999999999996</v>
      </c>
      <c r="AA1000">
        <v>46</v>
      </c>
      <c r="AB1000">
        <v>12</v>
      </c>
      <c r="AC1000">
        <v>7</v>
      </c>
      <c r="AD1000">
        <v>3987.65</v>
      </c>
      <c r="AE1000">
        <f t="shared" si="111"/>
        <v>4</v>
      </c>
      <c r="AF1000">
        <f t="shared" si="107"/>
        <v>3</v>
      </c>
      <c r="AG1000">
        <f t="shared" si="108"/>
        <v>2</v>
      </c>
      <c r="AH1000">
        <f t="shared" si="109"/>
        <v>432</v>
      </c>
      <c r="AI1000" t="str">
        <f t="shared" si="110"/>
        <v>Platinum Customer</v>
      </c>
    </row>
    <row r="1001" spans="1:35" x14ac:dyDescent="0.3">
      <c r="A1001">
        <v>1120</v>
      </c>
      <c r="B1001" t="s">
        <v>3131</v>
      </c>
      <c r="C1001">
        <v>2168</v>
      </c>
      <c r="D1001" t="s">
        <v>24</v>
      </c>
      <c r="E1001" t="s">
        <v>25</v>
      </c>
      <c r="F1001">
        <v>9</v>
      </c>
      <c r="G1001" t="s">
        <v>3132</v>
      </c>
      <c r="H1001" t="s">
        <v>3133</v>
      </c>
      <c r="I1001" t="str">
        <f>VLOOKUP(A1001,[1]Transactions!$A$2:$Y$3480,8,FALSE)</f>
        <v>Standard</v>
      </c>
      <c r="J1001">
        <f>VLOOKUP(A1001,[1]Transactions!$A$2:$Y$3480,13,FALSE)</f>
        <v>1544.6100000000001</v>
      </c>
      <c r="K1001" s="4">
        <f>VLOOKUP(A1001,[1]Transactions!$A$2:$Y$3480,14,FALSE)</f>
        <v>36361</v>
      </c>
      <c r="M1001" t="b">
        <f>VLOOKUP(A1001,[1]Transactions!$A$2:$Y$3480,5,FALSE)</f>
        <v>0</v>
      </c>
      <c r="N1001" t="str">
        <f>VLOOKUP(A1001,[1]Transactions!$A$2:$Y$3480,6,FALSE)</f>
        <v>Approved</v>
      </c>
      <c r="O1001" t="str">
        <f>VLOOKUP(A1001,[1]Transactions!$A$1:$Y$3480,7,FALSE)</f>
        <v>OHM Cycles</v>
      </c>
      <c r="P1001" t="s">
        <v>43</v>
      </c>
      <c r="Q1001">
        <v>87</v>
      </c>
      <c r="R1001" t="s">
        <v>3134</v>
      </c>
      <c r="S1001" t="s">
        <v>57</v>
      </c>
      <c r="T1001" t="s">
        <v>38</v>
      </c>
      <c r="U1001" t="s">
        <v>32</v>
      </c>
      <c r="V1001" t="s">
        <v>47</v>
      </c>
      <c r="W1001">
        <v>12</v>
      </c>
      <c r="X1001">
        <v>5</v>
      </c>
      <c r="Y1001">
        <v>3916.82</v>
      </c>
      <c r="Z1001">
        <v>3003.88</v>
      </c>
      <c r="AA1001">
        <v>40</v>
      </c>
      <c r="AB1001">
        <v>1</v>
      </c>
      <c r="AC1001">
        <v>5</v>
      </c>
      <c r="AD1001">
        <v>912.94</v>
      </c>
      <c r="AE1001">
        <f t="shared" si="111"/>
        <v>4</v>
      </c>
      <c r="AF1001">
        <f>_xlfn.IFS(AC1001&gt;=14,1,AND(AC1001&lt;=14,AC1001&gt;7),2,AND(AC1001&lt;=7,AC1001&gt;=5),3,AND(AC1001&lt;=4,AC1001&gt;0),4)</f>
        <v>3</v>
      </c>
      <c r="AG1001">
        <f t="shared" si="108"/>
        <v>4</v>
      </c>
      <c r="AH1001">
        <f t="shared" si="109"/>
        <v>434</v>
      </c>
      <c r="AI1001" t="str">
        <f t="shared" si="110"/>
        <v>Platinum Customer</v>
      </c>
    </row>
    <row r="1002" spans="1:35" x14ac:dyDescent="0.3">
      <c r="A1002">
        <v>132</v>
      </c>
      <c r="B1002" t="s">
        <v>3135</v>
      </c>
      <c r="C1002">
        <v>2145</v>
      </c>
      <c r="D1002" t="s">
        <v>24</v>
      </c>
      <c r="E1002" t="s">
        <v>25</v>
      </c>
      <c r="F1002">
        <v>8</v>
      </c>
      <c r="G1002" t="s">
        <v>3136</v>
      </c>
      <c r="H1002" t="s">
        <v>3137</v>
      </c>
      <c r="I1002" t="str">
        <f>VLOOKUP(A1002,[1]Transactions!$A$2:$Y$3480,8,FALSE)</f>
        <v>Standard</v>
      </c>
      <c r="J1002">
        <f>VLOOKUP(A1002,[1]Transactions!$A$2:$Y$3480,13,FALSE)</f>
        <v>1069.5500000000002</v>
      </c>
      <c r="K1002" s="4">
        <f>VLOOKUP(A1002,[1]Transactions!$A$2:$Y$3480,14,FALSE)</f>
        <v>38216</v>
      </c>
      <c r="M1002" t="b">
        <f>VLOOKUP(A1002,[1]Transactions!$A$2:$Y$3480,5,FALSE)</f>
        <v>0</v>
      </c>
      <c r="N1002" t="str">
        <f>VLOOKUP(A1002,[1]Transactions!$A$2:$Y$3480,6,FALSE)</f>
        <v>Approved</v>
      </c>
      <c r="O1002" t="str">
        <f>VLOOKUP(A1002,[1]Transactions!$A$1:$Y$3480,7,FALSE)</f>
        <v>WeareA2B</v>
      </c>
      <c r="P1002" t="s">
        <v>43</v>
      </c>
      <c r="Q1002">
        <v>5</v>
      </c>
      <c r="R1002" t="s">
        <v>487</v>
      </c>
      <c r="S1002" t="s">
        <v>119</v>
      </c>
      <c r="T1002" t="s">
        <v>31</v>
      </c>
      <c r="U1002" t="s">
        <v>32</v>
      </c>
      <c r="V1002" t="s">
        <v>33</v>
      </c>
      <c r="W1002">
        <v>9</v>
      </c>
      <c r="X1002">
        <v>6</v>
      </c>
      <c r="Y1002">
        <v>7365.93</v>
      </c>
      <c r="Z1002">
        <v>4585.21</v>
      </c>
      <c r="AA1002">
        <v>57</v>
      </c>
      <c r="AB1002">
        <v>7</v>
      </c>
      <c r="AC1002">
        <v>6</v>
      </c>
      <c r="AD1002">
        <v>2780.72</v>
      </c>
      <c r="AE1002">
        <f t="shared" si="111"/>
        <v>4</v>
      </c>
      <c r="AF1002">
        <f t="shared" si="107"/>
        <v>3</v>
      </c>
      <c r="AG1002">
        <f t="shared" si="108"/>
        <v>3</v>
      </c>
      <c r="AH1002">
        <f t="shared" si="109"/>
        <v>433</v>
      </c>
      <c r="AI1002" t="str">
        <f t="shared" si="110"/>
        <v>Platinum Customer</v>
      </c>
    </row>
    <row r="1003" spans="1:35" x14ac:dyDescent="0.3">
      <c r="A1003">
        <v>1546</v>
      </c>
      <c r="B1003" t="s">
        <v>3138</v>
      </c>
      <c r="C1003">
        <v>2153</v>
      </c>
      <c r="D1003" t="s">
        <v>24</v>
      </c>
      <c r="E1003" t="s">
        <v>25</v>
      </c>
      <c r="F1003">
        <v>10</v>
      </c>
      <c r="G1003" t="s">
        <v>3139</v>
      </c>
      <c r="H1003" t="s">
        <v>3140</v>
      </c>
      <c r="I1003" t="str">
        <f>VLOOKUP(A1003,[1]Transactions!$A$2:$Y$3480,8,FALSE)</f>
        <v>Standard</v>
      </c>
      <c r="J1003">
        <f>VLOOKUP(A1003,[1]Transactions!$A$2:$Y$3480,13,FALSE)</f>
        <v>198.29000000000002</v>
      </c>
      <c r="K1003" s="4">
        <f>VLOOKUP(A1003,[1]Transactions!$A$2:$Y$3480,14,FALSE)</f>
        <v>42105</v>
      </c>
      <c r="M1003" t="b">
        <f>VLOOKUP(A1003,[1]Transactions!$A$2:$Y$3480,5,FALSE)</f>
        <v>1</v>
      </c>
      <c r="N1003" t="str">
        <f>VLOOKUP(A1003,[1]Transactions!$A$2:$Y$3480,6,FALSE)</f>
        <v>Approved</v>
      </c>
      <c r="O1003" t="str">
        <f>VLOOKUP(A1003,[1]Transactions!$A$1:$Y$3480,7,FALSE)</f>
        <v>Trek Bicycles</v>
      </c>
      <c r="P1003" t="s">
        <v>43</v>
      </c>
      <c r="Q1003">
        <v>22</v>
      </c>
      <c r="R1003" t="s">
        <v>1064</v>
      </c>
      <c r="S1003" t="s">
        <v>45</v>
      </c>
      <c r="T1003" t="s">
        <v>31</v>
      </c>
      <c r="U1003" t="s">
        <v>32</v>
      </c>
      <c r="V1003" t="s">
        <v>33</v>
      </c>
      <c r="W1003">
        <v>8</v>
      </c>
      <c r="X1003">
        <v>6</v>
      </c>
      <c r="Y1003">
        <v>6116.73</v>
      </c>
      <c r="Z1003">
        <v>3614.86</v>
      </c>
      <c r="AA1003">
        <v>63</v>
      </c>
      <c r="AB1003">
        <v>69</v>
      </c>
      <c r="AC1003">
        <v>6</v>
      </c>
      <c r="AD1003">
        <v>2501.87</v>
      </c>
      <c r="AE1003">
        <f t="shared" si="111"/>
        <v>2</v>
      </c>
      <c r="AF1003">
        <f t="shared" si="107"/>
        <v>3</v>
      </c>
      <c r="AG1003">
        <f t="shared" si="108"/>
        <v>3</v>
      </c>
      <c r="AH1003">
        <f t="shared" si="109"/>
        <v>233</v>
      </c>
      <c r="AI1003" t="str">
        <f t="shared" si="110"/>
        <v>Gold Customerr</v>
      </c>
    </row>
    <row r="1004" spans="1:35" x14ac:dyDescent="0.3">
      <c r="A1004">
        <v>2048</v>
      </c>
      <c r="B1004" t="s">
        <v>3141</v>
      </c>
      <c r="C1004">
        <v>2204</v>
      </c>
      <c r="D1004" t="s">
        <v>24</v>
      </c>
      <c r="E1004" t="s">
        <v>25</v>
      </c>
      <c r="F1004">
        <v>8</v>
      </c>
      <c r="G1004" t="s">
        <v>3142</v>
      </c>
      <c r="H1004" t="s">
        <v>3143</v>
      </c>
      <c r="I1004" t="str">
        <f>VLOOKUP(A1004,[1]Transactions!$A$2:$Y$3480,8,FALSE)</f>
        <v>Standard</v>
      </c>
      <c r="J1004">
        <f>VLOOKUP(A1004,[1]Transactions!$A$2:$Y$3480,13,FALSE)</f>
        <v>110.80999999999995</v>
      </c>
      <c r="K1004" s="4">
        <f>VLOOKUP(A1004,[1]Transactions!$A$2:$Y$3480,14,FALSE)</f>
        <v>36334</v>
      </c>
      <c r="M1004" t="b">
        <f>VLOOKUP(A1004,[1]Transactions!$A$2:$Y$3480,5,FALSE)</f>
        <v>0</v>
      </c>
      <c r="N1004" t="str">
        <f>VLOOKUP(A1004,[1]Transactions!$A$2:$Y$3480,6,FALSE)</f>
        <v>Approved</v>
      </c>
      <c r="O1004" t="str">
        <f>VLOOKUP(A1004,[1]Transactions!$A$1:$Y$3480,7,FALSE)</f>
        <v>Trek Bicycles</v>
      </c>
      <c r="P1004" t="s">
        <v>43</v>
      </c>
      <c r="Q1004">
        <v>22</v>
      </c>
      <c r="R1004" t="s">
        <v>822</v>
      </c>
      <c r="S1004" t="s">
        <v>45</v>
      </c>
      <c r="T1004" t="s">
        <v>46</v>
      </c>
      <c r="U1004" t="s">
        <v>32</v>
      </c>
      <c r="V1004" t="s">
        <v>47</v>
      </c>
      <c r="W1004">
        <v>13</v>
      </c>
      <c r="X1004">
        <v>6</v>
      </c>
      <c r="Y1004">
        <v>8276.52</v>
      </c>
      <c r="Z1004">
        <v>2926.52</v>
      </c>
      <c r="AA1004">
        <v>60</v>
      </c>
      <c r="AB1004">
        <v>57</v>
      </c>
      <c r="AC1004">
        <v>6</v>
      </c>
      <c r="AD1004">
        <v>5350</v>
      </c>
      <c r="AE1004">
        <f t="shared" si="111"/>
        <v>2</v>
      </c>
      <c r="AF1004">
        <f t="shared" si="107"/>
        <v>3</v>
      </c>
      <c r="AG1004">
        <f t="shared" si="108"/>
        <v>1</v>
      </c>
      <c r="AH1004">
        <f t="shared" si="109"/>
        <v>231</v>
      </c>
      <c r="AI1004" t="str">
        <f t="shared" si="110"/>
        <v>Gold Customerr</v>
      </c>
    </row>
    <row r="1005" spans="1:35" x14ac:dyDescent="0.3">
      <c r="A1005">
        <v>2679</v>
      </c>
      <c r="B1005" t="s">
        <v>3144</v>
      </c>
      <c r="C1005">
        <v>2756</v>
      </c>
      <c r="D1005" t="s">
        <v>24</v>
      </c>
      <c r="E1005" t="s">
        <v>25</v>
      </c>
      <c r="F1005">
        <v>8</v>
      </c>
      <c r="G1005" t="s">
        <v>3145</v>
      </c>
      <c r="H1005" t="s">
        <v>3146</v>
      </c>
      <c r="I1005" t="str">
        <f>VLOOKUP(A1005,[1]Transactions!$A$2:$Y$3480,8,FALSE)</f>
        <v>Road</v>
      </c>
      <c r="J1005">
        <f>VLOOKUP(A1005,[1]Transactions!$A$2:$Y$3480,13,FALSE)</f>
        <v>957.02</v>
      </c>
      <c r="K1005" s="4">
        <f>VLOOKUP(A1005,[1]Transactions!$A$2:$Y$3480,14,FALSE)</f>
        <v>37337</v>
      </c>
      <c r="M1005" t="b">
        <f>VLOOKUP(A1005,[1]Transactions!$A$2:$Y$3480,5,FALSE)</f>
        <v>1</v>
      </c>
      <c r="N1005" t="str">
        <f>VLOOKUP(A1005,[1]Transactions!$A$2:$Y$3480,6,FALSE)</f>
        <v>Approved</v>
      </c>
      <c r="O1005" t="str">
        <f>VLOOKUP(A1005,[1]Transactions!$A$1:$Y$3480,7,FALSE)</f>
        <v>Solex</v>
      </c>
      <c r="P1005" t="s">
        <v>28</v>
      </c>
      <c r="Q1005">
        <v>5</v>
      </c>
      <c r="R1005" t="s">
        <v>339</v>
      </c>
      <c r="S1005" t="s">
        <v>45</v>
      </c>
      <c r="T1005" t="s">
        <v>46</v>
      </c>
      <c r="U1005" t="s">
        <v>32</v>
      </c>
      <c r="V1005" t="s">
        <v>47</v>
      </c>
      <c r="W1005">
        <v>10</v>
      </c>
      <c r="X1005">
        <v>6</v>
      </c>
      <c r="Y1005">
        <v>5660.31</v>
      </c>
      <c r="Z1005">
        <v>2322.44</v>
      </c>
      <c r="AA1005">
        <v>30</v>
      </c>
      <c r="AB1005">
        <v>85</v>
      </c>
      <c r="AC1005">
        <v>6</v>
      </c>
      <c r="AD1005">
        <v>3337.87</v>
      </c>
      <c r="AE1005">
        <f t="shared" si="111"/>
        <v>1</v>
      </c>
      <c r="AF1005">
        <f t="shared" si="107"/>
        <v>3</v>
      </c>
      <c r="AG1005">
        <f t="shared" si="108"/>
        <v>2</v>
      </c>
      <c r="AH1005">
        <f t="shared" si="109"/>
        <v>132</v>
      </c>
      <c r="AI1005" t="str">
        <f t="shared" si="110"/>
        <v>Bronz customer</v>
      </c>
    </row>
    <row r="1006" spans="1:35" x14ac:dyDescent="0.3">
      <c r="A1006">
        <v>1970</v>
      </c>
      <c r="B1006" t="s">
        <v>3147</v>
      </c>
      <c r="C1006">
        <v>3134</v>
      </c>
      <c r="D1006" t="s">
        <v>40</v>
      </c>
      <c r="E1006" t="s">
        <v>25</v>
      </c>
      <c r="F1006">
        <v>10</v>
      </c>
      <c r="G1006" t="s">
        <v>3148</v>
      </c>
      <c r="H1006" t="s">
        <v>3149</v>
      </c>
      <c r="I1006" t="str">
        <f>VLOOKUP(A1006,[1]Transactions!$A$2:$Y$3480,8,FALSE)</f>
        <v>Standard</v>
      </c>
      <c r="J1006">
        <f>VLOOKUP(A1006,[1]Transactions!$A$2:$Y$3480,13,FALSE)</f>
        <v>1069.5500000000002</v>
      </c>
      <c r="K1006" s="4">
        <f>VLOOKUP(A1006,[1]Transactions!$A$2:$Y$3480,14,FALSE)</f>
        <v>41345</v>
      </c>
      <c r="M1006" t="b">
        <f>VLOOKUP(A1006,[1]Transactions!$A$2:$Y$3480,5,FALSE)</f>
        <v>1</v>
      </c>
      <c r="N1006" t="str">
        <f>VLOOKUP(A1006,[1]Transactions!$A$2:$Y$3480,6,FALSE)</f>
        <v>Approved</v>
      </c>
      <c r="O1006" t="str">
        <f>VLOOKUP(A1006,[1]Transactions!$A$1:$Y$3480,7,FALSE)</f>
        <v>WeareA2B</v>
      </c>
      <c r="P1006" t="s">
        <v>28</v>
      </c>
      <c r="Q1006">
        <v>51</v>
      </c>
      <c r="R1006" t="s">
        <v>123</v>
      </c>
      <c r="S1006" t="s">
        <v>119</v>
      </c>
      <c r="T1006" t="s">
        <v>31</v>
      </c>
      <c r="U1006" t="s">
        <v>32</v>
      </c>
      <c r="V1006" t="s">
        <v>47</v>
      </c>
      <c r="W1006">
        <v>7</v>
      </c>
      <c r="X1006">
        <v>8</v>
      </c>
      <c r="Y1006">
        <v>8590.23</v>
      </c>
      <c r="Z1006">
        <v>4929.75</v>
      </c>
      <c r="AA1006">
        <v>38</v>
      </c>
      <c r="AB1006">
        <v>0</v>
      </c>
      <c r="AC1006">
        <v>8</v>
      </c>
      <c r="AD1006">
        <v>3660.48</v>
      </c>
      <c r="AE1006">
        <f>_xlfn.IFS(AB1006&gt;=85,1,AND(AB1006&lt;=84,AB1006&gt;44),2,AND(AB1006&lt;=44,AB1006&gt;17),3,AND(AB1006&lt;=18,AB1006&gt;=0),4)</f>
        <v>4</v>
      </c>
      <c r="AF1006">
        <f t="shared" si="107"/>
        <v>2</v>
      </c>
      <c r="AG1006">
        <f t="shared" si="108"/>
        <v>2</v>
      </c>
      <c r="AH1006">
        <f t="shared" si="109"/>
        <v>422</v>
      </c>
      <c r="AI1006" t="str">
        <f t="shared" si="110"/>
        <v>Platinum Customer</v>
      </c>
    </row>
    <row r="1007" spans="1:35" x14ac:dyDescent="0.3">
      <c r="A1007">
        <v>184</v>
      </c>
      <c r="B1007" t="s">
        <v>3150</v>
      </c>
      <c r="C1007">
        <v>2880</v>
      </c>
      <c r="D1007" t="s">
        <v>24</v>
      </c>
      <c r="E1007" t="s">
        <v>25</v>
      </c>
      <c r="F1007">
        <v>1</v>
      </c>
      <c r="G1007" t="s">
        <v>3151</v>
      </c>
      <c r="H1007" t="s">
        <v>3152</v>
      </c>
      <c r="I1007" t="str">
        <f>VLOOKUP(A1007,[1]Transactions!$A$2:$Y$3480,8,FALSE)</f>
        <v>Standard</v>
      </c>
      <c r="J1007">
        <f>VLOOKUP(A1007,[1]Transactions!$A$2:$Y$3480,13,FALSE)</f>
        <v>737.17000000000007</v>
      </c>
      <c r="K1007" s="4">
        <f>VLOOKUP(A1007,[1]Transactions!$A$2:$Y$3480,14,FALSE)</f>
        <v>34996</v>
      </c>
      <c r="M1007" t="b">
        <f>VLOOKUP(A1007,[1]Transactions!$A$2:$Y$3480,5,FALSE)</f>
        <v>1</v>
      </c>
      <c r="N1007" t="str">
        <f>VLOOKUP(A1007,[1]Transactions!$A$2:$Y$3480,6,FALSE)</f>
        <v>Approved</v>
      </c>
      <c r="O1007" t="str">
        <f>VLOOKUP(A1007,[1]Transactions!$A$1:$Y$3480,7,FALSE)</f>
        <v>Solex</v>
      </c>
      <c r="P1007" t="s">
        <v>28</v>
      </c>
      <c r="Q1007">
        <v>40</v>
      </c>
      <c r="R1007" t="s">
        <v>648</v>
      </c>
      <c r="S1007" t="s">
        <v>119</v>
      </c>
      <c r="T1007" t="s">
        <v>46</v>
      </c>
      <c r="U1007" t="s">
        <v>32</v>
      </c>
      <c r="V1007" t="s">
        <v>33</v>
      </c>
      <c r="W1007">
        <v>7</v>
      </c>
      <c r="X1007">
        <v>3</v>
      </c>
      <c r="Y1007">
        <v>3734.88</v>
      </c>
      <c r="Z1007">
        <v>1553.53</v>
      </c>
      <c r="AA1007">
        <v>48</v>
      </c>
      <c r="AB1007">
        <v>32</v>
      </c>
      <c r="AC1007">
        <v>3</v>
      </c>
      <c r="AD1007">
        <v>2181.35</v>
      </c>
      <c r="AE1007">
        <f t="shared" si="111"/>
        <v>3</v>
      </c>
      <c r="AF1007">
        <f t="shared" si="107"/>
        <v>4</v>
      </c>
      <c r="AG1007">
        <f t="shared" si="108"/>
        <v>3</v>
      </c>
      <c r="AH1007">
        <f t="shared" si="109"/>
        <v>343</v>
      </c>
      <c r="AI1007" t="str">
        <f t="shared" si="110"/>
        <v>Silver Customer</v>
      </c>
    </row>
    <row r="1008" spans="1:35" x14ac:dyDescent="0.3">
      <c r="A1008">
        <v>2800</v>
      </c>
      <c r="B1008" t="s">
        <v>3153</v>
      </c>
      <c r="C1008">
        <v>2320</v>
      </c>
      <c r="D1008" t="s">
        <v>24</v>
      </c>
      <c r="E1008" t="s">
        <v>25</v>
      </c>
      <c r="F1008">
        <v>5</v>
      </c>
      <c r="G1008" t="s">
        <v>3154</v>
      </c>
      <c r="H1008" t="s">
        <v>3155</v>
      </c>
      <c r="I1008" t="str">
        <f>VLOOKUP(A1008,[1]Transactions!$A$2:$Y$3480,8,FALSE)</f>
        <v>Touring</v>
      </c>
      <c r="J1008">
        <f>VLOOKUP(A1008,[1]Transactions!$A$2:$Y$3480,13,FALSE)</f>
        <v>1010.02</v>
      </c>
      <c r="K1008" s="4">
        <f>VLOOKUP(A1008,[1]Transactions!$A$2:$Y$3480,14,FALSE)</f>
        <v>33429</v>
      </c>
      <c r="M1008" t="b">
        <f>VLOOKUP(A1008,[1]Transactions!$A$2:$Y$3480,5,FALSE)</f>
        <v>1</v>
      </c>
      <c r="N1008" t="str">
        <f>VLOOKUP(A1008,[1]Transactions!$A$2:$Y$3480,6,FALSE)</f>
        <v>Approved</v>
      </c>
      <c r="O1008" t="str">
        <f>VLOOKUP(A1008,[1]Transactions!$A$1:$Y$3480,7,FALSE)</f>
        <v>Giant Bicycles</v>
      </c>
      <c r="P1008" t="s">
        <v>43</v>
      </c>
      <c r="Q1008">
        <v>29</v>
      </c>
      <c r="R1008" t="s">
        <v>580</v>
      </c>
      <c r="S1008" t="s">
        <v>45</v>
      </c>
      <c r="T1008" t="s">
        <v>31</v>
      </c>
      <c r="U1008" t="s">
        <v>32</v>
      </c>
      <c r="V1008" t="s">
        <v>47</v>
      </c>
      <c r="W1008">
        <v>2</v>
      </c>
      <c r="X1008">
        <v>5</v>
      </c>
      <c r="Y1008">
        <v>1193.9000000000001</v>
      </c>
      <c r="Z1008">
        <v>841.67</v>
      </c>
      <c r="AA1008">
        <v>32</v>
      </c>
      <c r="AB1008">
        <v>41</v>
      </c>
      <c r="AC1008">
        <v>5</v>
      </c>
      <c r="AD1008">
        <v>352.23</v>
      </c>
      <c r="AE1008">
        <f t="shared" si="111"/>
        <v>3</v>
      </c>
      <c r="AF1008">
        <f t="shared" ref="AF1008:AF1009" si="114">_xlfn.IFS(AC1008&gt;=14,1,AND(AC1008&lt;=14,AC1008&gt;7),2,AND(AC1008&lt;=7,AC1008&gt;=5),3,AND(AC1008&lt;=4,AC1008&gt;0),4)</f>
        <v>3</v>
      </c>
      <c r="AG1008">
        <f t="shared" si="108"/>
        <v>4</v>
      </c>
      <c r="AH1008">
        <f t="shared" si="109"/>
        <v>334</v>
      </c>
      <c r="AI1008" t="str">
        <f t="shared" si="110"/>
        <v>Silver Customer</v>
      </c>
    </row>
    <row r="1009" spans="1:35" x14ac:dyDescent="0.3">
      <c r="A1009">
        <v>458</v>
      </c>
      <c r="B1009" t="s">
        <v>3156</v>
      </c>
      <c r="C1009">
        <v>3121</v>
      </c>
      <c r="D1009" t="s">
        <v>40</v>
      </c>
      <c r="E1009" t="s">
        <v>25</v>
      </c>
      <c r="F1009">
        <v>8</v>
      </c>
      <c r="G1009" t="s">
        <v>3157</v>
      </c>
      <c r="H1009" t="s">
        <v>3158</v>
      </c>
      <c r="I1009" t="str">
        <f>VLOOKUP(A1009,[1]Transactions!$A$2:$Y$3480,8,FALSE)</f>
        <v>Standard</v>
      </c>
      <c r="J1009">
        <f>VLOOKUP(A1009,[1]Transactions!$A$2:$Y$3480,13,FALSE)</f>
        <v>144.26</v>
      </c>
      <c r="K1009" s="4">
        <f>VLOOKUP(A1009,[1]Transactions!$A$2:$Y$3480,14,FALSE)</f>
        <v>40336</v>
      </c>
      <c r="M1009" t="b">
        <f>VLOOKUP(A1009,[1]Transactions!$A$2:$Y$3480,5,FALSE)</f>
        <v>0</v>
      </c>
      <c r="N1009" t="str">
        <f>VLOOKUP(A1009,[1]Transactions!$A$2:$Y$3480,6,FALSE)</f>
        <v>Approved</v>
      </c>
      <c r="O1009" t="str">
        <f>VLOOKUP(A1009,[1]Transactions!$A$1:$Y$3480,7,FALSE)</f>
        <v>Giant Bicycles</v>
      </c>
      <c r="P1009" t="s">
        <v>28</v>
      </c>
      <c r="Q1009">
        <v>57</v>
      </c>
      <c r="R1009" t="s">
        <v>1576</v>
      </c>
      <c r="S1009" t="s">
        <v>119</v>
      </c>
      <c r="T1009" t="s">
        <v>38</v>
      </c>
      <c r="U1009" t="s">
        <v>32</v>
      </c>
      <c r="V1009" t="s">
        <v>33</v>
      </c>
      <c r="W1009">
        <v>18</v>
      </c>
      <c r="X1009">
        <v>5</v>
      </c>
      <c r="Y1009">
        <v>3615.63</v>
      </c>
      <c r="Z1009">
        <v>2368.39</v>
      </c>
      <c r="AA1009">
        <v>51</v>
      </c>
      <c r="AB1009">
        <v>26</v>
      </c>
      <c r="AC1009">
        <v>5</v>
      </c>
      <c r="AD1009">
        <v>1247.24</v>
      </c>
      <c r="AE1009">
        <f t="shared" si="111"/>
        <v>3</v>
      </c>
      <c r="AF1009">
        <f t="shared" si="114"/>
        <v>3</v>
      </c>
      <c r="AG1009">
        <f t="shared" si="108"/>
        <v>4</v>
      </c>
      <c r="AH1009">
        <f t="shared" si="109"/>
        <v>334</v>
      </c>
      <c r="AI1009" t="str">
        <f t="shared" si="110"/>
        <v>Silver Customer</v>
      </c>
    </row>
    <row r="1010" spans="1:35" x14ac:dyDescent="0.3">
      <c r="A1010">
        <v>2299</v>
      </c>
      <c r="B1010" t="s">
        <v>3159</v>
      </c>
      <c r="C1010">
        <v>3101</v>
      </c>
      <c r="D1010" t="s">
        <v>40</v>
      </c>
      <c r="E1010" t="s">
        <v>25</v>
      </c>
      <c r="F1010">
        <v>10</v>
      </c>
      <c r="G1010" t="s">
        <v>3160</v>
      </c>
      <c r="H1010" t="s">
        <v>3161</v>
      </c>
      <c r="I1010" t="str">
        <f>VLOOKUP(A1010,[1]Transactions!$A$2:$Y$3480,8,FALSE)</f>
        <v>Standard</v>
      </c>
      <c r="J1010">
        <f>VLOOKUP(A1010,[1]Transactions!$A$2:$Y$3480,13,FALSE)</f>
        <v>217.51</v>
      </c>
      <c r="K1010" s="4">
        <f>VLOOKUP(A1010,[1]Transactions!$A$2:$Y$3480,14,FALSE)</f>
        <v>36146</v>
      </c>
      <c r="M1010" t="b">
        <f>VLOOKUP(A1010,[1]Transactions!$A$2:$Y$3480,5,FALSE)</f>
        <v>1</v>
      </c>
      <c r="N1010" t="str">
        <f>VLOOKUP(A1010,[1]Transactions!$A$2:$Y$3480,6,FALSE)</f>
        <v>Approved</v>
      </c>
      <c r="O1010" t="str">
        <f>VLOOKUP(A1010,[1]Transactions!$A$1:$Y$3480,7,FALSE)</f>
        <v>Giant Bicycles</v>
      </c>
      <c r="P1010" t="s">
        <v>28</v>
      </c>
      <c r="Q1010">
        <v>11</v>
      </c>
      <c r="R1010" t="s">
        <v>861</v>
      </c>
      <c r="S1010" t="s">
        <v>176</v>
      </c>
      <c r="T1010" t="s">
        <v>46</v>
      </c>
      <c r="U1010" t="s">
        <v>32</v>
      </c>
      <c r="V1010" t="s">
        <v>33</v>
      </c>
      <c r="W1010">
        <v>7</v>
      </c>
      <c r="X1010">
        <v>6</v>
      </c>
      <c r="Y1010">
        <v>4359.32</v>
      </c>
      <c r="Z1010">
        <v>1216.57</v>
      </c>
      <c r="AA1010">
        <v>33</v>
      </c>
      <c r="AB1010">
        <v>59</v>
      </c>
      <c r="AC1010">
        <v>6</v>
      </c>
      <c r="AD1010">
        <v>3142.75</v>
      </c>
      <c r="AE1010">
        <f t="shared" si="111"/>
        <v>2</v>
      </c>
      <c r="AF1010">
        <f t="shared" si="107"/>
        <v>3</v>
      </c>
      <c r="AG1010">
        <f t="shared" si="108"/>
        <v>2</v>
      </c>
      <c r="AH1010">
        <f t="shared" si="109"/>
        <v>232</v>
      </c>
      <c r="AI1010" t="str">
        <f t="shared" si="110"/>
        <v>Gold Customerr</v>
      </c>
    </row>
    <row r="1011" spans="1:35" x14ac:dyDescent="0.3">
      <c r="A1011">
        <v>3400</v>
      </c>
      <c r="B1011" t="s">
        <v>3162</v>
      </c>
      <c r="C1011">
        <v>3205</v>
      </c>
      <c r="D1011" t="s">
        <v>40</v>
      </c>
      <c r="E1011" t="s">
        <v>25</v>
      </c>
      <c r="F1011">
        <v>10</v>
      </c>
      <c r="G1011" t="s">
        <v>3163</v>
      </c>
      <c r="H1011" t="s">
        <v>3164</v>
      </c>
      <c r="I1011" t="str">
        <f>VLOOKUP(A1011,[1]Transactions!$A$2:$Y$3480,8,FALSE)</f>
        <v>Standard</v>
      </c>
      <c r="J1011">
        <f>VLOOKUP(A1011,[1]Transactions!$A$2:$Y$3480,13,FALSE)</f>
        <v>737.56999999999994</v>
      </c>
      <c r="K1011" s="4">
        <f>VLOOKUP(A1011,[1]Transactions!$A$2:$Y$3480,14,FALSE)</f>
        <v>38206</v>
      </c>
      <c r="M1011" t="b">
        <f>VLOOKUP(A1011,[1]Transactions!$A$2:$Y$3480,5,FALSE)</f>
        <v>1</v>
      </c>
      <c r="N1011" t="str">
        <f>VLOOKUP(A1011,[1]Transactions!$A$2:$Y$3480,6,FALSE)</f>
        <v>Approved</v>
      </c>
      <c r="O1011" t="str">
        <f>VLOOKUP(A1011,[1]Transactions!$A$1:$Y$3480,7,FALSE)</f>
        <v>Norco Bicycles</v>
      </c>
      <c r="P1011" t="s">
        <v>43</v>
      </c>
      <c r="Q1011">
        <v>46</v>
      </c>
      <c r="R1011" t="s">
        <v>80</v>
      </c>
      <c r="S1011" t="s">
        <v>45</v>
      </c>
      <c r="T1011" t="s">
        <v>31</v>
      </c>
      <c r="U1011" t="s">
        <v>32</v>
      </c>
      <c r="V1011" t="s">
        <v>33</v>
      </c>
      <c r="W1011">
        <v>18</v>
      </c>
      <c r="X1011">
        <v>4</v>
      </c>
      <c r="Y1011">
        <v>2797.13</v>
      </c>
      <c r="Z1011">
        <v>1394.23</v>
      </c>
      <c r="AA1011">
        <v>33</v>
      </c>
      <c r="AB1011">
        <v>26</v>
      </c>
      <c r="AC1011">
        <v>4</v>
      </c>
      <c r="AD1011">
        <v>1402.9</v>
      </c>
      <c r="AE1011">
        <f t="shared" si="111"/>
        <v>3</v>
      </c>
      <c r="AF1011">
        <f t="shared" si="107"/>
        <v>4</v>
      </c>
      <c r="AG1011">
        <f t="shared" si="108"/>
        <v>4</v>
      </c>
      <c r="AH1011">
        <f t="shared" si="109"/>
        <v>344</v>
      </c>
      <c r="AI1011" t="str">
        <f t="shared" si="110"/>
        <v>Silver Customer</v>
      </c>
    </row>
    <row r="1012" spans="1:35" x14ac:dyDescent="0.3">
      <c r="A1012">
        <v>3241</v>
      </c>
      <c r="B1012" t="s">
        <v>3165</v>
      </c>
      <c r="C1012">
        <v>4011</v>
      </c>
      <c r="D1012" t="s">
        <v>53</v>
      </c>
      <c r="E1012" t="s">
        <v>25</v>
      </c>
      <c r="F1012">
        <v>7</v>
      </c>
      <c r="G1012" t="s">
        <v>3166</v>
      </c>
      <c r="H1012" t="s">
        <v>3167</v>
      </c>
      <c r="I1012" t="str">
        <f>VLOOKUP(A1012,[1]Transactions!$A$2:$Y$3480,8,FALSE)</f>
        <v>Road</v>
      </c>
      <c r="J1012">
        <f>VLOOKUP(A1012,[1]Transactions!$A$2:$Y$3480,13,FALSE)</f>
        <v>64.92999999999995</v>
      </c>
      <c r="K1012" s="4">
        <f>VLOOKUP(A1012,[1]Transactions!$A$2:$Y$3480,14,FALSE)</f>
        <v>40487</v>
      </c>
      <c r="M1012" t="b">
        <f>VLOOKUP(A1012,[1]Transactions!$A$2:$Y$3480,5,FALSE)</f>
        <v>0</v>
      </c>
      <c r="N1012" t="str">
        <f>VLOOKUP(A1012,[1]Transactions!$A$2:$Y$3480,6,FALSE)</f>
        <v>Approved</v>
      </c>
      <c r="O1012" t="str">
        <f>VLOOKUP(A1012,[1]Transactions!$A$1:$Y$3480,7,FALSE)</f>
        <v>Giant Bicycles</v>
      </c>
      <c r="P1012" t="s">
        <v>28</v>
      </c>
      <c r="Q1012">
        <v>34</v>
      </c>
      <c r="R1012" t="s">
        <v>1042</v>
      </c>
      <c r="S1012" t="s">
        <v>119</v>
      </c>
      <c r="T1012" t="s">
        <v>31</v>
      </c>
      <c r="U1012" t="s">
        <v>32</v>
      </c>
      <c r="V1012" t="s">
        <v>33</v>
      </c>
      <c r="W1012">
        <v>16</v>
      </c>
      <c r="X1012">
        <v>6</v>
      </c>
      <c r="Y1012">
        <v>9227.58</v>
      </c>
      <c r="Z1012">
        <v>5532.43</v>
      </c>
      <c r="AA1012">
        <v>40</v>
      </c>
      <c r="AB1012">
        <v>7</v>
      </c>
      <c r="AC1012">
        <v>6</v>
      </c>
      <c r="AD1012">
        <v>3695.15</v>
      </c>
      <c r="AE1012">
        <f t="shared" si="111"/>
        <v>4</v>
      </c>
      <c r="AF1012">
        <f t="shared" si="107"/>
        <v>3</v>
      </c>
      <c r="AG1012">
        <f t="shared" si="108"/>
        <v>2</v>
      </c>
      <c r="AH1012">
        <f t="shared" si="109"/>
        <v>432</v>
      </c>
      <c r="AI1012" t="str">
        <f t="shared" si="110"/>
        <v>Platinum Customer</v>
      </c>
    </row>
    <row r="1013" spans="1:35" x14ac:dyDescent="0.3">
      <c r="A1013">
        <v>2145</v>
      </c>
      <c r="B1013" t="s">
        <v>3168</v>
      </c>
      <c r="C1013">
        <v>2216</v>
      </c>
      <c r="D1013" t="s">
        <v>24</v>
      </c>
      <c r="E1013" t="s">
        <v>25</v>
      </c>
      <c r="F1013">
        <v>8</v>
      </c>
      <c r="G1013" t="s">
        <v>3169</v>
      </c>
      <c r="H1013" t="s">
        <v>3170</v>
      </c>
      <c r="I1013" t="str">
        <f>VLOOKUP(A1013,[1]Transactions!$A$2:$Y$3480,8,FALSE)</f>
        <v>Standard</v>
      </c>
      <c r="J1013">
        <f>VLOOKUP(A1013,[1]Transactions!$A$2:$Y$3480,13,FALSE)</f>
        <v>179.44</v>
      </c>
      <c r="K1013" s="4">
        <f>VLOOKUP(A1013,[1]Transactions!$A$2:$Y$3480,14,FALSE)</f>
        <v>34143</v>
      </c>
      <c r="M1013" t="b">
        <f>VLOOKUP(A1013,[1]Transactions!$A$2:$Y$3480,5,FALSE)</f>
        <v>1</v>
      </c>
      <c r="N1013" t="str">
        <f>VLOOKUP(A1013,[1]Transactions!$A$2:$Y$3480,6,FALSE)</f>
        <v>Approved</v>
      </c>
      <c r="O1013" t="str">
        <f>VLOOKUP(A1013,[1]Transactions!$A$1:$Y$3480,7,FALSE)</f>
        <v>Solex</v>
      </c>
      <c r="P1013" t="s">
        <v>43</v>
      </c>
      <c r="Q1013">
        <v>44</v>
      </c>
      <c r="R1013" t="s">
        <v>95</v>
      </c>
      <c r="S1013" t="s">
        <v>96</v>
      </c>
      <c r="T1013" t="s">
        <v>38</v>
      </c>
      <c r="U1013" t="s">
        <v>32</v>
      </c>
      <c r="V1013" t="s">
        <v>33</v>
      </c>
      <c r="W1013">
        <v>19</v>
      </c>
      <c r="X1013">
        <v>1</v>
      </c>
      <c r="Y1013">
        <v>748.17</v>
      </c>
      <c r="Z1013">
        <v>448.9</v>
      </c>
      <c r="AA1013">
        <v>60</v>
      </c>
      <c r="AB1013">
        <v>194</v>
      </c>
      <c r="AC1013">
        <v>1</v>
      </c>
      <c r="AD1013">
        <v>299.27</v>
      </c>
      <c r="AE1013">
        <f t="shared" si="111"/>
        <v>1</v>
      </c>
      <c r="AF1013">
        <f t="shared" si="107"/>
        <v>4</v>
      </c>
      <c r="AG1013">
        <f t="shared" si="108"/>
        <v>4</v>
      </c>
      <c r="AH1013">
        <f t="shared" si="109"/>
        <v>144</v>
      </c>
      <c r="AI1013" t="str">
        <f t="shared" si="110"/>
        <v>Bronz customer</v>
      </c>
    </row>
    <row r="1014" spans="1:35" x14ac:dyDescent="0.3">
      <c r="A1014">
        <v>2081</v>
      </c>
      <c r="B1014" t="s">
        <v>3171</v>
      </c>
      <c r="C1014">
        <v>2067</v>
      </c>
      <c r="D1014" t="s">
        <v>24</v>
      </c>
      <c r="E1014" t="s">
        <v>25</v>
      </c>
      <c r="F1014">
        <v>12</v>
      </c>
      <c r="G1014" t="s">
        <v>3172</v>
      </c>
      <c r="H1014" t="s">
        <v>3173</v>
      </c>
      <c r="I1014" t="str">
        <f>VLOOKUP(A1014,[1]Transactions!$A$2:$Y$3480,8,FALSE)</f>
        <v>Road</v>
      </c>
      <c r="J1014">
        <f>VLOOKUP(A1014,[1]Transactions!$A$2:$Y$3480,13,FALSE)</f>
        <v>104.24000000000001</v>
      </c>
      <c r="K1014" s="4">
        <f>VLOOKUP(A1014,[1]Transactions!$A$2:$Y$3480,14,FALSE)</f>
        <v>35560</v>
      </c>
      <c r="M1014" t="b">
        <f>VLOOKUP(A1014,[1]Transactions!$A$2:$Y$3480,5,FALSE)</f>
        <v>1</v>
      </c>
      <c r="N1014" t="str">
        <f>VLOOKUP(A1014,[1]Transactions!$A$2:$Y$3480,6,FALSE)</f>
        <v>Approved</v>
      </c>
      <c r="O1014" t="str">
        <f>VLOOKUP(A1014,[1]Transactions!$A$1:$Y$3480,7,FALSE)</f>
        <v>Solex</v>
      </c>
      <c r="P1014" t="s">
        <v>43</v>
      </c>
      <c r="Q1014">
        <v>69</v>
      </c>
      <c r="R1014" t="s">
        <v>514</v>
      </c>
      <c r="S1014" t="s">
        <v>45</v>
      </c>
      <c r="T1014" t="s">
        <v>31</v>
      </c>
      <c r="U1014" t="s">
        <v>32</v>
      </c>
      <c r="V1014" t="s">
        <v>47</v>
      </c>
      <c r="W1014">
        <v>13</v>
      </c>
      <c r="X1014">
        <v>5</v>
      </c>
      <c r="Y1014">
        <v>5586.19</v>
      </c>
      <c r="Z1014">
        <v>3054.23</v>
      </c>
      <c r="AA1014">
        <v>48</v>
      </c>
      <c r="AB1014">
        <v>11</v>
      </c>
      <c r="AC1014">
        <v>5</v>
      </c>
      <c r="AD1014">
        <v>2531.96</v>
      </c>
      <c r="AE1014">
        <f t="shared" si="111"/>
        <v>4</v>
      </c>
      <c r="AF1014">
        <f>_xlfn.IFS(AC1014&gt;=14,1,AND(AC1014&lt;=14,AC1014&gt;7),2,AND(AC1014&lt;=7,AC1014&gt;=5),3,AND(AC1014&lt;=4,AC1014&gt;0),4)</f>
        <v>3</v>
      </c>
      <c r="AG1014">
        <f t="shared" si="108"/>
        <v>3</v>
      </c>
      <c r="AH1014">
        <f t="shared" si="109"/>
        <v>433</v>
      </c>
      <c r="AI1014" t="str">
        <f t="shared" si="110"/>
        <v>Platinum Customer</v>
      </c>
    </row>
    <row r="1015" spans="1:35" x14ac:dyDescent="0.3">
      <c r="A1015">
        <v>2463</v>
      </c>
      <c r="B1015" t="s">
        <v>3174</v>
      </c>
      <c r="C1015">
        <v>3156</v>
      </c>
      <c r="D1015" t="s">
        <v>40</v>
      </c>
      <c r="E1015" t="s">
        <v>25</v>
      </c>
      <c r="F1015">
        <v>10</v>
      </c>
      <c r="G1015" t="s">
        <v>3175</v>
      </c>
      <c r="H1015" t="s">
        <v>3176</v>
      </c>
      <c r="I1015" t="str">
        <f>VLOOKUP(A1015,[1]Transactions!$A$2:$Y$3480,8,FALSE)</f>
        <v>Standard</v>
      </c>
      <c r="J1015">
        <f>VLOOKUP(A1015,[1]Transactions!$A$2:$Y$3480,13,FALSE)</f>
        <v>17.869999999999997</v>
      </c>
      <c r="K1015" s="4">
        <f>VLOOKUP(A1015,[1]Transactions!$A$2:$Y$3480,14,FALSE)</f>
        <v>41245</v>
      </c>
      <c r="M1015" t="b">
        <f>VLOOKUP(A1015,[1]Transactions!$A$2:$Y$3480,5,FALSE)</f>
        <v>0</v>
      </c>
      <c r="N1015" t="str">
        <f>VLOOKUP(A1015,[1]Transactions!$A$2:$Y$3480,6,FALSE)</f>
        <v>Approved</v>
      </c>
      <c r="O1015" t="str">
        <f>VLOOKUP(A1015,[1]Transactions!$A$1:$Y$3480,7,FALSE)</f>
        <v>Solex</v>
      </c>
      <c r="P1015" t="s">
        <v>43</v>
      </c>
      <c r="Q1015">
        <v>54</v>
      </c>
      <c r="R1015" t="s">
        <v>88</v>
      </c>
      <c r="S1015" t="s">
        <v>30</v>
      </c>
      <c r="T1015" t="s">
        <v>31</v>
      </c>
      <c r="U1015" t="s">
        <v>32</v>
      </c>
      <c r="V1015" t="s">
        <v>47</v>
      </c>
      <c r="W1015">
        <v>12</v>
      </c>
      <c r="X1015">
        <v>8</v>
      </c>
      <c r="Y1015">
        <v>9906.89</v>
      </c>
      <c r="Z1015">
        <v>3934.27</v>
      </c>
      <c r="AA1015">
        <v>42</v>
      </c>
      <c r="AB1015">
        <v>64</v>
      </c>
      <c r="AC1015">
        <v>8</v>
      </c>
      <c r="AD1015">
        <v>5972.62</v>
      </c>
      <c r="AE1015">
        <f t="shared" si="111"/>
        <v>2</v>
      </c>
      <c r="AF1015">
        <f t="shared" si="107"/>
        <v>2</v>
      </c>
      <c r="AG1015">
        <f t="shared" si="108"/>
        <v>1</v>
      </c>
      <c r="AH1015">
        <f t="shared" si="109"/>
        <v>221</v>
      </c>
      <c r="AI1015" t="str">
        <f t="shared" si="110"/>
        <v>Gold Customerr</v>
      </c>
    </row>
    <row r="1016" spans="1:35" x14ac:dyDescent="0.3">
      <c r="A1016">
        <v>2060</v>
      </c>
      <c r="B1016" t="s">
        <v>3177</v>
      </c>
      <c r="C1016">
        <v>3037</v>
      </c>
      <c r="D1016" t="s">
        <v>40</v>
      </c>
      <c r="E1016" t="s">
        <v>25</v>
      </c>
      <c r="F1016">
        <v>9</v>
      </c>
      <c r="G1016" t="s">
        <v>3178</v>
      </c>
      <c r="H1016" t="s">
        <v>3179</v>
      </c>
      <c r="I1016" t="str">
        <f>VLOOKUP(A1016,[1]Transactions!$A$2:$Y$3480,8,FALSE)</f>
        <v>Standard</v>
      </c>
      <c r="J1016">
        <f>VLOOKUP(A1016,[1]Transactions!$A$2:$Y$3480,13,FALSE)</f>
        <v>459.46000000000015</v>
      </c>
      <c r="K1016" s="4">
        <f>VLOOKUP(A1016,[1]Transactions!$A$2:$Y$3480,14,FALSE)</f>
        <v>42226</v>
      </c>
      <c r="M1016" t="b">
        <f>VLOOKUP(A1016,[1]Transactions!$A$2:$Y$3480,5,FALSE)</f>
        <v>0</v>
      </c>
      <c r="N1016" t="str">
        <f>VLOOKUP(A1016,[1]Transactions!$A$2:$Y$3480,6,FALSE)</f>
        <v>Approved</v>
      </c>
      <c r="O1016" t="str">
        <f>VLOOKUP(A1016,[1]Transactions!$A$1:$Y$3480,7,FALSE)</f>
        <v>Norco Bicycles</v>
      </c>
      <c r="P1016" t="s">
        <v>43</v>
      </c>
      <c r="Q1016">
        <v>17</v>
      </c>
      <c r="R1016" t="s">
        <v>149</v>
      </c>
      <c r="S1016" t="s">
        <v>45</v>
      </c>
      <c r="T1016" t="s">
        <v>31</v>
      </c>
      <c r="U1016" t="s">
        <v>32</v>
      </c>
      <c r="V1016" t="s">
        <v>47</v>
      </c>
      <c r="W1016">
        <v>17</v>
      </c>
      <c r="X1016">
        <v>11</v>
      </c>
      <c r="Y1016">
        <v>11179.22</v>
      </c>
      <c r="Z1016">
        <v>5304.08</v>
      </c>
      <c r="AA1016">
        <v>61</v>
      </c>
      <c r="AB1016">
        <v>5</v>
      </c>
      <c r="AC1016">
        <v>11</v>
      </c>
      <c r="AD1016">
        <v>5875.14</v>
      </c>
      <c r="AE1016">
        <f t="shared" si="111"/>
        <v>4</v>
      </c>
      <c r="AF1016">
        <f t="shared" si="107"/>
        <v>2</v>
      </c>
      <c r="AG1016">
        <f t="shared" si="108"/>
        <v>1</v>
      </c>
      <c r="AH1016">
        <f t="shared" si="109"/>
        <v>421</v>
      </c>
      <c r="AI1016" t="str">
        <f t="shared" si="110"/>
        <v>Platinum Customer</v>
      </c>
    </row>
    <row r="1017" spans="1:35" x14ac:dyDescent="0.3">
      <c r="A1017">
        <v>2277</v>
      </c>
      <c r="B1017" t="s">
        <v>3180</v>
      </c>
      <c r="C1017">
        <v>3752</v>
      </c>
      <c r="D1017" t="s">
        <v>40</v>
      </c>
      <c r="E1017" t="s">
        <v>25</v>
      </c>
      <c r="F1017">
        <v>4</v>
      </c>
      <c r="G1017" t="s">
        <v>3181</v>
      </c>
      <c r="H1017" t="s">
        <v>3182</v>
      </c>
      <c r="I1017" t="str">
        <f>VLOOKUP(A1017,[1]Transactions!$A$2:$Y$3480,8,FALSE)</f>
        <v>Standard</v>
      </c>
      <c r="J1017">
        <f>VLOOKUP(A1017,[1]Transactions!$A$2:$Y$3480,13,FALSE)</f>
        <v>1279.3999999999999</v>
      </c>
      <c r="K1017" s="4">
        <f>VLOOKUP(A1017,[1]Transactions!$A$2:$Y$3480,14,FALSE)</f>
        <v>39915</v>
      </c>
      <c r="M1017" t="b">
        <f>VLOOKUP(A1017,[1]Transactions!$A$2:$Y$3480,5,FALSE)</f>
        <v>1</v>
      </c>
      <c r="N1017" t="str">
        <f>VLOOKUP(A1017,[1]Transactions!$A$2:$Y$3480,6,FALSE)</f>
        <v>Approved</v>
      </c>
      <c r="O1017" t="str">
        <f>VLOOKUP(A1017,[1]Transactions!$A$1:$Y$3480,7,FALSE)</f>
        <v>WeareA2B</v>
      </c>
      <c r="P1017" t="s">
        <v>43</v>
      </c>
      <c r="Q1017">
        <v>44</v>
      </c>
      <c r="R1017" t="s">
        <v>580</v>
      </c>
      <c r="S1017" t="s">
        <v>45</v>
      </c>
      <c r="T1017" t="s">
        <v>46</v>
      </c>
      <c r="U1017" t="s">
        <v>32</v>
      </c>
      <c r="V1017" t="s">
        <v>33</v>
      </c>
      <c r="W1017">
        <v>7</v>
      </c>
      <c r="X1017">
        <v>4</v>
      </c>
      <c r="Y1017">
        <v>4721.53</v>
      </c>
      <c r="Z1017">
        <v>2007.81</v>
      </c>
      <c r="AA1017">
        <v>57</v>
      </c>
      <c r="AB1017">
        <v>36</v>
      </c>
      <c r="AC1017">
        <v>4</v>
      </c>
      <c r="AD1017">
        <v>2713.72</v>
      </c>
      <c r="AE1017">
        <f t="shared" si="111"/>
        <v>3</v>
      </c>
      <c r="AF1017">
        <f t="shared" si="107"/>
        <v>4</v>
      </c>
      <c r="AG1017">
        <f t="shared" si="108"/>
        <v>3</v>
      </c>
      <c r="AH1017">
        <f t="shared" si="109"/>
        <v>343</v>
      </c>
      <c r="AI1017" t="str">
        <f t="shared" si="110"/>
        <v>Silver Customer</v>
      </c>
    </row>
    <row r="1018" spans="1:35" x14ac:dyDescent="0.3">
      <c r="A1018">
        <v>1212</v>
      </c>
      <c r="B1018" t="s">
        <v>3183</v>
      </c>
      <c r="C1018">
        <v>2620</v>
      </c>
      <c r="D1018" t="s">
        <v>24</v>
      </c>
      <c r="E1018" t="s">
        <v>25</v>
      </c>
      <c r="F1018">
        <v>9</v>
      </c>
      <c r="G1018" t="s">
        <v>3184</v>
      </c>
      <c r="H1018" t="s">
        <v>3185</v>
      </c>
      <c r="I1018" t="str">
        <f>VLOOKUP(A1018,[1]Transactions!$A$2:$Y$3480,8,FALSE)</f>
        <v>Standard</v>
      </c>
      <c r="J1018">
        <f>VLOOKUP(A1018,[1]Transactions!$A$2:$Y$3480,13,FALSE)</f>
        <v>817.36</v>
      </c>
      <c r="K1018" s="4">
        <f>VLOOKUP(A1018,[1]Transactions!$A$2:$Y$3480,14,FALSE)</f>
        <v>37626</v>
      </c>
      <c r="M1018" t="b">
        <f>VLOOKUP(A1018,[1]Transactions!$A$2:$Y$3480,5,FALSE)</f>
        <v>1</v>
      </c>
      <c r="N1018" t="str">
        <f>VLOOKUP(A1018,[1]Transactions!$A$2:$Y$3480,6,FALSE)</f>
        <v>Approved</v>
      </c>
      <c r="O1018" t="str">
        <f>VLOOKUP(A1018,[1]Transactions!$A$1:$Y$3480,7,FALSE)</f>
        <v>Norco Bicycles</v>
      </c>
      <c r="P1018" t="s">
        <v>43</v>
      </c>
      <c r="Q1018">
        <v>28</v>
      </c>
      <c r="R1018" t="s">
        <v>710</v>
      </c>
      <c r="S1018" t="s">
        <v>176</v>
      </c>
      <c r="T1018" t="s">
        <v>38</v>
      </c>
      <c r="U1018" t="s">
        <v>32</v>
      </c>
      <c r="V1018" t="s">
        <v>47</v>
      </c>
      <c r="W1018">
        <v>13</v>
      </c>
      <c r="X1018">
        <v>3</v>
      </c>
      <c r="Y1018">
        <v>3843.34</v>
      </c>
      <c r="Z1018">
        <v>1511.71</v>
      </c>
      <c r="AA1018">
        <v>51</v>
      </c>
      <c r="AB1018">
        <v>71</v>
      </c>
      <c r="AC1018">
        <v>3</v>
      </c>
      <c r="AD1018">
        <v>2331.63</v>
      </c>
      <c r="AE1018">
        <f t="shared" si="111"/>
        <v>2</v>
      </c>
      <c r="AF1018">
        <f t="shared" si="107"/>
        <v>4</v>
      </c>
      <c r="AG1018">
        <f t="shared" si="108"/>
        <v>3</v>
      </c>
      <c r="AH1018">
        <f t="shared" si="109"/>
        <v>243</v>
      </c>
      <c r="AI1018" t="str">
        <f t="shared" si="110"/>
        <v>Gold Customerr</v>
      </c>
    </row>
    <row r="1019" spans="1:35" x14ac:dyDescent="0.3">
      <c r="A1019">
        <v>650</v>
      </c>
      <c r="B1019" t="s">
        <v>3186</v>
      </c>
      <c r="C1019">
        <v>2565</v>
      </c>
      <c r="D1019" t="s">
        <v>24</v>
      </c>
      <c r="E1019" t="s">
        <v>25</v>
      </c>
      <c r="F1019">
        <v>7</v>
      </c>
      <c r="G1019" t="s">
        <v>844</v>
      </c>
      <c r="H1019" t="s">
        <v>3187</v>
      </c>
      <c r="I1019" t="str">
        <f>VLOOKUP(A1019,[1]Transactions!$A$2:$Y$3480,8,FALSE)</f>
        <v>Road</v>
      </c>
      <c r="J1019">
        <f>VLOOKUP(A1019,[1]Transactions!$A$2:$Y$3480,13,FALSE)</f>
        <v>199.09999999999991</v>
      </c>
      <c r="K1019" s="4">
        <f>VLOOKUP(A1019,[1]Transactions!$A$2:$Y$3480,14,FALSE)</f>
        <v>35455</v>
      </c>
      <c r="M1019" t="b">
        <f>VLOOKUP(A1019,[1]Transactions!$A$2:$Y$3480,5,FALSE)</f>
        <v>0</v>
      </c>
      <c r="N1019" t="str">
        <f>VLOOKUP(A1019,[1]Transactions!$A$2:$Y$3480,6,FALSE)</f>
        <v>Approved</v>
      </c>
      <c r="O1019" t="str">
        <f>VLOOKUP(A1019,[1]Transactions!$A$1:$Y$3480,7,FALSE)</f>
        <v>OHM Cycles</v>
      </c>
      <c r="P1019" t="s">
        <v>28</v>
      </c>
      <c r="Q1019">
        <v>81</v>
      </c>
      <c r="R1019" t="s">
        <v>325</v>
      </c>
      <c r="S1019" t="s">
        <v>30</v>
      </c>
      <c r="T1019" t="s">
        <v>31</v>
      </c>
      <c r="U1019" t="s">
        <v>32</v>
      </c>
      <c r="V1019" t="s">
        <v>47</v>
      </c>
      <c r="W1019">
        <v>13</v>
      </c>
      <c r="X1019">
        <v>6</v>
      </c>
      <c r="Y1019">
        <v>7082.77</v>
      </c>
      <c r="Z1019">
        <v>4178.08</v>
      </c>
      <c r="AA1019">
        <v>42</v>
      </c>
      <c r="AB1019">
        <v>50</v>
      </c>
      <c r="AC1019">
        <v>6</v>
      </c>
      <c r="AD1019">
        <v>2904.69</v>
      </c>
      <c r="AE1019">
        <f t="shared" si="111"/>
        <v>2</v>
      </c>
      <c r="AF1019">
        <f t="shared" si="107"/>
        <v>3</v>
      </c>
      <c r="AG1019">
        <f t="shared" si="108"/>
        <v>3</v>
      </c>
      <c r="AH1019">
        <f t="shared" si="109"/>
        <v>233</v>
      </c>
      <c r="AI1019" t="str">
        <f t="shared" si="110"/>
        <v>Gold Customerr</v>
      </c>
    </row>
    <row r="1020" spans="1:35" x14ac:dyDescent="0.3">
      <c r="A1020">
        <v>424</v>
      </c>
      <c r="B1020" t="s">
        <v>3188</v>
      </c>
      <c r="C1020">
        <v>3150</v>
      </c>
      <c r="D1020" t="s">
        <v>40</v>
      </c>
      <c r="E1020" t="s">
        <v>25</v>
      </c>
      <c r="F1020">
        <v>11</v>
      </c>
      <c r="G1020" t="s">
        <v>3189</v>
      </c>
      <c r="H1020" t="s">
        <v>3190</v>
      </c>
      <c r="I1020" t="str">
        <f>VLOOKUP(A1020,[1]Transactions!$A$2:$Y$3480,8,FALSE)</f>
        <v>Standard</v>
      </c>
      <c r="J1020">
        <f>VLOOKUP(A1020,[1]Transactions!$A$2:$Y$3480,13,FALSE)</f>
        <v>641.64</v>
      </c>
      <c r="K1020" s="4">
        <f>VLOOKUP(A1020,[1]Transactions!$A$2:$Y$3480,14,FALSE)</f>
        <v>38002</v>
      </c>
      <c r="M1020" t="b">
        <f>VLOOKUP(A1020,[1]Transactions!$A$2:$Y$3480,5,FALSE)</f>
        <v>1</v>
      </c>
      <c r="N1020" t="str">
        <f>VLOOKUP(A1020,[1]Transactions!$A$2:$Y$3480,6,FALSE)</f>
        <v>Approved</v>
      </c>
      <c r="O1020" t="str">
        <f>VLOOKUP(A1020,[1]Transactions!$A$1:$Y$3480,7,FALSE)</f>
        <v>Giant Bicycles</v>
      </c>
      <c r="P1020" t="s">
        <v>28</v>
      </c>
      <c r="Q1020">
        <v>77</v>
      </c>
      <c r="R1020" t="s">
        <v>141</v>
      </c>
      <c r="S1020" t="s">
        <v>30</v>
      </c>
      <c r="T1020" t="s">
        <v>46</v>
      </c>
      <c r="U1020" t="s">
        <v>32</v>
      </c>
      <c r="V1020" t="s">
        <v>47</v>
      </c>
      <c r="W1020">
        <v>9</v>
      </c>
      <c r="X1020">
        <v>6</v>
      </c>
      <c r="Y1020">
        <v>7857.62</v>
      </c>
      <c r="Z1020">
        <v>3804.03</v>
      </c>
      <c r="AA1020">
        <v>42</v>
      </c>
      <c r="AB1020">
        <v>74</v>
      </c>
      <c r="AC1020">
        <v>6</v>
      </c>
      <c r="AD1020">
        <v>4053.59</v>
      </c>
      <c r="AE1020">
        <f t="shared" si="111"/>
        <v>2</v>
      </c>
      <c r="AF1020">
        <f t="shared" si="107"/>
        <v>3</v>
      </c>
      <c r="AG1020">
        <f t="shared" si="108"/>
        <v>2</v>
      </c>
      <c r="AH1020">
        <f t="shared" si="109"/>
        <v>232</v>
      </c>
      <c r="AI1020" t="str">
        <f t="shared" si="110"/>
        <v>Gold Customerr</v>
      </c>
    </row>
    <row r="1021" spans="1:35" x14ac:dyDescent="0.3">
      <c r="A1021">
        <v>2303</v>
      </c>
      <c r="B1021" t="s">
        <v>3191</v>
      </c>
      <c r="C1021">
        <v>2022</v>
      </c>
      <c r="D1021" t="s">
        <v>24</v>
      </c>
      <c r="E1021" t="s">
        <v>25</v>
      </c>
      <c r="F1021">
        <v>12</v>
      </c>
      <c r="G1021" t="s">
        <v>3192</v>
      </c>
      <c r="H1021" t="s">
        <v>3193</v>
      </c>
      <c r="I1021">
        <f>VLOOKUP(A1021,[1]Transactions!$A$2:$Y$3480,8,FALSE)</f>
        <v>0</v>
      </c>
      <c r="J1021">
        <f>VLOOKUP(A1021,[1]Transactions!$A$2:$Y$3480,13,FALSE)</f>
        <v>1021.43</v>
      </c>
      <c r="K1021" s="4">
        <f>VLOOKUP(A1021,[1]Transactions!$A$2:$Y$3480,14,FALSE)</f>
        <v>0</v>
      </c>
      <c r="M1021" t="b">
        <f>VLOOKUP(A1021,[1]Transactions!$A$2:$Y$3480,5,FALSE)</f>
        <v>0</v>
      </c>
      <c r="N1021" t="str">
        <f>VLOOKUP(A1021,[1]Transactions!$A$2:$Y$3480,6,FALSE)</f>
        <v>Approved</v>
      </c>
      <c r="O1021">
        <f>VLOOKUP(A1021,[1]Transactions!$A$1:$Y$3480,7,FALSE)</f>
        <v>0</v>
      </c>
      <c r="P1021" t="s">
        <v>28</v>
      </c>
      <c r="Q1021">
        <v>22</v>
      </c>
      <c r="R1021" t="s">
        <v>275</v>
      </c>
      <c r="S1021" t="s">
        <v>57</v>
      </c>
      <c r="T1021" t="s">
        <v>31</v>
      </c>
      <c r="U1021" t="s">
        <v>32</v>
      </c>
      <c r="V1021" t="s">
        <v>33</v>
      </c>
      <c r="W1021">
        <v>4</v>
      </c>
      <c r="X1021">
        <v>2</v>
      </c>
      <c r="Y1021">
        <v>2696.86</v>
      </c>
      <c r="Z1021">
        <v>1727.24</v>
      </c>
      <c r="AA1021">
        <v>27</v>
      </c>
      <c r="AB1021">
        <v>144</v>
      </c>
      <c r="AC1021">
        <v>2</v>
      </c>
      <c r="AD1021">
        <v>969.62</v>
      </c>
      <c r="AE1021">
        <f t="shared" si="111"/>
        <v>1</v>
      </c>
      <c r="AF1021">
        <f t="shared" si="107"/>
        <v>4</v>
      </c>
      <c r="AG1021">
        <f t="shared" si="108"/>
        <v>4</v>
      </c>
      <c r="AH1021">
        <f t="shared" si="109"/>
        <v>144</v>
      </c>
      <c r="AI1021" t="str">
        <f t="shared" si="110"/>
        <v>Bronz customer</v>
      </c>
    </row>
    <row r="1022" spans="1:35" x14ac:dyDescent="0.3">
      <c r="A1022">
        <v>3027</v>
      </c>
      <c r="B1022" t="s">
        <v>3194</v>
      </c>
      <c r="C1022">
        <v>4510</v>
      </c>
      <c r="D1022" t="s">
        <v>53</v>
      </c>
      <c r="E1022" t="s">
        <v>25</v>
      </c>
      <c r="F1022">
        <v>3</v>
      </c>
      <c r="G1022" t="s">
        <v>3195</v>
      </c>
      <c r="H1022" t="s">
        <v>3196</v>
      </c>
      <c r="I1022" t="str">
        <f>VLOOKUP(A1022,[1]Transactions!$A$2:$Y$3480,8,FALSE)</f>
        <v>Standard</v>
      </c>
      <c r="J1022">
        <f>VLOOKUP(A1022,[1]Transactions!$A$2:$Y$3480,13,FALSE)</f>
        <v>409.86000000000013</v>
      </c>
      <c r="K1022" s="4">
        <f>VLOOKUP(A1022,[1]Transactions!$A$2:$Y$3480,14,FALSE)</f>
        <v>42404</v>
      </c>
      <c r="M1022" t="b">
        <f>VLOOKUP(A1022,[1]Transactions!$A$2:$Y$3480,5,FALSE)</f>
        <v>0</v>
      </c>
      <c r="N1022" t="str">
        <f>VLOOKUP(A1022,[1]Transactions!$A$2:$Y$3480,6,FALSE)</f>
        <v>Approved</v>
      </c>
      <c r="O1022" t="str">
        <f>VLOOKUP(A1022,[1]Transactions!$A$1:$Y$3480,7,FALSE)</f>
        <v>Solex</v>
      </c>
      <c r="P1022" t="s">
        <v>28</v>
      </c>
      <c r="Q1022">
        <v>83</v>
      </c>
      <c r="R1022" t="s">
        <v>141</v>
      </c>
      <c r="S1022" t="s">
        <v>30</v>
      </c>
      <c r="T1022" t="s">
        <v>31</v>
      </c>
      <c r="U1022" t="s">
        <v>32</v>
      </c>
      <c r="V1022" t="s">
        <v>33</v>
      </c>
      <c r="W1022">
        <v>5</v>
      </c>
      <c r="X1022">
        <v>5</v>
      </c>
      <c r="Y1022">
        <v>3296.91</v>
      </c>
      <c r="Z1022">
        <v>1903.25</v>
      </c>
      <c r="AA1022">
        <v>42</v>
      </c>
      <c r="AB1022">
        <v>31</v>
      </c>
      <c r="AC1022">
        <v>5</v>
      </c>
      <c r="AD1022">
        <v>1393.66</v>
      </c>
      <c r="AE1022">
        <f t="shared" si="111"/>
        <v>3</v>
      </c>
      <c r="AF1022">
        <f>_xlfn.IFS(AC1022&gt;=14,1,AND(AC1022&lt;=14,AC1022&gt;7),2,AND(AC1022&lt;=7,AC1022&gt;=5),3,AND(AC1022&lt;=4,AC1022&gt;0),4)</f>
        <v>3</v>
      </c>
      <c r="AG1022">
        <f t="shared" si="108"/>
        <v>4</v>
      </c>
      <c r="AH1022">
        <f t="shared" si="109"/>
        <v>334</v>
      </c>
      <c r="AI1022" t="str">
        <f t="shared" si="110"/>
        <v>Silver Customer</v>
      </c>
    </row>
    <row r="1023" spans="1:35" x14ac:dyDescent="0.3">
      <c r="A1023">
        <v>2020</v>
      </c>
      <c r="B1023" t="s">
        <v>3197</v>
      </c>
      <c r="C1023">
        <v>3020</v>
      </c>
      <c r="D1023" t="s">
        <v>40</v>
      </c>
      <c r="E1023" t="s">
        <v>25</v>
      </c>
      <c r="F1023">
        <v>8</v>
      </c>
      <c r="G1023" t="s">
        <v>2721</v>
      </c>
      <c r="H1023" t="s">
        <v>3198</v>
      </c>
      <c r="I1023" t="str">
        <f>VLOOKUP(A1023,[1]Transactions!$A$2:$Y$3480,8,FALSE)</f>
        <v>Standard</v>
      </c>
      <c r="J1023">
        <f>VLOOKUP(A1023,[1]Transactions!$A$2:$Y$3480,13,FALSE)</f>
        <v>802.26</v>
      </c>
      <c r="K1023" s="4">
        <f>VLOOKUP(A1023,[1]Transactions!$A$2:$Y$3480,14,FALSE)</f>
        <v>41009</v>
      </c>
      <c r="M1023" t="b">
        <f>VLOOKUP(A1023,[1]Transactions!$A$2:$Y$3480,5,FALSE)</f>
        <v>1</v>
      </c>
      <c r="N1023" t="str">
        <f>VLOOKUP(A1023,[1]Transactions!$A$2:$Y$3480,6,FALSE)</f>
        <v>Approved</v>
      </c>
      <c r="O1023" t="str">
        <f>VLOOKUP(A1023,[1]Transactions!$A$1:$Y$3480,7,FALSE)</f>
        <v>OHM Cycles</v>
      </c>
      <c r="P1023" t="s">
        <v>43</v>
      </c>
      <c r="Q1023">
        <v>50</v>
      </c>
      <c r="R1023" t="s">
        <v>287</v>
      </c>
      <c r="S1023" t="s">
        <v>176</v>
      </c>
      <c r="T1023" t="s">
        <v>38</v>
      </c>
      <c r="U1023" t="s">
        <v>32</v>
      </c>
      <c r="V1023" t="s">
        <v>33</v>
      </c>
      <c r="W1023">
        <v>14</v>
      </c>
      <c r="X1023">
        <v>7</v>
      </c>
      <c r="Y1023">
        <v>8810.74</v>
      </c>
      <c r="Z1023">
        <v>3851.1</v>
      </c>
      <c r="AA1023">
        <v>49</v>
      </c>
      <c r="AB1023">
        <v>43</v>
      </c>
      <c r="AC1023">
        <v>7</v>
      </c>
      <c r="AD1023">
        <v>4959.6400000000003</v>
      </c>
      <c r="AE1023">
        <f t="shared" si="111"/>
        <v>3</v>
      </c>
      <c r="AF1023">
        <f t="shared" si="107"/>
        <v>3</v>
      </c>
      <c r="AG1023">
        <f t="shared" si="108"/>
        <v>1</v>
      </c>
      <c r="AH1023">
        <f t="shared" si="109"/>
        <v>331</v>
      </c>
      <c r="AI1023" t="str">
        <f t="shared" si="110"/>
        <v>Silver Customer</v>
      </c>
    </row>
    <row r="1024" spans="1:35" x14ac:dyDescent="0.3">
      <c r="A1024">
        <v>1617</v>
      </c>
      <c r="B1024" t="s">
        <v>3199</v>
      </c>
      <c r="C1024">
        <v>4215</v>
      </c>
      <c r="D1024" t="s">
        <v>53</v>
      </c>
      <c r="E1024" t="s">
        <v>25</v>
      </c>
      <c r="F1024">
        <v>8</v>
      </c>
      <c r="G1024" t="s">
        <v>3200</v>
      </c>
      <c r="H1024" t="s">
        <v>3201</v>
      </c>
      <c r="I1024" t="str">
        <f>VLOOKUP(A1024,[1]Transactions!$A$2:$Y$3480,8,FALSE)</f>
        <v>Standard</v>
      </c>
      <c r="J1024">
        <f>VLOOKUP(A1024,[1]Transactions!$A$2:$Y$3480,13,FALSE)</f>
        <v>182.81000000000017</v>
      </c>
      <c r="K1024" s="4">
        <f>VLOOKUP(A1024,[1]Transactions!$A$2:$Y$3480,14,FALSE)</f>
        <v>41345</v>
      </c>
      <c r="M1024" t="b">
        <f>VLOOKUP(A1024,[1]Transactions!$A$2:$Y$3480,5,FALSE)</f>
        <v>0</v>
      </c>
      <c r="N1024" t="str">
        <f>VLOOKUP(A1024,[1]Transactions!$A$2:$Y$3480,6,FALSE)</f>
        <v>Approved</v>
      </c>
      <c r="O1024" t="str">
        <f>VLOOKUP(A1024,[1]Transactions!$A$1:$Y$3480,7,FALSE)</f>
        <v>Norco Bicycles</v>
      </c>
      <c r="P1024" t="s">
        <v>43</v>
      </c>
      <c r="Q1024">
        <v>97</v>
      </c>
      <c r="R1024" t="s">
        <v>1064</v>
      </c>
      <c r="S1024" t="s">
        <v>45</v>
      </c>
      <c r="T1024" t="s">
        <v>38</v>
      </c>
      <c r="U1024" t="s">
        <v>32</v>
      </c>
      <c r="V1024" t="s">
        <v>47</v>
      </c>
      <c r="W1024">
        <v>10</v>
      </c>
      <c r="X1024">
        <v>5</v>
      </c>
      <c r="Y1024">
        <v>5926.27</v>
      </c>
      <c r="Z1024">
        <v>2949.08</v>
      </c>
      <c r="AA1024">
        <v>42</v>
      </c>
      <c r="AB1024">
        <v>5</v>
      </c>
      <c r="AC1024">
        <v>5</v>
      </c>
      <c r="AD1024">
        <v>2977.19</v>
      </c>
      <c r="AE1024">
        <f t="shared" si="111"/>
        <v>4</v>
      </c>
      <c r="AF1024">
        <f>_xlfn.IFS(AC1024&gt;=14,1,AND(AC1024&lt;=14,AC1024&gt;7),2,AND(AC1024&lt;=7,AC1024&gt;=5),3,AND(AC1024&lt;=4,AC1024&gt;0),4)</f>
        <v>3</v>
      </c>
      <c r="AG1024">
        <f t="shared" si="108"/>
        <v>2</v>
      </c>
      <c r="AH1024">
        <f t="shared" si="109"/>
        <v>432</v>
      </c>
      <c r="AI1024" t="str">
        <f t="shared" si="110"/>
        <v>Platinum Customer</v>
      </c>
    </row>
    <row r="1025" spans="1:35" x14ac:dyDescent="0.3">
      <c r="A1025">
        <v>906</v>
      </c>
      <c r="B1025" t="s">
        <v>3202</v>
      </c>
      <c r="C1025">
        <v>3150</v>
      </c>
      <c r="D1025" t="s">
        <v>40</v>
      </c>
      <c r="E1025" t="s">
        <v>25</v>
      </c>
      <c r="F1025">
        <v>9</v>
      </c>
      <c r="G1025" t="s">
        <v>3203</v>
      </c>
      <c r="H1025" t="s">
        <v>3204</v>
      </c>
      <c r="I1025" t="str">
        <f>VLOOKUP(A1025,[1]Transactions!$A$2:$Y$3480,8,FALSE)</f>
        <v>Standard</v>
      </c>
      <c r="J1025">
        <f>VLOOKUP(A1025,[1]Transactions!$A$2:$Y$3480,13,FALSE)</f>
        <v>217.51</v>
      </c>
      <c r="K1025" s="4">
        <f>VLOOKUP(A1025,[1]Transactions!$A$2:$Y$3480,14,FALSE)</f>
        <v>38647</v>
      </c>
      <c r="M1025" t="b">
        <f>VLOOKUP(A1025,[1]Transactions!$A$2:$Y$3480,5,FALSE)</f>
        <v>1</v>
      </c>
      <c r="N1025" t="str">
        <f>VLOOKUP(A1025,[1]Transactions!$A$2:$Y$3480,6,FALSE)</f>
        <v>Approved</v>
      </c>
      <c r="O1025" t="str">
        <f>VLOOKUP(A1025,[1]Transactions!$A$1:$Y$3480,7,FALSE)</f>
        <v>Giant Bicycles</v>
      </c>
      <c r="P1025" t="s">
        <v>28</v>
      </c>
      <c r="Q1025">
        <v>73</v>
      </c>
      <c r="R1025" t="s">
        <v>641</v>
      </c>
      <c r="S1025" t="s">
        <v>45</v>
      </c>
      <c r="T1025" t="s">
        <v>46</v>
      </c>
      <c r="U1025" t="s">
        <v>32</v>
      </c>
      <c r="V1025" t="s">
        <v>33</v>
      </c>
      <c r="W1025">
        <v>3</v>
      </c>
      <c r="X1025">
        <v>9</v>
      </c>
      <c r="Y1025">
        <v>12920.29</v>
      </c>
      <c r="Z1025">
        <v>8446.42</v>
      </c>
      <c r="AA1025">
        <v>21</v>
      </c>
      <c r="AB1025">
        <v>16</v>
      </c>
      <c r="AC1025">
        <v>9</v>
      </c>
      <c r="AD1025">
        <v>4473.87</v>
      </c>
      <c r="AE1025">
        <f t="shared" si="111"/>
        <v>4</v>
      </c>
      <c r="AF1025">
        <f t="shared" si="107"/>
        <v>2</v>
      </c>
      <c r="AG1025">
        <f t="shared" si="108"/>
        <v>1</v>
      </c>
      <c r="AH1025">
        <f t="shared" si="109"/>
        <v>421</v>
      </c>
      <c r="AI1025" t="str">
        <f t="shared" si="110"/>
        <v>Platinum Customer</v>
      </c>
    </row>
    <row r="1026" spans="1:35" x14ac:dyDescent="0.3">
      <c r="A1026">
        <v>624</v>
      </c>
      <c r="B1026" t="s">
        <v>3205</v>
      </c>
      <c r="C1026">
        <v>2168</v>
      </c>
      <c r="D1026" t="s">
        <v>24</v>
      </c>
      <c r="E1026" t="s">
        <v>25</v>
      </c>
      <c r="F1026">
        <v>8</v>
      </c>
      <c r="G1026" t="s">
        <v>2231</v>
      </c>
      <c r="H1026" t="s">
        <v>3206</v>
      </c>
      <c r="I1026" t="str">
        <f>VLOOKUP(A1026,[1]Transactions!$A$2:$Y$3480,8,FALSE)</f>
        <v>Road</v>
      </c>
      <c r="J1026">
        <f>VLOOKUP(A1026,[1]Transactions!$A$2:$Y$3480,13,FALSE)</f>
        <v>135.84999999999997</v>
      </c>
      <c r="K1026" s="4">
        <f>VLOOKUP(A1026,[1]Transactions!$A$2:$Y$3480,14,FALSE)</f>
        <v>42696</v>
      </c>
      <c r="M1026" t="b">
        <f>VLOOKUP(A1026,[1]Transactions!$A$2:$Y$3480,5,FALSE)</f>
        <v>0</v>
      </c>
      <c r="N1026" t="str">
        <f>VLOOKUP(A1026,[1]Transactions!$A$2:$Y$3480,6,FALSE)</f>
        <v>Approved</v>
      </c>
      <c r="O1026" t="str">
        <f>VLOOKUP(A1026,[1]Transactions!$A$1:$Y$3480,7,FALSE)</f>
        <v>Norco Bicycles</v>
      </c>
      <c r="P1026" t="s">
        <v>28</v>
      </c>
      <c r="Q1026">
        <v>44</v>
      </c>
      <c r="R1026" t="s">
        <v>1490</v>
      </c>
      <c r="S1026" t="s">
        <v>119</v>
      </c>
      <c r="T1026" t="s">
        <v>31</v>
      </c>
      <c r="U1026" t="s">
        <v>32</v>
      </c>
      <c r="V1026" t="s">
        <v>33</v>
      </c>
      <c r="W1026">
        <v>13</v>
      </c>
      <c r="X1026">
        <v>3</v>
      </c>
      <c r="Y1026">
        <v>5079.93</v>
      </c>
      <c r="Z1026">
        <v>1727.04</v>
      </c>
      <c r="AA1026">
        <v>44</v>
      </c>
      <c r="AB1026">
        <v>90</v>
      </c>
      <c r="AC1026">
        <v>3</v>
      </c>
      <c r="AD1026">
        <v>3352.89</v>
      </c>
      <c r="AE1026">
        <f t="shared" si="111"/>
        <v>1</v>
      </c>
      <c r="AF1026">
        <f t="shared" si="107"/>
        <v>4</v>
      </c>
      <c r="AG1026">
        <f t="shared" si="108"/>
        <v>2</v>
      </c>
      <c r="AH1026">
        <f t="shared" si="109"/>
        <v>142</v>
      </c>
      <c r="AI1026" t="str">
        <f t="shared" si="110"/>
        <v>Bronz customer</v>
      </c>
    </row>
    <row r="1027" spans="1:35" x14ac:dyDescent="0.3">
      <c r="A1027">
        <v>1056</v>
      </c>
      <c r="B1027" t="s">
        <v>3207</v>
      </c>
      <c r="C1027">
        <v>2260</v>
      </c>
      <c r="D1027" t="s">
        <v>24</v>
      </c>
      <c r="E1027" t="s">
        <v>25</v>
      </c>
      <c r="F1027">
        <v>7</v>
      </c>
      <c r="G1027" t="s">
        <v>3208</v>
      </c>
      <c r="H1027" t="s">
        <v>3209</v>
      </c>
      <c r="I1027" t="str">
        <f>VLOOKUP(A1027,[1]Transactions!$A$2:$Y$3480,8,FALSE)</f>
        <v>Standard</v>
      </c>
      <c r="J1027">
        <f>VLOOKUP(A1027,[1]Transactions!$A$2:$Y$3480,13,FALSE)</f>
        <v>502.47</v>
      </c>
      <c r="K1027" s="4">
        <f>VLOOKUP(A1027,[1]Transactions!$A$2:$Y$3480,14,FALSE)</f>
        <v>38991</v>
      </c>
      <c r="M1027" t="b">
        <f>VLOOKUP(A1027,[1]Transactions!$A$2:$Y$3480,5,FALSE)</f>
        <v>1</v>
      </c>
      <c r="N1027" t="str">
        <f>VLOOKUP(A1027,[1]Transactions!$A$2:$Y$3480,6,FALSE)</f>
        <v>Approved</v>
      </c>
      <c r="O1027" t="str">
        <f>VLOOKUP(A1027,[1]Transactions!$A$1:$Y$3480,7,FALSE)</f>
        <v>Solex</v>
      </c>
      <c r="P1027" t="s">
        <v>28</v>
      </c>
      <c r="Q1027">
        <v>96</v>
      </c>
      <c r="R1027" t="s">
        <v>1984</v>
      </c>
      <c r="S1027" t="s">
        <v>119</v>
      </c>
      <c r="T1027" t="s">
        <v>38</v>
      </c>
      <c r="U1027" t="s">
        <v>32</v>
      </c>
      <c r="V1027" t="s">
        <v>47</v>
      </c>
      <c r="W1027">
        <v>6</v>
      </c>
      <c r="X1027">
        <v>7</v>
      </c>
      <c r="Y1027">
        <v>7920.27</v>
      </c>
      <c r="Z1027">
        <v>3965.85</v>
      </c>
      <c r="AA1027">
        <v>53</v>
      </c>
      <c r="AB1027">
        <v>24</v>
      </c>
      <c r="AC1027">
        <v>7</v>
      </c>
      <c r="AD1027">
        <v>3954.42</v>
      </c>
      <c r="AE1027">
        <f t="shared" si="111"/>
        <v>3</v>
      </c>
      <c r="AF1027">
        <f t="shared" ref="AF1027:AF1090" si="115">_xlfn.IFS(AC1027&gt;=14,1,AND(AC1027&lt;=14,AC1027&gt;7),2,AND(AC1027&lt;=7,AC1027&gt;5),3,AND(AC1027&lt;=4,AC1027&gt;0),4)</f>
        <v>3</v>
      </c>
      <c r="AG1027">
        <f t="shared" ref="AG1027:AG1090" si="116">_xlfn.IFS(AD1027&gt;4273.398,1,AND(AD1027&lt;=4273.398,AD1027&gt;2918.195),2,AND(AD1027&lt;=2918.195,AD1027&gt;1905.948),3,AND(AD1027&lt;=1905.948,AD1027&gt;15.08),4)</f>
        <v>2</v>
      </c>
      <c r="AH1027">
        <f t="shared" ref="AH1027:AH1090" si="117">(100*AE1027+10*AF1027+AG1027)</f>
        <v>332</v>
      </c>
      <c r="AI1027" t="str">
        <f t="shared" ref="AI1027:AI1090" si="118">_xlfn.IFS(AH1027&gt;411,"Platinum Customer",AND(AH1027&lt;=411,AH1027&gt;311),"Silver Customer",AND(AH1027&lt;=311,AH1027&gt;144),"Gold Customerr",AND(AH1027&lt;=144,AH1027&gt;111),"Bronz customer")</f>
        <v>Silver Customer</v>
      </c>
    </row>
    <row r="1028" spans="1:35" x14ac:dyDescent="0.3">
      <c r="A1028">
        <v>2245</v>
      </c>
      <c r="B1028" t="s">
        <v>3210</v>
      </c>
      <c r="C1028">
        <v>4215</v>
      </c>
      <c r="D1028" t="s">
        <v>53</v>
      </c>
      <c r="E1028" t="s">
        <v>25</v>
      </c>
      <c r="F1028">
        <v>1</v>
      </c>
      <c r="G1028" t="s">
        <v>3211</v>
      </c>
      <c r="H1028" t="s">
        <v>3212</v>
      </c>
      <c r="I1028" t="str">
        <f>VLOOKUP(A1028,[1]Transactions!$A$2:$Y$3480,8,FALSE)</f>
        <v>Standard</v>
      </c>
      <c r="J1028">
        <f>VLOOKUP(A1028,[1]Transactions!$A$2:$Y$3480,13,FALSE)</f>
        <v>209.84000000000003</v>
      </c>
      <c r="K1028" s="4">
        <f>VLOOKUP(A1028,[1]Transactions!$A$2:$Y$3480,14,FALSE)</f>
        <v>41345</v>
      </c>
      <c r="M1028" t="b">
        <f>VLOOKUP(A1028,[1]Transactions!$A$2:$Y$3480,5,FALSE)</f>
        <v>0</v>
      </c>
      <c r="N1028" t="str">
        <f>VLOOKUP(A1028,[1]Transactions!$A$2:$Y$3480,6,FALSE)</f>
        <v>Approved</v>
      </c>
      <c r="O1028" t="str">
        <f>VLOOKUP(A1028,[1]Transactions!$A$1:$Y$3480,7,FALSE)</f>
        <v>Norco Bicycles</v>
      </c>
      <c r="P1028" t="s">
        <v>43</v>
      </c>
      <c r="Q1028">
        <v>11</v>
      </c>
      <c r="R1028" t="s">
        <v>648</v>
      </c>
      <c r="S1028" t="s">
        <v>7272</v>
      </c>
      <c r="T1028" t="s">
        <v>31</v>
      </c>
      <c r="U1028" t="s">
        <v>32</v>
      </c>
      <c r="V1028" t="s">
        <v>47</v>
      </c>
      <c r="W1028">
        <v>3</v>
      </c>
      <c r="X1028">
        <v>7</v>
      </c>
      <c r="Y1028">
        <v>7779.9</v>
      </c>
      <c r="Z1028">
        <v>4459.12</v>
      </c>
      <c r="AA1028">
        <v>40</v>
      </c>
      <c r="AB1028">
        <v>74</v>
      </c>
      <c r="AC1028">
        <v>7</v>
      </c>
      <c r="AD1028">
        <v>3320.78</v>
      </c>
      <c r="AE1028">
        <f t="shared" ref="AE1028:AE1091" si="119">_xlfn.IFS(AB1028&gt;=85,1,AND(AB1028&lt;=81,AB1028&gt;44),2,AND(AB1028&lt;=44,AB1028&gt;17),3,AND(AB1028&lt;=18,AB1028&gt;0),4)</f>
        <v>2</v>
      </c>
      <c r="AF1028">
        <f t="shared" si="115"/>
        <v>3</v>
      </c>
      <c r="AG1028">
        <f t="shared" si="116"/>
        <v>2</v>
      </c>
      <c r="AH1028">
        <f t="shared" si="117"/>
        <v>232</v>
      </c>
      <c r="AI1028" t="str">
        <f t="shared" si="118"/>
        <v>Gold Customerr</v>
      </c>
    </row>
    <row r="1029" spans="1:35" x14ac:dyDescent="0.3">
      <c r="A1029">
        <v>2665</v>
      </c>
      <c r="B1029" t="s">
        <v>3213</v>
      </c>
      <c r="C1029">
        <v>2566</v>
      </c>
      <c r="D1029" t="s">
        <v>24</v>
      </c>
      <c r="E1029" t="s">
        <v>25</v>
      </c>
      <c r="F1029">
        <v>8</v>
      </c>
      <c r="G1029" t="s">
        <v>3214</v>
      </c>
      <c r="H1029" t="s">
        <v>3215</v>
      </c>
      <c r="I1029" t="str">
        <f>VLOOKUP(A1029,[1]Transactions!$A$2:$Y$3480,8,FALSE)</f>
        <v>Standard</v>
      </c>
      <c r="J1029">
        <f>VLOOKUP(A1029,[1]Transactions!$A$2:$Y$3480,13,FALSE)</f>
        <v>812.44</v>
      </c>
      <c r="K1029" s="4">
        <f>VLOOKUP(A1029,[1]Transactions!$A$2:$Y$3480,14,FALSE)</f>
        <v>35707</v>
      </c>
      <c r="M1029" t="b">
        <f>VLOOKUP(A1029,[1]Transactions!$A$2:$Y$3480,5,FALSE)</f>
        <v>1</v>
      </c>
      <c r="N1029" t="str">
        <f>VLOOKUP(A1029,[1]Transactions!$A$2:$Y$3480,6,FALSE)</f>
        <v>Approved</v>
      </c>
      <c r="O1029" t="str">
        <f>VLOOKUP(A1029,[1]Transactions!$A$1:$Y$3480,7,FALSE)</f>
        <v>WeareA2B</v>
      </c>
      <c r="P1029" t="s">
        <v>28</v>
      </c>
      <c r="Q1029">
        <v>43</v>
      </c>
      <c r="R1029" t="s">
        <v>621</v>
      </c>
      <c r="S1029" t="s">
        <v>183</v>
      </c>
      <c r="T1029" t="s">
        <v>31</v>
      </c>
      <c r="U1029" t="s">
        <v>32</v>
      </c>
      <c r="V1029" t="s">
        <v>33</v>
      </c>
      <c r="W1029">
        <v>17</v>
      </c>
      <c r="X1029">
        <v>3</v>
      </c>
      <c r="Y1029">
        <v>5364.68</v>
      </c>
      <c r="Z1029">
        <v>1981.06</v>
      </c>
      <c r="AA1029">
        <v>55</v>
      </c>
      <c r="AB1029">
        <v>30</v>
      </c>
      <c r="AC1029">
        <v>3</v>
      </c>
      <c r="AD1029">
        <v>3383.62</v>
      </c>
      <c r="AE1029">
        <f t="shared" si="119"/>
        <v>3</v>
      </c>
      <c r="AF1029">
        <f t="shared" si="115"/>
        <v>4</v>
      </c>
      <c r="AG1029">
        <f t="shared" si="116"/>
        <v>2</v>
      </c>
      <c r="AH1029">
        <f t="shared" si="117"/>
        <v>342</v>
      </c>
      <c r="AI1029" t="str">
        <f t="shared" si="118"/>
        <v>Silver Customer</v>
      </c>
    </row>
    <row r="1030" spans="1:35" x14ac:dyDescent="0.3">
      <c r="A1030">
        <v>1761</v>
      </c>
      <c r="B1030" t="s">
        <v>3216</v>
      </c>
      <c r="C1030">
        <v>2170</v>
      </c>
      <c r="D1030" t="s">
        <v>24</v>
      </c>
      <c r="E1030" t="s">
        <v>25</v>
      </c>
      <c r="F1030">
        <v>9</v>
      </c>
      <c r="G1030" t="s">
        <v>3217</v>
      </c>
      <c r="H1030" t="s">
        <v>3218</v>
      </c>
      <c r="I1030" t="str">
        <f>VLOOKUP(A1030,[1]Transactions!$A$2:$Y$3480,8,FALSE)</f>
        <v>Standard</v>
      </c>
      <c r="J1030">
        <f>VLOOKUP(A1030,[1]Transactions!$A$2:$Y$3480,13,FALSE)</f>
        <v>583.2700000000001</v>
      </c>
      <c r="K1030" s="4">
        <f>VLOOKUP(A1030,[1]Transactions!$A$2:$Y$3480,14,FALSE)</f>
        <v>40672</v>
      </c>
      <c r="M1030" t="b">
        <f>VLOOKUP(A1030,[1]Transactions!$A$2:$Y$3480,5,FALSE)</f>
        <v>0</v>
      </c>
      <c r="N1030" t="str">
        <f>VLOOKUP(A1030,[1]Transactions!$A$2:$Y$3480,6,FALSE)</f>
        <v>Approved</v>
      </c>
      <c r="O1030" t="str">
        <f>VLOOKUP(A1030,[1]Transactions!$A$1:$Y$3480,7,FALSE)</f>
        <v>OHM Cycles</v>
      </c>
      <c r="P1030" t="s">
        <v>43</v>
      </c>
      <c r="Q1030">
        <v>96</v>
      </c>
      <c r="R1030" t="s">
        <v>710</v>
      </c>
      <c r="S1030" t="s">
        <v>119</v>
      </c>
      <c r="T1030" t="s">
        <v>31</v>
      </c>
      <c r="U1030" t="s">
        <v>32</v>
      </c>
      <c r="V1030" t="s">
        <v>33</v>
      </c>
      <c r="W1030">
        <v>14</v>
      </c>
      <c r="X1030">
        <v>5</v>
      </c>
      <c r="Y1030">
        <v>5743.1</v>
      </c>
      <c r="Z1030">
        <v>2484.15</v>
      </c>
      <c r="AA1030">
        <v>46</v>
      </c>
      <c r="AB1030">
        <v>18</v>
      </c>
      <c r="AC1030">
        <v>5</v>
      </c>
      <c r="AD1030">
        <v>3258.95</v>
      </c>
      <c r="AE1030">
        <f t="shared" si="119"/>
        <v>3</v>
      </c>
      <c r="AF1030">
        <f>_xlfn.IFS(AC1030&gt;=14,1,AND(AC1030&lt;=14,AC1030&gt;7),2,AND(AC1030&lt;=7,AC1030&gt;=5),3,AND(AC1030&lt;=4,AC1030&gt;0),4)</f>
        <v>3</v>
      </c>
      <c r="AG1030">
        <f t="shared" si="116"/>
        <v>2</v>
      </c>
      <c r="AH1030">
        <f t="shared" si="117"/>
        <v>332</v>
      </c>
      <c r="AI1030" t="str">
        <f t="shared" si="118"/>
        <v>Silver Customer</v>
      </c>
    </row>
    <row r="1031" spans="1:35" x14ac:dyDescent="0.3">
      <c r="A1031">
        <v>3461</v>
      </c>
      <c r="B1031" t="s">
        <v>3219</v>
      </c>
      <c r="C1031">
        <v>2196</v>
      </c>
      <c r="D1031" t="s">
        <v>24</v>
      </c>
      <c r="E1031" t="s">
        <v>25</v>
      </c>
      <c r="F1031">
        <v>9</v>
      </c>
      <c r="G1031" t="s">
        <v>3220</v>
      </c>
      <c r="H1031" t="s">
        <v>3221</v>
      </c>
      <c r="I1031" t="str">
        <f>VLOOKUP(A1031,[1]Transactions!$A$2:$Y$3480,8,FALSE)</f>
        <v>Standard</v>
      </c>
      <c r="J1031">
        <f>VLOOKUP(A1031,[1]Transactions!$A$2:$Y$3480,13,FALSE)</f>
        <v>1215.3399999999999</v>
      </c>
      <c r="K1031" s="4">
        <f>VLOOKUP(A1031,[1]Transactions!$A$2:$Y$3480,14,FALSE)</f>
        <v>39915</v>
      </c>
      <c r="M1031" t="b">
        <f>VLOOKUP(A1031,[1]Transactions!$A$2:$Y$3480,5,FALSE)</f>
        <v>0</v>
      </c>
      <c r="N1031" t="str">
        <f>VLOOKUP(A1031,[1]Transactions!$A$2:$Y$3480,6,FALSE)</f>
        <v>Approved</v>
      </c>
      <c r="O1031" t="str">
        <f>VLOOKUP(A1031,[1]Transactions!$A$1:$Y$3480,7,FALSE)</f>
        <v>Solex</v>
      </c>
      <c r="P1031" t="s">
        <v>28</v>
      </c>
      <c r="Q1031">
        <v>28</v>
      </c>
      <c r="R1031" t="s">
        <v>195</v>
      </c>
      <c r="S1031" t="s">
        <v>119</v>
      </c>
      <c r="T1031" t="s">
        <v>38</v>
      </c>
      <c r="U1031" t="s">
        <v>32</v>
      </c>
      <c r="V1031" t="s">
        <v>33</v>
      </c>
      <c r="W1031">
        <v>17</v>
      </c>
      <c r="X1031">
        <v>7</v>
      </c>
      <c r="Y1031">
        <v>8401.2099999999991</v>
      </c>
      <c r="Z1031">
        <v>4168.01</v>
      </c>
      <c r="AA1031">
        <v>57</v>
      </c>
      <c r="AB1031">
        <v>136</v>
      </c>
      <c r="AC1031">
        <v>7</v>
      </c>
      <c r="AD1031">
        <v>4233.2</v>
      </c>
      <c r="AE1031">
        <f t="shared" si="119"/>
        <v>1</v>
      </c>
      <c r="AF1031">
        <f t="shared" si="115"/>
        <v>3</v>
      </c>
      <c r="AG1031">
        <f t="shared" si="116"/>
        <v>2</v>
      </c>
      <c r="AH1031">
        <f t="shared" si="117"/>
        <v>132</v>
      </c>
      <c r="AI1031" t="str">
        <f t="shared" si="118"/>
        <v>Bronz customer</v>
      </c>
    </row>
    <row r="1032" spans="1:35" x14ac:dyDescent="0.3">
      <c r="A1032">
        <v>832</v>
      </c>
      <c r="B1032" t="s">
        <v>3222</v>
      </c>
      <c r="C1032">
        <v>4114</v>
      </c>
      <c r="D1032" t="s">
        <v>53</v>
      </c>
      <c r="E1032" t="s">
        <v>25</v>
      </c>
      <c r="F1032">
        <v>3</v>
      </c>
      <c r="G1032" t="s">
        <v>3223</v>
      </c>
      <c r="H1032" t="s">
        <v>3224</v>
      </c>
      <c r="I1032" t="str">
        <f>VLOOKUP(A1032,[1]Transactions!$A$2:$Y$3480,8,FALSE)</f>
        <v>Standard</v>
      </c>
      <c r="J1032">
        <f>VLOOKUP(A1032,[1]Transactions!$A$2:$Y$3480,13,FALSE)</f>
        <v>182.81000000000017</v>
      </c>
      <c r="K1032" s="4">
        <f>VLOOKUP(A1032,[1]Transactions!$A$2:$Y$3480,14,FALSE)</f>
        <v>34586</v>
      </c>
      <c r="M1032" t="b">
        <f>VLOOKUP(A1032,[1]Transactions!$A$2:$Y$3480,5,FALSE)</f>
        <v>0</v>
      </c>
      <c r="N1032" t="str">
        <f>VLOOKUP(A1032,[1]Transactions!$A$2:$Y$3480,6,FALSE)</f>
        <v>Approved</v>
      </c>
      <c r="O1032" t="str">
        <f>VLOOKUP(A1032,[1]Transactions!$A$1:$Y$3480,7,FALSE)</f>
        <v>Norco Bicycles</v>
      </c>
      <c r="P1032" t="s">
        <v>28</v>
      </c>
      <c r="Q1032">
        <v>30</v>
      </c>
      <c r="R1032" t="s">
        <v>238</v>
      </c>
      <c r="S1032" t="s">
        <v>57</v>
      </c>
      <c r="T1032" t="s">
        <v>31</v>
      </c>
      <c r="U1032" t="s">
        <v>32</v>
      </c>
      <c r="V1032" t="s">
        <v>47</v>
      </c>
      <c r="W1032">
        <v>14</v>
      </c>
      <c r="X1032">
        <v>11</v>
      </c>
      <c r="Y1032">
        <v>12410.17</v>
      </c>
      <c r="Z1032">
        <v>4044.02</v>
      </c>
      <c r="AA1032">
        <v>42</v>
      </c>
      <c r="AB1032">
        <v>17</v>
      </c>
      <c r="AC1032">
        <v>11</v>
      </c>
      <c r="AD1032">
        <v>8366.15</v>
      </c>
      <c r="AE1032">
        <f t="shared" si="119"/>
        <v>4</v>
      </c>
      <c r="AF1032">
        <f t="shared" si="115"/>
        <v>2</v>
      </c>
      <c r="AG1032">
        <f t="shared" si="116"/>
        <v>1</v>
      </c>
      <c r="AH1032">
        <f t="shared" si="117"/>
        <v>421</v>
      </c>
      <c r="AI1032" t="str">
        <f t="shared" si="118"/>
        <v>Platinum Customer</v>
      </c>
    </row>
    <row r="1033" spans="1:35" x14ac:dyDescent="0.3">
      <c r="A1033">
        <v>2186</v>
      </c>
      <c r="B1033" t="s">
        <v>3225</v>
      </c>
      <c r="C1033">
        <v>2557</v>
      </c>
      <c r="D1033" t="s">
        <v>24</v>
      </c>
      <c r="E1033" t="s">
        <v>25</v>
      </c>
      <c r="F1033">
        <v>9</v>
      </c>
      <c r="G1033" t="s">
        <v>3226</v>
      </c>
      <c r="H1033" t="s">
        <v>3227</v>
      </c>
      <c r="I1033" t="str">
        <f>VLOOKUP(A1033,[1]Transactions!$A$2:$Y$3480,8,FALSE)</f>
        <v>Standard</v>
      </c>
      <c r="J1033">
        <f>VLOOKUP(A1033,[1]Transactions!$A$2:$Y$3480,13,FALSE)</f>
        <v>25.089999999999989</v>
      </c>
      <c r="K1033" s="4">
        <f>VLOOKUP(A1033,[1]Transactions!$A$2:$Y$3480,14,FALSE)</f>
        <v>36367</v>
      </c>
      <c r="M1033" t="b">
        <f>VLOOKUP(A1033,[1]Transactions!$A$2:$Y$3480,5,FALSE)</f>
        <v>1</v>
      </c>
      <c r="N1033" t="str">
        <f>VLOOKUP(A1033,[1]Transactions!$A$2:$Y$3480,6,FALSE)</f>
        <v>Approved</v>
      </c>
      <c r="O1033" t="str">
        <f>VLOOKUP(A1033,[1]Transactions!$A$1:$Y$3480,7,FALSE)</f>
        <v>Solex</v>
      </c>
      <c r="P1033" t="s">
        <v>43</v>
      </c>
      <c r="Q1033">
        <v>61</v>
      </c>
      <c r="R1033" t="s">
        <v>265</v>
      </c>
      <c r="S1033" t="s">
        <v>30</v>
      </c>
      <c r="T1033" t="s">
        <v>46</v>
      </c>
      <c r="U1033" t="s">
        <v>32</v>
      </c>
      <c r="V1033" t="s">
        <v>47</v>
      </c>
      <c r="W1033">
        <v>5</v>
      </c>
      <c r="X1033">
        <v>3</v>
      </c>
      <c r="Y1033">
        <v>4245.21</v>
      </c>
      <c r="Z1033">
        <v>2288.8200000000002</v>
      </c>
      <c r="AA1033">
        <v>57</v>
      </c>
      <c r="AB1033">
        <v>154</v>
      </c>
      <c r="AC1033">
        <v>3</v>
      </c>
      <c r="AD1033">
        <v>1956.39</v>
      </c>
      <c r="AE1033">
        <f t="shared" si="119"/>
        <v>1</v>
      </c>
      <c r="AF1033">
        <f t="shared" si="115"/>
        <v>4</v>
      </c>
      <c r="AG1033">
        <f t="shared" si="116"/>
        <v>3</v>
      </c>
      <c r="AH1033">
        <f t="shared" si="117"/>
        <v>143</v>
      </c>
      <c r="AI1033" t="str">
        <f t="shared" si="118"/>
        <v>Bronz customer</v>
      </c>
    </row>
    <row r="1034" spans="1:35" x14ac:dyDescent="0.3">
      <c r="A1034">
        <v>3165</v>
      </c>
      <c r="B1034" t="s">
        <v>3228</v>
      </c>
      <c r="C1034">
        <v>2745</v>
      </c>
      <c r="D1034" t="s">
        <v>24</v>
      </c>
      <c r="E1034" t="s">
        <v>25</v>
      </c>
      <c r="F1034">
        <v>9</v>
      </c>
      <c r="G1034" t="s">
        <v>3229</v>
      </c>
      <c r="H1034" t="s">
        <v>3230</v>
      </c>
      <c r="I1034" t="str">
        <f>VLOOKUP(A1034,[1]Transactions!$A$2:$Y$3480,8,FALSE)</f>
        <v>Road</v>
      </c>
      <c r="J1034">
        <f>VLOOKUP(A1034,[1]Transactions!$A$2:$Y$3480,13,FALSE)</f>
        <v>445.20999999999992</v>
      </c>
      <c r="K1034" s="4">
        <f>VLOOKUP(A1034,[1]Transactions!$A$2:$Y$3480,14,FALSE)</f>
        <v>40553</v>
      </c>
      <c r="M1034" t="b">
        <f>VLOOKUP(A1034,[1]Transactions!$A$2:$Y$3480,5,FALSE)</f>
        <v>0</v>
      </c>
      <c r="N1034" t="str">
        <f>VLOOKUP(A1034,[1]Transactions!$A$2:$Y$3480,6,FALSE)</f>
        <v>Approved</v>
      </c>
      <c r="O1034" t="str">
        <f>VLOOKUP(A1034,[1]Transactions!$A$1:$Y$3480,7,FALSE)</f>
        <v>Norco Bicycles</v>
      </c>
      <c r="P1034" t="s">
        <v>43</v>
      </c>
      <c r="Q1034">
        <v>56</v>
      </c>
      <c r="R1034" t="s">
        <v>127</v>
      </c>
      <c r="S1034" t="s">
        <v>119</v>
      </c>
      <c r="T1034" t="s">
        <v>38</v>
      </c>
      <c r="U1034" t="s">
        <v>32</v>
      </c>
      <c r="V1034" t="s">
        <v>33</v>
      </c>
      <c r="W1034">
        <v>10</v>
      </c>
      <c r="X1034">
        <v>8</v>
      </c>
      <c r="Y1034">
        <v>8775.91</v>
      </c>
      <c r="Z1034">
        <v>5608.02</v>
      </c>
      <c r="AA1034">
        <v>45</v>
      </c>
      <c r="AB1034">
        <v>77</v>
      </c>
      <c r="AC1034">
        <v>8</v>
      </c>
      <c r="AD1034">
        <v>3167.89</v>
      </c>
      <c r="AE1034">
        <f t="shared" si="119"/>
        <v>2</v>
      </c>
      <c r="AF1034">
        <f t="shared" si="115"/>
        <v>2</v>
      </c>
      <c r="AG1034">
        <f t="shared" si="116"/>
        <v>2</v>
      </c>
      <c r="AH1034">
        <f t="shared" si="117"/>
        <v>222</v>
      </c>
      <c r="AI1034" t="str">
        <f t="shared" si="118"/>
        <v>Gold Customerr</v>
      </c>
    </row>
    <row r="1035" spans="1:35" x14ac:dyDescent="0.3">
      <c r="A1035">
        <v>3221</v>
      </c>
      <c r="B1035" t="s">
        <v>3231</v>
      </c>
      <c r="C1035">
        <v>4055</v>
      </c>
      <c r="D1035" t="s">
        <v>53</v>
      </c>
      <c r="E1035" t="s">
        <v>25</v>
      </c>
      <c r="F1035">
        <v>8</v>
      </c>
      <c r="G1035" t="s">
        <v>3232</v>
      </c>
      <c r="H1035" t="s">
        <v>3233</v>
      </c>
      <c r="I1035" t="str">
        <f>VLOOKUP(A1035,[1]Transactions!$A$2:$Y$3480,8,FALSE)</f>
        <v>Standard</v>
      </c>
      <c r="J1035">
        <f>VLOOKUP(A1035,[1]Transactions!$A$2:$Y$3480,13,FALSE)</f>
        <v>72.599999999999966</v>
      </c>
      <c r="K1035" s="4">
        <f>VLOOKUP(A1035,[1]Transactions!$A$2:$Y$3480,14,FALSE)</f>
        <v>38482</v>
      </c>
      <c r="M1035" t="b">
        <f>VLOOKUP(A1035,[1]Transactions!$A$2:$Y$3480,5,FALSE)</f>
        <v>0</v>
      </c>
      <c r="N1035" t="str">
        <f>VLOOKUP(A1035,[1]Transactions!$A$2:$Y$3480,6,FALSE)</f>
        <v>Approved</v>
      </c>
      <c r="O1035" t="str">
        <f>VLOOKUP(A1035,[1]Transactions!$A$1:$Y$3480,7,FALSE)</f>
        <v>Norco Bicycles</v>
      </c>
      <c r="P1035" t="s">
        <v>43</v>
      </c>
      <c r="Q1035">
        <v>59</v>
      </c>
      <c r="R1035" t="s">
        <v>111</v>
      </c>
      <c r="S1035" t="s">
        <v>176</v>
      </c>
      <c r="T1035" t="s">
        <v>46</v>
      </c>
      <c r="U1035" t="s">
        <v>32</v>
      </c>
      <c r="V1035" t="s">
        <v>33</v>
      </c>
      <c r="W1035">
        <v>11</v>
      </c>
      <c r="X1035">
        <v>9</v>
      </c>
      <c r="Y1035">
        <v>11096.32</v>
      </c>
      <c r="Z1035">
        <v>6352.71</v>
      </c>
      <c r="AA1035">
        <v>61</v>
      </c>
      <c r="AB1035">
        <v>111</v>
      </c>
      <c r="AC1035">
        <v>9</v>
      </c>
      <c r="AD1035">
        <v>4743.6099999999997</v>
      </c>
      <c r="AE1035">
        <f t="shared" si="119"/>
        <v>1</v>
      </c>
      <c r="AF1035">
        <f t="shared" si="115"/>
        <v>2</v>
      </c>
      <c r="AG1035">
        <f t="shared" si="116"/>
        <v>1</v>
      </c>
      <c r="AH1035">
        <f t="shared" si="117"/>
        <v>121</v>
      </c>
      <c r="AI1035" t="str">
        <f t="shared" si="118"/>
        <v>Bronz customer</v>
      </c>
    </row>
    <row r="1036" spans="1:35" x14ac:dyDescent="0.3">
      <c r="A1036">
        <v>1800</v>
      </c>
      <c r="B1036" t="s">
        <v>3234</v>
      </c>
      <c r="C1036">
        <v>2199</v>
      </c>
      <c r="D1036" t="s">
        <v>24</v>
      </c>
      <c r="E1036" t="s">
        <v>25</v>
      </c>
      <c r="F1036">
        <v>9</v>
      </c>
      <c r="G1036" t="s">
        <v>3235</v>
      </c>
      <c r="H1036" t="s">
        <v>3236</v>
      </c>
      <c r="I1036" t="str">
        <f>VLOOKUP(A1036,[1]Transactions!$A$2:$Y$3480,8,FALSE)</f>
        <v>Road</v>
      </c>
      <c r="J1036">
        <f>VLOOKUP(A1036,[1]Transactions!$A$2:$Y$3480,13,FALSE)</f>
        <v>198.22000000000003</v>
      </c>
      <c r="K1036" s="4">
        <f>VLOOKUP(A1036,[1]Transactions!$A$2:$Y$3480,14,FALSE)</f>
        <v>33879</v>
      </c>
      <c r="M1036" t="b">
        <f>VLOOKUP(A1036,[1]Transactions!$A$2:$Y$3480,5,FALSE)</f>
        <v>1</v>
      </c>
      <c r="N1036" t="str">
        <f>VLOOKUP(A1036,[1]Transactions!$A$2:$Y$3480,6,FALSE)</f>
        <v>Approved</v>
      </c>
      <c r="O1036" t="str">
        <f>VLOOKUP(A1036,[1]Transactions!$A$1:$Y$3480,7,FALSE)</f>
        <v>Giant Bicycles</v>
      </c>
      <c r="P1036" t="s">
        <v>43</v>
      </c>
      <c r="Q1036">
        <v>30</v>
      </c>
      <c r="R1036" t="s">
        <v>425</v>
      </c>
      <c r="S1036" t="s">
        <v>7272</v>
      </c>
      <c r="T1036" t="s">
        <v>46</v>
      </c>
      <c r="U1036" t="s">
        <v>32</v>
      </c>
      <c r="V1036" t="s">
        <v>47</v>
      </c>
      <c r="W1036">
        <v>11</v>
      </c>
      <c r="X1036">
        <v>3</v>
      </c>
      <c r="Y1036">
        <v>3565.92</v>
      </c>
      <c r="Z1036">
        <v>1125.57</v>
      </c>
      <c r="AA1036">
        <v>65</v>
      </c>
      <c r="AB1036">
        <v>171</v>
      </c>
      <c r="AC1036">
        <v>3</v>
      </c>
      <c r="AD1036">
        <v>2440.35</v>
      </c>
      <c r="AE1036">
        <f t="shared" si="119"/>
        <v>1</v>
      </c>
      <c r="AF1036">
        <f t="shared" si="115"/>
        <v>4</v>
      </c>
      <c r="AG1036">
        <f t="shared" si="116"/>
        <v>3</v>
      </c>
      <c r="AH1036">
        <f t="shared" si="117"/>
        <v>143</v>
      </c>
      <c r="AI1036" t="str">
        <f t="shared" si="118"/>
        <v>Bronz customer</v>
      </c>
    </row>
    <row r="1037" spans="1:35" x14ac:dyDescent="0.3">
      <c r="A1037">
        <v>1478</v>
      </c>
      <c r="B1037" t="s">
        <v>3237</v>
      </c>
      <c r="C1037">
        <v>2340</v>
      </c>
      <c r="D1037" t="s">
        <v>24</v>
      </c>
      <c r="E1037" t="s">
        <v>25</v>
      </c>
      <c r="F1037">
        <v>2</v>
      </c>
      <c r="G1037" t="s">
        <v>3238</v>
      </c>
      <c r="H1037" t="s">
        <v>3239</v>
      </c>
      <c r="I1037" t="str">
        <f>VLOOKUP(A1037,[1]Transactions!$A$2:$Y$3480,8,FALSE)</f>
        <v>Standard</v>
      </c>
      <c r="J1037">
        <f>VLOOKUP(A1037,[1]Transactions!$A$2:$Y$3480,13,FALSE)</f>
        <v>299.27</v>
      </c>
      <c r="K1037" s="4">
        <f>VLOOKUP(A1037,[1]Transactions!$A$2:$Y$3480,14,FALSE)</f>
        <v>33552</v>
      </c>
      <c r="M1037" t="b">
        <f>VLOOKUP(A1037,[1]Transactions!$A$2:$Y$3480,5,FALSE)</f>
        <v>1</v>
      </c>
      <c r="N1037" t="str">
        <f>VLOOKUP(A1037,[1]Transactions!$A$2:$Y$3480,6,FALSE)</f>
        <v>Approved</v>
      </c>
      <c r="O1037" t="str">
        <f>VLOOKUP(A1037,[1]Transactions!$A$1:$Y$3480,7,FALSE)</f>
        <v>Solex</v>
      </c>
      <c r="P1037" t="s">
        <v>28</v>
      </c>
      <c r="Q1037">
        <v>40</v>
      </c>
      <c r="R1037" t="s">
        <v>842</v>
      </c>
      <c r="S1037" t="s">
        <v>45</v>
      </c>
      <c r="T1037" t="s">
        <v>46</v>
      </c>
      <c r="U1037" t="s">
        <v>32</v>
      </c>
      <c r="V1037" t="s">
        <v>47</v>
      </c>
      <c r="W1037">
        <v>9</v>
      </c>
      <c r="X1037">
        <v>7</v>
      </c>
      <c r="Y1037">
        <v>6907.85</v>
      </c>
      <c r="Z1037">
        <v>3302.46</v>
      </c>
      <c r="AA1037">
        <v>27</v>
      </c>
      <c r="AB1037">
        <v>1</v>
      </c>
      <c r="AC1037">
        <v>7</v>
      </c>
      <c r="AD1037">
        <v>3605.39</v>
      </c>
      <c r="AE1037">
        <f t="shared" si="119"/>
        <v>4</v>
      </c>
      <c r="AF1037">
        <f t="shared" si="115"/>
        <v>3</v>
      </c>
      <c r="AG1037">
        <f t="shared" si="116"/>
        <v>2</v>
      </c>
      <c r="AH1037">
        <f t="shared" si="117"/>
        <v>432</v>
      </c>
      <c r="AI1037" t="str">
        <f t="shared" si="118"/>
        <v>Platinum Customer</v>
      </c>
    </row>
    <row r="1038" spans="1:35" x14ac:dyDescent="0.3">
      <c r="A1038">
        <v>1391</v>
      </c>
      <c r="B1038" t="s">
        <v>3240</v>
      </c>
      <c r="C1038">
        <v>3099</v>
      </c>
      <c r="D1038" t="s">
        <v>40</v>
      </c>
      <c r="E1038" t="s">
        <v>25</v>
      </c>
      <c r="F1038">
        <v>9</v>
      </c>
      <c r="G1038" t="s">
        <v>3241</v>
      </c>
      <c r="H1038" t="s">
        <v>3242</v>
      </c>
      <c r="I1038" t="str">
        <f>VLOOKUP(A1038,[1]Transactions!$A$2:$Y$3480,8,FALSE)</f>
        <v>Standard</v>
      </c>
      <c r="J1038">
        <f>VLOOKUP(A1038,[1]Transactions!$A$2:$Y$3480,13,FALSE)</f>
        <v>133.7800000000002</v>
      </c>
      <c r="K1038" s="4">
        <f>VLOOKUP(A1038,[1]Transactions!$A$2:$Y$3480,14,FALSE)</f>
        <v>33888</v>
      </c>
      <c r="M1038" t="b">
        <f>VLOOKUP(A1038,[1]Transactions!$A$2:$Y$3480,5,FALSE)</f>
        <v>0</v>
      </c>
      <c r="N1038" t="str">
        <f>VLOOKUP(A1038,[1]Transactions!$A$2:$Y$3480,6,FALSE)</f>
        <v>Approved</v>
      </c>
      <c r="O1038" t="str">
        <f>VLOOKUP(A1038,[1]Transactions!$A$1:$Y$3480,7,FALSE)</f>
        <v>Norco Bicycles</v>
      </c>
      <c r="P1038" t="s">
        <v>43</v>
      </c>
      <c r="Q1038">
        <v>62</v>
      </c>
      <c r="R1038" t="s">
        <v>1450</v>
      </c>
      <c r="S1038" t="s">
        <v>57</v>
      </c>
      <c r="T1038" t="s">
        <v>46</v>
      </c>
      <c r="U1038" t="s">
        <v>32</v>
      </c>
      <c r="V1038" t="s">
        <v>47</v>
      </c>
      <c r="W1038">
        <v>12</v>
      </c>
      <c r="X1038">
        <v>3</v>
      </c>
      <c r="Y1038">
        <v>3611.78</v>
      </c>
      <c r="Z1038">
        <v>1327.95</v>
      </c>
      <c r="AA1038">
        <v>44</v>
      </c>
      <c r="AB1038">
        <v>63</v>
      </c>
      <c r="AC1038">
        <v>3</v>
      </c>
      <c r="AD1038">
        <v>2283.83</v>
      </c>
      <c r="AE1038">
        <f t="shared" si="119"/>
        <v>2</v>
      </c>
      <c r="AF1038">
        <f t="shared" si="115"/>
        <v>4</v>
      </c>
      <c r="AG1038">
        <f t="shared" si="116"/>
        <v>3</v>
      </c>
      <c r="AH1038">
        <f t="shared" si="117"/>
        <v>243</v>
      </c>
      <c r="AI1038" t="str">
        <f t="shared" si="118"/>
        <v>Gold Customerr</v>
      </c>
    </row>
    <row r="1039" spans="1:35" x14ac:dyDescent="0.3">
      <c r="A1039">
        <v>2218</v>
      </c>
      <c r="B1039" t="s">
        <v>3243</v>
      </c>
      <c r="C1039">
        <v>3505</v>
      </c>
      <c r="D1039" t="s">
        <v>40</v>
      </c>
      <c r="E1039" t="s">
        <v>25</v>
      </c>
      <c r="F1039">
        <v>1</v>
      </c>
      <c r="G1039" t="s">
        <v>3244</v>
      </c>
      <c r="H1039" t="s">
        <v>3245</v>
      </c>
      <c r="I1039" t="str">
        <f>VLOOKUP(A1039,[1]Transactions!$A$2:$Y$3480,8,FALSE)</f>
        <v>Standard</v>
      </c>
      <c r="J1039">
        <f>VLOOKUP(A1039,[1]Transactions!$A$2:$Y$3480,13,FALSE)</f>
        <v>1215.3399999999999</v>
      </c>
      <c r="K1039" s="4">
        <f>VLOOKUP(A1039,[1]Transactions!$A$2:$Y$3480,14,FALSE)</f>
        <v>39427</v>
      </c>
      <c r="M1039" t="b">
        <f>VLOOKUP(A1039,[1]Transactions!$A$2:$Y$3480,5,FALSE)</f>
        <v>0</v>
      </c>
      <c r="N1039" t="str">
        <f>VLOOKUP(A1039,[1]Transactions!$A$2:$Y$3480,6,FALSE)</f>
        <v>Approved</v>
      </c>
      <c r="O1039" t="str">
        <f>VLOOKUP(A1039,[1]Transactions!$A$1:$Y$3480,7,FALSE)</f>
        <v>Solex</v>
      </c>
      <c r="P1039" t="s">
        <v>43</v>
      </c>
      <c r="Q1039">
        <v>94</v>
      </c>
      <c r="R1039" t="s">
        <v>815</v>
      </c>
      <c r="S1039" t="s">
        <v>30</v>
      </c>
      <c r="T1039" t="s">
        <v>38</v>
      </c>
      <c r="U1039" t="s">
        <v>32</v>
      </c>
      <c r="V1039" t="s">
        <v>47</v>
      </c>
      <c r="W1039">
        <v>4</v>
      </c>
      <c r="X1039">
        <v>3</v>
      </c>
      <c r="Y1039">
        <v>4304.09</v>
      </c>
      <c r="Z1039">
        <v>1560.53</v>
      </c>
      <c r="AA1039">
        <v>28</v>
      </c>
      <c r="AB1039">
        <v>21</v>
      </c>
      <c r="AC1039">
        <v>3</v>
      </c>
      <c r="AD1039">
        <v>2743.56</v>
      </c>
      <c r="AE1039">
        <f t="shared" si="119"/>
        <v>3</v>
      </c>
      <c r="AF1039">
        <f t="shared" si="115"/>
        <v>4</v>
      </c>
      <c r="AG1039">
        <f t="shared" si="116"/>
        <v>3</v>
      </c>
      <c r="AH1039">
        <f t="shared" si="117"/>
        <v>343</v>
      </c>
      <c r="AI1039" t="str">
        <f t="shared" si="118"/>
        <v>Silver Customer</v>
      </c>
    </row>
    <row r="1040" spans="1:35" x14ac:dyDescent="0.3">
      <c r="A1040">
        <v>2687</v>
      </c>
      <c r="B1040" t="s">
        <v>3246</v>
      </c>
      <c r="C1040">
        <v>2208</v>
      </c>
      <c r="D1040" t="s">
        <v>24</v>
      </c>
      <c r="E1040" t="s">
        <v>25</v>
      </c>
      <c r="F1040">
        <v>10</v>
      </c>
      <c r="G1040" t="s">
        <v>3247</v>
      </c>
      <c r="H1040" t="s">
        <v>3248</v>
      </c>
      <c r="I1040" t="str">
        <f>VLOOKUP(A1040,[1]Transactions!$A$2:$Y$3480,8,FALSE)</f>
        <v>Road</v>
      </c>
      <c r="J1040">
        <f>VLOOKUP(A1040,[1]Transactions!$A$2:$Y$3480,13,FALSE)</f>
        <v>445.20999999999992</v>
      </c>
      <c r="K1040" s="4">
        <f>VLOOKUP(A1040,[1]Transactions!$A$2:$Y$3480,14,FALSE)</f>
        <v>33429</v>
      </c>
      <c r="M1040" t="b">
        <f>VLOOKUP(A1040,[1]Transactions!$A$2:$Y$3480,5,FALSE)</f>
        <v>0</v>
      </c>
      <c r="N1040" t="str">
        <f>VLOOKUP(A1040,[1]Transactions!$A$2:$Y$3480,6,FALSE)</f>
        <v>Approved</v>
      </c>
      <c r="O1040" t="str">
        <f>VLOOKUP(A1040,[1]Transactions!$A$1:$Y$3480,7,FALSE)</f>
        <v>Norco Bicycles</v>
      </c>
      <c r="P1040" t="s">
        <v>28</v>
      </c>
      <c r="Q1040">
        <v>67</v>
      </c>
      <c r="R1040" t="s">
        <v>210</v>
      </c>
      <c r="S1040" t="s">
        <v>119</v>
      </c>
      <c r="T1040" t="s">
        <v>46</v>
      </c>
      <c r="U1040" t="s">
        <v>32</v>
      </c>
      <c r="V1040" t="s">
        <v>33</v>
      </c>
      <c r="W1040">
        <v>20</v>
      </c>
      <c r="X1040">
        <v>7</v>
      </c>
      <c r="Y1040">
        <v>6724.23</v>
      </c>
      <c r="Z1040">
        <v>3616.99</v>
      </c>
      <c r="AA1040">
        <v>58</v>
      </c>
      <c r="AB1040">
        <v>17</v>
      </c>
      <c r="AC1040">
        <v>7</v>
      </c>
      <c r="AD1040">
        <v>3107.24</v>
      </c>
      <c r="AE1040">
        <f t="shared" si="119"/>
        <v>4</v>
      </c>
      <c r="AF1040">
        <f t="shared" si="115"/>
        <v>3</v>
      </c>
      <c r="AG1040">
        <f t="shared" si="116"/>
        <v>2</v>
      </c>
      <c r="AH1040">
        <f t="shared" si="117"/>
        <v>432</v>
      </c>
      <c r="AI1040" t="str">
        <f t="shared" si="118"/>
        <v>Platinum Customer</v>
      </c>
    </row>
    <row r="1041" spans="1:35" x14ac:dyDescent="0.3">
      <c r="A1041">
        <v>1846</v>
      </c>
      <c r="B1041" t="s">
        <v>3249</v>
      </c>
      <c r="C1041">
        <v>3181</v>
      </c>
      <c r="D1041" t="s">
        <v>40</v>
      </c>
      <c r="E1041" t="s">
        <v>25</v>
      </c>
      <c r="F1041">
        <v>10</v>
      </c>
      <c r="G1041" t="s">
        <v>3250</v>
      </c>
      <c r="H1041" t="s">
        <v>3251</v>
      </c>
      <c r="I1041" t="str">
        <f>VLOOKUP(A1041,[1]Transactions!$A$2:$Y$3480,8,FALSE)</f>
        <v>Standard</v>
      </c>
      <c r="J1041">
        <f>VLOOKUP(A1041,[1]Transactions!$A$2:$Y$3480,13,FALSE)</f>
        <v>690.49</v>
      </c>
      <c r="K1041" s="4">
        <f>VLOOKUP(A1041,[1]Transactions!$A$2:$Y$3480,14,FALSE)</f>
        <v>35160</v>
      </c>
      <c r="M1041" t="b">
        <f>VLOOKUP(A1041,[1]Transactions!$A$2:$Y$3480,5,FALSE)</f>
        <v>0</v>
      </c>
      <c r="N1041" t="str">
        <f>VLOOKUP(A1041,[1]Transactions!$A$2:$Y$3480,6,FALSE)</f>
        <v>Approved</v>
      </c>
      <c r="O1041" t="str">
        <f>VLOOKUP(A1041,[1]Transactions!$A$1:$Y$3480,7,FALSE)</f>
        <v>Solex</v>
      </c>
      <c r="P1041" t="s">
        <v>43</v>
      </c>
      <c r="Q1041">
        <v>4</v>
      </c>
      <c r="R1041" t="s">
        <v>514</v>
      </c>
      <c r="S1041" t="s">
        <v>119</v>
      </c>
      <c r="T1041" t="s">
        <v>38</v>
      </c>
      <c r="U1041" t="s">
        <v>32</v>
      </c>
      <c r="V1041" t="s">
        <v>47</v>
      </c>
      <c r="W1041">
        <v>7</v>
      </c>
      <c r="X1041">
        <v>1</v>
      </c>
      <c r="Y1041">
        <v>441.49</v>
      </c>
      <c r="Z1041">
        <v>84.99</v>
      </c>
      <c r="AA1041">
        <v>41</v>
      </c>
      <c r="AB1041">
        <v>333</v>
      </c>
      <c r="AC1041">
        <v>1</v>
      </c>
      <c r="AD1041">
        <v>356.5</v>
      </c>
      <c r="AE1041">
        <f t="shared" si="119"/>
        <v>1</v>
      </c>
      <c r="AF1041">
        <f t="shared" si="115"/>
        <v>4</v>
      </c>
      <c r="AG1041">
        <f t="shared" si="116"/>
        <v>4</v>
      </c>
      <c r="AH1041">
        <f t="shared" si="117"/>
        <v>144</v>
      </c>
      <c r="AI1041" t="str">
        <f t="shared" si="118"/>
        <v>Bronz customer</v>
      </c>
    </row>
    <row r="1042" spans="1:35" x14ac:dyDescent="0.3">
      <c r="A1042">
        <v>1076</v>
      </c>
      <c r="B1042" t="s">
        <v>3252</v>
      </c>
      <c r="C1042">
        <v>2515</v>
      </c>
      <c r="D1042" t="s">
        <v>24</v>
      </c>
      <c r="E1042" t="s">
        <v>25</v>
      </c>
      <c r="F1042">
        <v>9</v>
      </c>
      <c r="G1042" t="s">
        <v>3253</v>
      </c>
      <c r="H1042" t="s">
        <v>3254</v>
      </c>
      <c r="I1042" t="str">
        <f>VLOOKUP(A1042,[1]Transactions!$A$2:$Y$3480,8,FALSE)</f>
        <v>Standard</v>
      </c>
      <c r="J1042">
        <f>VLOOKUP(A1042,[1]Transactions!$A$2:$Y$3480,13,FALSE)</f>
        <v>25.089999999999989</v>
      </c>
      <c r="K1042" s="4">
        <f>VLOOKUP(A1042,[1]Transactions!$A$2:$Y$3480,14,FALSE)</f>
        <v>38002</v>
      </c>
      <c r="M1042" t="b">
        <f>VLOOKUP(A1042,[1]Transactions!$A$2:$Y$3480,5,FALSE)</f>
        <v>0</v>
      </c>
      <c r="N1042" t="str">
        <f>VLOOKUP(A1042,[1]Transactions!$A$2:$Y$3480,6,FALSE)</f>
        <v>Approved</v>
      </c>
      <c r="O1042" t="str">
        <f>VLOOKUP(A1042,[1]Transactions!$A$1:$Y$3480,7,FALSE)</f>
        <v>Solex</v>
      </c>
      <c r="P1042" t="s">
        <v>28</v>
      </c>
      <c r="Q1042">
        <v>33</v>
      </c>
      <c r="R1042" t="s">
        <v>88</v>
      </c>
      <c r="S1042" t="s">
        <v>30</v>
      </c>
      <c r="T1042" t="s">
        <v>38</v>
      </c>
      <c r="U1042" t="s">
        <v>32</v>
      </c>
      <c r="V1042" t="s">
        <v>47</v>
      </c>
      <c r="W1042">
        <v>2</v>
      </c>
      <c r="X1042">
        <v>12</v>
      </c>
      <c r="Y1042">
        <v>14390.1</v>
      </c>
      <c r="Z1042">
        <v>6285.56</v>
      </c>
      <c r="AA1042">
        <v>20</v>
      </c>
      <c r="AB1042">
        <v>9</v>
      </c>
      <c r="AC1042">
        <v>12</v>
      </c>
      <c r="AD1042">
        <v>8104.54</v>
      </c>
      <c r="AE1042">
        <f t="shared" si="119"/>
        <v>4</v>
      </c>
      <c r="AF1042">
        <f t="shared" si="115"/>
        <v>2</v>
      </c>
      <c r="AG1042">
        <f t="shared" si="116"/>
        <v>1</v>
      </c>
      <c r="AH1042">
        <f t="shared" si="117"/>
        <v>421</v>
      </c>
      <c r="AI1042" t="str">
        <f t="shared" si="118"/>
        <v>Platinum Customer</v>
      </c>
    </row>
    <row r="1043" spans="1:35" x14ac:dyDescent="0.3">
      <c r="A1043">
        <v>1446</v>
      </c>
      <c r="B1043" t="s">
        <v>3255</v>
      </c>
      <c r="C1043">
        <v>3690</v>
      </c>
      <c r="D1043" t="s">
        <v>40</v>
      </c>
      <c r="E1043" t="s">
        <v>25</v>
      </c>
      <c r="F1043">
        <v>2</v>
      </c>
      <c r="G1043" t="s">
        <v>3256</v>
      </c>
      <c r="H1043" t="s">
        <v>3257</v>
      </c>
      <c r="I1043" t="str">
        <f>VLOOKUP(A1043,[1]Transactions!$A$2:$Y$3480,8,FALSE)</f>
        <v>Standard</v>
      </c>
      <c r="J1043">
        <f>VLOOKUP(A1043,[1]Transactions!$A$2:$Y$3480,13,FALSE)</f>
        <v>1028.76</v>
      </c>
      <c r="K1043" s="4">
        <f>VLOOKUP(A1043,[1]Transactions!$A$2:$Y$3480,14,FALSE)</f>
        <v>42145</v>
      </c>
      <c r="M1043" t="b">
        <f>VLOOKUP(A1043,[1]Transactions!$A$2:$Y$3480,5,FALSE)</f>
        <v>0</v>
      </c>
      <c r="N1043" t="str">
        <f>VLOOKUP(A1043,[1]Transactions!$A$2:$Y$3480,6,FALSE)</f>
        <v>Approved</v>
      </c>
      <c r="O1043" t="str">
        <f>VLOOKUP(A1043,[1]Transactions!$A$1:$Y$3480,7,FALSE)</f>
        <v>WeareA2B</v>
      </c>
      <c r="P1043" t="s">
        <v>28</v>
      </c>
      <c r="Q1043">
        <v>51</v>
      </c>
      <c r="R1043" t="s">
        <v>1029</v>
      </c>
      <c r="S1043" t="s">
        <v>119</v>
      </c>
      <c r="T1043" t="s">
        <v>31</v>
      </c>
      <c r="U1043" t="s">
        <v>32</v>
      </c>
      <c r="V1043" t="s">
        <v>47</v>
      </c>
      <c r="W1043">
        <v>17</v>
      </c>
      <c r="X1043">
        <v>7</v>
      </c>
      <c r="Y1043">
        <v>9653.68</v>
      </c>
      <c r="Z1043">
        <v>5158.16</v>
      </c>
      <c r="AA1043">
        <v>33</v>
      </c>
      <c r="AB1043">
        <v>10</v>
      </c>
      <c r="AC1043">
        <v>7</v>
      </c>
      <c r="AD1043">
        <v>4495.5200000000004</v>
      </c>
      <c r="AE1043">
        <f t="shared" si="119"/>
        <v>4</v>
      </c>
      <c r="AF1043">
        <f t="shared" si="115"/>
        <v>3</v>
      </c>
      <c r="AG1043">
        <f t="shared" si="116"/>
        <v>1</v>
      </c>
      <c r="AH1043">
        <f t="shared" si="117"/>
        <v>431</v>
      </c>
      <c r="AI1043" t="str">
        <f t="shared" si="118"/>
        <v>Platinum Customer</v>
      </c>
    </row>
    <row r="1044" spans="1:35" x14ac:dyDescent="0.3">
      <c r="A1044">
        <v>2317</v>
      </c>
      <c r="B1044" t="s">
        <v>3258</v>
      </c>
      <c r="C1044">
        <v>3116</v>
      </c>
      <c r="D1044" t="s">
        <v>40</v>
      </c>
      <c r="E1044" t="s">
        <v>25</v>
      </c>
      <c r="F1044">
        <v>9</v>
      </c>
      <c r="G1044" t="s">
        <v>3259</v>
      </c>
      <c r="H1044" t="s">
        <v>3260</v>
      </c>
      <c r="I1044" t="str">
        <f>VLOOKUP(A1044,[1]Transactions!$A$2:$Y$3480,8,FALSE)</f>
        <v>Road</v>
      </c>
      <c r="J1044">
        <f>VLOOKUP(A1044,[1]Transactions!$A$2:$Y$3480,13,FALSE)</f>
        <v>445.20999999999992</v>
      </c>
      <c r="K1044" s="4">
        <f>VLOOKUP(A1044,[1]Transactions!$A$2:$Y$3480,14,FALSE)</f>
        <v>40553</v>
      </c>
      <c r="M1044" t="b">
        <f>VLOOKUP(A1044,[1]Transactions!$A$2:$Y$3480,5,FALSE)</f>
        <v>0</v>
      </c>
      <c r="N1044" t="str">
        <f>VLOOKUP(A1044,[1]Transactions!$A$2:$Y$3480,6,FALSE)</f>
        <v>Approved</v>
      </c>
      <c r="O1044" t="str">
        <f>VLOOKUP(A1044,[1]Transactions!$A$1:$Y$3480,7,FALSE)</f>
        <v>Norco Bicycles</v>
      </c>
      <c r="P1044" t="s">
        <v>28</v>
      </c>
      <c r="Q1044">
        <v>97</v>
      </c>
      <c r="R1044" t="s">
        <v>295</v>
      </c>
      <c r="S1044" t="s">
        <v>30</v>
      </c>
      <c r="T1044" t="s">
        <v>31</v>
      </c>
      <c r="U1044" t="s">
        <v>32</v>
      </c>
      <c r="V1044" t="s">
        <v>33</v>
      </c>
      <c r="W1044">
        <v>16</v>
      </c>
      <c r="X1044">
        <v>5</v>
      </c>
      <c r="Y1044">
        <v>6735.95</v>
      </c>
      <c r="Z1044">
        <v>4020.66</v>
      </c>
      <c r="AA1044">
        <v>43</v>
      </c>
      <c r="AB1044">
        <v>53</v>
      </c>
      <c r="AC1044">
        <v>5</v>
      </c>
      <c r="AD1044">
        <v>2715.29</v>
      </c>
      <c r="AE1044">
        <f t="shared" si="119"/>
        <v>2</v>
      </c>
      <c r="AF1044">
        <f>_xlfn.IFS(AC1044&gt;=14,1,AND(AC1044&lt;=14,AC1044&gt;7),2,AND(AC1044&lt;=7,AC1044&gt;=5),3,AND(AC1044&lt;=4,AC1044&gt;0),4)</f>
        <v>3</v>
      </c>
      <c r="AG1044">
        <f t="shared" si="116"/>
        <v>3</v>
      </c>
      <c r="AH1044">
        <f t="shared" si="117"/>
        <v>233</v>
      </c>
      <c r="AI1044" t="str">
        <f t="shared" si="118"/>
        <v>Gold Customerr</v>
      </c>
    </row>
    <row r="1045" spans="1:35" x14ac:dyDescent="0.3">
      <c r="A1045">
        <v>1263</v>
      </c>
      <c r="B1045" t="s">
        <v>3261</v>
      </c>
      <c r="C1045">
        <v>4670</v>
      </c>
      <c r="D1045" t="s">
        <v>53</v>
      </c>
      <c r="E1045" t="s">
        <v>25</v>
      </c>
      <c r="F1045">
        <v>1</v>
      </c>
      <c r="G1045" t="s">
        <v>3262</v>
      </c>
      <c r="H1045" t="s">
        <v>3263</v>
      </c>
      <c r="I1045" t="str">
        <f>VLOOKUP(A1045,[1]Transactions!$A$2:$Y$3480,8,FALSE)</f>
        <v>Standard</v>
      </c>
      <c r="J1045">
        <f>VLOOKUP(A1045,[1]Transactions!$A$2:$Y$3480,13,FALSE)</f>
        <v>1544.6100000000001</v>
      </c>
      <c r="K1045" s="4">
        <f>VLOOKUP(A1045,[1]Transactions!$A$2:$Y$3480,14,FALSE)</f>
        <v>36361</v>
      </c>
      <c r="M1045" t="b">
        <f>VLOOKUP(A1045,[1]Transactions!$A$2:$Y$3480,5,FALSE)</f>
        <v>1</v>
      </c>
      <c r="N1045" t="str">
        <f>VLOOKUP(A1045,[1]Transactions!$A$2:$Y$3480,6,FALSE)</f>
        <v>Approved</v>
      </c>
      <c r="O1045" t="str">
        <f>VLOOKUP(A1045,[1]Transactions!$A$1:$Y$3480,7,FALSE)</f>
        <v>OHM Cycles</v>
      </c>
      <c r="P1045" t="s">
        <v>28</v>
      </c>
      <c r="Q1045">
        <v>41</v>
      </c>
      <c r="R1045" t="s">
        <v>403</v>
      </c>
      <c r="S1045" t="s">
        <v>119</v>
      </c>
      <c r="T1045" t="s">
        <v>38</v>
      </c>
      <c r="U1045" t="s">
        <v>32</v>
      </c>
      <c r="V1045" t="s">
        <v>47</v>
      </c>
      <c r="W1045">
        <v>8</v>
      </c>
      <c r="X1045">
        <v>6</v>
      </c>
      <c r="Y1045">
        <v>5354.29</v>
      </c>
      <c r="Z1045">
        <v>2403.27</v>
      </c>
      <c r="AA1045">
        <v>47</v>
      </c>
      <c r="AB1045">
        <v>42</v>
      </c>
      <c r="AC1045">
        <v>6</v>
      </c>
      <c r="AD1045">
        <v>2951.02</v>
      </c>
      <c r="AE1045">
        <f t="shared" si="119"/>
        <v>3</v>
      </c>
      <c r="AF1045">
        <f t="shared" si="115"/>
        <v>3</v>
      </c>
      <c r="AG1045">
        <f t="shared" si="116"/>
        <v>2</v>
      </c>
      <c r="AH1045">
        <f t="shared" si="117"/>
        <v>332</v>
      </c>
      <c r="AI1045" t="str">
        <f t="shared" si="118"/>
        <v>Silver Customer</v>
      </c>
    </row>
    <row r="1046" spans="1:35" x14ac:dyDescent="0.3">
      <c r="A1046">
        <v>427</v>
      </c>
      <c r="B1046" t="s">
        <v>3264</v>
      </c>
      <c r="C1046">
        <v>2065</v>
      </c>
      <c r="D1046" t="s">
        <v>24</v>
      </c>
      <c r="E1046" t="s">
        <v>25</v>
      </c>
      <c r="F1046">
        <v>11</v>
      </c>
      <c r="G1046" t="s">
        <v>3265</v>
      </c>
      <c r="H1046" t="s">
        <v>3266</v>
      </c>
      <c r="I1046" t="str">
        <f>VLOOKUP(A1046,[1]Transactions!$A$2:$Y$3480,8,FALSE)</f>
        <v>Standard</v>
      </c>
      <c r="J1046">
        <f>VLOOKUP(A1046,[1]Transactions!$A$2:$Y$3480,13,FALSE)</f>
        <v>198.29000000000002</v>
      </c>
      <c r="K1046" s="4">
        <f>VLOOKUP(A1046,[1]Transactions!$A$2:$Y$3480,14,FALSE)</f>
        <v>41922</v>
      </c>
      <c r="M1046" t="b">
        <f>VLOOKUP(A1046,[1]Transactions!$A$2:$Y$3480,5,FALSE)</f>
        <v>0</v>
      </c>
      <c r="N1046" t="str">
        <f>VLOOKUP(A1046,[1]Transactions!$A$2:$Y$3480,6,FALSE)</f>
        <v>Approved</v>
      </c>
      <c r="O1046" t="str">
        <f>VLOOKUP(A1046,[1]Transactions!$A$1:$Y$3480,7,FALSE)</f>
        <v>Trek Bicycles</v>
      </c>
      <c r="P1046" t="s">
        <v>28</v>
      </c>
      <c r="Q1046">
        <v>77</v>
      </c>
      <c r="R1046" t="s">
        <v>283</v>
      </c>
      <c r="S1046" t="s">
        <v>96</v>
      </c>
      <c r="T1046" t="s">
        <v>31</v>
      </c>
      <c r="U1046" t="s">
        <v>32</v>
      </c>
      <c r="V1046" t="s">
        <v>33</v>
      </c>
      <c r="W1046">
        <v>2</v>
      </c>
      <c r="X1046">
        <v>4</v>
      </c>
      <c r="Y1046">
        <v>4678.55</v>
      </c>
      <c r="Z1046">
        <v>2162.87</v>
      </c>
      <c r="AA1046">
        <v>23</v>
      </c>
      <c r="AB1046">
        <v>109</v>
      </c>
      <c r="AC1046">
        <v>4</v>
      </c>
      <c r="AD1046">
        <v>2515.6799999999998</v>
      </c>
      <c r="AE1046">
        <f t="shared" si="119"/>
        <v>1</v>
      </c>
      <c r="AF1046">
        <f t="shared" si="115"/>
        <v>4</v>
      </c>
      <c r="AG1046">
        <f t="shared" si="116"/>
        <v>3</v>
      </c>
      <c r="AH1046">
        <f t="shared" si="117"/>
        <v>143</v>
      </c>
      <c r="AI1046" t="str">
        <f t="shared" si="118"/>
        <v>Bronz customer</v>
      </c>
    </row>
    <row r="1047" spans="1:35" x14ac:dyDescent="0.3">
      <c r="A1047">
        <v>588</v>
      </c>
      <c r="B1047" t="s">
        <v>3267</v>
      </c>
      <c r="C1047">
        <v>2630</v>
      </c>
      <c r="D1047" t="s">
        <v>24</v>
      </c>
      <c r="E1047" t="s">
        <v>25</v>
      </c>
      <c r="F1047">
        <v>1</v>
      </c>
      <c r="G1047" t="s">
        <v>3268</v>
      </c>
      <c r="H1047" t="s">
        <v>3269</v>
      </c>
      <c r="I1047" t="str">
        <f>VLOOKUP(A1047,[1]Transactions!$A$2:$Y$3480,8,FALSE)</f>
        <v>Standard</v>
      </c>
      <c r="J1047">
        <f>VLOOKUP(A1047,[1]Transactions!$A$2:$Y$3480,13,FALSE)</f>
        <v>1660.88</v>
      </c>
      <c r="K1047" s="4">
        <f>VLOOKUP(A1047,[1]Transactions!$A$2:$Y$3480,14,FALSE)</f>
        <v>40672</v>
      </c>
      <c r="M1047" t="b">
        <f>VLOOKUP(A1047,[1]Transactions!$A$2:$Y$3480,5,FALSE)</f>
        <v>1</v>
      </c>
      <c r="N1047" t="str">
        <f>VLOOKUP(A1047,[1]Transactions!$A$2:$Y$3480,6,FALSE)</f>
        <v>Approved</v>
      </c>
      <c r="O1047" t="str">
        <f>VLOOKUP(A1047,[1]Transactions!$A$1:$Y$3480,7,FALSE)</f>
        <v>WeareA2B</v>
      </c>
      <c r="P1047" t="s">
        <v>28</v>
      </c>
      <c r="Q1047">
        <v>15</v>
      </c>
      <c r="R1047" t="s">
        <v>283</v>
      </c>
      <c r="S1047" t="s">
        <v>96</v>
      </c>
      <c r="T1047" t="s">
        <v>31</v>
      </c>
      <c r="U1047" t="s">
        <v>32</v>
      </c>
      <c r="V1047" t="s">
        <v>47</v>
      </c>
      <c r="W1047">
        <v>11</v>
      </c>
      <c r="X1047">
        <v>5</v>
      </c>
      <c r="Y1047">
        <v>6053.33</v>
      </c>
      <c r="Z1047">
        <v>2449.48</v>
      </c>
      <c r="AA1047">
        <v>56</v>
      </c>
      <c r="AB1047">
        <v>19</v>
      </c>
      <c r="AC1047">
        <v>5</v>
      </c>
      <c r="AD1047">
        <v>3603.85</v>
      </c>
      <c r="AE1047">
        <f t="shared" si="119"/>
        <v>3</v>
      </c>
      <c r="AF1047">
        <f>_xlfn.IFS(AC1047&gt;=14,1,AND(AC1047&lt;=14,AC1047&gt;7),2,AND(AC1047&lt;=7,AC1047&gt;=5),3,AND(AC1047&lt;=4,AC1047&gt;0),4)</f>
        <v>3</v>
      </c>
      <c r="AG1047">
        <f t="shared" si="116"/>
        <v>2</v>
      </c>
      <c r="AH1047">
        <f t="shared" si="117"/>
        <v>332</v>
      </c>
      <c r="AI1047" t="str">
        <f t="shared" si="118"/>
        <v>Silver Customer</v>
      </c>
    </row>
    <row r="1048" spans="1:35" x14ac:dyDescent="0.3">
      <c r="A1048">
        <v>2597</v>
      </c>
      <c r="B1048" t="s">
        <v>3270</v>
      </c>
      <c r="C1048">
        <v>4217</v>
      </c>
      <c r="D1048" t="s">
        <v>53</v>
      </c>
      <c r="E1048" t="s">
        <v>25</v>
      </c>
      <c r="F1048">
        <v>10</v>
      </c>
      <c r="G1048" t="s">
        <v>3271</v>
      </c>
      <c r="H1048" t="s">
        <v>3272</v>
      </c>
      <c r="I1048" t="str">
        <f>VLOOKUP(A1048,[1]Transactions!$A$2:$Y$3480,8,FALSE)</f>
        <v>Standard</v>
      </c>
      <c r="J1048">
        <f>VLOOKUP(A1048,[1]Transactions!$A$2:$Y$3480,13,FALSE)</f>
        <v>431.33000000000004</v>
      </c>
      <c r="K1048" s="4">
        <f>VLOOKUP(A1048,[1]Transactions!$A$2:$Y$3480,14,FALSE)</f>
        <v>36361</v>
      </c>
      <c r="M1048" t="b">
        <f>VLOOKUP(A1048,[1]Transactions!$A$2:$Y$3480,5,FALSE)</f>
        <v>1</v>
      </c>
      <c r="N1048" t="str">
        <f>VLOOKUP(A1048,[1]Transactions!$A$2:$Y$3480,6,FALSE)</f>
        <v>Approved</v>
      </c>
      <c r="O1048" t="str">
        <f>VLOOKUP(A1048,[1]Transactions!$A$1:$Y$3480,7,FALSE)</f>
        <v>Giant Bicycles</v>
      </c>
      <c r="P1048" t="s">
        <v>43</v>
      </c>
      <c r="Q1048">
        <v>58</v>
      </c>
      <c r="R1048" t="s">
        <v>467</v>
      </c>
      <c r="S1048" t="s">
        <v>119</v>
      </c>
      <c r="T1048" t="s">
        <v>46</v>
      </c>
      <c r="U1048" t="s">
        <v>32</v>
      </c>
      <c r="V1048" t="s">
        <v>33</v>
      </c>
      <c r="W1048">
        <v>11</v>
      </c>
      <c r="X1048">
        <v>6</v>
      </c>
      <c r="Y1048">
        <v>7670.71</v>
      </c>
      <c r="Z1048">
        <v>3653.05</v>
      </c>
      <c r="AA1048">
        <v>39</v>
      </c>
      <c r="AB1048">
        <v>5</v>
      </c>
      <c r="AC1048">
        <v>6</v>
      </c>
      <c r="AD1048">
        <v>4017.66</v>
      </c>
      <c r="AE1048">
        <f t="shared" si="119"/>
        <v>4</v>
      </c>
      <c r="AF1048">
        <f t="shared" si="115"/>
        <v>3</v>
      </c>
      <c r="AG1048">
        <f t="shared" si="116"/>
        <v>2</v>
      </c>
      <c r="AH1048">
        <f t="shared" si="117"/>
        <v>432</v>
      </c>
      <c r="AI1048" t="str">
        <f t="shared" si="118"/>
        <v>Platinum Customer</v>
      </c>
    </row>
    <row r="1049" spans="1:35" x14ac:dyDescent="0.3">
      <c r="A1049">
        <v>2293</v>
      </c>
      <c r="B1049" t="s">
        <v>3273</v>
      </c>
      <c r="C1049">
        <v>2880</v>
      </c>
      <c r="D1049" t="s">
        <v>24</v>
      </c>
      <c r="E1049" t="s">
        <v>25</v>
      </c>
      <c r="F1049">
        <v>1</v>
      </c>
      <c r="G1049" t="s">
        <v>3274</v>
      </c>
      <c r="H1049" t="s">
        <v>3275</v>
      </c>
      <c r="I1049" t="str">
        <f>VLOOKUP(A1049,[1]Transactions!$A$2:$Y$3480,8,FALSE)</f>
        <v>Standard</v>
      </c>
      <c r="J1049">
        <f>VLOOKUP(A1049,[1]Transactions!$A$2:$Y$3480,13,FALSE)</f>
        <v>15.080000000000005</v>
      </c>
      <c r="K1049" s="4">
        <f>VLOOKUP(A1049,[1]Transactions!$A$2:$Y$3480,14,FALSE)</f>
        <v>34165</v>
      </c>
      <c r="M1049" t="b">
        <f>VLOOKUP(A1049,[1]Transactions!$A$2:$Y$3480,5,FALSE)</f>
        <v>0</v>
      </c>
      <c r="N1049" t="str">
        <f>VLOOKUP(A1049,[1]Transactions!$A$2:$Y$3480,6,FALSE)</f>
        <v>Approved</v>
      </c>
      <c r="O1049" t="str">
        <f>VLOOKUP(A1049,[1]Transactions!$A$1:$Y$3480,7,FALSE)</f>
        <v>WeareA2B</v>
      </c>
      <c r="P1049" t="s">
        <v>43</v>
      </c>
      <c r="Q1049">
        <v>70</v>
      </c>
      <c r="R1049" t="s">
        <v>822</v>
      </c>
      <c r="S1049" t="s">
        <v>45</v>
      </c>
      <c r="T1049" t="s">
        <v>38</v>
      </c>
      <c r="U1049" t="s">
        <v>32</v>
      </c>
      <c r="V1049" t="s">
        <v>47</v>
      </c>
      <c r="W1049">
        <v>16</v>
      </c>
      <c r="X1049">
        <v>5</v>
      </c>
      <c r="Y1049">
        <v>5018.5200000000004</v>
      </c>
      <c r="Z1049">
        <v>3607.99</v>
      </c>
      <c r="AA1049">
        <v>62</v>
      </c>
      <c r="AB1049">
        <v>85</v>
      </c>
      <c r="AC1049">
        <v>5</v>
      </c>
      <c r="AD1049">
        <v>1410.53</v>
      </c>
      <c r="AE1049">
        <f t="shared" si="119"/>
        <v>1</v>
      </c>
      <c r="AF1049">
        <f>_xlfn.IFS(AC1049&gt;=14,1,AND(AC1049&lt;=14,AC1049&gt;7),2,AND(AC1049&lt;=7,AC1049&gt;=5),3,AND(AC1049&lt;=4,AC1049&gt;0),4)</f>
        <v>3</v>
      </c>
      <c r="AG1049">
        <f t="shared" si="116"/>
        <v>4</v>
      </c>
      <c r="AH1049">
        <f t="shared" si="117"/>
        <v>134</v>
      </c>
      <c r="AI1049" t="str">
        <f t="shared" si="118"/>
        <v>Bronz customer</v>
      </c>
    </row>
    <row r="1050" spans="1:35" x14ac:dyDescent="0.3">
      <c r="A1050">
        <v>2631</v>
      </c>
      <c r="B1050" t="s">
        <v>3276</v>
      </c>
      <c r="C1050">
        <v>2759</v>
      </c>
      <c r="D1050" t="s">
        <v>24</v>
      </c>
      <c r="E1050" t="s">
        <v>25</v>
      </c>
      <c r="F1050">
        <v>8</v>
      </c>
      <c r="G1050" t="s">
        <v>3277</v>
      </c>
      <c r="H1050" t="s">
        <v>3278</v>
      </c>
      <c r="I1050" t="str">
        <f>VLOOKUP(A1050,[1]Transactions!$A$2:$Y$3480,8,FALSE)</f>
        <v>Touring</v>
      </c>
      <c r="J1050">
        <f>VLOOKUP(A1050,[1]Transactions!$A$2:$Y$3480,13,FALSE)</f>
        <v>139.2299999999999</v>
      </c>
      <c r="K1050" s="4">
        <f>VLOOKUP(A1050,[1]Transactions!$A$2:$Y$3480,14,FALSE)</f>
        <v>35455</v>
      </c>
      <c r="M1050" t="b">
        <f>VLOOKUP(A1050,[1]Transactions!$A$2:$Y$3480,5,FALSE)</f>
        <v>0</v>
      </c>
      <c r="N1050" t="str">
        <f>VLOOKUP(A1050,[1]Transactions!$A$2:$Y$3480,6,FALSE)</f>
        <v>Approved</v>
      </c>
      <c r="O1050" t="str">
        <f>VLOOKUP(A1050,[1]Transactions!$A$1:$Y$3480,7,FALSE)</f>
        <v>OHM Cycles</v>
      </c>
      <c r="P1050" t="s">
        <v>28</v>
      </c>
      <c r="Q1050">
        <v>4</v>
      </c>
      <c r="R1050" t="s">
        <v>2745</v>
      </c>
      <c r="S1050" t="s">
        <v>45</v>
      </c>
      <c r="T1050" t="s">
        <v>31</v>
      </c>
      <c r="U1050" t="s">
        <v>32</v>
      </c>
      <c r="V1050" t="s">
        <v>33</v>
      </c>
      <c r="W1050">
        <v>2</v>
      </c>
      <c r="X1050">
        <v>3</v>
      </c>
      <c r="Y1050">
        <v>3539.68</v>
      </c>
      <c r="Z1050">
        <v>2673.22</v>
      </c>
      <c r="AA1050">
        <v>25</v>
      </c>
      <c r="AB1050">
        <v>27</v>
      </c>
      <c r="AC1050">
        <v>3</v>
      </c>
      <c r="AD1050">
        <v>866.46</v>
      </c>
      <c r="AE1050">
        <f t="shared" si="119"/>
        <v>3</v>
      </c>
      <c r="AF1050">
        <f t="shared" si="115"/>
        <v>4</v>
      </c>
      <c r="AG1050">
        <f t="shared" si="116"/>
        <v>4</v>
      </c>
      <c r="AH1050">
        <f t="shared" si="117"/>
        <v>344</v>
      </c>
      <c r="AI1050" t="str">
        <f t="shared" si="118"/>
        <v>Silver Customer</v>
      </c>
    </row>
    <row r="1051" spans="1:35" x14ac:dyDescent="0.3">
      <c r="A1051">
        <v>2914</v>
      </c>
      <c r="B1051" t="s">
        <v>3279</v>
      </c>
      <c r="C1051">
        <v>2763</v>
      </c>
      <c r="D1051" t="s">
        <v>24</v>
      </c>
      <c r="E1051" t="s">
        <v>25</v>
      </c>
      <c r="F1051">
        <v>9</v>
      </c>
      <c r="G1051" t="s">
        <v>3280</v>
      </c>
      <c r="H1051" t="s">
        <v>3281</v>
      </c>
      <c r="I1051" t="str">
        <f>VLOOKUP(A1051,[1]Transactions!$A$2:$Y$3480,8,FALSE)</f>
        <v>Touring</v>
      </c>
      <c r="J1051">
        <f>VLOOKUP(A1051,[1]Transactions!$A$2:$Y$3480,13,FALSE)</f>
        <v>1103.43</v>
      </c>
      <c r="K1051" s="4">
        <f>VLOOKUP(A1051,[1]Transactions!$A$2:$Y$3480,14,FALSE)</f>
        <v>41701</v>
      </c>
      <c r="M1051" t="b">
        <f>VLOOKUP(A1051,[1]Transactions!$A$2:$Y$3480,5,FALSE)</f>
        <v>1</v>
      </c>
      <c r="N1051" t="str">
        <f>VLOOKUP(A1051,[1]Transactions!$A$2:$Y$3480,6,FALSE)</f>
        <v>Approved</v>
      </c>
      <c r="O1051" t="str">
        <f>VLOOKUP(A1051,[1]Transactions!$A$1:$Y$3480,7,FALSE)</f>
        <v>WeareA2B</v>
      </c>
      <c r="P1051" t="s">
        <v>43</v>
      </c>
      <c r="Q1051">
        <v>76</v>
      </c>
      <c r="R1051" t="s">
        <v>433</v>
      </c>
      <c r="S1051" t="s">
        <v>30</v>
      </c>
      <c r="T1051" t="s">
        <v>38</v>
      </c>
      <c r="U1051" t="s">
        <v>32</v>
      </c>
      <c r="V1051" t="s">
        <v>33</v>
      </c>
      <c r="W1051">
        <v>11</v>
      </c>
      <c r="X1051">
        <v>12</v>
      </c>
      <c r="Y1051">
        <v>13824.53</v>
      </c>
      <c r="Z1051">
        <v>6988.57</v>
      </c>
      <c r="AA1051">
        <v>37</v>
      </c>
      <c r="AB1051">
        <v>12</v>
      </c>
      <c r="AC1051">
        <v>12</v>
      </c>
      <c r="AD1051">
        <v>6835.96</v>
      </c>
      <c r="AE1051">
        <f t="shared" si="119"/>
        <v>4</v>
      </c>
      <c r="AF1051">
        <f t="shared" si="115"/>
        <v>2</v>
      </c>
      <c r="AG1051">
        <f t="shared" si="116"/>
        <v>1</v>
      </c>
      <c r="AH1051">
        <f t="shared" si="117"/>
        <v>421</v>
      </c>
      <c r="AI1051" t="str">
        <f t="shared" si="118"/>
        <v>Platinum Customer</v>
      </c>
    </row>
    <row r="1052" spans="1:35" x14ac:dyDescent="0.3">
      <c r="A1052">
        <v>891</v>
      </c>
      <c r="B1052" t="s">
        <v>3282</v>
      </c>
      <c r="C1052">
        <v>3124</v>
      </c>
      <c r="D1052" t="s">
        <v>40</v>
      </c>
      <c r="E1052" t="s">
        <v>25</v>
      </c>
      <c r="F1052">
        <v>12</v>
      </c>
      <c r="G1052" t="s">
        <v>3283</v>
      </c>
      <c r="H1052" t="s">
        <v>3284</v>
      </c>
      <c r="I1052" t="str">
        <f>VLOOKUP(A1052,[1]Transactions!$A$2:$Y$3480,8,FALSE)</f>
        <v>Standard</v>
      </c>
      <c r="J1052">
        <f>VLOOKUP(A1052,[1]Transactions!$A$2:$Y$3480,13,FALSE)</f>
        <v>583.2700000000001</v>
      </c>
      <c r="K1052" s="4">
        <f>VLOOKUP(A1052,[1]Transactions!$A$2:$Y$3480,14,FALSE)</f>
        <v>38750</v>
      </c>
      <c r="M1052" t="b">
        <f>VLOOKUP(A1052,[1]Transactions!$A$2:$Y$3480,5,FALSE)</f>
        <v>1</v>
      </c>
      <c r="N1052" t="str">
        <f>VLOOKUP(A1052,[1]Transactions!$A$2:$Y$3480,6,FALSE)</f>
        <v>Approved</v>
      </c>
      <c r="O1052" t="str">
        <f>VLOOKUP(A1052,[1]Transactions!$A$1:$Y$3480,7,FALSE)</f>
        <v>OHM Cycles</v>
      </c>
      <c r="P1052" t="s">
        <v>28</v>
      </c>
      <c r="Q1052">
        <v>21</v>
      </c>
      <c r="R1052" t="s">
        <v>356</v>
      </c>
      <c r="S1052" t="s">
        <v>30</v>
      </c>
      <c r="T1052" t="s">
        <v>46</v>
      </c>
      <c r="U1052" t="s">
        <v>32</v>
      </c>
      <c r="V1052" t="s">
        <v>33</v>
      </c>
      <c r="W1052">
        <v>9</v>
      </c>
      <c r="X1052">
        <v>4</v>
      </c>
      <c r="Y1052">
        <v>4632.05</v>
      </c>
      <c r="Z1052">
        <v>2633.47</v>
      </c>
      <c r="AA1052">
        <v>39</v>
      </c>
      <c r="AB1052">
        <v>12</v>
      </c>
      <c r="AC1052">
        <v>4</v>
      </c>
      <c r="AD1052">
        <v>1998.58</v>
      </c>
      <c r="AE1052">
        <f t="shared" si="119"/>
        <v>4</v>
      </c>
      <c r="AF1052">
        <f t="shared" si="115"/>
        <v>4</v>
      </c>
      <c r="AG1052">
        <f t="shared" si="116"/>
        <v>3</v>
      </c>
      <c r="AH1052">
        <f t="shared" si="117"/>
        <v>443</v>
      </c>
      <c r="AI1052" t="str">
        <f t="shared" si="118"/>
        <v>Platinum Customer</v>
      </c>
    </row>
    <row r="1053" spans="1:35" x14ac:dyDescent="0.3">
      <c r="A1053">
        <v>2056</v>
      </c>
      <c r="B1053" t="s">
        <v>3285</v>
      </c>
      <c r="C1053">
        <v>2763</v>
      </c>
      <c r="D1053" t="s">
        <v>24</v>
      </c>
      <c r="E1053" t="s">
        <v>25</v>
      </c>
      <c r="F1053">
        <v>8</v>
      </c>
      <c r="G1053" t="s">
        <v>3286</v>
      </c>
      <c r="H1053" t="s">
        <v>3287</v>
      </c>
      <c r="I1053" t="str">
        <f>VLOOKUP(A1053,[1]Transactions!$A$2:$Y$3480,8,FALSE)</f>
        <v>Standard</v>
      </c>
      <c r="J1053">
        <f>VLOOKUP(A1053,[1]Transactions!$A$2:$Y$3480,13,FALSE)</f>
        <v>90.099999999999966</v>
      </c>
      <c r="K1053" s="4">
        <f>VLOOKUP(A1053,[1]Transactions!$A$2:$Y$3480,14,FALSE)</f>
        <v>42710</v>
      </c>
      <c r="M1053" t="b">
        <f>VLOOKUP(A1053,[1]Transactions!$A$2:$Y$3480,5,FALSE)</f>
        <v>0</v>
      </c>
      <c r="N1053" t="str">
        <f>VLOOKUP(A1053,[1]Transactions!$A$2:$Y$3480,6,FALSE)</f>
        <v>Approved</v>
      </c>
      <c r="O1053" t="str">
        <f>VLOOKUP(A1053,[1]Transactions!$A$1:$Y$3480,7,FALSE)</f>
        <v>Norco Bicycles</v>
      </c>
      <c r="P1053" t="s">
        <v>43</v>
      </c>
      <c r="Q1053">
        <v>65</v>
      </c>
      <c r="R1053" t="s">
        <v>287</v>
      </c>
      <c r="S1053" t="s">
        <v>176</v>
      </c>
      <c r="T1053" t="s">
        <v>46</v>
      </c>
      <c r="U1053" t="s">
        <v>32</v>
      </c>
      <c r="V1053" t="s">
        <v>47</v>
      </c>
      <c r="W1053">
        <v>22</v>
      </c>
      <c r="X1053">
        <v>2</v>
      </c>
      <c r="Y1053">
        <v>1829.49</v>
      </c>
      <c r="Z1053">
        <v>801.03</v>
      </c>
      <c r="AA1053">
        <v>34</v>
      </c>
      <c r="AB1053">
        <v>54</v>
      </c>
      <c r="AC1053">
        <v>2</v>
      </c>
      <c r="AD1053">
        <v>1028.46</v>
      </c>
      <c r="AE1053">
        <f t="shared" si="119"/>
        <v>2</v>
      </c>
      <c r="AF1053">
        <f t="shared" si="115"/>
        <v>4</v>
      </c>
      <c r="AG1053">
        <f t="shared" si="116"/>
        <v>4</v>
      </c>
      <c r="AH1053">
        <f t="shared" si="117"/>
        <v>244</v>
      </c>
      <c r="AI1053" t="str">
        <f t="shared" si="118"/>
        <v>Gold Customerr</v>
      </c>
    </row>
    <row r="1054" spans="1:35" x14ac:dyDescent="0.3">
      <c r="A1054">
        <v>2429</v>
      </c>
      <c r="B1054" t="s">
        <v>3288</v>
      </c>
      <c r="C1054">
        <v>2170</v>
      </c>
      <c r="D1054" t="s">
        <v>24</v>
      </c>
      <c r="E1054" t="s">
        <v>25</v>
      </c>
      <c r="F1054">
        <v>9</v>
      </c>
      <c r="G1054" t="s">
        <v>3289</v>
      </c>
      <c r="H1054" t="s">
        <v>3290</v>
      </c>
      <c r="I1054" t="str">
        <f>VLOOKUP(A1054,[1]Transactions!$A$2:$Y$3480,8,FALSE)</f>
        <v>Standard</v>
      </c>
      <c r="J1054">
        <f>VLOOKUP(A1054,[1]Transactions!$A$2:$Y$3480,13,FALSE)</f>
        <v>1230.27</v>
      </c>
      <c r="K1054" s="4">
        <f>VLOOKUP(A1054,[1]Transactions!$A$2:$Y$3480,14,FALSE)</f>
        <v>40336</v>
      </c>
      <c r="M1054" t="b">
        <f>VLOOKUP(A1054,[1]Transactions!$A$2:$Y$3480,5,FALSE)</f>
        <v>0</v>
      </c>
      <c r="N1054" t="str">
        <f>VLOOKUP(A1054,[1]Transactions!$A$2:$Y$3480,6,FALSE)</f>
        <v>Approved</v>
      </c>
      <c r="O1054" t="str">
        <f>VLOOKUP(A1054,[1]Transactions!$A$1:$Y$3480,7,FALSE)</f>
        <v>Giant Bicycles</v>
      </c>
      <c r="P1054" t="s">
        <v>43</v>
      </c>
      <c r="Q1054">
        <v>54</v>
      </c>
      <c r="R1054" t="s">
        <v>762</v>
      </c>
      <c r="S1054" t="s">
        <v>119</v>
      </c>
      <c r="T1054" t="s">
        <v>31</v>
      </c>
      <c r="U1054" t="s">
        <v>32</v>
      </c>
      <c r="V1054" t="s">
        <v>33</v>
      </c>
      <c r="W1054">
        <v>3</v>
      </c>
      <c r="X1054">
        <v>3</v>
      </c>
      <c r="Y1054">
        <v>3811.29</v>
      </c>
      <c r="Z1054">
        <v>927.64</v>
      </c>
      <c r="AA1054">
        <v>39</v>
      </c>
      <c r="AB1054">
        <v>222</v>
      </c>
      <c r="AC1054">
        <v>3</v>
      </c>
      <c r="AD1054">
        <v>2883.65</v>
      </c>
      <c r="AE1054">
        <f t="shared" si="119"/>
        <v>1</v>
      </c>
      <c r="AF1054">
        <f t="shared" si="115"/>
        <v>4</v>
      </c>
      <c r="AG1054">
        <f t="shared" si="116"/>
        <v>3</v>
      </c>
      <c r="AH1054">
        <f t="shared" si="117"/>
        <v>143</v>
      </c>
      <c r="AI1054" t="str">
        <f t="shared" si="118"/>
        <v>Bronz customer</v>
      </c>
    </row>
    <row r="1055" spans="1:35" x14ac:dyDescent="0.3">
      <c r="A1055">
        <v>3171</v>
      </c>
      <c r="B1055" t="s">
        <v>3291</v>
      </c>
      <c r="C1055">
        <v>2326</v>
      </c>
      <c r="D1055" t="s">
        <v>24</v>
      </c>
      <c r="E1055" t="s">
        <v>25</v>
      </c>
      <c r="F1055">
        <v>1</v>
      </c>
      <c r="G1055" t="s">
        <v>3292</v>
      </c>
      <c r="I1055" t="str">
        <f>VLOOKUP(A1055,[1]Transactions!$A$2:$Y$3480,8,FALSE)</f>
        <v>Standard</v>
      </c>
      <c r="J1055">
        <f>VLOOKUP(A1055,[1]Transactions!$A$2:$Y$3480,13,FALSE)</f>
        <v>152.54999999999995</v>
      </c>
      <c r="K1055" s="4">
        <f>VLOOKUP(A1055,[1]Transactions!$A$2:$Y$3480,14,FALSE)</f>
        <v>39880</v>
      </c>
      <c r="M1055" t="b">
        <f>VLOOKUP(A1055,[1]Transactions!$A$2:$Y$3480,5,FALSE)</f>
        <v>1</v>
      </c>
      <c r="N1055" t="str">
        <f>VLOOKUP(A1055,[1]Transactions!$A$2:$Y$3480,6,FALSE)</f>
        <v>Approved</v>
      </c>
      <c r="O1055" t="str">
        <f>VLOOKUP(A1055,[1]Transactions!$A$1:$Y$3480,7,FALSE)</f>
        <v>Trek Bicycles</v>
      </c>
      <c r="P1055" t="s">
        <v>28</v>
      </c>
      <c r="Q1055">
        <v>36</v>
      </c>
      <c r="R1055" t="s">
        <v>437</v>
      </c>
      <c r="S1055" t="s">
        <v>45</v>
      </c>
      <c r="T1055" t="s">
        <v>38</v>
      </c>
      <c r="U1055" t="s">
        <v>32</v>
      </c>
      <c r="V1055" t="s">
        <v>33</v>
      </c>
      <c r="W1055">
        <v>10</v>
      </c>
      <c r="X1055">
        <v>3</v>
      </c>
      <c r="Y1055">
        <v>3111.56</v>
      </c>
      <c r="Z1055">
        <v>1038.8399999999999</v>
      </c>
      <c r="AA1055">
        <v>53</v>
      </c>
      <c r="AB1055">
        <v>75</v>
      </c>
      <c r="AC1055">
        <v>3</v>
      </c>
      <c r="AD1055">
        <v>2072.7199999999998</v>
      </c>
      <c r="AE1055">
        <f t="shared" si="119"/>
        <v>2</v>
      </c>
      <c r="AF1055">
        <f t="shared" si="115"/>
        <v>4</v>
      </c>
      <c r="AG1055">
        <f t="shared" si="116"/>
        <v>3</v>
      </c>
      <c r="AH1055">
        <f t="shared" si="117"/>
        <v>243</v>
      </c>
      <c r="AI1055" t="str">
        <f t="shared" si="118"/>
        <v>Gold Customerr</v>
      </c>
    </row>
    <row r="1056" spans="1:35" x14ac:dyDescent="0.3">
      <c r="A1056">
        <v>37</v>
      </c>
      <c r="B1056" t="s">
        <v>3293</v>
      </c>
      <c r="C1056">
        <v>4726</v>
      </c>
      <c r="D1056" t="s">
        <v>53</v>
      </c>
      <c r="E1056" t="s">
        <v>25</v>
      </c>
      <c r="F1056">
        <v>1</v>
      </c>
      <c r="G1056" t="s">
        <v>3294</v>
      </c>
      <c r="H1056" t="s">
        <v>3295</v>
      </c>
      <c r="I1056" t="str">
        <f>VLOOKUP(A1056,[1]Transactions!$A$2:$Y$3480,8,FALSE)</f>
        <v>Standard</v>
      </c>
      <c r="J1056">
        <f>VLOOKUP(A1056,[1]Transactions!$A$2:$Y$3480,13,FALSE)</f>
        <v>737.17000000000007</v>
      </c>
      <c r="K1056" s="4">
        <f>VLOOKUP(A1056,[1]Transactions!$A$2:$Y$3480,14,FALSE)</f>
        <v>34996</v>
      </c>
      <c r="M1056" t="b">
        <f>VLOOKUP(A1056,[1]Transactions!$A$2:$Y$3480,5,FALSE)</f>
        <v>0</v>
      </c>
      <c r="N1056" t="str">
        <f>VLOOKUP(A1056,[1]Transactions!$A$2:$Y$3480,6,FALSE)</f>
        <v>Approved</v>
      </c>
      <c r="O1056" t="str">
        <f>VLOOKUP(A1056,[1]Transactions!$A$1:$Y$3480,7,FALSE)</f>
        <v>Solex</v>
      </c>
      <c r="P1056" t="s">
        <v>43</v>
      </c>
      <c r="Q1056">
        <v>46</v>
      </c>
      <c r="R1056" t="s">
        <v>317</v>
      </c>
      <c r="S1056" t="s">
        <v>30</v>
      </c>
      <c r="T1056" t="s">
        <v>46</v>
      </c>
      <c r="U1056" t="s">
        <v>32</v>
      </c>
      <c r="V1056" t="s">
        <v>47</v>
      </c>
      <c r="W1056">
        <v>16</v>
      </c>
      <c r="X1056">
        <v>9</v>
      </c>
      <c r="Y1056">
        <v>11291.71</v>
      </c>
      <c r="Z1056">
        <v>4953.22</v>
      </c>
      <c r="AA1056">
        <v>34</v>
      </c>
      <c r="AB1056">
        <v>7</v>
      </c>
      <c r="AC1056">
        <v>9</v>
      </c>
      <c r="AD1056">
        <v>6338.49</v>
      </c>
      <c r="AE1056">
        <f t="shared" si="119"/>
        <v>4</v>
      </c>
      <c r="AF1056">
        <f t="shared" si="115"/>
        <v>2</v>
      </c>
      <c r="AG1056">
        <f t="shared" si="116"/>
        <v>1</v>
      </c>
      <c r="AH1056">
        <f t="shared" si="117"/>
        <v>421</v>
      </c>
      <c r="AI1056" t="str">
        <f t="shared" si="118"/>
        <v>Platinum Customer</v>
      </c>
    </row>
    <row r="1057" spans="1:35" x14ac:dyDescent="0.3">
      <c r="A1057">
        <v>1237</v>
      </c>
      <c r="B1057" t="s">
        <v>3296</v>
      </c>
      <c r="C1057">
        <v>3677</v>
      </c>
      <c r="D1057" t="s">
        <v>40</v>
      </c>
      <c r="E1057" t="s">
        <v>25</v>
      </c>
      <c r="F1057">
        <v>4</v>
      </c>
      <c r="G1057" t="s">
        <v>2153</v>
      </c>
      <c r="H1057" t="s">
        <v>3297</v>
      </c>
      <c r="I1057" t="str">
        <f>VLOOKUP(A1057,[1]Transactions!$A$2:$Y$3480,8,FALSE)</f>
        <v>Standard</v>
      </c>
      <c r="J1057">
        <f>VLOOKUP(A1057,[1]Transactions!$A$2:$Y$3480,13,FALSE)</f>
        <v>448.67999999999995</v>
      </c>
      <c r="K1057" s="4">
        <f>VLOOKUP(A1057,[1]Transactions!$A$2:$Y$3480,14,FALSE)</f>
        <v>42688</v>
      </c>
      <c r="M1057" t="b">
        <f>VLOOKUP(A1057,[1]Transactions!$A$2:$Y$3480,5,FALSE)</f>
        <v>1</v>
      </c>
      <c r="N1057" t="str">
        <f>VLOOKUP(A1057,[1]Transactions!$A$2:$Y$3480,6,FALSE)</f>
        <v>Approved</v>
      </c>
      <c r="O1057" t="str">
        <f>VLOOKUP(A1057,[1]Transactions!$A$1:$Y$3480,7,FALSE)</f>
        <v>Giant Bicycles</v>
      </c>
      <c r="P1057" t="s">
        <v>43</v>
      </c>
      <c r="Q1057">
        <v>6</v>
      </c>
      <c r="R1057" t="s">
        <v>141</v>
      </c>
      <c r="S1057" t="s">
        <v>30</v>
      </c>
      <c r="T1057" t="s">
        <v>46</v>
      </c>
      <c r="U1057" t="s">
        <v>32</v>
      </c>
      <c r="V1057" t="s">
        <v>47</v>
      </c>
      <c r="W1057">
        <v>16</v>
      </c>
      <c r="X1057">
        <v>10</v>
      </c>
      <c r="Y1057">
        <v>12299.65</v>
      </c>
      <c r="Z1057">
        <v>6568.4</v>
      </c>
      <c r="AA1057">
        <v>50</v>
      </c>
      <c r="AB1057">
        <v>23</v>
      </c>
      <c r="AC1057">
        <v>10</v>
      </c>
      <c r="AD1057">
        <v>5731.25</v>
      </c>
      <c r="AE1057">
        <f t="shared" si="119"/>
        <v>3</v>
      </c>
      <c r="AF1057">
        <f t="shared" si="115"/>
        <v>2</v>
      </c>
      <c r="AG1057">
        <f t="shared" si="116"/>
        <v>1</v>
      </c>
      <c r="AH1057">
        <f t="shared" si="117"/>
        <v>321</v>
      </c>
      <c r="AI1057" t="str">
        <f t="shared" si="118"/>
        <v>Silver Customer</v>
      </c>
    </row>
    <row r="1058" spans="1:35" x14ac:dyDescent="0.3">
      <c r="A1058">
        <v>813</v>
      </c>
      <c r="B1058" t="s">
        <v>3298</v>
      </c>
      <c r="C1058">
        <v>2088</v>
      </c>
      <c r="D1058" t="s">
        <v>24</v>
      </c>
      <c r="E1058" t="s">
        <v>25</v>
      </c>
      <c r="F1058">
        <v>12</v>
      </c>
      <c r="G1058" t="s">
        <v>3299</v>
      </c>
      <c r="H1058" t="s">
        <v>3300</v>
      </c>
      <c r="I1058" t="str">
        <f>VLOOKUP(A1058,[1]Transactions!$A$2:$Y$3480,8,FALSE)</f>
        <v>Standard</v>
      </c>
      <c r="J1058">
        <f>VLOOKUP(A1058,[1]Transactions!$A$2:$Y$3480,13,FALSE)</f>
        <v>128.45999999999992</v>
      </c>
      <c r="K1058" s="4">
        <f>VLOOKUP(A1058,[1]Transactions!$A$2:$Y$3480,14,FALSE)</f>
        <v>33429</v>
      </c>
      <c r="M1058" t="b">
        <f>VLOOKUP(A1058,[1]Transactions!$A$2:$Y$3480,5,FALSE)</f>
        <v>0</v>
      </c>
      <c r="N1058" t="str">
        <f>VLOOKUP(A1058,[1]Transactions!$A$2:$Y$3480,6,FALSE)</f>
        <v>Approved</v>
      </c>
      <c r="O1058" t="str">
        <f>VLOOKUP(A1058,[1]Transactions!$A$1:$Y$3480,7,FALSE)</f>
        <v>WeareA2B</v>
      </c>
      <c r="P1058" t="s">
        <v>43</v>
      </c>
      <c r="Q1058">
        <v>12</v>
      </c>
      <c r="R1058" t="s">
        <v>1846</v>
      </c>
      <c r="S1058" t="s">
        <v>30</v>
      </c>
      <c r="T1058" t="s">
        <v>31</v>
      </c>
      <c r="U1058" t="s">
        <v>32</v>
      </c>
      <c r="V1058" t="s">
        <v>47</v>
      </c>
      <c r="W1058">
        <v>14</v>
      </c>
      <c r="X1058">
        <v>5</v>
      </c>
      <c r="Y1058">
        <v>4386.05</v>
      </c>
      <c r="Z1058">
        <v>2752.44</v>
      </c>
      <c r="AA1058">
        <v>58</v>
      </c>
      <c r="AB1058">
        <v>50</v>
      </c>
      <c r="AC1058">
        <v>5</v>
      </c>
      <c r="AD1058">
        <v>1633.61</v>
      </c>
      <c r="AE1058">
        <f t="shared" si="119"/>
        <v>2</v>
      </c>
      <c r="AF1058">
        <f>_xlfn.IFS(AC1058&gt;=14,1,AND(AC1058&lt;=14,AC1058&gt;7),2,AND(AC1058&lt;=7,AC1058&gt;=5),3,AND(AC1058&lt;=4,AC1058&gt;0),4)</f>
        <v>3</v>
      </c>
      <c r="AG1058">
        <f t="shared" si="116"/>
        <v>4</v>
      </c>
      <c r="AH1058">
        <f t="shared" si="117"/>
        <v>234</v>
      </c>
      <c r="AI1058" t="str">
        <f t="shared" si="118"/>
        <v>Gold Customerr</v>
      </c>
    </row>
    <row r="1059" spans="1:35" x14ac:dyDescent="0.3">
      <c r="A1059">
        <v>2984</v>
      </c>
      <c r="B1059" t="s">
        <v>3301</v>
      </c>
      <c r="C1059">
        <v>2106</v>
      </c>
      <c r="D1059" t="s">
        <v>24</v>
      </c>
      <c r="E1059" t="s">
        <v>25</v>
      </c>
      <c r="F1059">
        <v>11</v>
      </c>
      <c r="G1059" t="s">
        <v>3302</v>
      </c>
      <c r="H1059" t="s">
        <v>3303</v>
      </c>
      <c r="I1059" t="str">
        <f>VLOOKUP(A1059,[1]Transactions!$A$2:$Y$3480,8,FALSE)</f>
        <v>Standard</v>
      </c>
      <c r="J1059">
        <f>VLOOKUP(A1059,[1]Transactions!$A$2:$Y$3480,13,FALSE)</f>
        <v>57.72999999999999</v>
      </c>
      <c r="K1059" s="4">
        <f>VLOOKUP(A1059,[1]Transactions!$A$2:$Y$3480,14,FALSE)</f>
        <v>40618</v>
      </c>
      <c r="M1059" t="b">
        <f>VLOOKUP(A1059,[1]Transactions!$A$2:$Y$3480,5,FALSE)</f>
        <v>0</v>
      </c>
      <c r="N1059" t="str">
        <f>VLOOKUP(A1059,[1]Transactions!$A$2:$Y$3480,6,FALSE)</f>
        <v>Approved</v>
      </c>
      <c r="O1059" t="str">
        <f>VLOOKUP(A1059,[1]Transactions!$A$1:$Y$3480,7,FALSE)</f>
        <v>Giant Bicycles</v>
      </c>
      <c r="P1059" t="s">
        <v>43</v>
      </c>
      <c r="Q1059">
        <v>48</v>
      </c>
      <c r="R1059" t="s">
        <v>56</v>
      </c>
      <c r="S1059" t="s">
        <v>119</v>
      </c>
      <c r="T1059" t="s">
        <v>31</v>
      </c>
      <c r="U1059" t="s">
        <v>32</v>
      </c>
      <c r="V1059" t="s">
        <v>33</v>
      </c>
      <c r="W1059">
        <v>13</v>
      </c>
      <c r="X1059">
        <v>4</v>
      </c>
      <c r="Y1059">
        <v>6016.24</v>
      </c>
      <c r="Z1059">
        <v>2196.23</v>
      </c>
      <c r="AA1059">
        <v>61</v>
      </c>
      <c r="AB1059">
        <v>158</v>
      </c>
      <c r="AC1059">
        <v>4</v>
      </c>
      <c r="AD1059">
        <v>3820.01</v>
      </c>
      <c r="AE1059">
        <f t="shared" si="119"/>
        <v>1</v>
      </c>
      <c r="AF1059">
        <f t="shared" si="115"/>
        <v>4</v>
      </c>
      <c r="AG1059">
        <f t="shared" si="116"/>
        <v>2</v>
      </c>
      <c r="AH1059">
        <f t="shared" si="117"/>
        <v>142</v>
      </c>
      <c r="AI1059" t="str">
        <f t="shared" si="118"/>
        <v>Bronz customer</v>
      </c>
    </row>
    <row r="1060" spans="1:35" x14ac:dyDescent="0.3">
      <c r="A1060">
        <v>1531</v>
      </c>
      <c r="B1060" t="s">
        <v>3304</v>
      </c>
      <c r="C1060">
        <v>2170</v>
      </c>
      <c r="D1060" t="s">
        <v>24</v>
      </c>
      <c r="E1060" t="s">
        <v>25</v>
      </c>
      <c r="F1060">
        <v>9</v>
      </c>
      <c r="G1060" t="s">
        <v>3305</v>
      </c>
      <c r="H1060" t="s">
        <v>3306</v>
      </c>
      <c r="I1060" t="str">
        <f>VLOOKUP(A1060,[1]Transactions!$A$2:$Y$3480,8,FALSE)</f>
        <v>Road</v>
      </c>
      <c r="J1060">
        <f>VLOOKUP(A1060,[1]Transactions!$A$2:$Y$3480,13,FALSE)</f>
        <v>1295.43</v>
      </c>
      <c r="K1060" s="4">
        <f>VLOOKUP(A1060,[1]Transactions!$A$2:$Y$3480,14,FALSE)</f>
        <v>37823</v>
      </c>
      <c r="M1060" t="b">
        <f>VLOOKUP(A1060,[1]Transactions!$A$2:$Y$3480,5,FALSE)</f>
        <v>0</v>
      </c>
      <c r="N1060" t="str">
        <f>VLOOKUP(A1060,[1]Transactions!$A$2:$Y$3480,6,FALSE)</f>
        <v>Approved</v>
      </c>
      <c r="O1060" t="str">
        <f>VLOOKUP(A1060,[1]Transactions!$A$1:$Y$3480,7,FALSE)</f>
        <v>Trek Bicycles</v>
      </c>
      <c r="P1060" t="s">
        <v>43</v>
      </c>
      <c r="Q1060">
        <v>20</v>
      </c>
      <c r="R1060" t="s">
        <v>303</v>
      </c>
      <c r="S1060" t="s">
        <v>45</v>
      </c>
      <c r="T1060" t="s">
        <v>31</v>
      </c>
      <c r="U1060" t="s">
        <v>32</v>
      </c>
      <c r="V1060" t="s">
        <v>33</v>
      </c>
      <c r="W1060">
        <v>13</v>
      </c>
      <c r="X1060">
        <v>7</v>
      </c>
      <c r="Y1060">
        <v>7667.54</v>
      </c>
      <c r="Z1060">
        <v>3828.36</v>
      </c>
      <c r="AA1060">
        <v>54</v>
      </c>
      <c r="AB1060">
        <v>42</v>
      </c>
      <c r="AC1060">
        <v>7</v>
      </c>
      <c r="AD1060">
        <v>3839.18</v>
      </c>
      <c r="AE1060">
        <f t="shared" si="119"/>
        <v>3</v>
      </c>
      <c r="AF1060">
        <f t="shared" si="115"/>
        <v>3</v>
      </c>
      <c r="AG1060">
        <f t="shared" si="116"/>
        <v>2</v>
      </c>
      <c r="AH1060">
        <f t="shared" si="117"/>
        <v>332</v>
      </c>
      <c r="AI1060" t="str">
        <f t="shared" si="118"/>
        <v>Silver Customer</v>
      </c>
    </row>
    <row r="1061" spans="1:35" x14ac:dyDescent="0.3">
      <c r="A1061">
        <v>3016</v>
      </c>
      <c r="B1061" t="s">
        <v>3307</v>
      </c>
      <c r="C1061">
        <v>2745</v>
      </c>
      <c r="D1061" t="s">
        <v>24</v>
      </c>
      <c r="E1061" t="s">
        <v>25</v>
      </c>
      <c r="F1061">
        <v>10</v>
      </c>
      <c r="G1061" t="s">
        <v>3308</v>
      </c>
      <c r="H1061" t="s">
        <v>3309</v>
      </c>
      <c r="I1061" t="str">
        <f>VLOOKUP(A1061,[1]Transactions!$A$2:$Y$3480,8,FALSE)</f>
        <v>Standard</v>
      </c>
      <c r="J1061">
        <f>VLOOKUP(A1061,[1]Transactions!$A$2:$Y$3480,13,FALSE)</f>
        <v>547.28</v>
      </c>
      <c r="K1061" s="4">
        <f>VLOOKUP(A1061,[1]Transactions!$A$2:$Y$3480,14,FALSE)</f>
        <v>42218</v>
      </c>
      <c r="M1061" t="b">
        <f>VLOOKUP(A1061,[1]Transactions!$A$2:$Y$3480,5,FALSE)</f>
        <v>0</v>
      </c>
      <c r="N1061" t="str">
        <f>VLOOKUP(A1061,[1]Transactions!$A$2:$Y$3480,6,FALSE)</f>
        <v>Approved</v>
      </c>
      <c r="O1061" t="str">
        <f>VLOOKUP(A1061,[1]Transactions!$A$1:$Y$3480,7,FALSE)</f>
        <v>WeareA2B</v>
      </c>
      <c r="P1061" t="s">
        <v>28</v>
      </c>
      <c r="Q1061">
        <v>25</v>
      </c>
      <c r="R1061" t="s">
        <v>706</v>
      </c>
      <c r="S1061" t="s">
        <v>45</v>
      </c>
      <c r="T1061" t="s">
        <v>46</v>
      </c>
      <c r="U1061" t="s">
        <v>32</v>
      </c>
      <c r="V1061" t="s">
        <v>47</v>
      </c>
      <c r="W1061">
        <v>11</v>
      </c>
      <c r="X1061">
        <v>5</v>
      </c>
      <c r="Y1061">
        <v>7991.99</v>
      </c>
      <c r="Z1061">
        <v>3738.49</v>
      </c>
      <c r="AA1061">
        <v>35</v>
      </c>
      <c r="AB1061">
        <v>0</v>
      </c>
      <c r="AC1061">
        <v>5</v>
      </c>
      <c r="AD1061">
        <v>4253.5</v>
      </c>
      <c r="AE1061">
        <f>_xlfn.IFS(AB1061&gt;=85,1,AND(AB1061&lt;=84,AB1061&gt;44),2,AND(AB1061&lt;=44,AB1061&gt;17),3,AND(AB1061&lt;=18,AB1061&gt;=0),4)</f>
        <v>4</v>
      </c>
      <c r="AF1061">
        <f t="shared" ref="AF1061:AF1062" si="120">_xlfn.IFS(AC1061&gt;=14,1,AND(AC1061&lt;=14,AC1061&gt;7),2,AND(AC1061&lt;=7,AC1061&gt;=5),3,AND(AC1061&lt;=4,AC1061&gt;0),4)</f>
        <v>3</v>
      </c>
      <c r="AG1061">
        <f t="shared" si="116"/>
        <v>2</v>
      </c>
      <c r="AH1061">
        <f t="shared" si="117"/>
        <v>432</v>
      </c>
      <c r="AI1061" t="str">
        <f t="shared" si="118"/>
        <v>Platinum Customer</v>
      </c>
    </row>
    <row r="1062" spans="1:35" x14ac:dyDescent="0.3">
      <c r="A1062">
        <v>2466</v>
      </c>
      <c r="B1062" t="s">
        <v>3310</v>
      </c>
      <c r="C1062">
        <v>4650</v>
      </c>
      <c r="D1062" t="s">
        <v>53</v>
      </c>
      <c r="E1062" t="s">
        <v>25</v>
      </c>
      <c r="F1062">
        <v>1</v>
      </c>
      <c r="G1062" t="s">
        <v>3311</v>
      </c>
      <c r="H1062" t="s">
        <v>3312</v>
      </c>
      <c r="I1062" t="str">
        <f>VLOOKUP(A1062,[1]Transactions!$A$2:$Y$3480,8,FALSE)</f>
        <v>Standard</v>
      </c>
      <c r="J1062">
        <f>VLOOKUP(A1062,[1]Transactions!$A$2:$Y$3480,13,FALSE)</f>
        <v>690.49</v>
      </c>
      <c r="K1062" s="4">
        <f>VLOOKUP(A1062,[1]Transactions!$A$2:$Y$3480,14,FALSE)</f>
        <v>35160</v>
      </c>
      <c r="M1062" t="b">
        <f>VLOOKUP(A1062,[1]Transactions!$A$2:$Y$3480,5,FALSE)</f>
        <v>0</v>
      </c>
      <c r="N1062" t="str">
        <f>VLOOKUP(A1062,[1]Transactions!$A$2:$Y$3480,6,FALSE)</f>
        <v>Approved</v>
      </c>
      <c r="O1062" t="str">
        <f>VLOOKUP(A1062,[1]Transactions!$A$1:$Y$3480,7,FALSE)</f>
        <v>Solex</v>
      </c>
      <c r="P1062" t="s">
        <v>28</v>
      </c>
      <c r="Q1062">
        <v>62</v>
      </c>
      <c r="R1062" t="s">
        <v>1984</v>
      </c>
      <c r="S1062" t="s">
        <v>96</v>
      </c>
      <c r="T1062" t="s">
        <v>46</v>
      </c>
      <c r="U1062" t="s">
        <v>32</v>
      </c>
      <c r="V1062" t="s">
        <v>47</v>
      </c>
      <c r="W1062">
        <v>16</v>
      </c>
      <c r="X1062">
        <v>5</v>
      </c>
      <c r="Y1062">
        <v>4796.1400000000003</v>
      </c>
      <c r="Z1062">
        <v>3219.32</v>
      </c>
      <c r="AA1062">
        <v>39</v>
      </c>
      <c r="AB1062">
        <v>19</v>
      </c>
      <c r="AC1062">
        <v>5</v>
      </c>
      <c r="AD1062">
        <v>1576.82</v>
      </c>
      <c r="AE1062">
        <f t="shared" si="119"/>
        <v>3</v>
      </c>
      <c r="AF1062">
        <f t="shared" si="120"/>
        <v>3</v>
      </c>
      <c r="AG1062">
        <f t="shared" si="116"/>
        <v>4</v>
      </c>
      <c r="AH1062">
        <f t="shared" si="117"/>
        <v>334</v>
      </c>
      <c r="AI1062" t="str">
        <f t="shared" si="118"/>
        <v>Silver Customer</v>
      </c>
    </row>
    <row r="1063" spans="1:35" x14ac:dyDescent="0.3">
      <c r="A1063">
        <v>2082</v>
      </c>
      <c r="B1063" t="s">
        <v>3313</v>
      </c>
      <c r="C1063">
        <v>2469</v>
      </c>
      <c r="D1063" t="s">
        <v>24</v>
      </c>
      <c r="E1063" t="s">
        <v>25</v>
      </c>
      <c r="F1063">
        <v>1</v>
      </c>
      <c r="G1063" t="s">
        <v>3314</v>
      </c>
      <c r="H1063" t="s">
        <v>3315</v>
      </c>
      <c r="I1063" t="str">
        <f>VLOOKUP(A1063,[1]Transactions!$A$2:$Y$3480,8,FALSE)</f>
        <v>Road</v>
      </c>
      <c r="J1063">
        <f>VLOOKUP(A1063,[1]Transactions!$A$2:$Y$3480,13,FALSE)</f>
        <v>4.8</v>
      </c>
      <c r="K1063" s="4">
        <f>VLOOKUP(A1063,[1]Transactions!$A$2:$Y$3480,14,FALSE)</f>
        <v>39880</v>
      </c>
      <c r="M1063" t="b">
        <f>VLOOKUP(A1063,[1]Transactions!$A$2:$Y$3480,5,FALSE)</f>
        <v>0</v>
      </c>
      <c r="N1063" t="str">
        <f>VLOOKUP(A1063,[1]Transactions!$A$2:$Y$3480,6,FALSE)</f>
        <v>Approved</v>
      </c>
      <c r="O1063" t="str">
        <f>VLOOKUP(A1063,[1]Transactions!$A$1:$Y$3480,7,FALSE)</f>
        <v>OHM Cycles</v>
      </c>
      <c r="P1063" t="s">
        <v>43</v>
      </c>
      <c r="Q1063">
        <v>38</v>
      </c>
      <c r="R1063" t="s">
        <v>710</v>
      </c>
      <c r="S1063" t="s">
        <v>30</v>
      </c>
      <c r="T1063" t="s">
        <v>38</v>
      </c>
      <c r="U1063" t="s">
        <v>32</v>
      </c>
      <c r="V1063" t="s">
        <v>33</v>
      </c>
      <c r="W1063">
        <v>19</v>
      </c>
      <c r="X1063">
        <v>7</v>
      </c>
      <c r="Y1063">
        <v>6778.84</v>
      </c>
      <c r="Z1063">
        <v>3875.67</v>
      </c>
      <c r="AA1063">
        <v>40</v>
      </c>
      <c r="AB1063">
        <v>1</v>
      </c>
      <c r="AC1063">
        <v>7</v>
      </c>
      <c r="AD1063">
        <v>2903.17</v>
      </c>
      <c r="AE1063">
        <f t="shared" si="119"/>
        <v>4</v>
      </c>
      <c r="AF1063">
        <f t="shared" si="115"/>
        <v>3</v>
      </c>
      <c r="AG1063">
        <f t="shared" si="116"/>
        <v>3</v>
      </c>
      <c r="AH1063">
        <f t="shared" si="117"/>
        <v>433</v>
      </c>
      <c r="AI1063" t="str">
        <f t="shared" si="118"/>
        <v>Platinum Customer</v>
      </c>
    </row>
    <row r="1064" spans="1:35" x14ac:dyDescent="0.3">
      <c r="A1064">
        <v>3150</v>
      </c>
      <c r="B1064" t="s">
        <v>3316</v>
      </c>
      <c r="C1064">
        <v>2220</v>
      </c>
      <c r="D1064" t="s">
        <v>24</v>
      </c>
      <c r="E1064" t="s">
        <v>25</v>
      </c>
      <c r="F1064">
        <v>9</v>
      </c>
      <c r="G1064" t="s">
        <v>3317</v>
      </c>
      <c r="H1064" t="s">
        <v>3318</v>
      </c>
      <c r="I1064" t="str">
        <f>VLOOKUP(A1064,[1]Transactions!$A$2:$Y$3480,8,FALSE)</f>
        <v>Standard</v>
      </c>
      <c r="J1064">
        <f>VLOOKUP(A1064,[1]Transactions!$A$2:$Y$3480,13,FALSE)</f>
        <v>1592.19</v>
      </c>
      <c r="K1064" s="4">
        <f>VLOOKUP(A1064,[1]Transactions!$A$2:$Y$3480,14,FALSE)</f>
        <v>40410</v>
      </c>
      <c r="M1064" t="b">
        <f>VLOOKUP(A1064,[1]Transactions!$A$2:$Y$3480,5,FALSE)</f>
        <v>1</v>
      </c>
      <c r="N1064" t="str">
        <f>VLOOKUP(A1064,[1]Transactions!$A$2:$Y$3480,6,FALSE)</f>
        <v>Approved</v>
      </c>
      <c r="O1064" t="str">
        <f>VLOOKUP(A1064,[1]Transactions!$A$1:$Y$3480,7,FALSE)</f>
        <v>OHM Cycles</v>
      </c>
      <c r="P1064" t="s">
        <v>43</v>
      </c>
      <c r="Q1064">
        <v>66</v>
      </c>
      <c r="R1064" t="s">
        <v>80</v>
      </c>
      <c r="S1064" t="s">
        <v>45</v>
      </c>
      <c r="T1064" t="s">
        <v>31</v>
      </c>
      <c r="U1064" t="s">
        <v>32</v>
      </c>
      <c r="V1064" t="s">
        <v>47</v>
      </c>
      <c r="W1064">
        <v>5</v>
      </c>
      <c r="X1064">
        <v>7</v>
      </c>
      <c r="Y1064">
        <v>3787.18</v>
      </c>
      <c r="Z1064">
        <v>2553.0500000000002</v>
      </c>
      <c r="AA1064">
        <v>28</v>
      </c>
      <c r="AB1064">
        <v>87</v>
      </c>
      <c r="AC1064">
        <v>7</v>
      </c>
      <c r="AD1064">
        <v>1234.1300000000001</v>
      </c>
      <c r="AE1064">
        <f t="shared" si="119"/>
        <v>1</v>
      </c>
      <c r="AF1064">
        <f t="shared" si="115"/>
        <v>3</v>
      </c>
      <c r="AG1064">
        <f t="shared" si="116"/>
        <v>4</v>
      </c>
      <c r="AH1064">
        <f t="shared" si="117"/>
        <v>134</v>
      </c>
      <c r="AI1064" t="str">
        <f t="shared" si="118"/>
        <v>Bronz customer</v>
      </c>
    </row>
    <row r="1065" spans="1:35" x14ac:dyDescent="0.3">
      <c r="A1065">
        <v>2487</v>
      </c>
      <c r="B1065" t="s">
        <v>3319</v>
      </c>
      <c r="C1065">
        <v>3806</v>
      </c>
      <c r="D1065" t="s">
        <v>40</v>
      </c>
      <c r="E1065" t="s">
        <v>25</v>
      </c>
      <c r="F1065">
        <v>7</v>
      </c>
      <c r="G1065" t="s">
        <v>3320</v>
      </c>
      <c r="H1065" t="s">
        <v>3321</v>
      </c>
      <c r="I1065" t="str">
        <f>VLOOKUP(A1065,[1]Transactions!$A$2:$Y$3480,8,FALSE)</f>
        <v>Standard</v>
      </c>
      <c r="J1065">
        <f>VLOOKUP(A1065,[1]Transactions!$A$2:$Y$3480,13,FALSE)</f>
        <v>437.46</v>
      </c>
      <c r="K1065" s="4">
        <f>VLOOKUP(A1065,[1]Transactions!$A$2:$Y$3480,14,FALSE)</f>
        <v>35560</v>
      </c>
      <c r="M1065" t="b">
        <f>VLOOKUP(A1065,[1]Transactions!$A$2:$Y$3480,5,FALSE)</f>
        <v>0</v>
      </c>
      <c r="N1065" t="str">
        <f>VLOOKUP(A1065,[1]Transactions!$A$2:$Y$3480,6,FALSE)</f>
        <v>Approved</v>
      </c>
      <c r="O1065" t="str">
        <f>VLOOKUP(A1065,[1]Transactions!$A$1:$Y$3480,7,FALSE)</f>
        <v>Solex</v>
      </c>
      <c r="P1065" t="s">
        <v>28</v>
      </c>
      <c r="Q1065">
        <v>92</v>
      </c>
      <c r="R1065" t="s">
        <v>754</v>
      </c>
      <c r="S1065" t="s">
        <v>219</v>
      </c>
      <c r="T1065" t="s">
        <v>38</v>
      </c>
      <c r="U1065" t="s">
        <v>32</v>
      </c>
      <c r="V1065" t="s">
        <v>33</v>
      </c>
      <c r="W1065">
        <v>14</v>
      </c>
      <c r="X1065">
        <v>4</v>
      </c>
      <c r="Y1065">
        <v>2978.64</v>
      </c>
      <c r="Z1065">
        <v>797.89</v>
      </c>
      <c r="AA1065">
        <v>42</v>
      </c>
      <c r="AB1065">
        <v>98</v>
      </c>
      <c r="AC1065">
        <v>4</v>
      </c>
      <c r="AD1065">
        <v>2180.75</v>
      </c>
      <c r="AE1065">
        <f t="shared" si="119"/>
        <v>1</v>
      </c>
      <c r="AF1065">
        <f t="shared" si="115"/>
        <v>4</v>
      </c>
      <c r="AG1065">
        <f t="shared" si="116"/>
        <v>3</v>
      </c>
      <c r="AH1065">
        <f t="shared" si="117"/>
        <v>143</v>
      </c>
      <c r="AI1065" t="str">
        <f t="shared" si="118"/>
        <v>Bronz customer</v>
      </c>
    </row>
    <row r="1066" spans="1:35" x14ac:dyDescent="0.3">
      <c r="A1066">
        <v>3030</v>
      </c>
      <c r="B1066" t="s">
        <v>3322</v>
      </c>
      <c r="C1066">
        <v>2541</v>
      </c>
      <c r="D1066" t="s">
        <v>24</v>
      </c>
      <c r="E1066" t="s">
        <v>25</v>
      </c>
      <c r="F1066">
        <v>5</v>
      </c>
      <c r="G1066" t="s">
        <v>3323</v>
      </c>
      <c r="H1066" t="s">
        <v>3324</v>
      </c>
      <c r="I1066" t="str">
        <f>VLOOKUP(A1066,[1]Transactions!$A$2:$Y$3480,8,FALSE)</f>
        <v>Standard</v>
      </c>
      <c r="J1066">
        <f>VLOOKUP(A1066,[1]Transactions!$A$2:$Y$3480,13,FALSE)</f>
        <v>1612.25</v>
      </c>
      <c r="K1066" s="4">
        <f>VLOOKUP(A1066,[1]Transactions!$A$2:$Y$3480,14,FALSE)</f>
        <v>37499</v>
      </c>
      <c r="M1066" t="b">
        <f>VLOOKUP(A1066,[1]Transactions!$A$2:$Y$3480,5,FALSE)</f>
        <v>1</v>
      </c>
      <c r="N1066" t="str">
        <f>VLOOKUP(A1066,[1]Transactions!$A$2:$Y$3480,6,FALSE)</f>
        <v>Approved</v>
      </c>
      <c r="O1066" t="str">
        <f>VLOOKUP(A1066,[1]Transactions!$A$1:$Y$3480,7,FALSE)</f>
        <v>Solex</v>
      </c>
      <c r="P1066" t="s">
        <v>43</v>
      </c>
      <c r="Q1066">
        <v>68</v>
      </c>
      <c r="R1066" t="s">
        <v>376</v>
      </c>
      <c r="S1066" t="s">
        <v>119</v>
      </c>
      <c r="T1066" t="s">
        <v>38</v>
      </c>
      <c r="U1066" t="s">
        <v>32</v>
      </c>
      <c r="V1066" t="s">
        <v>47</v>
      </c>
      <c r="W1066">
        <v>3</v>
      </c>
      <c r="X1066">
        <v>7</v>
      </c>
      <c r="Y1066">
        <v>5700.4</v>
      </c>
      <c r="Z1066">
        <v>2987.02</v>
      </c>
      <c r="AA1066">
        <v>22</v>
      </c>
      <c r="AB1066">
        <v>24</v>
      </c>
      <c r="AC1066">
        <v>7</v>
      </c>
      <c r="AD1066">
        <v>2713.38</v>
      </c>
      <c r="AE1066">
        <f t="shared" si="119"/>
        <v>3</v>
      </c>
      <c r="AF1066">
        <f t="shared" si="115"/>
        <v>3</v>
      </c>
      <c r="AG1066">
        <f t="shared" si="116"/>
        <v>3</v>
      </c>
      <c r="AH1066">
        <f t="shared" si="117"/>
        <v>333</v>
      </c>
      <c r="AI1066" t="str">
        <f t="shared" si="118"/>
        <v>Silver Customer</v>
      </c>
    </row>
    <row r="1067" spans="1:35" x14ac:dyDescent="0.3">
      <c r="A1067">
        <v>3136</v>
      </c>
      <c r="B1067" t="s">
        <v>3325</v>
      </c>
      <c r="C1067">
        <v>2250</v>
      </c>
      <c r="D1067" t="s">
        <v>24</v>
      </c>
      <c r="E1067" t="s">
        <v>25</v>
      </c>
      <c r="F1067">
        <v>7</v>
      </c>
      <c r="G1067" t="s">
        <v>3326</v>
      </c>
      <c r="H1067" t="s">
        <v>3327</v>
      </c>
      <c r="I1067" t="str">
        <f>VLOOKUP(A1067,[1]Transactions!$A$2:$Y$3480,8,FALSE)</f>
        <v>Standard</v>
      </c>
      <c r="J1067">
        <f>VLOOKUP(A1067,[1]Transactions!$A$2:$Y$3480,13,FALSE)</f>
        <v>91.15</v>
      </c>
      <c r="K1067" s="4">
        <f>VLOOKUP(A1067,[1]Transactions!$A$2:$Y$3480,14,FALSE)</f>
        <v>37659</v>
      </c>
      <c r="M1067" t="b">
        <f>VLOOKUP(A1067,[1]Transactions!$A$2:$Y$3480,5,FALSE)</f>
        <v>0</v>
      </c>
      <c r="N1067" t="str">
        <f>VLOOKUP(A1067,[1]Transactions!$A$2:$Y$3480,6,FALSE)</f>
        <v>Approved</v>
      </c>
      <c r="O1067" t="str">
        <f>VLOOKUP(A1067,[1]Transactions!$A$1:$Y$3480,7,FALSE)</f>
        <v>OHM Cycles</v>
      </c>
      <c r="P1067" t="s">
        <v>28</v>
      </c>
      <c r="Q1067">
        <v>60</v>
      </c>
      <c r="R1067" t="s">
        <v>648</v>
      </c>
      <c r="S1067" t="s">
        <v>57</v>
      </c>
      <c r="T1067" t="s">
        <v>31</v>
      </c>
      <c r="U1067" t="s">
        <v>32</v>
      </c>
      <c r="V1067" t="s">
        <v>33</v>
      </c>
      <c r="W1067">
        <v>3</v>
      </c>
      <c r="X1067">
        <v>4</v>
      </c>
      <c r="Y1067">
        <v>4905.76</v>
      </c>
      <c r="Z1067">
        <v>3695.55</v>
      </c>
      <c r="AA1067">
        <v>22</v>
      </c>
      <c r="AB1067">
        <v>25</v>
      </c>
      <c r="AC1067">
        <v>4</v>
      </c>
      <c r="AD1067">
        <v>1210.21</v>
      </c>
      <c r="AE1067">
        <f t="shared" si="119"/>
        <v>3</v>
      </c>
      <c r="AF1067">
        <f t="shared" si="115"/>
        <v>4</v>
      </c>
      <c r="AG1067">
        <f t="shared" si="116"/>
        <v>4</v>
      </c>
      <c r="AH1067">
        <f t="shared" si="117"/>
        <v>344</v>
      </c>
      <c r="AI1067" t="str">
        <f t="shared" si="118"/>
        <v>Silver Customer</v>
      </c>
    </row>
    <row r="1068" spans="1:35" x14ac:dyDescent="0.3">
      <c r="A1068">
        <v>2688</v>
      </c>
      <c r="B1068" t="s">
        <v>3328</v>
      </c>
      <c r="C1068">
        <v>4878</v>
      </c>
      <c r="D1068" t="s">
        <v>53</v>
      </c>
      <c r="E1068" t="s">
        <v>25</v>
      </c>
      <c r="F1068">
        <v>4</v>
      </c>
      <c r="G1068" t="s">
        <v>3329</v>
      </c>
      <c r="H1068" t="s">
        <v>3330</v>
      </c>
      <c r="I1068" t="str">
        <f>VLOOKUP(A1068,[1]Transactions!$A$2:$Y$3480,8,FALSE)</f>
        <v>Road</v>
      </c>
      <c r="J1068">
        <f>VLOOKUP(A1068,[1]Transactions!$A$2:$Y$3480,13,FALSE)</f>
        <v>199.09999999999991</v>
      </c>
      <c r="K1068" s="4">
        <f>VLOOKUP(A1068,[1]Transactions!$A$2:$Y$3480,14,FALSE)</f>
        <v>39427</v>
      </c>
      <c r="M1068" t="b">
        <f>VLOOKUP(A1068,[1]Transactions!$A$2:$Y$3480,5,FALSE)</f>
        <v>0</v>
      </c>
      <c r="N1068" t="str">
        <f>VLOOKUP(A1068,[1]Transactions!$A$2:$Y$3480,6,FALSE)</f>
        <v>Approved</v>
      </c>
      <c r="O1068" t="str">
        <f>VLOOKUP(A1068,[1]Transactions!$A$1:$Y$3480,7,FALSE)</f>
        <v>OHM Cycles</v>
      </c>
      <c r="P1068" t="s">
        <v>28</v>
      </c>
      <c r="Q1068">
        <v>53</v>
      </c>
      <c r="R1068" t="s">
        <v>2684</v>
      </c>
      <c r="S1068" t="s">
        <v>176</v>
      </c>
      <c r="T1068" t="s">
        <v>31</v>
      </c>
      <c r="U1068" t="s">
        <v>32</v>
      </c>
      <c r="V1068" t="s">
        <v>47</v>
      </c>
      <c r="W1068">
        <v>13</v>
      </c>
      <c r="X1068">
        <v>3</v>
      </c>
      <c r="Y1068">
        <v>3018.69</v>
      </c>
      <c r="Z1068">
        <v>2000.94</v>
      </c>
      <c r="AA1068">
        <v>43</v>
      </c>
      <c r="AB1068">
        <v>88</v>
      </c>
      <c r="AC1068">
        <v>3</v>
      </c>
      <c r="AD1068">
        <v>1017.75</v>
      </c>
      <c r="AE1068">
        <f t="shared" si="119"/>
        <v>1</v>
      </c>
      <c r="AF1068">
        <f t="shared" si="115"/>
        <v>4</v>
      </c>
      <c r="AG1068">
        <f t="shared" si="116"/>
        <v>4</v>
      </c>
      <c r="AH1068">
        <f t="shared" si="117"/>
        <v>144</v>
      </c>
      <c r="AI1068" t="str">
        <f t="shared" si="118"/>
        <v>Bronz customer</v>
      </c>
    </row>
    <row r="1069" spans="1:35" x14ac:dyDescent="0.3">
      <c r="A1069">
        <v>31</v>
      </c>
      <c r="B1069" t="s">
        <v>3331</v>
      </c>
      <c r="C1069">
        <v>2135</v>
      </c>
      <c r="D1069" t="s">
        <v>24</v>
      </c>
      <c r="E1069" t="s">
        <v>25</v>
      </c>
      <c r="F1069">
        <v>12</v>
      </c>
      <c r="G1069" t="s">
        <v>3332</v>
      </c>
      <c r="H1069" t="s">
        <v>3333</v>
      </c>
      <c r="I1069" t="str">
        <f>VLOOKUP(A1069,[1]Transactions!$A$2:$Y$3480,8,FALSE)</f>
        <v>Standard</v>
      </c>
      <c r="J1069">
        <f>VLOOKUP(A1069,[1]Transactions!$A$2:$Y$3480,13,FALSE)</f>
        <v>817.36</v>
      </c>
      <c r="K1069" s="4">
        <f>VLOOKUP(A1069,[1]Transactions!$A$2:$Y$3480,14,FALSE)</f>
        <v>37539</v>
      </c>
      <c r="M1069" t="b">
        <f>VLOOKUP(A1069,[1]Transactions!$A$2:$Y$3480,5,FALSE)</f>
        <v>1</v>
      </c>
      <c r="N1069" t="str">
        <f>VLOOKUP(A1069,[1]Transactions!$A$2:$Y$3480,6,FALSE)</f>
        <v>Approved</v>
      </c>
      <c r="O1069" t="str">
        <f>VLOOKUP(A1069,[1]Transactions!$A$1:$Y$3480,7,FALSE)</f>
        <v>Norco Bicycles</v>
      </c>
      <c r="P1069" t="s">
        <v>43</v>
      </c>
      <c r="Q1069">
        <v>3</v>
      </c>
      <c r="R1069" t="s">
        <v>2145</v>
      </c>
      <c r="S1069" t="s">
        <v>183</v>
      </c>
      <c r="T1069" t="s">
        <v>46</v>
      </c>
      <c r="U1069" t="s">
        <v>32</v>
      </c>
      <c r="V1069" t="s">
        <v>33</v>
      </c>
      <c r="W1069">
        <v>14</v>
      </c>
      <c r="X1069">
        <v>4</v>
      </c>
      <c r="Y1069">
        <v>3110</v>
      </c>
      <c r="Z1069">
        <v>2683.89</v>
      </c>
      <c r="AA1069">
        <v>57</v>
      </c>
      <c r="AB1069">
        <v>89</v>
      </c>
      <c r="AC1069">
        <v>4</v>
      </c>
      <c r="AD1069">
        <v>426.11</v>
      </c>
      <c r="AE1069">
        <f t="shared" si="119"/>
        <v>1</v>
      </c>
      <c r="AF1069">
        <f t="shared" si="115"/>
        <v>4</v>
      </c>
      <c r="AG1069">
        <f t="shared" si="116"/>
        <v>4</v>
      </c>
      <c r="AH1069">
        <f t="shared" si="117"/>
        <v>144</v>
      </c>
      <c r="AI1069" t="str">
        <f t="shared" si="118"/>
        <v>Bronz customer</v>
      </c>
    </row>
    <row r="1070" spans="1:35" x14ac:dyDescent="0.3">
      <c r="A1070">
        <v>491</v>
      </c>
      <c r="B1070" t="s">
        <v>3334</v>
      </c>
      <c r="C1070">
        <v>3775</v>
      </c>
      <c r="D1070" t="s">
        <v>40</v>
      </c>
      <c r="E1070" t="s">
        <v>25</v>
      </c>
      <c r="F1070">
        <v>10</v>
      </c>
      <c r="G1070" t="s">
        <v>3335</v>
      </c>
      <c r="H1070" t="s">
        <v>3336</v>
      </c>
      <c r="I1070" t="str">
        <f>VLOOKUP(A1070,[1]Transactions!$A$2:$Y$3480,8,FALSE)</f>
        <v>Standard</v>
      </c>
      <c r="J1070">
        <f>VLOOKUP(A1070,[1]Transactions!$A$2:$Y$3480,13,FALSE)</f>
        <v>431.33000000000004</v>
      </c>
      <c r="K1070" s="4">
        <f>VLOOKUP(A1070,[1]Transactions!$A$2:$Y$3480,14,FALSE)</f>
        <v>34527</v>
      </c>
      <c r="M1070" t="b">
        <f>VLOOKUP(A1070,[1]Transactions!$A$2:$Y$3480,5,FALSE)</f>
        <v>1</v>
      </c>
      <c r="N1070" t="str">
        <f>VLOOKUP(A1070,[1]Transactions!$A$2:$Y$3480,6,FALSE)</f>
        <v>Approved</v>
      </c>
      <c r="O1070" t="str">
        <f>VLOOKUP(A1070,[1]Transactions!$A$1:$Y$3480,7,FALSE)</f>
        <v>Giant Bicycles</v>
      </c>
      <c r="P1070" t="s">
        <v>28</v>
      </c>
      <c r="Q1070">
        <v>45</v>
      </c>
      <c r="R1070" t="s">
        <v>261</v>
      </c>
      <c r="S1070" t="s">
        <v>176</v>
      </c>
      <c r="T1070" t="s">
        <v>38</v>
      </c>
      <c r="U1070" t="s">
        <v>32</v>
      </c>
      <c r="V1070" t="s">
        <v>33</v>
      </c>
      <c r="W1070">
        <v>19</v>
      </c>
      <c r="X1070">
        <v>7</v>
      </c>
      <c r="Y1070">
        <v>6140.67</v>
      </c>
      <c r="Z1070">
        <v>3404.96</v>
      </c>
      <c r="AA1070">
        <v>44</v>
      </c>
      <c r="AB1070">
        <v>68</v>
      </c>
      <c r="AC1070">
        <v>7</v>
      </c>
      <c r="AD1070">
        <v>2735.71</v>
      </c>
      <c r="AE1070">
        <f t="shared" si="119"/>
        <v>2</v>
      </c>
      <c r="AF1070">
        <f t="shared" si="115"/>
        <v>3</v>
      </c>
      <c r="AG1070">
        <f t="shared" si="116"/>
        <v>3</v>
      </c>
      <c r="AH1070">
        <f t="shared" si="117"/>
        <v>233</v>
      </c>
      <c r="AI1070" t="str">
        <f t="shared" si="118"/>
        <v>Gold Customerr</v>
      </c>
    </row>
    <row r="1071" spans="1:35" x14ac:dyDescent="0.3">
      <c r="A1071">
        <v>2313</v>
      </c>
      <c r="B1071" t="s">
        <v>3337</v>
      </c>
      <c r="C1071">
        <v>4343</v>
      </c>
      <c r="D1071" t="s">
        <v>53</v>
      </c>
      <c r="E1071" t="s">
        <v>25</v>
      </c>
      <c r="F1071">
        <v>1</v>
      </c>
      <c r="G1071" t="s">
        <v>3338</v>
      </c>
      <c r="H1071" t="s">
        <v>3339</v>
      </c>
      <c r="I1071" t="str">
        <f>VLOOKUP(A1071,[1]Transactions!$A$2:$Y$3480,8,FALSE)</f>
        <v>Standard</v>
      </c>
      <c r="J1071">
        <f>VLOOKUP(A1071,[1]Transactions!$A$2:$Y$3480,13,FALSE)</f>
        <v>737.56999999999994</v>
      </c>
      <c r="K1071" s="4">
        <f>VLOOKUP(A1071,[1]Transactions!$A$2:$Y$3480,14,FALSE)</f>
        <v>35455</v>
      </c>
      <c r="M1071" t="b">
        <f>VLOOKUP(A1071,[1]Transactions!$A$2:$Y$3480,5,FALSE)</f>
        <v>0</v>
      </c>
      <c r="N1071" t="str">
        <f>VLOOKUP(A1071,[1]Transactions!$A$2:$Y$3480,6,FALSE)</f>
        <v>Approved</v>
      </c>
      <c r="O1071" t="str">
        <f>VLOOKUP(A1071,[1]Transactions!$A$1:$Y$3480,7,FALSE)</f>
        <v>Norco Bicycles</v>
      </c>
      <c r="P1071" t="s">
        <v>43</v>
      </c>
      <c r="Q1071">
        <v>54</v>
      </c>
      <c r="R1071" t="s">
        <v>210</v>
      </c>
      <c r="S1071" t="s">
        <v>119</v>
      </c>
      <c r="T1071" t="s">
        <v>31</v>
      </c>
      <c r="U1071" t="s">
        <v>32</v>
      </c>
      <c r="V1071" t="s">
        <v>47</v>
      </c>
      <c r="W1071">
        <v>12</v>
      </c>
      <c r="X1071">
        <v>6</v>
      </c>
      <c r="Y1071">
        <v>4657.8</v>
      </c>
      <c r="Z1071">
        <v>1815.33</v>
      </c>
      <c r="AA1071">
        <v>54</v>
      </c>
      <c r="AB1071">
        <v>44</v>
      </c>
      <c r="AC1071">
        <v>6</v>
      </c>
      <c r="AD1071">
        <v>2842.47</v>
      </c>
      <c r="AE1071">
        <f t="shared" si="119"/>
        <v>3</v>
      </c>
      <c r="AF1071">
        <f t="shared" si="115"/>
        <v>3</v>
      </c>
      <c r="AG1071">
        <f t="shared" si="116"/>
        <v>3</v>
      </c>
      <c r="AH1071">
        <f t="shared" si="117"/>
        <v>333</v>
      </c>
      <c r="AI1071" t="str">
        <f t="shared" si="118"/>
        <v>Silver Customer</v>
      </c>
    </row>
    <row r="1072" spans="1:35" x14ac:dyDescent="0.3">
      <c r="A1072">
        <v>2497</v>
      </c>
      <c r="B1072" t="s">
        <v>3340</v>
      </c>
      <c r="C1072">
        <v>4171</v>
      </c>
      <c r="D1072" t="s">
        <v>53</v>
      </c>
      <c r="E1072" t="s">
        <v>25</v>
      </c>
      <c r="F1072">
        <v>9</v>
      </c>
      <c r="G1072" t="s">
        <v>3341</v>
      </c>
      <c r="H1072" t="s">
        <v>3342</v>
      </c>
      <c r="I1072" t="str">
        <f>VLOOKUP(A1072,[1]Transactions!$A$2:$Y$3480,8,FALSE)</f>
        <v>Touring</v>
      </c>
      <c r="J1072">
        <f>VLOOKUP(A1072,[1]Transactions!$A$2:$Y$3480,13,FALSE)</f>
        <v>1408.91</v>
      </c>
      <c r="K1072" s="4">
        <f>VLOOKUP(A1072,[1]Transactions!$A$2:$Y$3480,14,FALSE)</f>
        <v>36367</v>
      </c>
      <c r="M1072" t="b">
        <f>VLOOKUP(A1072,[1]Transactions!$A$2:$Y$3480,5,FALSE)</f>
        <v>1</v>
      </c>
      <c r="N1072" t="str">
        <f>VLOOKUP(A1072,[1]Transactions!$A$2:$Y$3480,6,FALSE)</f>
        <v>Approved</v>
      </c>
      <c r="O1072" t="str">
        <f>VLOOKUP(A1072,[1]Transactions!$A$1:$Y$3480,7,FALSE)</f>
        <v>Solex</v>
      </c>
      <c r="P1072" t="s">
        <v>28</v>
      </c>
      <c r="Q1072">
        <v>33</v>
      </c>
      <c r="R1072" t="s">
        <v>2738</v>
      </c>
      <c r="S1072" t="s">
        <v>176</v>
      </c>
      <c r="T1072" t="s">
        <v>38</v>
      </c>
      <c r="U1072" t="s">
        <v>32</v>
      </c>
      <c r="V1072" t="s">
        <v>47</v>
      </c>
      <c r="W1072">
        <v>12</v>
      </c>
      <c r="X1072">
        <v>4</v>
      </c>
      <c r="Y1072">
        <v>4265.4399999999996</v>
      </c>
      <c r="Z1072">
        <v>1284.05</v>
      </c>
      <c r="AA1072">
        <v>51</v>
      </c>
      <c r="AB1072">
        <v>46</v>
      </c>
      <c r="AC1072">
        <v>4</v>
      </c>
      <c r="AD1072">
        <v>2981.39</v>
      </c>
      <c r="AE1072">
        <f t="shared" si="119"/>
        <v>2</v>
      </c>
      <c r="AF1072">
        <f t="shared" si="115"/>
        <v>4</v>
      </c>
      <c r="AG1072">
        <f t="shared" si="116"/>
        <v>2</v>
      </c>
      <c r="AH1072">
        <f t="shared" si="117"/>
        <v>242</v>
      </c>
      <c r="AI1072" t="str">
        <f t="shared" si="118"/>
        <v>Gold Customerr</v>
      </c>
    </row>
    <row r="1073" spans="1:35" x14ac:dyDescent="0.3">
      <c r="A1073">
        <v>1906</v>
      </c>
      <c r="B1073" t="s">
        <v>3343</v>
      </c>
      <c r="C1073">
        <v>2640</v>
      </c>
      <c r="D1073" t="s">
        <v>24</v>
      </c>
      <c r="E1073" t="s">
        <v>25</v>
      </c>
      <c r="F1073">
        <v>4</v>
      </c>
      <c r="G1073" t="s">
        <v>3344</v>
      </c>
      <c r="H1073" t="s">
        <v>3345</v>
      </c>
      <c r="I1073" t="str">
        <f>VLOOKUP(A1073,[1]Transactions!$A$2:$Y$3480,8,FALSE)</f>
        <v>Standard</v>
      </c>
      <c r="J1073">
        <f>VLOOKUP(A1073,[1]Transactions!$A$2:$Y$3480,13,FALSE)</f>
        <v>91.15</v>
      </c>
      <c r="K1073" s="4">
        <f>VLOOKUP(A1073,[1]Transactions!$A$2:$Y$3480,14,FALSE)</f>
        <v>39298</v>
      </c>
      <c r="M1073" t="b">
        <f>VLOOKUP(A1073,[1]Transactions!$A$2:$Y$3480,5,FALSE)</f>
        <v>1</v>
      </c>
      <c r="N1073" t="str">
        <f>VLOOKUP(A1073,[1]Transactions!$A$2:$Y$3480,6,FALSE)</f>
        <v>Approved</v>
      </c>
      <c r="O1073" t="str">
        <f>VLOOKUP(A1073,[1]Transactions!$A$1:$Y$3480,7,FALSE)</f>
        <v>OHM Cycles</v>
      </c>
      <c r="P1073" t="s">
        <v>28</v>
      </c>
      <c r="Q1073">
        <v>69</v>
      </c>
      <c r="R1073" t="s">
        <v>37</v>
      </c>
      <c r="S1073" t="s">
        <v>57</v>
      </c>
      <c r="T1073" t="s">
        <v>31</v>
      </c>
      <c r="U1073" t="s">
        <v>32</v>
      </c>
      <c r="V1073" t="s">
        <v>47</v>
      </c>
      <c r="W1073">
        <v>22</v>
      </c>
      <c r="X1073">
        <v>6</v>
      </c>
      <c r="Y1073">
        <v>5992.34</v>
      </c>
      <c r="Z1073">
        <v>3034.49</v>
      </c>
      <c r="AA1073">
        <v>32</v>
      </c>
      <c r="AB1073">
        <v>1</v>
      </c>
      <c r="AC1073">
        <v>6</v>
      </c>
      <c r="AD1073">
        <v>2957.85</v>
      </c>
      <c r="AE1073">
        <f t="shared" si="119"/>
        <v>4</v>
      </c>
      <c r="AF1073">
        <f t="shared" si="115"/>
        <v>3</v>
      </c>
      <c r="AG1073">
        <f t="shared" si="116"/>
        <v>2</v>
      </c>
      <c r="AH1073">
        <f t="shared" si="117"/>
        <v>432</v>
      </c>
      <c r="AI1073" t="str">
        <f t="shared" si="118"/>
        <v>Platinum Customer</v>
      </c>
    </row>
    <row r="1074" spans="1:35" x14ac:dyDescent="0.3">
      <c r="A1074">
        <v>2323</v>
      </c>
      <c r="B1074" t="s">
        <v>3346</v>
      </c>
      <c r="C1074">
        <v>4125</v>
      </c>
      <c r="D1074" t="s">
        <v>53</v>
      </c>
      <c r="E1074" t="s">
        <v>25</v>
      </c>
      <c r="F1074">
        <v>7</v>
      </c>
      <c r="G1074" t="s">
        <v>3347</v>
      </c>
      <c r="H1074" t="s">
        <v>3348</v>
      </c>
      <c r="I1074" t="str">
        <f>VLOOKUP(A1074,[1]Transactions!$A$2:$Y$3480,8,FALSE)</f>
        <v>Standard</v>
      </c>
      <c r="J1074">
        <f>VLOOKUP(A1074,[1]Transactions!$A$2:$Y$3480,13,FALSE)</f>
        <v>459.46000000000015</v>
      </c>
      <c r="K1074" s="4">
        <f>VLOOKUP(A1074,[1]Transactions!$A$2:$Y$3480,14,FALSE)</f>
        <v>38339</v>
      </c>
      <c r="M1074" t="b">
        <f>VLOOKUP(A1074,[1]Transactions!$A$2:$Y$3480,5,FALSE)</f>
        <v>1</v>
      </c>
      <c r="N1074" t="str">
        <f>VLOOKUP(A1074,[1]Transactions!$A$2:$Y$3480,6,FALSE)</f>
        <v>Approved</v>
      </c>
      <c r="O1074" t="str">
        <f>VLOOKUP(A1074,[1]Transactions!$A$1:$Y$3480,7,FALSE)</f>
        <v>Norco Bicycles</v>
      </c>
      <c r="P1074" t="s">
        <v>28</v>
      </c>
      <c r="Q1074">
        <v>2</v>
      </c>
      <c r="R1074" t="s">
        <v>123</v>
      </c>
      <c r="S1074" t="s">
        <v>176</v>
      </c>
      <c r="T1074" t="s">
        <v>46</v>
      </c>
      <c r="U1074" t="s">
        <v>32</v>
      </c>
      <c r="V1074" t="s">
        <v>47</v>
      </c>
      <c r="W1074">
        <v>13</v>
      </c>
      <c r="X1074">
        <v>3</v>
      </c>
      <c r="Y1074">
        <v>4599.45</v>
      </c>
      <c r="Z1074">
        <v>2639.66</v>
      </c>
      <c r="AA1074">
        <v>32</v>
      </c>
      <c r="AB1074">
        <v>212</v>
      </c>
      <c r="AC1074">
        <v>3</v>
      </c>
      <c r="AD1074">
        <v>1959.79</v>
      </c>
      <c r="AE1074">
        <f t="shared" si="119"/>
        <v>1</v>
      </c>
      <c r="AF1074">
        <f t="shared" si="115"/>
        <v>4</v>
      </c>
      <c r="AG1074">
        <f t="shared" si="116"/>
        <v>3</v>
      </c>
      <c r="AH1074">
        <f t="shared" si="117"/>
        <v>143</v>
      </c>
      <c r="AI1074" t="str">
        <f t="shared" si="118"/>
        <v>Bronz customer</v>
      </c>
    </row>
    <row r="1075" spans="1:35" x14ac:dyDescent="0.3">
      <c r="A1075">
        <v>3152</v>
      </c>
      <c r="B1075" t="s">
        <v>3349</v>
      </c>
      <c r="C1075">
        <v>4034</v>
      </c>
      <c r="D1075" t="s">
        <v>53</v>
      </c>
      <c r="E1075" t="s">
        <v>25</v>
      </c>
      <c r="F1075">
        <v>7</v>
      </c>
      <c r="G1075" t="s">
        <v>3350</v>
      </c>
      <c r="H1075" t="s">
        <v>3351</v>
      </c>
      <c r="I1075" t="str">
        <f>VLOOKUP(A1075,[1]Transactions!$A$2:$Y$3480,8,FALSE)</f>
        <v>Standard</v>
      </c>
      <c r="J1075">
        <f>VLOOKUP(A1075,[1]Transactions!$A$2:$Y$3480,13,FALSE)</f>
        <v>509.97</v>
      </c>
      <c r="K1075" s="4">
        <f>VLOOKUP(A1075,[1]Transactions!$A$2:$Y$3480,14,FALSE)</f>
        <v>39298</v>
      </c>
      <c r="M1075" t="b">
        <f>VLOOKUP(A1075,[1]Transactions!$A$2:$Y$3480,5,FALSE)</f>
        <v>0</v>
      </c>
      <c r="N1075" t="str">
        <f>VLOOKUP(A1075,[1]Transactions!$A$2:$Y$3480,6,FALSE)</f>
        <v>Approved</v>
      </c>
      <c r="O1075" t="str">
        <f>VLOOKUP(A1075,[1]Transactions!$A$1:$Y$3480,7,FALSE)</f>
        <v>Giant Bicycles</v>
      </c>
      <c r="P1075" t="s">
        <v>43</v>
      </c>
      <c r="Q1075">
        <v>6</v>
      </c>
      <c r="R1075" t="s">
        <v>603</v>
      </c>
      <c r="S1075" t="s">
        <v>45</v>
      </c>
      <c r="T1075" t="s">
        <v>46</v>
      </c>
      <c r="U1075" t="s">
        <v>32</v>
      </c>
      <c r="V1075" t="s">
        <v>33</v>
      </c>
      <c r="W1075">
        <v>3</v>
      </c>
      <c r="X1075">
        <v>6</v>
      </c>
      <c r="Y1075">
        <v>5683.73</v>
      </c>
      <c r="Z1075">
        <v>3515.32</v>
      </c>
      <c r="AA1075">
        <v>21</v>
      </c>
      <c r="AB1075">
        <v>11</v>
      </c>
      <c r="AC1075">
        <v>6</v>
      </c>
      <c r="AD1075">
        <v>2168.41</v>
      </c>
      <c r="AE1075">
        <f t="shared" si="119"/>
        <v>4</v>
      </c>
      <c r="AF1075">
        <f t="shared" si="115"/>
        <v>3</v>
      </c>
      <c r="AG1075">
        <f t="shared" si="116"/>
        <v>3</v>
      </c>
      <c r="AH1075">
        <f t="shared" si="117"/>
        <v>433</v>
      </c>
      <c r="AI1075" t="str">
        <f t="shared" si="118"/>
        <v>Platinum Customer</v>
      </c>
    </row>
    <row r="1076" spans="1:35" x14ac:dyDescent="0.3">
      <c r="A1076">
        <v>2318</v>
      </c>
      <c r="B1076" t="s">
        <v>3352</v>
      </c>
      <c r="C1076">
        <v>3205</v>
      </c>
      <c r="D1076" t="s">
        <v>40</v>
      </c>
      <c r="E1076" t="s">
        <v>25</v>
      </c>
      <c r="F1076">
        <v>10</v>
      </c>
      <c r="G1076" t="s">
        <v>3353</v>
      </c>
      <c r="H1076" t="s">
        <v>3354</v>
      </c>
      <c r="I1076" t="str">
        <f>VLOOKUP(A1076,[1]Transactions!$A$2:$Y$3480,8,FALSE)</f>
        <v>Standard</v>
      </c>
      <c r="J1076">
        <f>VLOOKUP(A1076,[1]Transactions!$A$2:$Y$3480,13,FALSE)</f>
        <v>91.15</v>
      </c>
      <c r="K1076" s="4">
        <f>VLOOKUP(A1076,[1]Transactions!$A$2:$Y$3480,14,FALSE)</f>
        <v>37659</v>
      </c>
      <c r="M1076" t="b">
        <f>VLOOKUP(A1076,[1]Transactions!$A$2:$Y$3480,5,FALSE)</f>
        <v>1</v>
      </c>
      <c r="N1076" t="str">
        <f>VLOOKUP(A1076,[1]Transactions!$A$2:$Y$3480,6,FALSE)</f>
        <v>Approved</v>
      </c>
      <c r="O1076" t="str">
        <f>VLOOKUP(A1076,[1]Transactions!$A$1:$Y$3480,7,FALSE)</f>
        <v>OHM Cycles</v>
      </c>
      <c r="P1076" t="s">
        <v>43</v>
      </c>
      <c r="Q1076">
        <v>30</v>
      </c>
      <c r="R1076" t="s">
        <v>257</v>
      </c>
      <c r="S1076" t="s">
        <v>119</v>
      </c>
      <c r="T1076" t="s">
        <v>31</v>
      </c>
      <c r="U1076" t="s">
        <v>32</v>
      </c>
      <c r="V1076" t="s">
        <v>33</v>
      </c>
      <c r="W1076">
        <v>6</v>
      </c>
      <c r="X1076">
        <v>7</v>
      </c>
      <c r="Y1076">
        <v>8129.61</v>
      </c>
      <c r="Z1076">
        <v>4502.13</v>
      </c>
      <c r="AA1076">
        <v>32</v>
      </c>
      <c r="AB1076">
        <v>16</v>
      </c>
      <c r="AC1076">
        <v>7</v>
      </c>
      <c r="AD1076">
        <v>3627.48</v>
      </c>
      <c r="AE1076">
        <f t="shared" si="119"/>
        <v>4</v>
      </c>
      <c r="AF1076">
        <f t="shared" si="115"/>
        <v>3</v>
      </c>
      <c r="AG1076">
        <f t="shared" si="116"/>
        <v>2</v>
      </c>
      <c r="AH1076">
        <f t="shared" si="117"/>
        <v>432</v>
      </c>
      <c r="AI1076" t="str">
        <f t="shared" si="118"/>
        <v>Platinum Customer</v>
      </c>
    </row>
    <row r="1077" spans="1:35" x14ac:dyDescent="0.3">
      <c r="A1077">
        <v>3336</v>
      </c>
      <c r="B1077" t="s">
        <v>3355</v>
      </c>
      <c r="C1077">
        <v>4820</v>
      </c>
      <c r="D1077" t="s">
        <v>53</v>
      </c>
      <c r="E1077" t="s">
        <v>25</v>
      </c>
      <c r="F1077">
        <v>1</v>
      </c>
      <c r="G1077" t="s">
        <v>3356</v>
      </c>
      <c r="H1077" t="s">
        <v>3357</v>
      </c>
      <c r="I1077" t="str">
        <f>VLOOKUP(A1077,[1]Transactions!$A$2:$Y$3480,8,FALSE)</f>
        <v>Standard</v>
      </c>
      <c r="J1077">
        <f>VLOOKUP(A1077,[1]Transactions!$A$2:$Y$3480,13,FALSE)</f>
        <v>57.72999999999999</v>
      </c>
      <c r="K1077" s="4">
        <f>VLOOKUP(A1077,[1]Transactions!$A$2:$Y$3480,14,FALSE)</f>
        <v>37698</v>
      </c>
      <c r="M1077" t="b">
        <f>VLOOKUP(A1077,[1]Transactions!$A$2:$Y$3480,5,FALSE)</f>
        <v>1</v>
      </c>
      <c r="N1077" t="str">
        <f>VLOOKUP(A1077,[1]Transactions!$A$2:$Y$3480,6,FALSE)</f>
        <v>Approved</v>
      </c>
      <c r="O1077" t="str">
        <f>VLOOKUP(A1077,[1]Transactions!$A$1:$Y$3480,7,FALSE)</f>
        <v>Giant Bicycles</v>
      </c>
      <c r="P1077" t="s">
        <v>28</v>
      </c>
      <c r="Q1077">
        <v>47</v>
      </c>
      <c r="R1077" t="s">
        <v>238</v>
      </c>
      <c r="S1077" t="s">
        <v>119</v>
      </c>
      <c r="T1077" t="s">
        <v>31</v>
      </c>
      <c r="U1077" t="s">
        <v>32</v>
      </c>
      <c r="V1077" t="s">
        <v>33</v>
      </c>
      <c r="W1077">
        <v>8</v>
      </c>
      <c r="X1077">
        <v>6</v>
      </c>
      <c r="Y1077">
        <v>9153.34</v>
      </c>
      <c r="Z1077">
        <v>3328.86</v>
      </c>
      <c r="AA1077">
        <v>41</v>
      </c>
      <c r="AB1077">
        <v>74</v>
      </c>
      <c r="AC1077">
        <v>6</v>
      </c>
      <c r="AD1077">
        <v>5824.48</v>
      </c>
      <c r="AE1077">
        <f t="shared" si="119"/>
        <v>2</v>
      </c>
      <c r="AF1077">
        <f t="shared" si="115"/>
        <v>3</v>
      </c>
      <c r="AG1077">
        <f t="shared" si="116"/>
        <v>1</v>
      </c>
      <c r="AH1077">
        <f t="shared" si="117"/>
        <v>231</v>
      </c>
      <c r="AI1077" t="str">
        <f t="shared" si="118"/>
        <v>Gold Customerr</v>
      </c>
    </row>
    <row r="1078" spans="1:35" x14ac:dyDescent="0.3">
      <c r="A1078">
        <v>1084</v>
      </c>
      <c r="B1078" t="s">
        <v>3358</v>
      </c>
      <c r="C1078">
        <v>2322</v>
      </c>
      <c r="D1078" t="s">
        <v>24</v>
      </c>
      <c r="E1078" t="s">
        <v>25</v>
      </c>
      <c r="F1078">
        <v>4</v>
      </c>
      <c r="G1078" t="s">
        <v>3359</v>
      </c>
      <c r="H1078" t="s">
        <v>3360</v>
      </c>
      <c r="I1078" t="str">
        <f>VLOOKUP(A1078,[1]Transactions!$A$2:$Y$3480,8,FALSE)</f>
        <v>Road</v>
      </c>
      <c r="J1078">
        <f>VLOOKUP(A1078,[1]Transactions!$A$2:$Y$3480,13,FALSE)</f>
        <v>129.01</v>
      </c>
      <c r="K1078" s="4">
        <f>VLOOKUP(A1078,[1]Transactions!$A$2:$Y$3480,14,FALSE)</f>
        <v>37539</v>
      </c>
      <c r="M1078" t="b">
        <f>VLOOKUP(A1078,[1]Transactions!$A$2:$Y$3480,5,FALSE)</f>
        <v>0</v>
      </c>
      <c r="N1078" t="str">
        <f>VLOOKUP(A1078,[1]Transactions!$A$2:$Y$3480,6,FALSE)</f>
        <v>Approved</v>
      </c>
      <c r="O1078" t="str">
        <f>VLOOKUP(A1078,[1]Transactions!$A$1:$Y$3480,7,FALSE)</f>
        <v>WeareA2B</v>
      </c>
      <c r="P1078" t="s">
        <v>43</v>
      </c>
      <c r="Q1078">
        <v>54</v>
      </c>
      <c r="R1078" t="s">
        <v>1081</v>
      </c>
      <c r="S1078" t="s">
        <v>57</v>
      </c>
      <c r="T1078" t="s">
        <v>38</v>
      </c>
      <c r="U1078" t="s">
        <v>32</v>
      </c>
      <c r="V1078" t="s">
        <v>47</v>
      </c>
      <c r="W1078">
        <v>8</v>
      </c>
      <c r="X1078">
        <v>10</v>
      </c>
      <c r="Y1078">
        <v>11206.14</v>
      </c>
      <c r="Z1078">
        <v>4683.3100000000004</v>
      </c>
      <c r="AA1078">
        <v>26</v>
      </c>
      <c r="AB1078">
        <v>4</v>
      </c>
      <c r="AC1078">
        <v>10</v>
      </c>
      <c r="AD1078">
        <v>6522.83</v>
      </c>
      <c r="AE1078">
        <f t="shared" si="119"/>
        <v>4</v>
      </c>
      <c r="AF1078">
        <f t="shared" si="115"/>
        <v>2</v>
      </c>
      <c r="AG1078">
        <f t="shared" si="116"/>
        <v>1</v>
      </c>
      <c r="AH1078">
        <f t="shared" si="117"/>
        <v>421</v>
      </c>
      <c r="AI1078" t="str">
        <f t="shared" si="118"/>
        <v>Platinum Customer</v>
      </c>
    </row>
    <row r="1079" spans="1:35" x14ac:dyDescent="0.3">
      <c r="A1079">
        <v>1350</v>
      </c>
      <c r="B1079" t="s">
        <v>3361</v>
      </c>
      <c r="C1079">
        <v>3023</v>
      </c>
      <c r="D1079" t="s">
        <v>40</v>
      </c>
      <c r="E1079" t="s">
        <v>25</v>
      </c>
      <c r="F1079">
        <v>7</v>
      </c>
      <c r="G1079" t="s">
        <v>3362</v>
      </c>
      <c r="H1079" t="s">
        <v>3363</v>
      </c>
      <c r="I1079" t="str">
        <f>VLOOKUP(A1079,[1]Transactions!$A$2:$Y$3480,8,FALSE)</f>
        <v>Standard</v>
      </c>
      <c r="J1079">
        <f>VLOOKUP(A1079,[1]Transactions!$A$2:$Y$3480,13,FALSE)</f>
        <v>110.56</v>
      </c>
      <c r="K1079" s="4">
        <f>VLOOKUP(A1079,[1]Transactions!$A$2:$Y$3480,14,FALSE)</f>
        <v>38206</v>
      </c>
      <c r="M1079" t="b">
        <f>VLOOKUP(A1079,[1]Transactions!$A$2:$Y$3480,5,FALSE)</f>
        <v>0</v>
      </c>
      <c r="N1079" t="str">
        <f>VLOOKUP(A1079,[1]Transactions!$A$2:$Y$3480,6,FALSE)</f>
        <v>Approved</v>
      </c>
      <c r="O1079" t="str">
        <f>VLOOKUP(A1079,[1]Transactions!$A$1:$Y$3480,7,FALSE)</f>
        <v>OHM Cycles</v>
      </c>
      <c r="P1079" t="s">
        <v>28</v>
      </c>
      <c r="Q1079">
        <v>10</v>
      </c>
      <c r="R1079" t="s">
        <v>500</v>
      </c>
      <c r="S1079" t="s">
        <v>57</v>
      </c>
      <c r="T1079" t="s">
        <v>31</v>
      </c>
      <c r="U1079" t="s">
        <v>32</v>
      </c>
      <c r="V1079" t="s">
        <v>33</v>
      </c>
      <c r="W1079">
        <v>8</v>
      </c>
      <c r="X1079">
        <v>2</v>
      </c>
      <c r="Y1079">
        <v>2243.46</v>
      </c>
      <c r="Z1079">
        <v>1008.2</v>
      </c>
      <c r="AA1079">
        <v>62</v>
      </c>
      <c r="AB1079">
        <v>116</v>
      </c>
      <c r="AC1079">
        <v>2</v>
      </c>
      <c r="AD1079">
        <v>1235.26</v>
      </c>
      <c r="AE1079">
        <f t="shared" si="119"/>
        <v>1</v>
      </c>
      <c r="AF1079">
        <f t="shared" si="115"/>
        <v>4</v>
      </c>
      <c r="AG1079">
        <f t="shared" si="116"/>
        <v>4</v>
      </c>
      <c r="AH1079">
        <f t="shared" si="117"/>
        <v>144</v>
      </c>
      <c r="AI1079" t="str">
        <f t="shared" si="118"/>
        <v>Bronz customer</v>
      </c>
    </row>
    <row r="1080" spans="1:35" x14ac:dyDescent="0.3">
      <c r="A1080">
        <v>3063</v>
      </c>
      <c r="B1080" t="s">
        <v>3364</v>
      </c>
      <c r="C1080">
        <v>4509</v>
      </c>
      <c r="D1080" t="s">
        <v>53</v>
      </c>
      <c r="E1080" t="s">
        <v>25</v>
      </c>
      <c r="F1080">
        <v>6</v>
      </c>
      <c r="G1080" t="s">
        <v>3335</v>
      </c>
      <c r="H1080" t="s">
        <v>3365</v>
      </c>
      <c r="I1080" t="str">
        <f>VLOOKUP(A1080,[1]Transactions!$A$2:$Y$3480,8,FALSE)</f>
        <v>Standard</v>
      </c>
      <c r="J1080">
        <f>VLOOKUP(A1080,[1]Transactions!$A$2:$Y$3480,13,FALSE)</f>
        <v>1612.25</v>
      </c>
      <c r="K1080" s="4">
        <f>VLOOKUP(A1080,[1]Transactions!$A$2:$Y$3480,14,FALSE)</f>
        <v>40553</v>
      </c>
      <c r="M1080" t="b">
        <f>VLOOKUP(A1080,[1]Transactions!$A$2:$Y$3480,5,FALSE)</f>
        <v>1</v>
      </c>
      <c r="N1080" t="str">
        <f>VLOOKUP(A1080,[1]Transactions!$A$2:$Y$3480,6,FALSE)</f>
        <v>Approved</v>
      </c>
      <c r="O1080" t="str">
        <f>VLOOKUP(A1080,[1]Transactions!$A$1:$Y$3480,7,FALSE)</f>
        <v>Solex</v>
      </c>
      <c r="P1080" t="s">
        <v>28</v>
      </c>
      <c r="Q1080">
        <v>74</v>
      </c>
      <c r="R1080" t="s">
        <v>658</v>
      </c>
      <c r="S1080" t="s">
        <v>45</v>
      </c>
      <c r="T1080" t="s">
        <v>38</v>
      </c>
      <c r="U1080" t="s">
        <v>32</v>
      </c>
      <c r="V1080" t="s">
        <v>47</v>
      </c>
      <c r="W1080">
        <v>2</v>
      </c>
      <c r="X1080">
        <v>4</v>
      </c>
      <c r="Y1080">
        <v>1240.6199999999999</v>
      </c>
      <c r="Z1080">
        <v>977.34</v>
      </c>
      <c r="AA1080">
        <v>20</v>
      </c>
      <c r="AB1080">
        <v>92</v>
      </c>
      <c r="AC1080">
        <v>4</v>
      </c>
      <c r="AD1080">
        <v>263.27999999999997</v>
      </c>
      <c r="AE1080">
        <f t="shared" si="119"/>
        <v>1</v>
      </c>
      <c r="AF1080">
        <f t="shared" si="115"/>
        <v>4</v>
      </c>
      <c r="AG1080">
        <f t="shared" si="116"/>
        <v>4</v>
      </c>
      <c r="AH1080">
        <f t="shared" si="117"/>
        <v>144</v>
      </c>
      <c r="AI1080" t="str">
        <f t="shared" si="118"/>
        <v>Bronz customer</v>
      </c>
    </row>
    <row r="1081" spans="1:35" x14ac:dyDescent="0.3">
      <c r="A1081">
        <v>2049</v>
      </c>
      <c r="B1081" t="s">
        <v>3366</v>
      </c>
      <c r="C1081">
        <v>2217</v>
      </c>
      <c r="D1081" t="s">
        <v>24</v>
      </c>
      <c r="E1081" t="s">
        <v>25</v>
      </c>
      <c r="F1081">
        <v>8</v>
      </c>
      <c r="G1081" t="s">
        <v>3367</v>
      </c>
      <c r="H1081" t="s">
        <v>3368</v>
      </c>
      <c r="I1081" t="str">
        <f>VLOOKUP(A1081,[1]Transactions!$A$2:$Y$3480,8,FALSE)</f>
        <v>Standard</v>
      </c>
      <c r="J1081">
        <f>VLOOKUP(A1081,[1]Transactions!$A$2:$Y$3480,13,FALSE)</f>
        <v>1028.76</v>
      </c>
      <c r="K1081" s="4">
        <f>VLOOKUP(A1081,[1]Transactions!$A$2:$Y$3480,14,FALSE)</f>
        <v>33879</v>
      </c>
      <c r="M1081" t="b">
        <f>VLOOKUP(A1081,[1]Transactions!$A$2:$Y$3480,5,FALSE)</f>
        <v>1</v>
      </c>
      <c r="N1081" t="str">
        <f>VLOOKUP(A1081,[1]Transactions!$A$2:$Y$3480,6,FALSE)</f>
        <v>Approved</v>
      </c>
      <c r="O1081" t="str">
        <f>VLOOKUP(A1081,[1]Transactions!$A$1:$Y$3480,7,FALSE)</f>
        <v>WeareA2B</v>
      </c>
      <c r="P1081" t="s">
        <v>28</v>
      </c>
      <c r="Q1081">
        <v>21</v>
      </c>
      <c r="R1081" t="s">
        <v>762</v>
      </c>
      <c r="S1081" t="s">
        <v>119</v>
      </c>
      <c r="T1081" t="s">
        <v>46</v>
      </c>
      <c r="U1081" t="s">
        <v>32</v>
      </c>
      <c r="V1081" t="s">
        <v>47</v>
      </c>
      <c r="W1081">
        <v>5</v>
      </c>
      <c r="X1081">
        <v>5</v>
      </c>
      <c r="Y1081">
        <v>5513.37</v>
      </c>
      <c r="Z1081">
        <v>2980.65</v>
      </c>
      <c r="AA1081">
        <v>58</v>
      </c>
      <c r="AB1081">
        <v>76</v>
      </c>
      <c r="AC1081">
        <v>5</v>
      </c>
      <c r="AD1081">
        <v>2532.7199999999998</v>
      </c>
      <c r="AE1081">
        <f t="shared" si="119"/>
        <v>2</v>
      </c>
      <c r="AF1081">
        <f>_xlfn.IFS(AC1081&gt;=14,1,AND(AC1081&lt;=14,AC1081&gt;7),2,AND(AC1081&lt;=7,AC1081&gt;=5),3,AND(AC1081&lt;=4,AC1081&gt;0),4)</f>
        <v>3</v>
      </c>
      <c r="AG1081">
        <f t="shared" si="116"/>
        <v>3</v>
      </c>
      <c r="AH1081">
        <f t="shared" si="117"/>
        <v>233</v>
      </c>
      <c r="AI1081" t="str">
        <f t="shared" si="118"/>
        <v>Gold Customerr</v>
      </c>
    </row>
    <row r="1082" spans="1:35" x14ac:dyDescent="0.3">
      <c r="A1082">
        <v>1882</v>
      </c>
      <c r="B1082" t="s">
        <v>3369</v>
      </c>
      <c r="C1082">
        <v>2199</v>
      </c>
      <c r="D1082" t="s">
        <v>24</v>
      </c>
      <c r="E1082" t="s">
        <v>25</v>
      </c>
      <c r="F1082">
        <v>9</v>
      </c>
      <c r="G1082" t="s">
        <v>3370</v>
      </c>
      <c r="H1082" t="s">
        <v>3371</v>
      </c>
      <c r="I1082" t="str">
        <f>VLOOKUP(A1082,[1]Transactions!$A$2:$Y$3480,8,FALSE)</f>
        <v>Standard</v>
      </c>
      <c r="J1082">
        <f>VLOOKUP(A1082,[1]Transactions!$A$2:$Y$3480,13,FALSE)</f>
        <v>1702.5499999999997</v>
      </c>
      <c r="K1082" s="4">
        <f>VLOOKUP(A1082,[1]Transactions!$A$2:$Y$3480,14,FALSE)</f>
        <v>37823</v>
      </c>
      <c r="M1082" t="b">
        <f>VLOOKUP(A1082,[1]Transactions!$A$2:$Y$3480,5,FALSE)</f>
        <v>0</v>
      </c>
      <c r="N1082" t="str">
        <f>VLOOKUP(A1082,[1]Transactions!$A$2:$Y$3480,6,FALSE)</f>
        <v>Approved</v>
      </c>
      <c r="O1082" t="str">
        <f>VLOOKUP(A1082,[1]Transactions!$A$1:$Y$3480,7,FALSE)</f>
        <v>Trek Bicycles</v>
      </c>
      <c r="P1082" t="s">
        <v>28</v>
      </c>
      <c r="Q1082">
        <v>86</v>
      </c>
      <c r="R1082" t="s">
        <v>335</v>
      </c>
      <c r="S1082" t="s">
        <v>119</v>
      </c>
      <c r="T1082" t="s">
        <v>38</v>
      </c>
      <c r="U1082" t="s">
        <v>32</v>
      </c>
      <c r="V1082" t="s">
        <v>47</v>
      </c>
      <c r="W1082">
        <v>10</v>
      </c>
      <c r="X1082">
        <v>6</v>
      </c>
      <c r="Y1082">
        <v>5862.02</v>
      </c>
      <c r="Z1082">
        <v>1807.17</v>
      </c>
      <c r="AA1082">
        <v>56</v>
      </c>
      <c r="AB1082">
        <v>128</v>
      </c>
      <c r="AC1082">
        <v>6</v>
      </c>
      <c r="AD1082">
        <v>4054.85</v>
      </c>
      <c r="AE1082">
        <f t="shared" si="119"/>
        <v>1</v>
      </c>
      <c r="AF1082">
        <f t="shared" si="115"/>
        <v>3</v>
      </c>
      <c r="AG1082">
        <f t="shared" si="116"/>
        <v>2</v>
      </c>
      <c r="AH1082">
        <f t="shared" si="117"/>
        <v>132</v>
      </c>
      <c r="AI1082" t="str">
        <f t="shared" si="118"/>
        <v>Bronz customer</v>
      </c>
    </row>
    <row r="1083" spans="1:35" x14ac:dyDescent="0.3">
      <c r="A1083">
        <v>1533</v>
      </c>
      <c r="B1083" t="s">
        <v>3372</v>
      </c>
      <c r="C1083">
        <v>2567</v>
      </c>
      <c r="D1083" t="s">
        <v>24</v>
      </c>
      <c r="E1083" t="s">
        <v>25</v>
      </c>
      <c r="F1083">
        <v>10</v>
      </c>
      <c r="G1083" t="s">
        <v>3373</v>
      </c>
      <c r="H1083" t="s">
        <v>3374</v>
      </c>
      <c r="I1083" t="str">
        <f>VLOOKUP(A1083,[1]Transactions!$A$2:$Y$3480,8,FALSE)</f>
        <v>Standard</v>
      </c>
      <c r="J1083">
        <f>VLOOKUP(A1083,[1]Transactions!$A$2:$Y$3480,13,FALSE)</f>
        <v>471.6</v>
      </c>
      <c r="K1083" s="4">
        <f>VLOOKUP(A1083,[1]Transactions!$A$2:$Y$3480,14,FALSE)</f>
        <v>35667</v>
      </c>
      <c r="M1083" t="b">
        <f>VLOOKUP(A1083,[1]Transactions!$A$2:$Y$3480,5,FALSE)</f>
        <v>0</v>
      </c>
      <c r="N1083" t="str">
        <f>VLOOKUP(A1083,[1]Transactions!$A$2:$Y$3480,6,FALSE)</f>
        <v>Approved</v>
      </c>
      <c r="O1083" t="str">
        <f>VLOOKUP(A1083,[1]Transactions!$A$1:$Y$3480,7,FALSE)</f>
        <v>Giant Bicycles</v>
      </c>
      <c r="P1083" t="s">
        <v>43</v>
      </c>
      <c r="Q1083">
        <v>59</v>
      </c>
      <c r="R1083" t="s">
        <v>317</v>
      </c>
      <c r="S1083" t="s">
        <v>30</v>
      </c>
      <c r="T1083" t="s">
        <v>38</v>
      </c>
      <c r="U1083" t="s">
        <v>32</v>
      </c>
      <c r="V1083" t="s">
        <v>33</v>
      </c>
      <c r="W1083">
        <v>8</v>
      </c>
      <c r="X1083">
        <v>8</v>
      </c>
      <c r="Y1083">
        <v>7532.76</v>
      </c>
      <c r="Z1083">
        <v>3564.24</v>
      </c>
      <c r="AA1083">
        <v>43</v>
      </c>
      <c r="AB1083">
        <v>104</v>
      </c>
      <c r="AC1083">
        <v>8</v>
      </c>
      <c r="AD1083">
        <v>3968.52</v>
      </c>
      <c r="AE1083">
        <f t="shared" si="119"/>
        <v>1</v>
      </c>
      <c r="AF1083">
        <f t="shared" si="115"/>
        <v>2</v>
      </c>
      <c r="AG1083">
        <f t="shared" si="116"/>
        <v>2</v>
      </c>
      <c r="AH1083">
        <f t="shared" si="117"/>
        <v>122</v>
      </c>
      <c r="AI1083" t="str">
        <f t="shared" si="118"/>
        <v>Bronz customer</v>
      </c>
    </row>
    <row r="1084" spans="1:35" x14ac:dyDescent="0.3">
      <c r="A1084">
        <v>814</v>
      </c>
      <c r="B1084" t="s">
        <v>3375</v>
      </c>
      <c r="C1084">
        <v>3805</v>
      </c>
      <c r="D1084" t="s">
        <v>40</v>
      </c>
      <c r="E1084" t="s">
        <v>25</v>
      </c>
      <c r="F1084">
        <v>8</v>
      </c>
      <c r="G1084" t="s">
        <v>3376</v>
      </c>
      <c r="H1084" t="s">
        <v>3377</v>
      </c>
      <c r="I1084" t="str">
        <f>VLOOKUP(A1084,[1]Transactions!$A$2:$Y$3480,8,FALSE)</f>
        <v>Road</v>
      </c>
      <c r="J1084">
        <f>VLOOKUP(A1084,[1]Transactions!$A$2:$Y$3480,13,FALSE)</f>
        <v>75.480000000000018</v>
      </c>
      <c r="K1084" s="4">
        <f>VLOOKUP(A1084,[1]Transactions!$A$2:$Y$3480,14,FALSE)</f>
        <v>35667</v>
      </c>
      <c r="M1084" t="b">
        <f>VLOOKUP(A1084,[1]Transactions!$A$2:$Y$3480,5,FALSE)</f>
        <v>0</v>
      </c>
      <c r="N1084" t="str">
        <f>VLOOKUP(A1084,[1]Transactions!$A$2:$Y$3480,6,FALSE)</f>
        <v>Approved</v>
      </c>
      <c r="O1084" t="str">
        <f>VLOOKUP(A1084,[1]Transactions!$A$1:$Y$3480,7,FALSE)</f>
        <v>Trek Bicycles</v>
      </c>
      <c r="P1084" t="s">
        <v>28</v>
      </c>
      <c r="Q1084">
        <v>60</v>
      </c>
      <c r="R1084" t="s">
        <v>706</v>
      </c>
      <c r="S1084" t="s">
        <v>119</v>
      </c>
      <c r="T1084" t="s">
        <v>31</v>
      </c>
      <c r="U1084" t="s">
        <v>32</v>
      </c>
      <c r="V1084" t="s">
        <v>47</v>
      </c>
      <c r="W1084">
        <v>14</v>
      </c>
      <c r="X1084">
        <v>3</v>
      </c>
      <c r="Y1084">
        <v>4661.2299999999996</v>
      </c>
      <c r="Z1084">
        <v>2507.1</v>
      </c>
      <c r="AA1084">
        <v>60</v>
      </c>
      <c r="AB1084">
        <v>48</v>
      </c>
      <c r="AC1084">
        <v>3</v>
      </c>
      <c r="AD1084">
        <v>2154.13</v>
      </c>
      <c r="AE1084">
        <f t="shared" si="119"/>
        <v>2</v>
      </c>
      <c r="AF1084">
        <f t="shared" si="115"/>
        <v>4</v>
      </c>
      <c r="AG1084">
        <f t="shared" si="116"/>
        <v>3</v>
      </c>
      <c r="AH1084">
        <f t="shared" si="117"/>
        <v>243</v>
      </c>
      <c r="AI1084" t="str">
        <f t="shared" si="118"/>
        <v>Gold Customerr</v>
      </c>
    </row>
    <row r="1085" spans="1:35" x14ac:dyDescent="0.3">
      <c r="A1085">
        <v>1573</v>
      </c>
      <c r="B1085" t="s">
        <v>3378</v>
      </c>
      <c r="C1085">
        <v>2121</v>
      </c>
      <c r="D1085" t="s">
        <v>24</v>
      </c>
      <c r="E1085" t="s">
        <v>25</v>
      </c>
      <c r="F1085">
        <v>12</v>
      </c>
      <c r="G1085" t="s">
        <v>3379</v>
      </c>
      <c r="H1085" t="s">
        <v>3380</v>
      </c>
      <c r="I1085" t="str">
        <f>VLOOKUP(A1085,[1]Transactions!$A$2:$Y$3480,8,FALSE)</f>
        <v>Road</v>
      </c>
      <c r="J1085">
        <f>VLOOKUP(A1085,[1]Transactions!$A$2:$Y$3480,13,FALSE)</f>
        <v>4.8</v>
      </c>
      <c r="K1085" s="4">
        <f>VLOOKUP(A1085,[1]Transactions!$A$2:$Y$3480,14,FALSE)</f>
        <v>39880</v>
      </c>
      <c r="M1085" t="b">
        <f>VLOOKUP(A1085,[1]Transactions!$A$2:$Y$3480,5,FALSE)</f>
        <v>1</v>
      </c>
      <c r="N1085" t="str">
        <f>VLOOKUP(A1085,[1]Transactions!$A$2:$Y$3480,6,FALSE)</f>
        <v>Approved</v>
      </c>
      <c r="O1085" t="str">
        <f>VLOOKUP(A1085,[1]Transactions!$A$1:$Y$3480,7,FALSE)</f>
        <v>OHM Cycles</v>
      </c>
      <c r="P1085" t="s">
        <v>43</v>
      </c>
      <c r="Q1085">
        <v>48</v>
      </c>
      <c r="R1085" t="s">
        <v>487</v>
      </c>
      <c r="S1085" t="s">
        <v>176</v>
      </c>
      <c r="T1085" t="s">
        <v>31</v>
      </c>
      <c r="U1085" t="s">
        <v>32</v>
      </c>
      <c r="V1085" t="s">
        <v>33</v>
      </c>
      <c r="W1085">
        <v>4</v>
      </c>
      <c r="X1085">
        <v>4</v>
      </c>
      <c r="Y1085">
        <v>5400.44</v>
      </c>
      <c r="Z1085">
        <v>3163.68</v>
      </c>
      <c r="AA1085">
        <v>26</v>
      </c>
      <c r="AB1085">
        <v>64</v>
      </c>
      <c r="AC1085">
        <v>4</v>
      </c>
      <c r="AD1085">
        <v>2236.7600000000002</v>
      </c>
      <c r="AE1085">
        <f t="shared" si="119"/>
        <v>2</v>
      </c>
      <c r="AF1085">
        <f t="shared" si="115"/>
        <v>4</v>
      </c>
      <c r="AG1085">
        <f t="shared" si="116"/>
        <v>3</v>
      </c>
      <c r="AH1085">
        <f t="shared" si="117"/>
        <v>243</v>
      </c>
      <c r="AI1085" t="str">
        <f t="shared" si="118"/>
        <v>Gold Customerr</v>
      </c>
    </row>
    <row r="1086" spans="1:35" x14ac:dyDescent="0.3">
      <c r="A1086">
        <v>570</v>
      </c>
      <c r="B1086" t="s">
        <v>3381</v>
      </c>
      <c r="C1086">
        <v>2225</v>
      </c>
      <c r="D1086" t="s">
        <v>24</v>
      </c>
      <c r="E1086" t="s">
        <v>25</v>
      </c>
      <c r="F1086">
        <v>10</v>
      </c>
      <c r="G1086" t="s">
        <v>1310</v>
      </c>
      <c r="H1086" t="s">
        <v>3382</v>
      </c>
      <c r="I1086" t="str">
        <f>VLOOKUP(A1086,[1]Transactions!$A$2:$Y$3480,8,FALSE)</f>
        <v>Standard</v>
      </c>
      <c r="J1086">
        <f>VLOOKUP(A1086,[1]Transactions!$A$2:$Y$3480,13,FALSE)</f>
        <v>1592.19</v>
      </c>
      <c r="K1086" s="4">
        <f>VLOOKUP(A1086,[1]Transactions!$A$2:$Y$3480,14,FALSE)</f>
        <v>40410</v>
      </c>
      <c r="M1086" t="b">
        <f>VLOOKUP(A1086,[1]Transactions!$A$2:$Y$3480,5,FALSE)</f>
        <v>1</v>
      </c>
      <c r="N1086" t="str">
        <f>VLOOKUP(A1086,[1]Transactions!$A$2:$Y$3480,6,FALSE)</f>
        <v>Approved</v>
      </c>
      <c r="O1086" t="str">
        <f>VLOOKUP(A1086,[1]Transactions!$A$1:$Y$3480,7,FALSE)</f>
        <v>OHM Cycles</v>
      </c>
      <c r="P1086" t="s">
        <v>28</v>
      </c>
      <c r="Q1086">
        <v>14</v>
      </c>
      <c r="R1086" t="s">
        <v>554</v>
      </c>
      <c r="S1086" t="s">
        <v>45</v>
      </c>
      <c r="T1086" t="s">
        <v>31</v>
      </c>
      <c r="U1086" t="s">
        <v>32</v>
      </c>
      <c r="V1086" t="s">
        <v>33</v>
      </c>
      <c r="W1086">
        <v>15</v>
      </c>
      <c r="X1086">
        <v>6</v>
      </c>
      <c r="Y1086">
        <v>6987.99</v>
      </c>
      <c r="Z1086">
        <v>3541.92</v>
      </c>
      <c r="AA1086">
        <v>42</v>
      </c>
      <c r="AB1086">
        <v>35</v>
      </c>
      <c r="AC1086">
        <v>6</v>
      </c>
      <c r="AD1086">
        <v>3446.07</v>
      </c>
      <c r="AE1086">
        <f t="shared" si="119"/>
        <v>3</v>
      </c>
      <c r="AF1086">
        <f t="shared" si="115"/>
        <v>3</v>
      </c>
      <c r="AG1086">
        <f t="shared" si="116"/>
        <v>2</v>
      </c>
      <c r="AH1086">
        <f t="shared" si="117"/>
        <v>332</v>
      </c>
      <c r="AI1086" t="str">
        <f t="shared" si="118"/>
        <v>Silver Customer</v>
      </c>
    </row>
    <row r="1087" spans="1:35" x14ac:dyDescent="0.3">
      <c r="A1087">
        <v>3091</v>
      </c>
      <c r="B1087" t="s">
        <v>3383</v>
      </c>
      <c r="C1087">
        <v>3021</v>
      </c>
      <c r="D1087" t="s">
        <v>40</v>
      </c>
      <c r="E1087" t="s">
        <v>25</v>
      </c>
      <c r="F1087">
        <v>7</v>
      </c>
      <c r="G1087" t="s">
        <v>3384</v>
      </c>
      <c r="H1087" t="s">
        <v>3385</v>
      </c>
      <c r="I1087" t="str">
        <f>VLOOKUP(A1087,[1]Transactions!$A$2:$Y$3480,8,FALSE)</f>
        <v>Standard</v>
      </c>
      <c r="J1087">
        <f>VLOOKUP(A1087,[1]Transactions!$A$2:$Y$3480,13,FALSE)</f>
        <v>1612.25</v>
      </c>
      <c r="K1087" s="4">
        <f>VLOOKUP(A1087,[1]Transactions!$A$2:$Y$3480,14,FALSE)</f>
        <v>37668</v>
      </c>
      <c r="M1087" t="b">
        <f>VLOOKUP(A1087,[1]Transactions!$A$2:$Y$3480,5,FALSE)</f>
        <v>1</v>
      </c>
      <c r="N1087" t="str">
        <f>VLOOKUP(A1087,[1]Transactions!$A$2:$Y$3480,6,FALSE)</f>
        <v>Approved</v>
      </c>
      <c r="O1087" t="str">
        <f>VLOOKUP(A1087,[1]Transactions!$A$1:$Y$3480,7,FALSE)</f>
        <v>Solex</v>
      </c>
      <c r="P1087" t="s">
        <v>43</v>
      </c>
      <c r="Q1087">
        <v>88</v>
      </c>
      <c r="R1087" t="s">
        <v>56</v>
      </c>
      <c r="S1087" t="s">
        <v>119</v>
      </c>
      <c r="T1087" t="s">
        <v>38</v>
      </c>
      <c r="U1087" t="s">
        <v>32</v>
      </c>
      <c r="V1087" t="s">
        <v>33</v>
      </c>
      <c r="W1087">
        <v>3</v>
      </c>
      <c r="X1087">
        <v>2</v>
      </c>
      <c r="Y1087">
        <v>1434.48</v>
      </c>
      <c r="Z1087">
        <v>111.36</v>
      </c>
      <c r="AA1087">
        <v>25</v>
      </c>
      <c r="AB1087">
        <v>307</v>
      </c>
      <c r="AC1087">
        <v>2</v>
      </c>
      <c r="AD1087">
        <v>1323.12</v>
      </c>
      <c r="AE1087">
        <f t="shared" si="119"/>
        <v>1</v>
      </c>
      <c r="AF1087">
        <f t="shared" si="115"/>
        <v>4</v>
      </c>
      <c r="AG1087">
        <f t="shared" si="116"/>
        <v>4</v>
      </c>
      <c r="AH1087">
        <f t="shared" si="117"/>
        <v>144</v>
      </c>
      <c r="AI1087" t="str">
        <f t="shared" si="118"/>
        <v>Bronz customer</v>
      </c>
    </row>
    <row r="1088" spans="1:35" x14ac:dyDescent="0.3">
      <c r="A1088">
        <v>568</v>
      </c>
      <c r="B1088" t="s">
        <v>3386</v>
      </c>
      <c r="C1088">
        <v>4505</v>
      </c>
      <c r="D1088" t="s">
        <v>53</v>
      </c>
      <c r="E1088" t="s">
        <v>25</v>
      </c>
      <c r="F1088">
        <v>8</v>
      </c>
      <c r="G1088" t="s">
        <v>3387</v>
      </c>
      <c r="H1088" t="s">
        <v>3388</v>
      </c>
      <c r="I1088" t="str">
        <f>VLOOKUP(A1088,[1]Transactions!$A$2:$Y$3480,8,FALSE)</f>
        <v>Touring</v>
      </c>
      <c r="J1088">
        <f>VLOOKUP(A1088,[1]Transactions!$A$2:$Y$3480,13,FALSE)</f>
        <v>1103.43</v>
      </c>
      <c r="K1088" s="4">
        <f>VLOOKUP(A1088,[1]Transactions!$A$2:$Y$3480,14,FALSE)</f>
        <v>38693</v>
      </c>
      <c r="M1088" t="b">
        <f>VLOOKUP(A1088,[1]Transactions!$A$2:$Y$3480,5,FALSE)</f>
        <v>1</v>
      </c>
      <c r="N1088" t="str">
        <f>VLOOKUP(A1088,[1]Transactions!$A$2:$Y$3480,6,FALSE)</f>
        <v>Approved</v>
      </c>
      <c r="O1088" t="str">
        <f>VLOOKUP(A1088,[1]Transactions!$A$1:$Y$3480,7,FALSE)</f>
        <v>WeareA2B</v>
      </c>
      <c r="P1088" t="s">
        <v>28</v>
      </c>
      <c r="Q1088">
        <v>32</v>
      </c>
      <c r="R1088" t="s">
        <v>658</v>
      </c>
      <c r="S1088" t="s">
        <v>119</v>
      </c>
      <c r="T1088" t="s">
        <v>31</v>
      </c>
      <c r="U1088" t="s">
        <v>32</v>
      </c>
      <c r="V1088" t="s">
        <v>47</v>
      </c>
      <c r="W1088">
        <v>13</v>
      </c>
      <c r="X1088">
        <v>7</v>
      </c>
      <c r="Y1088">
        <v>5025.95</v>
      </c>
      <c r="Z1088">
        <v>3767.85</v>
      </c>
      <c r="AA1088">
        <v>62</v>
      </c>
      <c r="AB1088">
        <v>91</v>
      </c>
      <c r="AC1088">
        <v>7</v>
      </c>
      <c r="AD1088">
        <v>1258.0999999999999</v>
      </c>
      <c r="AE1088">
        <f t="shared" si="119"/>
        <v>1</v>
      </c>
      <c r="AF1088">
        <f t="shared" si="115"/>
        <v>3</v>
      </c>
      <c r="AG1088">
        <f t="shared" si="116"/>
        <v>4</v>
      </c>
      <c r="AH1088">
        <f t="shared" si="117"/>
        <v>134</v>
      </c>
      <c r="AI1088" t="str">
        <f t="shared" si="118"/>
        <v>Bronz customer</v>
      </c>
    </row>
    <row r="1089" spans="1:35" x14ac:dyDescent="0.3">
      <c r="A1089">
        <v>1728</v>
      </c>
      <c r="B1089" t="s">
        <v>3389</v>
      </c>
      <c r="C1089">
        <v>2770</v>
      </c>
      <c r="D1089" t="s">
        <v>24</v>
      </c>
      <c r="E1089" t="s">
        <v>25</v>
      </c>
      <c r="F1089">
        <v>8</v>
      </c>
      <c r="G1089" t="s">
        <v>3390</v>
      </c>
      <c r="H1089" t="s">
        <v>3391</v>
      </c>
      <c r="I1089" t="str">
        <f>VLOOKUP(A1089,[1]Transactions!$A$2:$Y$3480,8,FALSE)</f>
        <v>Standard</v>
      </c>
      <c r="J1089">
        <f>VLOOKUP(A1089,[1]Transactions!$A$2:$Y$3480,13,FALSE)</f>
        <v>195.33999999999992</v>
      </c>
      <c r="K1089" s="4">
        <f>VLOOKUP(A1089,[1]Transactions!$A$2:$Y$3480,14,FALSE)</f>
        <v>36334</v>
      </c>
      <c r="M1089" t="b">
        <f>VLOOKUP(A1089,[1]Transactions!$A$2:$Y$3480,5,FALSE)</f>
        <v>0</v>
      </c>
      <c r="N1089" t="str">
        <f>VLOOKUP(A1089,[1]Transactions!$A$2:$Y$3480,6,FALSE)</f>
        <v>Approved</v>
      </c>
      <c r="O1089" t="str">
        <f>VLOOKUP(A1089,[1]Transactions!$A$1:$Y$3480,7,FALSE)</f>
        <v>Trek Bicycles</v>
      </c>
      <c r="P1089" t="s">
        <v>28</v>
      </c>
      <c r="Q1089">
        <v>41</v>
      </c>
      <c r="R1089" t="s">
        <v>321</v>
      </c>
      <c r="S1089" t="s">
        <v>45</v>
      </c>
      <c r="T1089" t="s">
        <v>38</v>
      </c>
      <c r="U1089" t="s">
        <v>32</v>
      </c>
      <c r="V1089" t="s">
        <v>47</v>
      </c>
      <c r="W1089">
        <v>22</v>
      </c>
      <c r="X1089">
        <v>6</v>
      </c>
      <c r="Y1089">
        <v>7811.6</v>
      </c>
      <c r="Z1089">
        <v>4127.1099999999997</v>
      </c>
      <c r="AA1089">
        <v>43</v>
      </c>
      <c r="AB1089">
        <v>45</v>
      </c>
      <c r="AC1089">
        <v>6</v>
      </c>
      <c r="AD1089">
        <v>3684.49</v>
      </c>
      <c r="AE1089">
        <f t="shared" si="119"/>
        <v>2</v>
      </c>
      <c r="AF1089">
        <f t="shared" si="115"/>
        <v>3</v>
      </c>
      <c r="AG1089">
        <f t="shared" si="116"/>
        <v>2</v>
      </c>
      <c r="AH1089">
        <f t="shared" si="117"/>
        <v>232</v>
      </c>
      <c r="AI1089" t="str">
        <f t="shared" si="118"/>
        <v>Gold Customerr</v>
      </c>
    </row>
    <row r="1090" spans="1:35" x14ac:dyDescent="0.3">
      <c r="A1090">
        <v>199</v>
      </c>
      <c r="B1090" t="s">
        <v>3392</v>
      </c>
      <c r="C1090">
        <v>2138</v>
      </c>
      <c r="D1090" t="s">
        <v>24</v>
      </c>
      <c r="E1090" t="s">
        <v>25</v>
      </c>
      <c r="F1090">
        <v>8</v>
      </c>
      <c r="G1090" t="s">
        <v>3393</v>
      </c>
      <c r="H1090" t="s">
        <v>3394</v>
      </c>
      <c r="I1090" t="str">
        <f>VLOOKUP(A1090,[1]Transactions!$A$2:$Y$3480,8,FALSE)</f>
        <v>Standard</v>
      </c>
      <c r="J1090">
        <f>VLOOKUP(A1090,[1]Transactions!$A$2:$Y$3480,13,FALSE)</f>
        <v>144.26</v>
      </c>
      <c r="K1090" s="4">
        <f>VLOOKUP(A1090,[1]Transactions!$A$2:$Y$3480,14,FALSE)</f>
        <v>33888</v>
      </c>
      <c r="M1090" t="b">
        <f>VLOOKUP(A1090,[1]Transactions!$A$2:$Y$3480,5,FALSE)</f>
        <v>0</v>
      </c>
      <c r="N1090" t="str">
        <f>VLOOKUP(A1090,[1]Transactions!$A$2:$Y$3480,6,FALSE)</f>
        <v>Approved</v>
      </c>
      <c r="O1090" t="str">
        <f>VLOOKUP(A1090,[1]Transactions!$A$1:$Y$3480,7,FALSE)</f>
        <v>Giant Bicycles</v>
      </c>
      <c r="P1090" t="s">
        <v>43</v>
      </c>
      <c r="Q1090">
        <v>61</v>
      </c>
      <c r="R1090" t="s">
        <v>44</v>
      </c>
      <c r="S1090" t="s">
        <v>30</v>
      </c>
      <c r="T1090" t="s">
        <v>31</v>
      </c>
      <c r="U1090" t="s">
        <v>32</v>
      </c>
      <c r="V1090" t="s">
        <v>33</v>
      </c>
      <c r="W1090">
        <v>21</v>
      </c>
      <c r="X1090">
        <v>4</v>
      </c>
      <c r="Y1090">
        <v>4323.8599999999997</v>
      </c>
      <c r="Z1090">
        <v>1673.33</v>
      </c>
      <c r="AA1090">
        <v>42</v>
      </c>
      <c r="AB1090">
        <v>15</v>
      </c>
      <c r="AC1090">
        <v>4</v>
      </c>
      <c r="AD1090">
        <v>2650.53</v>
      </c>
      <c r="AE1090">
        <f t="shared" si="119"/>
        <v>4</v>
      </c>
      <c r="AF1090">
        <f t="shared" si="115"/>
        <v>4</v>
      </c>
      <c r="AG1090">
        <f t="shared" si="116"/>
        <v>3</v>
      </c>
      <c r="AH1090">
        <f t="shared" si="117"/>
        <v>443</v>
      </c>
      <c r="AI1090" t="str">
        <f t="shared" si="118"/>
        <v>Platinum Customer</v>
      </c>
    </row>
    <row r="1091" spans="1:35" x14ac:dyDescent="0.3">
      <c r="A1091">
        <v>859</v>
      </c>
      <c r="B1091" t="s">
        <v>3395</v>
      </c>
      <c r="C1091">
        <v>2150</v>
      </c>
      <c r="D1091" t="s">
        <v>24</v>
      </c>
      <c r="E1091" t="s">
        <v>25</v>
      </c>
      <c r="F1091">
        <v>10</v>
      </c>
      <c r="G1091" t="s">
        <v>3396</v>
      </c>
      <c r="H1091" t="s">
        <v>3397</v>
      </c>
      <c r="I1091" t="str">
        <f>VLOOKUP(A1091,[1]Transactions!$A$2:$Y$3480,8,FALSE)</f>
        <v>Standard</v>
      </c>
      <c r="J1091">
        <f>VLOOKUP(A1091,[1]Transactions!$A$2:$Y$3480,13,FALSE)</f>
        <v>583.2700000000001</v>
      </c>
      <c r="K1091" s="4">
        <f>VLOOKUP(A1091,[1]Transactions!$A$2:$Y$3480,14,FALSE)</f>
        <v>39526</v>
      </c>
      <c r="M1091" t="b">
        <f>VLOOKUP(A1091,[1]Transactions!$A$2:$Y$3480,5,FALSE)</f>
        <v>1</v>
      </c>
      <c r="N1091" t="str">
        <f>VLOOKUP(A1091,[1]Transactions!$A$2:$Y$3480,6,FALSE)</f>
        <v>Approved</v>
      </c>
      <c r="O1091" t="str">
        <f>VLOOKUP(A1091,[1]Transactions!$A$1:$Y$3480,7,FALSE)</f>
        <v>OHM Cycles</v>
      </c>
      <c r="P1091" t="s">
        <v>43</v>
      </c>
      <c r="Q1091">
        <v>53</v>
      </c>
      <c r="R1091" t="s">
        <v>1017</v>
      </c>
      <c r="S1091" t="s">
        <v>45</v>
      </c>
      <c r="T1091" t="s">
        <v>38</v>
      </c>
      <c r="U1091" t="s">
        <v>32</v>
      </c>
      <c r="V1091" t="s">
        <v>33</v>
      </c>
      <c r="W1091">
        <v>7</v>
      </c>
      <c r="X1091">
        <v>6</v>
      </c>
      <c r="Y1091">
        <v>6979.78</v>
      </c>
      <c r="Z1091">
        <v>4690.72</v>
      </c>
      <c r="AA1091">
        <v>42</v>
      </c>
      <c r="AB1091">
        <v>18</v>
      </c>
      <c r="AC1091">
        <v>6</v>
      </c>
      <c r="AD1091">
        <v>2289.06</v>
      </c>
      <c r="AE1091">
        <f t="shared" si="119"/>
        <v>3</v>
      </c>
      <c r="AF1091">
        <f t="shared" ref="AF1091:AF1154" si="121">_xlfn.IFS(AC1091&gt;=14,1,AND(AC1091&lt;=14,AC1091&gt;7),2,AND(AC1091&lt;=7,AC1091&gt;5),3,AND(AC1091&lt;=4,AC1091&gt;0),4)</f>
        <v>3</v>
      </c>
      <c r="AG1091">
        <f t="shared" ref="AG1091:AG1154" si="122">_xlfn.IFS(AD1091&gt;4273.398,1,AND(AD1091&lt;=4273.398,AD1091&gt;2918.195),2,AND(AD1091&lt;=2918.195,AD1091&gt;1905.948),3,AND(AD1091&lt;=1905.948,AD1091&gt;15.08),4)</f>
        <v>3</v>
      </c>
      <c r="AH1091">
        <f t="shared" ref="AH1091:AH1154" si="123">(100*AE1091+10*AF1091+AG1091)</f>
        <v>333</v>
      </c>
      <c r="AI1091" t="str">
        <f t="shared" ref="AI1091:AI1154" si="124">_xlfn.IFS(AH1091&gt;411,"Platinum Customer",AND(AH1091&lt;=411,AH1091&gt;311),"Silver Customer",AND(AH1091&lt;=311,AH1091&gt;144),"Gold Customerr",AND(AH1091&lt;=144,AH1091&gt;111),"Bronz customer")</f>
        <v>Silver Customer</v>
      </c>
    </row>
    <row r="1092" spans="1:35" x14ac:dyDescent="0.3">
      <c r="A1092">
        <v>331</v>
      </c>
      <c r="B1092" t="s">
        <v>3398</v>
      </c>
      <c r="C1092">
        <v>2088</v>
      </c>
      <c r="D1092" t="s">
        <v>24</v>
      </c>
      <c r="E1092" t="s">
        <v>25</v>
      </c>
      <c r="F1092">
        <v>8</v>
      </c>
      <c r="G1092" t="s">
        <v>3399</v>
      </c>
      <c r="H1092" t="s">
        <v>3400</v>
      </c>
      <c r="I1092" t="str">
        <f>VLOOKUP(A1092,[1]Transactions!$A$2:$Y$3480,8,FALSE)</f>
        <v>Standard</v>
      </c>
      <c r="J1092">
        <f>VLOOKUP(A1092,[1]Transactions!$A$2:$Y$3480,13,FALSE)</f>
        <v>64.509999999999991</v>
      </c>
      <c r="K1092" s="4">
        <f>VLOOKUP(A1092,[1]Transactions!$A$2:$Y$3480,14,FALSE)</f>
        <v>33429</v>
      </c>
      <c r="M1092" t="b">
        <f>VLOOKUP(A1092,[1]Transactions!$A$2:$Y$3480,5,FALSE)</f>
        <v>0</v>
      </c>
      <c r="N1092" t="str">
        <f>VLOOKUP(A1092,[1]Transactions!$A$2:$Y$3480,6,FALSE)</f>
        <v>Approved</v>
      </c>
      <c r="O1092" t="str">
        <f>VLOOKUP(A1092,[1]Transactions!$A$1:$Y$3480,7,FALSE)</f>
        <v>Norco Bicycles</v>
      </c>
      <c r="P1092" t="s">
        <v>28</v>
      </c>
      <c r="Q1092">
        <v>87</v>
      </c>
      <c r="R1092" t="s">
        <v>123</v>
      </c>
      <c r="S1092" t="s">
        <v>30</v>
      </c>
      <c r="T1092" t="s">
        <v>31</v>
      </c>
      <c r="U1092" t="s">
        <v>32</v>
      </c>
      <c r="V1092" t="s">
        <v>33</v>
      </c>
      <c r="W1092">
        <v>3</v>
      </c>
      <c r="X1092">
        <v>6</v>
      </c>
      <c r="Y1092">
        <v>7052.26</v>
      </c>
      <c r="Z1092">
        <v>2647.59</v>
      </c>
      <c r="AA1092">
        <v>21</v>
      </c>
      <c r="AB1092">
        <v>82</v>
      </c>
      <c r="AC1092">
        <v>6</v>
      </c>
      <c r="AD1092">
        <v>4404.67</v>
      </c>
      <c r="AE1092">
        <f>_xlfn.IFS(AB1092&gt;=85,1,AND(AB1092&lt;=84,AB1092&gt;44),2,AND(AB1092&lt;=44,AB1092&gt;17),3,AND(AB1092&lt;=18,AB1092&gt;=0),4)</f>
        <v>2</v>
      </c>
      <c r="AF1092">
        <f t="shared" si="121"/>
        <v>3</v>
      </c>
      <c r="AG1092">
        <f t="shared" si="122"/>
        <v>1</v>
      </c>
      <c r="AH1092">
        <f t="shared" si="123"/>
        <v>231</v>
      </c>
      <c r="AI1092" t="str">
        <f t="shared" si="124"/>
        <v>Gold Customerr</v>
      </c>
    </row>
    <row r="1093" spans="1:35" x14ac:dyDescent="0.3">
      <c r="A1093">
        <v>1744</v>
      </c>
      <c r="B1093" t="s">
        <v>3401</v>
      </c>
      <c r="C1093">
        <v>4211</v>
      </c>
      <c r="D1093" t="s">
        <v>53</v>
      </c>
      <c r="E1093" t="s">
        <v>25</v>
      </c>
      <c r="F1093">
        <v>8</v>
      </c>
      <c r="G1093" t="s">
        <v>3402</v>
      </c>
      <c r="H1093" t="s">
        <v>3403</v>
      </c>
      <c r="I1093" t="str">
        <f>VLOOKUP(A1093,[1]Transactions!$A$2:$Y$3480,8,FALSE)</f>
        <v>Standard</v>
      </c>
      <c r="J1093">
        <f>VLOOKUP(A1093,[1]Transactions!$A$2:$Y$3480,13,FALSE)</f>
        <v>128.45999999999992</v>
      </c>
      <c r="K1093" s="4">
        <f>VLOOKUP(A1093,[1]Transactions!$A$2:$Y$3480,14,FALSE)</f>
        <v>35455</v>
      </c>
      <c r="M1093" t="b">
        <f>VLOOKUP(A1093,[1]Transactions!$A$2:$Y$3480,5,FALSE)</f>
        <v>0</v>
      </c>
      <c r="N1093" t="str">
        <f>VLOOKUP(A1093,[1]Transactions!$A$2:$Y$3480,6,FALSE)</f>
        <v>Approved</v>
      </c>
      <c r="O1093" t="str">
        <f>VLOOKUP(A1093,[1]Transactions!$A$1:$Y$3480,7,FALSE)</f>
        <v>WeareA2B</v>
      </c>
      <c r="P1093" t="s">
        <v>43</v>
      </c>
      <c r="Q1093">
        <v>41</v>
      </c>
      <c r="R1093" t="s">
        <v>441</v>
      </c>
      <c r="S1093" t="s">
        <v>45</v>
      </c>
      <c r="T1093" t="s">
        <v>46</v>
      </c>
      <c r="U1093" t="s">
        <v>32</v>
      </c>
      <c r="V1093" t="s">
        <v>47</v>
      </c>
      <c r="W1093">
        <v>12</v>
      </c>
      <c r="X1093">
        <v>3</v>
      </c>
      <c r="Y1093">
        <v>1889.09</v>
      </c>
      <c r="Z1093">
        <v>1349.84</v>
      </c>
      <c r="AA1093">
        <v>48</v>
      </c>
      <c r="AB1093">
        <v>109</v>
      </c>
      <c r="AC1093">
        <v>3</v>
      </c>
      <c r="AD1093">
        <v>539.25</v>
      </c>
      <c r="AE1093">
        <f t="shared" ref="AE1093:AE1156" si="125">_xlfn.IFS(AB1093&gt;=85,1,AND(AB1093&lt;=81,AB1093&gt;44),2,AND(AB1093&lt;=44,AB1093&gt;17),3,AND(AB1093&lt;=18,AB1093&gt;0),4)</f>
        <v>1</v>
      </c>
      <c r="AF1093">
        <f t="shared" si="121"/>
        <v>4</v>
      </c>
      <c r="AG1093">
        <f t="shared" si="122"/>
        <v>4</v>
      </c>
      <c r="AH1093">
        <f t="shared" si="123"/>
        <v>144</v>
      </c>
      <c r="AI1093" t="str">
        <f t="shared" si="124"/>
        <v>Bronz customer</v>
      </c>
    </row>
    <row r="1094" spans="1:35" x14ac:dyDescent="0.3">
      <c r="A1094">
        <v>2678</v>
      </c>
      <c r="B1094" t="s">
        <v>3404</v>
      </c>
      <c r="C1094">
        <v>3191</v>
      </c>
      <c r="D1094" t="s">
        <v>40</v>
      </c>
      <c r="E1094" t="s">
        <v>25</v>
      </c>
      <c r="F1094">
        <v>11</v>
      </c>
      <c r="G1094" t="s">
        <v>3405</v>
      </c>
      <c r="H1094" t="s">
        <v>3406</v>
      </c>
      <c r="I1094" t="str">
        <f>VLOOKUP(A1094,[1]Transactions!$A$2:$Y$3480,8,FALSE)</f>
        <v>Road</v>
      </c>
      <c r="J1094">
        <f>VLOOKUP(A1094,[1]Transactions!$A$2:$Y$3480,13,FALSE)</f>
        <v>133.38</v>
      </c>
      <c r="K1094" s="4">
        <f>VLOOKUP(A1094,[1]Transactions!$A$2:$Y$3480,14,FALSE)</f>
        <v>41064</v>
      </c>
      <c r="M1094" t="b">
        <f>VLOOKUP(A1094,[1]Transactions!$A$2:$Y$3480,5,FALSE)</f>
        <v>1</v>
      </c>
      <c r="N1094" t="str">
        <f>VLOOKUP(A1094,[1]Transactions!$A$2:$Y$3480,6,FALSE)</f>
        <v>Approved</v>
      </c>
      <c r="O1094" t="str">
        <f>VLOOKUP(A1094,[1]Transactions!$A$1:$Y$3480,7,FALSE)</f>
        <v>Trek Bicycles</v>
      </c>
      <c r="P1094" t="s">
        <v>28</v>
      </c>
      <c r="Q1094">
        <v>33</v>
      </c>
      <c r="R1094" t="s">
        <v>80</v>
      </c>
      <c r="S1094" t="s">
        <v>30</v>
      </c>
      <c r="T1094" t="s">
        <v>31</v>
      </c>
      <c r="U1094" t="s">
        <v>32</v>
      </c>
      <c r="V1094" t="s">
        <v>47</v>
      </c>
      <c r="W1094">
        <v>11</v>
      </c>
      <c r="X1094">
        <v>5</v>
      </c>
      <c r="Y1094">
        <v>5004.09</v>
      </c>
      <c r="Z1094">
        <v>2071.75</v>
      </c>
      <c r="AA1094">
        <v>43</v>
      </c>
      <c r="AB1094">
        <v>113</v>
      </c>
      <c r="AC1094">
        <v>5</v>
      </c>
      <c r="AD1094">
        <v>2932.34</v>
      </c>
      <c r="AE1094">
        <f t="shared" si="125"/>
        <v>1</v>
      </c>
      <c r="AF1094">
        <f>_xlfn.IFS(AC1094&gt;=14,1,AND(AC1094&lt;=14,AC1094&gt;7),2,AND(AC1094&lt;=7,AC1094&gt;=5),3,AND(AC1094&lt;=4,AC1094&gt;0),4)</f>
        <v>3</v>
      </c>
      <c r="AG1094">
        <f t="shared" si="122"/>
        <v>2</v>
      </c>
      <c r="AH1094">
        <f t="shared" si="123"/>
        <v>132</v>
      </c>
      <c r="AI1094" t="str">
        <f t="shared" si="124"/>
        <v>Bronz customer</v>
      </c>
    </row>
    <row r="1095" spans="1:35" x14ac:dyDescent="0.3">
      <c r="A1095">
        <v>3327</v>
      </c>
      <c r="B1095" t="s">
        <v>3407</v>
      </c>
      <c r="C1095">
        <v>3337</v>
      </c>
      <c r="D1095" t="s">
        <v>40</v>
      </c>
      <c r="E1095" t="s">
        <v>25</v>
      </c>
      <c r="F1095">
        <v>4</v>
      </c>
      <c r="G1095" t="s">
        <v>3408</v>
      </c>
      <c r="H1095" t="s">
        <v>3409</v>
      </c>
      <c r="I1095" t="str">
        <f>VLOOKUP(A1095,[1]Transactions!$A$2:$Y$3480,8,FALSE)</f>
        <v>Road</v>
      </c>
      <c r="J1095">
        <f>VLOOKUP(A1095,[1]Transactions!$A$2:$Y$3480,13,FALSE)</f>
        <v>129.01</v>
      </c>
      <c r="K1095" s="4">
        <f>VLOOKUP(A1095,[1]Transactions!$A$2:$Y$3480,14,FALSE)</f>
        <v>37539</v>
      </c>
      <c r="M1095" t="b">
        <f>VLOOKUP(A1095,[1]Transactions!$A$2:$Y$3480,5,FALSE)</f>
        <v>0</v>
      </c>
      <c r="N1095" t="str">
        <f>VLOOKUP(A1095,[1]Transactions!$A$2:$Y$3480,6,FALSE)</f>
        <v>Approved</v>
      </c>
      <c r="O1095" t="str">
        <f>VLOOKUP(A1095,[1]Transactions!$A$1:$Y$3480,7,FALSE)</f>
        <v>WeareA2B</v>
      </c>
      <c r="P1095" t="s">
        <v>28</v>
      </c>
      <c r="Q1095">
        <v>84</v>
      </c>
      <c r="R1095" t="s">
        <v>603</v>
      </c>
      <c r="S1095" t="s">
        <v>119</v>
      </c>
      <c r="T1095" t="s">
        <v>31</v>
      </c>
      <c r="U1095" t="s">
        <v>32</v>
      </c>
      <c r="V1095" t="s">
        <v>47</v>
      </c>
      <c r="W1095">
        <v>15</v>
      </c>
      <c r="X1095">
        <v>7</v>
      </c>
      <c r="Y1095">
        <v>5776.01</v>
      </c>
      <c r="Z1095">
        <v>2160.4299999999998</v>
      </c>
      <c r="AA1095">
        <v>47</v>
      </c>
      <c r="AB1095">
        <v>56</v>
      </c>
      <c r="AC1095">
        <v>7</v>
      </c>
      <c r="AD1095">
        <v>3615.58</v>
      </c>
      <c r="AE1095">
        <f t="shared" si="125"/>
        <v>2</v>
      </c>
      <c r="AF1095">
        <f t="shared" si="121"/>
        <v>3</v>
      </c>
      <c r="AG1095">
        <f t="shared" si="122"/>
        <v>2</v>
      </c>
      <c r="AH1095">
        <f t="shared" si="123"/>
        <v>232</v>
      </c>
      <c r="AI1095" t="str">
        <f t="shared" si="124"/>
        <v>Gold Customerr</v>
      </c>
    </row>
    <row r="1096" spans="1:35" x14ac:dyDescent="0.3">
      <c r="A1096">
        <v>2752</v>
      </c>
      <c r="B1096" t="s">
        <v>3410</v>
      </c>
      <c r="C1096">
        <v>3977</v>
      </c>
      <c r="D1096" t="s">
        <v>40</v>
      </c>
      <c r="E1096" t="s">
        <v>25</v>
      </c>
      <c r="F1096">
        <v>8</v>
      </c>
      <c r="G1096" t="s">
        <v>3411</v>
      </c>
      <c r="H1096" t="s">
        <v>3412</v>
      </c>
      <c r="I1096" t="str">
        <f>VLOOKUP(A1096,[1]Transactions!$A$2:$Y$3480,8,FALSE)</f>
        <v>Standard</v>
      </c>
      <c r="J1096">
        <f>VLOOKUP(A1096,[1]Transactions!$A$2:$Y$3480,13,FALSE)</f>
        <v>1230.27</v>
      </c>
      <c r="K1096" s="4">
        <f>VLOOKUP(A1096,[1]Transactions!$A$2:$Y$3480,14,FALSE)</f>
        <v>40336</v>
      </c>
      <c r="M1096" t="b">
        <f>VLOOKUP(A1096,[1]Transactions!$A$2:$Y$3480,5,FALSE)</f>
        <v>1</v>
      </c>
      <c r="N1096" t="str">
        <f>VLOOKUP(A1096,[1]Transactions!$A$2:$Y$3480,6,FALSE)</f>
        <v>Approved</v>
      </c>
      <c r="O1096" t="str">
        <f>VLOOKUP(A1096,[1]Transactions!$A$1:$Y$3480,7,FALSE)</f>
        <v>Giant Bicycles</v>
      </c>
      <c r="P1096" t="s">
        <v>43</v>
      </c>
      <c r="Q1096">
        <v>11</v>
      </c>
      <c r="R1096" t="s">
        <v>191</v>
      </c>
      <c r="S1096" t="s">
        <v>57</v>
      </c>
      <c r="T1096" t="s">
        <v>38</v>
      </c>
      <c r="U1096" t="s">
        <v>32</v>
      </c>
      <c r="V1096" t="s">
        <v>33</v>
      </c>
      <c r="W1096">
        <v>14</v>
      </c>
      <c r="X1096">
        <v>4</v>
      </c>
      <c r="Y1096">
        <v>5737.59</v>
      </c>
      <c r="Z1096">
        <v>2486.87</v>
      </c>
      <c r="AA1096">
        <v>60</v>
      </c>
      <c r="AB1096">
        <v>12</v>
      </c>
      <c r="AC1096">
        <v>4</v>
      </c>
      <c r="AD1096">
        <v>3250.72</v>
      </c>
      <c r="AE1096">
        <f t="shared" si="125"/>
        <v>4</v>
      </c>
      <c r="AF1096">
        <f t="shared" si="121"/>
        <v>4</v>
      </c>
      <c r="AG1096">
        <f t="shared" si="122"/>
        <v>2</v>
      </c>
      <c r="AH1096">
        <f t="shared" si="123"/>
        <v>442</v>
      </c>
      <c r="AI1096" t="str">
        <f t="shared" si="124"/>
        <v>Platinum Customer</v>
      </c>
    </row>
    <row r="1097" spans="1:35" x14ac:dyDescent="0.3">
      <c r="A1097">
        <v>1616</v>
      </c>
      <c r="B1097" t="s">
        <v>3413</v>
      </c>
      <c r="C1097">
        <v>4877</v>
      </c>
      <c r="D1097" t="s">
        <v>53</v>
      </c>
      <c r="E1097" t="s">
        <v>25</v>
      </c>
      <c r="F1097">
        <v>4</v>
      </c>
      <c r="G1097" t="s">
        <v>489</v>
      </c>
      <c r="H1097" t="s">
        <v>3414</v>
      </c>
      <c r="I1097" t="str">
        <f>VLOOKUP(A1097,[1]Transactions!$A$2:$Y$3480,8,FALSE)</f>
        <v>Standard</v>
      </c>
      <c r="J1097">
        <f>VLOOKUP(A1097,[1]Transactions!$A$2:$Y$3480,13,FALSE)</f>
        <v>1702.5499999999997</v>
      </c>
      <c r="K1097" s="4">
        <f>VLOOKUP(A1097,[1]Transactions!$A$2:$Y$3480,14,FALSE)</f>
        <v>37823</v>
      </c>
      <c r="M1097" t="b">
        <f>VLOOKUP(A1097,[1]Transactions!$A$2:$Y$3480,5,FALSE)</f>
        <v>1</v>
      </c>
      <c r="N1097" t="str">
        <f>VLOOKUP(A1097,[1]Transactions!$A$2:$Y$3480,6,FALSE)</f>
        <v>Cancelled</v>
      </c>
      <c r="O1097" t="str">
        <f>VLOOKUP(A1097,[1]Transactions!$A$1:$Y$3480,7,FALSE)</f>
        <v>Trek Bicycles</v>
      </c>
      <c r="P1097" t="s">
        <v>28</v>
      </c>
      <c r="Q1097">
        <v>75</v>
      </c>
      <c r="R1097" t="s">
        <v>2305</v>
      </c>
      <c r="S1097" t="s">
        <v>57</v>
      </c>
      <c r="T1097" t="s">
        <v>46</v>
      </c>
      <c r="U1097" t="s">
        <v>32</v>
      </c>
      <c r="V1097" t="s">
        <v>33</v>
      </c>
      <c r="W1097">
        <v>19</v>
      </c>
      <c r="X1097">
        <v>7</v>
      </c>
      <c r="Y1097">
        <v>10413.51</v>
      </c>
      <c r="Z1097">
        <v>4263.26</v>
      </c>
      <c r="AA1097">
        <v>65</v>
      </c>
      <c r="AB1097">
        <v>23</v>
      </c>
      <c r="AC1097">
        <v>7</v>
      </c>
      <c r="AD1097">
        <v>6150.25</v>
      </c>
      <c r="AE1097">
        <f t="shared" si="125"/>
        <v>3</v>
      </c>
      <c r="AF1097">
        <f t="shared" si="121"/>
        <v>3</v>
      </c>
      <c r="AG1097">
        <f t="shared" si="122"/>
        <v>1</v>
      </c>
      <c r="AH1097">
        <f t="shared" si="123"/>
        <v>331</v>
      </c>
      <c r="AI1097" t="str">
        <f t="shared" si="124"/>
        <v>Silver Customer</v>
      </c>
    </row>
    <row r="1098" spans="1:35" x14ac:dyDescent="0.3">
      <c r="A1098">
        <v>3349</v>
      </c>
      <c r="B1098" t="s">
        <v>3415</v>
      </c>
      <c r="C1098">
        <v>3196</v>
      </c>
      <c r="D1098" t="s">
        <v>40</v>
      </c>
      <c r="E1098" t="s">
        <v>25</v>
      </c>
      <c r="F1098">
        <v>9</v>
      </c>
      <c r="G1098" t="s">
        <v>3416</v>
      </c>
      <c r="H1098" t="s">
        <v>3417</v>
      </c>
      <c r="I1098" t="str">
        <f>VLOOKUP(A1098,[1]Transactions!$A$2:$Y$3480,8,FALSE)</f>
        <v>Mountain</v>
      </c>
      <c r="J1098">
        <f>VLOOKUP(A1098,[1]Transactions!$A$2:$Y$3480,13,FALSE)</f>
        <v>75.75</v>
      </c>
      <c r="K1098" s="4">
        <f>VLOOKUP(A1098,[1]Transactions!$A$2:$Y$3480,14,FALSE)</f>
        <v>34244</v>
      </c>
      <c r="M1098" t="b">
        <f>VLOOKUP(A1098,[1]Transactions!$A$2:$Y$3480,5,FALSE)</f>
        <v>0</v>
      </c>
      <c r="N1098" t="str">
        <f>VLOOKUP(A1098,[1]Transactions!$A$2:$Y$3480,6,FALSE)</f>
        <v>Approved</v>
      </c>
      <c r="O1098" t="str">
        <f>VLOOKUP(A1098,[1]Transactions!$A$1:$Y$3480,7,FALSE)</f>
        <v>Norco Bicycles</v>
      </c>
      <c r="P1098" t="s">
        <v>28</v>
      </c>
      <c r="Q1098">
        <v>11</v>
      </c>
      <c r="R1098" t="s">
        <v>339</v>
      </c>
      <c r="S1098" t="s">
        <v>7272</v>
      </c>
      <c r="T1098" t="s">
        <v>38</v>
      </c>
      <c r="U1098" t="s">
        <v>32</v>
      </c>
      <c r="V1098" t="s">
        <v>47</v>
      </c>
      <c r="W1098">
        <v>9</v>
      </c>
      <c r="X1098">
        <v>5</v>
      </c>
      <c r="Y1098">
        <v>6639.07</v>
      </c>
      <c r="Z1098">
        <v>4142.5600000000004</v>
      </c>
      <c r="AA1098">
        <v>39</v>
      </c>
      <c r="AB1098">
        <v>221</v>
      </c>
      <c r="AC1098">
        <v>5</v>
      </c>
      <c r="AD1098">
        <v>2496.5100000000002</v>
      </c>
      <c r="AE1098">
        <f t="shared" si="125"/>
        <v>1</v>
      </c>
      <c r="AF1098">
        <f>_xlfn.IFS(AC1098&gt;=14,1,AND(AC1098&lt;=14,AC1098&gt;7),2,AND(AC1098&lt;=7,AC1098&gt;=5),3,AND(AC1098&lt;=4,AC1098&gt;0),4)</f>
        <v>3</v>
      </c>
      <c r="AG1098">
        <f t="shared" si="122"/>
        <v>3</v>
      </c>
      <c r="AH1098">
        <f t="shared" si="123"/>
        <v>133</v>
      </c>
      <c r="AI1098" t="str">
        <f t="shared" si="124"/>
        <v>Bronz customer</v>
      </c>
    </row>
    <row r="1099" spans="1:35" x14ac:dyDescent="0.3">
      <c r="A1099">
        <v>1228</v>
      </c>
      <c r="B1099" t="s">
        <v>3418</v>
      </c>
      <c r="C1099">
        <v>2830</v>
      </c>
      <c r="D1099" t="s">
        <v>24</v>
      </c>
      <c r="E1099" t="s">
        <v>25</v>
      </c>
      <c r="F1099">
        <v>4</v>
      </c>
      <c r="G1099" t="s">
        <v>3419</v>
      </c>
      <c r="H1099" t="s">
        <v>3420</v>
      </c>
      <c r="I1099" t="str">
        <f>VLOOKUP(A1099,[1]Transactions!$A$2:$Y$3480,8,FALSE)</f>
        <v>Standard</v>
      </c>
      <c r="J1099">
        <f>VLOOKUP(A1099,[1]Transactions!$A$2:$Y$3480,13,FALSE)</f>
        <v>693.76</v>
      </c>
      <c r="K1099" s="4">
        <f>VLOOKUP(A1099,[1]Transactions!$A$2:$Y$3480,14,FALSE)</f>
        <v>35470</v>
      </c>
      <c r="M1099" t="b">
        <f>VLOOKUP(A1099,[1]Transactions!$A$2:$Y$3480,5,FALSE)</f>
        <v>0</v>
      </c>
      <c r="N1099" t="str">
        <f>VLOOKUP(A1099,[1]Transactions!$A$2:$Y$3480,6,FALSE)</f>
        <v>Approved</v>
      </c>
      <c r="O1099" t="str">
        <f>VLOOKUP(A1099,[1]Transactions!$A$1:$Y$3480,7,FALSE)</f>
        <v>OHM Cycles</v>
      </c>
      <c r="P1099" t="s">
        <v>43</v>
      </c>
      <c r="Q1099">
        <v>43</v>
      </c>
      <c r="R1099" t="s">
        <v>368</v>
      </c>
      <c r="S1099" t="s">
        <v>45</v>
      </c>
      <c r="T1099" t="s">
        <v>38</v>
      </c>
      <c r="U1099" t="s">
        <v>32</v>
      </c>
      <c r="V1099" t="s">
        <v>47</v>
      </c>
      <c r="W1099">
        <v>6</v>
      </c>
      <c r="X1099">
        <v>4</v>
      </c>
      <c r="Y1099">
        <v>3561.17</v>
      </c>
      <c r="Z1099">
        <v>2638.83</v>
      </c>
      <c r="AA1099">
        <v>58</v>
      </c>
      <c r="AB1099">
        <v>132</v>
      </c>
      <c r="AC1099">
        <v>4</v>
      </c>
      <c r="AD1099">
        <v>922.34</v>
      </c>
      <c r="AE1099">
        <f t="shared" si="125"/>
        <v>1</v>
      </c>
      <c r="AF1099">
        <f t="shared" si="121"/>
        <v>4</v>
      </c>
      <c r="AG1099">
        <f t="shared" si="122"/>
        <v>4</v>
      </c>
      <c r="AH1099">
        <f t="shared" si="123"/>
        <v>144</v>
      </c>
      <c r="AI1099" t="str">
        <f t="shared" si="124"/>
        <v>Bronz customer</v>
      </c>
    </row>
    <row r="1100" spans="1:35" x14ac:dyDescent="0.3">
      <c r="A1100">
        <v>89</v>
      </c>
      <c r="B1100" t="s">
        <v>3421</v>
      </c>
      <c r="C1100">
        <v>2100</v>
      </c>
      <c r="D1100" t="s">
        <v>24</v>
      </c>
      <c r="E1100" t="s">
        <v>25</v>
      </c>
      <c r="F1100">
        <v>11</v>
      </c>
      <c r="G1100" t="s">
        <v>3422</v>
      </c>
      <c r="H1100" t="s">
        <v>3423</v>
      </c>
      <c r="I1100" t="str">
        <f>VLOOKUP(A1100,[1]Transactions!$A$2:$Y$3480,8,FALSE)</f>
        <v>Road</v>
      </c>
      <c r="J1100">
        <f>VLOOKUP(A1100,[1]Transactions!$A$2:$Y$3480,13,FALSE)</f>
        <v>4.8</v>
      </c>
      <c r="K1100" s="4">
        <f>VLOOKUP(A1100,[1]Transactions!$A$2:$Y$3480,14,FALSE)</f>
        <v>40303</v>
      </c>
      <c r="M1100" t="b">
        <f>VLOOKUP(A1100,[1]Transactions!$A$2:$Y$3480,5,FALSE)</f>
        <v>1</v>
      </c>
      <c r="N1100" t="str">
        <f>VLOOKUP(A1100,[1]Transactions!$A$2:$Y$3480,6,FALSE)</f>
        <v>Approved</v>
      </c>
      <c r="O1100" t="str">
        <f>VLOOKUP(A1100,[1]Transactions!$A$1:$Y$3480,7,FALSE)</f>
        <v>OHM Cycles</v>
      </c>
      <c r="P1100" t="s">
        <v>28</v>
      </c>
      <c r="Q1100">
        <v>74</v>
      </c>
      <c r="R1100" t="s">
        <v>261</v>
      </c>
      <c r="S1100" t="s">
        <v>30</v>
      </c>
      <c r="T1100" t="s">
        <v>31</v>
      </c>
      <c r="U1100" t="s">
        <v>32</v>
      </c>
      <c r="V1100" t="s">
        <v>33</v>
      </c>
      <c r="W1100">
        <v>14</v>
      </c>
      <c r="X1100">
        <v>9</v>
      </c>
      <c r="Y1100">
        <v>12741.44</v>
      </c>
      <c r="Z1100">
        <v>6961.79</v>
      </c>
      <c r="AA1100">
        <v>53</v>
      </c>
      <c r="AB1100">
        <v>4</v>
      </c>
      <c r="AC1100">
        <v>9</v>
      </c>
      <c r="AD1100">
        <v>5779.65</v>
      </c>
      <c r="AE1100">
        <f t="shared" si="125"/>
        <v>4</v>
      </c>
      <c r="AF1100">
        <f t="shared" si="121"/>
        <v>2</v>
      </c>
      <c r="AG1100">
        <f t="shared" si="122"/>
        <v>1</v>
      </c>
      <c r="AH1100">
        <f t="shared" si="123"/>
        <v>421</v>
      </c>
      <c r="AI1100" t="str">
        <f t="shared" si="124"/>
        <v>Platinum Customer</v>
      </c>
    </row>
    <row r="1101" spans="1:35" x14ac:dyDescent="0.3">
      <c r="A1101">
        <v>3196</v>
      </c>
      <c r="B1101" t="s">
        <v>3424</v>
      </c>
      <c r="C1101">
        <v>3977</v>
      </c>
      <c r="D1101" t="s">
        <v>40</v>
      </c>
      <c r="E1101" t="s">
        <v>25</v>
      </c>
      <c r="F1101">
        <v>7</v>
      </c>
      <c r="G1101" t="s">
        <v>3425</v>
      </c>
      <c r="H1101" t="s">
        <v>3426</v>
      </c>
      <c r="I1101" t="str">
        <f>VLOOKUP(A1101,[1]Transactions!$A$2:$Y$3480,8,FALSE)</f>
        <v>Standard</v>
      </c>
      <c r="J1101">
        <f>VLOOKUP(A1101,[1]Transactions!$A$2:$Y$3480,13,FALSE)</f>
        <v>72.599999999999966</v>
      </c>
      <c r="K1101" s="4">
        <f>VLOOKUP(A1101,[1]Transactions!$A$2:$Y$3480,14,FALSE)</f>
        <v>42458</v>
      </c>
      <c r="M1101" t="b">
        <f>VLOOKUP(A1101,[1]Transactions!$A$2:$Y$3480,5,FALSE)</f>
        <v>0</v>
      </c>
      <c r="N1101" t="str">
        <f>VLOOKUP(A1101,[1]Transactions!$A$2:$Y$3480,6,FALSE)</f>
        <v>Approved</v>
      </c>
      <c r="O1101" t="str">
        <f>VLOOKUP(A1101,[1]Transactions!$A$1:$Y$3480,7,FALSE)</f>
        <v>Norco Bicycles</v>
      </c>
      <c r="P1101" t="s">
        <v>43</v>
      </c>
      <c r="Q1101">
        <v>11</v>
      </c>
      <c r="R1101" t="s">
        <v>157</v>
      </c>
      <c r="S1101" t="s">
        <v>30</v>
      </c>
      <c r="T1101" t="s">
        <v>31</v>
      </c>
      <c r="U1101" t="s">
        <v>32</v>
      </c>
      <c r="V1101" t="s">
        <v>47</v>
      </c>
      <c r="W1101">
        <v>8</v>
      </c>
      <c r="X1101">
        <v>7</v>
      </c>
      <c r="Y1101">
        <v>7505.92</v>
      </c>
      <c r="Z1101">
        <v>4576.91</v>
      </c>
      <c r="AA1101">
        <v>43</v>
      </c>
      <c r="AB1101">
        <v>50</v>
      </c>
      <c r="AC1101">
        <v>7</v>
      </c>
      <c r="AD1101">
        <v>2929.01</v>
      </c>
      <c r="AE1101">
        <f t="shared" si="125"/>
        <v>2</v>
      </c>
      <c r="AF1101">
        <f t="shared" si="121"/>
        <v>3</v>
      </c>
      <c r="AG1101">
        <f t="shared" si="122"/>
        <v>2</v>
      </c>
      <c r="AH1101">
        <f t="shared" si="123"/>
        <v>232</v>
      </c>
      <c r="AI1101" t="str">
        <f t="shared" si="124"/>
        <v>Gold Customerr</v>
      </c>
    </row>
    <row r="1102" spans="1:35" x14ac:dyDescent="0.3">
      <c r="A1102">
        <v>1321</v>
      </c>
      <c r="B1102" t="s">
        <v>3427</v>
      </c>
      <c r="C1102">
        <v>4370</v>
      </c>
      <c r="D1102" t="s">
        <v>53</v>
      </c>
      <c r="E1102" t="s">
        <v>25</v>
      </c>
      <c r="F1102">
        <v>6</v>
      </c>
      <c r="G1102" t="s">
        <v>3428</v>
      </c>
      <c r="H1102" t="s">
        <v>3429</v>
      </c>
      <c r="I1102" t="str">
        <f>VLOOKUP(A1102,[1]Transactions!$A$2:$Y$3480,8,FALSE)</f>
        <v>Standard</v>
      </c>
      <c r="J1102">
        <f>VLOOKUP(A1102,[1]Transactions!$A$2:$Y$3480,13,FALSE)</f>
        <v>690.49</v>
      </c>
      <c r="K1102" s="4">
        <f>VLOOKUP(A1102,[1]Transactions!$A$2:$Y$3480,14,FALSE)</f>
        <v>35160</v>
      </c>
      <c r="M1102" t="b">
        <f>VLOOKUP(A1102,[1]Transactions!$A$2:$Y$3480,5,FALSE)</f>
        <v>0</v>
      </c>
      <c r="N1102" t="str">
        <f>VLOOKUP(A1102,[1]Transactions!$A$2:$Y$3480,6,FALSE)</f>
        <v>Approved</v>
      </c>
      <c r="O1102" t="str">
        <f>VLOOKUP(A1102,[1]Transactions!$A$1:$Y$3480,7,FALSE)</f>
        <v>Solex</v>
      </c>
      <c r="P1102" t="s">
        <v>43</v>
      </c>
      <c r="Q1102">
        <v>29</v>
      </c>
      <c r="R1102" t="s">
        <v>693</v>
      </c>
      <c r="S1102" t="s">
        <v>7272</v>
      </c>
      <c r="T1102" t="s">
        <v>38</v>
      </c>
      <c r="U1102" t="s">
        <v>32</v>
      </c>
      <c r="V1102" t="s">
        <v>47</v>
      </c>
      <c r="W1102">
        <v>8</v>
      </c>
      <c r="X1102">
        <v>7</v>
      </c>
      <c r="Y1102">
        <v>5511.14</v>
      </c>
      <c r="Z1102">
        <v>3112.89</v>
      </c>
      <c r="AA1102">
        <v>26</v>
      </c>
      <c r="AB1102">
        <v>103</v>
      </c>
      <c r="AC1102">
        <v>7</v>
      </c>
      <c r="AD1102">
        <v>2398.25</v>
      </c>
      <c r="AE1102">
        <f t="shared" si="125"/>
        <v>1</v>
      </c>
      <c r="AF1102">
        <f t="shared" si="121"/>
        <v>3</v>
      </c>
      <c r="AG1102">
        <f t="shared" si="122"/>
        <v>3</v>
      </c>
      <c r="AH1102">
        <f t="shared" si="123"/>
        <v>133</v>
      </c>
      <c r="AI1102" t="str">
        <f t="shared" si="124"/>
        <v>Bronz customer</v>
      </c>
    </row>
    <row r="1103" spans="1:35" x14ac:dyDescent="0.3">
      <c r="A1103">
        <v>1408</v>
      </c>
      <c r="B1103" t="s">
        <v>3430</v>
      </c>
      <c r="C1103">
        <v>2880</v>
      </c>
      <c r="D1103" t="s">
        <v>24</v>
      </c>
      <c r="E1103" t="s">
        <v>25</v>
      </c>
      <c r="F1103">
        <v>1</v>
      </c>
      <c r="G1103" t="s">
        <v>3208</v>
      </c>
      <c r="H1103" t="s">
        <v>3431</v>
      </c>
      <c r="I1103" t="str">
        <f>VLOOKUP(A1103,[1]Transactions!$A$2:$Y$3480,8,FALSE)</f>
        <v>Standard</v>
      </c>
      <c r="J1103">
        <f>VLOOKUP(A1103,[1]Transactions!$A$2:$Y$3480,13,FALSE)</f>
        <v>547.28</v>
      </c>
      <c r="K1103" s="4">
        <f>VLOOKUP(A1103,[1]Transactions!$A$2:$Y$3480,14,FALSE)</f>
        <v>42218</v>
      </c>
      <c r="M1103" t="b">
        <f>VLOOKUP(A1103,[1]Transactions!$A$2:$Y$3480,5,FALSE)</f>
        <v>1</v>
      </c>
      <c r="N1103" t="str">
        <f>VLOOKUP(A1103,[1]Transactions!$A$2:$Y$3480,6,FALSE)</f>
        <v>Approved</v>
      </c>
      <c r="O1103" t="str">
        <f>VLOOKUP(A1103,[1]Transactions!$A$1:$Y$3480,7,FALSE)</f>
        <v>WeareA2B</v>
      </c>
      <c r="P1103" t="s">
        <v>28</v>
      </c>
      <c r="Q1103">
        <v>14</v>
      </c>
      <c r="R1103" t="s">
        <v>130</v>
      </c>
      <c r="S1103" t="s">
        <v>30</v>
      </c>
      <c r="T1103" t="s">
        <v>46</v>
      </c>
      <c r="U1103" t="s">
        <v>32</v>
      </c>
      <c r="V1103" t="s">
        <v>47</v>
      </c>
      <c r="W1103">
        <v>4</v>
      </c>
      <c r="X1103">
        <v>3</v>
      </c>
      <c r="Y1103">
        <v>4975.92</v>
      </c>
      <c r="Z1103">
        <v>2244.83</v>
      </c>
      <c r="AA1103">
        <v>23</v>
      </c>
      <c r="AB1103">
        <v>10</v>
      </c>
      <c r="AC1103">
        <v>3</v>
      </c>
      <c r="AD1103">
        <v>2731.09</v>
      </c>
      <c r="AE1103">
        <f t="shared" si="125"/>
        <v>4</v>
      </c>
      <c r="AF1103">
        <f t="shared" si="121"/>
        <v>4</v>
      </c>
      <c r="AG1103">
        <f t="shared" si="122"/>
        <v>3</v>
      </c>
      <c r="AH1103">
        <f t="shared" si="123"/>
        <v>443</v>
      </c>
      <c r="AI1103" t="str">
        <f t="shared" si="124"/>
        <v>Platinum Customer</v>
      </c>
    </row>
    <row r="1104" spans="1:35" x14ac:dyDescent="0.3">
      <c r="A1104">
        <v>365</v>
      </c>
      <c r="B1104" t="s">
        <v>3432</v>
      </c>
      <c r="C1104">
        <v>4020</v>
      </c>
      <c r="D1104" t="s">
        <v>53</v>
      </c>
      <c r="E1104" t="s">
        <v>25</v>
      </c>
      <c r="F1104">
        <v>5</v>
      </c>
      <c r="G1104" t="s">
        <v>3433</v>
      </c>
      <c r="H1104" t="s">
        <v>3434</v>
      </c>
      <c r="I1104" t="str">
        <f>VLOOKUP(A1104,[1]Transactions!$A$2:$Y$3480,8,FALSE)</f>
        <v>Standard</v>
      </c>
      <c r="J1104">
        <f>VLOOKUP(A1104,[1]Transactions!$A$2:$Y$3480,13,FALSE)</f>
        <v>1230.27</v>
      </c>
      <c r="K1104" s="4">
        <f>VLOOKUP(A1104,[1]Transactions!$A$2:$Y$3480,14,FALSE)</f>
        <v>39427</v>
      </c>
      <c r="M1104" t="b">
        <f>VLOOKUP(A1104,[1]Transactions!$A$2:$Y$3480,5,FALSE)</f>
        <v>1</v>
      </c>
      <c r="N1104" t="str">
        <f>VLOOKUP(A1104,[1]Transactions!$A$2:$Y$3480,6,FALSE)</f>
        <v>Approved</v>
      </c>
      <c r="O1104" t="str">
        <f>VLOOKUP(A1104,[1]Transactions!$A$1:$Y$3480,7,FALSE)</f>
        <v>Giant Bicycles</v>
      </c>
      <c r="P1104" t="s">
        <v>43</v>
      </c>
      <c r="Q1104">
        <v>98</v>
      </c>
      <c r="R1104" t="s">
        <v>842</v>
      </c>
      <c r="S1104" t="s">
        <v>176</v>
      </c>
      <c r="T1104" t="s">
        <v>46</v>
      </c>
      <c r="U1104" t="s">
        <v>32</v>
      </c>
      <c r="V1104" t="s">
        <v>47</v>
      </c>
      <c r="W1104">
        <v>15</v>
      </c>
      <c r="X1104">
        <v>7</v>
      </c>
      <c r="Y1104">
        <v>8188.29</v>
      </c>
      <c r="Z1104">
        <v>3464.25</v>
      </c>
      <c r="AA1104">
        <v>44</v>
      </c>
      <c r="AB1104">
        <v>50</v>
      </c>
      <c r="AC1104">
        <v>7</v>
      </c>
      <c r="AD1104">
        <v>4724.04</v>
      </c>
      <c r="AE1104">
        <f t="shared" si="125"/>
        <v>2</v>
      </c>
      <c r="AF1104">
        <f t="shared" si="121"/>
        <v>3</v>
      </c>
      <c r="AG1104">
        <f t="shared" si="122"/>
        <v>1</v>
      </c>
      <c r="AH1104">
        <f t="shared" si="123"/>
        <v>231</v>
      </c>
      <c r="AI1104" t="str">
        <f t="shared" si="124"/>
        <v>Gold Customerr</v>
      </c>
    </row>
    <row r="1105" spans="1:35" x14ac:dyDescent="0.3">
      <c r="A1105">
        <v>329</v>
      </c>
      <c r="B1105" t="s">
        <v>3435</v>
      </c>
      <c r="C1105">
        <v>3338</v>
      </c>
      <c r="D1105" t="s">
        <v>40</v>
      </c>
      <c r="E1105" t="s">
        <v>25</v>
      </c>
      <c r="F1105">
        <v>4</v>
      </c>
      <c r="G1105" t="s">
        <v>3436</v>
      </c>
      <c r="H1105" t="s">
        <v>3437</v>
      </c>
      <c r="I1105" t="str">
        <f>VLOOKUP(A1105,[1]Transactions!$A$2:$Y$3480,8,FALSE)</f>
        <v>Standard</v>
      </c>
      <c r="J1105">
        <f>VLOOKUP(A1105,[1]Transactions!$A$2:$Y$3480,13,FALSE)</f>
        <v>737.56999999999994</v>
      </c>
      <c r="K1105" s="4">
        <f>VLOOKUP(A1105,[1]Transactions!$A$2:$Y$3480,14,FALSE)</f>
        <v>37873</v>
      </c>
      <c r="M1105" t="b">
        <f>VLOOKUP(A1105,[1]Transactions!$A$2:$Y$3480,5,FALSE)</f>
        <v>1</v>
      </c>
      <c r="N1105" t="str">
        <f>VLOOKUP(A1105,[1]Transactions!$A$2:$Y$3480,6,FALSE)</f>
        <v>Approved</v>
      </c>
      <c r="O1105" t="str">
        <f>VLOOKUP(A1105,[1]Transactions!$A$1:$Y$3480,7,FALSE)</f>
        <v>Norco Bicycles</v>
      </c>
      <c r="P1105" t="s">
        <v>28</v>
      </c>
      <c r="Q1105">
        <v>25</v>
      </c>
      <c r="R1105" t="s">
        <v>1576</v>
      </c>
      <c r="S1105" t="s">
        <v>96</v>
      </c>
      <c r="T1105" t="s">
        <v>46</v>
      </c>
      <c r="U1105" t="s">
        <v>32</v>
      </c>
      <c r="V1105" t="s">
        <v>33</v>
      </c>
      <c r="W1105">
        <v>12</v>
      </c>
      <c r="X1105">
        <v>6</v>
      </c>
      <c r="Y1105">
        <v>5425.24</v>
      </c>
      <c r="Z1105">
        <v>1807.23</v>
      </c>
      <c r="AA1105">
        <v>35</v>
      </c>
      <c r="AB1105">
        <v>34</v>
      </c>
      <c r="AC1105">
        <v>6</v>
      </c>
      <c r="AD1105">
        <v>3618.01</v>
      </c>
      <c r="AE1105">
        <f t="shared" si="125"/>
        <v>3</v>
      </c>
      <c r="AF1105">
        <f t="shared" si="121"/>
        <v>3</v>
      </c>
      <c r="AG1105">
        <f t="shared" si="122"/>
        <v>2</v>
      </c>
      <c r="AH1105">
        <f t="shared" si="123"/>
        <v>332</v>
      </c>
      <c r="AI1105" t="str">
        <f t="shared" si="124"/>
        <v>Silver Customer</v>
      </c>
    </row>
    <row r="1106" spans="1:35" x14ac:dyDescent="0.3">
      <c r="A1106">
        <v>2044</v>
      </c>
      <c r="B1106" t="s">
        <v>3438</v>
      </c>
      <c r="C1106">
        <v>2156</v>
      </c>
      <c r="D1106" t="s">
        <v>24</v>
      </c>
      <c r="E1106" t="s">
        <v>25</v>
      </c>
      <c r="F1106">
        <v>12</v>
      </c>
      <c r="G1106" t="s">
        <v>3439</v>
      </c>
      <c r="H1106" t="s">
        <v>3440</v>
      </c>
      <c r="I1106" t="str">
        <f>VLOOKUP(A1106,[1]Transactions!$A$2:$Y$3480,8,FALSE)</f>
        <v>Standard</v>
      </c>
      <c r="J1106">
        <f>VLOOKUP(A1106,[1]Transactions!$A$2:$Y$3480,13,FALSE)</f>
        <v>57.72999999999999</v>
      </c>
      <c r="K1106" s="4">
        <f>VLOOKUP(A1106,[1]Transactions!$A$2:$Y$3480,14,FALSE)</f>
        <v>39031</v>
      </c>
      <c r="M1106" t="b">
        <f>VLOOKUP(A1106,[1]Transactions!$A$2:$Y$3480,5,FALSE)</f>
        <v>1</v>
      </c>
      <c r="N1106" t="str">
        <f>VLOOKUP(A1106,[1]Transactions!$A$2:$Y$3480,6,FALSE)</f>
        <v>Approved</v>
      </c>
      <c r="O1106" t="str">
        <f>VLOOKUP(A1106,[1]Transactions!$A$1:$Y$3480,7,FALSE)</f>
        <v>Giant Bicycles</v>
      </c>
      <c r="P1106" t="s">
        <v>43</v>
      </c>
      <c r="Q1106">
        <v>84</v>
      </c>
      <c r="R1106" t="s">
        <v>218</v>
      </c>
      <c r="S1106" t="s">
        <v>30</v>
      </c>
      <c r="T1106" t="s">
        <v>31</v>
      </c>
      <c r="U1106" t="s">
        <v>32</v>
      </c>
      <c r="V1106" t="s">
        <v>33</v>
      </c>
      <c r="W1106">
        <v>1</v>
      </c>
      <c r="X1106">
        <v>5</v>
      </c>
      <c r="Y1106">
        <v>7468.57</v>
      </c>
      <c r="Z1106">
        <v>3491.12</v>
      </c>
      <c r="AA1106">
        <v>22</v>
      </c>
      <c r="AB1106">
        <v>5</v>
      </c>
      <c r="AC1106">
        <v>5</v>
      </c>
      <c r="AD1106">
        <v>3977.45</v>
      </c>
      <c r="AE1106">
        <f t="shared" si="125"/>
        <v>4</v>
      </c>
      <c r="AF1106">
        <f>_xlfn.IFS(AC1106&gt;=14,1,AND(AC1106&lt;=14,AC1106&gt;7),2,AND(AC1106&lt;=7,AC1106&gt;=5),3,AND(AC1106&lt;=4,AC1106&gt;0),4)</f>
        <v>3</v>
      </c>
      <c r="AG1106">
        <f t="shared" si="122"/>
        <v>2</v>
      </c>
      <c r="AH1106">
        <f t="shared" si="123"/>
        <v>432</v>
      </c>
      <c r="AI1106" t="str">
        <f t="shared" si="124"/>
        <v>Platinum Customer</v>
      </c>
    </row>
    <row r="1107" spans="1:35" x14ac:dyDescent="0.3">
      <c r="A1107">
        <v>1173</v>
      </c>
      <c r="B1107" t="s">
        <v>3441</v>
      </c>
      <c r="C1107">
        <v>2127</v>
      </c>
      <c r="D1107" t="s">
        <v>24</v>
      </c>
      <c r="E1107" t="s">
        <v>25</v>
      </c>
      <c r="F1107">
        <v>7</v>
      </c>
      <c r="G1107" t="s">
        <v>3442</v>
      </c>
      <c r="H1107" t="s">
        <v>3443</v>
      </c>
      <c r="I1107" t="str">
        <f>VLOOKUP(A1107,[1]Transactions!$A$2:$Y$3480,8,FALSE)</f>
        <v>Road</v>
      </c>
      <c r="J1107">
        <f>VLOOKUP(A1107,[1]Transactions!$A$2:$Y$3480,13,FALSE)</f>
        <v>187.38999999999987</v>
      </c>
      <c r="K1107" s="4">
        <f>VLOOKUP(A1107,[1]Transactions!$A$2:$Y$3480,14,FALSE)</f>
        <v>37838</v>
      </c>
      <c r="M1107" t="b">
        <f>VLOOKUP(A1107,[1]Transactions!$A$2:$Y$3480,5,FALSE)</f>
        <v>0</v>
      </c>
      <c r="N1107" t="str">
        <f>VLOOKUP(A1107,[1]Transactions!$A$2:$Y$3480,6,FALSE)</f>
        <v>Approved</v>
      </c>
      <c r="O1107" t="str">
        <f>VLOOKUP(A1107,[1]Transactions!$A$1:$Y$3480,7,FALSE)</f>
        <v>Solex</v>
      </c>
      <c r="P1107" t="s">
        <v>43</v>
      </c>
      <c r="Q1107">
        <v>58</v>
      </c>
      <c r="R1107" t="s">
        <v>504</v>
      </c>
      <c r="S1107" t="s">
        <v>57</v>
      </c>
      <c r="T1107" t="s">
        <v>46</v>
      </c>
      <c r="U1107" t="s">
        <v>32</v>
      </c>
      <c r="V1107" t="s">
        <v>47</v>
      </c>
      <c r="W1107">
        <v>16</v>
      </c>
      <c r="X1107">
        <v>3</v>
      </c>
      <c r="Y1107">
        <v>2042.97</v>
      </c>
      <c r="Z1107">
        <v>1694.35</v>
      </c>
      <c r="AA1107">
        <v>42</v>
      </c>
      <c r="AB1107">
        <v>108</v>
      </c>
      <c r="AC1107">
        <v>3</v>
      </c>
      <c r="AD1107">
        <v>348.62</v>
      </c>
      <c r="AE1107">
        <f t="shared" si="125"/>
        <v>1</v>
      </c>
      <c r="AF1107">
        <f t="shared" si="121"/>
        <v>4</v>
      </c>
      <c r="AG1107">
        <f t="shared" si="122"/>
        <v>4</v>
      </c>
      <c r="AH1107">
        <f t="shared" si="123"/>
        <v>144</v>
      </c>
      <c r="AI1107" t="str">
        <f t="shared" si="124"/>
        <v>Bronz customer</v>
      </c>
    </row>
    <row r="1108" spans="1:35" x14ac:dyDescent="0.3">
      <c r="A1108">
        <v>1624</v>
      </c>
      <c r="B1108" t="s">
        <v>3444</v>
      </c>
      <c r="C1108">
        <v>2220</v>
      </c>
      <c r="D1108" t="s">
        <v>24</v>
      </c>
      <c r="E1108" t="s">
        <v>25</v>
      </c>
      <c r="F1108">
        <v>8</v>
      </c>
      <c r="G1108" t="s">
        <v>3445</v>
      </c>
      <c r="H1108" t="s">
        <v>3446</v>
      </c>
      <c r="I1108" t="str">
        <f>VLOOKUP(A1108,[1]Transactions!$A$2:$Y$3480,8,FALSE)</f>
        <v>Standard</v>
      </c>
      <c r="J1108">
        <f>VLOOKUP(A1108,[1]Transactions!$A$2:$Y$3480,13,FALSE)</f>
        <v>693.76</v>
      </c>
      <c r="K1108" s="4">
        <f>VLOOKUP(A1108,[1]Transactions!$A$2:$Y$3480,14,FALSE)</f>
        <v>35470</v>
      </c>
      <c r="M1108" t="b">
        <f>VLOOKUP(A1108,[1]Transactions!$A$2:$Y$3480,5,FALSE)</f>
        <v>1</v>
      </c>
      <c r="N1108" t="str">
        <f>VLOOKUP(A1108,[1]Transactions!$A$2:$Y$3480,6,FALSE)</f>
        <v>Approved</v>
      </c>
      <c r="O1108" t="str">
        <f>VLOOKUP(A1108,[1]Transactions!$A$1:$Y$3480,7,FALSE)</f>
        <v>OHM Cycles</v>
      </c>
      <c r="P1108" t="s">
        <v>28</v>
      </c>
      <c r="Q1108">
        <v>18</v>
      </c>
      <c r="R1108" t="s">
        <v>1064</v>
      </c>
      <c r="S1108" t="s">
        <v>45</v>
      </c>
      <c r="T1108" t="s">
        <v>31</v>
      </c>
      <c r="U1108" t="s">
        <v>32</v>
      </c>
      <c r="V1108" t="s">
        <v>33</v>
      </c>
      <c r="W1108">
        <v>6</v>
      </c>
      <c r="X1108">
        <v>6</v>
      </c>
      <c r="Y1108">
        <v>4424.3900000000003</v>
      </c>
      <c r="Z1108">
        <v>2797.17</v>
      </c>
      <c r="AA1108">
        <v>40</v>
      </c>
      <c r="AB1108">
        <v>3</v>
      </c>
      <c r="AC1108">
        <v>6</v>
      </c>
      <c r="AD1108">
        <v>1627.22</v>
      </c>
      <c r="AE1108">
        <f t="shared" si="125"/>
        <v>4</v>
      </c>
      <c r="AF1108">
        <f t="shared" si="121"/>
        <v>3</v>
      </c>
      <c r="AG1108">
        <f t="shared" si="122"/>
        <v>4</v>
      </c>
      <c r="AH1108">
        <f t="shared" si="123"/>
        <v>434</v>
      </c>
      <c r="AI1108" t="str">
        <f t="shared" si="124"/>
        <v>Platinum Customer</v>
      </c>
    </row>
    <row r="1109" spans="1:35" x14ac:dyDescent="0.3">
      <c r="A1109">
        <v>3065</v>
      </c>
      <c r="B1109" t="s">
        <v>3447</v>
      </c>
      <c r="C1109">
        <v>2234</v>
      </c>
      <c r="D1109" t="s">
        <v>24</v>
      </c>
      <c r="E1109" t="s">
        <v>25</v>
      </c>
      <c r="F1109">
        <v>11</v>
      </c>
      <c r="G1109" t="s">
        <v>3448</v>
      </c>
      <c r="H1109" t="s">
        <v>3449</v>
      </c>
      <c r="I1109" t="str">
        <f>VLOOKUP(A1109,[1]Transactions!$A$2:$Y$3480,8,FALSE)</f>
        <v>Standard</v>
      </c>
      <c r="J1109">
        <f>VLOOKUP(A1109,[1]Transactions!$A$2:$Y$3480,13,FALSE)</f>
        <v>128.45999999999992</v>
      </c>
      <c r="K1109" s="4">
        <f>VLOOKUP(A1109,[1]Transactions!$A$2:$Y$3480,14,FALSE)</f>
        <v>41922</v>
      </c>
      <c r="M1109" t="b">
        <f>VLOOKUP(A1109,[1]Transactions!$A$2:$Y$3480,5,FALSE)</f>
        <v>0</v>
      </c>
      <c r="N1109" t="str">
        <f>VLOOKUP(A1109,[1]Transactions!$A$2:$Y$3480,6,FALSE)</f>
        <v>Approved</v>
      </c>
      <c r="O1109" t="str">
        <f>VLOOKUP(A1109,[1]Transactions!$A$1:$Y$3480,7,FALSE)</f>
        <v>WeareA2B</v>
      </c>
      <c r="P1109" t="s">
        <v>43</v>
      </c>
      <c r="Q1109">
        <v>88</v>
      </c>
      <c r="R1109" t="s">
        <v>1053</v>
      </c>
      <c r="S1109" t="s">
        <v>45</v>
      </c>
      <c r="T1109" t="s">
        <v>46</v>
      </c>
      <c r="U1109" t="s">
        <v>32</v>
      </c>
      <c r="V1109" t="s">
        <v>33</v>
      </c>
      <c r="W1109">
        <v>13</v>
      </c>
      <c r="X1109">
        <v>5</v>
      </c>
      <c r="Y1109">
        <v>5665.26</v>
      </c>
      <c r="Z1109">
        <v>4297.88</v>
      </c>
      <c r="AA1109">
        <v>42</v>
      </c>
      <c r="AB1109">
        <v>5</v>
      </c>
      <c r="AC1109">
        <v>5</v>
      </c>
      <c r="AD1109">
        <v>1367.38</v>
      </c>
      <c r="AE1109">
        <f t="shared" si="125"/>
        <v>4</v>
      </c>
      <c r="AF1109">
        <f t="shared" ref="AF1109:AF1110" si="126">_xlfn.IFS(AC1109&gt;=14,1,AND(AC1109&lt;=14,AC1109&gt;7),2,AND(AC1109&lt;=7,AC1109&gt;=5),3,AND(AC1109&lt;=4,AC1109&gt;0),4)</f>
        <v>3</v>
      </c>
      <c r="AG1109">
        <f t="shared" si="122"/>
        <v>4</v>
      </c>
      <c r="AH1109">
        <f t="shared" si="123"/>
        <v>434</v>
      </c>
      <c r="AI1109" t="str">
        <f t="shared" si="124"/>
        <v>Platinum Customer</v>
      </c>
    </row>
    <row r="1110" spans="1:35" x14ac:dyDescent="0.3">
      <c r="A1110">
        <v>2092</v>
      </c>
      <c r="B1110" t="s">
        <v>3450</v>
      </c>
      <c r="C1110">
        <v>3028</v>
      </c>
      <c r="D1110" t="s">
        <v>40</v>
      </c>
      <c r="E1110" t="s">
        <v>25</v>
      </c>
      <c r="F1110">
        <v>7</v>
      </c>
      <c r="G1110" t="s">
        <v>1354</v>
      </c>
      <c r="H1110" t="s">
        <v>3451</v>
      </c>
      <c r="I1110" t="str">
        <f>VLOOKUP(A1110,[1]Transactions!$A$2:$Y$3480,8,FALSE)</f>
        <v>Standard</v>
      </c>
      <c r="J1110">
        <f>VLOOKUP(A1110,[1]Transactions!$A$2:$Y$3480,13,FALSE)</f>
        <v>195.33999999999992</v>
      </c>
      <c r="K1110" s="4">
        <f>VLOOKUP(A1110,[1]Transactions!$A$2:$Y$3480,14,FALSE)</f>
        <v>40303</v>
      </c>
      <c r="M1110" t="b">
        <f>VLOOKUP(A1110,[1]Transactions!$A$2:$Y$3480,5,FALSE)</f>
        <v>0</v>
      </c>
      <c r="N1110" t="str">
        <f>VLOOKUP(A1110,[1]Transactions!$A$2:$Y$3480,6,FALSE)</f>
        <v>Approved</v>
      </c>
      <c r="O1110" t="str">
        <f>VLOOKUP(A1110,[1]Transactions!$A$1:$Y$3480,7,FALSE)</f>
        <v>Trek Bicycles</v>
      </c>
      <c r="P1110" t="s">
        <v>28</v>
      </c>
      <c r="Q1110">
        <v>14</v>
      </c>
      <c r="R1110" t="s">
        <v>72</v>
      </c>
      <c r="S1110" t="s">
        <v>119</v>
      </c>
      <c r="T1110" t="s">
        <v>46</v>
      </c>
      <c r="U1110" t="s">
        <v>32</v>
      </c>
      <c r="V1110" t="s">
        <v>47</v>
      </c>
      <c r="W1110">
        <v>18</v>
      </c>
      <c r="X1110">
        <v>5</v>
      </c>
      <c r="Y1110">
        <v>6764.39</v>
      </c>
      <c r="Z1110">
        <v>3113.36</v>
      </c>
      <c r="AA1110">
        <v>42</v>
      </c>
      <c r="AB1110">
        <v>16</v>
      </c>
      <c r="AC1110">
        <v>5</v>
      </c>
      <c r="AD1110">
        <v>3651.03</v>
      </c>
      <c r="AE1110">
        <f t="shared" si="125"/>
        <v>4</v>
      </c>
      <c r="AF1110">
        <f t="shared" si="126"/>
        <v>3</v>
      </c>
      <c r="AG1110">
        <f t="shared" si="122"/>
        <v>2</v>
      </c>
      <c r="AH1110">
        <f t="shared" si="123"/>
        <v>432</v>
      </c>
      <c r="AI1110" t="str">
        <f t="shared" si="124"/>
        <v>Platinum Customer</v>
      </c>
    </row>
    <row r="1111" spans="1:35" x14ac:dyDescent="0.3">
      <c r="A1111">
        <v>1236</v>
      </c>
      <c r="B1111" t="s">
        <v>3452</v>
      </c>
      <c r="C1111">
        <v>3030</v>
      </c>
      <c r="D1111" t="s">
        <v>40</v>
      </c>
      <c r="E1111" t="s">
        <v>25</v>
      </c>
      <c r="F1111">
        <v>7</v>
      </c>
      <c r="G1111" t="s">
        <v>3453</v>
      </c>
      <c r="H1111" t="s">
        <v>3454</v>
      </c>
      <c r="I1111" t="str">
        <f>VLOOKUP(A1111,[1]Transactions!$A$2:$Y$3480,8,FALSE)</f>
        <v>Standard</v>
      </c>
      <c r="J1111">
        <f>VLOOKUP(A1111,[1]Transactions!$A$2:$Y$3480,13,FALSE)</f>
        <v>1055.82</v>
      </c>
      <c r="K1111" s="4">
        <f>VLOOKUP(A1111,[1]Transactions!$A$2:$Y$3480,14,FALSE)</f>
        <v>38193</v>
      </c>
      <c r="M1111" t="b">
        <f>VLOOKUP(A1111,[1]Transactions!$A$2:$Y$3480,5,FALSE)</f>
        <v>0</v>
      </c>
      <c r="N1111" t="str">
        <f>VLOOKUP(A1111,[1]Transactions!$A$2:$Y$3480,6,FALSE)</f>
        <v>Approved</v>
      </c>
      <c r="O1111" t="str">
        <f>VLOOKUP(A1111,[1]Transactions!$A$1:$Y$3480,7,FALSE)</f>
        <v>Giant Bicycles</v>
      </c>
      <c r="P1111" t="s">
        <v>28</v>
      </c>
      <c r="Q1111">
        <v>75</v>
      </c>
      <c r="R1111" t="s">
        <v>2027</v>
      </c>
      <c r="S1111" t="s">
        <v>45</v>
      </c>
      <c r="T1111" t="s">
        <v>46</v>
      </c>
      <c r="U1111" t="s">
        <v>32</v>
      </c>
      <c r="V1111" t="s">
        <v>33</v>
      </c>
      <c r="W1111">
        <v>18</v>
      </c>
      <c r="X1111">
        <v>4</v>
      </c>
      <c r="Y1111">
        <v>4306.97</v>
      </c>
      <c r="Z1111">
        <v>1228.3800000000001</v>
      </c>
      <c r="AA1111">
        <v>46</v>
      </c>
      <c r="AB1111">
        <v>41</v>
      </c>
      <c r="AC1111">
        <v>4</v>
      </c>
      <c r="AD1111">
        <v>3078.59</v>
      </c>
      <c r="AE1111">
        <f t="shared" si="125"/>
        <v>3</v>
      </c>
      <c r="AF1111">
        <f t="shared" si="121"/>
        <v>4</v>
      </c>
      <c r="AG1111">
        <f t="shared" si="122"/>
        <v>2</v>
      </c>
      <c r="AH1111">
        <f t="shared" si="123"/>
        <v>342</v>
      </c>
      <c r="AI1111" t="str">
        <f t="shared" si="124"/>
        <v>Silver Customer</v>
      </c>
    </row>
    <row r="1112" spans="1:35" x14ac:dyDescent="0.3">
      <c r="A1112">
        <v>494</v>
      </c>
      <c r="B1112" t="s">
        <v>3455</v>
      </c>
      <c r="C1112">
        <v>2026</v>
      </c>
      <c r="D1112" t="s">
        <v>24</v>
      </c>
      <c r="E1112" t="s">
        <v>25</v>
      </c>
      <c r="F1112">
        <v>10</v>
      </c>
      <c r="G1112" t="s">
        <v>3456</v>
      </c>
      <c r="I1112" t="str">
        <f>VLOOKUP(A1112,[1]Transactions!$A$2:$Y$3480,8,FALSE)</f>
        <v>Touring</v>
      </c>
      <c r="J1112">
        <f>VLOOKUP(A1112,[1]Transactions!$A$2:$Y$3480,13,FALSE)</f>
        <v>1630.25</v>
      </c>
      <c r="K1112" s="4">
        <f>VLOOKUP(A1112,[1]Transactions!$A$2:$Y$3480,14,FALSE)</f>
        <v>42172</v>
      </c>
      <c r="M1112" t="b">
        <f>VLOOKUP(A1112,[1]Transactions!$A$2:$Y$3480,5,FALSE)</f>
        <v>1</v>
      </c>
      <c r="N1112" t="str">
        <f>VLOOKUP(A1112,[1]Transactions!$A$2:$Y$3480,6,FALSE)</f>
        <v>Approved</v>
      </c>
      <c r="O1112" t="str">
        <f>VLOOKUP(A1112,[1]Transactions!$A$1:$Y$3480,7,FALSE)</f>
        <v>WeareA2B</v>
      </c>
      <c r="P1112" t="s">
        <v>28</v>
      </c>
      <c r="Q1112">
        <v>33</v>
      </c>
      <c r="R1112" t="s">
        <v>145</v>
      </c>
      <c r="S1112" t="s">
        <v>119</v>
      </c>
      <c r="T1112" t="s">
        <v>31</v>
      </c>
      <c r="U1112" t="s">
        <v>32</v>
      </c>
      <c r="V1112" t="s">
        <v>47</v>
      </c>
      <c r="W1112">
        <v>9</v>
      </c>
      <c r="X1112">
        <v>2</v>
      </c>
      <c r="Y1112">
        <v>2288.9</v>
      </c>
      <c r="Z1112">
        <v>1504.47</v>
      </c>
      <c r="AA1112">
        <v>45</v>
      </c>
      <c r="AB1112">
        <v>133</v>
      </c>
      <c r="AC1112">
        <v>2</v>
      </c>
      <c r="AD1112">
        <v>784.43</v>
      </c>
      <c r="AE1112">
        <f t="shared" si="125"/>
        <v>1</v>
      </c>
      <c r="AF1112">
        <f t="shared" si="121"/>
        <v>4</v>
      </c>
      <c r="AG1112">
        <f t="shared" si="122"/>
        <v>4</v>
      </c>
      <c r="AH1112">
        <f t="shared" si="123"/>
        <v>144</v>
      </c>
      <c r="AI1112" t="str">
        <f t="shared" si="124"/>
        <v>Bronz customer</v>
      </c>
    </row>
    <row r="1113" spans="1:35" x14ac:dyDescent="0.3">
      <c r="A1113">
        <v>3364</v>
      </c>
      <c r="B1113" t="s">
        <v>3457</v>
      </c>
      <c r="C1113">
        <v>2300</v>
      </c>
      <c r="D1113" t="s">
        <v>24</v>
      </c>
      <c r="E1113" t="s">
        <v>25</v>
      </c>
      <c r="F1113">
        <v>6</v>
      </c>
      <c r="G1113" t="s">
        <v>3458</v>
      </c>
      <c r="I1113" t="str">
        <f>VLOOKUP(A1113,[1]Transactions!$A$2:$Y$3480,8,FALSE)</f>
        <v>Road</v>
      </c>
      <c r="J1113">
        <f>VLOOKUP(A1113,[1]Transactions!$A$2:$Y$3480,13,FALSE)</f>
        <v>957.02</v>
      </c>
      <c r="K1113" s="4">
        <f>VLOOKUP(A1113,[1]Transactions!$A$2:$Y$3480,14,FALSE)</f>
        <v>34115</v>
      </c>
      <c r="M1113" t="b">
        <f>VLOOKUP(A1113,[1]Transactions!$A$2:$Y$3480,5,FALSE)</f>
        <v>0</v>
      </c>
      <c r="N1113" t="str">
        <f>VLOOKUP(A1113,[1]Transactions!$A$2:$Y$3480,6,FALSE)</f>
        <v>Approved</v>
      </c>
      <c r="O1113" t="str">
        <f>VLOOKUP(A1113,[1]Transactions!$A$1:$Y$3480,7,FALSE)</f>
        <v>Solex</v>
      </c>
      <c r="P1113" t="s">
        <v>28</v>
      </c>
      <c r="Q1113">
        <v>77</v>
      </c>
      <c r="R1113" t="s">
        <v>157</v>
      </c>
      <c r="S1113" t="s">
        <v>119</v>
      </c>
      <c r="T1113" t="s">
        <v>31</v>
      </c>
      <c r="U1113" t="s">
        <v>32</v>
      </c>
      <c r="V1113" t="s">
        <v>33</v>
      </c>
      <c r="W1113">
        <v>3</v>
      </c>
      <c r="X1113">
        <v>5</v>
      </c>
      <c r="Y1113">
        <v>5647.75</v>
      </c>
      <c r="Z1113">
        <v>2173.96</v>
      </c>
      <c r="AA1113">
        <v>27</v>
      </c>
      <c r="AB1113">
        <v>120</v>
      </c>
      <c r="AC1113">
        <v>5</v>
      </c>
      <c r="AD1113">
        <v>3473.79</v>
      </c>
      <c r="AE1113">
        <f t="shared" si="125"/>
        <v>1</v>
      </c>
      <c r="AF1113">
        <f>_xlfn.IFS(AC1113&gt;=14,1,AND(AC1113&lt;=14,AC1113&gt;7),2,AND(AC1113&lt;=7,AC1113&gt;=5),3,AND(AC1113&lt;=4,AC1113&gt;0),4)</f>
        <v>3</v>
      </c>
      <c r="AG1113">
        <f t="shared" si="122"/>
        <v>2</v>
      </c>
      <c r="AH1113">
        <f t="shared" si="123"/>
        <v>132</v>
      </c>
      <c r="AI1113" t="str">
        <f t="shared" si="124"/>
        <v>Bronz customer</v>
      </c>
    </row>
    <row r="1114" spans="1:35" x14ac:dyDescent="0.3">
      <c r="A1114">
        <v>717</v>
      </c>
      <c r="B1114" t="s">
        <v>3459</v>
      </c>
      <c r="C1114">
        <v>2567</v>
      </c>
      <c r="D1114" t="s">
        <v>24</v>
      </c>
      <c r="E1114" t="s">
        <v>25</v>
      </c>
      <c r="F1114">
        <v>9</v>
      </c>
      <c r="G1114" t="s">
        <v>2396</v>
      </c>
      <c r="H1114" t="s">
        <v>3460</v>
      </c>
      <c r="I1114" t="str">
        <f>VLOOKUP(A1114,[1]Transactions!$A$2:$Y$3480,8,FALSE)</f>
        <v>Mountain</v>
      </c>
      <c r="J1114">
        <f>VLOOKUP(A1114,[1]Transactions!$A$2:$Y$3480,13,FALSE)</f>
        <v>114.93</v>
      </c>
      <c r="K1114" s="4">
        <f>VLOOKUP(A1114,[1]Transactions!$A$2:$Y$3480,14,FALSE)</f>
        <v>40784</v>
      </c>
      <c r="M1114" t="b">
        <f>VLOOKUP(A1114,[1]Transactions!$A$2:$Y$3480,5,FALSE)</f>
        <v>0</v>
      </c>
      <c r="N1114" t="str">
        <f>VLOOKUP(A1114,[1]Transactions!$A$2:$Y$3480,6,FALSE)</f>
        <v>Approved</v>
      </c>
      <c r="O1114" t="str">
        <f>VLOOKUP(A1114,[1]Transactions!$A$1:$Y$3480,7,FALSE)</f>
        <v>Trek Bicycles</v>
      </c>
      <c r="P1114" t="s">
        <v>28</v>
      </c>
      <c r="Q1114">
        <v>65</v>
      </c>
      <c r="R1114" t="s">
        <v>554</v>
      </c>
      <c r="S1114" t="s">
        <v>119</v>
      </c>
      <c r="T1114" t="s">
        <v>31</v>
      </c>
      <c r="U1114" t="s">
        <v>32</v>
      </c>
      <c r="V1114" t="s">
        <v>33</v>
      </c>
      <c r="W1114">
        <v>11</v>
      </c>
      <c r="X1114">
        <v>6</v>
      </c>
      <c r="Y1114">
        <v>4696.91</v>
      </c>
      <c r="Z1114">
        <v>2839.64</v>
      </c>
      <c r="AA1114">
        <v>43</v>
      </c>
      <c r="AB1114">
        <v>14</v>
      </c>
      <c r="AC1114">
        <v>6</v>
      </c>
      <c r="AD1114">
        <v>1857.27</v>
      </c>
      <c r="AE1114">
        <f t="shared" si="125"/>
        <v>4</v>
      </c>
      <c r="AF1114">
        <f t="shared" si="121"/>
        <v>3</v>
      </c>
      <c r="AG1114">
        <f t="shared" si="122"/>
        <v>4</v>
      </c>
      <c r="AH1114">
        <f t="shared" si="123"/>
        <v>434</v>
      </c>
      <c r="AI1114" t="str">
        <f t="shared" si="124"/>
        <v>Platinum Customer</v>
      </c>
    </row>
    <row r="1115" spans="1:35" x14ac:dyDescent="0.3">
      <c r="A1115">
        <v>145</v>
      </c>
      <c r="B1115" t="s">
        <v>3461</v>
      </c>
      <c r="C1115">
        <v>2285</v>
      </c>
      <c r="D1115" t="s">
        <v>24</v>
      </c>
      <c r="E1115" t="s">
        <v>25</v>
      </c>
      <c r="F1115">
        <v>5</v>
      </c>
      <c r="G1115" t="s">
        <v>3462</v>
      </c>
      <c r="H1115" t="s">
        <v>3463</v>
      </c>
      <c r="I1115" t="str">
        <f>VLOOKUP(A1115,[1]Transactions!$A$2:$Y$3480,8,FALSE)</f>
        <v>Road</v>
      </c>
      <c r="J1115">
        <f>VLOOKUP(A1115,[1]Transactions!$A$2:$Y$3480,13,FALSE)</f>
        <v>745.94</v>
      </c>
      <c r="K1115" s="4">
        <f>VLOOKUP(A1115,[1]Transactions!$A$2:$Y$3480,14,FALSE)</f>
        <v>38693</v>
      </c>
      <c r="M1115" t="b">
        <f>VLOOKUP(A1115,[1]Transactions!$A$2:$Y$3480,5,FALSE)</f>
        <v>1</v>
      </c>
      <c r="N1115" t="str">
        <f>VLOOKUP(A1115,[1]Transactions!$A$2:$Y$3480,6,FALSE)</f>
        <v>Approved</v>
      </c>
      <c r="O1115" t="str">
        <f>VLOOKUP(A1115,[1]Transactions!$A$1:$Y$3480,7,FALSE)</f>
        <v>Trek Bicycles</v>
      </c>
      <c r="P1115" t="s">
        <v>28</v>
      </c>
      <c r="Q1115">
        <v>33</v>
      </c>
      <c r="R1115" t="s">
        <v>335</v>
      </c>
      <c r="S1115" t="s">
        <v>45</v>
      </c>
      <c r="T1115" t="s">
        <v>31</v>
      </c>
      <c r="U1115" t="s">
        <v>32</v>
      </c>
      <c r="V1115" t="s">
        <v>47</v>
      </c>
      <c r="W1115">
        <v>4</v>
      </c>
      <c r="X1115">
        <v>7</v>
      </c>
      <c r="Y1115">
        <v>8149.19</v>
      </c>
      <c r="Z1115">
        <v>5008.8900000000003</v>
      </c>
      <c r="AA1115">
        <v>23</v>
      </c>
      <c r="AB1115">
        <v>28</v>
      </c>
      <c r="AC1115">
        <v>7</v>
      </c>
      <c r="AD1115">
        <v>3140.3</v>
      </c>
      <c r="AE1115">
        <f t="shared" si="125"/>
        <v>3</v>
      </c>
      <c r="AF1115">
        <f t="shared" si="121"/>
        <v>3</v>
      </c>
      <c r="AG1115">
        <f t="shared" si="122"/>
        <v>2</v>
      </c>
      <c r="AH1115">
        <f t="shared" si="123"/>
        <v>332</v>
      </c>
      <c r="AI1115" t="str">
        <f t="shared" si="124"/>
        <v>Silver Customer</v>
      </c>
    </row>
    <row r="1116" spans="1:35" x14ac:dyDescent="0.3">
      <c r="A1116">
        <v>2370</v>
      </c>
      <c r="B1116" t="s">
        <v>3464</v>
      </c>
      <c r="C1116">
        <v>2508</v>
      </c>
      <c r="D1116" t="s">
        <v>24</v>
      </c>
      <c r="E1116" t="s">
        <v>25</v>
      </c>
      <c r="F1116">
        <v>10</v>
      </c>
      <c r="G1116" t="s">
        <v>3465</v>
      </c>
      <c r="H1116" t="s">
        <v>3466</v>
      </c>
      <c r="I1116" t="str">
        <f>VLOOKUP(A1116,[1]Transactions!$A$2:$Y$3480,8,FALSE)</f>
        <v>Standard</v>
      </c>
      <c r="J1116">
        <f>VLOOKUP(A1116,[1]Transactions!$A$2:$Y$3480,13,FALSE)</f>
        <v>356.5</v>
      </c>
      <c r="K1116" s="4">
        <f>VLOOKUP(A1116,[1]Transactions!$A$2:$Y$3480,14,FALSE)</f>
        <v>34071</v>
      </c>
      <c r="M1116" t="b">
        <f>VLOOKUP(A1116,[1]Transactions!$A$2:$Y$3480,5,FALSE)</f>
        <v>0</v>
      </c>
      <c r="N1116" t="str">
        <f>VLOOKUP(A1116,[1]Transactions!$A$2:$Y$3480,6,FALSE)</f>
        <v>Approved</v>
      </c>
      <c r="O1116" t="str">
        <f>VLOOKUP(A1116,[1]Transactions!$A$1:$Y$3480,7,FALSE)</f>
        <v>Solex</v>
      </c>
      <c r="P1116" t="s">
        <v>43</v>
      </c>
      <c r="Q1116">
        <v>35</v>
      </c>
      <c r="R1116" t="s">
        <v>134</v>
      </c>
      <c r="S1116" t="s">
        <v>176</v>
      </c>
      <c r="T1116" t="s">
        <v>46</v>
      </c>
      <c r="U1116" t="s">
        <v>32</v>
      </c>
      <c r="V1116" t="s">
        <v>47</v>
      </c>
      <c r="W1116">
        <v>7</v>
      </c>
      <c r="X1116">
        <v>3</v>
      </c>
      <c r="Y1116">
        <v>3107.97</v>
      </c>
      <c r="Z1116">
        <v>1205.44</v>
      </c>
      <c r="AA1116">
        <v>24</v>
      </c>
      <c r="AB1116">
        <v>20</v>
      </c>
      <c r="AC1116">
        <v>3</v>
      </c>
      <c r="AD1116">
        <v>1902.53</v>
      </c>
      <c r="AE1116">
        <f t="shared" si="125"/>
        <v>3</v>
      </c>
      <c r="AF1116">
        <f t="shared" si="121"/>
        <v>4</v>
      </c>
      <c r="AG1116">
        <f t="shared" si="122"/>
        <v>4</v>
      </c>
      <c r="AH1116">
        <f t="shared" si="123"/>
        <v>344</v>
      </c>
      <c r="AI1116" t="str">
        <f t="shared" si="124"/>
        <v>Silver Customer</v>
      </c>
    </row>
    <row r="1117" spans="1:35" x14ac:dyDescent="0.3">
      <c r="A1117">
        <v>1710</v>
      </c>
      <c r="B1117" t="s">
        <v>3467</v>
      </c>
      <c r="C1117">
        <v>2094</v>
      </c>
      <c r="D1117" t="s">
        <v>24</v>
      </c>
      <c r="E1117" t="s">
        <v>25</v>
      </c>
      <c r="F1117">
        <v>12</v>
      </c>
      <c r="G1117" t="s">
        <v>3468</v>
      </c>
      <c r="H1117" t="s">
        <v>3469</v>
      </c>
      <c r="I1117" t="str">
        <f>VLOOKUP(A1117,[1]Transactions!$A$2:$Y$3480,8,FALSE)</f>
        <v>Standard</v>
      </c>
      <c r="J1117">
        <f>VLOOKUP(A1117,[1]Transactions!$A$2:$Y$3480,13,FALSE)</f>
        <v>1702.5499999999997</v>
      </c>
      <c r="K1117" s="4">
        <f>VLOOKUP(A1117,[1]Transactions!$A$2:$Y$3480,14,FALSE)</f>
        <v>37659</v>
      </c>
      <c r="M1117" t="b">
        <f>VLOOKUP(A1117,[1]Transactions!$A$2:$Y$3480,5,FALSE)</f>
        <v>0</v>
      </c>
      <c r="N1117" t="str">
        <f>VLOOKUP(A1117,[1]Transactions!$A$2:$Y$3480,6,FALSE)</f>
        <v>Approved</v>
      </c>
      <c r="O1117" t="str">
        <f>VLOOKUP(A1117,[1]Transactions!$A$1:$Y$3480,7,FALSE)</f>
        <v>Trek Bicycles</v>
      </c>
      <c r="P1117" t="s">
        <v>43</v>
      </c>
      <c r="Q1117">
        <v>49</v>
      </c>
      <c r="R1117" t="s">
        <v>433</v>
      </c>
      <c r="S1117" t="s">
        <v>30</v>
      </c>
      <c r="T1117" t="s">
        <v>46</v>
      </c>
      <c r="U1117" t="s">
        <v>32</v>
      </c>
      <c r="V1117" t="s">
        <v>47</v>
      </c>
      <c r="W1117">
        <v>17</v>
      </c>
      <c r="X1117">
        <v>4</v>
      </c>
      <c r="Y1117">
        <v>4067.49</v>
      </c>
      <c r="Z1117">
        <v>2428.9699999999998</v>
      </c>
      <c r="AA1117">
        <v>66</v>
      </c>
      <c r="AB1117">
        <v>80</v>
      </c>
      <c r="AC1117">
        <v>4</v>
      </c>
      <c r="AD1117">
        <v>1638.52</v>
      </c>
      <c r="AE1117">
        <f t="shared" si="125"/>
        <v>2</v>
      </c>
      <c r="AF1117">
        <f t="shared" si="121"/>
        <v>4</v>
      </c>
      <c r="AG1117">
        <f t="shared" si="122"/>
        <v>4</v>
      </c>
      <c r="AH1117">
        <f t="shared" si="123"/>
        <v>244</v>
      </c>
      <c r="AI1117" t="str">
        <f t="shared" si="124"/>
        <v>Gold Customerr</v>
      </c>
    </row>
    <row r="1118" spans="1:35" x14ac:dyDescent="0.3">
      <c r="A1118">
        <v>1227</v>
      </c>
      <c r="B1118" t="s">
        <v>3470</v>
      </c>
      <c r="C1118">
        <v>2285</v>
      </c>
      <c r="D1118" t="s">
        <v>24</v>
      </c>
      <c r="E1118" t="s">
        <v>25</v>
      </c>
      <c r="F1118">
        <v>7</v>
      </c>
      <c r="G1118" t="s">
        <v>3471</v>
      </c>
      <c r="H1118" t="s">
        <v>3472</v>
      </c>
      <c r="I1118" t="str">
        <f>VLOOKUP(A1118,[1]Transactions!$A$2:$Y$3480,8,FALSE)</f>
        <v>Standard</v>
      </c>
      <c r="J1118">
        <f>VLOOKUP(A1118,[1]Transactions!$A$2:$Y$3480,13,FALSE)</f>
        <v>737.17000000000007</v>
      </c>
      <c r="K1118" s="4">
        <f>VLOOKUP(A1118,[1]Transactions!$A$2:$Y$3480,14,FALSE)</f>
        <v>34996</v>
      </c>
      <c r="M1118" t="b">
        <f>VLOOKUP(A1118,[1]Transactions!$A$2:$Y$3480,5,FALSE)</f>
        <v>0</v>
      </c>
      <c r="N1118" t="str">
        <f>VLOOKUP(A1118,[1]Transactions!$A$2:$Y$3480,6,FALSE)</f>
        <v>Approved</v>
      </c>
      <c r="O1118" t="str">
        <f>VLOOKUP(A1118,[1]Transactions!$A$1:$Y$3480,7,FALSE)</f>
        <v>Solex</v>
      </c>
      <c r="P1118" t="s">
        <v>43</v>
      </c>
      <c r="Q1118">
        <v>63</v>
      </c>
      <c r="R1118" t="s">
        <v>2745</v>
      </c>
      <c r="S1118" t="s">
        <v>219</v>
      </c>
      <c r="T1118" t="s">
        <v>38</v>
      </c>
      <c r="U1118" t="s">
        <v>32</v>
      </c>
      <c r="V1118" t="s">
        <v>33</v>
      </c>
      <c r="W1118">
        <v>12</v>
      </c>
      <c r="X1118">
        <v>12</v>
      </c>
      <c r="Y1118">
        <v>9340.67</v>
      </c>
      <c r="Z1118">
        <v>5238.8100000000004</v>
      </c>
      <c r="AA1118">
        <v>30</v>
      </c>
      <c r="AB1118">
        <v>61</v>
      </c>
      <c r="AC1118">
        <v>12</v>
      </c>
      <c r="AD1118">
        <v>4101.8599999999997</v>
      </c>
      <c r="AE1118">
        <f t="shared" si="125"/>
        <v>2</v>
      </c>
      <c r="AF1118">
        <f t="shared" si="121"/>
        <v>2</v>
      </c>
      <c r="AG1118">
        <f t="shared" si="122"/>
        <v>2</v>
      </c>
      <c r="AH1118">
        <f t="shared" si="123"/>
        <v>222</v>
      </c>
      <c r="AI1118" t="str">
        <f t="shared" si="124"/>
        <v>Gold Customerr</v>
      </c>
    </row>
    <row r="1119" spans="1:35" x14ac:dyDescent="0.3">
      <c r="A1119">
        <v>2160</v>
      </c>
      <c r="B1119" t="s">
        <v>3473</v>
      </c>
      <c r="C1119">
        <v>3172</v>
      </c>
      <c r="D1119" t="s">
        <v>40</v>
      </c>
      <c r="E1119" t="s">
        <v>25</v>
      </c>
      <c r="F1119">
        <v>8</v>
      </c>
      <c r="G1119" t="s">
        <v>3474</v>
      </c>
      <c r="H1119" t="s">
        <v>3475</v>
      </c>
      <c r="I1119" t="str">
        <f>VLOOKUP(A1119,[1]Transactions!$A$2:$Y$3480,8,FALSE)</f>
        <v>Standard</v>
      </c>
      <c r="J1119">
        <f>VLOOKUP(A1119,[1]Transactions!$A$2:$Y$3480,13,FALSE)</f>
        <v>144.26</v>
      </c>
      <c r="K1119" s="4">
        <f>VLOOKUP(A1119,[1]Transactions!$A$2:$Y$3480,14,FALSE)</f>
        <v>33888</v>
      </c>
      <c r="M1119" t="b">
        <f>VLOOKUP(A1119,[1]Transactions!$A$2:$Y$3480,5,FALSE)</f>
        <v>1</v>
      </c>
      <c r="N1119" t="str">
        <f>VLOOKUP(A1119,[1]Transactions!$A$2:$Y$3480,6,FALSE)</f>
        <v>Approved</v>
      </c>
      <c r="O1119" t="str">
        <f>VLOOKUP(A1119,[1]Transactions!$A$1:$Y$3480,7,FALSE)</f>
        <v>Giant Bicycles</v>
      </c>
      <c r="P1119" t="s">
        <v>43</v>
      </c>
      <c r="Q1119">
        <v>64</v>
      </c>
      <c r="R1119" t="s">
        <v>1053</v>
      </c>
      <c r="S1119" t="s">
        <v>30</v>
      </c>
      <c r="T1119" t="s">
        <v>31</v>
      </c>
      <c r="U1119" t="s">
        <v>32</v>
      </c>
      <c r="V1119" t="s">
        <v>33</v>
      </c>
      <c r="W1119">
        <v>15</v>
      </c>
      <c r="X1119">
        <v>6</v>
      </c>
      <c r="Y1119">
        <v>6852.88</v>
      </c>
      <c r="Z1119">
        <v>4180.1099999999997</v>
      </c>
      <c r="AA1119">
        <v>49</v>
      </c>
      <c r="AB1119">
        <v>47</v>
      </c>
      <c r="AC1119">
        <v>6</v>
      </c>
      <c r="AD1119">
        <v>2672.77</v>
      </c>
      <c r="AE1119">
        <f t="shared" si="125"/>
        <v>2</v>
      </c>
      <c r="AF1119">
        <f t="shared" si="121"/>
        <v>3</v>
      </c>
      <c r="AG1119">
        <f t="shared" si="122"/>
        <v>3</v>
      </c>
      <c r="AH1119">
        <f t="shared" si="123"/>
        <v>233</v>
      </c>
      <c r="AI1119" t="str">
        <f t="shared" si="124"/>
        <v>Gold Customerr</v>
      </c>
    </row>
    <row r="1120" spans="1:35" x14ac:dyDescent="0.3">
      <c r="A1120">
        <v>2505</v>
      </c>
      <c r="B1120" t="s">
        <v>3476</v>
      </c>
      <c r="C1120">
        <v>2112</v>
      </c>
      <c r="D1120" t="s">
        <v>24</v>
      </c>
      <c r="E1120" t="s">
        <v>25</v>
      </c>
      <c r="F1120">
        <v>11</v>
      </c>
      <c r="G1120" t="s">
        <v>3477</v>
      </c>
      <c r="H1120" t="s">
        <v>3478</v>
      </c>
      <c r="I1120" t="str">
        <f>VLOOKUP(A1120,[1]Transactions!$A$2:$Y$3480,8,FALSE)</f>
        <v>Standard</v>
      </c>
      <c r="J1120">
        <f>VLOOKUP(A1120,[1]Transactions!$A$2:$Y$3480,13,FALSE)</f>
        <v>356.5</v>
      </c>
      <c r="K1120" s="4">
        <f>VLOOKUP(A1120,[1]Transactions!$A$2:$Y$3480,14,FALSE)</f>
        <v>41009</v>
      </c>
      <c r="M1120" t="b">
        <f>VLOOKUP(A1120,[1]Transactions!$A$2:$Y$3480,5,FALSE)</f>
        <v>0</v>
      </c>
      <c r="N1120" t="str">
        <f>VLOOKUP(A1120,[1]Transactions!$A$2:$Y$3480,6,FALSE)</f>
        <v>Approved</v>
      </c>
      <c r="O1120" t="str">
        <f>VLOOKUP(A1120,[1]Transactions!$A$1:$Y$3480,7,FALSE)</f>
        <v>Solex</v>
      </c>
      <c r="P1120" t="s">
        <v>43</v>
      </c>
      <c r="Q1120">
        <v>45</v>
      </c>
      <c r="R1120" t="s">
        <v>1748</v>
      </c>
      <c r="S1120" t="s">
        <v>45</v>
      </c>
      <c r="T1120" t="s">
        <v>46</v>
      </c>
      <c r="U1120" t="s">
        <v>32</v>
      </c>
      <c r="V1120" t="s">
        <v>47</v>
      </c>
      <c r="W1120">
        <v>3</v>
      </c>
      <c r="X1120">
        <v>9</v>
      </c>
      <c r="Y1120">
        <v>10295.31</v>
      </c>
      <c r="Z1120">
        <v>6954.96</v>
      </c>
      <c r="AA1120">
        <v>40</v>
      </c>
      <c r="AB1120">
        <v>12</v>
      </c>
      <c r="AC1120">
        <v>9</v>
      </c>
      <c r="AD1120">
        <v>3340.35</v>
      </c>
      <c r="AE1120">
        <f t="shared" si="125"/>
        <v>4</v>
      </c>
      <c r="AF1120">
        <f t="shared" si="121"/>
        <v>2</v>
      </c>
      <c r="AG1120">
        <f t="shared" si="122"/>
        <v>2</v>
      </c>
      <c r="AH1120">
        <f t="shared" si="123"/>
        <v>422</v>
      </c>
      <c r="AI1120" t="str">
        <f t="shared" si="124"/>
        <v>Platinum Customer</v>
      </c>
    </row>
    <row r="1121" spans="1:35" x14ac:dyDescent="0.3">
      <c r="A1121">
        <v>1485</v>
      </c>
      <c r="B1121" t="s">
        <v>3479</v>
      </c>
      <c r="C1121">
        <v>2282</v>
      </c>
      <c r="D1121" t="s">
        <v>24</v>
      </c>
      <c r="E1121" t="s">
        <v>25</v>
      </c>
      <c r="F1121">
        <v>8</v>
      </c>
      <c r="G1121" t="s">
        <v>3480</v>
      </c>
      <c r="H1121" t="s">
        <v>3481</v>
      </c>
      <c r="I1121" t="str">
        <f>VLOOKUP(A1121,[1]Transactions!$A$2:$Y$3480,8,FALSE)</f>
        <v>Standard</v>
      </c>
      <c r="J1121">
        <f>VLOOKUP(A1121,[1]Transactions!$A$2:$Y$3480,13,FALSE)</f>
        <v>1383.6100000000001</v>
      </c>
      <c r="K1121" s="4">
        <f>VLOOKUP(A1121,[1]Transactions!$A$2:$Y$3480,14,FALSE)</f>
        <v>42105</v>
      </c>
      <c r="M1121" t="b">
        <f>VLOOKUP(A1121,[1]Transactions!$A$2:$Y$3480,5,FALSE)</f>
        <v>0</v>
      </c>
      <c r="N1121" t="str">
        <f>VLOOKUP(A1121,[1]Transactions!$A$2:$Y$3480,6,FALSE)</f>
        <v>Approved</v>
      </c>
      <c r="O1121" t="str">
        <f>VLOOKUP(A1121,[1]Transactions!$A$1:$Y$3480,7,FALSE)</f>
        <v>Solex</v>
      </c>
      <c r="P1121" t="s">
        <v>28</v>
      </c>
      <c r="Q1121">
        <v>50</v>
      </c>
      <c r="R1121" t="s">
        <v>51</v>
      </c>
      <c r="S1121" t="s">
        <v>30</v>
      </c>
      <c r="T1121" t="s">
        <v>31</v>
      </c>
      <c r="U1121" t="s">
        <v>32</v>
      </c>
      <c r="V1121" t="s">
        <v>33</v>
      </c>
      <c r="W1121">
        <v>6</v>
      </c>
      <c r="X1121">
        <v>2</v>
      </c>
      <c r="Y1121">
        <v>1871.67</v>
      </c>
      <c r="Z1121">
        <v>1344.88</v>
      </c>
      <c r="AA1121">
        <v>51</v>
      </c>
      <c r="AB1121">
        <v>4</v>
      </c>
      <c r="AC1121">
        <v>2</v>
      </c>
      <c r="AD1121">
        <v>526.79</v>
      </c>
      <c r="AE1121">
        <f t="shared" si="125"/>
        <v>4</v>
      </c>
      <c r="AF1121">
        <f t="shared" si="121"/>
        <v>4</v>
      </c>
      <c r="AG1121">
        <f t="shared" si="122"/>
        <v>4</v>
      </c>
      <c r="AH1121">
        <f t="shared" si="123"/>
        <v>444</v>
      </c>
      <c r="AI1121" t="str">
        <f t="shared" si="124"/>
        <v>Platinum Customer</v>
      </c>
    </row>
    <row r="1122" spans="1:35" x14ac:dyDescent="0.3">
      <c r="A1122">
        <v>688</v>
      </c>
      <c r="B1122" t="s">
        <v>3482</v>
      </c>
      <c r="C1122">
        <v>3155</v>
      </c>
      <c r="D1122" t="s">
        <v>40</v>
      </c>
      <c r="E1122" t="s">
        <v>25</v>
      </c>
      <c r="F1122">
        <v>8</v>
      </c>
      <c r="G1122" t="s">
        <v>3483</v>
      </c>
      <c r="H1122" t="s">
        <v>3484</v>
      </c>
      <c r="I1122" t="str">
        <f>VLOOKUP(A1122,[1]Transactions!$A$2:$Y$3480,8,FALSE)</f>
        <v>Standard</v>
      </c>
      <c r="J1122">
        <f>VLOOKUP(A1122,[1]Transactions!$A$2:$Y$3480,13,FALSE)</f>
        <v>583.2700000000001</v>
      </c>
      <c r="K1122" s="4">
        <f>VLOOKUP(A1122,[1]Transactions!$A$2:$Y$3480,14,FALSE)</f>
        <v>38750</v>
      </c>
      <c r="M1122" t="b">
        <f>VLOOKUP(A1122,[1]Transactions!$A$2:$Y$3480,5,FALSE)</f>
        <v>0</v>
      </c>
      <c r="N1122" t="str">
        <f>VLOOKUP(A1122,[1]Transactions!$A$2:$Y$3480,6,FALSE)</f>
        <v>Approved</v>
      </c>
      <c r="O1122" t="str">
        <f>VLOOKUP(A1122,[1]Transactions!$A$1:$Y$3480,7,FALSE)</f>
        <v>OHM Cycles</v>
      </c>
      <c r="P1122" t="s">
        <v>28</v>
      </c>
      <c r="Q1122">
        <v>90</v>
      </c>
      <c r="R1122" t="s">
        <v>44</v>
      </c>
      <c r="S1122" t="s">
        <v>30</v>
      </c>
      <c r="T1122" t="s">
        <v>46</v>
      </c>
      <c r="U1122" t="s">
        <v>32</v>
      </c>
      <c r="V1122" t="s">
        <v>47</v>
      </c>
      <c r="W1122">
        <v>9</v>
      </c>
      <c r="X1122">
        <v>4</v>
      </c>
      <c r="Y1122">
        <v>5647.04</v>
      </c>
      <c r="Z1122">
        <v>2679.24</v>
      </c>
      <c r="AA1122">
        <v>51</v>
      </c>
      <c r="AB1122">
        <v>81</v>
      </c>
      <c r="AC1122">
        <v>4</v>
      </c>
      <c r="AD1122">
        <v>2967.8</v>
      </c>
      <c r="AE1122">
        <f t="shared" si="125"/>
        <v>2</v>
      </c>
      <c r="AF1122">
        <f t="shared" si="121"/>
        <v>4</v>
      </c>
      <c r="AG1122">
        <f t="shared" si="122"/>
        <v>2</v>
      </c>
      <c r="AH1122">
        <f t="shared" si="123"/>
        <v>242</v>
      </c>
      <c r="AI1122" t="str">
        <f t="shared" si="124"/>
        <v>Gold Customerr</v>
      </c>
    </row>
    <row r="1123" spans="1:35" x14ac:dyDescent="0.3">
      <c r="A1123">
        <v>3044</v>
      </c>
      <c r="B1123" t="s">
        <v>3485</v>
      </c>
      <c r="C1123">
        <v>3147</v>
      </c>
      <c r="D1123" t="s">
        <v>40</v>
      </c>
      <c r="E1123" t="s">
        <v>25</v>
      </c>
      <c r="F1123">
        <v>12</v>
      </c>
      <c r="G1123" t="s">
        <v>3486</v>
      </c>
      <c r="H1123" t="s">
        <v>3487</v>
      </c>
      <c r="I1123" t="str">
        <f>VLOOKUP(A1123,[1]Transactions!$A$2:$Y$3480,8,FALSE)</f>
        <v>Standard</v>
      </c>
      <c r="J1123">
        <f>VLOOKUP(A1123,[1]Transactions!$A$2:$Y$3480,13,FALSE)</f>
        <v>1028.76</v>
      </c>
      <c r="K1123" s="4">
        <f>VLOOKUP(A1123,[1]Transactions!$A$2:$Y$3480,14,FALSE)</f>
        <v>42710</v>
      </c>
      <c r="M1123" t="b">
        <f>VLOOKUP(A1123,[1]Transactions!$A$2:$Y$3480,5,FALSE)</f>
        <v>1</v>
      </c>
      <c r="N1123" t="str">
        <f>VLOOKUP(A1123,[1]Transactions!$A$2:$Y$3480,6,FALSE)</f>
        <v>Approved</v>
      </c>
      <c r="O1123" t="str">
        <f>VLOOKUP(A1123,[1]Transactions!$A$1:$Y$3480,7,FALSE)</f>
        <v>WeareA2B</v>
      </c>
      <c r="P1123" t="s">
        <v>28</v>
      </c>
      <c r="Q1123">
        <v>59</v>
      </c>
      <c r="R1123" t="s">
        <v>356</v>
      </c>
      <c r="S1123" t="s">
        <v>30</v>
      </c>
      <c r="T1123" t="s">
        <v>38</v>
      </c>
      <c r="U1123" t="s">
        <v>32</v>
      </c>
      <c r="V1123" t="s">
        <v>33</v>
      </c>
      <c r="W1123">
        <v>19</v>
      </c>
      <c r="X1123">
        <v>9</v>
      </c>
      <c r="Y1123">
        <v>10768.18</v>
      </c>
      <c r="Z1123">
        <v>4974.8500000000004</v>
      </c>
      <c r="AA1123">
        <v>30</v>
      </c>
      <c r="AB1123">
        <v>4</v>
      </c>
      <c r="AC1123">
        <v>9</v>
      </c>
      <c r="AD1123">
        <v>5793.33</v>
      </c>
      <c r="AE1123">
        <f t="shared" si="125"/>
        <v>4</v>
      </c>
      <c r="AF1123">
        <f t="shared" si="121"/>
        <v>2</v>
      </c>
      <c r="AG1123">
        <f t="shared" si="122"/>
        <v>1</v>
      </c>
      <c r="AH1123">
        <f t="shared" si="123"/>
        <v>421</v>
      </c>
      <c r="AI1123" t="str">
        <f t="shared" si="124"/>
        <v>Platinum Customer</v>
      </c>
    </row>
    <row r="1124" spans="1:35" x14ac:dyDescent="0.3">
      <c r="A1124">
        <v>1089</v>
      </c>
      <c r="B1124" t="s">
        <v>3488</v>
      </c>
      <c r="C1124">
        <v>3136</v>
      </c>
      <c r="D1124" t="s">
        <v>40</v>
      </c>
      <c r="E1124" t="s">
        <v>25</v>
      </c>
      <c r="F1124">
        <v>9</v>
      </c>
      <c r="G1124" t="s">
        <v>3489</v>
      </c>
      <c r="H1124" t="s">
        <v>3490</v>
      </c>
      <c r="I1124" t="str">
        <f>VLOOKUP(A1124,[1]Transactions!$A$2:$Y$3480,8,FALSE)</f>
        <v>Standard</v>
      </c>
      <c r="J1124">
        <f>VLOOKUP(A1124,[1]Transactions!$A$2:$Y$3480,13,FALSE)</f>
        <v>1702.5499999999997</v>
      </c>
      <c r="K1124" s="4">
        <f>VLOOKUP(A1124,[1]Transactions!$A$2:$Y$3480,14,FALSE)</f>
        <v>40784</v>
      </c>
      <c r="M1124" t="b">
        <f>VLOOKUP(A1124,[1]Transactions!$A$2:$Y$3480,5,FALSE)</f>
        <v>0</v>
      </c>
      <c r="N1124" t="str">
        <f>VLOOKUP(A1124,[1]Transactions!$A$2:$Y$3480,6,FALSE)</f>
        <v>Approved</v>
      </c>
      <c r="O1124" t="str">
        <f>VLOOKUP(A1124,[1]Transactions!$A$1:$Y$3480,7,FALSE)</f>
        <v>Trek Bicycles</v>
      </c>
      <c r="P1124" t="s">
        <v>43</v>
      </c>
      <c r="Q1124">
        <v>90</v>
      </c>
      <c r="R1124" t="s">
        <v>37</v>
      </c>
      <c r="S1124" t="s">
        <v>176</v>
      </c>
      <c r="T1124" t="s">
        <v>38</v>
      </c>
      <c r="U1124" t="s">
        <v>32</v>
      </c>
      <c r="V1124" t="s">
        <v>47</v>
      </c>
      <c r="W1124">
        <v>12</v>
      </c>
      <c r="X1124">
        <v>7</v>
      </c>
      <c r="Y1124">
        <v>6202.85</v>
      </c>
      <c r="Z1124">
        <v>3853.56</v>
      </c>
      <c r="AA1124">
        <v>32</v>
      </c>
      <c r="AB1124">
        <v>151</v>
      </c>
      <c r="AC1124">
        <v>7</v>
      </c>
      <c r="AD1124">
        <v>2349.29</v>
      </c>
      <c r="AE1124">
        <f t="shared" si="125"/>
        <v>1</v>
      </c>
      <c r="AF1124">
        <f t="shared" si="121"/>
        <v>3</v>
      </c>
      <c r="AG1124">
        <f t="shared" si="122"/>
        <v>3</v>
      </c>
      <c r="AH1124">
        <f t="shared" si="123"/>
        <v>133</v>
      </c>
      <c r="AI1124" t="str">
        <f t="shared" si="124"/>
        <v>Bronz customer</v>
      </c>
    </row>
    <row r="1125" spans="1:35" x14ac:dyDescent="0.3">
      <c r="A1125">
        <v>1601</v>
      </c>
      <c r="B1125" t="s">
        <v>3491</v>
      </c>
      <c r="C1125">
        <v>2567</v>
      </c>
      <c r="D1125" t="s">
        <v>24</v>
      </c>
      <c r="E1125" t="s">
        <v>25</v>
      </c>
      <c r="F1125">
        <v>9</v>
      </c>
      <c r="G1125" t="s">
        <v>3115</v>
      </c>
      <c r="H1125" t="s">
        <v>3492</v>
      </c>
      <c r="I1125" t="str">
        <f>VLOOKUP(A1125,[1]Transactions!$A$2:$Y$3480,8,FALSE)</f>
        <v>Road</v>
      </c>
      <c r="J1125">
        <f>VLOOKUP(A1125,[1]Transactions!$A$2:$Y$3480,13,FALSE)</f>
        <v>198.22000000000003</v>
      </c>
      <c r="K1125" s="4">
        <f>VLOOKUP(A1125,[1]Transactions!$A$2:$Y$3480,14,FALSE)</f>
        <v>33879</v>
      </c>
      <c r="M1125" t="b">
        <f>VLOOKUP(A1125,[1]Transactions!$A$2:$Y$3480,5,FALSE)</f>
        <v>0</v>
      </c>
      <c r="N1125" t="str">
        <f>VLOOKUP(A1125,[1]Transactions!$A$2:$Y$3480,6,FALSE)</f>
        <v>Approved</v>
      </c>
      <c r="O1125" t="str">
        <f>VLOOKUP(A1125,[1]Transactions!$A$1:$Y$3480,7,FALSE)</f>
        <v>Giant Bicycles</v>
      </c>
      <c r="P1125" t="s">
        <v>43</v>
      </c>
      <c r="Q1125">
        <v>45</v>
      </c>
      <c r="R1125" t="s">
        <v>123</v>
      </c>
      <c r="S1125" t="s">
        <v>119</v>
      </c>
      <c r="T1125" t="s">
        <v>38</v>
      </c>
      <c r="U1125" t="s">
        <v>32</v>
      </c>
      <c r="V1125" t="s">
        <v>47</v>
      </c>
      <c r="W1125">
        <v>1</v>
      </c>
      <c r="X1125">
        <v>4</v>
      </c>
      <c r="Y1125">
        <v>3901.84</v>
      </c>
      <c r="Z1125">
        <v>1584.57</v>
      </c>
      <c r="AA1125">
        <v>27</v>
      </c>
      <c r="AB1125">
        <v>19</v>
      </c>
      <c r="AC1125">
        <v>4</v>
      </c>
      <c r="AD1125">
        <v>2317.27</v>
      </c>
      <c r="AE1125">
        <f t="shared" si="125"/>
        <v>3</v>
      </c>
      <c r="AF1125">
        <f t="shared" si="121"/>
        <v>4</v>
      </c>
      <c r="AG1125">
        <f t="shared" si="122"/>
        <v>3</v>
      </c>
      <c r="AH1125">
        <f t="shared" si="123"/>
        <v>343</v>
      </c>
      <c r="AI1125" t="str">
        <f t="shared" si="124"/>
        <v>Silver Customer</v>
      </c>
    </row>
    <row r="1126" spans="1:35" x14ac:dyDescent="0.3">
      <c r="A1126">
        <v>50</v>
      </c>
      <c r="B1126" t="s">
        <v>3493</v>
      </c>
      <c r="C1126">
        <v>2047</v>
      </c>
      <c r="D1126" t="s">
        <v>24</v>
      </c>
      <c r="E1126" t="s">
        <v>25</v>
      </c>
      <c r="F1126">
        <v>10</v>
      </c>
      <c r="G1126" t="s">
        <v>1246</v>
      </c>
      <c r="H1126" t="s">
        <v>3494</v>
      </c>
      <c r="I1126" t="str">
        <f>VLOOKUP(A1126,[1]Transactions!$A$2:$Y$3480,8,FALSE)</f>
        <v>Standard</v>
      </c>
      <c r="J1126">
        <f>VLOOKUP(A1126,[1]Transactions!$A$2:$Y$3480,13,FALSE)</f>
        <v>431.33000000000004</v>
      </c>
      <c r="K1126" s="4">
        <f>VLOOKUP(A1126,[1]Transactions!$A$2:$Y$3480,14,FALSE)</f>
        <v>37337</v>
      </c>
      <c r="M1126" t="b">
        <f>VLOOKUP(A1126,[1]Transactions!$A$2:$Y$3480,5,FALSE)</f>
        <v>0</v>
      </c>
      <c r="N1126" t="str">
        <f>VLOOKUP(A1126,[1]Transactions!$A$2:$Y$3480,6,FALSE)</f>
        <v>Approved</v>
      </c>
      <c r="O1126" t="str">
        <f>VLOOKUP(A1126,[1]Transactions!$A$1:$Y$3480,7,FALSE)</f>
        <v>Giant Bicycles</v>
      </c>
      <c r="P1126" t="s">
        <v>28</v>
      </c>
      <c r="Q1126">
        <v>38</v>
      </c>
      <c r="R1126" t="s">
        <v>335</v>
      </c>
      <c r="S1126" t="s">
        <v>119</v>
      </c>
      <c r="T1126" t="s">
        <v>31</v>
      </c>
      <c r="U1126" t="s">
        <v>32</v>
      </c>
      <c r="V1126" t="s">
        <v>33</v>
      </c>
      <c r="W1126">
        <v>16</v>
      </c>
      <c r="X1126">
        <v>7</v>
      </c>
      <c r="Y1126">
        <v>7362.27</v>
      </c>
      <c r="Z1126">
        <v>3208.86</v>
      </c>
      <c r="AA1126">
        <v>39</v>
      </c>
      <c r="AB1126">
        <v>26</v>
      </c>
      <c r="AC1126">
        <v>7</v>
      </c>
      <c r="AD1126">
        <v>4153.41</v>
      </c>
      <c r="AE1126">
        <f t="shared" si="125"/>
        <v>3</v>
      </c>
      <c r="AF1126">
        <f t="shared" si="121"/>
        <v>3</v>
      </c>
      <c r="AG1126">
        <f t="shared" si="122"/>
        <v>2</v>
      </c>
      <c r="AH1126">
        <f t="shared" si="123"/>
        <v>332</v>
      </c>
      <c r="AI1126" t="str">
        <f t="shared" si="124"/>
        <v>Silver Customer</v>
      </c>
    </row>
    <row r="1127" spans="1:35" x14ac:dyDescent="0.3">
      <c r="A1127">
        <v>1496</v>
      </c>
      <c r="B1127" t="s">
        <v>3495</v>
      </c>
      <c r="C1127">
        <v>2261</v>
      </c>
      <c r="D1127" t="s">
        <v>24</v>
      </c>
      <c r="E1127" t="s">
        <v>25</v>
      </c>
      <c r="F1127">
        <v>9</v>
      </c>
      <c r="G1127" t="s">
        <v>3496</v>
      </c>
      <c r="H1127" t="s">
        <v>3497</v>
      </c>
      <c r="I1127" t="str">
        <f>VLOOKUP(A1127,[1]Transactions!$A$2:$Y$3480,8,FALSE)</f>
        <v>Standard</v>
      </c>
      <c r="J1127">
        <f>VLOOKUP(A1127,[1]Transactions!$A$2:$Y$3480,13,FALSE)</f>
        <v>834.93999999999994</v>
      </c>
      <c r="K1127" s="4">
        <f>VLOOKUP(A1127,[1]Transactions!$A$2:$Y$3480,14,FALSE)</f>
        <v>37874</v>
      </c>
      <c r="M1127" t="b">
        <f>VLOOKUP(A1127,[1]Transactions!$A$2:$Y$3480,5,FALSE)</f>
        <v>1</v>
      </c>
      <c r="N1127" t="str">
        <f>VLOOKUP(A1127,[1]Transactions!$A$2:$Y$3480,6,FALSE)</f>
        <v>Approved</v>
      </c>
      <c r="O1127" t="str">
        <f>VLOOKUP(A1127,[1]Transactions!$A$1:$Y$3480,7,FALSE)</f>
        <v>WeareA2B</v>
      </c>
      <c r="P1127" t="s">
        <v>43</v>
      </c>
      <c r="Q1127">
        <v>22</v>
      </c>
      <c r="R1127" t="s">
        <v>415</v>
      </c>
      <c r="S1127" t="s">
        <v>219</v>
      </c>
      <c r="T1127" t="s">
        <v>38</v>
      </c>
      <c r="U1127" t="s">
        <v>32</v>
      </c>
      <c r="V1127" t="s">
        <v>47</v>
      </c>
      <c r="W1127">
        <v>3</v>
      </c>
      <c r="X1127">
        <v>5</v>
      </c>
      <c r="Y1127">
        <v>7189.5</v>
      </c>
      <c r="Z1127">
        <v>4008.34</v>
      </c>
      <c r="AA1127">
        <v>22</v>
      </c>
      <c r="AB1127">
        <v>53</v>
      </c>
      <c r="AC1127">
        <v>5</v>
      </c>
      <c r="AD1127">
        <v>3181.16</v>
      </c>
      <c r="AE1127">
        <f t="shared" si="125"/>
        <v>2</v>
      </c>
      <c r="AF1127">
        <f>_xlfn.IFS(AC1127&gt;=14,1,AND(AC1127&lt;=14,AC1127&gt;7),2,AND(AC1127&lt;=7,AC1127&gt;=5),3,AND(AC1127&lt;=4,AC1127&gt;0),4)</f>
        <v>3</v>
      </c>
      <c r="AG1127">
        <f t="shared" si="122"/>
        <v>2</v>
      </c>
      <c r="AH1127">
        <f t="shared" si="123"/>
        <v>232</v>
      </c>
      <c r="AI1127" t="str">
        <f t="shared" si="124"/>
        <v>Gold Customerr</v>
      </c>
    </row>
    <row r="1128" spans="1:35" x14ac:dyDescent="0.3">
      <c r="A1128">
        <v>3332</v>
      </c>
      <c r="B1128" t="s">
        <v>3498</v>
      </c>
      <c r="C1128">
        <v>2220</v>
      </c>
      <c r="D1128" t="s">
        <v>24</v>
      </c>
      <c r="E1128" t="s">
        <v>25</v>
      </c>
      <c r="F1128">
        <v>11</v>
      </c>
      <c r="G1128" t="s">
        <v>3499</v>
      </c>
      <c r="H1128" t="s">
        <v>3500</v>
      </c>
      <c r="I1128" t="str">
        <f>VLOOKUP(A1128,[1]Transactions!$A$2:$Y$3480,8,FALSE)</f>
        <v>Standard</v>
      </c>
      <c r="J1128">
        <f>VLOOKUP(A1128,[1]Transactions!$A$2:$Y$3480,13,FALSE)</f>
        <v>1069.5500000000002</v>
      </c>
      <c r="K1128" s="4">
        <f>VLOOKUP(A1128,[1]Transactions!$A$2:$Y$3480,14,FALSE)</f>
        <v>38216</v>
      </c>
      <c r="M1128" t="b">
        <f>VLOOKUP(A1128,[1]Transactions!$A$2:$Y$3480,5,FALSE)</f>
        <v>0</v>
      </c>
      <c r="N1128" t="str">
        <f>VLOOKUP(A1128,[1]Transactions!$A$2:$Y$3480,6,FALSE)</f>
        <v>Approved</v>
      </c>
      <c r="O1128" t="str">
        <f>VLOOKUP(A1128,[1]Transactions!$A$1:$Y$3480,7,FALSE)</f>
        <v>WeareA2B</v>
      </c>
      <c r="P1128" t="s">
        <v>43</v>
      </c>
      <c r="Q1128">
        <v>43</v>
      </c>
      <c r="R1128" t="s">
        <v>1846</v>
      </c>
      <c r="S1128" t="s">
        <v>30</v>
      </c>
      <c r="T1128" t="s">
        <v>31</v>
      </c>
      <c r="U1128" t="s">
        <v>32</v>
      </c>
      <c r="V1128" t="s">
        <v>47</v>
      </c>
      <c r="W1128">
        <v>3</v>
      </c>
      <c r="X1128">
        <v>6</v>
      </c>
      <c r="Y1128">
        <v>6577.57</v>
      </c>
      <c r="Z1128">
        <v>3778.31</v>
      </c>
      <c r="AA1128">
        <v>21</v>
      </c>
      <c r="AB1128">
        <v>5</v>
      </c>
      <c r="AC1128">
        <v>6</v>
      </c>
      <c r="AD1128">
        <v>2799.26</v>
      </c>
      <c r="AE1128">
        <f t="shared" si="125"/>
        <v>4</v>
      </c>
      <c r="AF1128">
        <f t="shared" si="121"/>
        <v>3</v>
      </c>
      <c r="AG1128">
        <f t="shared" si="122"/>
        <v>3</v>
      </c>
      <c r="AH1128">
        <f t="shared" si="123"/>
        <v>433</v>
      </c>
      <c r="AI1128" t="str">
        <f t="shared" si="124"/>
        <v>Platinum Customer</v>
      </c>
    </row>
    <row r="1129" spans="1:35" x14ac:dyDescent="0.3">
      <c r="A1129">
        <v>2109</v>
      </c>
      <c r="B1129" t="s">
        <v>3501</v>
      </c>
      <c r="C1129">
        <v>2261</v>
      </c>
      <c r="D1129" t="s">
        <v>24</v>
      </c>
      <c r="E1129" t="s">
        <v>25</v>
      </c>
      <c r="F1129">
        <v>8</v>
      </c>
      <c r="G1129" t="s">
        <v>3502</v>
      </c>
      <c r="H1129" t="s">
        <v>3503</v>
      </c>
      <c r="I1129" t="str">
        <f>VLOOKUP(A1129,[1]Transactions!$A$2:$Y$3480,8,FALSE)</f>
        <v>Standard</v>
      </c>
      <c r="J1129">
        <f>VLOOKUP(A1129,[1]Transactions!$A$2:$Y$3480,13,FALSE)</f>
        <v>209.84000000000003</v>
      </c>
      <c r="K1129" s="4">
        <f>VLOOKUP(A1129,[1]Transactions!$A$2:$Y$3480,14,FALSE)</f>
        <v>38693</v>
      </c>
      <c r="M1129" t="b">
        <f>VLOOKUP(A1129,[1]Transactions!$A$2:$Y$3480,5,FALSE)</f>
        <v>0</v>
      </c>
      <c r="N1129" t="str">
        <f>VLOOKUP(A1129,[1]Transactions!$A$2:$Y$3480,6,FALSE)</f>
        <v>Approved</v>
      </c>
      <c r="O1129" t="str">
        <f>VLOOKUP(A1129,[1]Transactions!$A$1:$Y$3480,7,FALSE)</f>
        <v>Norco Bicycles</v>
      </c>
      <c r="P1129" t="s">
        <v>43</v>
      </c>
      <c r="Q1129">
        <v>14</v>
      </c>
      <c r="R1129" t="s">
        <v>614</v>
      </c>
      <c r="S1129" t="s">
        <v>30</v>
      </c>
      <c r="T1129" t="s">
        <v>46</v>
      </c>
      <c r="U1129" t="s">
        <v>32</v>
      </c>
      <c r="V1129" t="s">
        <v>33</v>
      </c>
      <c r="W1129">
        <v>18</v>
      </c>
      <c r="X1129">
        <v>8</v>
      </c>
      <c r="Y1129">
        <v>7637.12</v>
      </c>
      <c r="Z1129">
        <v>2373.9899999999998</v>
      </c>
      <c r="AA1129">
        <v>55</v>
      </c>
      <c r="AB1129">
        <v>2</v>
      </c>
      <c r="AC1129">
        <v>8</v>
      </c>
      <c r="AD1129">
        <v>5263.13</v>
      </c>
      <c r="AE1129">
        <f t="shared" si="125"/>
        <v>4</v>
      </c>
      <c r="AF1129">
        <f t="shared" si="121"/>
        <v>2</v>
      </c>
      <c r="AG1129">
        <f t="shared" si="122"/>
        <v>1</v>
      </c>
      <c r="AH1129">
        <f t="shared" si="123"/>
        <v>421</v>
      </c>
      <c r="AI1129" t="str">
        <f t="shared" si="124"/>
        <v>Platinum Customer</v>
      </c>
    </row>
    <row r="1130" spans="1:35" x14ac:dyDescent="0.3">
      <c r="A1130">
        <v>408</v>
      </c>
      <c r="B1130" t="s">
        <v>3504</v>
      </c>
      <c r="C1130">
        <v>3133</v>
      </c>
      <c r="D1130" t="s">
        <v>40</v>
      </c>
      <c r="E1130" t="s">
        <v>25</v>
      </c>
      <c r="F1130">
        <v>10</v>
      </c>
      <c r="G1130" t="s">
        <v>3505</v>
      </c>
      <c r="H1130" t="s">
        <v>3506</v>
      </c>
      <c r="I1130" t="str">
        <f>VLOOKUP(A1130,[1]Transactions!$A$2:$Y$3480,8,FALSE)</f>
        <v>Standard</v>
      </c>
      <c r="J1130">
        <f>VLOOKUP(A1130,[1]Transactions!$A$2:$Y$3480,13,FALSE)</f>
        <v>143.82</v>
      </c>
      <c r="K1130" s="4">
        <f>VLOOKUP(A1130,[1]Transactions!$A$2:$Y$3480,14,FALSE)</f>
        <v>38339</v>
      </c>
      <c r="M1130" t="b">
        <f>VLOOKUP(A1130,[1]Transactions!$A$2:$Y$3480,5,FALSE)</f>
        <v>0</v>
      </c>
      <c r="N1130" t="str">
        <f>VLOOKUP(A1130,[1]Transactions!$A$2:$Y$3480,6,FALSE)</f>
        <v>Approved</v>
      </c>
      <c r="O1130" t="str">
        <f>VLOOKUP(A1130,[1]Transactions!$A$1:$Y$3480,7,FALSE)</f>
        <v>Solex</v>
      </c>
      <c r="P1130" t="s">
        <v>28</v>
      </c>
      <c r="Q1130">
        <v>79</v>
      </c>
      <c r="R1130" t="s">
        <v>599</v>
      </c>
      <c r="S1130" t="s">
        <v>45</v>
      </c>
      <c r="T1130" t="s">
        <v>38</v>
      </c>
      <c r="U1130" t="s">
        <v>32</v>
      </c>
      <c r="V1130" t="s">
        <v>47</v>
      </c>
      <c r="W1130">
        <v>11</v>
      </c>
      <c r="X1130">
        <v>5</v>
      </c>
      <c r="Y1130">
        <v>5252.97</v>
      </c>
      <c r="Z1130">
        <v>2170.69</v>
      </c>
      <c r="AA1130">
        <v>29</v>
      </c>
      <c r="AB1130">
        <v>17</v>
      </c>
      <c r="AC1130">
        <v>5</v>
      </c>
      <c r="AD1130">
        <v>3082.28</v>
      </c>
      <c r="AE1130">
        <f t="shared" si="125"/>
        <v>4</v>
      </c>
      <c r="AF1130">
        <f>_xlfn.IFS(AC1130&gt;=14,1,AND(AC1130&lt;=14,AC1130&gt;7),2,AND(AC1130&lt;=7,AC1130&gt;=5),3,AND(AC1130&lt;=4,AC1130&gt;0),4)</f>
        <v>3</v>
      </c>
      <c r="AG1130">
        <f t="shared" si="122"/>
        <v>2</v>
      </c>
      <c r="AH1130">
        <f t="shared" si="123"/>
        <v>432</v>
      </c>
      <c r="AI1130" t="str">
        <f t="shared" si="124"/>
        <v>Platinum Customer</v>
      </c>
    </row>
    <row r="1131" spans="1:35" x14ac:dyDescent="0.3">
      <c r="A1131">
        <v>1493</v>
      </c>
      <c r="B1131" t="s">
        <v>3507</v>
      </c>
      <c r="C1131">
        <v>2287</v>
      </c>
      <c r="D1131" t="s">
        <v>24</v>
      </c>
      <c r="E1131" t="s">
        <v>25</v>
      </c>
      <c r="F1131">
        <v>5</v>
      </c>
      <c r="G1131" t="s">
        <v>3508</v>
      </c>
      <c r="H1131" t="s">
        <v>3509</v>
      </c>
      <c r="I1131" t="str">
        <f>VLOOKUP(A1131,[1]Transactions!$A$2:$Y$3480,8,FALSE)</f>
        <v>Standard</v>
      </c>
      <c r="J1131">
        <f>VLOOKUP(A1131,[1]Transactions!$A$2:$Y$3480,13,FALSE)</f>
        <v>872.8900000000001</v>
      </c>
      <c r="K1131" s="4">
        <f>VLOOKUP(A1131,[1]Transactions!$A$2:$Y$3480,14,FALSE)</f>
        <v>41047</v>
      </c>
      <c r="M1131" t="b">
        <f>VLOOKUP(A1131,[1]Transactions!$A$2:$Y$3480,5,FALSE)</f>
        <v>1</v>
      </c>
      <c r="N1131" t="str">
        <f>VLOOKUP(A1131,[1]Transactions!$A$2:$Y$3480,6,FALSE)</f>
        <v>Approved</v>
      </c>
      <c r="O1131" t="str">
        <f>VLOOKUP(A1131,[1]Transactions!$A$1:$Y$3480,7,FALSE)</f>
        <v>Trek Bicycles</v>
      </c>
      <c r="P1131" t="s">
        <v>43</v>
      </c>
      <c r="Q1131">
        <v>51</v>
      </c>
      <c r="R1131" t="s">
        <v>1119</v>
      </c>
      <c r="S1131" t="s">
        <v>7272</v>
      </c>
      <c r="T1131" t="s">
        <v>46</v>
      </c>
      <c r="U1131" t="s">
        <v>32</v>
      </c>
      <c r="V1131" t="s">
        <v>47</v>
      </c>
      <c r="W1131">
        <v>22</v>
      </c>
      <c r="X1131">
        <v>10</v>
      </c>
      <c r="Y1131">
        <v>11653.87</v>
      </c>
      <c r="Z1131">
        <v>5536.82</v>
      </c>
      <c r="AA1131">
        <v>33</v>
      </c>
      <c r="AB1131">
        <v>20</v>
      </c>
      <c r="AC1131">
        <v>10</v>
      </c>
      <c r="AD1131">
        <v>6117.05</v>
      </c>
      <c r="AE1131">
        <f t="shared" si="125"/>
        <v>3</v>
      </c>
      <c r="AF1131">
        <f t="shared" si="121"/>
        <v>2</v>
      </c>
      <c r="AG1131">
        <f t="shared" si="122"/>
        <v>1</v>
      </c>
      <c r="AH1131">
        <f t="shared" si="123"/>
        <v>321</v>
      </c>
      <c r="AI1131" t="str">
        <f t="shared" si="124"/>
        <v>Silver Customer</v>
      </c>
    </row>
    <row r="1132" spans="1:35" x14ac:dyDescent="0.3">
      <c r="A1132">
        <v>942</v>
      </c>
      <c r="B1132" t="s">
        <v>3510</v>
      </c>
      <c r="C1132">
        <v>4220</v>
      </c>
      <c r="D1132" t="s">
        <v>53</v>
      </c>
      <c r="E1132" t="s">
        <v>25</v>
      </c>
      <c r="F1132">
        <v>8</v>
      </c>
      <c r="G1132" t="s">
        <v>3511</v>
      </c>
      <c r="H1132" t="s">
        <v>3512</v>
      </c>
      <c r="I1132" t="str">
        <f>VLOOKUP(A1132,[1]Transactions!$A$2:$Y$3480,8,FALSE)</f>
        <v>Standard</v>
      </c>
      <c r="J1132">
        <f>VLOOKUP(A1132,[1]Transactions!$A$2:$Y$3480,13,FALSE)</f>
        <v>195.33999999999992</v>
      </c>
      <c r="K1132" s="4">
        <f>VLOOKUP(A1132,[1]Transactions!$A$2:$Y$3480,14,FALSE)</f>
        <v>40303</v>
      </c>
      <c r="M1132" t="b">
        <f>VLOOKUP(A1132,[1]Transactions!$A$2:$Y$3480,5,FALSE)</f>
        <v>1</v>
      </c>
      <c r="N1132" t="str">
        <f>VLOOKUP(A1132,[1]Transactions!$A$2:$Y$3480,6,FALSE)</f>
        <v>Approved</v>
      </c>
      <c r="O1132" t="str">
        <f>VLOOKUP(A1132,[1]Transactions!$A$1:$Y$3480,7,FALSE)</f>
        <v>Trek Bicycles</v>
      </c>
      <c r="P1132" t="s">
        <v>43</v>
      </c>
      <c r="Q1132">
        <v>31</v>
      </c>
      <c r="R1132" t="s">
        <v>339</v>
      </c>
      <c r="S1132" t="s">
        <v>45</v>
      </c>
      <c r="T1132" t="s">
        <v>31</v>
      </c>
      <c r="U1132" t="s">
        <v>32</v>
      </c>
      <c r="V1132" t="s">
        <v>33</v>
      </c>
      <c r="W1132">
        <v>14</v>
      </c>
      <c r="X1132">
        <v>2</v>
      </c>
      <c r="Y1132">
        <v>2265.36</v>
      </c>
      <c r="Z1132">
        <v>406.19</v>
      </c>
      <c r="AA1132">
        <v>46</v>
      </c>
      <c r="AB1132">
        <v>213</v>
      </c>
      <c r="AC1132">
        <v>2</v>
      </c>
      <c r="AD1132">
        <v>1859.17</v>
      </c>
      <c r="AE1132">
        <f t="shared" si="125"/>
        <v>1</v>
      </c>
      <c r="AF1132">
        <f t="shared" si="121"/>
        <v>4</v>
      </c>
      <c r="AG1132">
        <f t="shared" si="122"/>
        <v>4</v>
      </c>
      <c r="AH1132">
        <f t="shared" si="123"/>
        <v>144</v>
      </c>
      <c r="AI1132" t="str">
        <f t="shared" si="124"/>
        <v>Bronz customer</v>
      </c>
    </row>
    <row r="1133" spans="1:35" x14ac:dyDescent="0.3">
      <c r="A1133">
        <v>525</v>
      </c>
      <c r="B1133" t="s">
        <v>3513</v>
      </c>
      <c r="C1133">
        <v>3282</v>
      </c>
      <c r="D1133" t="s">
        <v>40</v>
      </c>
      <c r="E1133" t="s">
        <v>25</v>
      </c>
      <c r="F1133">
        <v>2</v>
      </c>
      <c r="G1133" t="s">
        <v>3514</v>
      </c>
      <c r="H1133" t="s">
        <v>3515</v>
      </c>
      <c r="I1133" t="str">
        <f>VLOOKUP(A1133,[1]Transactions!$A$2:$Y$3480,8,FALSE)</f>
        <v>Standard</v>
      </c>
      <c r="J1133">
        <f>VLOOKUP(A1133,[1]Transactions!$A$2:$Y$3480,13,FALSE)</f>
        <v>1544.6100000000001</v>
      </c>
      <c r="K1133" s="4">
        <f>VLOOKUP(A1133,[1]Transactions!$A$2:$Y$3480,14,FALSE)</f>
        <v>40618</v>
      </c>
      <c r="M1133" t="b">
        <f>VLOOKUP(A1133,[1]Transactions!$A$2:$Y$3480,5,FALSE)</f>
        <v>0</v>
      </c>
      <c r="N1133" t="str">
        <f>VLOOKUP(A1133,[1]Transactions!$A$2:$Y$3480,6,FALSE)</f>
        <v>Approved</v>
      </c>
      <c r="O1133" t="str">
        <f>VLOOKUP(A1133,[1]Transactions!$A$1:$Y$3480,7,FALSE)</f>
        <v>OHM Cycles</v>
      </c>
      <c r="P1133" t="s">
        <v>28</v>
      </c>
      <c r="Q1133">
        <v>64</v>
      </c>
      <c r="R1133" t="s">
        <v>210</v>
      </c>
      <c r="S1133" t="s">
        <v>119</v>
      </c>
      <c r="T1133" t="s">
        <v>31</v>
      </c>
      <c r="U1133" t="s">
        <v>32</v>
      </c>
      <c r="V1133" t="s">
        <v>33</v>
      </c>
      <c r="W1133">
        <v>9</v>
      </c>
      <c r="X1133">
        <v>8</v>
      </c>
      <c r="Y1133">
        <v>10372.68</v>
      </c>
      <c r="Z1133">
        <v>6787.85</v>
      </c>
      <c r="AA1133">
        <v>40</v>
      </c>
      <c r="AB1133">
        <v>119</v>
      </c>
      <c r="AC1133">
        <v>8</v>
      </c>
      <c r="AD1133">
        <v>3584.83</v>
      </c>
      <c r="AE1133">
        <f t="shared" si="125"/>
        <v>1</v>
      </c>
      <c r="AF1133">
        <f t="shared" si="121"/>
        <v>2</v>
      </c>
      <c r="AG1133">
        <f t="shared" si="122"/>
        <v>2</v>
      </c>
      <c r="AH1133">
        <f t="shared" si="123"/>
        <v>122</v>
      </c>
      <c r="AI1133" t="str">
        <f t="shared" si="124"/>
        <v>Bronz customer</v>
      </c>
    </row>
    <row r="1134" spans="1:35" x14ac:dyDescent="0.3">
      <c r="A1134">
        <v>306</v>
      </c>
      <c r="B1134" t="s">
        <v>3516</v>
      </c>
      <c r="C1134">
        <v>3030</v>
      </c>
      <c r="D1134" t="s">
        <v>40</v>
      </c>
      <c r="E1134" t="s">
        <v>25</v>
      </c>
      <c r="F1134">
        <v>3</v>
      </c>
      <c r="G1134" t="s">
        <v>3517</v>
      </c>
      <c r="H1134" t="s">
        <v>3518</v>
      </c>
      <c r="I1134" t="str">
        <f>VLOOKUP(A1134,[1]Transactions!$A$2:$Y$3480,8,FALSE)</f>
        <v>Standard</v>
      </c>
      <c r="J1134">
        <f>VLOOKUP(A1134,[1]Transactions!$A$2:$Y$3480,13,FALSE)</f>
        <v>802.26</v>
      </c>
      <c r="K1134" s="4">
        <f>VLOOKUP(A1134,[1]Transactions!$A$2:$Y$3480,14,FALSE)</f>
        <v>42295</v>
      </c>
      <c r="M1134" t="b">
        <f>VLOOKUP(A1134,[1]Transactions!$A$2:$Y$3480,5,FALSE)</f>
        <v>0</v>
      </c>
      <c r="N1134" t="str">
        <f>VLOOKUP(A1134,[1]Transactions!$A$2:$Y$3480,6,FALSE)</f>
        <v>Approved</v>
      </c>
      <c r="O1134" t="str">
        <f>VLOOKUP(A1134,[1]Transactions!$A$1:$Y$3480,7,FALSE)</f>
        <v>OHM Cycles</v>
      </c>
      <c r="P1134" t="s">
        <v>28</v>
      </c>
      <c r="Q1134">
        <v>19</v>
      </c>
      <c r="R1134" t="s">
        <v>234</v>
      </c>
      <c r="S1134" t="s">
        <v>30</v>
      </c>
      <c r="T1134" t="s">
        <v>46</v>
      </c>
      <c r="U1134" t="s">
        <v>32</v>
      </c>
      <c r="V1134" t="s">
        <v>47</v>
      </c>
      <c r="W1134">
        <v>18</v>
      </c>
      <c r="X1134">
        <v>2</v>
      </c>
      <c r="Y1134">
        <v>1362.46</v>
      </c>
      <c r="Z1134">
        <v>1123.1099999999999</v>
      </c>
      <c r="AA1134">
        <v>47</v>
      </c>
      <c r="AB1134">
        <v>123</v>
      </c>
      <c r="AC1134">
        <v>2</v>
      </c>
      <c r="AD1134">
        <v>239.35</v>
      </c>
      <c r="AE1134">
        <f t="shared" si="125"/>
        <v>1</v>
      </c>
      <c r="AF1134">
        <f t="shared" si="121"/>
        <v>4</v>
      </c>
      <c r="AG1134">
        <f t="shared" si="122"/>
        <v>4</v>
      </c>
      <c r="AH1134">
        <f t="shared" si="123"/>
        <v>144</v>
      </c>
      <c r="AI1134" t="str">
        <f t="shared" si="124"/>
        <v>Bronz customer</v>
      </c>
    </row>
    <row r="1135" spans="1:35" x14ac:dyDescent="0.3">
      <c r="A1135">
        <v>1927</v>
      </c>
      <c r="B1135" t="s">
        <v>3519</v>
      </c>
      <c r="C1135">
        <v>3166</v>
      </c>
      <c r="D1135" t="s">
        <v>40</v>
      </c>
      <c r="E1135" t="s">
        <v>25</v>
      </c>
      <c r="F1135">
        <v>10</v>
      </c>
      <c r="G1135" t="s">
        <v>3520</v>
      </c>
      <c r="H1135" t="s">
        <v>3521</v>
      </c>
      <c r="I1135" t="str">
        <f>VLOOKUP(A1135,[1]Transactions!$A$2:$Y$3480,8,FALSE)</f>
        <v>Road</v>
      </c>
      <c r="J1135">
        <f>VLOOKUP(A1135,[1]Transactions!$A$2:$Y$3480,13,FALSE)</f>
        <v>104.24000000000001</v>
      </c>
      <c r="K1135" s="4">
        <f>VLOOKUP(A1135,[1]Transactions!$A$2:$Y$3480,14,FALSE)</f>
        <v>39526</v>
      </c>
      <c r="M1135" t="b">
        <f>VLOOKUP(A1135,[1]Transactions!$A$2:$Y$3480,5,FALSE)</f>
        <v>1</v>
      </c>
      <c r="N1135" t="str">
        <f>VLOOKUP(A1135,[1]Transactions!$A$2:$Y$3480,6,FALSE)</f>
        <v>Approved</v>
      </c>
      <c r="O1135" t="str">
        <f>VLOOKUP(A1135,[1]Transactions!$A$1:$Y$3480,7,FALSE)</f>
        <v>Solex</v>
      </c>
      <c r="P1135" t="s">
        <v>43</v>
      </c>
      <c r="Q1135">
        <v>11</v>
      </c>
      <c r="R1135" t="s">
        <v>3522</v>
      </c>
      <c r="S1135" t="s">
        <v>119</v>
      </c>
      <c r="T1135" t="s">
        <v>38</v>
      </c>
      <c r="U1135" t="s">
        <v>32</v>
      </c>
      <c r="V1135" t="s">
        <v>33</v>
      </c>
      <c r="W1135">
        <v>8</v>
      </c>
      <c r="X1135">
        <v>5</v>
      </c>
      <c r="Y1135">
        <v>6439.16</v>
      </c>
      <c r="Z1135">
        <v>2781.03</v>
      </c>
      <c r="AA1135">
        <v>45</v>
      </c>
      <c r="AB1135">
        <v>90</v>
      </c>
      <c r="AC1135">
        <v>5</v>
      </c>
      <c r="AD1135">
        <v>3658.13</v>
      </c>
      <c r="AE1135">
        <f t="shared" si="125"/>
        <v>1</v>
      </c>
      <c r="AF1135">
        <f>_xlfn.IFS(AC1135&gt;=14,1,AND(AC1135&lt;=14,AC1135&gt;7),2,AND(AC1135&lt;=7,AC1135&gt;=5),3,AND(AC1135&lt;=4,AC1135&gt;0),4)</f>
        <v>3</v>
      </c>
      <c r="AG1135">
        <f t="shared" si="122"/>
        <v>2</v>
      </c>
      <c r="AH1135">
        <f t="shared" si="123"/>
        <v>132</v>
      </c>
      <c r="AI1135" t="str">
        <f t="shared" si="124"/>
        <v>Bronz customer</v>
      </c>
    </row>
    <row r="1136" spans="1:35" x14ac:dyDescent="0.3">
      <c r="A1136">
        <v>3184</v>
      </c>
      <c r="B1136" t="s">
        <v>3523</v>
      </c>
      <c r="C1136">
        <v>2196</v>
      </c>
      <c r="D1136" t="s">
        <v>24</v>
      </c>
      <c r="E1136" t="s">
        <v>25</v>
      </c>
      <c r="F1136">
        <v>10</v>
      </c>
      <c r="G1136" t="s">
        <v>3524</v>
      </c>
      <c r="H1136" t="s">
        <v>3525</v>
      </c>
      <c r="I1136" t="str">
        <f>VLOOKUP(A1136,[1]Transactions!$A$2:$Y$3480,8,FALSE)</f>
        <v>Standard</v>
      </c>
      <c r="J1136">
        <f>VLOOKUP(A1136,[1]Transactions!$A$2:$Y$3480,13,FALSE)</f>
        <v>1702.5499999999997</v>
      </c>
      <c r="K1136" s="4">
        <f>VLOOKUP(A1136,[1]Transactions!$A$2:$Y$3480,14,FALSE)</f>
        <v>40672</v>
      </c>
      <c r="M1136" t="b">
        <f>VLOOKUP(A1136,[1]Transactions!$A$2:$Y$3480,5,FALSE)</f>
        <v>0</v>
      </c>
      <c r="N1136" t="str">
        <f>VLOOKUP(A1136,[1]Transactions!$A$2:$Y$3480,6,FALSE)</f>
        <v>Approved</v>
      </c>
      <c r="O1136" t="str">
        <f>VLOOKUP(A1136,[1]Transactions!$A$1:$Y$3480,7,FALSE)</f>
        <v>Trek Bicycles</v>
      </c>
      <c r="P1136" t="s">
        <v>43</v>
      </c>
      <c r="Q1136">
        <v>2</v>
      </c>
      <c r="R1136" t="s">
        <v>467</v>
      </c>
      <c r="S1136" t="s">
        <v>119</v>
      </c>
      <c r="T1136" t="s">
        <v>38</v>
      </c>
      <c r="U1136" t="s">
        <v>32</v>
      </c>
      <c r="V1136" t="s">
        <v>33</v>
      </c>
      <c r="W1136">
        <v>7</v>
      </c>
      <c r="X1136">
        <v>8</v>
      </c>
      <c r="Y1136">
        <v>9258.6</v>
      </c>
      <c r="Z1136">
        <v>3948.3</v>
      </c>
      <c r="AA1136">
        <v>43</v>
      </c>
      <c r="AB1136">
        <v>68</v>
      </c>
      <c r="AC1136">
        <v>8</v>
      </c>
      <c r="AD1136">
        <v>5310.3</v>
      </c>
      <c r="AE1136">
        <f t="shared" si="125"/>
        <v>2</v>
      </c>
      <c r="AF1136">
        <f t="shared" si="121"/>
        <v>2</v>
      </c>
      <c r="AG1136">
        <f t="shared" si="122"/>
        <v>1</v>
      </c>
      <c r="AH1136">
        <f t="shared" si="123"/>
        <v>221</v>
      </c>
      <c r="AI1136" t="str">
        <f t="shared" si="124"/>
        <v>Gold Customerr</v>
      </c>
    </row>
    <row r="1137" spans="1:35" x14ac:dyDescent="0.3">
      <c r="A1137">
        <v>66</v>
      </c>
      <c r="B1137" t="s">
        <v>3526</v>
      </c>
      <c r="C1137">
        <v>2217</v>
      </c>
      <c r="D1137" t="s">
        <v>24</v>
      </c>
      <c r="E1137" t="s">
        <v>25</v>
      </c>
      <c r="F1137">
        <v>10</v>
      </c>
      <c r="G1137" t="s">
        <v>3527</v>
      </c>
      <c r="H1137" t="s">
        <v>3528</v>
      </c>
      <c r="I1137" t="str">
        <f>VLOOKUP(A1137,[1]Transactions!$A$2:$Y$3480,8,FALSE)</f>
        <v>Standard</v>
      </c>
      <c r="J1137">
        <f>VLOOKUP(A1137,[1]Transactions!$A$2:$Y$3480,13,FALSE)</f>
        <v>110.56</v>
      </c>
      <c r="K1137" s="4">
        <f>VLOOKUP(A1137,[1]Transactions!$A$2:$Y$3480,14,FALSE)</f>
        <v>36367</v>
      </c>
      <c r="M1137" t="b">
        <f>VLOOKUP(A1137,[1]Transactions!$A$2:$Y$3480,5,FALSE)</f>
        <v>1</v>
      </c>
      <c r="N1137" t="str">
        <f>VLOOKUP(A1137,[1]Transactions!$A$2:$Y$3480,6,FALSE)</f>
        <v>Approved</v>
      </c>
      <c r="O1137" t="str">
        <f>VLOOKUP(A1137,[1]Transactions!$A$1:$Y$3480,7,FALSE)</f>
        <v>OHM Cycles</v>
      </c>
      <c r="P1137" t="s">
        <v>28</v>
      </c>
      <c r="Q1137">
        <v>46</v>
      </c>
      <c r="R1137" t="s">
        <v>335</v>
      </c>
      <c r="S1137" t="s">
        <v>7272</v>
      </c>
      <c r="T1137" t="s">
        <v>46</v>
      </c>
      <c r="U1137" t="s">
        <v>32</v>
      </c>
      <c r="V1137" t="s">
        <v>47</v>
      </c>
      <c r="W1137">
        <v>1</v>
      </c>
      <c r="X1137">
        <v>4</v>
      </c>
      <c r="Y1137">
        <v>5199.4799999999996</v>
      </c>
      <c r="Z1137">
        <v>1865.62</v>
      </c>
      <c r="AA1137">
        <v>18</v>
      </c>
      <c r="AB1137">
        <v>43</v>
      </c>
      <c r="AC1137">
        <v>4</v>
      </c>
      <c r="AD1137">
        <v>3333.86</v>
      </c>
      <c r="AE1137">
        <f t="shared" si="125"/>
        <v>3</v>
      </c>
      <c r="AF1137">
        <f t="shared" si="121"/>
        <v>4</v>
      </c>
      <c r="AG1137">
        <f t="shared" si="122"/>
        <v>2</v>
      </c>
      <c r="AH1137">
        <f t="shared" si="123"/>
        <v>342</v>
      </c>
      <c r="AI1137" t="str">
        <f t="shared" si="124"/>
        <v>Silver Customer</v>
      </c>
    </row>
    <row r="1138" spans="1:35" x14ac:dyDescent="0.3">
      <c r="A1138">
        <v>2089</v>
      </c>
      <c r="B1138" t="s">
        <v>3529</v>
      </c>
      <c r="C1138">
        <v>2164</v>
      </c>
      <c r="D1138" t="s">
        <v>24</v>
      </c>
      <c r="E1138" t="s">
        <v>25</v>
      </c>
      <c r="F1138">
        <v>9</v>
      </c>
      <c r="G1138" t="s">
        <v>3530</v>
      </c>
      <c r="H1138" t="s">
        <v>3531</v>
      </c>
      <c r="I1138" t="str">
        <f>VLOOKUP(A1138,[1]Transactions!$A$2:$Y$3480,8,FALSE)</f>
        <v>Standard</v>
      </c>
      <c r="J1138">
        <f>VLOOKUP(A1138,[1]Transactions!$A$2:$Y$3480,13,FALSE)</f>
        <v>133.7800000000002</v>
      </c>
      <c r="K1138" s="4">
        <f>VLOOKUP(A1138,[1]Transactions!$A$2:$Y$3480,14,FALSE)</f>
        <v>35052</v>
      </c>
      <c r="M1138" t="b">
        <f>VLOOKUP(A1138,[1]Transactions!$A$2:$Y$3480,5,FALSE)</f>
        <v>1</v>
      </c>
      <c r="N1138" t="str">
        <f>VLOOKUP(A1138,[1]Transactions!$A$2:$Y$3480,6,FALSE)</f>
        <v>Approved</v>
      </c>
      <c r="O1138" t="str">
        <f>VLOOKUP(A1138,[1]Transactions!$A$1:$Y$3480,7,FALSE)</f>
        <v>Norco Bicycles</v>
      </c>
      <c r="P1138" t="s">
        <v>28</v>
      </c>
      <c r="Q1138">
        <v>93</v>
      </c>
      <c r="R1138" t="s">
        <v>2195</v>
      </c>
      <c r="S1138" t="s">
        <v>45</v>
      </c>
      <c r="T1138" t="s">
        <v>46</v>
      </c>
      <c r="U1138" t="s">
        <v>32</v>
      </c>
      <c r="V1138" t="s">
        <v>47</v>
      </c>
      <c r="W1138">
        <v>15</v>
      </c>
      <c r="X1138">
        <v>2</v>
      </c>
      <c r="Y1138">
        <v>477.32</v>
      </c>
      <c r="Z1138">
        <v>358</v>
      </c>
      <c r="AA1138">
        <v>62</v>
      </c>
      <c r="AB1138">
        <v>147</v>
      </c>
      <c r="AC1138">
        <v>2</v>
      </c>
      <c r="AD1138">
        <v>119.32</v>
      </c>
      <c r="AE1138">
        <f t="shared" si="125"/>
        <v>1</v>
      </c>
      <c r="AF1138">
        <f t="shared" si="121"/>
        <v>4</v>
      </c>
      <c r="AG1138">
        <f t="shared" si="122"/>
        <v>4</v>
      </c>
      <c r="AH1138">
        <f t="shared" si="123"/>
        <v>144</v>
      </c>
      <c r="AI1138" t="str">
        <f t="shared" si="124"/>
        <v>Bronz customer</v>
      </c>
    </row>
    <row r="1139" spans="1:35" x14ac:dyDescent="0.3">
      <c r="A1139">
        <v>1347</v>
      </c>
      <c r="B1139" t="s">
        <v>3532</v>
      </c>
      <c r="C1139">
        <v>3620</v>
      </c>
      <c r="D1139" t="s">
        <v>40</v>
      </c>
      <c r="E1139" t="s">
        <v>25</v>
      </c>
      <c r="F1139">
        <v>2</v>
      </c>
      <c r="G1139" t="s">
        <v>3533</v>
      </c>
      <c r="H1139" t="s">
        <v>3534</v>
      </c>
      <c r="I1139" t="str">
        <f>VLOOKUP(A1139,[1]Transactions!$A$2:$Y$3480,8,FALSE)</f>
        <v>Standard</v>
      </c>
      <c r="J1139">
        <f>VLOOKUP(A1139,[1]Transactions!$A$2:$Y$3480,13,FALSE)</f>
        <v>737.17000000000007</v>
      </c>
      <c r="K1139" s="4">
        <f>VLOOKUP(A1139,[1]Transactions!$A$2:$Y$3480,14,FALSE)</f>
        <v>34996</v>
      </c>
      <c r="M1139" t="b">
        <f>VLOOKUP(A1139,[1]Transactions!$A$2:$Y$3480,5,FALSE)</f>
        <v>1</v>
      </c>
      <c r="N1139" t="str">
        <f>VLOOKUP(A1139,[1]Transactions!$A$2:$Y$3480,6,FALSE)</f>
        <v>Approved</v>
      </c>
      <c r="O1139" t="str">
        <f>VLOOKUP(A1139,[1]Transactions!$A$1:$Y$3480,7,FALSE)</f>
        <v>Solex</v>
      </c>
      <c r="P1139" t="s">
        <v>43</v>
      </c>
      <c r="Q1139">
        <v>14</v>
      </c>
      <c r="R1139" t="s">
        <v>372</v>
      </c>
      <c r="S1139" t="s">
        <v>119</v>
      </c>
      <c r="T1139" t="s">
        <v>31</v>
      </c>
      <c r="U1139" t="s">
        <v>32</v>
      </c>
      <c r="V1139" t="s">
        <v>33</v>
      </c>
      <c r="W1139">
        <v>14</v>
      </c>
      <c r="X1139">
        <v>6</v>
      </c>
      <c r="Y1139">
        <v>6106.51</v>
      </c>
      <c r="Z1139">
        <v>2361.15</v>
      </c>
      <c r="AA1139">
        <v>42</v>
      </c>
      <c r="AB1139">
        <v>91</v>
      </c>
      <c r="AC1139">
        <v>6</v>
      </c>
      <c r="AD1139">
        <v>3745.36</v>
      </c>
      <c r="AE1139">
        <f t="shared" si="125"/>
        <v>1</v>
      </c>
      <c r="AF1139">
        <f t="shared" si="121"/>
        <v>3</v>
      </c>
      <c r="AG1139">
        <f t="shared" si="122"/>
        <v>2</v>
      </c>
      <c r="AH1139">
        <f t="shared" si="123"/>
        <v>132</v>
      </c>
      <c r="AI1139" t="str">
        <f t="shared" si="124"/>
        <v>Bronz customer</v>
      </c>
    </row>
    <row r="1140" spans="1:35" x14ac:dyDescent="0.3">
      <c r="A1140">
        <v>447</v>
      </c>
      <c r="B1140" t="s">
        <v>3535</v>
      </c>
      <c r="C1140">
        <v>2213</v>
      </c>
      <c r="D1140" t="s">
        <v>24</v>
      </c>
      <c r="E1140" t="s">
        <v>25</v>
      </c>
      <c r="F1140">
        <v>10</v>
      </c>
      <c r="G1140" t="s">
        <v>3536</v>
      </c>
      <c r="H1140" t="s">
        <v>3537</v>
      </c>
      <c r="I1140" t="str">
        <f>VLOOKUP(A1140,[1]Transactions!$A$2:$Y$3480,8,FALSE)</f>
        <v>Standard</v>
      </c>
      <c r="J1140">
        <f>VLOOKUP(A1140,[1]Transactions!$A$2:$Y$3480,13,FALSE)</f>
        <v>17.869999999999997</v>
      </c>
      <c r="K1140" s="4">
        <f>VLOOKUP(A1140,[1]Transactions!$A$2:$Y$3480,14,FALSE)</f>
        <v>41245</v>
      </c>
      <c r="M1140" t="b">
        <f>VLOOKUP(A1140,[1]Transactions!$A$2:$Y$3480,5,FALSE)</f>
        <v>0</v>
      </c>
      <c r="N1140" t="str">
        <f>VLOOKUP(A1140,[1]Transactions!$A$2:$Y$3480,6,FALSE)</f>
        <v>Approved</v>
      </c>
      <c r="O1140" t="str">
        <f>VLOOKUP(A1140,[1]Transactions!$A$1:$Y$3480,7,FALSE)</f>
        <v>Solex</v>
      </c>
      <c r="P1140" t="s">
        <v>43</v>
      </c>
      <c r="Q1140">
        <v>98</v>
      </c>
      <c r="R1140" t="s">
        <v>214</v>
      </c>
      <c r="S1140" t="s">
        <v>7272</v>
      </c>
      <c r="T1140" t="s">
        <v>31</v>
      </c>
      <c r="U1140" t="s">
        <v>32</v>
      </c>
      <c r="V1140" t="s">
        <v>33</v>
      </c>
      <c r="W1140">
        <v>1</v>
      </c>
      <c r="X1140">
        <v>5</v>
      </c>
      <c r="Y1140">
        <v>6275.04</v>
      </c>
      <c r="Z1140">
        <v>3584.31</v>
      </c>
      <c r="AA1140">
        <v>18</v>
      </c>
      <c r="AB1140">
        <v>0</v>
      </c>
      <c r="AC1140">
        <v>5</v>
      </c>
      <c r="AD1140">
        <v>2690.73</v>
      </c>
      <c r="AE1140">
        <f>_xlfn.IFS(AB1140&gt;=85,1,AND(AB1140&lt;=84,AB1140&gt;44),2,AND(AB1140&lt;=44,AB1140&gt;17),3,AND(AB1140&lt;=18,AB1140&gt;=0),4)</f>
        <v>4</v>
      </c>
      <c r="AF1140">
        <f>_xlfn.IFS(AC1140&gt;=14,1,AND(AC1140&lt;=14,AC1140&gt;7),2,AND(AC1140&lt;=7,AC1140&gt;=5),3,AND(AC1140&lt;=4,AC1140&gt;0),4)</f>
        <v>3</v>
      </c>
      <c r="AG1140">
        <f t="shared" si="122"/>
        <v>3</v>
      </c>
      <c r="AH1140">
        <f t="shared" si="123"/>
        <v>433</v>
      </c>
      <c r="AI1140" t="str">
        <f t="shared" si="124"/>
        <v>Platinum Customer</v>
      </c>
    </row>
    <row r="1141" spans="1:35" x14ac:dyDescent="0.3">
      <c r="A1141">
        <v>265</v>
      </c>
      <c r="B1141" t="s">
        <v>3538</v>
      </c>
      <c r="C1141">
        <v>3195</v>
      </c>
      <c r="D1141" t="s">
        <v>40</v>
      </c>
      <c r="E1141" t="s">
        <v>25</v>
      </c>
      <c r="F1141">
        <v>9</v>
      </c>
      <c r="G1141" t="s">
        <v>3539</v>
      </c>
      <c r="H1141" t="s">
        <v>3540</v>
      </c>
      <c r="I1141" t="str">
        <f>VLOOKUP(A1141,[1]Transactions!$A$2:$Y$3480,8,FALSE)</f>
        <v>Standard</v>
      </c>
      <c r="J1141">
        <f>VLOOKUP(A1141,[1]Transactions!$A$2:$Y$3480,13,FALSE)</f>
        <v>195.33999999999992</v>
      </c>
      <c r="K1141" s="4">
        <f>VLOOKUP(A1141,[1]Transactions!$A$2:$Y$3480,14,FALSE)</f>
        <v>40303</v>
      </c>
      <c r="M1141" t="b">
        <f>VLOOKUP(A1141,[1]Transactions!$A$2:$Y$3480,5,FALSE)</f>
        <v>0</v>
      </c>
      <c r="N1141" t="str">
        <f>VLOOKUP(A1141,[1]Transactions!$A$2:$Y$3480,6,FALSE)</f>
        <v>Approved</v>
      </c>
      <c r="O1141" t="str">
        <f>VLOOKUP(A1141,[1]Transactions!$A$1:$Y$3480,7,FALSE)</f>
        <v>Trek Bicycles</v>
      </c>
      <c r="P1141" t="s">
        <v>28</v>
      </c>
      <c r="Q1141">
        <v>74</v>
      </c>
      <c r="R1141" t="s">
        <v>191</v>
      </c>
      <c r="S1141" t="s">
        <v>57</v>
      </c>
      <c r="T1141" t="s">
        <v>46</v>
      </c>
      <c r="U1141" t="s">
        <v>32</v>
      </c>
      <c r="V1141" t="s">
        <v>33</v>
      </c>
      <c r="W1141">
        <v>18</v>
      </c>
      <c r="X1141">
        <v>4</v>
      </c>
      <c r="Y1141">
        <v>4809.1400000000003</v>
      </c>
      <c r="Z1141">
        <v>2116.23</v>
      </c>
      <c r="AA1141">
        <v>54</v>
      </c>
      <c r="AB1141">
        <v>79</v>
      </c>
      <c r="AC1141">
        <v>4</v>
      </c>
      <c r="AD1141">
        <v>2692.91</v>
      </c>
      <c r="AE1141">
        <f t="shared" si="125"/>
        <v>2</v>
      </c>
      <c r="AF1141">
        <f t="shared" si="121"/>
        <v>4</v>
      </c>
      <c r="AG1141">
        <f t="shared" si="122"/>
        <v>3</v>
      </c>
      <c r="AH1141">
        <f t="shared" si="123"/>
        <v>243</v>
      </c>
      <c r="AI1141" t="str">
        <f t="shared" si="124"/>
        <v>Gold Customerr</v>
      </c>
    </row>
    <row r="1142" spans="1:35" x14ac:dyDescent="0.3">
      <c r="A1142">
        <v>1716</v>
      </c>
      <c r="B1142" t="s">
        <v>3541</v>
      </c>
      <c r="C1142">
        <v>2121</v>
      </c>
      <c r="D1142" t="s">
        <v>24</v>
      </c>
      <c r="E1142" t="s">
        <v>25</v>
      </c>
      <c r="F1142">
        <v>11</v>
      </c>
      <c r="G1142" t="s">
        <v>3542</v>
      </c>
      <c r="H1142" t="s">
        <v>3543</v>
      </c>
      <c r="I1142" t="str">
        <f>VLOOKUP(A1142,[1]Transactions!$A$2:$Y$3480,8,FALSE)</f>
        <v>Standard</v>
      </c>
      <c r="J1142">
        <f>VLOOKUP(A1142,[1]Transactions!$A$2:$Y$3480,13,FALSE)</f>
        <v>834.93999999999994</v>
      </c>
      <c r="K1142" s="4">
        <f>VLOOKUP(A1142,[1]Transactions!$A$2:$Y$3480,14,FALSE)</f>
        <v>36833</v>
      </c>
      <c r="M1142" t="b">
        <f>VLOOKUP(A1142,[1]Transactions!$A$2:$Y$3480,5,FALSE)</f>
        <v>0</v>
      </c>
      <c r="N1142" t="str">
        <f>VLOOKUP(A1142,[1]Transactions!$A$2:$Y$3480,6,FALSE)</f>
        <v>Approved</v>
      </c>
      <c r="O1142" t="str">
        <f>VLOOKUP(A1142,[1]Transactions!$A$1:$Y$3480,7,FALSE)</f>
        <v>WeareA2B</v>
      </c>
      <c r="P1142" t="s">
        <v>43</v>
      </c>
      <c r="Q1142">
        <v>42</v>
      </c>
      <c r="R1142" t="s">
        <v>665</v>
      </c>
      <c r="S1142" t="s">
        <v>183</v>
      </c>
      <c r="T1142" t="s">
        <v>38</v>
      </c>
      <c r="U1142" t="s">
        <v>32</v>
      </c>
      <c r="V1142" t="s">
        <v>47</v>
      </c>
      <c r="W1142">
        <v>5</v>
      </c>
      <c r="X1142">
        <v>2</v>
      </c>
      <c r="Y1142">
        <v>2372.87</v>
      </c>
      <c r="Z1142">
        <v>928.09</v>
      </c>
      <c r="AA1142">
        <v>33</v>
      </c>
      <c r="AB1142">
        <v>134</v>
      </c>
      <c r="AC1142">
        <v>2</v>
      </c>
      <c r="AD1142">
        <v>1444.78</v>
      </c>
      <c r="AE1142">
        <f t="shared" si="125"/>
        <v>1</v>
      </c>
      <c r="AF1142">
        <f t="shared" si="121"/>
        <v>4</v>
      </c>
      <c r="AG1142">
        <f t="shared" si="122"/>
        <v>4</v>
      </c>
      <c r="AH1142">
        <f t="shared" si="123"/>
        <v>144</v>
      </c>
      <c r="AI1142" t="str">
        <f t="shared" si="124"/>
        <v>Bronz customer</v>
      </c>
    </row>
    <row r="1143" spans="1:35" x14ac:dyDescent="0.3">
      <c r="A1143">
        <v>808</v>
      </c>
      <c r="B1143" t="s">
        <v>3544</v>
      </c>
      <c r="C1143">
        <v>3810</v>
      </c>
      <c r="D1143" t="s">
        <v>40</v>
      </c>
      <c r="E1143" t="s">
        <v>25</v>
      </c>
      <c r="F1143">
        <v>2</v>
      </c>
      <c r="G1143" t="s">
        <v>3220</v>
      </c>
      <c r="H1143" t="s">
        <v>3545</v>
      </c>
      <c r="I1143" t="str">
        <f>VLOOKUP(A1143,[1]Transactions!$A$2:$Y$3480,8,FALSE)</f>
        <v>Standard</v>
      </c>
      <c r="J1143">
        <f>VLOOKUP(A1143,[1]Transactions!$A$2:$Y$3480,13,FALSE)</f>
        <v>456.44999999999993</v>
      </c>
      <c r="K1143" s="4">
        <f>VLOOKUP(A1143,[1]Transactions!$A$2:$Y$3480,14,FALSE)</f>
        <v>34556</v>
      </c>
      <c r="M1143" t="b">
        <f>VLOOKUP(A1143,[1]Transactions!$A$2:$Y$3480,5,FALSE)</f>
        <v>0</v>
      </c>
      <c r="N1143" t="str">
        <f>VLOOKUP(A1143,[1]Transactions!$A$2:$Y$3480,6,FALSE)</f>
        <v>Approved</v>
      </c>
      <c r="O1143" t="str">
        <f>VLOOKUP(A1143,[1]Transactions!$A$1:$Y$3480,7,FALSE)</f>
        <v>OHM Cycles</v>
      </c>
      <c r="P1143" t="s">
        <v>28</v>
      </c>
      <c r="Q1143">
        <v>21</v>
      </c>
      <c r="R1143" t="s">
        <v>317</v>
      </c>
      <c r="S1143" t="s">
        <v>30</v>
      </c>
      <c r="T1143" t="s">
        <v>46</v>
      </c>
      <c r="U1143" t="s">
        <v>32</v>
      </c>
      <c r="V1143" t="s">
        <v>33</v>
      </c>
      <c r="W1143">
        <v>17</v>
      </c>
      <c r="X1143">
        <v>3</v>
      </c>
      <c r="Y1143">
        <v>3676.82</v>
      </c>
      <c r="Z1143">
        <v>1557.1</v>
      </c>
      <c r="AA1143">
        <v>40</v>
      </c>
      <c r="AB1143">
        <v>123</v>
      </c>
      <c r="AC1143">
        <v>3</v>
      </c>
      <c r="AD1143">
        <v>2119.7199999999998</v>
      </c>
      <c r="AE1143">
        <f t="shared" si="125"/>
        <v>1</v>
      </c>
      <c r="AF1143">
        <f t="shared" si="121"/>
        <v>4</v>
      </c>
      <c r="AG1143">
        <f t="shared" si="122"/>
        <v>3</v>
      </c>
      <c r="AH1143">
        <f t="shared" si="123"/>
        <v>143</v>
      </c>
      <c r="AI1143" t="str">
        <f t="shared" si="124"/>
        <v>Bronz customer</v>
      </c>
    </row>
    <row r="1144" spans="1:35" x14ac:dyDescent="0.3">
      <c r="A1144">
        <v>2814</v>
      </c>
      <c r="B1144" t="s">
        <v>3546</v>
      </c>
      <c r="C1144">
        <v>4075</v>
      </c>
      <c r="D1144" t="s">
        <v>53</v>
      </c>
      <c r="E1144" t="s">
        <v>25</v>
      </c>
      <c r="F1144">
        <v>6</v>
      </c>
      <c r="G1144" t="s">
        <v>3547</v>
      </c>
      <c r="H1144" t="s">
        <v>3548</v>
      </c>
      <c r="I1144" t="str">
        <f>VLOOKUP(A1144,[1]Transactions!$A$2:$Y$3480,8,FALSE)</f>
        <v>Standard</v>
      </c>
      <c r="J1144">
        <f>VLOOKUP(A1144,[1]Transactions!$A$2:$Y$3480,13,FALSE)</f>
        <v>502.47</v>
      </c>
      <c r="K1144" s="4">
        <f>VLOOKUP(A1144,[1]Transactions!$A$2:$Y$3480,14,FALSE)</f>
        <v>36498</v>
      </c>
      <c r="M1144" t="b">
        <f>VLOOKUP(A1144,[1]Transactions!$A$2:$Y$3480,5,FALSE)</f>
        <v>1</v>
      </c>
      <c r="N1144" t="str">
        <f>VLOOKUP(A1144,[1]Transactions!$A$2:$Y$3480,6,FALSE)</f>
        <v>Approved</v>
      </c>
      <c r="O1144" t="str">
        <f>VLOOKUP(A1144,[1]Transactions!$A$1:$Y$3480,7,FALSE)</f>
        <v>Solex</v>
      </c>
      <c r="P1144" t="s">
        <v>28</v>
      </c>
      <c r="Q1144">
        <v>42</v>
      </c>
      <c r="R1144" t="s">
        <v>44</v>
      </c>
      <c r="S1144" t="s">
        <v>176</v>
      </c>
      <c r="T1144" t="s">
        <v>46</v>
      </c>
      <c r="U1144" t="s">
        <v>32</v>
      </c>
      <c r="V1144" t="s">
        <v>33</v>
      </c>
      <c r="W1144">
        <v>18</v>
      </c>
      <c r="X1144">
        <v>4</v>
      </c>
      <c r="Y1144">
        <v>4851.34</v>
      </c>
      <c r="Z1144">
        <v>1618.52</v>
      </c>
      <c r="AA1144">
        <v>34</v>
      </c>
      <c r="AB1144">
        <v>13</v>
      </c>
      <c r="AC1144">
        <v>4</v>
      </c>
      <c r="AD1144">
        <v>3232.82</v>
      </c>
      <c r="AE1144">
        <f t="shared" si="125"/>
        <v>4</v>
      </c>
      <c r="AF1144">
        <f t="shared" si="121"/>
        <v>4</v>
      </c>
      <c r="AG1144">
        <f t="shared" si="122"/>
        <v>2</v>
      </c>
      <c r="AH1144">
        <f t="shared" si="123"/>
        <v>442</v>
      </c>
      <c r="AI1144" t="str">
        <f t="shared" si="124"/>
        <v>Platinum Customer</v>
      </c>
    </row>
    <row r="1145" spans="1:35" x14ac:dyDescent="0.3">
      <c r="A1145">
        <v>1124</v>
      </c>
      <c r="B1145" t="s">
        <v>3549</v>
      </c>
      <c r="C1145">
        <v>2118</v>
      </c>
      <c r="D1145" t="s">
        <v>24</v>
      </c>
      <c r="E1145" t="s">
        <v>25</v>
      </c>
      <c r="F1145">
        <v>11</v>
      </c>
      <c r="G1145" t="s">
        <v>3550</v>
      </c>
      <c r="H1145" t="s">
        <v>3551</v>
      </c>
      <c r="I1145" t="str">
        <f>VLOOKUP(A1145,[1]Transactions!$A$2:$Y$3480,8,FALSE)</f>
        <v>Standard</v>
      </c>
      <c r="J1145">
        <f>VLOOKUP(A1145,[1]Transactions!$A$2:$Y$3480,13,FALSE)</f>
        <v>1215.3399999999999</v>
      </c>
      <c r="K1145" s="4">
        <f>VLOOKUP(A1145,[1]Transactions!$A$2:$Y$3480,14,FALSE)</f>
        <v>39427</v>
      </c>
      <c r="M1145" t="b">
        <f>VLOOKUP(A1145,[1]Transactions!$A$2:$Y$3480,5,FALSE)</f>
        <v>1</v>
      </c>
      <c r="N1145" t="str">
        <f>VLOOKUP(A1145,[1]Transactions!$A$2:$Y$3480,6,FALSE)</f>
        <v>Approved</v>
      </c>
      <c r="O1145" t="str">
        <f>VLOOKUP(A1145,[1]Transactions!$A$1:$Y$3480,7,FALSE)</f>
        <v>Solex</v>
      </c>
      <c r="P1145" t="s">
        <v>28</v>
      </c>
      <c r="Q1145">
        <v>36</v>
      </c>
      <c r="R1145" t="s">
        <v>3552</v>
      </c>
      <c r="S1145" t="s">
        <v>30</v>
      </c>
      <c r="T1145" t="s">
        <v>38</v>
      </c>
      <c r="U1145" t="s">
        <v>32</v>
      </c>
      <c r="V1145" t="s">
        <v>33</v>
      </c>
      <c r="W1145">
        <v>9</v>
      </c>
      <c r="X1145">
        <v>3</v>
      </c>
      <c r="Y1145">
        <v>3731.08</v>
      </c>
      <c r="Z1145">
        <v>989.04</v>
      </c>
      <c r="AA1145">
        <v>55</v>
      </c>
      <c r="AB1145">
        <v>44</v>
      </c>
      <c r="AC1145">
        <v>3</v>
      </c>
      <c r="AD1145">
        <v>2742.04</v>
      </c>
      <c r="AE1145">
        <f t="shared" si="125"/>
        <v>3</v>
      </c>
      <c r="AF1145">
        <f t="shared" si="121"/>
        <v>4</v>
      </c>
      <c r="AG1145">
        <f t="shared" si="122"/>
        <v>3</v>
      </c>
      <c r="AH1145">
        <f t="shared" si="123"/>
        <v>343</v>
      </c>
      <c r="AI1145" t="str">
        <f t="shared" si="124"/>
        <v>Silver Customer</v>
      </c>
    </row>
    <row r="1146" spans="1:35" x14ac:dyDescent="0.3">
      <c r="A1146">
        <v>2791</v>
      </c>
      <c r="B1146" t="s">
        <v>3553</v>
      </c>
      <c r="C1146">
        <v>2170</v>
      </c>
      <c r="D1146" t="s">
        <v>24</v>
      </c>
      <c r="E1146" t="s">
        <v>25</v>
      </c>
      <c r="F1146">
        <v>8</v>
      </c>
      <c r="G1146" t="s">
        <v>3554</v>
      </c>
      <c r="H1146" t="s">
        <v>3555</v>
      </c>
      <c r="I1146" t="str">
        <f>VLOOKUP(A1146,[1]Transactions!$A$2:$Y$3480,8,FALSE)</f>
        <v>Standard</v>
      </c>
      <c r="J1146">
        <f>VLOOKUP(A1146,[1]Transactions!$A$2:$Y$3480,13,FALSE)</f>
        <v>1612.25</v>
      </c>
      <c r="K1146" s="4">
        <f>VLOOKUP(A1146,[1]Transactions!$A$2:$Y$3480,14,FALSE)</f>
        <v>37499</v>
      </c>
      <c r="M1146" t="b">
        <f>VLOOKUP(A1146,[1]Transactions!$A$2:$Y$3480,5,FALSE)</f>
        <v>1</v>
      </c>
      <c r="N1146" t="str">
        <f>VLOOKUP(A1146,[1]Transactions!$A$2:$Y$3480,6,FALSE)</f>
        <v>Approved</v>
      </c>
      <c r="O1146" t="str">
        <f>VLOOKUP(A1146,[1]Transactions!$A$1:$Y$3480,7,FALSE)</f>
        <v>Solex</v>
      </c>
      <c r="P1146" t="s">
        <v>28</v>
      </c>
      <c r="Q1146">
        <v>72</v>
      </c>
      <c r="R1146" t="s">
        <v>822</v>
      </c>
      <c r="S1146" t="s">
        <v>45</v>
      </c>
      <c r="T1146" t="s">
        <v>31</v>
      </c>
      <c r="U1146" t="s">
        <v>32</v>
      </c>
      <c r="V1146" t="s">
        <v>47</v>
      </c>
      <c r="W1146">
        <v>3</v>
      </c>
      <c r="X1146">
        <v>6</v>
      </c>
      <c r="Y1146">
        <v>8909.15</v>
      </c>
      <c r="Z1146">
        <v>3021.49</v>
      </c>
      <c r="AA1146">
        <v>32</v>
      </c>
      <c r="AB1146">
        <v>14</v>
      </c>
      <c r="AC1146">
        <v>6</v>
      </c>
      <c r="AD1146">
        <v>5887.66</v>
      </c>
      <c r="AE1146">
        <f t="shared" si="125"/>
        <v>4</v>
      </c>
      <c r="AF1146">
        <f t="shared" si="121"/>
        <v>3</v>
      </c>
      <c r="AG1146">
        <f t="shared" si="122"/>
        <v>1</v>
      </c>
      <c r="AH1146">
        <f t="shared" si="123"/>
        <v>431</v>
      </c>
      <c r="AI1146" t="str">
        <f t="shared" si="124"/>
        <v>Platinum Customer</v>
      </c>
    </row>
    <row r="1147" spans="1:35" x14ac:dyDescent="0.3">
      <c r="A1147">
        <v>219</v>
      </c>
      <c r="B1147" t="s">
        <v>3556</v>
      </c>
      <c r="C1147">
        <v>2776</v>
      </c>
      <c r="D1147" t="s">
        <v>24</v>
      </c>
      <c r="E1147" t="s">
        <v>25</v>
      </c>
      <c r="F1147">
        <v>8</v>
      </c>
      <c r="G1147" t="s">
        <v>3557</v>
      </c>
      <c r="H1147" t="s">
        <v>3558</v>
      </c>
      <c r="I1147" t="str">
        <f>VLOOKUP(A1147,[1]Transactions!$A$2:$Y$3480,8,FALSE)</f>
        <v>Road</v>
      </c>
      <c r="J1147">
        <f>VLOOKUP(A1147,[1]Transactions!$A$2:$Y$3480,13,FALSE)</f>
        <v>64.92999999999995</v>
      </c>
      <c r="K1147" s="4">
        <f>VLOOKUP(A1147,[1]Transactions!$A$2:$Y$3480,14,FALSE)</f>
        <v>40487</v>
      </c>
      <c r="M1147" t="b">
        <f>VLOOKUP(A1147,[1]Transactions!$A$2:$Y$3480,5,FALSE)</f>
        <v>0</v>
      </c>
      <c r="N1147" t="str">
        <f>VLOOKUP(A1147,[1]Transactions!$A$2:$Y$3480,6,FALSE)</f>
        <v>Approved</v>
      </c>
      <c r="O1147" t="str">
        <f>VLOOKUP(A1147,[1]Transactions!$A$1:$Y$3480,7,FALSE)</f>
        <v>Giant Bicycles</v>
      </c>
      <c r="P1147" t="s">
        <v>28</v>
      </c>
      <c r="Q1147">
        <v>9</v>
      </c>
      <c r="R1147" t="s">
        <v>2684</v>
      </c>
      <c r="S1147" t="s">
        <v>30</v>
      </c>
      <c r="T1147" t="s">
        <v>31</v>
      </c>
      <c r="U1147" t="s">
        <v>32</v>
      </c>
      <c r="V1147" t="s">
        <v>47</v>
      </c>
      <c r="W1147">
        <v>7</v>
      </c>
      <c r="X1147">
        <v>6</v>
      </c>
      <c r="Y1147">
        <v>6156.27</v>
      </c>
      <c r="Z1147">
        <v>4467.9399999999996</v>
      </c>
      <c r="AA1147">
        <v>55</v>
      </c>
      <c r="AB1147">
        <v>40</v>
      </c>
      <c r="AC1147">
        <v>6</v>
      </c>
      <c r="AD1147">
        <v>1688.33</v>
      </c>
      <c r="AE1147">
        <f t="shared" si="125"/>
        <v>3</v>
      </c>
      <c r="AF1147">
        <f t="shared" si="121"/>
        <v>3</v>
      </c>
      <c r="AG1147">
        <f t="shared" si="122"/>
        <v>4</v>
      </c>
      <c r="AH1147">
        <f t="shared" si="123"/>
        <v>334</v>
      </c>
      <c r="AI1147" t="str">
        <f t="shared" si="124"/>
        <v>Silver Customer</v>
      </c>
    </row>
    <row r="1148" spans="1:35" x14ac:dyDescent="0.3">
      <c r="A1148">
        <v>43</v>
      </c>
      <c r="B1148" t="s">
        <v>3559</v>
      </c>
      <c r="C1148">
        <v>4018</v>
      </c>
      <c r="D1148" t="s">
        <v>53</v>
      </c>
      <c r="E1148" t="s">
        <v>25</v>
      </c>
      <c r="F1148">
        <v>8</v>
      </c>
      <c r="G1148" t="s">
        <v>70</v>
      </c>
      <c r="H1148" t="s">
        <v>3560</v>
      </c>
      <c r="I1148" t="str">
        <f>VLOOKUP(A1148,[1]Transactions!$A$2:$Y$3480,8,FALSE)</f>
        <v>Standard</v>
      </c>
      <c r="J1148">
        <f>VLOOKUP(A1148,[1]Transactions!$A$2:$Y$3480,13,FALSE)</f>
        <v>128.45999999999992</v>
      </c>
      <c r="K1148" s="4">
        <f>VLOOKUP(A1148,[1]Transactions!$A$2:$Y$3480,14,FALSE)</f>
        <v>41922</v>
      </c>
      <c r="M1148" t="b">
        <f>VLOOKUP(A1148,[1]Transactions!$A$2:$Y$3480,5,FALSE)</f>
        <v>0</v>
      </c>
      <c r="N1148" t="str">
        <f>VLOOKUP(A1148,[1]Transactions!$A$2:$Y$3480,6,FALSE)</f>
        <v>Cancelled</v>
      </c>
      <c r="O1148" t="str">
        <f>VLOOKUP(A1148,[1]Transactions!$A$1:$Y$3480,7,FALSE)</f>
        <v>WeareA2B</v>
      </c>
      <c r="P1148" t="s">
        <v>43</v>
      </c>
      <c r="Q1148">
        <v>38</v>
      </c>
      <c r="R1148" t="s">
        <v>339</v>
      </c>
      <c r="S1148" t="s">
        <v>57</v>
      </c>
      <c r="T1148" t="s">
        <v>31</v>
      </c>
      <c r="U1148" t="s">
        <v>32</v>
      </c>
      <c r="V1148" t="s">
        <v>47</v>
      </c>
      <c r="W1148">
        <v>5</v>
      </c>
      <c r="X1148">
        <v>9</v>
      </c>
      <c r="Y1148">
        <v>6574.59</v>
      </c>
      <c r="Z1148">
        <v>2954.64</v>
      </c>
      <c r="AA1148">
        <v>37</v>
      </c>
      <c r="AB1148">
        <v>61</v>
      </c>
      <c r="AC1148">
        <v>9</v>
      </c>
      <c r="AD1148">
        <v>3619.95</v>
      </c>
      <c r="AE1148">
        <f t="shared" si="125"/>
        <v>2</v>
      </c>
      <c r="AF1148">
        <f t="shared" si="121"/>
        <v>2</v>
      </c>
      <c r="AG1148">
        <f t="shared" si="122"/>
        <v>2</v>
      </c>
      <c r="AH1148">
        <f t="shared" si="123"/>
        <v>222</v>
      </c>
      <c r="AI1148" t="str">
        <f t="shared" si="124"/>
        <v>Gold Customerr</v>
      </c>
    </row>
    <row r="1149" spans="1:35" x14ac:dyDescent="0.3">
      <c r="A1149">
        <v>836</v>
      </c>
      <c r="B1149" t="s">
        <v>3561</v>
      </c>
      <c r="C1149">
        <v>4210</v>
      </c>
      <c r="D1149" t="s">
        <v>53</v>
      </c>
      <c r="E1149" t="s">
        <v>25</v>
      </c>
      <c r="F1149">
        <v>10</v>
      </c>
      <c r="G1149" t="s">
        <v>3562</v>
      </c>
      <c r="H1149" t="s">
        <v>3563</v>
      </c>
      <c r="I1149" t="str">
        <f>VLOOKUP(A1149,[1]Transactions!$A$2:$Y$3480,8,FALSE)</f>
        <v>Standard</v>
      </c>
      <c r="J1149">
        <f>VLOOKUP(A1149,[1]Transactions!$A$2:$Y$3480,13,FALSE)</f>
        <v>1215.3399999999999</v>
      </c>
      <c r="K1149" s="4">
        <f>VLOOKUP(A1149,[1]Transactions!$A$2:$Y$3480,14,FALSE)</f>
        <v>39427</v>
      </c>
      <c r="M1149" t="b">
        <f>VLOOKUP(A1149,[1]Transactions!$A$2:$Y$3480,5,FALSE)</f>
        <v>0</v>
      </c>
      <c r="N1149" t="str">
        <f>VLOOKUP(A1149,[1]Transactions!$A$2:$Y$3480,6,FALSE)</f>
        <v>Approved</v>
      </c>
      <c r="O1149" t="str">
        <f>VLOOKUP(A1149,[1]Transactions!$A$1:$Y$3480,7,FALSE)</f>
        <v>Solex</v>
      </c>
      <c r="P1149" t="s">
        <v>43</v>
      </c>
      <c r="Q1149">
        <v>33</v>
      </c>
      <c r="R1149" t="s">
        <v>107</v>
      </c>
      <c r="S1149" t="s">
        <v>45</v>
      </c>
      <c r="T1149" t="s">
        <v>31</v>
      </c>
      <c r="U1149" t="s">
        <v>32</v>
      </c>
      <c r="V1149" t="s">
        <v>33</v>
      </c>
      <c r="W1149">
        <v>9</v>
      </c>
      <c r="X1149">
        <v>4</v>
      </c>
      <c r="Y1149">
        <v>3562.2</v>
      </c>
      <c r="Z1149">
        <v>1793.76</v>
      </c>
      <c r="AA1149">
        <v>30</v>
      </c>
      <c r="AB1149">
        <v>72</v>
      </c>
      <c r="AC1149">
        <v>4</v>
      </c>
      <c r="AD1149">
        <v>1768.44</v>
      </c>
      <c r="AE1149">
        <f t="shared" si="125"/>
        <v>2</v>
      </c>
      <c r="AF1149">
        <f t="shared" si="121"/>
        <v>4</v>
      </c>
      <c r="AG1149">
        <f t="shared" si="122"/>
        <v>4</v>
      </c>
      <c r="AH1149">
        <f t="shared" si="123"/>
        <v>244</v>
      </c>
      <c r="AI1149" t="str">
        <f t="shared" si="124"/>
        <v>Gold Customerr</v>
      </c>
    </row>
    <row r="1150" spans="1:35" x14ac:dyDescent="0.3">
      <c r="A1150">
        <v>3407</v>
      </c>
      <c r="B1150" t="s">
        <v>3564</v>
      </c>
      <c r="C1150">
        <v>3015</v>
      </c>
      <c r="D1150" t="s">
        <v>40</v>
      </c>
      <c r="E1150" t="s">
        <v>25</v>
      </c>
      <c r="F1150">
        <v>10</v>
      </c>
      <c r="G1150" t="s">
        <v>3565</v>
      </c>
      <c r="H1150" t="s">
        <v>3566</v>
      </c>
      <c r="I1150" t="str">
        <f>VLOOKUP(A1150,[1]Transactions!$A$2:$Y$3480,8,FALSE)</f>
        <v>Standard</v>
      </c>
      <c r="J1150">
        <f>VLOOKUP(A1150,[1]Transactions!$A$2:$Y$3480,13,FALSE)</f>
        <v>451.65000000000009</v>
      </c>
      <c r="K1150" s="4">
        <f>VLOOKUP(A1150,[1]Transactions!$A$2:$Y$3480,14,FALSE)</f>
        <v>41701</v>
      </c>
      <c r="M1150" t="b">
        <f>VLOOKUP(A1150,[1]Transactions!$A$2:$Y$3480,5,FALSE)</f>
        <v>1</v>
      </c>
      <c r="N1150" t="str">
        <f>VLOOKUP(A1150,[1]Transactions!$A$2:$Y$3480,6,FALSE)</f>
        <v>Approved</v>
      </c>
      <c r="O1150" t="str">
        <f>VLOOKUP(A1150,[1]Transactions!$A$1:$Y$3480,7,FALSE)</f>
        <v>Giant Bicycles</v>
      </c>
      <c r="P1150" t="s">
        <v>28</v>
      </c>
      <c r="Q1150">
        <v>53</v>
      </c>
      <c r="R1150" t="s">
        <v>580</v>
      </c>
      <c r="S1150" t="s">
        <v>45</v>
      </c>
      <c r="T1150" t="s">
        <v>46</v>
      </c>
      <c r="U1150" t="s">
        <v>32</v>
      </c>
      <c r="V1150" t="s">
        <v>33</v>
      </c>
      <c r="W1150">
        <v>19</v>
      </c>
      <c r="X1150">
        <v>7</v>
      </c>
      <c r="Y1150">
        <v>7901.58</v>
      </c>
      <c r="Z1150">
        <v>4430.51</v>
      </c>
      <c r="AA1150">
        <v>58</v>
      </c>
      <c r="AB1150">
        <v>18</v>
      </c>
      <c r="AC1150">
        <v>7</v>
      </c>
      <c r="AD1150">
        <v>3471.07</v>
      </c>
      <c r="AE1150">
        <f t="shared" si="125"/>
        <v>3</v>
      </c>
      <c r="AF1150">
        <f t="shared" si="121"/>
        <v>3</v>
      </c>
      <c r="AG1150">
        <f t="shared" si="122"/>
        <v>2</v>
      </c>
      <c r="AH1150">
        <f t="shared" si="123"/>
        <v>332</v>
      </c>
      <c r="AI1150" t="str">
        <f t="shared" si="124"/>
        <v>Silver Customer</v>
      </c>
    </row>
    <row r="1151" spans="1:35" x14ac:dyDescent="0.3">
      <c r="A1151">
        <v>2675</v>
      </c>
      <c r="B1151" t="s">
        <v>3567</v>
      </c>
      <c r="C1151">
        <v>2527</v>
      </c>
      <c r="D1151" t="s">
        <v>24</v>
      </c>
      <c r="E1151" t="s">
        <v>25</v>
      </c>
      <c r="F1151">
        <v>7</v>
      </c>
      <c r="G1151" t="s">
        <v>3568</v>
      </c>
      <c r="H1151" t="s">
        <v>3569</v>
      </c>
      <c r="I1151" t="str">
        <f>VLOOKUP(A1151,[1]Transactions!$A$2:$Y$3480,8,FALSE)</f>
        <v>Road</v>
      </c>
      <c r="J1151">
        <f>VLOOKUP(A1151,[1]Transactions!$A$2:$Y$3480,13,FALSE)</f>
        <v>198.22000000000003</v>
      </c>
      <c r="K1151" s="4">
        <f>VLOOKUP(A1151,[1]Transactions!$A$2:$Y$3480,14,FALSE)</f>
        <v>33879</v>
      </c>
      <c r="M1151" t="b">
        <f>VLOOKUP(A1151,[1]Transactions!$A$2:$Y$3480,5,FALSE)</f>
        <v>1</v>
      </c>
      <c r="N1151" t="str">
        <f>VLOOKUP(A1151,[1]Transactions!$A$2:$Y$3480,6,FALSE)</f>
        <v>Approved</v>
      </c>
      <c r="O1151" t="str">
        <f>VLOOKUP(A1151,[1]Transactions!$A$1:$Y$3480,7,FALSE)</f>
        <v>Giant Bicycles</v>
      </c>
      <c r="P1151" t="s">
        <v>43</v>
      </c>
      <c r="Q1151">
        <v>24</v>
      </c>
      <c r="R1151" t="s">
        <v>153</v>
      </c>
      <c r="S1151" t="s">
        <v>57</v>
      </c>
      <c r="T1151" t="s">
        <v>31</v>
      </c>
      <c r="U1151" t="s">
        <v>32</v>
      </c>
      <c r="V1151" t="s">
        <v>47</v>
      </c>
      <c r="W1151">
        <v>7</v>
      </c>
      <c r="X1151">
        <v>5</v>
      </c>
      <c r="Y1151">
        <v>5429.8</v>
      </c>
      <c r="Z1151">
        <v>2786.56</v>
      </c>
      <c r="AA1151">
        <v>47</v>
      </c>
      <c r="AB1151">
        <v>95</v>
      </c>
      <c r="AC1151">
        <v>5</v>
      </c>
      <c r="AD1151">
        <v>2643.24</v>
      </c>
      <c r="AE1151">
        <f t="shared" si="125"/>
        <v>1</v>
      </c>
      <c r="AF1151">
        <f>_xlfn.IFS(AC1151&gt;=14,1,AND(AC1151&lt;=14,AC1151&gt;7),2,AND(AC1151&lt;=7,AC1151&gt;=5),3,AND(AC1151&lt;=4,AC1151&gt;0),4)</f>
        <v>3</v>
      </c>
      <c r="AG1151">
        <f t="shared" si="122"/>
        <v>3</v>
      </c>
      <c r="AH1151">
        <f t="shared" si="123"/>
        <v>133</v>
      </c>
      <c r="AI1151" t="str">
        <f t="shared" si="124"/>
        <v>Bronz customer</v>
      </c>
    </row>
    <row r="1152" spans="1:35" x14ac:dyDescent="0.3">
      <c r="A1152">
        <v>1959</v>
      </c>
      <c r="B1152" t="s">
        <v>3570</v>
      </c>
      <c r="C1152">
        <v>4152</v>
      </c>
      <c r="D1152" t="s">
        <v>53</v>
      </c>
      <c r="E1152" t="s">
        <v>25</v>
      </c>
      <c r="F1152">
        <v>9</v>
      </c>
      <c r="G1152" t="s">
        <v>3571</v>
      </c>
      <c r="H1152" t="s">
        <v>3572</v>
      </c>
      <c r="I1152" t="str">
        <f>VLOOKUP(A1152,[1]Transactions!$A$2:$Y$3480,8,FALSE)</f>
        <v>Road</v>
      </c>
      <c r="J1152">
        <f>VLOOKUP(A1152,[1]Transactions!$A$2:$Y$3480,13,FALSE)</f>
        <v>199.09999999999991</v>
      </c>
      <c r="K1152" s="4">
        <f>VLOOKUP(A1152,[1]Transactions!$A$2:$Y$3480,14,FALSE)</f>
        <v>39526</v>
      </c>
      <c r="M1152" t="b">
        <f>VLOOKUP(A1152,[1]Transactions!$A$2:$Y$3480,5,FALSE)</f>
        <v>1</v>
      </c>
      <c r="N1152" t="str">
        <f>VLOOKUP(A1152,[1]Transactions!$A$2:$Y$3480,6,FALSE)</f>
        <v>Approved</v>
      </c>
      <c r="O1152" t="str">
        <f>VLOOKUP(A1152,[1]Transactions!$A$1:$Y$3480,7,FALSE)</f>
        <v>OHM Cycles</v>
      </c>
      <c r="P1152" t="s">
        <v>28</v>
      </c>
      <c r="Q1152">
        <v>3</v>
      </c>
      <c r="R1152" t="s">
        <v>339</v>
      </c>
      <c r="S1152" t="s">
        <v>30</v>
      </c>
      <c r="T1152" t="s">
        <v>31</v>
      </c>
      <c r="U1152" t="s">
        <v>32</v>
      </c>
      <c r="V1152" t="s">
        <v>33</v>
      </c>
      <c r="W1152">
        <v>16</v>
      </c>
      <c r="X1152">
        <v>8</v>
      </c>
      <c r="Y1152">
        <v>7593.28</v>
      </c>
      <c r="Z1152">
        <v>4114.0600000000004</v>
      </c>
      <c r="AA1152">
        <v>42</v>
      </c>
      <c r="AB1152">
        <v>141</v>
      </c>
      <c r="AC1152">
        <v>8</v>
      </c>
      <c r="AD1152">
        <v>3479.22</v>
      </c>
      <c r="AE1152">
        <f t="shared" si="125"/>
        <v>1</v>
      </c>
      <c r="AF1152">
        <f t="shared" si="121"/>
        <v>2</v>
      </c>
      <c r="AG1152">
        <f t="shared" si="122"/>
        <v>2</v>
      </c>
      <c r="AH1152">
        <f t="shared" si="123"/>
        <v>122</v>
      </c>
      <c r="AI1152" t="str">
        <f t="shared" si="124"/>
        <v>Bronz customer</v>
      </c>
    </row>
    <row r="1153" spans="1:35" x14ac:dyDescent="0.3">
      <c r="A1153">
        <v>2517</v>
      </c>
      <c r="B1153" t="s">
        <v>3573</v>
      </c>
      <c r="C1153">
        <v>2760</v>
      </c>
      <c r="D1153" t="s">
        <v>24</v>
      </c>
      <c r="E1153" t="s">
        <v>25</v>
      </c>
      <c r="F1153">
        <v>6</v>
      </c>
      <c r="G1153" t="s">
        <v>3574</v>
      </c>
      <c r="H1153" t="s">
        <v>3575</v>
      </c>
      <c r="I1153" t="str">
        <f>VLOOKUP(A1153,[1]Transactions!$A$2:$Y$3480,8,FALSE)</f>
        <v>Road</v>
      </c>
      <c r="J1153">
        <f>VLOOKUP(A1153,[1]Transactions!$A$2:$Y$3480,13,FALSE)</f>
        <v>309.80999999999995</v>
      </c>
      <c r="K1153" s="4">
        <f>VLOOKUP(A1153,[1]Transactions!$A$2:$Y$3480,14,FALSE)</f>
        <v>37823</v>
      </c>
      <c r="M1153" t="b">
        <f>VLOOKUP(A1153,[1]Transactions!$A$2:$Y$3480,5,FALSE)</f>
        <v>1</v>
      </c>
      <c r="N1153" t="str">
        <f>VLOOKUP(A1153,[1]Transactions!$A$2:$Y$3480,6,FALSE)</f>
        <v>Approved</v>
      </c>
      <c r="O1153" t="str">
        <f>VLOOKUP(A1153,[1]Transactions!$A$1:$Y$3480,7,FALSE)</f>
        <v>Norco Bicycles</v>
      </c>
      <c r="P1153" t="s">
        <v>43</v>
      </c>
      <c r="Q1153">
        <v>1</v>
      </c>
      <c r="R1153" t="s">
        <v>141</v>
      </c>
      <c r="S1153" t="s">
        <v>30</v>
      </c>
      <c r="T1153" t="s">
        <v>31</v>
      </c>
      <c r="U1153" t="s">
        <v>32</v>
      </c>
      <c r="V1153" t="s">
        <v>33</v>
      </c>
      <c r="W1153">
        <v>9</v>
      </c>
      <c r="X1153">
        <v>3</v>
      </c>
      <c r="Y1153">
        <v>4813.3999999999996</v>
      </c>
      <c r="Z1153">
        <v>1867.55</v>
      </c>
      <c r="AA1153">
        <v>41</v>
      </c>
      <c r="AB1153">
        <v>145</v>
      </c>
      <c r="AC1153">
        <v>3</v>
      </c>
      <c r="AD1153">
        <v>2945.85</v>
      </c>
      <c r="AE1153">
        <f t="shared" si="125"/>
        <v>1</v>
      </c>
      <c r="AF1153">
        <f t="shared" si="121"/>
        <v>4</v>
      </c>
      <c r="AG1153">
        <f t="shared" si="122"/>
        <v>2</v>
      </c>
      <c r="AH1153">
        <f t="shared" si="123"/>
        <v>142</v>
      </c>
      <c r="AI1153" t="str">
        <f t="shared" si="124"/>
        <v>Bronz customer</v>
      </c>
    </row>
    <row r="1154" spans="1:35" x14ac:dyDescent="0.3">
      <c r="A1154">
        <v>150</v>
      </c>
      <c r="B1154" t="s">
        <v>3576</v>
      </c>
      <c r="C1154">
        <v>2330</v>
      </c>
      <c r="D1154" t="s">
        <v>24</v>
      </c>
      <c r="E1154" t="s">
        <v>25</v>
      </c>
      <c r="F1154">
        <v>7</v>
      </c>
      <c r="G1154" t="s">
        <v>1464</v>
      </c>
      <c r="H1154" t="s">
        <v>3577</v>
      </c>
      <c r="I1154" t="str">
        <f>VLOOKUP(A1154,[1]Transactions!$A$2:$Y$3480,8,FALSE)</f>
        <v>Road</v>
      </c>
      <c r="J1154">
        <f>VLOOKUP(A1154,[1]Transactions!$A$2:$Y$3480,13,FALSE)</f>
        <v>75.139999999999986</v>
      </c>
      <c r="K1154" s="4">
        <f>VLOOKUP(A1154,[1]Transactions!$A$2:$Y$3480,14,FALSE)</f>
        <v>34586</v>
      </c>
      <c r="M1154" t="b">
        <f>VLOOKUP(A1154,[1]Transactions!$A$2:$Y$3480,5,FALSE)</f>
        <v>1</v>
      </c>
      <c r="N1154" t="str">
        <f>VLOOKUP(A1154,[1]Transactions!$A$2:$Y$3480,6,FALSE)</f>
        <v>Approved</v>
      </c>
      <c r="O1154" t="str">
        <f>VLOOKUP(A1154,[1]Transactions!$A$1:$Y$3480,7,FALSE)</f>
        <v>OHM Cycles</v>
      </c>
      <c r="P1154" t="s">
        <v>28</v>
      </c>
      <c r="Q1154">
        <v>6</v>
      </c>
      <c r="R1154" t="s">
        <v>580</v>
      </c>
      <c r="S1154" t="s">
        <v>45</v>
      </c>
      <c r="T1154" t="s">
        <v>38</v>
      </c>
      <c r="U1154" t="s">
        <v>32</v>
      </c>
      <c r="V1154" t="s">
        <v>47</v>
      </c>
      <c r="W1154">
        <v>17</v>
      </c>
      <c r="X1154">
        <v>4</v>
      </c>
      <c r="Y1154">
        <v>3630.96</v>
      </c>
      <c r="Z1154">
        <v>1184.45</v>
      </c>
      <c r="AA1154">
        <v>37</v>
      </c>
      <c r="AB1154">
        <v>75</v>
      </c>
      <c r="AC1154">
        <v>4</v>
      </c>
      <c r="AD1154">
        <v>2446.5100000000002</v>
      </c>
      <c r="AE1154">
        <f t="shared" si="125"/>
        <v>2</v>
      </c>
      <c r="AF1154">
        <f t="shared" si="121"/>
        <v>4</v>
      </c>
      <c r="AG1154">
        <f t="shared" si="122"/>
        <v>3</v>
      </c>
      <c r="AH1154">
        <f t="shared" si="123"/>
        <v>243</v>
      </c>
      <c r="AI1154" t="str">
        <f t="shared" si="124"/>
        <v>Gold Customerr</v>
      </c>
    </row>
    <row r="1155" spans="1:35" x14ac:dyDescent="0.3">
      <c r="A1155">
        <v>1334</v>
      </c>
      <c r="B1155" t="s">
        <v>3578</v>
      </c>
      <c r="C1155">
        <v>3840</v>
      </c>
      <c r="D1155" t="s">
        <v>40</v>
      </c>
      <c r="E1155" t="s">
        <v>25</v>
      </c>
      <c r="F1155">
        <v>2</v>
      </c>
      <c r="G1155" t="s">
        <v>3579</v>
      </c>
      <c r="H1155" t="s">
        <v>3580</v>
      </c>
      <c r="I1155" t="str">
        <f>VLOOKUP(A1155,[1]Transactions!$A$2:$Y$3480,8,FALSE)</f>
        <v>Standard</v>
      </c>
      <c r="J1155">
        <f>VLOOKUP(A1155,[1]Transactions!$A$2:$Y$3480,13,FALSE)</f>
        <v>17.869999999999997</v>
      </c>
      <c r="K1155" s="4">
        <f>VLOOKUP(A1155,[1]Transactions!$A$2:$Y$3480,14,FALSE)</f>
        <v>41245</v>
      </c>
      <c r="M1155" t="b">
        <f>VLOOKUP(A1155,[1]Transactions!$A$2:$Y$3480,5,FALSE)</f>
        <v>1</v>
      </c>
      <c r="N1155" t="str">
        <f>VLOOKUP(A1155,[1]Transactions!$A$2:$Y$3480,6,FALSE)</f>
        <v>Approved</v>
      </c>
      <c r="O1155" t="str">
        <f>VLOOKUP(A1155,[1]Transactions!$A$1:$Y$3480,7,FALSE)</f>
        <v>Solex</v>
      </c>
      <c r="P1155" t="s">
        <v>43</v>
      </c>
      <c r="Q1155">
        <v>72</v>
      </c>
      <c r="R1155" t="s">
        <v>599</v>
      </c>
      <c r="S1155" t="s">
        <v>45</v>
      </c>
      <c r="T1155" t="s">
        <v>31</v>
      </c>
      <c r="U1155" t="s">
        <v>32</v>
      </c>
      <c r="V1155" t="s">
        <v>47</v>
      </c>
      <c r="W1155">
        <v>4</v>
      </c>
      <c r="X1155">
        <v>2</v>
      </c>
      <c r="Y1155">
        <v>3129.32</v>
      </c>
      <c r="Z1155">
        <v>2409.34</v>
      </c>
      <c r="AA1155">
        <v>21</v>
      </c>
      <c r="AB1155">
        <v>240</v>
      </c>
      <c r="AC1155">
        <v>2</v>
      </c>
      <c r="AD1155">
        <v>719.98</v>
      </c>
      <c r="AE1155">
        <f t="shared" si="125"/>
        <v>1</v>
      </c>
      <c r="AF1155">
        <f t="shared" ref="AF1155:AF1218" si="127">_xlfn.IFS(AC1155&gt;=14,1,AND(AC1155&lt;=14,AC1155&gt;7),2,AND(AC1155&lt;=7,AC1155&gt;5),3,AND(AC1155&lt;=4,AC1155&gt;0),4)</f>
        <v>4</v>
      </c>
      <c r="AG1155">
        <f t="shared" ref="AG1155:AG1218" si="128">_xlfn.IFS(AD1155&gt;4273.398,1,AND(AD1155&lt;=4273.398,AD1155&gt;2918.195),2,AND(AD1155&lt;=2918.195,AD1155&gt;1905.948),3,AND(AD1155&lt;=1905.948,AD1155&gt;15.08),4)</f>
        <v>4</v>
      </c>
      <c r="AH1155">
        <f t="shared" ref="AH1155:AH1218" si="129">(100*AE1155+10*AF1155+AG1155)</f>
        <v>144</v>
      </c>
      <c r="AI1155" t="str">
        <f t="shared" ref="AI1155:AI1218" si="130">_xlfn.IFS(AH1155&gt;411,"Platinum Customer",AND(AH1155&lt;=411,AH1155&gt;311),"Silver Customer",AND(AH1155&lt;=311,AH1155&gt;144),"Gold Customerr",AND(AH1155&lt;=144,AH1155&gt;111),"Bronz customer")</f>
        <v>Bronz customer</v>
      </c>
    </row>
    <row r="1156" spans="1:35" x14ac:dyDescent="0.3">
      <c r="A1156">
        <v>1591</v>
      </c>
      <c r="B1156" t="s">
        <v>3581</v>
      </c>
      <c r="C1156">
        <v>2073</v>
      </c>
      <c r="D1156" t="s">
        <v>24</v>
      </c>
      <c r="E1156" t="s">
        <v>25</v>
      </c>
      <c r="F1156">
        <v>12</v>
      </c>
      <c r="G1156" t="s">
        <v>3582</v>
      </c>
      <c r="H1156" t="s">
        <v>3583</v>
      </c>
      <c r="I1156" t="str">
        <f>VLOOKUP(A1156,[1]Transactions!$A$2:$Y$3480,8,FALSE)</f>
        <v>Standard</v>
      </c>
      <c r="J1156">
        <f>VLOOKUP(A1156,[1]Transactions!$A$2:$Y$3480,13,FALSE)</f>
        <v>143.82</v>
      </c>
      <c r="K1156" s="4">
        <f>VLOOKUP(A1156,[1]Transactions!$A$2:$Y$3480,14,FALSE)</f>
        <v>41345</v>
      </c>
      <c r="M1156" t="b">
        <f>VLOOKUP(A1156,[1]Transactions!$A$2:$Y$3480,5,FALSE)</f>
        <v>1</v>
      </c>
      <c r="N1156" t="str">
        <f>VLOOKUP(A1156,[1]Transactions!$A$2:$Y$3480,6,FALSE)</f>
        <v>Approved</v>
      </c>
      <c r="O1156" t="str">
        <f>VLOOKUP(A1156,[1]Transactions!$A$1:$Y$3480,7,FALSE)</f>
        <v>Solex</v>
      </c>
      <c r="P1156" t="s">
        <v>28</v>
      </c>
      <c r="Q1156">
        <v>4</v>
      </c>
      <c r="R1156" t="s">
        <v>754</v>
      </c>
      <c r="S1156" t="s">
        <v>119</v>
      </c>
      <c r="T1156" t="s">
        <v>31</v>
      </c>
      <c r="U1156" t="s">
        <v>32</v>
      </c>
      <c r="V1156" t="s">
        <v>33</v>
      </c>
      <c r="W1156">
        <v>14</v>
      </c>
      <c r="X1156">
        <v>11</v>
      </c>
      <c r="Y1156">
        <v>12687.66</v>
      </c>
      <c r="Z1156">
        <v>6718.75</v>
      </c>
      <c r="AA1156">
        <v>44</v>
      </c>
      <c r="AB1156">
        <v>29</v>
      </c>
      <c r="AC1156">
        <v>11</v>
      </c>
      <c r="AD1156">
        <v>5968.91</v>
      </c>
      <c r="AE1156">
        <f t="shared" si="125"/>
        <v>3</v>
      </c>
      <c r="AF1156">
        <f t="shared" si="127"/>
        <v>2</v>
      </c>
      <c r="AG1156">
        <f t="shared" si="128"/>
        <v>1</v>
      </c>
      <c r="AH1156">
        <f t="shared" si="129"/>
        <v>321</v>
      </c>
      <c r="AI1156" t="str">
        <f t="shared" si="130"/>
        <v>Silver Customer</v>
      </c>
    </row>
    <row r="1157" spans="1:35" x14ac:dyDescent="0.3">
      <c r="A1157">
        <v>504</v>
      </c>
      <c r="B1157" t="s">
        <v>3584</v>
      </c>
      <c r="C1157">
        <v>3075</v>
      </c>
      <c r="D1157" t="s">
        <v>40</v>
      </c>
      <c r="E1157" t="s">
        <v>25</v>
      </c>
      <c r="F1157">
        <v>7</v>
      </c>
      <c r="G1157" t="s">
        <v>3585</v>
      </c>
      <c r="H1157" t="s">
        <v>3586</v>
      </c>
      <c r="I1157" t="str">
        <f>VLOOKUP(A1157,[1]Transactions!$A$2:$Y$3480,8,FALSE)</f>
        <v>Mountain</v>
      </c>
      <c r="J1157">
        <f>VLOOKUP(A1157,[1]Transactions!$A$2:$Y$3480,13,FALSE)</f>
        <v>114.93</v>
      </c>
      <c r="K1157" s="4">
        <f>VLOOKUP(A1157,[1]Transactions!$A$2:$Y$3480,14,FALSE)</f>
        <v>40784</v>
      </c>
      <c r="M1157" t="b">
        <f>VLOOKUP(A1157,[1]Transactions!$A$2:$Y$3480,5,FALSE)</f>
        <v>0</v>
      </c>
      <c r="N1157" t="str">
        <f>VLOOKUP(A1157,[1]Transactions!$A$2:$Y$3480,6,FALSE)</f>
        <v>Approved</v>
      </c>
      <c r="O1157" t="str">
        <f>VLOOKUP(A1157,[1]Transactions!$A$1:$Y$3480,7,FALSE)</f>
        <v>Trek Bicycles</v>
      </c>
      <c r="P1157" t="s">
        <v>28</v>
      </c>
      <c r="Q1157">
        <v>93</v>
      </c>
      <c r="R1157" t="s">
        <v>364</v>
      </c>
      <c r="S1157" t="s">
        <v>119</v>
      </c>
      <c r="T1157" t="s">
        <v>46</v>
      </c>
      <c r="U1157" t="s">
        <v>32</v>
      </c>
      <c r="V1157" t="s">
        <v>33</v>
      </c>
      <c r="W1157">
        <v>7</v>
      </c>
      <c r="X1157">
        <v>8</v>
      </c>
      <c r="Y1157">
        <v>7145.67</v>
      </c>
      <c r="Z1157">
        <v>4430.91</v>
      </c>
      <c r="AA1157">
        <v>25</v>
      </c>
      <c r="AB1157">
        <v>136</v>
      </c>
      <c r="AC1157">
        <v>8</v>
      </c>
      <c r="AD1157">
        <v>2714.76</v>
      </c>
      <c r="AE1157">
        <f t="shared" ref="AE1157:AE1220" si="131">_xlfn.IFS(AB1157&gt;=85,1,AND(AB1157&lt;=81,AB1157&gt;44),2,AND(AB1157&lt;=44,AB1157&gt;17),3,AND(AB1157&lt;=18,AB1157&gt;0),4)</f>
        <v>1</v>
      </c>
      <c r="AF1157">
        <f t="shared" si="127"/>
        <v>2</v>
      </c>
      <c r="AG1157">
        <f t="shared" si="128"/>
        <v>3</v>
      </c>
      <c r="AH1157">
        <f t="shared" si="129"/>
        <v>123</v>
      </c>
      <c r="AI1157" t="str">
        <f t="shared" si="130"/>
        <v>Bronz customer</v>
      </c>
    </row>
    <row r="1158" spans="1:35" x14ac:dyDescent="0.3">
      <c r="A1158">
        <v>356</v>
      </c>
      <c r="B1158" t="s">
        <v>3587</v>
      </c>
      <c r="C1158">
        <v>4055</v>
      </c>
      <c r="D1158" t="s">
        <v>53</v>
      </c>
      <c r="E1158" t="s">
        <v>25</v>
      </c>
      <c r="F1158">
        <v>3</v>
      </c>
      <c r="G1158" t="s">
        <v>3588</v>
      </c>
      <c r="I1158" t="str">
        <f>VLOOKUP(A1158,[1]Transactions!$A$2:$Y$3480,8,FALSE)</f>
        <v>Standard</v>
      </c>
      <c r="J1158">
        <f>VLOOKUP(A1158,[1]Transactions!$A$2:$Y$3480,13,FALSE)</f>
        <v>817.36</v>
      </c>
      <c r="K1158" s="4">
        <f>VLOOKUP(A1158,[1]Transactions!$A$2:$Y$3480,14,FALSE)</f>
        <v>36145</v>
      </c>
      <c r="M1158" t="b">
        <f>VLOOKUP(A1158,[1]Transactions!$A$2:$Y$3480,5,FALSE)</f>
        <v>1</v>
      </c>
      <c r="N1158" t="str">
        <f>VLOOKUP(A1158,[1]Transactions!$A$2:$Y$3480,6,FALSE)</f>
        <v>Approved</v>
      </c>
      <c r="O1158" t="str">
        <f>VLOOKUP(A1158,[1]Transactions!$A$1:$Y$3480,7,FALSE)</f>
        <v>Norco Bicycles</v>
      </c>
      <c r="P1158" t="s">
        <v>43</v>
      </c>
      <c r="Q1158">
        <v>10</v>
      </c>
      <c r="R1158" t="s">
        <v>95</v>
      </c>
      <c r="S1158" t="s">
        <v>96</v>
      </c>
      <c r="T1158" t="s">
        <v>46</v>
      </c>
      <c r="U1158" t="s">
        <v>32</v>
      </c>
      <c r="V1158" t="s">
        <v>47</v>
      </c>
      <c r="W1158">
        <v>5</v>
      </c>
      <c r="X1158">
        <v>5</v>
      </c>
      <c r="Y1158">
        <v>5765.9</v>
      </c>
      <c r="Z1158">
        <v>3407.9</v>
      </c>
      <c r="AA1158">
        <v>45</v>
      </c>
      <c r="AB1158">
        <v>61</v>
      </c>
      <c r="AC1158">
        <v>5</v>
      </c>
      <c r="AD1158">
        <v>2358</v>
      </c>
      <c r="AE1158">
        <f t="shared" si="131"/>
        <v>2</v>
      </c>
      <c r="AF1158">
        <f>_xlfn.IFS(AC1158&gt;=14,1,AND(AC1158&lt;=14,AC1158&gt;7),2,AND(AC1158&lt;=7,AC1158&gt;=5),3,AND(AC1158&lt;=4,AC1158&gt;0),4)</f>
        <v>3</v>
      </c>
      <c r="AG1158">
        <f t="shared" si="128"/>
        <v>3</v>
      </c>
      <c r="AH1158">
        <f t="shared" si="129"/>
        <v>233</v>
      </c>
      <c r="AI1158" t="str">
        <f t="shared" si="130"/>
        <v>Gold Customerr</v>
      </c>
    </row>
    <row r="1159" spans="1:35" x14ac:dyDescent="0.3">
      <c r="A1159">
        <v>2996</v>
      </c>
      <c r="B1159" t="s">
        <v>3589</v>
      </c>
      <c r="C1159">
        <v>4212</v>
      </c>
      <c r="D1159" t="s">
        <v>53</v>
      </c>
      <c r="E1159" t="s">
        <v>25</v>
      </c>
      <c r="F1159">
        <v>7</v>
      </c>
      <c r="G1159" t="s">
        <v>3590</v>
      </c>
      <c r="H1159" t="s">
        <v>3591</v>
      </c>
      <c r="I1159" t="str">
        <f>VLOOKUP(A1159,[1]Transactions!$A$2:$Y$3480,8,FALSE)</f>
        <v>Standard</v>
      </c>
      <c r="J1159">
        <f>VLOOKUP(A1159,[1]Transactions!$A$2:$Y$3480,13,FALSE)</f>
        <v>431.33000000000004</v>
      </c>
      <c r="K1159" s="4">
        <f>VLOOKUP(A1159,[1]Transactions!$A$2:$Y$3480,14,FALSE)</f>
        <v>37337</v>
      </c>
      <c r="M1159" t="b">
        <f>VLOOKUP(A1159,[1]Transactions!$A$2:$Y$3480,5,FALSE)</f>
        <v>1</v>
      </c>
      <c r="N1159" t="str">
        <f>VLOOKUP(A1159,[1]Transactions!$A$2:$Y$3480,6,FALSE)</f>
        <v>Approved</v>
      </c>
      <c r="O1159" t="str">
        <f>VLOOKUP(A1159,[1]Transactions!$A$1:$Y$3480,7,FALSE)</f>
        <v>Giant Bicycles</v>
      </c>
      <c r="P1159" t="s">
        <v>43</v>
      </c>
      <c r="Q1159">
        <v>67</v>
      </c>
      <c r="R1159" t="s">
        <v>580</v>
      </c>
      <c r="S1159" t="s">
        <v>45</v>
      </c>
      <c r="T1159" t="s">
        <v>31</v>
      </c>
      <c r="U1159" t="s">
        <v>32</v>
      </c>
      <c r="V1159" t="s">
        <v>47</v>
      </c>
      <c r="W1159">
        <v>14</v>
      </c>
      <c r="X1159">
        <v>3</v>
      </c>
      <c r="Y1159">
        <v>4774.51</v>
      </c>
      <c r="Z1159">
        <v>3022.79</v>
      </c>
      <c r="AA1159">
        <v>53</v>
      </c>
      <c r="AB1159">
        <v>21</v>
      </c>
      <c r="AC1159">
        <v>3</v>
      </c>
      <c r="AD1159">
        <v>1751.72</v>
      </c>
      <c r="AE1159">
        <f t="shared" si="131"/>
        <v>3</v>
      </c>
      <c r="AF1159">
        <f t="shared" si="127"/>
        <v>4</v>
      </c>
      <c r="AG1159">
        <f t="shared" si="128"/>
        <v>4</v>
      </c>
      <c r="AH1159">
        <f t="shared" si="129"/>
        <v>344</v>
      </c>
      <c r="AI1159" t="str">
        <f t="shared" si="130"/>
        <v>Silver Customer</v>
      </c>
    </row>
    <row r="1160" spans="1:35" x14ac:dyDescent="0.3">
      <c r="A1160">
        <v>875</v>
      </c>
      <c r="B1160" t="s">
        <v>3592</v>
      </c>
      <c r="C1160">
        <v>3034</v>
      </c>
      <c r="D1160" t="s">
        <v>40</v>
      </c>
      <c r="E1160" t="s">
        <v>25</v>
      </c>
      <c r="F1160">
        <v>9</v>
      </c>
      <c r="G1160" t="s">
        <v>3593</v>
      </c>
      <c r="H1160" t="s">
        <v>3594</v>
      </c>
      <c r="I1160" t="str">
        <f>VLOOKUP(A1160,[1]Transactions!$A$2:$Y$3480,8,FALSE)</f>
        <v>Standard</v>
      </c>
      <c r="J1160">
        <f>VLOOKUP(A1160,[1]Transactions!$A$2:$Y$3480,13,FALSE)</f>
        <v>110.56</v>
      </c>
      <c r="K1160" s="4">
        <f>VLOOKUP(A1160,[1]Transactions!$A$2:$Y$3480,14,FALSE)</f>
        <v>38206</v>
      </c>
      <c r="M1160" t="b">
        <f>VLOOKUP(A1160,[1]Transactions!$A$2:$Y$3480,5,FALSE)</f>
        <v>1</v>
      </c>
      <c r="N1160" t="str">
        <f>VLOOKUP(A1160,[1]Transactions!$A$2:$Y$3480,6,FALSE)</f>
        <v>Approved</v>
      </c>
      <c r="O1160" t="str">
        <f>VLOOKUP(A1160,[1]Transactions!$A$1:$Y$3480,7,FALSE)</f>
        <v>OHM Cycles</v>
      </c>
      <c r="P1160" t="s">
        <v>28</v>
      </c>
      <c r="Q1160">
        <v>34</v>
      </c>
      <c r="R1160" t="s">
        <v>1071</v>
      </c>
      <c r="S1160" t="s">
        <v>45</v>
      </c>
      <c r="T1160" t="s">
        <v>31</v>
      </c>
      <c r="U1160" t="s">
        <v>32</v>
      </c>
      <c r="V1160" t="s">
        <v>33</v>
      </c>
      <c r="W1160">
        <v>2</v>
      </c>
      <c r="X1160">
        <v>6</v>
      </c>
      <c r="Y1160">
        <v>6933.69</v>
      </c>
      <c r="Z1160">
        <v>2136.73</v>
      </c>
      <c r="AA1160">
        <v>21</v>
      </c>
      <c r="AB1160">
        <v>63</v>
      </c>
      <c r="AC1160">
        <v>6</v>
      </c>
      <c r="AD1160">
        <v>4796.96</v>
      </c>
      <c r="AE1160">
        <f t="shared" si="131"/>
        <v>2</v>
      </c>
      <c r="AF1160">
        <f t="shared" si="127"/>
        <v>3</v>
      </c>
      <c r="AG1160">
        <f t="shared" si="128"/>
        <v>1</v>
      </c>
      <c r="AH1160">
        <f t="shared" si="129"/>
        <v>231</v>
      </c>
      <c r="AI1160" t="str">
        <f t="shared" si="130"/>
        <v>Gold Customerr</v>
      </c>
    </row>
    <row r="1161" spans="1:35" x14ac:dyDescent="0.3">
      <c r="A1161">
        <v>2474</v>
      </c>
      <c r="B1161" t="s">
        <v>3595</v>
      </c>
      <c r="C1161">
        <v>4814</v>
      </c>
      <c r="D1161" t="s">
        <v>53</v>
      </c>
      <c r="E1161" t="s">
        <v>25</v>
      </c>
      <c r="F1161">
        <v>2</v>
      </c>
      <c r="G1161" t="s">
        <v>3596</v>
      </c>
      <c r="H1161" t="s">
        <v>3597</v>
      </c>
      <c r="I1161" t="str">
        <f>VLOOKUP(A1161,[1]Transactions!$A$2:$Y$3480,8,FALSE)</f>
        <v>Road</v>
      </c>
      <c r="J1161">
        <f>VLOOKUP(A1161,[1]Transactions!$A$2:$Y$3480,13,FALSE)</f>
        <v>133.38</v>
      </c>
      <c r="K1161" s="4">
        <f>VLOOKUP(A1161,[1]Transactions!$A$2:$Y$3480,14,FALSE)</f>
        <v>41064</v>
      </c>
      <c r="M1161" t="b">
        <f>VLOOKUP(A1161,[1]Transactions!$A$2:$Y$3480,5,FALSE)</f>
        <v>0</v>
      </c>
      <c r="N1161" t="str">
        <f>VLOOKUP(A1161,[1]Transactions!$A$2:$Y$3480,6,FALSE)</f>
        <v>Approved</v>
      </c>
      <c r="O1161" t="str">
        <f>VLOOKUP(A1161,[1]Transactions!$A$1:$Y$3480,7,FALSE)</f>
        <v>Trek Bicycles</v>
      </c>
      <c r="P1161" t="s">
        <v>43</v>
      </c>
      <c r="Q1161">
        <v>59</v>
      </c>
      <c r="R1161" t="s">
        <v>425</v>
      </c>
      <c r="S1161" t="s">
        <v>7272</v>
      </c>
      <c r="T1161" t="s">
        <v>46</v>
      </c>
      <c r="U1161" t="s">
        <v>32</v>
      </c>
      <c r="V1161" t="s">
        <v>33</v>
      </c>
      <c r="W1161">
        <v>6</v>
      </c>
      <c r="X1161">
        <v>7</v>
      </c>
      <c r="Y1161">
        <v>7884.07</v>
      </c>
      <c r="Z1161">
        <v>2925.97</v>
      </c>
      <c r="AA1161">
        <v>40</v>
      </c>
      <c r="AB1161">
        <v>64</v>
      </c>
      <c r="AC1161">
        <v>7</v>
      </c>
      <c r="AD1161">
        <v>4958.1000000000004</v>
      </c>
      <c r="AE1161">
        <f t="shared" si="131"/>
        <v>2</v>
      </c>
      <c r="AF1161">
        <f t="shared" si="127"/>
        <v>3</v>
      </c>
      <c r="AG1161">
        <f t="shared" si="128"/>
        <v>1</v>
      </c>
      <c r="AH1161">
        <f t="shared" si="129"/>
        <v>231</v>
      </c>
      <c r="AI1161" t="str">
        <f t="shared" si="130"/>
        <v>Gold Customerr</v>
      </c>
    </row>
    <row r="1162" spans="1:35" x14ac:dyDescent="0.3">
      <c r="A1162">
        <v>2169</v>
      </c>
      <c r="B1162" t="s">
        <v>3598</v>
      </c>
      <c r="C1162">
        <v>2283</v>
      </c>
      <c r="D1162" t="s">
        <v>24</v>
      </c>
      <c r="E1162" t="s">
        <v>25</v>
      </c>
      <c r="F1162">
        <v>4</v>
      </c>
      <c r="G1162" t="s">
        <v>3599</v>
      </c>
      <c r="H1162" t="s">
        <v>3600</v>
      </c>
      <c r="I1162" t="str">
        <f>VLOOKUP(A1162,[1]Transactions!$A$2:$Y$3480,8,FALSE)</f>
        <v>Standard</v>
      </c>
      <c r="J1162">
        <f>VLOOKUP(A1162,[1]Transactions!$A$2:$Y$3480,13,FALSE)</f>
        <v>751.02</v>
      </c>
      <c r="K1162" s="4">
        <f>VLOOKUP(A1162,[1]Transactions!$A$2:$Y$3480,14,FALSE)</f>
        <v>40618</v>
      </c>
      <c r="M1162" t="b">
        <f>VLOOKUP(A1162,[1]Transactions!$A$2:$Y$3480,5,FALSE)</f>
        <v>0</v>
      </c>
      <c r="N1162" t="str">
        <f>VLOOKUP(A1162,[1]Transactions!$A$2:$Y$3480,6,FALSE)</f>
        <v>Approved</v>
      </c>
      <c r="O1162" t="str">
        <f>VLOOKUP(A1162,[1]Transactions!$A$1:$Y$3480,7,FALSE)</f>
        <v>Solex</v>
      </c>
      <c r="P1162" t="s">
        <v>28</v>
      </c>
      <c r="Q1162">
        <v>80</v>
      </c>
      <c r="R1162" t="s">
        <v>599</v>
      </c>
      <c r="S1162" t="s">
        <v>45</v>
      </c>
      <c r="T1162" t="s">
        <v>31</v>
      </c>
      <c r="U1162" t="s">
        <v>32</v>
      </c>
      <c r="V1162" t="s">
        <v>47</v>
      </c>
      <c r="W1162">
        <v>18</v>
      </c>
      <c r="X1162">
        <v>5</v>
      </c>
      <c r="Y1162">
        <v>8555.14</v>
      </c>
      <c r="Z1162">
        <v>2842.63</v>
      </c>
      <c r="AA1162">
        <v>41</v>
      </c>
      <c r="AB1162">
        <v>117</v>
      </c>
      <c r="AC1162">
        <v>5</v>
      </c>
      <c r="AD1162">
        <v>5712.51</v>
      </c>
      <c r="AE1162">
        <f t="shared" si="131"/>
        <v>1</v>
      </c>
      <c r="AF1162">
        <f>_xlfn.IFS(AC1162&gt;=14,1,AND(AC1162&lt;=14,AC1162&gt;7),2,AND(AC1162&lt;=7,AC1162&gt;=5),3,AND(AC1162&lt;=4,AC1162&gt;0),4)</f>
        <v>3</v>
      </c>
      <c r="AG1162">
        <f t="shared" si="128"/>
        <v>1</v>
      </c>
      <c r="AH1162">
        <f t="shared" si="129"/>
        <v>131</v>
      </c>
      <c r="AI1162" t="str">
        <f t="shared" si="130"/>
        <v>Bronz customer</v>
      </c>
    </row>
    <row r="1163" spans="1:35" x14ac:dyDescent="0.3">
      <c r="A1163">
        <v>2926</v>
      </c>
      <c r="B1163" t="s">
        <v>3601</v>
      </c>
      <c r="C1163">
        <v>4005</v>
      </c>
      <c r="D1163" t="s">
        <v>53</v>
      </c>
      <c r="E1163" t="s">
        <v>25</v>
      </c>
      <c r="F1163">
        <v>12</v>
      </c>
      <c r="G1163" t="s">
        <v>3602</v>
      </c>
      <c r="H1163" t="s">
        <v>3603</v>
      </c>
      <c r="I1163" t="str">
        <f>VLOOKUP(A1163,[1]Transactions!$A$2:$Y$3480,8,FALSE)</f>
        <v>Standard</v>
      </c>
      <c r="J1163">
        <f>VLOOKUP(A1163,[1]Transactions!$A$2:$Y$3480,13,FALSE)</f>
        <v>15.080000000000005</v>
      </c>
      <c r="K1163" s="4">
        <f>VLOOKUP(A1163,[1]Transactions!$A$2:$Y$3480,14,FALSE)</f>
        <v>42404</v>
      </c>
      <c r="M1163" t="b">
        <f>VLOOKUP(A1163,[1]Transactions!$A$2:$Y$3480,5,FALSE)</f>
        <v>1</v>
      </c>
      <c r="N1163" t="str">
        <f>VLOOKUP(A1163,[1]Transactions!$A$2:$Y$3480,6,FALSE)</f>
        <v>Approved</v>
      </c>
      <c r="O1163" t="str">
        <f>VLOOKUP(A1163,[1]Transactions!$A$1:$Y$3480,7,FALSE)</f>
        <v>WeareA2B</v>
      </c>
      <c r="P1163" t="s">
        <v>43</v>
      </c>
      <c r="Q1163">
        <v>27</v>
      </c>
      <c r="R1163" t="s">
        <v>141</v>
      </c>
      <c r="S1163" t="s">
        <v>30</v>
      </c>
      <c r="T1163" t="s">
        <v>46</v>
      </c>
      <c r="U1163" t="s">
        <v>32</v>
      </c>
      <c r="V1163" t="s">
        <v>47</v>
      </c>
      <c r="W1163">
        <v>12</v>
      </c>
      <c r="X1163">
        <v>4</v>
      </c>
      <c r="Y1163">
        <v>3211.69</v>
      </c>
      <c r="Z1163">
        <v>1870.01</v>
      </c>
      <c r="AA1163">
        <v>57</v>
      </c>
      <c r="AB1163">
        <v>143</v>
      </c>
      <c r="AC1163">
        <v>4</v>
      </c>
      <c r="AD1163">
        <v>1341.68</v>
      </c>
      <c r="AE1163">
        <f t="shared" si="131"/>
        <v>1</v>
      </c>
      <c r="AF1163">
        <f t="shared" si="127"/>
        <v>4</v>
      </c>
      <c r="AG1163">
        <f t="shared" si="128"/>
        <v>4</v>
      </c>
      <c r="AH1163">
        <f t="shared" si="129"/>
        <v>144</v>
      </c>
      <c r="AI1163" t="str">
        <f t="shared" si="130"/>
        <v>Bronz customer</v>
      </c>
    </row>
    <row r="1164" spans="1:35" x14ac:dyDescent="0.3">
      <c r="A1164">
        <v>1776</v>
      </c>
      <c r="B1164" t="s">
        <v>3604</v>
      </c>
      <c r="C1164">
        <v>4721</v>
      </c>
      <c r="D1164" t="s">
        <v>53</v>
      </c>
      <c r="E1164" t="s">
        <v>25</v>
      </c>
      <c r="F1164">
        <v>1</v>
      </c>
      <c r="G1164" t="s">
        <v>3605</v>
      </c>
      <c r="H1164" t="s">
        <v>3606</v>
      </c>
      <c r="I1164" t="str">
        <f>VLOOKUP(A1164,[1]Transactions!$A$2:$Y$3480,8,FALSE)</f>
        <v>Standard</v>
      </c>
      <c r="J1164">
        <f>VLOOKUP(A1164,[1]Transactions!$A$2:$Y$3480,13,FALSE)</f>
        <v>431.33000000000004</v>
      </c>
      <c r="K1164" s="4">
        <f>VLOOKUP(A1164,[1]Transactions!$A$2:$Y$3480,14,FALSE)</f>
        <v>35052</v>
      </c>
      <c r="M1164" t="b">
        <f>VLOOKUP(A1164,[1]Transactions!$A$2:$Y$3480,5,FALSE)</f>
        <v>1</v>
      </c>
      <c r="N1164" t="str">
        <f>VLOOKUP(A1164,[1]Transactions!$A$2:$Y$3480,6,FALSE)</f>
        <v>Approved</v>
      </c>
      <c r="O1164" t="str">
        <f>VLOOKUP(A1164,[1]Transactions!$A$1:$Y$3480,7,FALSE)</f>
        <v>Giant Bicycles</v>
      </c>
      <c r="P1164" t="s">
        <v>28</v>
      </c>
      <c r="Q1164">
        <v>77</v>
      </c>
      <c r="R1164" t="s">
        <v>956</v>
      </c>
      <c r="S1164" t="s">
        <v>45</v>
      </c>
      <c r="T1164" t="s">
        <v>38</v>
      </c>
      <c r="U1164" t="s">
        <v>32</v>
      </c>
      <c r="V1164" t="s">
        <v>47</v>
      </c>
      <c r="W1164">
        <v>10</v>
      </c>
      <c r="X1164">
        <v>6</v>
      </c>
      <c r="Y1164">
        <v>6401.14</v>
      </c>
      <c r="Z1164">
        <v>3793.51</v>
      </c>
      <c r="AA1164">
        <v>42</v>
      </c>
      <c r="AB1164">
        <v>34</v>
      </c>
      <c r="AC1164">
        <v>6</v>
      </c>
      <c r="AD1164">
        <v>2607.63</v>
      </c>
      <c r="AE1164">
        <f t="shared" si="131"/>
        <v>3</v>
      </c>
      <c r="AF1164">
        <f t="shared" si="127"/>
        <v>3</v>
      </c>
      <c r="AG1164">
        <f t="shared" si="128"/>
        <v>3</v>
      </c>
      <c r="AH1164">
        <f t="shared" si="129"/>
        <v>333</v>
      </c>
      <c r="AI1164" t="str">
        <f t="shared" si="130"/>
        <v>Silver Customer</v>
      </c>
    </row>
    <row r="1165" spans="1:35" x14ac:dyDescent="0.3">
      <c r="A1165">
        <v>2037</v>
      </c>
      <c r="B1165" t="s">
        <v>3607</v>
      </c>
      <c r="C1165">
        <v>2326</v>
      </c>
      <c r="D1165" t="s">
        <v>24</v>
      </c>
      <c r="E1165" t="s">
        <v>25</v>
      </c>
      <c r="F1165">
        <v>3</v>
      </c>
      <c r="G1165" t="s">
        <v>3608</v>
      </c>
      <c r="H1165" t="s">
        <v>3609</v>
      </c>
      <c r="I1165" t="str">
        <f>VLOOKUP(A1165,[1]Transactions!$A$2:$Y$3480,8,FALSE)</f>
        <v>Standard</v>
      </c>
      <c r="J1165">
        <f>VLOOKUP(A1165,[1]Transactions!$A$2:$Y$3480,13,FALSE)</f>
        <v>41.129999999999995</v>
      </c>
      <c r="K1165" s="4">
        <f>VLOOKUP(A1165,[1]Transactions!$A$2:$Y$3480,14,FALSE)</f>
        <v>39031</v>
      </c>
      <c r="M1165" t="b">
        <f>VLOOKUP(A1165,[1]Transactions!$A$2:$Y$3480,5,FALSE)</f>
        <v>1</v>
      </c>
      <c r="N1165" t="str">
        <f>VLOOKUP(A1165,[1]Transactions!$A$2:$Y$3480,6,FALSE)</f>
        <v>Approved</v>
      </c>
      <c r="O1165" t="str">
        <f>VLOOKUP(A1165,[1]Transactions!$A$1:$Y$3480,7,FALSE)</f>
        <v>Giant Bicycles</v>
      </c>
      <c r="P1165" t="s">
        <v>28</v>
      </c>
      <c r="Q1165">
        <v>19</v>
      </c>
      <c r="R1165" t="s">
        <v>1748</v>
      </c>
      <c r="S1165" t="s">
        <v>219</v>
      </c>
      <c r="T1165" t="s">
        <v>31</v>
      </c>
      <c r="U1165" t="s">
        <v>32</v>
      </c>
      <c r="V1165" t="s">
        <v>47</v>
      </c>
      <c r="W1165">
        <v>6</v>
      </c>
      <c r="X1165">
        <v>4</v>
      </c>
      <c r="Y1165">
        <v>4403.78</v>
      </c>
      <c r="Z1165">
        <v>1462.71</v>
      </c>
      <c r="AA1165">
        <v>31</v>
      </c>
      <c r="AB1165">
        <v>98</v>
      </c>
      <c r="AC1165">
        <v>4</v>
      </c>
      <c r="AD1165">
        <v>2941.07</v>
      </c>
      <c r="AE1165">
        <f t="shared" si="131"/>
        <v>1</v>
      </c>
      <c r="AF1165">
        <f t="shared" si="127"/>
        <v>4</v>
      </c>
      <c r="AG1165">
        <f t="shared" si="128"/>
        <v>2</v>
      </c>
      <c r="AH1165">
        <f t="shared" si="129"/>
        <v>142</v>
      </c>
      <c r="AI1165" t="str">
        <f t="shared" si="130"/>
        <v>Bronz customer</v>
      </c>
    </row>
    <row r="1166" spans="1:35" x14ac:dyDescent="0.3">
      <c r="A1166">
        <v>2693</v>
      </c>
      <c r="B1166" t="s">
        <v>3610</v>
      </c>
      <c r="C1166">
        <v>4078</v>
      </c>
      <c r="D1166" t="s">
        <v>53</v>
      </c>
      <c r="E1166" t="s">
        <v>25</v>
      </c>
      <c r="F1166">
        <v>7</v>
      </c>
      <c r="G1166" t="s">
        <v>3611</v>
      </c>
      <c r="H1166" t="s">
        <v>3612</v>
      </c>
      <c r="I1166" t="str">
        <f>VLOOKUP(A1166,[1]Transactions!$A$2:$Y$3480,8,FALSE)</f>
        <v>Standard</v>
      </c>
      <c r="J1166">
        <f>VLOOKUP(A1166,[1]Transactions!$A$2:$Y$3480,13,FALSE)</f>
        <v>155.65000000000009</v>
      </c>
      <c r="K1166" s="4">
        <f>VLOOKUP(A1166,[1]Transactions!$A$2:$Y$3480,14,FALSE)</f>
        <v>42458</v>
      </c>
      <c r="M1166" t="b">
        <f>VLOOKUP(A1166,[1]Transactions!$A$2:$Y$3480,5,FALSE)</f>
        <v>1</v>
      </c>
      <c r="N1166" t="str">
        <f>VLOOKUP(A1166,[1]Transactions!$A$2:$Y$3480,6,FALSE)</f>
        <v>Approved</v>
      </c>
      <c r="O1166" t="str">
        <f>VLOOKUP(A1166,[1]Transactions!$A$1:$Y$3480,7,FALSE)</f>
        <v>WeareA2B</v>
      </c>
      <c r="P1166" t="s">
        <v>28</v>
      </c>
      <c r="Q1166">
        <v>91</v>
      </c>
      <c r="R1166" t="s">
        <v>3613</v>
      </c>
      <c r="S1166" t="s">
        <v>30</v>
      </c>
      <c r="T1166" t="s">
        <v>46</v>
      </c>
      <c r="U1166" t="s">
        <v>32</v>
      </c>
      <c r="V1166" t="s">
        <v>33</v>
      </c>
      <c r="W1166">
        <v>16</v>
      </c>
      <c r="X1166">
        <v>6</v>
      </c>
      <c r="Y1166">
        <v>5128.6400000000003</v>
      </c>
      <c r="Z1166">
        <v>2356.33</v>
      </c>
      <c r="AA1166">
        <v>52</v>
      </c>
      <c r="AB1166">
        <v>1</v>
      </c>
      <c r="AC1166">
        <v>6</v>
      </c>
      <c r="AD1166">
        <v>2772.31</v>
      </c>
      <c r="AE1166">
        <f t="shared" si="131"/>
        <v>4</v>
      </c>
      <c r="AF1166">
        <f t="shared" si="127"/>
        <v>3</v>
      </c>
      <c r="AG1166">
        <f t="shared" si="128"/>
        <v>3</v>
      </c>
      <c r="AH1166">
        <f t="shared" si="129"/>
        <v>433</v>
      </c>
      <c r="AI1166" t="str">
        <f t="shared" si="130"/>
        <v>Platinum Customer</v>
      </c>
    </row>
    <row r="1167" spans="1:35" x14ac:dyDescent="0.3">
      <c r="A1167">
        <v>2051</v>
      </c>
      <c r="B1167" t="s">
        <v>3614</v>
      </c>
      <c r="C1167">
        <v>2009</v>
      </c>
      <c r="D1167" t="s">
        <v>24</v>
      </c>
      <c r="E1167" t="s">
        <v>25</v>
      </c>
      <c r="F1167">
        <v>12</v>
      </c>
      <c r="G1167" t="s">
        <v>3615</v>
      </c>
      <c r="H1167" t="s">
        <v>3616</v>
      </c>
      <c r="I1167" t="str">
        <f>VLOOKUP(A1167,[1]Transactions!$A$2:$Y$3480,8,FALSE)</f>
        <v>Standard</v>
      </c>
      <c r="J1167">
        <f>VLOOKUP(A1167,[1]Transactions!$A$2:$Y$3480,13,FALSE)</f>
        <v>751.02</v>
      </c>
      <c r="K1167" s="4">
        <f>VLOOKUP(A1167,[1]Transactions!$A$2:$Y$3480,14,FALSE)</f>
        <v>35707</v>
      </c>
      <c r="M1167" t="b">
        <f>VLOOKUP(A1167,[1]Transactions!$A$2:$Y$3480,5,FALSE)</f>
        <v>0</v>
      </c>
      <c r="N1167" t="str">
        <f>VLOOKUP(A1167,[1]Transactions!$A$2:$Y$3480,6,FALSE)</f>
        <v>Approved</v>
      </c>
      <c r="O1167" t="str">
        <f>VLOOKUP(A1167,[1]Transactions!$A$1:$Y$3480,7,FALSE)</f>
        <v>Solex</v>
      </c>
      <c r="P1167" t="s">
        <v>43</v>
      </c>
      <c r="Q1167">
        <v>8</v>
      </c>
      <c r="R1167" t="s">
        <v>567</v>
      </c>
      <c r="S1167" t="s">
        <v>119</v>
      </c>
      <c r="T1167" t="s">
        <v>38</v>
      </c>
      <c r="U1167" t="s">
        <v>32</v>
      </c>
      <c r="V1167" t="s">
        <v>47</v>
      </c>
      <c r="W1167">
        <v>20</v>
      </c>
      <c r="X1167">
        <v>6</v>
      </c>
      <c r="Y1167">
        <v>7376.93</v>
      </c>
      <c r="Z1167">
        <v>1236.27</v>
      </c>
      <c r="AA1167">
        <v>61</v>
      </c>
      <c r="AB1167">
        <v>51</v>
      </c>
      <c r="AC1167">
        <v>6</v>
      </c>
      <c r="AD1167">
        <v>6140.66</v>
      </c>
      <c r="AE1167">
        <f t="shared" si="131"/>
        <v>2</v>
      </c>
      <c r="AF1167">
        <f t="shared" si="127"/>
        <v>3</v>
      </c>
      <c r="AG1167">
        <f t="shared" si="128"/>
        <v>1</v>
      </c>
      <c r="AH1167">
        <f t="shared" si="129"/>
        <v>231</v>
      </c>
      <c r="AI1167" t="str">
        <f t="shared" si="130"/>
        <v>Gold Customerr</v>
      </c>
    </row>
    <row r="1168" spans="1:35" x14ac:dyDescent="0.3">
      <c r="A1168">
        <v>2358</v>
      </c>
      <c r="B1168" t="s">
        <v>3617</v>
      </c>
      <c r="C1168">
        <v>4301</v>
      </c>
      <c r="D1168" t="s">
        <v>53</v>
      </c>
      <c r="E1168" t="s">
        <v>25</v>
      </c>
      <c r="F1168">
        <v>2</v>
      </c>
      <c r="G1168" t="s">
        <v>3618</v>
      </c>
      <c r="H1168" t="s">
        <v>3619</v>
      </c>
      <c r="I1168" t="str">
        <f>VLOOKUP(A1168,[1]Transactions!$A$2:$Y$3480,8,FALSE)</f>
        <v>Standard</v>
      </c>
      <c r="J1168">
        <f>VLOOKUP(A1168,[1]Transactions!$A$2:$Y$3480,13,FALSE)</f>
        <v>15.080000000000005</v>
      </c>
      <c r="K1168" s="4">
        <f>VLOOKUP(A1168,[1]Transactions!$A$2:$Y$3480,14,FALSE)</f>
        <v>34165</v>
      </c>
      <c r="M1168" t="b">
        <f>VLOOKUP(A1168,[1]Transactions!$A$2:$Y$3480,5,FALSE)</f>
        <v>0</v>
      </c>
      <c r="N1168" t="str">
        <f>VLOOKUP(A1168,[1]Transactions!$A$2:$Y$3480,6,FALSE)</f>
        <v>Approved</v>
      </c>
      <c r="O1168" t="str">
        <f>VLOOKUP(A1168,[1]Transactions!$A$1:$Y$3480,7,FALSE)</f>
        <v>WeareA2B</v>
      </c>
      <c r="P1168" t="s">
        <v>28</v>
      </c>
      <c r="Q1168">
        <v>26</v>
      </c>
      <c r="R1168" t="s">
        <v>815</v>
      </c>
      <c r="S1168" t="s">
        <v>57</v>
      </c>
      <c r="T1168" t="s">
        <v>46</v>
      </c>
      <c r="U1168" t="s">
        <v>32</v>
      </c>
      <c r="V1168" t="s">
        <v>33</v>
      </c>
      <c r="W1168">
        <v>15</v>
      </c>
      <c r="X1168">
        <v>11</v>
      </c>
      <c r="Y1168">
        <v>8523.43</v>
      </c>
      <c r="Z1168">
        <v>4840.7</v>
      </c>
      <c r="AA1168">
        <v>61</v>
      </c>
      <c r="AB1168">
        <v>3</v>
      </c>
      <c r="AC1168">
        <v>11</v>
      </c>
      <c r="AD1168">
        <v>3682.73</v>
      </c>
      <c r="AE1168">
        <f t="shared" si="131"/>
        <v>4</v>
      </c>
      <c r="AF1168">
        <f t="shared" si="127"/>
        <v>2</v>
      </c>
      <c r="AG1168">
        <f t="shared" si="128"/>
        <v>2</v>
      </c>
      <c r="AH1168">
        <f t="shared" si="129"/>
        <v>422</v>
      </c>
      <c r="AI1168" t="str">
        <f t="shared" si="130"/>
        <v>Platinum Customer</v>
      </c>
    </row>
    <row r="1169" spans="1:35" x14ac:dyDescent="0.3">
      <c r="A1169">
        <v>1354</v>
      </c>
      <c r="B1169" t="s">
        <v>3620</v>
      </c>
      <c r="C1169">
        <v>3444</v>
      </c>
      <c r="D1169" t="s">
        <v>40</v>
      </c>
      <c r="E1169" t="s">
        <v>25</v>
      </c>
      <c r="F1169">
        <v>4</v>
      </c>
      <c r="G1169" t="s">
        <v>3621</v>
      </c>
      <c r="H1169" t="s">
        <v>3622</v>
      </c>
      <c r="I1169" t="str">
        <f>VLOOKUP(A1169,[1]Transactions!$A$2:$Y$3480,8,FALSE)</f>
        <v>Standard</v>
      </c>
      <c r="J1169">
        <f>VLOOKUP(A1169,[1]Transactions!$A$2:$Y$3480,13,FALSE)</f>
        <v>1215.3399999999999</v>
      </c>
      <c r="K1169" s="4">
        <f>VLOOKUP(A1169,[1]Transactions!$A$2:$Y$3480,14,FALSE)</f>
        <v>37668</v>
      </c>
      <c r="M1169" t="b">
        <f>VLOOKUP(A1169,[1]Transactions!$A$2:$Y$3480,5,FALSE)</f>
        <v>1</v>
      </c>
      <c r="N1169" t="str">
        <f>VLOOKUP(A1169,[1]Transactions!$A$2:$Y$3480,6,FALSE)</f>
        <v>Approved</v>
      </c>
      <c r="O1169" t="str">
        <f>VLOOKUP(A1169,[1]Transactions!$A$1:$Y$3480,7,FALSE)</f>
        <v>Solex</v>
      </c>
      <c r="P1169" t="s">
        <v>43</v>
      </c>
      <c r="Q1169">
        <v>0</v>
      </c>
      <c r="R1169" t="s">
        <v>134</v>
      </c>
      <c r="S1169" t="s">
        <v>45</v>
      </c>
      <c r="T1169" t="s">
        <v>38</v>
      </c>
      <c r="U1169" t="s">
        <v>32</v>
      </c>
      <c r="V1169" t="s">
        <v>47</v>
      </c>
      <c r="W1169">
        <v>2</v>
      </c>
      <c r="X1169">
        <v>3</v>
      </c>
      <c r="Y1169">
        <v>3170.25</v>
      </c>
      <c r="Z1169">
        <v>705.71</v>
      </c>
      <c r="AA1169">
        <v>19</v>
      </c>
      <c r="AB1169">
        <v>74</v>
      </c>
      <c r="AC1169">
        <v>3</v>
      </c>
      <c r="AD1169">
        <v>2464.54</v>
      </c>
      <c r="AE1169">
        <f t="shared" si="131"/>
        <v>2</v>
      </c>
      <c r="AF1169">
        <f t="shared" si="127"/>
        <v>4</v>
      </c>
      <c r="AG1169">
        <f t="shared" si="128"/>
        <v>3</v>
      </c>
      <c r="AH1169">
        <f t="shared" si="129"/>
        <v>243</v>
      </c>
      <c r="AI1169" t="str">
        <f t="shared" si="130"/>
        <v>Gold Customerr</v>
      </c>
    </row>
    <row r="1170" spans="1:35" x14ac:dyDescent="0.3">
      <c r="A1170">
        <v>3496</v>
      </c>
      <c r="B1170" t="s">
        <v>3623</v>
      </c>
      <c r="C1170">
        <v>2171</v>
      </c>
      <c r="D1170" t="s">
        <v>24</v>
      </c>
      <c r="E1170" t="s">
        <v>25</v>
      </c>
      <c r="F1170">
        <v>9</v>
      </c>
      <c r="G1170" t="s">
        <v>3624</v>
      </c>
      <c r="H1170" t="s">
        <v>3625</v>
      </c>
      <c r="I1170" t="e">
        <f>VLOOKUP(A1170,[1]Transactions!$A$2:$Y$3480,8,FALSE)</f>
        <v>#N/A</v>
      </c>
      <c r="J1170" t="e">
        <f>VLOOKUP(A1170,[1]Transactions!$A$2:$Y$3480,13,FALSE)</f>
        <v>#N/A</v>
      </c>
      <c r="K1170" s="4" t="e">
        <f>VLOOKUP(A1170,[1]Transactions!$A$2:$Y$3480,14,FALSE)</f>
        <v>#N/A</v>
      </c>
      <c r="M1170" t="e">
        <f>VLOOKUP(A1170,[1]Transactions!$A$2:$Y$3480,5,FALSE)</f>
        <v>#N/A</v>
      </c>
      <c r="N1170" t="e">
        <f>VLOOKUP(A1170,[1]Transactions!$A$2:$Y$3480,6,FALSE)</f>
        <v>#N/A</v>
      </c>
      <c r="O1170" t="e">
        <f>VLOOKUP(A1170,[1]Transactions!$A$1:$Y$3480,7,FALSE)</f>
        <v>#N/A</v>
      </c>
      <c r="P1170" t="s">
        <v>28</v>
      </c>
      <c r="Q1170">
        <v>99</v>
      </c>
      <c r="R1170" t="s">
        <v>693</v>
      </c>
      <c r="S1170" t="s">
        <v>119</v>
      </c>
      <c r="T1170" t="s">
        <v>31</v>
      </c>
      <c r="U1170" t="s">
        <v>32</v>
      </c>
      <c r="V1170" t="s">
        <v>33</v>
      </c>
      <c r="W1170">
        <v>19</v>
      </c>
      <c r="X1170">
        <v>4</v>
      </c>
      <c r="Y1170">
        <v>4725.38</v>
      </c>
      <c r="Z1170">
        <v>2679.54</v>
      </c>
      <c r="AA1170">
        <v>34</v>
      </c>
      <c r="AB1170">
        <v>256</v>
      </c>
      <c r="AC1170">
        <v>4</v>
      </c>
      <c r="AD1170">
        <v>2045.84</v>
      </c>
      <c r="AE1170">
        <f t="shared" si="131"/>
        <v>1</v>
      </c>
      <c r="AF1170">
        <f t="shared" si="127"/>
        <v>4</v>
      </c>
      <c r="AG1170">
        <f t="shared" si="128"/>
        <v>3</v>
      </c>
      <c r="AH1170">
        <f t="shared" si="129"/>
        <v>143</v>
      </c>
      <c r="AI1170" t="str">
        <f t="shared" si="130"/>
        <v>Bronz customer</v>
      </c>
    </row>
    <row r="1171" spans="1:35" x14ac:dyDescent="0.3">
      <c r="A1171">
        <v>1951</v>
      </c>
      <c r="B1171" t="s">
        <v>3626</v>
      </c>
      <c r="C1171">
        <v>3199</v>
      </c>
      <c r="D1171" t="s">
        <v>40</v>
      </c>
      <c r="E1171" t="s">
        <v>25</v>
      </c>
      <c r="F1171">
        <v>6</v>
      </c>
      <c r="G1171" t="s">
        <v>3627</v>
      </c>
      <c r="H1171" t="s">
        <v>3628</v>
      </c>
      <c r="I1171" t="str">
        <f>VLOOKUP(A1171,[1]Transactions!$A$2:$Y$3480,8,FALSE)</f>
        <v>Standard</v>
      </c>
      <c r="J1171">
        <f>VLOOKUP(A1171,[1]Transactions!$A$2:$Y$3480,13,FALSE)</f>
        <v>693.76</v>
      </c>
      <c r="K1171" s="4">
        <f>VLOOKUP(A1171,[1]Transactions!$A$2:$Y$3480,14,FALSE)</f>
        <v>35470</v>
      </c>
      <c r="M1171" t="b">
        <f>VLOOKUP(A1171,[1]Transactions!$A$2:$Y$3480,5,FALSE)</f>
        <v>0</v>
      </c>
      <c r="N1171" t="str">
        <f>VLOOKUP(A1171,[1]Transactions!$A$2:$Y$3480,6,FALSE)</f>
        <v>Approved</v>
      </c>
      <c r="O1171" t="str">
        <f>VLOOKUP(A1171,[1]Transactions!$A$1:$Y$3480,7,FALSE)</f>
        <v>OHM Cycles</v>
      </c>
      <c r="P1171" t="s">
        <v>28</v>
      </c>
      <c r="Q1171">
        <v>93</v>
      </c>
      <c r="R1171" t="s">
        <v>632</v>
      </c>
      <c r="S1171" t="s">
        <v>119</v>
      </c>
      <c r="T1171" t="s">
        <v>31</v>
      </c>
      <c r="U1171" t="s">
        <v>32</v>
      </c>
      <c r="V1171" t="s">
        <v>33</v>
      </c>
      <c r="W1171">
        <v>2</v>
      </c>
      <c r="X1171">
        <v>8</v>
      </c>
      <c r="Y1171">
        <v>6977.97</v>
      </c>
      <c r="Z1171">
        <v>2463.13</v>
      </c>
      <c r="AA1171">
        <v>20</v>
      </c>
      <c r="AB1171">
        <v>118</v>
      </c>
      <c r="AC1171">
        <v>8</v>
      </c>
      <c r="AD1171">
        <v>4514.84</v>
      </c>
      <c r="AE1171">
        <f t="shared" si="131"/>
        <v>1</v>
      </c>
      <c r="AF1171">
        <f t="shared" si="127"/>
        <v>2</v>
      </c>
      <c r="AG1171">
        <f t="shared" si="128"/>
        <v>1</v>
      </c>
      <c r="AH1171">
        <f t="shared" si="129"/>
        <v>121</v>
      </c>
      <c r="AI1171" t="str">
        <f t="shared" si="130"/>
        <v>Bronz customer</v>
      </c>
    </row>
    <row r="1172" spans="1:35" x14ac:dyDescent="0.3">
      <c r="A1172">
        <v>470</v>
      </c>
      <c r="B1172" t="s">
        <v>3629</v>
      </c>
      <c r="C1172">
        <v>2120</v>
      </c>
      <c r="D1172" t="s">
        <v>24</v>
      </c>
      <c r="E1172" t="s">
        <v>25</v>
      </c>
      <c r="F1172">
        <v>11</v>
      </c>
      <c r="G1172" t="s">
        <v>3630</v>
      </c>
      <c r="H1172" t="s">
        <v>3631</v>
      </c>
      <c r="I1172" t="str">
        <f>VLOOKUP(A1172,[1]Transactions!$A$2:$Y$3480,8,FALSE)</f>
        <v>Standard</v>
      </c>
      <c r="J1172">
        <f>VLOOKUP(A1172,[1]Transactions!$A$2:$Y$3480,13,FALSE)</f>
        <v>143.82</v>
      </c>
      <c r="K1172" s="4">
        <f>VLOOKUP(A1172,[1]Transactions!$A$2:$Y$3480,14,FALSE)</f>
        <v>34165</v>
      </c>
      <c r="M1172" t="b">
        <f>VLOOKUP(A1172,[1]Transactions!$A$2:$Y$3480,5,FALSE)</f>
        <v>0</v>
      </c>
      <c r="N1172" t="str">
        <f>VLOOKUP(A1172,[1]Transactions!$A$2:$Y$3480,6,FALSE)</f>
        <v>Approved</v>
      </c>
      <c r="O1172" t="str">
        <f>VLOOKUP(A1172,[1]Transactions!$A$1:$Y$3480,7,FALSE)</f>
        <v>Solex</v>
      </c>
      <c r="P1172" t="s">
        <v>28</v>
      </c>
      <c r="Q1172">
        <v>22</v>
      </c>
      <c r="R1172" t="s">
        <v>111</v>
      </c>
      <c r="S1172" t="s">
        <v>57</v>
      </c>
      <c r="T1172" t="s">
        <v>31</v>
      </c>
      <c r="U1172" t="s">
        <v>32</v>
      </c>
      <c r="V1172" t="s">
        <v>47</v>
      </c>
      <c r="W1172">
        <v>1</v>
      </c>
      <c r="X1172">
        <v>7</v>
      </c>
      <c r="Y1172">
        <v>7158.48</v>
      </c>
      <c r="Z1172">
        <v>5267.91</v>
      </c>
      <c r="AA1172">
        <v>18</v>
      </c>
      <c r="AB1172">
        <v>9</v>
      </c>
      <c r="AC1172">
        <v>7</v>
      </c>
      <c r="AD1172">
        <v>1890.57</v>
      </c>
      <c r="AE1172">
        <f t="shared" si="131"/>
        <v>4</v>
      </c>
      <c r="AF1172">
        <f t="shared" si="127"/>
        <v>3</v>
      </c>
      <c r="AG1172">
        <f t="shared" si="128"/>
        <v>4</v>
      </c>
      <c r="AH1172">
        <f t="shared" si="129"/>
        <v>434</v>
      </c>
      <c r="AI1172" t="str">
        <f t="shared" si="130"/>
        <v>Platinum Customer</v>
      </c>
    </row>
    <row r="1173" spans="1:35" x14ac:dyDescent="0.3">
      <c r="A1173">
        <v>3446</v>
      </c>
      <c r="B1173" t="s">
        <v>3632</v>
      </c>
      <c r="C1173">
        <v>4868</v>
      </c>
      <c r="D1173" t="s">
        <v>53</v>
      </c>
      <c r="E1173" t="s">
        <v>25</v>
      </c>
      <c r="F1173">
        <v>4</v>
      </c>
      <c r="G1173" t="s">
        <v>3633</v>
      </c>
      <c r="H1173" t="s">
        <v>3634</v>
      </c>
      <c r="I1173" t="str">
        <f>VLOOKUP(A1173,[1]Transactions!$A$2:$Y$3480,8,FALSE)</f>
        <v>Touring</v>
      </c>
      <c r="J1173">
        <f>VLOOKUP(A1173,[1]Transactions!$A$2:$Y$3480,13,FALSE)</f>
        <v>1408.91</v>
      </c>
      <c r="K1173" s="4">
        <f>VLOOKUP(A1173,[1]Transactions!$A$2:$Y$3480,14,FALSE)</f>
        <v>40303</v>
      </c>
      <c r="M1173" t="b">
        <f>VLOOKUP(A1173,[1]Transactions!$A$2:$Y$3480,5,FALSE)</f>
        <v>0</v>
      </c>
      <c r="N1173" t="str">
        <f>VLOOKUP(A1173,[1]Transactions!$A$2:$Y$3480,6,FALSE)</f>
        <v>Approved</v>
      </c>
      <c r="O1173" t="str">
        <f>VLOOKUP(A1173,[1]Transactions!$A$1:$Y$3480,7,FALSE)</f>
        <v>Solex</v>
      </c>
      <c r="P1173" t="s">
        <v>28</v>
      </c>
      <c r="Q1173">
        <v>8</v>
      </c>
      <c r="R1173" t="s">
        <v>165</v>
      </c>
      <c r="S1173" t="s">
        <v>119</v>
      </c>
      <c r="T1173" t="s">
        <v>31</v>
      </c>
      <c r="U1173" t="s">
        <v>32</v>
      </c>
      <c r="V1173" t="s">
        <v>47</v>
      </c>
      <c r="W1173">
        <v>14</v>
      </c>
      <c r="X1173">
        <v>2</v>
      </c>
      <c r="Y1173">
        <v>1028.53</v>
      </c>
      <c r="Z1173">
        <v>719.75</v>
      </c>
      <c r="AA1173">
        <v>53</v>
      </c>
      <c r="AB1173">
        <v>4</v>
      </c>
      <c r="AC1173">
        <v>2</v>
      </c>
      <c r="AD1173">
        <v>308.77999999999997</v>
      </c>
      <c r="AE1173">
        <f t="shared" si="131"/>
        <v>4</v>
      </c>
      <c r="AF1173">
        <f t="shared" si="127"/>
        <v>4</v>
      </c>
      <c r="AG1173">
        <f t="shared" si="128"/>
        <v>4</v>
      </c>
      <c r="AH1173">
        <f t="shared" si="129"/>
        <v>444</v>
      </c>
      <c r="AI1173" t="str">
        <f t="shared" si="130"/>
        <v>Platinum Customer</v>
      </c>
    </row>
    <row r="1174" spans="1:35" x14ac:dyDescent="0.3">
      <c r="A1174">
        <v>3206</v>
      </c>
      <c r="B1174" t="s">
        <v>3635</v>
      </c>
      <c r="C1174">
        <v>2075</v>
      </c>
      <c r="D1174" t="s">
        <v>24</v>
      </c>
      <c r="E1174" t="s">
        <v>25</v>
      </c>
      <c r="F1174">
        <v>9</v>
      </c>
      <c r="G1174" t="s">
        <v>3636</v>
      </c>
      <c r="H1174" t="s">
        <v>3637</v>
      </c>
      <c r="I1174" t="str">
        <f>VLOOKUP(A1174,[1]Transactions!$A$2:$Y$3480,8,FALSE)</f>
        <v>Standard</v>
      </c>
      <c r="J1174">
        <f>VLOOKUP(A1174,[1]Transactions!$A$2:$Y$3480,13,FALSE)</f>
        <v>182.81000000000017</v>
      </c>
      <c r="K1174" s="4">
        <f>VLOOKUP(A1174,[1]Transactions!$A$2:$Y$3480,14,FALSE)</f>
        <v>33888</v>
      </c>
      <c r="M1174" t="b">
        <f>VLOOKUP(A1174,[1]Transactions!$A$2:$Y$3480,5,FALSE)</f>
        <v>0</v>
      </c>
      <c r="N1174" t="str">
        <f>VLOOKUP(A1174,[1]Transactions!$A$2:$Y$3480,6,FALSE)</f>
        <v>Approved</v>
      </c>
      <c r="O1174" t="str">
        <f>VLOOKUP(A1174,[1]Transactions!$A$1:$Y$3480,7,FALSE)</f>
        <v>Norco Bicycles</v>
      </c>
      <c r="P1174" t="s">
        <v>43</v>
      </c>
      <c r="Q1174">
        <v>32</v>
      </c>
      <c r="R1174" t="s">
        <v>822</v>
      </c>
      <c r="S1174" t="s">
        <v>45</v>
      </c>
      <c r="T1174" t="s">
        <v>31</v>
      </c>
      <c r="U1174" t="s">
        <v>32</v>
      </c>
      <c r="V1174" t="s">
        <v>47</v>
      </c>
      <c r="W1174">
        <v>1</v>
      </c>
      <c r="X1174">
        <v>7</v>
      </c>
      <c r="Y1174">
        <v>7842.21</v>
      </c>
      <c r="Z1174">
        <v>4851.2</v>
      </c>
      <c r="AA1174">
        <v>25</v>
      </c>
      <c r="AB1174">
        <v>75</v>
      </c>
      <c r="AC1174">
        <v>7</v>
      </c>
      <c r="AD1174">
        <v>2991.01</v>
      </c>
      <c r="AE1174">
        <f t="shared" si="131"/>
        <v>2</v>
      </c>
      <c r="AF1174">
        <f t="shared" si="127"/>
        <v>3</v>
      </c>
      <c r="AG1174">
        <f t="shared" si="128"/>
        <v>2</v>
      </c>
      <c r="AH1174">
        <f t="shared" si="129"/>
        <v>232</v>
      </c>
      <c r="AI1174" t="str">
        <f t="shared" si="130"/>
        <v>Gold Customerr</v>
      </c>
    </row>
    <row r="1175" spans="1:35" x14ac:dyDescent="0.3">
      <c r="A1175">
        <v>1260</v>
      </c>
      <c r="B1175" t="s">
        <v>3638</v>
      </c>
      <c r="C1175">
        <v>4702</v>
      </c>
      <c r="D1175" t="s">
        <v>53</v>
      </c>
      <c r="E1175" t="s">
        <v>25</v>
      </c>
      <c r="F1175">
        <v>2</v>
      </c>
      <c r="G1175" t="s">
        <v>1794</v>
      </c>
      <c r="H1175" t="s">
        <v>3639</v>
      </c>
      <c r="I1175" t="str">
        <f>VLOOKUP(A1175,[1]Transactions!$A$2:$Y$3480,8,FALSE)</f>
        <v>Standard</v>
      </c>
      <c r="J1175">
        <f>VLOOKUP(A1175,[1]Transactions!$A$2:$Y$3480,13,FALSE)</f>
        <v>641.64</v>
      </c>
      <c r="K1175" s="4">
        <f>VLOOKUP(A1175,[1]Transactions!$A$2:$Y$3480,14,FALSE)</f>
        <v>41434</v>
      </c>
      <c r="M1175" t="b">
        <f>VLOOKUP(A1175,[1]Transactions!$A$2:$Y$3480,5,FALSE)</f>
        <v>1</v>
      </c>
      <c r="N1175" t="str">
        <f>VLOOKUP(A1175,[1]Transactions!$A$2:$Y$3480,6,FALSE)</f>
        <v>Approved</v>
      </c>
      <c r="O1175" t="str">
        <f>VLOOKUP(A1175,[1]Transactions!$A$1:$Y$3480,7,FALSE)</f>
        <v>Giant Bicycles</v>
      </c>
      <c r="P1175" t="s">
        <v>28</v>
      </c>
      <c r="Q1175">
        <v>92</v>
      </c>
      <c r="R1175" t="s">
        <v>295</v>
      </c>
      <c r="S1175" t="s">
        <v>176</v>
      </c>
      <c r="T1175" t="s">
        <v>31</v>
      </c>
      <c r="U1175" t="s">
        <v>32</v>
      </c>
      <c r="V1175" t="s">
        <v>47</v>
      </c>
      <c r="W1175">
        <v>9</v>
      </c>
      <c r="X1175">
        <v>5</v>
      </c>
      <c r="Y1175">
        <v>3845.97</v>
      </c>
      <c r="Z1175">
        <v>1650.73</v>
      </c>
      <c r="AA1175">
        <v>30</v>
      </c>
      <c r="AB1175">
        <v>66</v>
      </c>
      <c r="AC1175">
        <v>5</v>
      </c>
      <c r="AD1175">
        <v>2195.2399999999998</v>
      </c>
      <c r="AE1175">
        <f t="shared" si="131"/>
        <v>2</v>
      </c>
      <c r="AF1175">
        <f>_xlfn.IFS(AC1175&gt;=14,1,AND(AC1175&lt;=14,AC1175&gt;7),2,AND(AC1175&lt;=7,AC1175&gt;=5),3,AND(AC1175&lt;=4,AC1175&gt;0),4)</f>
        <v>3</v>
      </c>
      <c r="AG1175">
        <f t="shared" si="128"/>
        <v>3</v>
      </c>
      <c r="AH1175">
        <f t="shared" si="129"/>
        <v>233</v>
      </c>
      <c r="AI1175" t="str">
        <f t="shared" si="130"/>
        <v>Gold Customerr</v>
      </c>
    </row>
    <row r="1176" spans="1:35" x14ac:dyDescent="0.3">
      <c r="A1176">
        <v>1900</v>
      </c>
      <c r="B1176" t="s">
        <v>3640</v>
      </c>
      <c r="C1176">
        <v>4078</v>
      </c>
      <c r="D1176" t="s">
        <v>53</v>
      </c>
      <c r="E1176" t="s">
        <v>25</v>
      </c>
      <c r="F1176">
        <v>6</v>
      </c>
      <c r="G1176" t="s">
        <v>3641</v>
      </c>
      <c r="H1176" t="s">
        <v>3642</v>
      </c>
      <c r="I1176" t="str">
        <f>VLOOKUP(A1176,[1]Transactions!$A$2:$Y$3480,8,FALSE)</f>
        <v>Standard</v>
      </c>
      <c r="J1176">
        <f>VLOOKUP(A1176,[1]Transactions!$A$2:$Y$3480,13,FALSE)</f>
        <v>502.47</v>
      </c>
      <c r="K1176" s="4">
        <f>VLOOKUP(A1176,[1]Transactions!$A$2:$Y$3480,14,FALSE)</f>
        <v>41064</v>
      </c>
      <c r="M1176" t="b">
        <f>VLOOKUP(A1176,[1]Transactions!$A$2:$Y$3480,5,FALSE)</f>
        <v>1</v>
      </c>
      <c r="N1176" t="str">
        <f>VLOOKUP(A1176,[1]Transactions!$A$2:$Y$3480,6,FALSE)</f>
        <v>Approved</v>
      </c>
      <c r="O1176" t="str">
        <f>VLOOKUP(A1176,[1]Transactions!$A$1:$Y$3480,7,FALSE)</f>
        <v>Solex</v>
      </c>
      <c r="P1176" t="s">
        <v>28</v>
      </c>
      <c r="Q1176">
        <v>67</v>
      </c>
      <c r="R1176" t="s">
        <v>1500</v>
      </c>
      <c r="S1176" t="s">
        <v>45</v>
      </c>
      <c r="T1176" t="s">
        <v>38</v>
      </c>
      <c r="U1176" t="s">
        <v>32</v>
      </c>
      <c r="V1176" t="s">
        <v>33</v>
      </c>
      <c r="W1176">
        <v>19</v>
      </c>
      <c r="X1176">
        <v>4</v>
      </c>
      <c r="Y1176">
        <v>3327.94</v>
      </c>
      <c r="Z1176">
        <v>2310.6999999999998</v>
      </c>
      <c r="AA1176">
        <v>40</v>
      </c>
      <c r="AB1176">
        <v>67</v>
      </c>
      <c r="AC1176">
        <v>4</v>
      </c>
      <c r="AD1176">
        <v>1017.24</v>
      </c>
      <c r="AE1176">
        <f t="shared" si="131"/>
        <v>2</v>
      </c>
      <c r="AF1176">
        <f t="shared" si="127"/>
        <v>4</v>
      </c>
      <c r="AG1176">
        <f t="shared" si="128"/>
        <v>4</v>
      </c>
      <c r="AH1176">
        <f t="shared" si="129"/>
        <v>244</v>
      </c>
      <c r="AI1176" t="str">
        <f t="shared" si="130"/>
        <v>Gold Customerr</v>
      </c>
    </row>
    <row r="1177" spans="1:35" x14ac:dyDescent="0.3">
      <c r="A1177">
        <v>2598</v>
      </c>
      <c r="B1177" t="s">
        <v>3643</v>
      </c>
      <c r="C1177">
        <v>2204</v>
      </c>
      <c r="D1177" t="s">
        <v>24</v>
      </c>
      <c r="E1177" t="s">
        <v>25</v>
      </c>
      <c r="F1177">
        <v>8</v>
      </c>
      <c r="G1177" t="s">
        <v>1908</v>
      </c>
      <c r="H1177" t="s">
        <v>3644</v>
      </c>
      <c r="I1177" t="str">
        <f>VLOOKUP(A1177,[1]Transactions!$A$2:$Y$3480,8,FALSE)</f>
        <v>Standard</v>
      </c>
      <c r="J1177">
        <f>VLOOKUP(A1177,[1]Transactions!$A$2:$Y$3480,13,FALSE)</f>
        <v>1702.5499999999997</v>
      </c>
      <c r="K1177" s="4">
        <f>VLOOKUP(A1177,[1]Transactions!$A$2:$Y$3480,14,FALSE)</f>
        <v>41167</v>
      </c>
      <c r="M1177" t="b">
        <f>VLOOKUP(A1177,[1]Transactions!$A$2:$Y$3480,5,FALSE)</f>
        <v>1</v>
      </c>
      <c r="N1177" t="str">
        <f>VLOOKUP(A1177,[1]Transactions!$A$2:$Y$3480,6,FALSE)</f>
        <v>Approved</v>
      </c>
      <c r="O1177" t="str">
        <f>VLOOKUP(A1177,[1]Transactions!$A$1:$Y$3480,7,FALSE)</f>
        <v>Trek Bicycles</v>
      </c>
      <c r="P1177" t="s">
        <v>28</v>
      </c>
      <c r="Q1177">
        <v>23</v>
      </c>
      <c r="R1177" t="s">
        <v>665</v>
      </c>
      <c r="S1177" t="s">
        <v>119</v>
      </c>
      <c r="T1177" t="s">
        <v>38</v>
      </c>
      <c r="U1177" t="s">
        <v>32</v>
      </c>
      <c r="V1177" t="s">
        <v>47</v>
      </c>
      <c r="W1177">
        <v>9</v>
      </c>
      <c r="X1177">
        <v>5</v>
      </c>
      <c r="Y1177">
        <v>6570.66</v>
      </c>
      <c r="Z1177">
        <v>2639.53</v>
      </c>
      <c r="AA1177">
        <v>40</v>
      </c>
      <c r="AB1177">
        <v>87</v>
      </c>
      <c r="AC1177">
        <v>5</v>
      </c>
      <c r="AD1177">
        <v>3931.13</v>
      </c>
      <c r="AE1177">
        <f t="shared" si="131"/>
        <v>1</v>
      </c>
      <c r="AF1177">
        <f>_xlfn.IFS(AC1177&gt;=14,1,AND(AC1177&lt;=14,AC1177&gt;7),2,AND(AC1177&lt;=7,AC1177&gt;=5),3,AND(AC1177&lt;=4,AC1177&gt;0),4)</f>
        <v>3</v>
      </c>
      <c r="AG1177">
        <f t="shared" si="128"/>
        <v>2</v>
      </c>
      <c r="AH1177">
        <f t="shared" si="129"/>
        <v>132</v>
      </c>
      <c r="AI1177" t="str">
        <f t="shared" si="130"/>
        <v>Bronz customer</v>
      </c>
    </row>
    <row r="1178" spans="1:35" x14ac:dyDescent="0.3">
      <c r="A1178">
        <v>2482</v>
      </c>
      <c r="B1178" t="s">
        <v>3645</v>
      </c>
      <c r="C1178">
        <v>2145</v>
      </c>
      <c r="D1178" t="s">
        <v>24</v>
      </c>
      <c r="E1178" t="s">
        <v>25</v>
      </c>
      <c r="F1178">
        <v>9</v>
      </c>
      <c r="G1178" t="s">
        <v>3646</v>
      </c>
      <c r="H1178" t="s">
        <v>3647</v>
      </c>
      <c r="I1178" t="str">
        <f>VLOOKUP(A1178,[1]Transactions!$A$2:$Y$3480,8,FALSE)</f>
        <v>Standard</v>
      </c>
      <c r="J1178">
        <f>VLOOKUP(A1178,[1]Transactions!$A$2:$Y$3480,13,FALSE)</f>
        <v>1383.6100000000001</v>
      </c>
      <c r="K1178" s="4">
        <f>VLOOKUP(A1178,[1]Transactions!$A$2:$Y$3480,14,FALSE)</f>
        <v>36146</v>
      </c>
      <c r="M1178" t="b">
        <f>VLOOKUP(A1178,[1]Transactions!$A$2:$Y$3480,5,FALSE)</f>
        <v>1</v>
      </c>
      <c r="N1178" t="str">
        <f>VLOOKUP(A1178,[1]Transactions!$A$2:$Y$3480,6,FALSE)</f>
        <v>Cancelled</v>
      </c>
      <c r="O1178" t="str">
        <f>VLOOKUP(A1178,[1]Transactions!$A$1:$Y$3480,7,FALSE)</f>
        <v>Solex</v>
      </c>
      <c r="P1178" t="s">
        <v>28</v>
      </c>
      <c r="Q1178">
        <v>95</v>
      </c>
      <c r="R1178" t="s">
        <v>88</v>
      </c>
      <c r="S1178" t="s">
        <v>30</v>
      </c>
      <c r="T1178" t="s">
        <v>31</v>
      </c>
      <c r="U1178" t="s">
        <v>32</v>
      </c>
      <c r="V1178" t="s">
        <v>33</v>
      </c>
      <c r="W1178">
        <v>10</v>
      </c>
      <c r="X1178">
        <v>3</v>
      </c>
      <c r="Y1178">
        <v>3110.69</v>
      </c>
      <c r="Z1178">
        <v>1709.86</v>
      </c>
      <c r="AA1178">
        <v>66</v>
      </c>
      <c r="AB1178">
        <v>232</v>
      </c>
      <c r="AC1178">
        <v>3</v>
      </c>
      <c r="AD1178">
        <v>1400.83</v>
      </c>
      <c r="AE1178">
        <f t="shared" si="131"/>
        <v>1</v>
      </c>
      <c r="AF1178">
        <f t="shared" si="127"/>
        <v>4</v>
      </c>
      <c r="AG1178">
        <f t="shared" si="128"/>
        <v>4</v>
      </c>
      <c r="AH1178">
        <f t="shared" si="129"/>
        <v>144</v>
      </c>
      <c r="AI1178" t="str">
        <f t="shared" si="130"/>
        <v>Bronz customer</v>
      </c>
    </row>
    <row r="1179" spans="1:35" x14ac:dyDescent="0.3">
      <c r="A1179">
        <v>1001</v>
      </c>
      <c r="B1179" t="s">
        <v>3648</v>
      </c>
      <c r="C1179">
        <v>4869</v>
      </c>
      <c r="D1179" t="s">
        <v>53</v>
      </c>
      <c r="E1179" t="s">
        <v>25</v>
      </c>
      <c r="F1179">
        <v>3</v>
      </c>
      <c r="G1179" t="s">
        <v>3649</v>
      </c>
      <c r="H1179" t="s">
        <v>3650</v>
      </c>
      <c r="I1179" t="str">
        <f>VLOOKUP(A1179,[1]Transactions!$A$2:$Y$3480,8,FALSE)</f>
        <v>Standard</v>
      </c>
      <c r="J1179">
        <f>VLOOKUP(A1179,[1]Transactions!$A$2:$Y$3480,13,FALSE)</f>
        <v>144.26</v>
      </c>
      <c r="K1179" s="4">
        <f>VLOOKUP(A1179,[1]Transactions!$A$2:$Y$3480,14,FALSE)</f>
        <v>40618</v>
      </c>
      <c r="M1179" t="b">
        <f>VLOOKUP(A1179,[1]Transactions!$A$2:$Y$3480,5,FALSE)</f>
        <v>1</v>
      </c>
      <c r="N1179" t="str">
        <f>VLOOKUP(A1179,[1]Transactions!$A$2:$Y$3480,6,FALSE)</f>
        <v>Approved</v>
      </c>
      <c r="O1179" t="str">
        <f>VLOOKUP(A1179,[1]Transactions!$A$1:$Y$3480,7,FALSE)</f>
        <v>Giant Bicycles</v>
      </c>
      <c r="P1179" t="s">
        <v>28</v>
      </c>
      <c r="Q1179">
        <v>63</v>
      </c>
      <c r="R1179" t="s">
        <v>1053</v>
      </c>
      <c r="S1179" t="s">
        <v>57</v>
      </c>
      <c r="T1179" t="s">
        <v>31</v>
      </c>
      <c r="U1179" t="s">
        <v>32</v>
      </c>
      <c r="V1179" t="s">
        <v>47</v>
      </c>
      <c r="W1179">
        <v>14</v>
      </c>
      <c r="X1179">
        <v>7</v>
      </c>
      <c r="Y1179">
        <v>6233.51</v>
      </c>
      <c r="Z1179">
        <v>3349.32</v>
      </c>
      <c r="AA1179">
        <v>41</v>
      </c>
      <c r="AB1179">
        <v>42</v>
      </c>
      <c r="AC1179">
        <v>7</v>
      </c>
      <c r="AD1179">
        <v>2884.19</v>
      </c>
      <c r="AE1179">
        <f t="shared" si="131"/>
        <v>3</v>
      </c>
      <c r="AF1179">
        <f t="shared" si="127"/>
        <v>3</v>
      </c>
      <c r="AG1179">
        <f t="shared" si="128"/>
        <v>3</v>
      </c>
      <c r="AH1179">
        <f t="shared" si="129"/>
        <v>333</v>
      </c>
      <c r="AI1179" t="str">
        <f t="shared" si="130"/>
        <v>Silver Customer</v>
      </c>
    </row>
    <row r="1180" spans="1:35" x14ac:dyDescent="0.3">
      <c r="A1180">
        <v>3279</v>
      </c>
      <c r="B1180" t="s">
        <v>3651</v>
      </c>
      <c r="C1180">
        <v>2170</v>
      </c>
      <c r="D1180" t="s">
        <v>24</v>
      </c>
      <c r="E1180" t="s">
        <v>25</v>
      </c>
      <c r="F1180">
        <v>9</v>
      </c>
      <c r="G1180" t="s">
        <v>3652</v>
      </c>
      <c r="H1180" t="s">
        <v>3653</v>
      </c>
      <c r="I1180" t="str">
        <f>VLOOKUP(A1180,[1]Transactions!$A$2:$Y$3480,8,FALSE)</f>
        <v>Standard</v>
      </c>
      <c r="J1180">
        <f>VLOOKUP(A1180,[1]Transactions!$A$2:$Y$3480,13,FALSE)</f>
        <v>771.12</v>
      </c>
      <c r="K1180" s="4">
        <f>VLOOKUP(A1180,[1]Transactions!$A$2:$Y$3480,14,FALSE)</f>
        <v>42295</v>
      </c>
      <c r="M1180" t="b">
        <f>VLOOKUP(A1180,[1]Transactions!$A$2:$Y$3480,5,FALSE)</f>
        <v>1</v>
      </c>
      <c r="N1180" t="str">
        <f>VLOOKUP(A1180,[1]Transactions!$A$2:$Y$3480,6,FALSE)</f>
        <v>Approved</v>
      </c>
      <c r="O1180" t="str">
        <f>VLOOKUP(A1180,[1]Transactions!$A$1:$Y$3480,7,FALSE)</f>
        <v>OHM Cycles</v>
      </c>
      <c r="P1180" t="s">
        <v>28</v>
      </c>
      <c r="Q1180">
        <v>55</v>
      </c>
      <c r="R1180" t="s">
        <v>500</v>
      </c>
      <c r="S1180" t="s">
        <v>45</v>
      </c>
      <c r="T1180" t="s">
        <v>31</v>
      </c>
      <c r="U1180" t="s">
        <v>32</v>
      </c>
      <c r="V1180" t="s">
        <v>47</v>
      </c>
      <c r="W1180">
        <v>14</v>
      </c>
      <c r="X1180">
        <v>1</v>
      </c>
      <c r="Y1180">
        <v>1071.23</v>
      </c>
      <c r="Z1180">
        <v>380.74</v>
      </c>
      <c r="AA1180">
        <v>61</v>
      </c>
      <c r="AB1180">
        <v>297</v>
      </c>
      <c r="AC1180">
        <v>1</v>
      </c>
      <c r="AD1180">
        <v>690.49</v>
      </c>
      <c r="AE1180">
        <f t="shared" si="131"/>
        <v>1</v>
      </c>
      <c r="AF1180">
        <f t="shared" si="127"/>
        <v>4</v>
      </c>
      <c r="AG1180">
        <f t="shared" si="128"/>
        <v>4</v>
      </c>
      <c r="AH1180">
        <f t="shared" si="129"/>
        <v>144</v>
      </c>
      <c r="AI1180" t="str">
        <f t="shared" si="130"/>
        <v>Bronz customer</v>
      </c>
    </row>
    <row r="1181" spans="1:35" x14ac:dyDescent="0.3">
      <c r="A1181">
        <v>2375</v>
      </c>
      <c r="B1181" t="s">
        <v>3654</v>
      </c>
      <c r="C1181">
        <v>3172</v>
      </c>
      <c r="D1181" t="s">
        <v>40</v>
      </c>
      <c r="E1181" t="s">
        <v>25</v>
      </c>
      <c r="F1181">
        <v>8</v>
      </c>
      <c r="G1181" t="s">
        <v>3655</v>
      </c>
      <c r="H1181" t="s">
        <v>3656</v>
      </c>
      <c r="I1181" t="str">
        <f>VLOOKUP(A1181,[1]Transactions!$A$2:$Y$3480,8,FALSE)</f>
        <v>Road</v>
      </c>
      <c r="J1181">
        <f>VLOOKUP(A1181,[1]Transactions!$A$2:$Y$3480,13,FALSE)</f>
        <v>167.20999999999998</v>
      </c>
      <c r="K1181" s="4">
        <f>VLOOKUP(A1181,[1]Transactions!$A$2:$Y$3480,14,FALSE)</f>
        <v>38647</v>
      </c>
      <c r="M1181" t="b">
        <f>VLOOKUP(A1181,[1]Transactions!$A$2:$Y$3480,5,FALSE)</f>
        <v>0</v>
      </c>
      <c r="N1181" t="str">
        <f>VLOOKUP(A1181,[1]Transactions!$A$2:$Y$3480,6,FALSE)</f>
        <v>Approved</v>
      </c>
      <c r="O1181" t="str">
        <f>VLOOKUP(A1181,[1]Transactions!$A$1:$Y$3480,7,FALSE)</f>
        <v>Norco Bicycles</v>
      </c>
      <c r="P1181" t="s">
        <v>43</v>
      </c>
      <c r="Q1181">
        <v>21</v>
      </c>
      <c r="R1181" t="s">
        <v>191</v>
      </c>
      <c r="S1181" t="s">
        <v>57</v>
      </c>
      <c r="T1181" t="s">
        <v>38</v>
      </c>
      <c r="U1181" t="s">
        <v>32</v>
      </c>
      <c r="V1181" t="s">
        <v>47</v>
      </c>
      <c r="W1181">
        <v>8</v>
      </c>
      <c r="X1181">
        <v>7</v>
      </c>
      <c r="Y1181">
        <v>9972.86</v>
      </c>
      <c r="Z1181">
        <v>4331.3900000000003</v>
      </c>
      <c r="AA1181">
        <v>33</v>
      </c>
      <c r="AB1181">
        <v>43</v>
      </c>
      <c r="AC1181">
        <v>7</v>
      </c>
      <c r="AD1181">
        <v>5641.47</v>
      </c>
      <c r="AE1181">
        <f t="shared" si="131"/>
        <v>3</v>
      </c>
      <c r="AF1181">
        <f t="shared" si="127"/>
        <v>3</v>
      </c>
      <c r="AG1181">
        <f t="shared" si="128"/>
        <v>1</v>
      </c>
      <c r="AH1181">
        <f t="shared" si="129"/>
        <v>331</v>
      </c>
      <c r="AI1181" t="str">
        <f t="shared" si="130"/>
        <v>Silver Customer</v>
      </c>
    </row>
    <row r="1182" spans="1:35" x14ac:dyDescent="0.3">
      <c r="A1182">
        <v>2759</v>
      </c>
      <c r="B1182" t="s">
        <v>3657</v>
      </c>
      <c r="C1182">
        <v>3995</v>
      </c>
      <c r="D1182" t="s">
        <v>40</v>
      </c>
      <c r="E1182" t="s">
        <v>25</v>
      </c>
      <c r="F1182">
        <v>3</v>
      </c>
      <c r="G1182" t="s">
        <v>3658</v>
      </c>
      <c r="H1182" t="s">
        <v>3659</v>
      </c>
      <c r="I1182" t="str">
        <f>VLOOKUP(A1182,[1]Transactions!$A$2:$Y$3480,8,FALSE)</f>
        <v>Standard</v>
      </c>
      <c r="J1182">
        <f>VLOOKUP(A1182,[1]Transactions!$A$2:$Y$3480,13,FALSE)</f>
        <v>1702.5499999999997</v>
      </c>
      <c r="K1182" s="4">
        <f>VLOOKUP(A1182,[1]Transactions!$A$2:$Y$3480,14,FALSE)</f>
        <v>33259</v>
      </c>
      <c r="M1182" t="b">
        <f>VLOOKUP(A1182,[1]Transactions!$A$2:$Y$3480,5,FALSE)</f>
        <v>1</v>
      </c>
      <c r="N1182" t="str">
        <f>VLOOKUP(A1182,[1]Transactions!$A$2:$Y$3480,6,FALSE)</f>
        <v>Approved</v>
      </c>
      <c r="O1182" t="str">
        <f>VLOOKUP(A1182,[1]Transactions!$A$1:$Y$3480,7,FALSE)</f>
        <v>Trek Bicycles</v>
      </c>
      <c r="P1182" t="s">
        <v>43</v>
      </c>
      <c r="Q1182">
        <v>16</v>
      </c>
      <c r="R1182" t="s">
        <v>754</v>
      </c>
      <c r="S1182" t="s">
        <v>30</v>
      </c>
      <c r="T1182" t="s">
        <v>38</v>
      </c>
      <c r="U1182" t="s">
        <v>32</v>
      </c>
      <c r="V1182" t="s">
        <v>33</v>
      </c>
      <c r="W1182">
        <v>1</v>
      </c>
      <c r="X1182">
        <v>5</v>
      </c>
      <c r="Y1182">
        <v>5619.73</v>
      </c>
      <c r="Z1182">
        <v>1843.83</v>
      </c>
      <c r="AA1182">
        <v>18</v>
      </c>
      <c r="AB1182">
        <v>110</v>
      </c>
      <c r="AC1182">
        <v>5</v>
      </c>
      <c r="AD1182">
        <v>3775.9</v>
      </c>
      <c r="AE1182">
        <f t="shared" si="131"/>
        <v>1</v>
      </c>
      <c r="AF1182">
        <f>_xlfn.IFS(AC1182&gt;=14,1,AND(AC1182&lt;=14,AC1182&gt;7),2,AND(AC1182&lt;=7,AC1182&gt;=5),3,AND(AC1182&lt;=4,AC1182&gt;0),4)</f>
        <v>3</v>
      </c>
      <c r="AG1182">
        <f t="shared" si="128"/>
        <v>2</v>
      </c>
      <c r="AH1182">
        <f t="shared" si="129"/>
        <v>132</v>
      </c>
      <c r="AI1182" t="str">
        <f t="shared" si="130"/>
        <v>Bronz customer</v>
      </c>
    </row>
    <row r="1183" spans="1:35" x14ac:dyDescent="0.3">
      <c r="A1183">
        <v>3254</v>
      </c>
      <c r="B1183" t="s">
        <v>3660</v>
      </c>
      <c r="C1183">
        <v>4701</v>
      </c>
      <c r="D1183" t="s">
        <v>53</v>
      </c>
      <c r="E1183" t="s">
        <v>25</v>
      </c>
      <c r="F1183">
        <v>6</v>
      </c>
      <c r="G1183" t="s">
        <v>3661</v>
      </c>
      <c r="H1183" t="s">
        <v>3662</v>
      </c>
      <c r="I1183" t="str">
        <f>VLOOKUP(A1183,[1]Transactions!$A$2:$Y$3480,8,FALSE)</f>
        <v>Touring</v>
      </c>
      <c r="J1183">
        <f>VLOOKUP(A1183,[1]Transactions!$A$2:$Y$3480,13,FALSE)</f>
        <v>1010.02</v>
      </c>
      <c r="K1183" s="4">
        <f>VLOOKUP(A1183,[1]Transactions!$A$2:$Y$3480,14,FALSE)</f>
        <v>38859</v>
      </c>
      <c r="M1183" t="b">
        <f>VLOOKUP(A1183,[1]Transactions!$A$2:$Y$3480,5,FALSE)</f>
        <v>0</v>
      </c>
      <c r="N1183" t="str">
        <f>VLOOKUP(A1183,[1]Transactions!$A$2:$Y$3480,6,FALSE)</f>
        <v>Approved</v>
      </c>
      <c r="O1183" t="str">
        <f>VLOOKUP(A1183,[1]Transactions!$A$1:$Y$3480,7,FALSE)</f>
        <v>Giant Bicycles</v>
      </c>
      <c r="P1183" t="s">
        <v>43</v>
      </c>
      <c r="Q1183">
        <v>8</v>
      </c>
      <c r="R1183" t="s">
        <v>392</v>
      </c>
      <c r="S1183" t="s">
        <v>45</v>
      </c>
      <c r="T1183" t="s">
        <v>31</v>
      </c>
      <c r="U1183" t="s">
        <v>32</v>
      </c>
      <c r="V1183" t="s">
        <v>47</v>
      </c>
      <c r="W1183">
        <v>1</v>
      </c>
      <c r="X1183">
        <v>6</v>
      </c>
      <c r="Y1183">
        <v>6956.21</v>
      </c>
      <c r="Z1183">
        <v>5364.16</v>
      </c>
      <c r="AA1183">
        <v>19</v>
      </c>
      <c r="AB1183">
        <v>31</v>
      </c>
      <c r="AC1183">
        <v>6</v>
      </c>
      <c r="AD1183">
        <v>1592.05</v>
      </c>
      <c r="AE1183">
        <f t="shared" si="131"/>
        <v>3</v>
      </c>
      <c r="AF1183">
        <f t="shared" si="127"/>
        <v>3</v>
      </c>
      <c r="AG1183">
        <f t="shared" si="128"/>
        <v>4</v>
      </c>
      <c r="AH1183">
        <f t="shared" si="129"/>
        <v>334</v>
      </c>
      <c r="AI1183" t="str">
        <f t="shared" si="130"/>
        <v>Silver Customer</v>
      </c>
    </row>
    <row r="1184" spans="1:35" x14ac:dyDescent="0.3">
      <c r="A1184">
        <v>1795</v>
      </c>
      <c r="B1184" t="s">
        <v>3663</v>
      </c>
      <c r="C1184">
        <v>2015</v>
      </c>
      <c r="D1184" t="s">
        <v>24</v>
      </c>
      <c r="E1184" t="s">
        <v>25</v>
      </c>
      <c r="F1184">
        <v>12</v>
      </c>
      <c r="G1184" t="s">
        <v>3664</v>
      </c>
      <c r="H1184" t="s">
        <v>3665</v>
      </c>
      <c r="I1184" t="str">
        <f>VLOOKUP(A1184,[1]Transactions!$A$2:$Y$3480,8,FALSE)</f>
        <v>Standard</v>
      </c>
      <c r="J1184">
        <f>VLOOKUP(A1184,[1]Transactions!$A$2:$Y$3480,13,FALSE)</f>
        <v>90.099999999999966</v>
      </c>
      <c r="K1184" s="4">
        <f>VLOOKUP(A1184,[1]Transactions!$A$2:$Y$3480,14,FALSE)</f>
        <v>38859</v>
      </c>
      <c r="M1184" t="b">
        <f>VLOOKUP(A1184,[1]Transactions!$A$2:$Y$3480,5,FALSE)</f>
        <v>0</v>
      </c>
      <c r="N1184" t="str">
        <f>VLOOKUP(A1184,[1]Transactions!$A$2:$Y$3480,6,FALSE)</f>
        <v>Approved</v>
      </c>
      <c r="O1184" t="str">
        <f>VLOOKUP(A1184,[1]Transactions!$A$1:$Y$3480,7,FALSE)</f>
        <v>Norco Bicycles</v>
      </c>
      <c r="P1184" t="s">
        <v>28</v>
      </c>
      <c r="Q1184">
        <v>40</v>
      </c>
      <c r="R1184" t="s">
        <v>111</v>
      </c>
      <c r="S1184" t="s">
        <v>119</v>
      </c>
      <c r="T1184" t="s">
        <v>38</v>
      </c>
      <c r="U1184" t="s">
        <v>32</v>
      </c>
      <c r="V1184" t="s">
        <v>47</v>
      </c>
      <c r="W1184">
        <v>7</v>
      </c>
      <c r="X1184">
        <v>6</v>
      </c>
      <c r="Y1184">
        <v>6133.57</v>
      </c>
      <c r="Z1184">
        <v>3250.73</v>
      </c>
      <c r="AA1184">
        <v>43</v>
      </c>
      <c r="AB1184">
        <v>3</v>
      </c>
      <c r="AC1184">
        <v>6</v>
      </c>
      <c r="AD1184">
        <v>2882.84</v>
      </c>
      <c r="AE1184">
        <f t="shared" si="131"/>
        <v>4</v>
      </c>
      <c r="AF1184">
        <f t="shared" si="127"/>
        <v>3</v>
      </c>
      <c r="AG1184">
        <f t="shared" si="128"/>
        <v>3</v>
      </c>
      <c r="AH1184">
        <f t="shared" si="129"/>
        <v>433</v>
      </c>
      <c r="AI1184" t="str">
        <f t="shared" si="130"/>
        <v>Platinum Customer</v>
      </c>
    </row>
    <row r="1185" spans="1:35" x14ac:dyDescent="0.3">
      <c r="A1185">
        <v>1404</v>
      </c>
      <c r="B1185" t="s">
        <v>3666</v>
      </c>
      <c r="C1185">
        <v>3022</v>
      </c>
      <c r="D1185" t="s">
        <v>40</v>
      </c>
      <c r="E1185" t="s">
        <v>25</v>
      </c>
      <c r="F1185">
        <v>8</v>
      </c>
      <c r="G1185" t="s">
        <v>3667</v>
      </c>
      <c r="H1185" t="s">
        <v>3668</v>
      </c>
      <c r="I1185" t="str">
        <f>VLOOKUP(A1185,[1]Transactions!$A$2:$Y$3480,8,FALSE)</f>
        <v>Standard</v>
      </c>
      <c r="J1185">
        <f>VLOOKUP(A1185,[1]Transactions!$A$2:$Y$3480,13,FALSE)</f>
        <v>179.44</v>
      </c>
      <c r="K1185" s="4">
        <f>VLOOKUP(A1185,[1]Transactions!$A$2:$Y$3480,14,FALSE)</f>
        <v>33879</v>
      </c>
      <c r="M1185" t="b">
        <f>VLOOKUP(A1185,[1]Transactions!$A$2:$Y$3480,5,FALSE)</f>
        <v>0</v>
      </c>
      <c r="N1185" t="str">
        <f>VLOOKUP(A1185,[1]Transactions!$A$2:$Y$3480,6,FALSE)</f>
        <v>Approved</v>
      </c>
      <c r="O1185" t="str">
        <f>VLOOKUP(A1185,[1]Transactions!$A$1:$Y$3480,7,FALSE)</f>
        <v>Solex</v>
      </c>
      <c r="P1185" t="s">
        <v>28</v>
      </c>
      <c r="Q1185">
        <v>78</v>
      </c>
      <c r="R1185" t="s">
        <v>210</v>
      </c>
      <c r="S1185" t="s">
        <v>119</v>
      </c>
      <c r="T1185" t="s">
        <v>31</v>
      </c>
      <c r="U1185" t="s">
        <v>32</v>
      </c>
      <c r="V1185" t="s">
        <v>33</v>
      </c>
      <c r="W1185">
        <v>14</v>
      </c>
      <c r="X1185">
        <v>10</v>
      </c>
      <c r="Y1185">
        <v>9401.7099999999991</v>
      </c>
      <c r="Z1185">
        <v>3975.01</v>
      </c>
      <c r="AA1185">
        <v>63</v>
      </c>
      <c r="AB1185">
        <v>7</v>
      </c>
      <c r="AC1185">
        <v>10</v>
      </c>
      <c r="AD1185">
        <v>5426.7</v>
      </c>
      <c r="AE1185">
        <f t="shared" si="131"/>
        <v>4</v>
      </c>
      <c r="AF1185">
        <f t="shared" si="127"/>
        <v>2</v>
      </c>
      <c r="AG1185">
        <f t="shared" si="128"/>
        <v>1</v>
      </c>
      <c r="AH1185">
        <f t="shared" si="129"/>
        <v>421</v>
      </c>
      <c r="AI1185" t="str">
        <f t="shared" si="130"/>
        <v>Platinum Customer</v>
      </c>
    </row>
    <row r="1186" spans="1:35" x14ac:dyDescent="0.3">
      <c r="A1186">
        <v>2742</v>
      </c>
      <c r="B1186" t="s">
        <v>3669</v>
      </c>
      <c r="C1186">
        <v>4124</v>
      </c>
      <c r="D1186" t="s">
        <v>53</v>
      </c>
      <c r="E1186" t="s">
        <v>25</v>
      </c>
      <c r="F1186">
        <v>8</v>
      </c>
      <c r="G1186" t="s">
        <v>3670</v>
      </c>
      <c r="H1186" t="s">
        <v>3671</v>
      </c>
      <c r="I1186" t="str">
        <f>VLOOKUP(A1186,[1]Transactions!$A$2:$Y$3480,8,FALSE)</f>
        <v>Standard</v>
      </c>
      <c r="J1186">
        <f>VLOOKUP(A1186,[1]Transactions!$A$2:$Y$3480,13,FALSE)</f>
        <v>217.51</v>
      </c>
      <c r="K1186" s="4">
        <f>VLOOKUP(A1186,[1]Transactions!$A$2:$Y$3480,14,FALSE)</f>
        <v>40779</v>
      </c>
      <c r="M1186" t="b">
        <f>VLOOKUP(A1186,[1]Transactions!$A$2:$Y$3480,5,FALSE)</f>
        <v>1</v>
      </c>
      <c r="N1186" t="str">
        <f>VLOOKUP(A1186,[1]Transactions!$A$2:$Y$3480,6,FALSE)</f>
        <v>Approved</v>
      </c>
      <c r="O1186" t="str">
        <f>VLOOKUP(A1186,[1]Transactions!$A$1:$Y$3480,7,FALSE)</f>
        <v>Giant Bicycles</v>
      </c>
      <c r="P1186" t="s">
        <v>28</v>
      </c>
      <c r="Q1186">
        <v>50</v>
      </c>
      <c r="R1186" t="s">
        <v>107</v>
      </c>
      <c r="S1186" t="s">
        <v>45</v>
      </c>
      <c r="T1186" t="s">
        <v>46</v>
      </c>
      <c r="U1186" t="s">
        <v>32</v>
      </c>
      <c r="V1186" t="s">
        <v>33</v>
      </c>
      <c r="W1186">
        <v>15</v>
      </c>
      <c r="X1186">
        <v>3</v>
      </c>
      <c r="Y1186">
        <v>3741.05</v>
      </c>
      <c r="Z1186">
        <v>1709.88</v>
      </c>
      <c r="AA1186">
        <v>41</v>
      </c>
      <c r="AB1186">
        <v>95</v>
      </c>
      <c r="AC1186">
        <v>3</v>
      </c>
      <c r="AD1186">
        <v>2031.17</v>
      </c>
      <c r="AE1186">
        <f t="shared" si="131"/>
        <v>1</v>
      </c>
      <c r="AF1186">
        <f t="shared" si="127"/>
        <v>4</v>
      </c>
      <c r="AG1186">
        <f t="shared" si="128"/>
        <v>3</v>
      </c>
      <c r="AH1186">
        <f t="shared" si="129"/>
        <v>143</v>
      </c>
      <c r="AI1186" t="str">
        <f t="shared" si="130"/>
        <v>Bronz customer</v>
      </c>
    </row>
    <row r="1187" spans="1:35" x14ac:dyDescent="0.3">
      <c r="A1187">
        <v>1901</v>
      </c>
      <c r="B1187" t="s">
        <v>3672</v>
      </c>
      <c r="C1187">
        <v>4074</v>
      </c>
      <c r="D1187" t="s">
        <v>53</v>
      </c>
      <c r="E1187" t="s">
        <v>25</v>
      </c>
      <c r="F1187">
        <v>6</v>
      </c>
      <c r="G1187" t="s">
        <v>3673</v>
      </c>
      <c r="H1187" t="s">
        <v>3674</v>
      </c>
      <c r="I1187" t="str">
        <f>VLOOKUP(A1187,[1]Transactions!$A$2:$Y$3480,8,FALSE)</f>
        <v>Standard</v>
      </c>
      <c r="J1187">
        <f>VLOOKUP(A1187,[1]Transactions!$A$2:$Y$3480,13,FALSE)</f>
        <v>57.72999999999999</v>
      </c>
      <c r="K1187" s="4">
        <f>VLOOKUP(A1187,[1]Transactions!$A$2:$Y$3480,14,FALSE)</f>
        <v>35052</v>
      </c>
      <c r="M1187" t="b">
        <f>VLOOKUP(A1187,[1]Transactions!$A$2:$Y$3480,5,FALSE)</f>
        <v>0</v>
      </c>
      <c r="N1187" t="str">
        <f>VLOOKUP(A1187,[1]Transactions!$A$2:$Y$3480,6,FALSE)</f>
        <v>Approved</v>
      </c>
      <c r="O1187" t="str">
        <f>VLOOKUP(A1187,[1]Transactions!$A$1:$Y$3480,7,FALSE)</f>
        <v>Giant Bicycles</v>
      </c>
      <c r="P1187" t="s">
        <v>28</v>
      </c>
      <c r="Q1187">
        <v>40</v>
      </c>
      <c r="R1187" t="s">
        <v>991</v>
      </c>
      <c r="S1187" t="s">
        <v>7272</v>
      </c>
      <c r="T1187" t="s">
        <v>38</v>
      </c>
      <c r="U1187" t="s">
        <v>32</v>
      </c>
      <c r="V1187" t="s">
        <v>47</v>
      </c>
      <c r="W1187">
        <v>8</v>
      </c>
      <c r="X1187">
        <v>7</v>
      </c>
      <c r="Y1187">
        <v>10098.549999999999</v>
      </c>
      <c r="Z1187">
        <v>4289.4399999999996</v>
      </c>
      <c r="AA1187">
        <v>43</v>
      </c>
      <c r="AB1187">
        <v>127</v>
      </c>
      <c r="AC1187">
        <v>7</v>
      </c>
      <c r="AD1187">
        <v>5809.11</v>
      </c>
      <c r="AE1187">
        <f t="shared" si="131"/>
        <v>1</v>
      </c>
      <c r="AF1187">
        <f t="shared" si="127"/>
        <v>3</v>
      </c>
      <c r="AG1187">
        <f t="shared" si="128"/>
        <v>1</v>
      </c>
      <c r="AH1187">
        <f t="shared" si="129"/>
        <v>131</v>
      </c>
      <c r="AI1187" t="str">
        <f t="shared" si="130"/>
        <v>Bronz customer</v>
      </c>
    </row>
    <row r="1188" spans="1:35" x14ac:dyDescent="0.3">
      <c r="A1188">
        <v>2076</v>
      </c>
      <c r="B1188" t="s">
        <v>3675</v>
      </c>
      <c r="C1188">
        <v>3172</v>
      </c>
      <c r="D1188" t="s">
        <v>40</v>
      </c>
      <c r="E1188" t="s">
        <v>25</v>
      </c>
      <c r="F1188">
        <v>9</v>
      </c>
      <c r="G1188" t="s">
        <v>3676</v>
      </c>
      <c r="H1188" t="s">
        <v>3677</v>
      </c>
      <c r="I1188" t="str">
        <f>VLOOKUP(A1188,[1]Transactions!$A$2:$Y$3480,8,FALSE)</f>
        <v>Touring</v>
      </c>
      <c r="J1188">
        <f>VLOOKUP(A1188,[1]Transactions!$A$2:$Y$3480,13,FALSE)</f>
        <v>139.2299999999999</v>
      </c>
      <c r="K1188" s="4">
        <f>VLOOKUP(A1188,[1]Transactions!$A$2:$Y$3480,14,FALSE)</f>
        <v>42218</v>
      </c>
      <c r="M1188" t="b">
        <f>VLOOKUP(A1188,[1]Transactions!$A$2:$Y$3480,5,FALSE)</f>
        <v>0</v>
      </c>
      <c r="N1188" t="str">
        <f>VLOOKUP(A1188,[1]Transactions!$A$2:$Y$3480,6,FALSE)</f>
        <v>Approved</v>
      </c>
      <c r="O1188" t="str">
        <f>VLOOKUP(A1188,[1]Transactions!$A$1:$Y$3480,7,FALSE)</f>
        <v>OHM Cycles</v>
      </c>
      <c r="P1188" t="s">
        <v>43</v>
      </c>
      <c r="Q1188">
        <v>73</v>
      </c>
      <c r="R1188" t="s">
        <v>325</v>
      </c>
      <c r="S1188" t="s">
        <v>119</v>
      </c>
      <c r="T1188" t="s">
        <v>31</v>
      </c>
      <c r="U1188" t="s">
        <v>32</v>
      </c>
      <c r="V1188" t="s">
        <v>33</v>
      </c>
      <c r="W1188">
        <v>5</v>
      </c>
      <c r="X1188">
        <v>8</v>
      </c>
      <c r="Y1188">
        <v>12082.72</v>
      </c>
      <c r="Z1188">
        <v>6506.55</v>
      </c>
      <c r="AA1188">
        <v>51</v>
      </c>
      <c r="AB1188">
        <v>19</v>
      </c>
      <c r="AC1188">
        <v>8</v>
      </c>
      <c r="AD1188">
        <v>5576.17</v>
      </c>
      <c r="AE1188">
        <f t="shared" si="131"/>
        <v>3</v>
      </c>
      <c r="AF1188">
        <f t="shared" si="127"/>
        <v>2</v>
      </c>
      <c r="AG1188">
        <f t="shared" si="128"/>
        <v>1</v>
      </c>
      <c r="AH1188">
        <f t="shared" si="129"/>
        <v>321</v>
      </c>
      <c r="AI1188" t="str">
        <f t="shared" si="130"/>
        <v>Silver Customer</v>
      </c>
    </row>
    <row r="1189" spans="1:35" x14ac:dyDescent="0.3">
      <c r="A1189">
        <v>566</v>
      </c>
      <c r="B1189" t="s">
        <v>3678</v>
      </c>
      <c r="C1189">
        <v>2230</v>
      </c>
      <c r="D1189" t="s">
        <v>24</v>
      </c>
      <c r="E1189" t="s">
        <v>25</v>
      </c>
      <c r="F1189">
        <v>12</v>
      </c>
      <c r="G1189" t="s">
        <v>3679</v>
      </c>
      <c r="H1189" t="s">
        <v>3680</v>
      </c>
      <c r="I1189" t="str">
        <f>VLOOKUP(A1189,[1]Transactions!$A$2:$Y$3480,8,FALSE)</f>
        <v>Standard</v>
      </c>
      <c r="J1189">
        <f>VLOOKUP(A1189,[1]Transactions!$A$2:$Y$3480,13,FALSE)</f>
        <v>72.599999999999966</v>
      </c>
      <c r="K1189" s="4">
        <f>VLOOKUP(A1189,[1]Transactions!$A$2:$Y$3480,14,FALSE)</f>
        <v>38482</v>
      </c>
      <c r="M1189" t="b">
        <f>VLOOKUP(A1189,[1]Transactions!$A$2:$Y$3480,5,FALSE)</f>
        <v>0</v>
      </c>
      <c r="N1189" t="str">
        <f>VLOOKUP(A1189,[1]Transactions!$A$2:$Y$3480,6,FALSE)</f>
        <v>Approved</v>
      </c>
      <c r="O1189" t="str">
        <f>VLOOKUP(A1189,[1]Transactions!$A$1:$Y$3480,7,FALSE)</f>
        <v>Norco Bicycles</v>
      </c>
      <c r="P1189" t="s">
        <v>43</v>
      </c>
      <c r="Q1189">
        <v>66</v>
      </c>
      <c r="R1189" t="s">
        <v>3681</v>
      </c>
      <c r="S1189" t="s">
        <v>45</v>
      </c>
      <c r="T1189" t="s">
        <v>46</v>
      </c>
      <c r="U1189" t="s">
        <v>32</v>
      </c>
      <c r="V1189" t="s">
        <v>33</v>
      </c>
      <c r="W1189">
        <v>9</v>
      </c>
      <c r="X1189">
        <v>3</v>
      </c>
      <c r="Y1189">
        <v>2893.23</v>
      </c>
      <c r="Z1189">
        <v>747.67</v>
      </c>
      <c r="AA1189">
        <v>41</v>
      </c>
      <c r="AB1189">
        <v>52</v>
      </c>
      <c r="AC1189">
        <v>3</v>
      </c>
      <c r="AD1189">
        <v>2145.56</v>
      </c>
      <c r="AE1189">
        <f t="shared" si="131"/>
        <v>2</v>
      </c>
      <c r="AF1189">
        <f t="shared" si="127"/>
        <v>4</v>
      </c>
      <c r="AG1189">
        <f t="shared" si="128"/>
        <v>3</v>
      </c>
      <c r="AH1189">
        <f t="shared" si="129"/>
        <v>243</v>
      </c>
      <c r="AI1189" t="str">
        <f t="shared" si="130"/>
        <v>Gold Customerr</v>
      </c>
    </row>
    <row r="1190" spans="1:35" x14ac:dyDescent="0.3">
      <c r="A1190">
        <v>134</v>
      </c>
      <c r="B1190" t="s">
        <v>3682</v>
      </c>
      <c r="C1190">
        <v>2158</v>
      </c>
      <c r="D1190" t="s">
        <v>24</v>
      </c>
      <c r="E1190" t="s">
        <v>25</v>
      </c>
      <c r="F1190">
        <v>11</v>
      </c>
      <c r="G1190" t="s">
        <v>3683</v>
      </c>
      <c r="H1190" t="s">
        <v>3684</v>
      </c>
      <c r="I1190" t="str">
        <f>VLOOKUP(A1190,[1]Transactions!$A$2:$Y$3480,8,FALSE)</f>
        <v>Standard</v>
      </c>
      <c r="J1190">
        <f>VLOOKUP(A1190,[1]Transactions!$A$2:$Y$3480,13,FALSE)</f>
        <v>1055.82</v>
      </c>
      <c r="K1190" s="4">
        <f>VLOOKUP(A1190,[1]Transactions!$A$2:$Y$3480,14,FALSE)</f>
        <v>33429</v>
      </c>
      <c r="M1190" t="b">
        <f>VLOOKUP(A1190,[1]Transactions!$A$2:$Y$3480,5,FALSE)</f>
        <v>0</v>
      </c>
      <c r="N1190" t="str">
        <f>VLOOKUP(A1190,[1]Transactions!$A$2:$Y$3480,6,FALSE)</f>
        <v>Approved</v>
      </c>
      <c r="O1190" t="str">
        <f>VLOOKUP(A1190,[1]Transactions!$A$1:$Y$3480,7,FALSE)</f>
        <v>Giant Bicycles</v>
      </c>
      <c r="P1190" t="s">
        <v>43</v>
      </c>
      <c r="Q1190">
        <v>34</v>
      </c>
      <c r="R1190" t="s">
        <v>710</v>
      </c>
      <c r="S1190" t="s">
        <v>183</v>
      </c>
      <c r="T1190" t="s">
        <v>38</v>
      </c>
      <c r="U1190" t="s">
        <v>32</v>
      </c>
      <c r="V1190" t="s">
        <v>33</v>
      </c>
      <c r="W1190">
        <v>5</v>
      </c>
      <c r="X1190">
        <v>6</v>
      </c>
      <c r="Y1190">
        <v>7170.95</v>
      </c>
      <c r="Z1190">
        <v>4224.53</v>
      </c>
      <c r="AA1190">
        <v>23</v>
      </c>
      <c r="AB1190">
        <v>14</v>
      </c>
      <c r="AC1190">
        <v>6</v>
      </c>
      <c r="AD1190">
        <v>2946.42</v>
      </c>
      <c r="AE1190">
        <f t="shared" si="131"/>
        <v>4</v>
      </c>
      <c r="AF1190">
        <f t="shared" si="127"/>
        <v>3</v>
      </c>
      <c r="AG1190">
        <f t="shared" si="128"/>
        <v>2</v>
      </c>
      <c r="AH1190">
        <f t="shared" si="129"/>
        <v>432</v>
      </c>
      <c r="AI1190" t="str">
        <f t="shared" si="130"/>
        <v>Platinum Customer</v>
      </c>
    </row>
    <row r="1191" spans="1:35" x14ac:dyDescent="0.3">
      <c r="A1191">
        <v>1371</v>
      </c>
      <c r="B1191" t="s">
        <v>3685</v>
      </c>
      <c r="C1191">
        <v>3840</v>
      </c>
      <c r="D1191" t="s">
        <v>40</v>
      </c>
      <c r="E1191" t="s">
        <v>25</v>
      </c>
      <c r="F1191">
        <v>1</v>
      </c>
      <c r="G1191" t="s">
        <v>3686</v>
      </c>
      <c r="H1191" t="s">
        <v>3687</v>
      </c>
      <c r="I1191" t="str">
        <f>VLOOKUP(A1191,[1]Transactions!$A$2:$Y$3480,8,FALSE)</f>
        <v>Road</v>
      </c>
      <c r="J1191">
        <f>VLOOKUP(A1191,[1]Transactions!$A$2:$Y$3480,13,FALSE)</f>
        <v>830.2399999999999</v>
      </c>
      <c r="K1191" s="4">
        <f>VLOOKUP(A1191,[1]Transactions!$A$2:$Y$3480,14,FALSE)</f>
        <v>33364</v>
      </c>
      <c r="M1191" t="b">
        <f>VLOOKUP(A1191,[1]Transactions!$A$2:$Y$3480,5,FALSE)</f>
        <v>1</v>
      </c>
      <c r="N1191" t="str">
        <f>VLOOKUP(A1191,[1]Transactions!$A$2:$Y$3480,6,FALSE)</f>
        <v>Approved</v>
      </c>
      <c r="O1191" t="str">
        <f>VLOOKUP(A1191,[1]Transactions!$A$1:$Y$3480,7,FALSE)</f>
        <v>Norco Bicycles</v>
      </c>
      <c r="P1191" t="s">
        <v>43</v>
      </c>
      <c r="Q1191">
        <v>39</v>
      </c>
      <c r="R1191" t="s">
        <v>145</v>
      </c>
      <c r="S1191" t="s">
        <v>57</v>
      </c>
      <c r="T1191" t="s">
        <v>31</v>
      </c>
      <c r="U1191" t="s">
        <v>32</v>
      </c>
      <c r="V1191" t="s">
        <v>33</v>
      </c>
      <c r="W1191">
        <v>13</v>
      </c>
      <c r="X1191">
        <v>4</v>
      </c>
      <c r="Y1191">
        <v>4146.6000000000004</v>
      </c>
      <c r="Z1191">
        <v>2875.66</v>
      </c>
      <c r="AA1191">
        <v>61</v>
      </c>
      <c r="AB1191">
        <v>26</v>
      </c>
      <c r="AC1191">
        <v>4</v>
      </c>
      <c r="AD1191">
        <v>1270.94</v>
      </c>
      <c r="AE1191">
        <f t="shared" si="131"/>
        <v>3</v>
      </c>
      <c r="AF1191">
        <f t="shared" si="127"/>
        <v>4</v>
      </c>
      <c r="AG1191">
        <f t="shared" si="128"/>
        <v>4</v>
      </c>
      <c r="AH1191">
        <f t="shared" si="129"/>
        <v>344</v>
      </c>
      <c r="AI1191" t="str">
        <f t="shared" si="130"/>
        <v>Silver Customer</v>
      </c>
    </row>
    <row r="1192" spans="1:35" x14ac:dyDescent="0.3">
      <c r="A1192">
        <v>590</v>
      </c>
      <c r="B1192" t="s">
        <v>3688</v>
      </c>
      <c r="C1192">
        <v>2036</v>
      </c>
      <c r="D1192" t="s">
        <v>24</v>
      </c>
      <c r="E1192" t="s">
        <v>25</v>
      </c>
      <c r="F1192">
        <v>11</v>
      </c>
      <c r="G1192" t="s">
        <v>3689</v>
      </c>
      <c r="H1192" t="s">
        <v>3690</v>
      </c>
      <c r="I1192" t="str">
        <f>VLOOKUP(A1192,[1]Transactions!$A$2:$Y$3480,8,FALSE)</f>
        <v>Standard</v>
      </c>
      <c r="J1192">
        <f>VLOOKUP(A1192,[1]Transactions!$A$2:$Y$3480,13,FALSE)</f>
        <v>41.129999999999995</v>
      </c>
      <c r="K1192" s="4">
        <f>VLOOKUP(A1192,[1]Transactions!$A$2:$Y$3480,14,FALSE)</f>
        <v>33364</v>
      </c>
      <c r="M1192" t="b">
        <f>VLOOKUP(A1192,[1]Transactions!$A$2:$Y$3480,5,FALSE)</f>
        <v>1</v>
      </c>
      <c r="N1192" t="str">
        <f>VLOOKUP(A1192,[1]Transactions!$A$2:$Y$3480,6,FALSE)</f>
        <v>Approved</v>
      </c>
      <c r="O1192" t="str">
        <f>VLOOKUP(A1192,[1]Transactions!$A$1:$Y$3480,7,FALSE)</f>
        <v>Giant Bicycles</v>
      </c>
      <c r="P1192" t="s">
        <v>43</v>
      </c>
      <c r="Q1192">
        <v>85</v>
      </c>
      <c r="R1192" t="s">
        <v>762</v>
      </c>
      <c r="S1192" t="s">
        <v>30</v>
      </c>
      <c r="T1192" t="s">
        <v>31</v>
      </c>
      <c r="U1192" t="s">
        <v>32</v>
      </c>
      <c r="V1192" t="s">
        <v>33</v>
      </c>
      <c r="W1192">
        <v>11</v>
      </c>
      <c r="X1192">
        <v>11</v>
      </c>
      <c r="Y1192">
        <v>13200.69</v>
      </c>
      <c r="Z1192">
        <v>7081.09</v>
      </c>
      <c r="AA1192">
        <v>32</v>
      </c>
      <c r="AB1192">
        <v>43</v>
      </c>
      <c r="AC1192">
        <v>11</v>
      </c>
      <c r="AD1192">
        <v>6119.6</v>
      </c>
      <c r="AE1192">
        <f t="shared" si="131"/>
        <v>3</v>
      </c>
      <c r="AF1192">
        <f t="shared" si="127"/>
        <v>2</v>
      </c>
      <c r="AG1192">
        <f t="shared" si="128"/>
        <v>1</v>
      </c>
      <c r="AH1192">
        <f t="shared" si="129"/>
        <v>321</v>
      </c>
      <c r="AI1192" t="str">
        <f t="shared" si="130"/>
        <v>Silver Customer</v>
      </c>
    </row>
    <row r="1193" spans="1:35" x14ac:dyDescent="0.3">
      <c r="A1193">
        <v>2240</v>
      </c>
      <c r="B1193" t="s">
        <v>3691</v>
      </c>
      <c r="C1193">
        <v>3043</v>
      </c>
      <c r="D1193" t="s">
        <v>40</v>
      </c>
      <c r="E1193" t="s">
        <v>25</v>
      </c>
      <c r="F1193">
        <v>7</v>
      </c>
      <c r="G1193" t="s">
        <v>3692</v>
      </c>
      <c r="H1193" t="s">
        <v>3693</v>
      </c>
      <c r="I1193" t="str">
        <f>VLOOKUP(A1193,[1]Transactions!$A$2:$Y$3480,8,FALSE)</f>
        <v>Road</v>
      </c>
      <c r="J1193">
        <f>VLOOKUP(A1193,[1]Transactions!$A$2:$Y$3480,13,FALSE)</f>
        <v>830.2399999999999</v>
      </c>
      <c r="K1193" s="4">
        <f>VLOOKUP(A1193,[1]Transactions!$A$2:$Y$3480,14,FALSE)</f>
        <v>33364</v>
      </c>
      <c r="M1193" t="b">
        <f>VLOOKUP(A1193,[1]Transactions!$A$2:$Y$3480,5,FALSE)</f>
        <v>1</v>
      </c>
      <c r="N1193" t="str">
        <f>VLOOKUP(A1193,[1]Transactions!$A$2:$Y$3480,6,FALSE)</f>
        <v>Approved</v>
      </c>
      <c r="O1193" t="str">
        <f>VLOOKUP(A1193,[1]Transactions!$A$1:$Y$3480,7,FALSE)</f>
        <v>Norco Bicycles</v>
      </c>
      <c r="P1193" t="s">
        <v>28</v>
      </c>
      <c r="Q1193">
        <v>4</v>
      </c>
      <c r="R1193" t="s">
        <v>1440</v>
      </c>
      <c r="S1193" t="s">
        <v>119</v>
      </c>
      <c r="T1193" t="s">
        <v>46</v>
      </c>
      <c r="U1193" t="s">
        <v>32</v>
      </c>
      <c r="V1193" t="s">
        <v>33</v>
      </c>
      <c r="W1193">
        <v>16</v>
      </c>
      <c r="X1193">
        <v>12</v>
      </c>
      <c r="Y1193">
        <v>13961.45</v>
      </c>
      <c r="Z1193">
        <v>7833.15</v>
      </c>
      <c r="AA1193">
        <v>51</v>
      </c>
      <c r="AB1193">
        <v>31</v>
      </c>
      <c r="AC1193">
        <v>12</v>
      </c>
      <c r="AD1193">
        <v>6128.3</v>
      </c>
      <c r="AE1193">
        <f t="shared" si="131"/>
        <v>3</v>
      </c>
      <c r="AF1193">
        <f t="shared" si="127"/>
        <v>2</v>
      </c>
      <c r="AG1193">
        <f t="shared" si="128"/>
        <v>1</v>
      </c>
      <c r="AH1193">
        <f t="shared" si="129"/>
        <v>321</v>
      </c>
      <c r="AI1193" t="str">
        <f t="shared" si="130"/>
        <v>Silver Customer</v>
      </c>
    </row>
    <row r="1194" spans="1:35" x14ac:dyDescent="0.3">
      <c r="A1194">
        <v>328</v>
      </c>
      <c r="B1194" t="s">
        <v>3694</v>
      </c>
      <c r="C1194">
        <v>3437</v>
      </c>
      <c r="D1194" t="s">
        <v>40</v>
      </c>
      <c r="E1194" t="s">
        <v>25</v>
      </c>
      <c r="F1194">
        <v>8</v>
      </c>
      <c r="G1194" t="s">
        <v>3695</v>
      </c>
      <c r="H1194" t="s">
        <v>3696</v>
      </c>
      <c r="I1194" t="str">
        <f>VLOOKUP(A1194,[1]Transactions!$A$2:$Y$3480,8,FALSE)</f>
        <v>Standard</v>
      </c>
      <c r="J1194">
        <f>VLOOKUP(A1194,[1]Transactions!$A$2:$Y$3480,13,FALSE)</f>
        <v>143.35999999999999</v>
      </c>
      <c r="K1194" s="4">
        <f>VLOOKUP(A1194,[1]Transactions!$A$2:$Y$3480,14,FALSE)</f>
        <v>33364</v>
      </c>
      <c r="M1194" t="b">
        <f>VLOOKUP(A1194,[1]Transactions!$A$2:$Y$3480,5,FALSE)</f>
        <v>1</v>
      </c>
      <c r="N1194" t="str">
        <f>VLOOKUP(A1194,[1]Transactions!$A$2:$Y$3480,6,FALSE)</f>
        <v>Approved</v>
      </c>
      <c r="O1194" t="str">
        <f>VLOOKUP(A1194,[1]Transactions!$A$1:$Y$3480,7,FALSE)</f>
        <v>Trek Bicycles</v>
      </c>
      <c r="P1194" t="s">
        <v>43</v>
      </c>
      <c r="Q1194">
        <v>87</v>
      </c>
      <c r="R1194" t="s">
        <v>665</v>
      </c>
      <c r="S1194" t="s">
        <v>119</v>
      </c>
      <c r="T1194" t="s">
        <v>31</v>
      </c>
      <c r="U1194" t="s">
        <v>32</v>
      </c>
      <c r="V1194" t="s">
        <v>47</v>
      </c>
      <c r="W1194">
        <v>12</v>
      </c>
      <c r="X1194">
        <v>8</v>
      </c>
      <c r="Y1194">
        <v>5739.53</v>
      </c>
      <c r="Z1194">
        <v>3381.73</v>
      </c>
      <c r="AA1194">
        <v>29</v>
      </c>
      <c r="AB1194">
        <v>4</v>
      </c>
      <c r="AC1194">
        <v>8</v>
      </c>
      <c r="AD1194">
        <v>2357.8000000000002</v>
      </c>
      <c r="AE1194">
        <f t="shared" si="131"/>
        <v>4</v>
      </c>
      <c r="AF1194">
        <f t="shared" si="127"/>
        <v>2</v>
      </c>
      <c r="AG1194">
        <f t="shared" si="128"/>
        <v>3</v>
      </c>
      <c r="AH1194">
        <f t="shared" si="129"/>
        <v>423</v>
      </c>
      <c r="AI1194" t="str">
        <f t="shared" si="130"/>
        <v>Platinum Customer</v>
      </c>
    </row>
    <row r="1195" spans="1:35" x14ac:dyDescent="0.3">
      <c r="A1195">
        <v>2355</v>
      </c>
      <c r="B1195" t="s">
        <v>3697</v>
      </c>
      <c r="C1195">
        <v>2529</v>
      </c>
      <c r="D1195" t="s">
        <v>24</v>
      </c>
      <c r="E1195" t="s">
        <v>25</v>
      </c>
      <c r="F1195">
        <v>8</v>
      </c>
      <c r="G1195" t="s">
        <v>3698</v>
      </c>
      <c r="I1195" t="str">
        <f>VLOOKUP(A1195,[1]Transactions!$A$2:$Y$3480,8,FALSE)</f>
        <v>Standard</v>
      </c>
      <c r="J1195">
        <f>VLOOKUP(A1195,[1]Transactions!$A$2:$Y$3480,13,FALSE)</f>
        <v>471.6</v>
      </c>
      <c r="K1195" s="4">
        <f>VLOOKUP(A1195,[1]Transactions!$A$2:$Y$3480,14,FALSE)</f>
        <v>35667</v>
      </c>
      <c r="M1195" t="b">
        <f>VLOOKUP(A1195,[1]Transactions!$A$2:$Y$3480,5,FALSE)</f>
        <v>1</v>
      </c>
      <c r="N1195" t="str">
        <f>VLOOKUP(A1195,[1]Transactions!$A$2:$Y$3480,6,FALSE)</f>
        <v>Approved</v>
      </c>
      <c r="O1195" t="str">
        <f>VLOOKUP(A1195,[1]Transactions!$A$1:$Y$3480,7,FALSE)</f>
        <v>Giant Bicycles</v>
      </c>
      <c r="P1195" t="s">
        <v>28</v>
      </c>
      <c r="Q1195">
        <v>87</v>
      </c>
      <c r="R1195" t="s">
        <v>754</v>
      </c>
      <c r="S1195" t="s">
        <v>119</v>
      </c>
      <c r="T1195" t="s">
        <v>31</v>
      </c>
      <c r="U1195" t="s">
        <v>32</v>
      </c>
      <c r="V1195" t="s">
        <v>33</v>
      </c>
      <c r="W1195">
        <v>4</v>
      </c>
      <c r="X1195">
        <v>5</v>
      </c>
      <c r="Y1195">
        <v>5619.56</v>
      </c>
      <c r="Z1195">
        <v>1267.74</v>
      </c>
      <c r="AA1195">
        <v>26</v>
      </c>
      <c r="AB1195">
        <v>70</v>
      </c>
      <c r="AC1195">
        <v>5</v>
      </c>
      <c r="AD1195">
        <v>4351.82</v>
      </c>
      <c r="AE1195">
        <f t="shared" si="131"/>
        <v>2</v>
      </c>
      <c r="AF1195">
        <f>_xlfn.IFS(AC1195&gt;=14,1,AND(AC1195&lt;=14,AC1195&gt;7),2,AND(AC1195&lt;=7,AC1195&gt;=5),3,AND(AC1195&lt;=4,AC1195&gt;0),4)</f>
        <v>3</v>
      </c>
      <c r="AG1195">
        <f t="shared" si="128"/>
        <v>1</v>
      </c>
      <c r="AH1195">
        <f t="shared" si="129"/>
        <v>231</v>
      </c>
      <c r="AI1195" t="str">
        <f t="shared" si="130"/>
        <v>Gold Customerr</v>
      </c>
    </row>
    <row r="1196" spans="1:35" x14ac:dyDescent="0.3">
      <c r="A1196">
        <v>2794</v>
      </c>
      <c r="B1196" t="s">
        <v>3699</v>
      </c>
      <c r="C1196">
        <v>2216</v>
      </c>
      <c r="D1196" t="s">
        <v>24</v>
      </c>
      <c r="E1196" t="s">
        <v>25</v>
      </c>
      <c r="F1196">
        <v>8</v>
      </c>
      <c r="G1196" t="s">
        <v>3700</v>
      </c>
      <c r="H1196" t="s">
        <v>3701</v>
      </c>
      <c r="I1196" t="str">
        <f>VLOOKUP(A1196,[1]Transactions!$A$2:$Y$3480,8,FALSE)</f>
        <v>Standard</v>
      </c>
      <c r="J1196">
        <f>VLOOKUP(A1196,[1]Transactions!$A$2:$Y$3480,13,FALSE)</f>
        <v>179.44</v>
      </c>
      <c r="K1196" s="4">
        <f>VLOOKUP(A1196,[1]Transactions!$A$2:$Y$3480,14,FALSE)</f>
        <v>36146</v>
      </c>
      <c r="M1196" t="b">
        <f>VLOOKUP(A1196,[1]Transactions!$A$2:$Y$3480,5,FALSE)</f>
        <v>0</v>
      </c>
      <c r="N1196" t="str">
        <f>VLOOKUP(A1196,[1]Transactions!$A$2:$Y$3480,6,FALSE)</f>
        <v>Approved</v>
      </c>
      <c r="O1196" t="str">
        <f>VLOOKUP(A1196,[1]Transactions!$A$1:$Y$3480,7,FALSE)</f>
        <v>Solex</v>
      </c>
      <c r="P1196" t="s">
        <v>43</v>
      </c>
      <c r="Q1196">
        <v>41</v>
      </c>
      <c r="R1196" t="s">
        <v>317</v>
      </c>
      <c r="S1196" t="s">
        <v>30</v>
      </c>
      <c r="T1196" t="s">
        <v>31</v>
      </c>
      <c r="U1196" t="s">
        <v>32</v>
      </c>
      <c r="V1196" t="s">
        <v>33</v>
      </c>
      <c r="W1196">
        <v>18</v>
      </c>
      <c r="X1196">
        <v>7</v>
      </c>
      <c r="Y1196">
        <v>7835.25</v>
      </c>
      <c r="Z1196">
        <v>1418.19</v>
      </c>
      <c r="AA1196">
        <v>44</v>
      </c>
      <c r="AB1196">
        <v>5</v>
      </c>
      <c r="AC1196">
        <v>7</v>
      </c>
      <c r="AD1196">
        <v>6417.06</v>
      </c>
      <c r="AE1196">
        <f t="shared" si="131"/>
        <v>4</v>
      </c>
      <c r="AF1196">
        <f t="shared" si="127"/>
        <v>3</v>
      </c>
      <c r="AG1196">
        <f t="shared" si="128"/>
        <v>1</v>
      </c>
      <c r="AH1196">
        <f t="shared" si="129"/>
        <v>431</v>
      </c>
      <c r="AI1196" t="str">
        <f t="shared" si="130"/>
        <v>Platinum Customer</v>
      </c>
    </row>
    <row r="1197" spans="1:35" x14ac:dyDescent="0.3">
      <c r="A1197">
        <v>2419</v>
      </c>
      <c r="B1197" t="s">
        <v>3702</v>
      </c>
      <c r="C1197">
        <v>4118</v>
      </c>
      <c r="D1197" t="s">
        <v>53</v>
      </c>
      <c r="E1197" t="s">
        <v>25</v>
      </c>
      <c r="F1197">
        <v>5</v>
      </c>
      <c r="G1197" t="s">
        <v>3703</v>
      </c>
      <c r="H1197" t="s">
        <v>3704</v>
      </c>
      <c r="I1197" t="str">
        <f>VLOOKUP(A1197,[1]Transactions!$A$2:$Y$3480,8,FALSE)</f>
        <v>Touring</v>
      </c>
      <c r="J1197">
        <f>VLOOKUP(A1197,[1]Transactions!$A$2:$Y$3480,13,FALSE)</f>
        <v>1010.02</v>
      </c>
      <c r="K1197" s="4">
        <f>VLOOKUP(A1197,[1]Transactions!$A$2:$Y$3480,14,FALSE)</f>
        <v>40410</v>
      </c>
      <c r="M1197" t="b">
        <f>VLOOKUP(A1197,[1]Transactions!$A$2:$Y$3480,5,FALSE)</f>
        <v>0</v>
      </c>
      <c r="N1197" t="str">
        <f>VLOOKUP(A1197,[1]Transactions!$A$2:$Y$3480,6,FALSE)</f>
        <v>Approved</v>
      </c>
      <c r="O1197" t="str">
        <f>VLOOKUP(A1197,[1]Transactions!$A$1:$Y$3480,7,FALSE)</f>
        <v>Giant Bicycles</v>
      </c>
      <c r="P1197" t="s">
        <v>28</v>
      </c>
      <c r="Q1197">
        <v>96</v>
      </c>
      <c r="R1197" t="s">
        <v>453</v>
      </c>
      <c r="S1197" t="s">
        <v>176</v>
      </c>
      <c r="T1197" t="s">
        <v>46</v>
      </c>
      <c r="U1197" t="s">
        <v>32</v>
      </c>
      <c r="V1197" t="s">
        <v>47</v>
      </c>
      <c r="W1197">
        <v>9</v>
      </c>
      <c r="X1197">
        <v>8</v>
      </c>
      <c r="Y1197">
        <v>8651.8700000000008</v>
      </c>
      <c r="Z1197">
        <v>5949.37</v>
      </c>
      <c r="AA1197">
        <v>42</v>
      </c>
      <c r="AB1197">
        <v>51</v>
      </c>
      <c r="AC1197">
        <v>8</v>
      </c>
      <c r="AD1197">
        <v>2702.5</v>
      </c>
      <c r="AE1197">
        <f t="shared" si="131"/>
        <v>2</v>
      </c>
      <c r="AF1197">
        <f t="shared" si="127"/>
        <v>2</v>
      </c>
      <c r="AG1197">
        <f t="shared" si="128"/>
        <v>3</v>
      </c>
      <c r="AH1197">
        <f t="shared" si="129"/>
        <v>223</v>
      </c>
      <c r="AI1197" t="str">
        <f t="shared" si="130"/>
        <v>Gold Customerr</v>
      </c>
    </row>
    <row r="1198" spans="1:35" x14ac:dyDescent="0.3">
      <c r="A1198">
        <v>1445</v>
      </c>
      <c r="B1198" t="s">
        <v>3705</v>
      </c>
      <c r="C1198">
        <v>2640</v>
      </c>
      <c r="D1198" t="s">
        <v>24</v>
      </c>
      <c r="E1198" t="s">
        <v>25</v>
      </c>
      <c r="F1198">
        <v>4</v>
      </c>
      <c r="G1198" t="s">
        <v>3706</v>
      </c>
      <c r="H1198" t="s">
        <v>3707</v>
      </c>
      <c r="I1198" t="str">
        <f>VLOOKUP(A1198,[1]Transactions!$A$2:$Y$3480,8,FALSE)</f>
        <v>Standard</v>
      </c>
      <c r="J1198">
        <f>VLOOKUP(A1198,[1]Transactions!$A$2:$Y$3480,13,FALSE)</f>
        <v>431.33000000000004</v>
      </c>
      <c r="K1198" s="4">
        <f>VLOOKUP(A1198,[1]Transactions!$A$2:$Y$3480,14,FALSE)</f>
        <v>37337</v>
      </c>
      <c r="M1198" t="b">
        <f>VLOOKUP(A1198,[1]Transactions!$A$2:$Y$3480,5,FALSE)</f>
        <v>0</v>
      </c>
      <c r="N1198" t="str">
        <f>VLOOKUP(A1198,[1]Transactions!$A$2:$Y$3480,6,FALSE)</f>
        <v>Approved</v>
      </c>
      <c r="O1198" t="str">
        <f>VLOOKUP(A1198,[1]Transactions!$A$1:$Y$3480,7,FALSE)</f>
        <v>Giant Bicycles</v>
      </c>
      <c r="P1198" t="s">
        <v>43</v>
      </c>
      <c r="Q1198">
        <v>57</v>
      </c>
      <c r="R1198" t="s">
        <v>2252</v>
      </c>
      <c r="S1198" t="s">
        <v>219</v>
      </c>
      <c r="T1198" t="s">
        <v>38</v>
      </c>
      <c r="U1198" t="s">
        <v>32</v>
      </c>
      <c r="V1198" t="s">
        <v>47</v>
      </c>
      <c r="W1198">
        <v>18</v>
      </c>
      <c r="X1198">
        <v>6</v>
      </c>
      <c r="Y1198">
        <v>8482.7099999999991</v>
      </c>
      <c r="Z1198">
        <v>5059.59</v>
      </c>
      <c r="AA1198">
        <v>47</v>
      </c>
      <c r="AB1198">
        <v>6</v>
      </c>
      <c r="AC1198">
        <v>6</v>
      </c>
      <c r="AD1198">
        <v>3423.12</v>
      </c>
      <c r="AE1198">
        <f t="shared" si="131"/>
        <v>4</v>
      </c>
      <c r="AF1198">
        <f t="shared" si="127"/>
        <v>3</v>
      </c>
      <c r="AG1198">
        <f t="shared" si="128"/>
        <v>2</v>
      </c>
      <c r="AH1198">
        <f t="shared" si="129"/>
        <v>432</v>
      </c>
      <c r="AI1198" t="str">
        <f t="shared" si="130"/>
        <v>Platinum Customer</v>
      </c>
    </row>
    <row r="1199" spans="1:35" x14ac:dyDescent="0.3">
      <c r="A1199">
        <v>2731</v>
      </c>
      <c r="B1199" t="s">
        <v>3708</v>
      </c>
      <c r="C1199">
        <v>2196</v>
      </c>
      <c r="D1199" t="s">
        <v>24</v>
      </c>
      <c r="E1199" t="s">
        <v>25</v>
      </c>
      <c r="F1199">
        <v>10</v>
      </c>
      <c r="G1199" t="s">
        <v>3709</v>
      </c>
      <c r="H1199" t="s">
        <v>3710</v>
      </c>
      <c r="I1199" t="str">
        <f>VLOOKUP(A1199,[1]Transactions!$A$2:$Y$3480,8,FALSE)</f>
        <v>Standard</v>
      </c>
      <c r="J1199">
        <f>VLOOKUP(A1199,[1]Transactions!$A$2:$Y$3480,13,FALSE)</f>
        <v>583.2700000000001</v>
      </c>
      <c r="K1199" s="4">
        <f>VLOOKUP(A1199,[1]Transactions!$A$2:$Y$3480,14,FALSE)</f>
        <v>40672</v>
      </c>
      <c r="M1199" t="b">
        <f>VLOOKUP(A1199,[1]Transactions!$A$2:$Y$3480,5,FALSE)</f>
        <v>1</v>
      </c>
      <c r="N1199" t="str">
        <f>VLOOKUP(A1199,[1]Transactions!$A$2:$Y$3480,6,FALSE)</f>
        <v>Approved</v>
      </c>
      <c r="O1199" t="str">
        <f>VLOOKUP(A1199,[1]Transactions!$A$1:$Y$3480,7,FALSE)</f>
        <v>OHM Cycles</v>
      </c>
      <c r="P1199" t="s">
        <v>43</v>
      </c>
      <c r="Q1199">
        <v>74</v>
      </c>
      <c r="R1199" t="s">
        <v>3711</v>
      </c>
      <c r="S1199" t="s">
        <v>57</v>
      </c>
      <c r="T1199" t="s">
        <v>31</v>
      </c>
      <c r="U1199" t="s">
        <v>32</v>
      </c>
      <c r="V1199" t="s">
        <v>33</v>
      </c>
      <c r="W1199">
        <v>1</v>
      </c>
      <c r="X1199">
        <v>4</v>
      </c>
      <c r="Y1199">
        <v>2409.89</v>
      </c>
      <c r="Z1199">
        <v>896.37</v>
      </c>
      <c r="AA1199">
        <v>20</v>
      </c>
      <c r="AB1199">
        <v>3</v>
      </c>
      <c r="AC1199">
        <v>4</v>
      </c>
      <c r="AD1199">
        <v>1513.52</v>
      </c>
      <c r="AE1199">
        <f t="shared" si="131"/>
        <v>4</v>
      </c>
      <c r="AF1199">
        <f t="shared" si="127"/>
        <v>4</v>
      </c>
      <c r="AG1199">
        <f t="shared" si="128"/>
        <v>4</v>
      </c>
      <c r="AH1199">
        <f t="shared" si="129"/>
        <v>444</v>
      </c>
      <c r="AI1199" t="str">
        <f t="shared" si="130"/>
        <v>Platinum Customer</v>
      </c>
    </row>
    <row r="1200" spans="1:35" x14ac:dyDescent="0.3">
      <c r="A1200">
        <v>3076</v>
      </c>
      <c r="B1200" t="s">
        <v>3712</v>
      </c>
      <c r="C1200">
        <v>2126</v>
      </c>
      <c r="D1200" t="s">
        <v>24</v>
      </c>
      <c r="E1200" t="s">
        <v>25</v>
      </c>
      <c r="F1200">
        <v>10</v>
      </c>
      <c r="G1200" t="s">
        <v>3683</v>
      </c>
      <c r="H1200" t="s">
        <v>3713</v>
      </c>
      <c r="I1200" t="str">
        <f>VLOOKUP(A1200,[1]Transactions!$A$2:$Y$3480,8,FALSE)</f>
        <v>Road</v>
      </c>
      <c r="J1200">
        <f>VLOOKUP(A1200,[1]Transactions!$A$2:$Y$3480,13,FALSE)</f>
        <v>135.84999999999997</v>
      </c>
      <c r="K1200" s="4">
        <f>VLOOKUP(A1200,[1]Transactions!$A$2:$Y$3480,14,FALSE)</f>
        <v>42696</v>
      </c>
      <c r="M1200" t="b">
        <f>VLOOKUP(A1200,[1]Transactions!$A$2:$Y$3480,5,FALSE)</f>
        <v>1</v>
      </c>
      <c r="N1200" t="str">
        <f>VLOOKUP(A1200,[1]Transactions!$A$2:$Y$3480,6,FALSE)</f>
        <v>Approved</v>
      </c>
      <c r="O1200" t="str">
        <f>VLOOKUP(A1200,[1]Transactions!$A$1:$Y$3480,7,FALSE)</f>
        <v>Norco Bicycles</v>
      </c>
      <c r="P1200" t="s">
        <v>43</v>
      </c>
      <c r="Q1200">
        <v>9</v>
      </c>
      <c r="R1200" t="s">
        <v>118</v>
      </c>
      <c r="S1200" t="s">
        <v>30</v>
      </c>
      <c r="T1200" t="s">
        <v>31</v>
      </c>
      <c r="U1200" t="s">
        <v>32</v>
      </c>
      <c r="V1200" t="s">
        <v>33</v>
      </c>
      <c r="W1200">
        <v>4</v>
      </c>
      <c r="X1200">
        <v>4</v>
      </c>
      <c r="Y1200">
        <v>4105.8900000000003</v>
      </c>
      <c r="Z1200">
        <v>2201.58</v>
      </c>
      <c r="AA1200">
        <v>28</v>
      </c>
      <c r="AB1200">
        <v>209</v>
      </c>
      <c r="AC1200">
        <v>4</v>
      </c>
      <c r="AD1200">
        <v>1904.31</v>
      </c>
      <c r="AE1200">
        <f t="shared" si="131"/>
        <v>1</v>
      </c>
      <c r="AF1200">
        <f t="shared" si="127"/>
        <v>4</v>
      </c>
      <c r="AG1200">
        <f t="shared" si="128"/>
        <v>4</v>
      </c>
      <c r="AH1200">
        <f t="shared" si="129"/>
        <v>144</v>
      </c>
      <c r="AI1200" t="str">
        <f t="shared" si="130"/>
        <v>Bronz customer</v>
      </c>
    </row>
    <row r="1201" spans="1:35" x14ac:dyDescent="0.3">
      <c r="A1201">
        <v>2524</v>
      </c>
      <c r="B1201" t="s">
        <v>3714</v>
      </c>
      <c r="C1201">
        <v>2190</v>
      </c>
      <c r="D1201" t="s">
        <v>24</v>
      </c>
      <c r="E1201" t="s">
        <v>25</v>
      </c>
      <c r="F1201">
        <v>10</v>
      </c>
      <c r="G1201" t="s">
        <v>1357</v>
      </c>
      <c r="H1201" t="s">
        <v>3715</v>
      </c>
      <c r="I1201" t="str">
        <f>VLOOKUP(A1201,[1]Transactions!$A$2:$Y$3480,8,FALSE)</f>
        <v>Road</v>
      </c>
      <c r="J1201">
        <f>VLOOKUP(A1201,[1]Transactions!$A$2:$Y$3480,13,FALSE)</f>
        <v>104.24000000000001</v>
      </c>
      <c r="K1201" s="4">
        <f>VLOOKUP(A1201,[1]Transactions!$A$2:$Y$3480,14,FALSE)</f>
        <v>35560</v>
      </c>
      <c r="M1201" t="b">
        <f>VLOOKUP(A1201,[1]Transactions!$A$2:$Y$3480,5,FALSE)</f>
        <v>1</v>
      </c>
      <c r="N1201" t="str">
        <f>VLOOKUP(A1201,[1]Transactions!$A$2:$Y$3480,6,FALSE)</f>
        <v>Approved</v>
      </c>
      <c r="O1201" t="str">
        <f>VLOOKUP(A1201,[1]Transactions!$A$1:$Y$3480,7,FALSE)</f>
        <v>Solex</v>
      </c>
      <c r="P1201" t="s">
        <v>28</v>
      </c>
      <c r="Q1201">
        <v>84</v>
      </c>
      <c r="R1201" t="s">
        <v>214</v>
      </c>
      <c r="S1201" t="s">
        <v>57</v>
      </c>
      <c r="T1201" t="s">
        <v>31</v>
      </c>
      <c r="U1201" t="s">
        <v>32</v>
      </c>
      <c r="V1201" t="s">
        <v>33</v>
      </c>
      <c r="W1201">
        <v>8</v>
      </c>
      <c r="X1201">
        <v>6</v>
      </c>
      <c r="Y1201">
        <v>4384.97</v>
      </c>
      <c r="Z1201">
        <v>2162.6</v>
      </c>
      <c r="AA1201">
        <v>51</v>
      </c>
      <c r="AB1201">
        <v>184</v>
      </c>
      <c r="AC1201">
        <v>6</v>
      </c>
      <c r="AD1201">
        <v>2222.37</v>
      </c>
      <c r="AE1201">
        <f t="shared" si="131"/>
        <v>1</v>
      </c>
      <c r="AF1201">
        <f t="shared" si="127"/>
        <v>3</v>
      </c>
      <c r="AG1201">
        <f t="shared" si="128"/>
        <v>3</v>
      </c>
      <c r="AH1201">
        <f t="shared" si="129"/>
        <v>133</v>
      </c>
      <c r="AI1201" t="str">
        <f t="shared" si="130"/>
        <v>Bronz customer</v>
      </c>
    </row>
    <row r="1202" spans="1:35" x14ac:dyDescent="0.3">
      <c r="A1202">
        <v>2289</v>
      </c>
      <c r="B1202" t="s">
        <v>3716</v>
      </c>
      <c r="C1202">
        <v>3630</v>
      </c>
      <c r="D1202" t="s">
        <v>40</v>
      </c>
      <c r="E1202" t="s">
        <v>25</v>
      </c>
      <c r="F1202">
        <v>1</v>
      </c>
      <c r="G1202" t="s">
        <v>2428</v>
      </c>
      <c r="H1202" t="s">
        <v>3717</v>
      </c>
      <c r="I1202" t="str">
        <f>VLOOKUP(A1202,[1]Transactions!$A$2:$Y$3480,8,FALSE)</f>
        <v>Standard</v>
      </c>
      <c r="J1202">
        <f>VLOOKUP(A1202,[1]Transactions!$A$2:$Y$3480,13,FALSE)</f>
        <v>1702.5499999999997</v>
      </c>
      <c r="K1202" s="4">
        <f>VLOOKUP(A1202,[1]Transactions!$A$2:$Y$3480,14,FALSE)</f>
        <v>33455</v>
      </c>
      <c r="M1202" t="b">
        <f>VLOOKUP(A1202,[1]Transactions!$A$2:$Y$3480,5,FALSE)</f>
        <v>1</v>
      </c>
      <c r="N1202" t="str">
        <f>VLOOKUP(A1202,[1]Transactions!$A$2:$Y$3480,6,FALSE)</f>
        <v>Approved</v>
      </c>
      <c r="O1202" t="str">
        <f>VLOOKUP(A1202,[1]Transactions!$A$1:$Y$3480,7,FALSE)</f>
        <v>Trek Bicycles</v>
      </c>
      <c r="P1202" t="s">
        <v>43</v>
      </c>
      <c r="Q1202">
        <v>97</v>
      </c>
      <c r="R1202" t="s">
        <v>141</v>
      </c>
      <c r="S1202" t="s">
        <v>30</v>
      </c>
      <c r="T1202" t="s">
        <v>38</v>
      </c>
      <c r="U1202" t="s">
        <v>32</v>
      </c>
      <c r="V1202" t="s">
        <v>33</v>
      </c>
      <c r="W1202">
        <v>13</v>
      </c>
      <c r="X1202">
        <v>4</v>
      </c>
      <c r="Y1202">
        <v>4560.12</v>
      </c>
      <c r="Z1202">
        <v>2335.37</v>
      </c>
      <c r="AA1202">
        <v>39</v>
      </c>
      <c r="AB1202">
        <v>59</v>
      </c>
      <c r="AC1202">
        <v>4</v>
      </c>
      <c r="AD1202">
        <v>2224.75</v>
      </c>
      <c r="AE1202">
        <f t="shared" si="131"/>
        <v>2</v>
      </c>
      <c r="AF1202">
        <f t="shared" si="127"/>
        <v>4</v>
      </c>
      <c r="AG1202">
        <f t="shared" si="128"/>
        <v>3</v>
      </c>
      <c r="AH1202">
        <f t="shared" si="129"/>
        <v>243</v>
      </c>
      <c r="AI1202" t="str">
        <f t="shared" si="130"/>
        <v>Gold Customerr</v>
      </c>
    </row>
    <row r="1203" spans="1:35" x14ac:dyDescent="0.3">
      <c r="A1203">
        <v>330</v>
      </c>
      <c r="B1203" t="s">
        <v>3718</v>
      </c>
      <c r="C1203">
        <v>2203</v>
      </c>
      <c r="D1203" t="s">
        <v>24</v>
      </c>
      <c r="E1203" t="s">
        <v>25</v>
      </c>
      <c r="F1203">
        <v>9</v>
      </c>
      <c r="G1203" t="s">
        <v>2254</v>
      </c>
      <c r="H1203" t="s">
        <v>3719</v>
      </c>
      <c r="I1203" t="str">
        <f>VLOOKUP(A1203,[1]Transactions!$A$2:$Y$3480,8,FALSE)</f>
        <v>Standard</v>
      </c>
      <c r="J1203">
        <f>VLOOKUP(A1203,[1]Transactions!$A$2:$Y$3480,13,FALSE)</f>
        <v>448.67999999999995</v>
      </c>
      <c r="K1203" s="4">
        <f>VLOOKUP(A1203,[1]Transactions!$A$2:$Y$3480,14,FALSE)</f>
        <v>41167</v>
      </c>
      <c r="M1203" t="b">
        <f>VLOOKUP(A1203,[1]Transactions!$A$2:$Y$3480,5,FALSE)</f>
        <v>0</v>
      </c>
      <c r="N1203" t="str">
        <f>VLOOKUP(A1203,[1]Transactions!$A$2:$Y$3480,6,FALSE)</f>
        <v>Approved</v>
      </c>
      <c r="O1203" t="str">
        <f>VLOOKUP(A1203,[1]Transactions!$A$1:$Y$3480,7,FALSE)</f>
        <v>Giant Bicycles</v>
      </c>
      <c r="P1203" t="s">
        <v>28</v>
      </c>
      <c r="Q1203">
        <v>78</v>
      </c>
      <c r="R1203" t="s">
        <v>1071</v>
      </c>
      <c r="S1203" t="s">
        <v>119</v>
      </c>
      <c r="T1203" t="s">
        <v>46</v>
      </c>
      <c r="U1203" t="s">
        <v>32</v>
      </c>
      <c r="V1203" t="s">
        <v>33</v>
      </c>
      <c r="W1203">
        <v>7</v>
      </c>
      <c r="X1203">
        <v>6</v>
      </c>
      <c r="Y1203">
        <v>8513.2000000000007</v>
      </c>
      <c r="Z1203">
        <v>3216.4</v>
      </c>
      <c r="AA1203">
        <v>61</v>
      </c>
      <c r="AB1203">
        <v>107</v>
      </c>
      <c r="AC1203">
        <v>6</v>
      </c>
      <c r="AD1203">
        <v>5296.8</v>
      </c>
      <c r="AE1203">
        <f t="shared" si="131"/>
        <v>1</v>
      </c>
      <c r="AF1203">
        <f t="shared" si="127"/>
        <v>3</v>
      </c>
      <c r="AG1203">
        <f t="shared" si="128"/>
        <v>1</v>
      </c>
      <c r="AH1203">
        <f t="shared" si="129"/>
        <v>131</v>
      </c>
      <c r="AI1203" t="str">
        <f t="shared" si="130"/>
        <v>Bronz customer</v>
      </c>
    </row>
    <row r="1204" spans="1:35" x14ac:dyDescent="0.3">
      <c r="A1204">
        <v>3132</v>
      </c>
      <c r="B1204" t="s">
        <v>3720</v>
      </c>
      <c r="C1204">
        <v>2502</v>
      </c>
      <c r="D1204" t="s">
        <v>24</v>
      </c>
      <c r="E1204" t="s">
        <v>25</v>
      </c>
      <c r="F1204">
        <v>6</v>
      </c>
      <c r="G1204" t="s">
        <v>3721</v>
      </c>
      <c r="H1204" t="s">
        <v>3722</v>
      </c>
      <c r="I1204" t="str">
        <f>VLOOKUP(A1204,[1]Transactions!$A$2:$Y$3480,8,FALSE)</f>
        <v>Road</v>
      </c>
      <c r="J1204">
        <f>VLOOKUP(A1204,[1]Transactions!$A$2:$Y$3480,13,FALSE)</f>
        <v>450.77</v>
      </c>
      <c r="K1204" s="4">
        <f>VLOOKUP(A1204,[1]Transactions!$A$2:$Y$3480,14,FALSE)</f>
        <v>37220</v>
      </c>
      <c r="M1204" t="b">
        <f>VLOOKUP(A1204,[1]Transactions!$A$2:$Y$3480,5,FALSE)</f>
        <v>1</v>
      </c>
      <c r="N1204" t="str">
        <f>VLOOKUP(A1204,[1]Transactions!$A$2:$Y$3480,6,FALSE)</f>
        <v>Approved</v>
      </c>
      <c r="O1204" t="str">
        <f>VLOOKUP(A1204,[1]Transactions!$A$1:$Y$3480,7,FALSE)</f>
        <v>OHM Cycles</v>
      </c>
      <c r="P1204" t="s">
        <v>28</v>
      </c>
      <c r="Q1204">
        <v>33</v>
      </c>
      <c r="R1204" t="s">
        <v>191</v>
      </c>
      <c r="S1204" t="s">
        <v>57</v>
      </c>
      <c r="T1204" t="s">
        <v>31</v>
      </c>
      <c r="U1204" t="s">
        <v>32</v>
      </c>
      <c r="V1204" t="s">
        <v>33</v>
      </c>
      <c r="W1204">
        <v>7</v>
      </c>
      <c r="X1204">
        <v>5</v>
      </c>
      <c r="Y1204">
        <v>5502.29</v>
      </c>
      <c r="Z1204">
        <v>2075.75</v>
      </c>
      <c r="AA1204">
        <v>45</v>
      </c>
      <c r="AB1204">
        <v>23</v>
      </c>
      <c r="AC1204">
        <v>5</v>
      </c>
      <c r="AD1204">
        <v>3426.54</v>
      </c>
      <c r="AE1204">
        <f t="shared" si="131"/>
        <v>3</v>
      </c>
      <c r="AF1204">
        <f>_xlfn.IFS(AC1204&gt;=14,1,AND(AC1204&lt;=14,AC1204&gt;7),2,AND(AC1204&lt;=7,AC1204&gt;=5),3,AND(AC1204&lt;=4,AC1204&gt;0),4)</f>
        <v>3</v>
      </c>
      <c r="AG1204">
        <f t="shared" si="128"/>
        <v>2</v>
      </c>
      <c r="AH1204">
        <f t="shared" si="129"/>
        <v>332</v>
      </c>
      <c r="AI1204" t="str">
        <f t="shared" si="130"/>
        <v>Silver Customer</v>
      </c>
    </row>
    <row r="1205" spans="1:35" x14ac:dyDescent="0.3">
      <c r="A1205">
        <v>170</v>
      </c>
      <c r="B1205" t="s">
        <v>3723</v>
      </c>
      <c r="C1205">
        <v>3057</v>
      </c>
      <c r="D1205" t="s">
        <v>40</v>
      </c>
      <c r="E1205" t="s">
        <v>25</v>
      </c>
      <c r="F1205">
        <v>8</v>
      </c>
      <c r="G1205" t="s">
        <v>3724</v>
      </c>
      <c r="H1205" t="s">
        <v>3725</v>
      </c>
      <c r="I1205" t="str">
        <f>VLOOKUP(A1205,[1]Transactions!$A$2:$Y$3480,8,FALSE)</f>
        <v>Standard</v>
      </c>
      <c r="J1205">
        <f>VLOOKUP(A1205,[1]Transactions!$A$2:$Y$3480,13,FALSE)</f>
        <v>91.15</v>
      </c>
      <c r="K1205" s="4">
        <f>VLOOKUP(A1205,[1]Transactions!$A$2:$Y$3480,14,FALSE)</f>
        <v>37838</v>
      </c>
      <c r="M1205">
        <f>VLOOKUP(A1205,[1]Transactions!$A$2:$Y$3480,5,FALSE)</f>
        <v>0</v>
      </c>
      <c r="N1205" t="str">
        <f>VLOOKUP(A1205,[1]Transactions!$A$2:$Y$3480,6,FALSE)</f>
        <v>Approved</v>
      </c>
      <c r="O1205" t="str">
        <f>VLOOKUP(A1205,[1]Transactions!$A$1:$Y$3480,7,FALSE)</f>
        <v>OHM Cycles</v>
      </c>
      <c r="P1205" t="s">
        <v>28</v>
      </c>
      <c r="Q1205">
        <v>80</v>
      </c>
      <c r="R1205" t="s">
        <v>88</v>
      </c>
      <c r="S1205" t="s">
        <v>30</v>
      </c>
      <c r="T1205" t="s">
        <v>46</v>
      </c>
      <c r="U1205" t="s">
        <v>32</v>
      </c>
      <c r="V1205" t="s">
        <v>47</v>
      </c>
      <c r="W1205">
        <v>21</v>
      </c>
      <c r="X1205">
        <v>2</v>
      </c>
      <c r="Y1205">
        <v>2555.62</v>
      </c>
      <c r="Z1205">
        <v>1227.5899999999999</v>
      </c>
      <c r="AA1205">
        <v>45</v>
      </c>
      <c r="AB1205">
        <v>334</v>
      </c>
      <c r="AC1205">
        <v>2</v>
      </c>
      <c r="AD1205">
        <v>1328.03</v>
      </c>
      <c r="AE1205">
        <f t="shared" si="131"/>
        <v>1</v>
      </c>
      <c r="AF1205">
        <f t="shared" si="127"/>
        <v>4</v>
      </c>
      <c r="AG1205">
        <f t="shared" si="128"/>
        <v>4</v>
      </c>
      <c r="AH1205">
        <f t="shared" si="129"/>
        <v>144</v>
      </c>
      <c r="AI1205" t="str">
        <f t="shared" si="130"/>
        <v>Bronz customer</v>
      </c>
    </row>
    <row r="1206" spans="1:35" x14ac:dyDescent="0.3">
      <c r="A1206">
        <v>2114</v>
      </c>
      <c r="B1206" t="s">
        <v>3726</v>
      </c>
      <c r="C1206">
        <v>2076</v>
      </c>
      <c r="D1206" t="s">
        <v>24</v>
      </c>
      <c r="E1206" t="s">
        <v>25</v>
      </c>
      <c r="F1206">
        <v>11</v>
      </c>
      <c r="G1206" t="s">
        <v>3727</v>
      </c>
      <c r="H1206" t="s">
        <v>3728</v>
      </c>
      <c r="I1206" t="str">
        <f>VLOOKUP(A1206,[1]Transactions!$A$2:$Y$3480,8,FALSE)</f>
        <v>Standard</v>
      </c>
      <c r="J1206">
        <f>VLOOKUP(A1206,[1]Transactions!$A$2:$Y$3480,13,FALSE)</f>
        <v>72.599999999999966</v>
      </c>
      <c r="K1206" s="4">
        <f>VLOOKUP(A1206,[1]Transactions!$A$2:$Y$3480,14,FALSE)</f>
        <v>38482</v>
      </c>
      <c r="M1206" t="b">
        <f>VLOOKUP(A1206,[1]Transactions!$A$2:$Y$3480,5,FALSE)</f>
        <v>0</v>
      </c>
      <c r="N1206" t="str">
        <f>VLOOKUP(A1206,[1]Transactions!$A$2:$Y$3480,6,FALSE)</f>
        <v>Approved</v>
      </c>
      <c r="O1206" t="str">
        <f>VLOOKUP(A1206,[1]Transactions!$A$1:$Y$3480,7,FALSE)</f>
        <v>Norco Bicycles</v>
      </c>
      <c r="P1206" t="s">
        <v>28</v>
      </c>
      <c r="Q1206">
        <v>78</v>
      </c>
      <c r="R1206" t="s">
        <v>1732</v>
      </c>
      <c r="S1206" t="s">
        <v>7272</v>
      </c>
      <c r="T1206" t="s">
        <v>46</v>
      </c>
      <c r="U1206" t="s">
        <v>32</v>
      </c>
      <c r="V1206" t="s">
        <v>47</v>
      </c>
      <c r="W1206">
        <v>19</v>
      </c>
      <c r="X1206">
        <v>6</v>
      </c>
      <c r="Y1206">
        <v>6706.46</v>
      </c>
      <c r="Z1206">
        <v>3708.9</v>
      </c>
      <c r="AA1206">
        <v>65</v>
      </c>
      <c r="AB1206">
        <v>14</v>
      </c>
      <c r="AC1206">
        <v>6</v>
      </c>
      <c r="AD1206">
        <v>2997.56</v>
      </c>
      <c r="AE1206">
        <f t="shared" si="131"/>
        <v>4</v>
      </c>
      <c r="AF1206">
        <f t="shared" si="127"/>
        <v>3</v>
      </c>
      <c r="AG1206">
        <f t="shared" si="128"/>
        <v>2</v>
      </c>
      <c r="AH1206">
        <f t="shared" si="129"/>
        <v>432</v>
      </c>
      <c r="AI1206" t="str">
        <f t="shared" si="130"/>
        <v>Platinum Customer</v>
      </c>
    </row>
    <row r="1207" spans="1:35" x14ac:dyDescent="0.3">
      <c r="A1207">
        <v>3280</v>
      </c>
      <c r="B1207" t="s">
        <v>3729</v>
      </c>
      <c r="C1207">
        <v>2113</v>
      </c>
      <c r="D1207" t="s">
        <v>24</v>
      </c>
      <c r="E1207" t="s">
        <v>25</v>
      </c>
      <c r="F1207">
        <v>11</v>
      </c>
      <c r="G1207" t="s">
        <v>3730</v>
      </c>
      <c r="H1207" t="s">
        <v>3731</v>
      </c>
      <c r="I1207" t="str">
        <f>VLOOKUP(A1207,[1]Transactions!$A$2:$Y$3480,8,FALSE)</f>
        <v>Standard</v>
      </c>
      <c r="J1207">
        <f>VLOOKUP(A1207,[1]Transactions!$A$2:$Y$3480,13,FALSE)</f>
        <v>90.099999999999966</v>
      </c>
      <c r="K1207" s="4">
        <f>VLOOKUP(A1207,[1]Transactions!$A$2:$Y$3480,14,FALSE)</f>
        <v>42710</v>
      </c>
      <c r="M1207" t="b">
        <f>VLOOKUP(A1207,[1]Transactions!$A$2:$Y$3480,5,FALSE)</f>
        <v>1</v>
      </c>
      <c r="N1207" t="str">
        <f>VLOOKUP(A1207,[1]Transactions!$A$2:$Y$3480,6,FALSE)</f>
        <v>Approved</v>
      </c>
      <c r="O1207" t="str">
        <f>VLOOKUP(A1207,[1]Transactions!$A$1:$Y$3480,7,FALSE)</f>
        <v>Norco Bicycles</v>
      </c>
      <c r="P1207" t="s">
        <v>43</v>
      </c>
      <c r="Q1207">
        <v>49</v>
      </c>
      <c r="R1207" t="s">
        <v>307</v>
      </c>
      <c r="S1207" t="s">
        <v>45</v>
      </c>
      <c r="T1207" t="s">
        <v>31</v>
      </c>
      <c r="U1207" t="s">
        <v>32</v>
      </c>
      <c r="V1207" t="s">
        <v>33</v>
      </c>
      <c r="W1207">
        <v>21</v>
      </c>
      <c r="X1207">
        <v>8</v>
      </c>
      <c r="Y1207">
        <v>11763.69</v>
      </c>
      <c r="Z1207">
        <v>4882.6099999999997</v>
      </c>
      <c r="AA1207">
        <v>33</v>
      </c>
      <c r="AB1207">
        <v>134</v>
      </c>
      <c r="AC1207">
        <v>8</v>
      </c>
      <c r="AD1207">
        <v>6881.08</v>
      </c>
      <c r="AE1207">
        <f t="shared" si="131"/>
        <v>1</v>
      </c>
      <c r="AF1207">
        <f t="shared" si="127"/>
        <v>2</v>
      </c>
      <c r="AG1207">
        <f t="shared" si="128"/>
        <v>1</v>
      </c>
      <c r="AH1207">
        <f t="shared" si="129"/>
        <v>121</v>
      </c>
      <c r="AI1207" t="str">
        <f t="shared" si="130"/>
        <v>Bronz customer</v>
      </c>
    </row>
    <row r="1208" spans="1:35" x14ac:dyDescent="0.3">
      <c r="A1208">
        <v>2185</v>
      </c>
      <c r="B1208" t="s">
        <v>3732</v>
      </c>
      <c r="C1208">
        <v>2527</v>
      </c>
      <c r="D1208" t="s">
        <v>24</v>
      </c>
      <c r="E1208" t="s">
        <v>25</v>
      </c>
      <c r="F1208">
        <v>7</v>
      </c>
      <c r="G1208" t="s">
        <v>1322</v>
      </c>
      <c r="H1208" t="s">
        <v>3733</v>
      </c>
      <c r="I1208" t="str">
        <f>VLOOKUP(A1208,[1]Transactions!$A$2:$Y$3480,8,FALSE)</f>
        <v>Road</v>
      </c>
      <c r="J1208">
        <f>VLOOKUP(A1208,[1]Transactions!$A$2:$Y$3480,13,FALSE)</f>
        <v>75.480000000000018</v>
      </c>
      <c r="K1208" s="4">
        <f>VLOOKUP(A1208,[1]Transactions!$A$2:$Y$3480,14,FALSE)</f>
        <v>38339</v>
      </c>
      <c r="M1208" t="b">
        <f>VLOOKUP(A1208,[1]Transactions!$A$2:$Y$3480,5,FALSE)</f>
        <v>0</v>
      </c>
      <c r="N1208" t="str">
        <f>VLOOKUP(A1208,[1]Transactions!$A$2:$Y$3480,6,FALSE)</f>
        <v>Approved</v>
      </c>
      <c r="O1208" t="str">
        <f>VLOOKUP(A1208,[1]Transactions!$A$1:$Y$3480,7,FALSE)</f>
        <v>Trek Bicycles</v>
      </c>
      <c r="P1208" t="s">
        <v>43</v>
      </c>
      <c r="Q1208">
        <v>40</v>
      </c>
      <c r="R1208" t="s">
        <v>103</v>
      </c>
      <c r="S1208" t="s">
        <v>176</v>
      </c>
      <c r="T1208" t="s">
        <v>31</v>
      </c>
      <c r="U1208" t="s">
        <v>32</v>
      </c>
      <c r="V1208" t="s">
        <v>47</v>
      </c>
      <c r="W1208">
        <v>19</v>
      </c>
      <c r="X1208">
        <v>7</v>
      </c>
      <c r="Y1208">
        <v>9578.9699999999993</v>
      </c>
      <c r="Z1208">
        <v>4434.6099999999997</v>
      </c>
      <c r="AA1208">
        <v>56</v>
      </c>
      <c r="AB1208">
        <v>136</v>
      </c>
      <c r="AC1208">
        <v>7</v>
      </c>
      <c r="AD1208">
        <v>5144.3599999999997</v>
      </c>
      <c r="AE1208">
        <f t="shared" si="131"/>
        <v>1</v>
      </c>
      <c r="AF1208">
        <f t="shared" si="127"/>
        <v>3</v>
      </c>
      <c r="AG1208">
        <f t="shared" si="128"/>
        <v>1</v>
      </c>
      <c r="AH1208">
        <f t="shared" si="129"/>
        <v>131</v>
      </c>
      <c r="AI1208" t="str">
        <f t="shared" si="130"/>
        <v>Bronz customer</v>
      </c>
    </row>
    <row r="1209" spans="1:35" x14ac:dyDescent="0.3">
      <c r="A1209">
        <v>3401</v>
      </c>
      <c r="B1209" t="s">
        <v>3734</v>
      </c>
      <c r="C1209">
        <v>2142</v>
      </c>
      <c r="D1209" t="s">
        <v>24</v>
      </c>
      <c r="E1209" t="s">
        <v>25</v>
      </c>
      <c r="F1209">
        <v>10</v>
      </c>
      <c r="G1209" t="s">
        <v>3735</v>
      </c>
      <c r="I1209" t="str">
        <f>VLOOKUP(A1209,[1]Transactions!$A$2:$Y$3480,8,FALSE)</f>
        <v>Road</v>
      </c>
      <c r="J1209">
        <f>VLOOKUP(A1209,[1]Transactions!$A$2:$Y$3480,13,FALSE)</f>
        <v>445.20999999999992</v>
      </c>
      <c r="K1209" s="4">
        <f>VLOOKUP(A1209,[1]Transactions!$A$2:$Y$3480,14,FALSE)</f>
        <v>42218</v>
      </c>
      <c r="M1209" t="b">
        <f>VLOOKUP(A1209,[1]Transactions!$A$2:$Y$3480,5,FALSE)</f>
        <v>1</v>
      </c>
      <c r="N1209" t="str">
        <f>VLOOKUP(A1209,[1]Transactions!$A$2:$Y$3480,6,FALSE)</f>
        <v>Approved</v>
      </c>
      <c r="O1209" t="str">
        <f>VLOOKUP(A1209,[1]Transactions!$A$1:$Y$3480,7,FALSE)</f>
        <v>Norco Bicycles</v>
      </c>
      <c r="P1209" t="s">
        <v>43</v>
      </c>
      <c r="Q1209">
        <v>92</v>
      </c>
      <c r="R1209" t="s">
        <v>295</v>
      </c>
      <c r="S1209" t="s">
        <v>183</v>
      </c>
      <c r="T1209" t="s">
        <v>31</v>
      </c>
      <c r="U1209" t="s">
        <v>32</v>
      </c>
      <c r="V1209" t="s">
        <v>33</v>
      </c>
      <c r="W1209">
        <v>4</v>
      </c>
      <c r="X1209">
        <v>6</v>
      </c>
      <c r="Y1209">
        <v>6768.02</v>
      </c>
      <c r="Z1209">
        <v>2921</v>
      </c>
      <c r="AA1209">
        <v>27</v>
      </c>
      <c r="AB1209">
        <v>66</v>
      </c>
      <c r="AC1209">
        <v>6</v>
      </c>
      <c r="AD1209">
        <v>3847.02</v>
      </c>
      <c r="AE1209">
        <f t="shared" si="131"/>
        <v>2</v>
      </c>
      <c r="AF1209">
        <f t="shared" si="127"/>
        <v>3</v>
      </c>
      <c r="AG1209">
        <f t="shared" si="128"/>
        <v>2</v>
      </c>
      <c r="AH1209">
        <f t="shared" si="129"/>
        <v>232</v>
      </c>
      <c r="AI1209" t="str">
        <f t="shared" si="130"/>
        <v>Gold Customerr</v>
      </c>
    </row>
    <row r="1210" spans="1:35" x14ac:dyDescent="0.3">
      <c r="A1210">
        <v>1274</v>
      </c>
      <c r="B1210" t="s">
        <v>3736</v>
      </c>
      <c r="C1210">
        <v>4512</v>
      </c>
      <c r="D1210" t="s">
        <v>53</v>
      </c>
      <c r="E1210" t="s">
        <v>25</v>
      </c>
      <c r="F1210">
        <v>7</v>
      </c>
      <c r="G1210" t="s">
        <v>3737</v>
      </c>
      <c r="H1210" t="s">
        <v>3738</v>
      </c>
      <c r="I1210" t="str">
        <f>VLOOKUP(A1210,[1]Transactions!$A$2:$Y$3480,8,FALSE)</f>
        <v>Standard</v>
      </c>
      <c r="J1210">
        <f>VLOOKUP(A1210,[1]Transactions!$A$2:$Y$3480,13,FALSE)</f>
        <v>583.2700000000001</v>
      </c>
      <c r="K1210" s="4">
        <f>VLOOKUP(A1210,[1]Transactions!$A$2:$Y$3480,14,FALSE)</f>
        <v>38750</v>
      </c>
      <c r="M1210" t="b">
        <f>VLOOKUP(A1210,[1]Transactions!$A$2:$Y$3480,5,FALSE)</f>
        <v>0</v>
      </c>
      <c r="N1210" t="str">
        <f>VLOOKUP(A1210,[1]Transactions!$A$2:$Y$3480,6,FALSE)</f>
        <v>Approved</v>
      </c>
      <c r="O1210" t="str">
        <f>VLOOKUP(A1210,[1]Transactions!$A$1:$Y$3480,7,FALSE)</f>
        <v>OHM Cycles</v>
      </c>
      <c r="P1210" t="s">
        <v>28</v>
      </c>
      <c r="Q1210">
        <v>12</v>
      </c>
      <c r="R1210" t="s">
        <v>61</v>
      </c>
      <c r="S1210" t="s">
        <v>119</v>
      </c>
      <c r="T1210" t="s">
        <v>31</v>
      </c>
      <c r="U1210" t="s">
        <v>32</v>
      </c>
      <c r="V1210" t="s">
        <v>47</v>
      </c>
      <c r="W1210">
        <v>20</v>
      </c>
      <c r="X1210">
        <v>9</v>
      </c>
      <c r="Y1210">
        <v>6912.77</v>
      </c>
      <c r="Z1210">
        <v>3380.4</v>
      </c>
      <c r="AA1210">
        <v>42</v>
      </c>
      <c r="AB1210">
        <v>14</v>
      </c>
      <c r="AC1210">
        <v>9</v>
      </c>
      <c r="AD1210">
        <v>3532.37</v>
      </c>
      <c r="AE1210">
        <f t="shared" si="131"/>
        <v>4</v>
      </c>
      <c r="AF1210">
        <f t="shared" si="127"/>
        <v>2</v>
      </c>
      <c r="AG1210">
        <f t="shared" si="128"/>
        <v>2</v>
      </c>
      <c r="AH1210">
        <f t="shared" si="129"/>
        <v>422</v>
      </c>
      <c r="AI1210" t="str">
        <f t="shared" si="130"/>
        <v>Platinum Customer</v>
      </c>
    </row>
    <row r="1211" spans="1:35" x14ac:dyDescent="0.3">
      <c r="A1211">
        <v>3123</v>
      </c>
      <c r="B1211" t="s">
        <v>3739</v>
      </c>
      <c r="C1211">
        <v>2195</v>
      </c>
      <c r="D1211" t="s">
        <v>24</v>
      </c>
      <c r="E1211" t="s">
        <v>25</v>
      </c>
      <c r="F1211">
        <v>6</v>
      </c>
      <c r="G1211" t="s">
        <v>3740</v>
      </c>
      <c r="H1211" t="s">
        <v>3741</v>
      </c>
      <c r="I1211" t="str">
        <f>VLOOKUP(A1211,[1]Transactions!$A$2:$Y$3480,8,FALSE)</f>
        <v>Road</v>
      </c>
      <c r="J1211">
        <f>VLOOKUP(A1211,[1]Transactions!$A$2:$Y$3480,13,FALSE)</f>
        <v>187.38999999999987</v>
      </c>
      <c r="K1211" s="4">
        <f>VLOOKUP(A1211,[1]Transactions!$A$2:$Y$3480,14,FALSE)</f>
        <v>34079</v>
      </c>
      <c r="M1211" t="b">
        <f>VLOOKUP(A1211,[1]Transactions!$A$2:$Y$3480,5,FALSE)</f>
        <v>0</v>
      </c>
      <c r="N1211" t="str">
        <f>VLOOKUP(A1211,[1]Transactions!$A$2:$Y$3480,6,FALSE)</f>
        <v>Approved</v>
      </c>
      <c r="O1211" t="str">
        <f>VLOOKUP(A1211,[1]Transactions!$A$1:$Y$3480,7,FALSE)</f>
        <v>Solex</v>
      </c>
      <c r="P1211" t="s">
        <v>43</v>
      </c>
      <c r="Q1211">
        <v>71</v>
      </c>
      <c r="R1211" t="s">
        <v>130</v>
      </c>
      <c r="S1211" t="s">
        <v>30</v>
      </c>
      <c r="T1211" t="s">
        <v>46</v>
      </c>
      <c r="U1211" t="s">
        <v>32</v>
      </c>
      <c r="V1211" t="s">
        <v>47</v>
      </c>
      <c r="W1211">
        <v>20</v>
      </c>
      <c r="X1211">
        <v>4</v>
      </c>
      <c r="Y1211">
        <v>3733.72</v>
      </c>
      <c r="Z1211">
        <v>2485.23</v>
      </c>
      <c r="AA1211">
        <v>44</v>
      </c>
      <c r="AB1211">
        <v>0</v>
      </c>
      <c r="AC1211">
        <v>4</v>
      </c>
      <c r="AD1211">
        <v>1248.49</v>
      </c>
      <c r="AE1211">
        <f>_xlfn.IFS(AB1211&gt;=85,1,AND(AB1211&lt;=84,AB1211&gt;44),2,AND(AB1211&lt;=44,AB1211&gt;17),3,AND(AB1211&lt;=18,AB1211&gt;=0),4)</f>
        <v>4</v>
      </c>
      <c r="AF1211">
        <f t="shared" si="127"/>
        <v>4</v>
      </c>
      <c r="AG1211">
        <f t="shared" si="128"/>
        <v>4</v>
      </c>
      <c r="AH1211">
        <f t="shared" si="129"/>
        <v>444</v>
      </c>
      <c r="AI1211" t="str">
        <f t="shared" si="130"/>
        <v>Platinum Customer</v>
      </c>
    </row>
    <row r="1212" spans="1:35" x14ac:dyDescent="0.3">
      <c r="A1212">
        <v>3145</v>
      </c>
      <c r="B1212" t="s">
        <v>3742</v>
      </c>
      <c r="C1212">
        <v>2010</v>
      </c>
      <c r="D1212" t="s">
        <v>24</v>
      </c>
      <c r="E1212" t="s">
        <v>25</v>
      </c>
      <c r="F1212">
        <v>7</v>
      </c>
      <c r="G1212" t="s">
        <v>2749</v>
      </c>
      <c r="H1212" t="s">
        <v>3743</v>
      </c>
      <c r="I1212" t="str">
        <f>VLOOKUP(A1212,[1]Transactions!$A$2:$Y$3480,8,FALSE)</f>
        <v>Touring</v>
      </c>
      <c r="J1212">
        <f>VLOOKUP(A1212,[1]Transactions!$A$2:$Y$3480,13,FALSE)</f>
        <v>1630.25</v>
      </c>
      <c r="K1212" s="4">
        <f>VLOOKUP(A1212,[1]Transactions!$A$2:$Y$3480,14,FALSE)</f>
        <v>40779</v>
      </c>
      <c r="M1212" t="b">
        <f>VLOOKUP(A1212,[1]Transactions!$A$2:$Y$3480,5,FALSE)</f>
        <v>1</v>
      </c>
      <c r="N1212" t="str">
        <f>VLOOKUP(A1212,[1]Transactions!$A$2:$Y$3480,6,FALSE)</f>
        <v>Approved</v>
      </c>
      <c r="O1212" t="str">
        <f>VLOOKUP(A1212,[1]Transactions!$A$1:$Y$3480,7,FALSE)</f>
        <v>WeareA2B</v>
      </c>
      <c r="P1212" t="s">
        <v>28</v>
      </c>
      <c r="Q1212">
        <v>17</v>
      </c>
      <c r="R1212" t="s">
        <v>321</v>
      </c>
      <c r="S1212" t="s">
        <v>45</v>
      </c>
      <c r="T1212" t="s">
        <v>46</v>
      </c>
      <c r="U1212" t="s">
        <v>32</v>
      </c>
      <c r="V1212" t="s">
        <v>33</v>
      </c>
      <c r="W1212">
        <v>7</v>
      </c>
      <c r="X1212">
        <v>6</v>
      </c>
      <c r="Y1212">
        <v>7219.03</v>
      </c>
      <c r="Z1212">
        <v>3151.39</v>
      </c>
      <c r="AA1212">
        <v>42</v>
      </c>
      <c r="AB1212">
        <v>68</v>
      </c>
      <c r="AC1212">
        <v>6</v>
      </c>
      <c r="AD1212">
        <v>4067.64</v>
      </c>
      <c r="AE1212">
        <f t="shared" si="131"/>
        <v>2</v>
      </c>
      <c r="AF1212">
        <f t="shared" si="127"/>
        <v>3</v>
      </c>
      <c r="AG1212">
        <f t="shared" si="128"/>
        <v>2</v>
      </c>
      <c r="AH1212">
        <f t="shared" si="129"/>
        <v>232</v>
      </c>
      <c r="AI1212" t="str">
        <f t="shared" si="130"/>
        <v>Gold Customerr</v>
      </c>
    </row>
    <row r="1213" spans="1:35" x14ac:dyDescent="0.3">
      <c r="A1213">
        <v>116</v>
      </c>
      <c r="B1213" t="s">
        <v>3744</v>
      </c>
      <c r="C1213">
        <v>2168</v>
      </c>
      <c r="D1213" t="s">
        <v>24</v>
      </c>
      <c r="E1213" t="s">
        <v>25</v>
      </c>
      <c r="F1213">
        <v>8</v>
      </c>
      <c r="G1213" t="s">
        <v>3745</v>
      </c>
      <c r="H1213" t="s">
        <v>3746</v>
      </c>
      <c r="I1213" t="str">
        <f>VLOOKUP(A1213,[1]Transactions!$A$2:$Y$3480,8,FALSE)</f>
        <v>Standard</v>
      </c>
      <c r="J1213">
        <f>VLOOKUP(A1213,[1]Transactions!$A$2:$Y$3480,13,FALSE)</f>
        <v>90.099999999999966</v>
      </c>
      <c r="K1213" s="4">
        <f>VLOOKUP(A1213,[1]Transactions!$A$2:$Y$3480,14,FALSE)</f>
        <v>40553</v>
      </c>
      <c r="M1213" t="b">
        <f>VLOOKUP(A1213,[1]Transactions!$A$2:$Y$3480,5,FALSE)</f>
        <v>1</v>
      </c>
      <c r="N1213" t="str">
        <f>VLOOKUP(A1213,[1]Transactions!$A$2:$Y$3480,6,FALSE)</f>
        <v>Approved</v>
      </c>
      <c r="O1213" t="str">
        <f>VLOOKUP(A1213,[1]Transactions!$A$1:$Y$3480,7,FALSE)</f>
        <v>Norco Bicycles</v>
      </c>
      <c r="P1213" t="s">
        <v>28</v>
      </c>
      <c r="Q1213">
        <v>49</v>
      </c>
      <c r="R1213" t="s">
        <v>762</v>
      </c>
      <c r="S1213" t="s">
        <v>119</v>
      </c>
      <c r="T1213" t="s">
        <v>38</v>
      </c>
      <c r="U1213" t="s">
        <v>32</v>
      </c>
      <c r="V1213" t="s">
        <v>33</v>
      </c>
      <c r="W1213">
        <v>2</v>
      </c>
      <c r="X1213">
        <v>8</v>
      </c>
      <c r="Y1213">
        <v>5663.92</v>
      </c>
      <c r="Z1213">
        <v>3216.38</v>
      </c>
      <c r="AA1213">
        <v>21</v>
      </c>
      <c r="AB1213">
        <v>12</v>
      </c>
      <c r="AC1213">
        <v>8</v>
      </c>
      <c r="AD1213">
        <v>2447.54</v>
      </c>
      <c r="AE1213">
        <f t="shared" si="131"/>
        <v>4</v>
      </c>
      <c r="AF1213">
        <f t="shared" si="127"/>
        <v>2</v>
      </c>
      <c r="AG1213">
        <f t="shared" si="128"/>
        <v>3</v>
      </c>
      <c r="AH1213">
        <f t="shared" si="129"/>
        <v>423</v>
      </c>
      <c r="AI1213" t="str">
        <f t="shared" si="130"/>
        <v>Platinum Customer</v>
      </c>
    </row>
    <row r="1214" spans="1:35" x14ac:dyDescent="0.3">
      <c r="A1214">
        <v>1998</v>
      </c>
      <c r="B1214" t="s">
        <v>3747</v>
      </c>
      <c r="C1214">
        <v>3075</v>
      </c>
      <c r="D1214" t="s">
        <v>40</v>
      </c>
      <c r="E1214" t="s">
        <v>25</v>
      </c>
      <c r="F1214">
        <v>7</v>
      </c>
      <c r="G1214" t="s">
        <v>3748</v>
      </c>
      <c r="H1214" t="s">
        <v>3749</v>
      </c>
      <c r="I1214" t="str">
        <f>VLOOKUP(A1214,[1]Transactions!$A$2:$Y$3480,8,FALSE)</f>
        <v>Road</v>
      </c>
      <c r="J1214">
        <f>VLOOKUP(A1214,[1]Transactions!$A$2:$Y$3480,13,FALSE)</f>
        <v>4.8</v>
      </c>
      <c r="K1214" s="4">
        <f>VLOOKUP(A1214,[1]Transactions!$A$2:$Y$3480,14,FALSE)</f>
        <v>39880</v>
      </c>
      <c r="M1214" t="b">
        <f>VLOOKUP(A1214,[1]Transactions!$A$2:$Y$3480,5,FALSE)</f>
        <v>1</v>
      </c>
      <c r="N1214" t="str">
        <f>VLOOKUP(A1214,[1]Transactions!$A$2:$Y$3480,6,FALSE)</f>
        <v>Approved</v>
      </c>
      <c r="O1214" t="str">
        <f>VLOOKUP(A1214,[1]Transactions!$A$1:$Y$3480,7,FALSE)</f>
        <v>OHM Cycles</v>
      </c>
      <c r="P1214" t="s">
        <v>28</v>
      </c>
      <c r="Q1214">
        <v>13</v>
      </c>
      <c r="R1214" t="s">
        <v>153</v>
      </c>
      <c r="S1214" t="s">
        <v>119</v>
      </c>
      <c r="T1214" t="s">
        <v>46</v>
      </c>
      <c r="U1214" t="s">
        <v>32</v>
      </c>
      <c r="V1214" t="s">
        <v>47</v>
      </c>
      <c r="W1214">
        <v>21</v>
      </c>
      <c r="X1214">
        <v>4</v>
      </c>
      <c r="Y1214">
        <v>5359.34</v>
      </c>
      <c r="Z1214">
        <v>2643.51</v>
      </c>
      <c r="AA1214">
        <v>45</v>
      </c>
      <c r="AB1214">
        <v>156</v>
      </c>
      <c r="AC1214">
        <v>4</v>
      </c>
      <c r="AD1214">
        <v>2715.83</v>
      </c>
      <c r="AE1214">
        <f t="shared" si="131"/>
        <v>1</v>
      </c>
      <c r="AF1214">
        <f t="shared" si="127"/>
        <v>4</v>
      </c>
      <c r="AG1214">
        <f t="shared" si="128"/>
        <v>3</v>
      </c>
      <c r="AH1214">
        <f t="shared" si="129"/>
        <v>143</v>
      </c>
      <c r="AI1214" t="str">
        <f t="shared" si="130"/>
        <v>Bronz customer</v>
      </c>
    </row>
    <row r="1215" spans="1:35" x14ac:dyDescent="0.3">
      <c r="A1215">
        <v>2992</v>
      </c>
      <c r="B1215" t="s">
        <v>3750</v>
      </c>
      <c r="C1215">
        <v>3429</v>
      </c>
      <c r="D1215" t="s">
        <v>40</v>
      </c>
      <c r="E1215" t="s">
        <v>25</v>
      </c>
      <c r="F1215">
        <v>5</v>
      </c>
      <c r="G1215" t="s">
        <v>3751</v>
      </c>
      <c r="H1215" t="s">
        <v>3752</v>
      </c>
      <c r="I1215" t="str">
        <f>VLOOKUP(A1215,[1]Transactions!$A$2:$Y$3480,8,FALSE)</f>
        <v>Road</v>
      </c>
      <c r="J1215">
        <f>VLOOKUP(A1215,[1]Transactions!$A$2:$Y$3480,13,FALSE)</f>
        <v>309.80999999999995</v>
      </c>
      <c r="K1215" s="4">
        <f>VLOOKUP(A1215,[1]Transactions!$A$2:$Y$3480,14,FALSE)</f>
        <v>37698</v>
      </c>
      <c r="M1215" t="b">
        <f>VLOOKUP(A1215,[1]Transactions!$A$2:$Y$3480,5,FALSE)</f>
        <v>0</v>
      </c>
      <c r="N1215" t="str">
        <f>VLOOKUP(A1215,[1]Transactions!$A$2:$Y$3480,6,FALSE)</f>
        <v>Approved</v>
      </c>
      <c r="O1215" t="str">
        <f>VLOOKUP(A1215,[1]Transactions!$A$1:$Y$3480,7,FALSE)</f>
        <v>Norco Bicycles</v>
      </c>
      <c r="P1215" t="s">
        <v>43</v>
      </c>
      <c r="Q1215">
        <v>26</v>
      </c>
      <c r="R1215" t="s">
        <v>265</v>
      </c>
      <c r="S1215" t="s">
        <v>30</v>
      </c>
      <c r="T1215" t="s">
        <v>31</v>
      </c>
      <c r="U1215" t="s">
        <v>32</v>
      </c>
      <c r="V1215" t="s">
        <v>33</v>
      </c>
      <c r="W1215">
        <v>10</v>
      </c>
      <c r="X1215">
        <v>8</v>
      </c>
      <c r="Y1215">
        <v>10530.96</v>
      </c>
      <c r="Z1215">
        <v>3659.42</v>
      </c>
      <c r="AA1215">
        <v>46</v>
      </c>
      <c r="AB1215">
        <v>9</v>
      </c>
      <c r="AC1215">
        <v>8</v>
      </c>
      <c r="AD1215">
        <v>6871.54</v>
      </c>
      <c r="AE1215">
        <f t="shared" si="131"/>
        <v>4</v>
      </c>
      <c r="AF1215">
        <f t="shared" si="127"/>
        <v>2</v>
      </c>
      <c r="AG1215">
        <f t="shared" si="128"/>
        <v>1</v>
      </c>
      <c r="AH1215">
        <f t="shared" si="129"/>
        <v>421</v>
      </c>
      <c r="AI1215" t="str">
        <f t="shared" si="130"/>
        <v>Platinum Customer</v>
      </c>
    </row>
    <row r="1216" spans="1:35" x14ac:dyDescent="0.3">
      <c r="A1216">
        <v>2937</v>
      </c>
      <c r="B1216" t="s">
        <v>3753</v>
      </c>
      <c r="C1216">
        <v>3046</v>
      </c>
      <c r="D1216" t="s">
        <v>40</v>
      </c>
      <c r="E1216" t="s">
        <v>25</v>
      </c>
      <c r="F1216">
        <v>8</v>
      </c>
      <c r="G1216" t="s">
        <v>3754</v>
      </c>
      <c r="H1216" t="s">
        <v>3755</v>
      </c>
      <c r="I1216" t="str">
        <f>VLOOKUP(A1216,[1]Transactions!$A$2:$Y$3480,8,FALSE)</f>
        <v>Standard</v>
      </c>
      <c r="J1216">
        <f>VLOOKUP(A1216,[1]Transactions!$A$2:$Y$3480,13,FALSE)</f>
        <v>1279.3999999999999</v>
      </c>
      <c r="K1216" s="4">
        <f>VLOOKUP(A1216,[1]Transactions!$A$2:$Y$3480,14,FALSE)</f>
        <v>39915</v>
      </c>
      <c r="M1216" t="b">
        <f>VLOOKUP(A1216,[1]Transactions!$A$2:$Y$3480,5,FALSE)</f>
        <v>1</v>
      </c>
      <c r="N1216" t="str">
        <f>VLOOKUP(A1216,[1]Transactions!$A$2:$Y$3480,6,FALSE)</f>
        <v>Approved</v>
      </c>
      <c r="O1216" t="str">
        <f>VLOOKUP(A1216,[1]Transactions!$A$1:$Y$3480,7,FALSE)</f>
        <v>WeareA2B</v>
      </c>
      <c r="P1216" t="s">
        <v>43</v>
      </c>
      <c r="Q1216">
        <v>47</v>
      </c>
      <c r="R1216" t="s">
        <v>861</v>
      </c>
      <c r="S1216" t="s">
        <v>45</v>
      </c>
      <c r="T1216" t="s">
        <v>31</v>
      </c>
      <c r="U1216" t="s">
        <v>32</v>
      </c>
      <c r="V1216" t="s">
        <v>47</v>
      </c>
      <c r="W1216">
        <v>15</v>
      </c>
      <c r="X1216">
        <v>7</v>
      </c>
      <c r="Y1216">
        <v>11473.75</v>
      </c>
      <c r="Z1216">
        <v>5179.37</v>
      </c>
      <c r="AA1216">
        <v>46</v>
      </c>
      <c r="AB1216">
        <v>7</v>
      </c>
      <c r="AC1216">
        <v>7</v>
      </c>
      <c r="AD1216">
        <v>6294.38</v>
      </c>
      <c r="AE1216">
        <f t="shared" si="131"/>
        <v>4</v>
      </c>
      <c r="AF1216">
        <f t="shared" si="127"/>
        <v>3</v>
      </c>
      <c r="AG1216">
        <f t="shared" si="128"/>
        <v>1</v>
      </c>
      <c r="AH1216">
        <f t="shared" si="129"/>
        <v>431</v>
      </c>
      <c r="AI1216" t="str">
        <f t="shared" si="130"/>
        <v>Platinum Customer</v>
      </c>
    </row>
    <row r="1217" spans="1:35" x14ac:dyDescent="0.3">
      <c r="A1217">
        <v>3015</v>
      </c>
      <c r="B1217" t="s">
        <v>3756</v>
      </c>
      <c r="C1217">
        <v>4214</v>
      </c>
      <c r="D1217" t="s">
        <v>53</v>
      </c>
      <c r="E1217" t="s">
        <v>25</v>
      </c>
      <c r="F1217">
        <v>9</v>
      </c>
      <c r="G1217" t="s">
        <v>3757</v>
      </c>
      <c r="H1217" t="s">
        <v>3758</v>
      </c>
      <c r="I1217" t="str">
        <f>VLOOKUP(A1217,[1]Transactions!$A$2:$Y$3480,8,FALSE)</f>
        <v>Standard</v>
      </c>
      <c r="J1217">
        <f>VLOOKUP(A1217,[1]Transactions!$A$2:$Y$3480,13,FALSE)</f>
        <v>155.65000000000009</v>
      </c>
      <c r="K1217" s="4">
        <f>VLOOKUP(A1217,[1]Transactions!$A$2:$Y$3480,14,FALSE)</f>
        <v>41434</v>
      </c>
      <c r="M1217" t="b">
        <f>VLOOKUP(A1217,[1]Transactions!$A$2:$Y$3480,5,FALSE)</f>
        <v>1</v>
      </c>
      <c r="N1217" t="str">
        <f>VLOOKUP(A1217,[1]Transactions!$A$2:$Y$3480,6,FALSE)</f>
        <v>Approved</v>
      </c>
      <c r="O1217" t="str">
        <f>VLOOKUP(A1217,[1]Transactions!$A$1:$Y$3480,7,FALSE)</f>
        <v>WeareA2B</v>
      </c>
      <c r="P1217" t="s">
        <v>43</v>
      </c>
      <c r="Q1217">
        <v>25</v>
      </c>
      <c r="R1217" t="s">
        <v>325</v>
      </c>
      <c r="S1217" t="s">
        <v>57</v>
      </c>
      <c r="T1217" t="s">
        <v>38</v>
      </c>
      <c r="U1217" t="s">
        <v>32</v>
      </c>
      <c r="V1217" t="s">
        <v>47</v>
      </c>
      <c r="W1217">
        <v>1</v>
      </c>
      <c r="X1217">
        <v>9</v>
      </c>
      <c r="Y1217">
        <v>13737.05</v>
      </c>
      <c r="Z1217">
        <v>7120.69</v>
      </c>
      <c r="AA1217">
        <v>20</v>
      </c>
      <c r="AB1217">
        <v>46</v>
      </c>
      <c r="AC1217">
        <v>9</v>
      </c>
      <c r="AD1217">
        <v>6616.36</v>
      </c>
      <c r="AE1217">
        <f t="shared" si="131"/>
        <v>2</v>
      </c>
      <c r="AF1217">
        <f t="shared" si="127"/>
        <v>2</v>
      </c>
      <c r="AG1217">
        <f t="shared" si="128"/>
        <v>1</v>
      </c>
      <c r="AH1217">
        <f t="shared" si="129"/>
        <v>221</v>
      </c>
      <c r="AI1217" t="str">
        <f t="shared" si="130"/>
        <v>Gold Customerr</v>
      </c>
    </row>
    <row r="1218" spans="1:35" x14ac:dyDescent="0.3">
      <c r="A1218">
        <v>2600</v>
      </c>
      <c r="B1218" t="s">
        <v>3759</v>
      </c>
      <c r="C1218">
        <v>4116</v>
      </c>
      <c r="D1218" t="s">
        <v>53</v>
      </c>
      <c r="E1218" t="s">
        <v>25</v>
      </c>
      <c r="F1218">
        <v>9</v>
      </c>
      <c r="G1218" t="s">
        <v>3760</v>
      </c>
      <c r="H1218" t="s">
        <v>3761</v>
      </c>
      <c r="I1218" t="str">
        <f>VLOOKUP(A1218,[1]Transactions!$A$2:$Y$3480,8,FALSE)</f>
        <v>Road</v>
      </c>
      <c r="J1218">
        <f>VLOOKUP(A1218,[1]Transactions!$A$2:$Y$3480,13,FALSE)</f>
        <v>198.22000000000003</v>
      </c>
      <c r="K1218" s="4">
        <f>VLOOKUP(A1218,[1]Transactions!$A$2:$Y$3480,14,FALSE)</f>
        <v>33879</v>
      </c>
      <c r="M1218" t="b">
        <f>VLOOKUP(A1218,[1]Transactions!$A$2:$Y$3480,5,FALSE)</f>
        <v>1</v>
      </c>
      <c r="N1218" t="str">
        <f>VLOOKUP(A1218,[1]Transactions!$A$2:$Y$3480,6,FALSE)</f>
        <v>Approved</v>
      </c>
      <c r="O1218" t="str">
        <f>VLOOKUP(A1218,[1]Transactions!$A$1:$Y$3480,7,FALSE)</f>
        <v>Giant Bicycles</v>
      </c>
      <c r="P1218" t="s">
        <v>28</v>
      </c>
      <c r="Q1218">
        <v>55</v>
      </c>
      <c r="R1218" t="s">
        <v>599</v>
      </c>
      <c r="S1218" t="s">
        <v>45</v>
      </c>
      <c r="T1218" t="s">
        <v>31</v>
      </c>
      <c r="U1218" t="s">
        <v>32</v>
      </c>
      <c r="V1218" t="s">
        <v>33</v>
      </c>
      <c r="W1218">
        <v>1</v>
      </c>
      <c r="X1218">
        <v>3</v>
      </c>
      <c r="Y1218">
        <v>4973.54</v>
      </c>
      <c r="Z1218">
        <v>1739.77</v>
      </c>
      <c r="AA1218">
        <v>19</v>
      </c>
      <c r="AB1218">
        <v>171</v>
      </c>
      <c r="AC1218">
        <v>3</v>
      </c>
      <c r="AD1218">
        <v>3233.77</v>
      </c>
      <c r="AE1218">
        <f t="shared" si="131"/>
        <v>1</v>
      </c>
      <c r="AF1218">
        <f t="shared" si="127"/>
        <v>4</v>
      </c>
      <c r="AG1218">
        <f t="shared" si="128"/>
        <v>2</v>
      </c>
      <c r="AH1218">
        <f t="shared" si="129"/>
        <v>142</v>
      </c>
      <c r="AI1218" t="str">
        <f t="shared" si="130"/>
        <v>Bronz customer</v>
      </c>
    </row>
    <row r="1219" spans="1:35" x14ac:dyDescent="0.3">
      <c r="A1219">
        <v>2767</v>
      </c>
      <c r="B1219" t="s">
        <v>3762</v>
      </c>
      <c r="C1219">
        <v>2225</v>
      </c>
      <c r="D1219" t="s">
        <v>24</v>
      </c>
      <c r="E1219" t="s">
        <v>25</v>
      </c>
      <c r="F1219">
        <v>10</v>
      </c>
      <c r="G1219" t="s">
        <v>3763</v>
      </c>
      <c r="H1219" t="s">
        <v>3764</v>
      </c>
      <c r="I1219" t="str">
        <f>VLOOKUP(A1219,[1]Transactions!$A$2:$Y$3480,8,FALSE)</f>
        <v>Standard</v>
      </c>
      <c r="J1219">
        <f>VLOOKUP(A1219,[1]Transactions!$A$2:$Y$3480,13,FALSE)</f>
        <v>15.080000000000005</v>
      </c>
      <c r="K1219" s="4">
        <f>VLOOKUP(A1219,[1]Transactions!$A$2:$Y$3480,14,FALSE)</f>
        <v>33552</v>
      </c>
      <c r="M1219" t="b">
        <f>VLOOKUP(A1219,[1]Transactions!$A$2:$Y$3480,5,FALSE)</f>
        <v>1</v>
      </c>
      <c r="N1219" t="str">
        <f>VLOOKUP(A1219,[1]Transactions!$A$2:$Y$3480,6,FALSE)</f>
        <v>Approved</v>
      </c>
      <c r="O1219" t="str">
        <f>VLOOKUP(A1219,[1]Transactions!$A$1:$Y$3480,7,FALSE)</f>
        <v>WeareA2B</v>
      </c>
      <c r="P1219" t="s">
        <v>43</v>
      </c>
      <c r="Q1219">
        <v>84</v>
      </c>
      <c r="R1219" t="s">
        <v>123</v>
      </c>
      <c r="S1219" t="s">
        <v>176</v>
      </c>
      <c r="T1219" t="s">
        <v>46</v>
      </c>
      <c r="U1219" t="s">
        <v>32</v>
      </c>
      <c r="V1219" t="s">
        <v>47</v>
      </c>
      <c r="W1219">
        <v>22</v>
      </c>
      <c r="X1219">
        <v>3</v>
      </c>
      <c r="Y1219">
        <v>2597.41</v>
      </c>
      <c r="Z1219">
        <v>1793.44</v>
      </c>
      <c r="AA1219">
        <v>32</v>
      </c>
      <c r="AB1219">
        <v>48</v>
      </c>
      <c r="AC1219">
        <v>3</v>
      </c>
      <c r="AD1219">
        <v>803.97</v>
      </c>
      <c r="AE1219">
        <f t="shared" si="131"/>
        <v>2</v>
      </c>
      <c r="AF1219">
        <f t="shared" ref="AF1219:AF1282" si="132">_xlfn.IFS(AC1219&gt;=14,1,AND(AC1219&lt;=14,AC1219&gt;7),2,AND(AC1219&lt;=7,AC1219&gt;5),3,AND(AC1219&lt;=4,AC1219&gt;0),4)</f>
        <v>4</v>
      </c>
      <c r="AG1219">
        <f t="shared" ref="AG1219:AG1282" si="133">_xlfn.IFS(AD1219&gt;4273.398,1,AND(AD1219&lt;=4273.398,AD1219&gt;2918.195),2,AND(AD1219&lt;=2918.195,AD1219&gt;1905.948),3,AND(AD1219&lt;=1905.948,AD1219&gt;15.08),4)</f>
        <v>4</v>
      </c>
      <c r="AH1219">
        <f t="shared" ref="AH1219:AH1282" si="134">(100*AE1219+10*AF1219+AG1219)</f>
        <v>244</v>
      </c>
      <c r="AI1219" t="str">
        <f t="shared" ref="AI1219:AI1282" si="135">_xlfn.IFS(AH1219&gt;411,"Platinum Customer",AND(AH1219&lt;=411,AH1219&gt;311),"Silver Customer",AND(AH1219&lt;=311,AH1219&gt;144),"Gold Customerr",AND(AH1219&lt;=144,AH1219&gt;111),"Bronz customer")</f>
        <v>Gold Customerr</v>
      </c>
    </row>
    <row r="1220" spans="1:35" x14ac:dyDescent="0.3">
      <c r="A1220">
        <v>3486</v>
      </c>
      <c r="B1220" t="s">
        <v>3765</v>
      </c>
      <c r="C1220">
        <v>2548</v>
      </c>
      <c r="D1220" t="s">
        <v>24</v>
      </c>
      <c r="E1220" t="s">
        <v>25</v>
      </c>
      <c r="F1220">
        <v>8</v>
      </c>
      <c r="G1220" t="s">
        <v>3766</v>
      </c>
      <c r="H1220" t="s">
        <v>3767</v>
      </c>
      <c r="I1220" t="e">
        <f>VLOOKUP(A1220,[1]Transactions!$A$2:$Y$3480,8,FALSE)</f>
        <v>#N/A</v>
      </c>
      <c r="J1220" t="e">
        <f>VLOOKUP(A1220,[1]Transactions!$A$2:$Y$3480,13,FALSE)</f>
        <v>#N/A</v>
      </c>
      <c r="K1220" s="4" t="e">
        <f>VLOOKUP(A1220,[1]Transactions!$A$2:$Y$3480,14,FALSE)</f>
        <v>#N/A</v>
      </c>
      <c r="M1220" t="e">
        <f>VLOOKUP(A1220,[1]Transactions!$A$2:$Y$3480,5,FALSE)</f>
        <v>#N/A</v>
      </c>
      <c r="N1220" t="e">
        <f>VLOOKUP(A1220,[1]Transactions!$A$2:$Y$3480,6,FALSE)</f>
        <v>#N/A</v>
      </c>
      <c r="O1220" t="e">
        <f>VLOOKUP(A1220,[1]Transactions!$A$1:$Y$3480,7,FALSE)</f>
        <v>#N/A</v>
      </c>
      <c r="P1220" t="s">
        <v>28</v>
      </c>
      <c r="Q1220">
        <v>67</v>
      </c>
      <c r="R1220" t="s">
        <v>127</v>
      </c>
      <c r="S1220" t="s">
        <v>119</v>
      </c>
      <c r="T1220" t="s">
        <v>31</v>
      </c>
      <c r="U1220" t="s">
        <v>32</v>
      </c>
      <c r="V1220" t="s">
        <v>47</v>
      </c>
      <c r="W1220">
        <v>18</v>
      </c>
      <c r="X1220">
        <v>4</v>
      </c>
      <c r="Y1220">
        <v>4722.08</v>
      </c>
      <c r="Z1220">
        <v>1749.74</v>
      </c>
      <c r="AA1220">
        <v>64</v>
      </c>
      <c r="AB1220">
        <v>9</v>
      </c>
      <c r="AC1220">
        <v>4</v>
      </c>
      <c r="AD1220">
        <v>2972.34</v>
      </c>
      <c r="AE1220">
        <f t="shared" si="131"/>
        <v>4</v>
      </c>
      <c r="AF1220">
        <f t="shared" si="132"/>
        <v>4</v>
      </c>
      <c r="AG1220">
        <f t="shared" si="133"/>
        <v>2</v>
      </c>
      <c r="AH1220">
        <f t="shared" si="134"/>
        <v>442</v>
      </c>
      <c r="AI1220" t="str">
        <f t="shared" si="135"/>
        <v>Platinum Customer</v>
      </c>
    </row>
    <row r="1221" spans="1:35" x14ac:dyDescent="0.3">
      <c r="A1221">
        <v>1285</v>
      </c>
      <c r="B1221" t="s">
        <v>3768</v>
      </c>
      <c r="C1221">
        <v>4306</v>
      </c>
      <c r="D1221" t="s">
        <v>53</v>
      </c>
      <c r="E1221" t="s">
        <v>25</v>
      </c>
      <c r="F1221">
        <v>6</v>
      </c>
      <c r="G1221" t="s">
        <v>3769</v>
      </c>
      <c r="H1221" t="s">
        <v>3770</v>
      </c>
      <c r="I1221" t="str">
        <f>VLOOKUP(A1221,[1]Transactions!$A$2:$Y$3480,8,FALSE)</f>
        <v>Touring</v>
      </c>
      <c r="J1221">
        <f>VLOOKUP(A1221,[1]Transactions!$A$2:$Y$3480,13,FALSE)</f>
        <v>1630.25</v>
      </c>
      <c r="K1221" s="4">
        <f>VLOOKUP(A1221,[1]Transactions!$A$2:$Y$3480,14,FALSE)</f>
        <v>40779</v>
      </c>
      <c r="M1221" t="b">
        <f>VLOOKUP(A1221,[1]Transactions!$A$2:$Y$3480,5,FALSE)</f>
        <v>1</v>
      </c>
      <c r="N1221" t="str">
        <f>VLOOKUP(A1221,[1]Transactions!$A$2:$Y$3480,6,FALSE)</f>
        <v>Approved</v>
      </c>
      <c r="O1221" t="str">
        <f>VLOOKUP(A1221,[1]Transactions!$A$1:$Y$3480,7,FALSE)</f>
        <v>WeareA2B</v>
      </c>
      <c r="P1221" t="s">
        <v>28</v>
      </c>
      <c r="Q1221">
        <v>44</v>
      </c>
      <c r="R1221" t="s">
        <v>279</v>
      </c>
      <c r="S1221" t="s">
        <v>119</v>
      </c>
      <c r="T1221" t="s">
        <v>31</v>
      </c>
      <c r="U1221" t="s">
        <v>32</v>
      </c>
      <c r="V1221" t="s">
        <v>33</v>
      </c>
      <c r="W1221">
        <v>12</v>
      </c>
      <c r="X1221">
        <v>7</v>
      </c>
      <c r="Y1221">
        <v>10581.32</v>
      </c>
      <c r="Z1221">
        <v>5027.92</v>
      </c>
      <c r="AA1221">
        <v>47</v>
      </c>
      <c r="AB1221">
        <v>118</v>
      </c>
      <c r="AC1221">
        <v>7</v>
      </c>
      <c r="AD1221">
        <v>5553.4</v>
      </c>
      <c r="AE1221">
        <f t="shared" ref="AE1221:AE1284" si="136">_xlfn.IFS(AB1221&gt;=85,1,AND(AB1221&lt;=81,AB1221&gt;44),2,AND(AB1221&lt;=44,AB1221&gt;17),3,AND(AB1221&lt;=18,AB1221&gt;0),4)</f>
        <v>1</v>
      </c>
      <c r="AF1221">
        <f t="shared" si="132"/>
        <v>3</v>
      </c>
      <c r="AG1221">
        <f t="shared" si="133"/>
        <v>1</v>
      </c>
      <c r="AH1221">
        <f t="shared" si="134"/>
        <v>131</v>
      </c>
      <c r="AI1221" t="str">
        <f t="shared" si="135"/>
        <v>Bronz customer</v>
      </c>
    </row>
    <row r="1222" spans="1:35" x14ac:dyDescent="0.3">
      <c r="A1222">
        <v>2126</v>
      </c>
      <c r="B1222" t="s">
        <v>3771</v>
      </c>
      <c r="C1222">
        <v>2810</v>
      </c>
      <c r="D1222" t="s">
        <v>24</v>
      </c>
      <c r="E1222" t="s">
        <v>25</v>
      </c>
      <c r="F1222">
        <v>1</v>
      </c>
      <c r="G1222" t="s">
        <v>3772</v>
      </c>
      <c r="H1222" t="s">
        <v>3773</v>
      </c>
      <c r="I1222" t="str">
        <f>VLOOKUP(A1222,[1]Transactions!$A$2:$Y$3480,8,FALSE)</f>
        <v>Standard</v>
      </c>
      <c r="J1222">
        <f>VLOOKUP(A1222,[1]Transactions!$A$2:$Y$3480,13,FALSE)</f>
        <v>1215.3399999999999</v>
      </c>
      <c r="K1222" s="4">
        <f>VLOOKUP(A1222,[1]Transactions!$A$2:$Y$3480,14,FALSE)</f>
        <v>38573</v>
      </c>
      <c r="M1222" t="b">
        <f>VLOOKUP(A1222,[1]Transactions!$A$2:$Y$3480,5,FALSE)</f>
        <v>0</v>
      </c>
      <c r="N1222" t="str">
        <f>VLOOKUP(A1222,[1]Transactions!$A$2:$Y$3480,6,FALSE)</f>
        <v>Approved</v>
      </c>
      <c r="O1222" t="str">
        <f>VLOOKUP(A1222,[1]Transactions!$A$1:$Y$3480,7,FALSE)</f>
        <v>Solex</v>
      </c>
      <c r="P1222" t="s">
        <v>28</v>
      </c>
      <c r="Q1222">
        <v>65</v>
      </c>
      <c r="R1222" t="s">
        <v>37</v>
      </c>
      <c r="S1222" t="s">
        <v>30</v>
      </c>
      <c r="T1222" t="s">
        <v>31</v>
      </c>
      <c r="U1222" t="s">
        <v>32</v>
      </c>
      <c r="V1222" t="s">
        <v>33</v>
      </c>
      <c r="W1222">
        <v>17</v>
      </c>
      <c r="X1222">
        <v>4</v>
      </c>
      <c r="Y1222">
        <v>2963.04</v>
      </c>
      <c r="Z1222">
        <v>2368.98</v>
      </c>
      <c r="AA1222">
        <v>62</v>
      </c>
      <c r="AB1222">
        <v>25</v>
      </c>
      <c r="AC1222">
        <v>4</v>
      </c>
      <c r="AD1222">
        <v>594.05999999999995</v>
      </c>
      <c r="AE1222">
        <f t="shared" si="136"/>
        <v>3</v>
      </c>
      <c r="AF1222">
        <f t="shared" si="132"/>
        <v>4</v>
      </c>
      <c r="AG1222">
        <f t="shared" si="133"/>
        <v>4</v>
      </c>
      <c r="AH1222">
        <f t="shared" si="134"/>
        <v>344</v>
      </c>
      <c r="AI1222" t="str">
        <f t="shared" si="135"/>
        <v>Silver Customer</v>
      </c>
    </row>
    <row r="1223" spans="1:35" x14ac:dyDescent="0.3">
      <c r="A1223">
        <v>1771</v>
      </c>
      <c r="B1223" t="s">
        <v>3774</v>
      </c>
      <c r="C1223">
        <v>4123</v>
      </c>
      <c r="D1223" t="s">
        <v>53</v>
      </c>
      <c r="E1223" t="s">
        <v>25</v>
      </c>
      <c r="F1223">
        <v>5</v>
      </c>
      <c r="G1223" t="s">
        <v>3775</v>
      </c>
      <c r="H1223" t="s">
        <v>3776</v>
      </c>
      <c r="I1223" t="str">
        <f>VLOOKUP(A1223,[1]Transactions!$A$2:$Y$3480,8,FALSE)</f>
        <v>Standard</v>
      </c>
      <c r="J1223">
        <f>VLOOKUP(A1223,[1]Transactions!$A$2:$Y$3480,13,FALSE)</f>
        <v>1592.19</v>
      </c>
      <c r="K1223" s="4">
        <f>VLOOKUP(A1223,[1]Transactions!$A$2:$Y$3480,14,FALSE)</f>
        <v>40410</v>
      </c>
      <c r="M1223" t="b">
        <f>VLOOKUP(A1223,[1]Transactions!$A$2:$Y$3480,5,FALSE)</f>
        <v>1</v>
      </c>
      <c r="N1223" t="str">
        <f>VLOOKUP(A1223,[1]Transactions!$A$2:$Y$3480,6,FALSE)</f>
        <v>Approved</v>
      </c>
      <c r="O1223" t="str">
        <f>VLOOKUP(A1223,[1]Transactions!$A$1:$Y$3480,7,FALSE)</f>
        <v>OHM Cycles</v>
      </c>
      <c r="P1223" t="s">
        <v>43</v>
      </c>
      <c r="Q1223">
        <v>1</v>
      </c>
      <c r="R1223" t="s">
        <v>567</v>
      </c>
      <c r="S1223" t="s">
        <v>119</v>
      </c>
      <c r="T1223" t="s">
        <v>31</v>
      </c>
      <c r="U1223" t="s">
        <v>32</v>
      </c>
      <c r="V1223" t="s">
        <v>33</v>
      </c>
      <c r="W1223">
        <v>14</v>
      </c>
      <c r="X1223">
        <v>5</v>
      </c>
      <c r="Y1223">
        <v>5464.37</v>
      </c>
      <c r="Z1223">
        <v>3531.79</v>
      </c>
      <c r="AA1223">
        <v>45</v>
      </c>
      <c r="AB1223">
        <v>39</v>
      </c>
      <c r="AC1223">
        <v>5</v>
      </c>
      <c r="AD1223">
        <v>1932.58</v>
      </c>
      <c r="AE1223">
        <f t="shared" si="136"/>
        <v>3</v>
      </c>
      <c r="AF1223">
        <f>_xlfn.IFS(AC1223&gt;=14,1,AND(AC1223&lt;=14,AC1223&gt;7),2,AND(AC1223&lt;=7,AC1223&gt;=5),3,AND(AC1223&lt;=4,AC1223&gt;0),4)</f>
        <v>3</v>
      </c>
      <c r="AG1223">
        <f t="shared" si="133"/>
        <v>3</v>
      </c>
      <c r="AH1223">
        <f t="shared" si="134"/>
        <v>333</v>
      </c>
      <c r="AI1223" t="str">
        <f t="shared" si="135"/>
        <v>Silver Customer</v>
      </c>
    </row>
    <row r="1224" spans="1:35" x14ac:dyDescent="0.3">
      <c r="A1224">
        <v>516</v>
      </c>
      <c r="B1224" t="s">
        <v>3777</v>
      </c>
      <c r="C1224">
        <v>2233</v>
      </c>
      <c r="D1224" t="s">
        <v>24</v>
      </c>
      <c r="E1224" t="s">
        <v>25</v>
      </c>
      <c r="F1224">
        <v>8</v>
      </c>
      <c r="G1224" t="s">
        <v>3778</v>
      </c>
      <c r="H1224" t="s">
        <v>3779</v>
      </c>
      <c r="I1224" t="str">
        <f>VLOOKUP(A1224,[1]Transactions!$A$2:$Y$3480,8,FALSE)</f>
        <v>Standard</v>
      </c>
      <c r="J1224">
        <f>VLOOKUP(A1224,[1]Transactions!$A$2:$Y$3480,13,FALSE)</f>
        <v>502.47</v>
      </c>
      <c r="K1224" s="4">
        <f>VLOOKUP(A1224,[1]Transactions!$A$2:$Y$3480,14,FALSE)</f>
        <v>40672</v>
      </c>
      <c r="M1224" t="b">
        <f>VLOOKUP(A1224,[1]Transactions!$A$2:$Y$3480,5,FALSE)</f>
        <v>0</v>
      </c>
      <c r="N1224" t="str">
        <f>VLOOKUP(A1224,[1]Transactions!$A$2:$Y$3480,6,FALSE)</f>
        <v>Approved</v>
      </c>
      <c r="O1224" t="str">
        <f>VLOOKUP(A1224,[1]Transactions!$A$1:$Y$3480,7,FALSE)</f>
        <v>Solex</v>
      </c>
      <c r="P1224" t="s">
        <v>28</v>
      </c>
      <c r="Q1224">
        <v>23</v>
      </c>
      <c r="R1224" t="s">
        <v>364</v>
      </c>
      <c r="S1224" t="s">
        <v>45</v>
      </c>
      <c r="T1224" t="s">
        <v>31</v>
      </c>
      <c r="U1224" t="s">
        <v>32</v>
      </c>
      <c r="V1224" t="s">
        <v>47</v>
      </c>
      <c r="W1224">
        <v>20</v>
      </c>
      <c r="X1224">
        <v>10</v>
      </c>
      <c r="Y1224">
        <v>9021.7000000000007</v>
      </c>
      <c r="Z1224">
        <v>4299.49</v>
      </c>
      <c r="AA1224">
        <v>62</v>
      </c>
      <c r="AB1224">
        <v>19</v>
      </c>
      <c r="AC1224">
        <v>10</v>
      </c>
      <c r="AD1224">
        <v>4722.21</v>
      </c>
      <c r="AE1224">
        <f t="shared" si="136"/>
        <v>3</v>
      </c>
      <c r="AF1224">
        <f t="shared" si="132"/>
        <v>2</v>
      </c>
      <c r="AG1224">
        <f t="shared" si="133"/>
        <v>1</v>
      </c>
      <c r="AH1224">
        <f t="shared" si="134"/>
        <v>321</v>
      </c>
      <c r="AI1224" t="str">
        <f t="shared" si="135"/>
        <v>Silver Customer</v>
      </c>
    </row>
    <row r="1225" spans="1:35" x14ac:dyDescent="0.3">
      <c r="A1225">
        <v>386</v>
      </c>
      <c r="B1225" t="s">
        <v>3780</v>
      </c>
      <c r="C1225">
        <v>2749</v>
      </c>
      <c r="D1225" t="s">
        <v>24</v>
      </c>
      <c r="E1225" t="s">
        <v>25</v>
      </c>
      <c r="F1225">
        <v>8</v>
      </c>
      <c r="G1225" t="s">
        <v>3781</v>
      </c>
      <c r="H1225" t="s">
        <v>3782</v>
      </c>
      <c r="I1225" t="str">
        <f>VLOOKUP(A1225,[1]Transactions!$A$2:$Y$3480,8,FALSE)</f>
        <v>Standard</v>
      </c>
      <c r="J1225">
        <f>VLOOKUP(A1225,[1]Transactions!$A$2:$Y$3480,13,FALSE)</f>
        <v>574.62000000000012</v>
      </c>
      <c r="K1225" s="4">
        <f>VLOOKUP(A1225,[1]Transactions!$A$2:$Y$3480,14,FALSE)</f>
        <v>38693</v>
      </c>
      <c r="M1225" t="b">
        <f>VLOOKUP(A1225,[1]Transactions!$A$2:$Y$3480,5,FALSE)</f>
        <v>0</v>
      </c>
      <c r="N1225" t="str">
        <f>VLOOKUP(A1225,[1]Transactions!$A$2:$Y$3480,6,FALSE)</f>
        <v>Approved</v>
      </c>
      <c r="O1225" t="str">
        <f>VLOOKUP(A1225,[1]Transactions!$A$1:$Y$3480,7,FALSE)</f>
        <v>Solex</v>
      </c>
      <c r="P1225" t="s">
        <v>43</v>
      </c>
      <c r="Q1225">
        <v>63</v>
      </c>
      <c r="R1225" t="s">
        <v>793</v>
      </c>
      <c r="S1225" t="s">
        <v>7272</v>
      </c>
      <c r="T1225" t="s">
        <v>31</v>
      </c>
      <c r="U1225" t="s">
        <v>32</v>
      </c>
      <c r="V1225" t="s">
        <v>47</v>
      </c>
      <c r="W1225">
        <v>5</v>
      </c>
      <c r="X1225">
        <v>5</v>
      </c>
      <c r="Y1225">
        <v>5445.44</v>
      </c>
      <c r="Z1225">
        <v>3029.47</v>
      </c>
      <c r="AA1225">
        <v>29</v>
      </c>
      <c r="AB1225">
        <v>66</v>
      </c>
      <c r="AC1225">
        <v>5</v>
      </c>
      <c r="AD1225">
        <v>2415.9699999999998</v>
      </c>
      <c r="AE1225">
        <f t="shared" si="136"/>
        <v>2</v>
      </c>
      <c r="AF1225">
        <f t="shared" ref="AF1225:AF1226" si="137">_xlfn.IFS(AC1225&gt;=14,1,AND(AC1225&lt;=14,AC1225&gt;7),2,AND(AC1225&lt;=7,AC1225&gt;=5),3,AND(AC1225&lt;=4,AC1225&gt;0),4)</f>
        <v>3</v>
      </c>
      <c r="AG1225">
        <f t="shared" si="133"/>
        <v>3</v>
      </c>
      <c r="AH1225">
        <f t="shared" si="134"/>
        <v>233</v>
      </c>
      <c r="AI1225" t="str">
        <f t="shared" si="135"/>
        <v>Gold Customerr</v>
      </c>
    </row>
    <row r="1226" spans="1:35" x14ac:dyDescent="0.3">
      <c r="A1226">
        <v>1096</v>
      </c>
      <c r="B1226" t="s">
        <v>3783</v>
      </c>
      <c r="C1226">
        <v>2153</v>
      </c>
      <c r="D1226" t="s">
        <v>24</v>
      </c>
      <c r="E1226" t="s">
        <v>25</v>
      </c>
      <c r="F1226">
        <v>9</v>
      </c>
      <c r="G1226" t="s">
        <v>3784</v>
      </c>
      <c r="H1226" t="s">
        <v>3785</v>
      </c>
      <c r="I1226" t="str">
        <f>VLOOKUP(A1226,[1]Transactions!$A$2:$Y$3480,8,FALSE)</f>
        <v>Road</v>
      </c>
      <c r="J1226">
        <f>VLOOKUP(A1226,[1]Transactions!$A$2:$Y$3480,13,FALSE)</f>
        <v>309.80999999999995</v>
      </c>
      <c r="K1226" s="4">
        <f>VLOOKUP(A1226,[1]Transactions!$A$2:$Y$3480,14,FALSE)</f>
        <v>37698</v>
      </c>
      <c r="M1226" t="b">
        <f>VLOOKUP(A1226,[1]Transactions!$A$2:$Y$3480,5,FALSE)</f>
        <v>1</v>
      </c>
      <c r="N1226" t="str">
        <f>VLOOKUP(A1226,[1]Transactions!$A$2:$Y$3480,6,FALSE)</f>
        <v>Approved</v>
      </c>
      <c r="O1226" t="str">
        <f>VLOOKUP(A1226,[1]Transactions!$A$1:$Y$3480,7,FALSE)</f>
        <v>Norco Bicycles</v>
      </c>
      <c r="P1226" t="s">
        <v>28</v>
      </c>
      <c r="Q1226">
        <v>33</v>
      </c>
      <c r="R1226" t="s">
        <v>3522</v>
      </c>
      <c r="S1226" t="s">
        <v>30</v>
      </c>
      <c r="T1226" t="s">
        <v>46</v>
      </c>
      <c r="U1226" t="s">
        <v>32</v>
      </c>
      <c r="V1226" t="s">
        <v>47</v>
      </c>
      <c r="W1226">
        <v>14</v>
      </c>
      <c r="X1226">
        <v>5</v>
      </c>
      <c r="Y1226">
        <v>3865.37</v>
      </c>
      <c r="Z1226">
        <v>1778.52</v>
      </c>
      <c r="AA1226">
        <v>50</v>
      </c>
      <c r="AB1226">
        <v>55</v>
      </c>
      <c r="AC1226">
        <v>5</v>
      </c>
      <c r="AD1226">
        <v>2086.85</v>
      </c>
      <c r="AE1226">
        <f t="shared" si="136"/>
        <v>2</v>
      </c>
      <c r="AF1226">
        <f t="shared" si="137"/>
        <v>3</v>
      </c>
      <c r="AG1226">
        <f t="shared" si="133"/>
        <v>3</v>
      </c>
      <c r="AH1226">
        <f t="shared" si="134"/>
        <v>233</v>
      </c>
      <c r="AI1226" t="str">
        <f t="shared" si="135"/>
        <v>Gold Customerr</v>
      </c>
    </row>
    <row r="1227" spans="1:35" x14ac:dyDescent="0.3">
      <c r="A1227">
        <v>2915</v>
      </c>
      <c r="B1227" t="s">
        <v>3786</v>
      </c>
      <c r="C1227">
        <v>4868</v>
      </c>
      <c r="D1227" t="s">
        <v>53</v>
      </c>
      <c r="E1227" t="s">
        <v>25</v>
      </c>
      <c r="F1227">
        <v>4</v>
      </c>
      <c r="G1227" t="s">
        <v>3787</v>
      </c>
      <c r="H1227" t="s">
        <v>3788</v>
      </c>
      <c r="I1227" t="str">
        <f>VLOOKUP(A1227,[1]Transactions!$A$2:$Y$3480,8,FALSE)</f>
        <v>Standard</v>
      </c>
      <c r="J1227">
        <f>VLOOKUP(A1227,[1]Transactions!$A$2:$Y$3480,13,FALSE)</f>
        <v>448.67999999999995</v>
      </c>
      <c r="K1227" s="4">
        <f>VLOOKUP(A1227,[1]Transactions!$A$2:$Y$3480,14,FALSE)</f>
        <v>38573</v>
      </c>
      <c r="M1227" t="b">
        <f>VLOOKUP(A1227,[1]Transactions!$A$2:$Y$3480,5,FALSE)</f>
        <v>0</v>
      </c>
      <c r="N1227" t="str">
        <f>VLOOKUP(A1227,[1]Transactions!$A$2:$Y$3480,6,FALSE)</f>
        <v>Approved</v>
      </c>
      <c r="O1227" t="str">
        <f>VLOOKUP(A1227,[1]Transactions!$A$1:$Y$3480,7,FALSE)</f>
        <v>Giant Bicycles</v>
      </c>
      <c r="P1227" t="s">
        <v>43</v>
      </c>
      <c r="Q1227">
        <v>32</v>
      </c>
      <c r="R1227" t="s">
        <v>1042</v>
      </c>
      <c r="S1227" t="s">
        <v>119</v>
      </c>
      <c r="T1227" t="s">
        <v>31</v>
      </c>
      <c r="U1227" t="s">
        <v>32</v>
      </c>
      <c r="V1227" t="s">
        <v>47</v>
      </c>
      <c r="W1227">
        <v>17</v>
      </c>
      <c r="X1227">
        <v>7</v>
      </c>
      <c r="Y1227">
        <v>6896.26</v>
      </c>
      <c r="Z1227">
        <v>5234.28</v>
      </c>
      <c r="AA1227">
        <v>45</v>
      </c>
      <c r="AB1227">
        <v>33</v>
      </c>
      <c r="AC1227">
        <v>7</v>
      </c>
      <c r="AD1227">
        <v>1661.98</v>
      </c>
      <c r="AE1227">
        <f t="shared" si="136"/>
        <v>3</v>
      </c>
      <c r="AF1227">
        <f t="shared" si="132"/>
        <v>3</v>
      </c>
      <c r="AG1227">
        <f t="shared" si="133"/>
        <v>4</v>
      </c>
      <c r="AH1227">
        <f t="shared" si="134"/>
        <v>334</v>
      </c>
      <c r="AI1227" t="str">
        <f t="shared" si="135"/>
        <v>Silver Customer</v>
      </c>
    </row>
    <row r="1228" spans="1:35" x14ac:dyDescent="0.3">
      <c r="A1228">
        <v>2583</v>
      </c>
      <c r="B1228" t="s">
        <v>3789</v>
      </c>
      <c r="C1228">
        <v>2138</v>
      </c>
      <c r="D1228" t="s">
        <v>24</v>
      </c>
      <c r="E1228" t="s">
        <v>25</v>
      </c>
      <c r="F1228">
        <v>8</v>
      </c>
      <c r="G1228" t="s">
        <v>3790</v>
      </c>
      <c r="H1228" t="s">
        <v>3791</v>
      </c>
      <c r="I1228" t="str">
        <f>VLOOKUP(A1228,[1]Transactions!$A$2:$Y$3480,8,FALSE)</f>
        <v>Standard</v>
      </c>
      <c r="J1228">
        <f>VLOOKUP(A1228,[1]Transactions!$A$2:$Y$3480,13,FALSE)</f>
        <v>1702.5499999999997</v>
      </c>
      <c r="K1228" s="4">
        <f>VLOOKUP(A1228,[1]Transactions!$A$2:$Y$3480,14,FALSE)</f>
        <v>40336</v>
      </c>
      <c r="M1228" t="b">
        <f>VLOOKUP(A1228,[1]Transactions!$A$2:$Y$3480,5,FALSE)</f>
        <v>1</v>
      </c>
      <c r="N1228" t="str">
        <f>VLOOKUP(A1228,[1]Transactions!$A$2:$Y$3480,6,FALSE)</f>
        <v>Approved</v>
      </c>
      <c r="O1228" t="str">
        <f>VLOOKUP(A1228,[1]Transactions!$A$1:$Y$3480,7,FALSE)</f>
        <v>Trek Bicycles</v>
      </c>
      <c r="P1228" t="s">
        <v>43</v>
      </c>
      <c r="Q1228">
        <v>34</v>
      </c>
      <c r="R1228" t="s">
        <v>392</v>
      </c>
      <c r="S1228" t="s">
        <v>176</v>
      </c>
      <c r="T1228" t="s">
        <v>31</v>
      </c>
      <c r="U1228" t="s">
        <v>32</v>
      </c>
      <c r="V1228" t="s">
        <v>47</v>
      </c>
      <c r="W1228">
        <v>15</v>
      </c>
      <c r="X1228">
        <v>4</v>
      </c>
      <c r="Y1228">
        <v>4046.62</v>
      </c>
      <c r="Z1228">
        <v>1394.55</v>
      </c>
      <c r="AA1228">
        <v>57</v>
      </c>
      <c r="AB1228">
        <v>92</v>
      </c>
      <c r="AC1228">
        <v>4</v>
      </c>
      <c r="AD1228">
        <v>2652.07</v>
      </c>
      <c r="AE1228">
        <f t="shared" si="136"/>
        <v>1</v>
      </c>
      <c r="AF1228">
        <f t="shared" si="132"/>
        <v>4</v>
      </c>
      <c r="AG1228">
        <f t="shared" si="133"/>
        <v>3</v>
      </c>
      <c r="AH1228">
        <f t="shared" si="134"/>
        <v>143</v>
      </c>
      <c r="AI1228" t="str">
        <f t="shared" si="135"/>
        <v>Bronz customer</v>
      </c>
    </row>
    <row r="1229" spans="1:35" x14ac:dyDescent="0.3">
      <c r="A1229">
        <v>1965</v>
      </c>
      <c r="B1229" t="s">
        <v>3792</v>
      </c>
      <c r="C1229">
        <v>2250</v>
      </c>
      <c r="D1229" t="s">
        <v>24</v>
      </c>
      <c r="E1229" t="s">
        <v>25</v>
      </c>
      <c r="F1229">
        <v>9</v>
      </c>
      <c r="G1229" t="s">
        <v>3793</v>
      </c>
      <c r="H1229" t="s">
        <v>3794</v>
      </c>
      <c r="I1229" t="str">
        <f>VLOOKUP(A1229,[1]Transactions!$A$2:$Y$3480,8,FALSE)</f>
        <v>Standard</v>
      </c>
      <c r="J1229">
        <f>VLOOKUP(A1229,[1]Transactions!$A$2:$Y$3480,13,FALSE)</f>
        <v>827.15999999999985</v>
      </c>
      <c r="K1229" s="4">
        <f>VLOOKUP(A1229,[1]Transactions!$A$2:$Y$3480,14,FALSE)</f>
        <v>36668</v>
      </c>
      <c r="M1229" t="b">
        <f>VLOOKUP(A1229,[1]Transactions!$A$2:$Y$3480,5,FALSE)</f>
        <v>0</v>
      </c>
      <c r="N1229" t="str">
        <f>VLOOKUP(A1229,[1]Transactions!$A$2:$Y$3480,6,FALSE)</f>
        <v>Approved</v>
      </c>
      <c r="O1229" t="str">
        <f>VLOOKUP(A1229,[1]Transactions!$A$1:$Y$3480,7,FALSE)</f>
        <v>WeareA2B</v>
      </c>
      <c r="P1229" t="s">
        <v>28</v>
      </c>
      <c r="Q1229">
        <v>81</v>
      </c>
      <c r="R1229" t="s">
        <v>199</v>
      </c>
      <c r="S1229" t="s">
        <v>57</v>
      </c>
      <c r="T1229" t="s">
        <v>31</v>
      </c>
      <c r="U1229" t="s">
        <v>32</v>
      </c>
      <c r="V1229" t="s">
        <v>33</v>
      </c>
      <c r="W1229">
        <v>3</v>
      </c>
      <c r="X1229">
        <v>5</v>
      </c>
      <c r="Y1229">
        <v>4201.57</v>
      </c>
      <c r="Z1229">
        <v>2107.9</v>
      </c>
      <c r="AA1229">
        <v>46</v>
      </c>
      <c r="AB1229">
        <v>6</v>
      </c>
      <c r="AC1229">
        <v>5</v>
      </c>
      <c r="AD1229">
        <v>2093.67</v>
      </c>
      <c r="AE1229">
        <f t="shared" si="136"/>
        <v>4</v>
      </c>
      <c r="AF1229">
        <f>_xlfn.IFS(AC1229&gt;=14,1,AND(AC1229&lt;=14,AC1229&gt;7),2,AND(AC1229&lt;=7,AC1229&gt;=5),3,AND(AC1229&lt;=4,AC1229&gt;0),4)</f>
        <v>3</v>
      </c>
      <c r="AG1229">
        <f t="shared" si="133"/>
        <v>3</v>
      </c>
      <c r="AH1229">
        <f t="shared" si="134"/>
        <v>433</v>
      </c>
      <c r="AI1229" t="str">
        <f t="shared" si="135"/>
        <v>Platinum Customer</v>
      </c>
    </row>
    <row r="1230" spans="1:35" x14ac:dyDescent="0.3">
      <c r="A1230">
        <v>1031</v>
      </c>
      <c r="B1230" t="s">
        <v>3795</v>
      </c>
      <c r="C1230">
        <v>4053</v>
      </c>
      <c r="D1230" t="s">
        <v>53</v>
      </c>
      <c r="E1230" t="s">
        <v>25</v>
      </c>
      <c r="F1230">
        <v>7</v>
      </c>
      <c r="G1230" t="s">
        <v>3796</v>
      </c>
      <c r="H1230" t="s">
        <v>3797</v>
      </c>
      <c r="I1230" t="str">
        <f>VLOOKUP(A1230,[1]Transactions!$A$2:$Y$3480,8,FALSE)</f>
        <v>Standard</v>
      </c>
      <c r="J1230">
        <f>VLOOKUP(A1230,[1]Transactions!$A$2:$Y$3480,13,FALSE)</f>
        <v>1069.5500000000002</v>
      </c>
      <c r="K1230" s="4">
        <f>VLOOKUP(A1230,[1]Transactions!$A$2:$Y$3480,14,FALSE)</f>
        <v>38216</v>
      </c>
      <c r="M1230" t="b">
        <f>VLOOKUP(A1230,[1]Transactions!$A$2:$Y$3480,5,FALSE)</f>
        <v>0</v>
      </c>
      <c r="N1230" t="str">
        <f>VLOOKUP(A1230,[1]Transactions!$A$2:$Y$3480,6,FALSE)</f>
        <v>Approved</v>
      </c>
      <c r="O1230" t="str">
        <f>VLOOKUP(A1230,[1]Transactions!$A$1:$Y$3480,7,FALSE)</f>
        <v>WeareA2B</v>
      </c>
      <c r="P1230" t="s">
        <v>28</v>
      </c>
      <c r="Q1230">
        <v>75</v>
      </c>
      <c r="R1230" t="s">
        <v>44</v>
      </c>
      <c r="S1230" t="s">
        <v>119</v>
      </c>
      <c r="T1230" t="s">
        <v>31</v>
      </c>
      <c r="U1230" t="s">
        <v>32</v>
      </c>
      <c r="V1230" t="s">
        <v>47</v>
      </c>
      <c r="W1230">
        <v>6</v>
      </c>
      <c r="X1230">
        <v>2</v>
      </c>
      <c r="Y1230">
        <v>1994.54</v>
      </c>
      <c r="Z1230">
        <v>674.02</v>
      </c>
      <c r="AA1230">
        <v>37</v>
      </c>
      <c r="AB1230">
        <v>46</v>
      </c>
      <c r="AC1230">
        <v>2</v>
      </c>
      <c r="AD1230">
        <v>1320.52</v>
      </c>
      <c r="AE1230">
        <f t="shared" si="136"/>
        <v>2</v>
      </c>
      <c r="AF1230">
        <f t="shared" si="132"/>
        <v>4</v>
      </c>
      <c r="AG1230">
        <f t="shared" si="133"/>
        <v>4</v>
      </c>
      <c r="AH1230">
        <f t="shared" si="134"/>
        <v>244</v>
      </c>
      <c r="AI1230" t="str">
        <f t="shared" si="135"/>
        <v>Gold Customerr</v>
      </c>
    </row>
    <row r="1231" spans="1:35" x14ac:dyDescent="0.3">
      <c r="A1231">
        <v>2067</v>
      </c>
      <c r="B1231" t="s">
        <v>3798</v>
      </c>
      <c r="C1231">
        <v>2153</v>
      </c>
      <c r="D1231" t="s">
        <v>24</v>
      </c>
      <c r="E1231" t="s">
        <v>25</v>
      </c>
      <c r="F1231">
        <v>10</v>
      </c>
      <c r="G1231" t="s">
        <v>3799</v>
      </c>
      <c r="H1231" t="s">
        <v>3800</v>
      </c>
      <c r="I1231" t="str">
        <f>VLOOKUP(A1231,[1]Transactions!$A$2:$Y$3480,8,FALSE)</f>
        <v>Standard</v>
      </c>
      <c r="J1231">
        <f>VLOOKUP(A1231,[1]Transactions!$A$2:$Y$3480,13,FALSE)</f>
        <v>90.099999999999966</v>
      </c>
      <c r="K1231" s="4">
        <f>VLOOKUP(A1231,[1]Transactions!$A$2:$Y$3480,14,FALSE)</f>
        <v>42710</v>
      </c>
      <c r="M1231" t="b">
        <f>VLOOKUP(A1231,[1]Transactions!$A$2:$Y$3480,5,FALSE)</f>
        <v>1</v>
      </c>
      <c r="N1231" t="str">
        <f>VLOOKUP(A1231,[1]Transactions!$A$2:$Y$3480,6,FALSE)</f>
        <v>Approved</v>
      </c>
      <c r="O1231" t="str">
        <f>VLOOKUP(A1231,[1]Transactions!$A$1:$Y$3480,7,FALSE)</f>
        <v>Norco Bicycles</v>
      </c>
      <c r="P1231" t="s">
        <v>28</v>
      </c>
      <c r="Q1231">
        <v>81</v>
      </c>
      <c r="R1231" t="s">
        <v>234</v>
      </c>
      <c r="S1231" t="s">
        <v>30</v>
      </c>
      <c r="T1231" t="s">
        <v>31</v>
      </c>
      <c r="U1231" t="s">
        <v>32</v>
      </c>
      <c r="V1231" t="s">
        <v>47</v>
      </c>
      <c r="W1231">
        <v>17</v>
      </c>
      <c r="X1231">
        <v>8</v>
      </c>
      <c r="Y1231">
        <v>9622.0499999999993</v>
      </c>
      <c r="Z1231">
        <v>5878.25</v>
      </c>
      <c r="AA1231">
        <v>41</v>
      </c>
      <c r="AB1231">
        <v>30</v>
      </c>
      <c r="AC1231">
        <v>8</v>
      </c>
      <c r="AD1231">
        <v>3743.8</v>
      </c>
      <c r="AE1231">
        <f t="shared" si="136"/>
        <v>3</v>
      </c>
      <c r="AF1231">
        <f t="shared" si="132"/>
        <v>2</v>
      </c>
      <c r="AG1231">
        <f t="shared" si="133"/>
        <v>2</v>
      </c>
      <c r="AH1231">
        <f t="shared" si="134"/>
        <v>322</v>
      </c>
      <c r="AI1231" t="str">
        <f t="shared" si="135"/>
        <v>Silver Customer</v>
      </c>
    </row>
    <row r="1232" spans="1:35" x14ac:dyDescent="0.3">
      <c r="A1232">
        <v>1667</v>
      </c>
      <c r="B1232" t="s">
        <v>3801</v>
      </c>
      <c r="C1232">
        <v>2026</v>
      </c>
      <c r="D1232" t="s">
        <v>24</v>
      </c>
      <c r="E1232" t="s">
        <v>25</v>
      </c>
      <c r="F1232">
        <v>12</v>
      </c>
      <c r="G1232" t="s">
        <v>704</v>
      </c>
      <c r="H1232" t="s">
        <v>3802</v>
      </c>
      <c r="I1232" t="str">
        <f>VLOOKUP(A1232,[1]Transactions!$A$2:$Y$3480,8,FALSE)</f>
        <v>Mountain</v>
      </c>
      <c r="J1232">
        <f>VLOOKUP(A1232,[1]Transactions!$A$2:$Y$3480,13,FALSE)</f>
        <v>114.93</v>
      </c>
      <c r="K1232" s="4">
        <f>VLOOKUP(A1232,[1]Transactions!$A$2:$Y$3480,14,FALSE)</f>
        <v>37659</v>
      </c>
      <c r="M1232" t="b">
        <f>VLOOKUP(A1232,[1]Transactions!$A$2:$Y$3480,5,FALSE)</f>
        <v>0</v>
      </c>
      <c r="N1232" t="str">
        <f>VLOOKUP(A1232,[1]Transactions!$A$2:$Y$3480,6,FALSE)</f>
        <v>Approved</v>
      </c>
      <c r="O1232" t="str">
        <f>VLOOKUP(A1232,[1]Transactions!$A$1:$Y$3480,7,FALSE)</f>
        <v>Trek Bicycles</v>
      </c>
      <c r="P1232" t="s">
        <v>28</v>
      </c>
      <c r="Q1232">
        <v>67</v>
      </c>
      <c r="R1232" t="s">
        <v>567</v>
      </c>
      <c r="S1232" t="s">
        <v>119</v>
      </c>
      <c r="T1232" t="s">
        <v>46</v>
      </c>
      <c r="U1232" t="s">
        <v>32</v>
      </c>
      <c r="V1232" t="s">
        <v>47</v>
      </c>
      <c r="W1232">
        <v>18</v>
      </c>
      <c r="X1232">
        <v>7</v>
      </c>
      <c r="Y1232">
        <v>9549.75</v>
      </c>
      <c r="Z1232">
        <v>4117.3500000000004</v>
      </c>
      <c r="AA1232">
        <v>65</v>
      </c>
      <c r="AB1232">
        <v>76</v>
      </c>
      <c r="AC1232">
        <v>7</v>
      </c>
      <c r="AD1232">
        <v>5432.4</v>
      </c>
      <c r="AE1232">
        <f t="shared" si="136"/>
        <v>2</v>
      </c>
      <c r="AF1232">
        <f t="shared" si="132"/>
        <v>3</v>
      </c>
      <c r="AG1232">
        <f t="shared" si="133"/>
        <v>1</v>
      </c>
      <c r="AH1232">
        <f t="shared" si="134"/>
        <v>231</v>
      </c>
      <c r="AI1232" t="str">
        <f t="shared" si="135"/>
        <v>Gold Customerr</v>
      </c>
    </row>
    <row r="1233" spans="1:35" x14ac:dyDescent="0.3">
      <c r="A1233">
        <v>524</v>
      </c>
      <c r="B1233" t="s">
        <v>3803</v>
      </c>
      <c r="C1233">
        <v>3690</v>
      </c>
      <c r="D1233" t="s">
        <v>40</v>
      </c>
      <c r="E1233" t="s">
        <v>25</v>
      </c>
      <c r="F1233">
        <v>5</v>
      </c>
      <c r="G1233" t="s">
        <v>3804</v>
      </c>
      <c r="H1233" t="s">
        <v>3805</v>
      </c>
      <c r="I1233" t="str">
        <f>VLOOKUP(A1233,[1]Transactions!$A$2:$Y$3480,8,FALSE)</f>
        <v>Standard</v>
      </c>
      <c r="J1233">
        <f>VLOOKUP(A1233,[1]Transactions!$A$2:$Y$3480,13,FALSE)</f>
        <v>456.44999999999993</v>
      </c>
      <c r="K1233" s="4">
        <f>VLOOKUP(A1233,[1]Transactions!$A$2:$Y$3480,14,FALSE)</f>
        <v>33364</v>
      </c>
      <c r="M1233" t="b">
        <f>VLOOKUP(A1233,[1]Transactions!$A$2:$Y$3480,5,FALSE)</f>
        <v>1</v>
      </c>
      <c r="N1233" t="str">
        <f>VLOOKUP(A1233,[1]Transactions!$A$2:$Y$3480,6,FALSE)</f>
        <v>Approved</v>
      </c>
      <c r="O1233" t="str">
        <f>VLOOKUP(A1233,[1]Transactions!$A$1:$Y$3480,7,FALSE)</f>
        <v>OHM Cycles</v>
      </c>
      <c r="P1233" t="s">
        <v>43</v>
      </c>
      <c r="Q1233">
        <v>16</v>
      </c>
      <c r="R1233" t="s">
        <v>403</v>
      </c>
      <c r="S1233" t="s">
        <v>57</v>
      </c>
      <c r="T1233" t="s">
        <v>31</v>
      </c>
      <c r="U1233" t="s">
        <v>32</v>
      </c>
      <c r="V1233" t="s">
        <v>47</v>
      </c>
      <c r="W1233">
        <v>11</v>
      </c>
      <c r="X1233">
        <v>7</v>
      </c>
      <c r="Y1233">
        <v>6400.86</v>
      </c>
      <c r="Z1233">
        <v>4376.33</v>
      </c>
      <c r="AA1233">
        <v>58</v>
      </c>
      <c r="AB1233">
        <v>138</v>
      </c>
      <c r="AC1233">
        <v>7</v>
      </c>
      <c r="AD1233">
        <v>2024.53</v>
      </c>
      <c r="AE1233">
        <f t="shared" si="136"/>
        <v>1</v>
      </c>
      <c r="AF1233">
        <f t="shared" si="132"/>
        <v>3</v>
      </c>
      <c r="AG1233">
        <f t="shared" si="133"/>
        <v>3</v>
      </c>
      <c r="AH1233">
        <f t="shared" si="134"/>
        <v>133</v>
      </c>
      <c r="AI1233" t="str">
        <f t="shared" si="135"/>
        <v>Bronz customer</v>
      </c>
    </row>
    <row r="1234" spans="1:35" x14ac:dyDescent="0.3">
      <c r="A1234">
        <v>3263</v>
      </c>
      <c r="B1234" t="s">
        <v>3806</v>
      </c>
      <c r="C1234">
        <v>2135</v>
      </c>
      <c r="D1234" t="s">
        <v>24</v>
      </c>
      <c r="E1234" t="s">
        <v>25</v>
      </c>
      <c r="F1234">
        <v>9</v>
      </c>
      <c r="G1234" t="s">
        <v>3807</v>
      </c>
      <c r="H1234" t="s">
        <v>3808</v>
      </c>
      <c r="I1234" t="str">
        <f>VLOOKUP(A1234,[1]Transactions!$A$2:$Y$3480,8,FALSE)</f>
        <v>Road</v>
      </c>
      <c r="J1234">
        <f>VLOOKUP(A1234,[1]Transactions!$A$2:$Y$3480,13,FALSE)</f>
        <v>64.92999999999995</v>
      </c>
      <c r="K1234" s="4">
        <f>VLOOKUP(A1234,[1]Transactions!$A$2:$Y$3480,14,FALSE)</f>
        <v>42710</v>
      </c>
      <c r="M1234" t="b">
        <f>VLOOKUP(A1234,[1]Transactions!$A$2:$Y$3480,5,FALSE)</f>
        <v>0</v>
      </c>
      <c r="N1234" t="str">
        <f>VLOOKUP(A1234,[1]Transactions!$A$2:$Y$3480,6,FALSE)</f>
        <v>Approved</v>
      </c>
      <c r="O1234" t="str">
        <f>VLOOKUP(A1234,[1]Transactions!$A$1:$Y$3480,7,FALSE)</f>
        <v>Giant Bicycles</v>
      </c>
      <c r="P1234" t="s">
        <v>43</v>
      </c>
      <c r="Q1234">
        <v>37</v>
      </c>
      <c r="R1234" t="s">
        <v>127</v>
      </c>
      <c r="S1234" t="s">
        <v>119</v>
      </c>
      <c r="T1234" t="s">
        <v>38</v>
      </c>
      <c r="U1234" t="s">
        <v>32</v>
      </c>
      <c r="V1234" t="s">
        <v>47</v>
      </c>
      <c r="W1234">
        <v>5</v>
      </c>
      <c r="X1234">
        <v>5</v>
      </c>
      <c r="Y1234">
        <v>4721.62</v>
      </c>
      <c r="Z1234">
        <v>3877.91</v>
      </c>
      <c r="AA1234">
        <v>39</v>
      </c>
      <c r="AB1234">
        <v>23</v>
      </c>
      <c r="AC1234">
        <v>5</v>
      </c>
      <c r="AD1234">
        <v>843.71</v>
      </c>
      <c r="AE1234">
        <f t="shared" si="136"/>
        <v>3</v>
      </c>
      <c r="AF1234">
        <f t="shared" ref="AF1234:AF1237" si="138">_xlfn.IFS(AC1234&gt;=14,1,AND(AC1234&lt;=14,AC1234&gt;7),2,AND(AC1234&lt;=7,AC1234&gt;=5),3,AND(AC1234&lt;=4,AC1234&gt;0),4)</f>
        <v>3</v>
      </c>
      <c r="AG1234">
        <f t="shared" si="133"/>
        <v>4</v>
      </c>
      <c r="AH1234">
        <f t="shared" si="134"/>
        <v>334</v>
      </c>
      <c r="AI1234" t="str">
        <f t="shared" si="135"/>
        <v>Silver Customer</v>
      </c>
    </row>
    <row r="1235" spans="1:35" x14ac:dyDescent="0.3">
      <c r="A1235">
        <v>2539</v>
      </c>
      <c r="B1235" t="s">
        <v>3809</v>
      </c>
      <c r="C1235">
        <v>2785</v>
      </c>
      <c r="D1235" t="s">
        <v>24</v>
      </c>
      <c r="E1235" t="s">
        <v>25</v>
      </c>
      <c r="F1235">
        <v>7</v>
      </c>
      <c r="G1235" t="s">
        <v>3810</v>
      </c>
      <c r="H1235" t="s">
        <v>3811</v>
      </c>
      <c r="I1235" t="str">
        <f>VLOOKUP(A1235,[1]Transactions!$A$2:$Y$3480,8,FALSE)</f>
        <v>Standard</v>
      </c>
      <c r="J1235">
        <f>VLOOKUP(A1235,[1]Transactions!$A$2:$Y$3480,13,FALSE)</f>
        <v>1612.25</v>
      </c>
      <c r="K1235" s="4">
        <f>VLOOKUP(A1235,[1]Transactions!$A$2:$Y$3480,14,FALSE)</f>
        <v>33429</v>
      </c>
      <c r="M1235" t="b">
        <f>VLOOKUP(A1235,[1]Transactions!$A$2:$Y$3480,5,FALSE)</f>
        <v>0</v>
      </c>
      <c r="N1235" t="str">
        <f>VLOOKUP(A1235,[1]Transactions!$A$2:$Y$3480,6,FALSE)</f>
        <v>Approved</v>
      </c>
      <c r="O1235" t="str">
        <f>VLOOKUP(A1235,[1]Transactions!$A$1:$Y$3480,7,FALSE)</f>
        <v>Solex</v>
      </c>
      <c r="P1235" t="s">
        <v>28</v>
      </c>
      <c r="Q1235">
        <v>68</v>
      </c>
      <c r="R1235" t="s">
        <v>449</v>
      </c>
      <c r="S1235" t="s">
        <v>119</v>
      </c>
      <c r="T1235" t="s">
        <v>38</v>
      </c>
      <c r="U1235" t="s">
        <v>32</v>
      </c>
      <c r="V1235" t="s">
        <v>33</v>
      </c>
      <c r="W1235">
        <v>12</v>
      </c>
      <c r="X1235">
        <v>5</v>
      </c>
      <c r="Y1235">
        <v>5493.46</v>
      </c>
      <c r="Z1235">
        <v>2631.05</v>
      </c>
      <c r="AA1235">
        <v>53</v>
      </c>
      <c r="AB1235">
        <v>40</v>
      </c>
      <c r="AC1235">
        <v>5</v>
      </c>
      <c r="AD1235">
        <v>2862.41</v>
      </c>
      <c r="AE1235">
        <f t="shared" si="136"/>
        <v>3</v>
      </c>
      <c r="AF1235">
        <f t="shared" si="138"/>
        <v>3</v>
      </c>
      <c r="AG1235">
        <f t="shared" si="133"/>
        <v>3</v>
      </c>
      <c r="AH1235">
        <f t="shared" si="134"/>
        <v>333</v>
      </c>
      <c r="AI1235" t="str">
        <f t="shared" si="135"/>
        <v>Silver Customer</v>
      </c>
    </row>
    <row r="1236" spans="1:35" x14ac:dyDescent="0.3">
      <c r="A1236">
        <v>1979</v>
      </c>
      <c r="B1236" t="s">
        <v>3812</v>
      </c>
      <c r="C1236">
        <v>4305</v>
      </c>
      <c r="D1236" t="s">
        <v>53</v>
      </c>
      <c r="E1236" t="s">
        <v>25</v>
      </c>
      <c r="F1236">
        <v>2</v>
      </c>
      <c r="G1236" t="s">
        <v>3813</v>
      </c>
      <c r="H1236" t="s">
        <v>3814</v>
      </c>
      <c r="I1236" t="str">
        <f>VLOOKUP(A1236,[1]Transactions!$A$2:$Y$3480,8,FALSE)</f>
        <v>Touring</v>
      </c>
      <c r="J1236">
        <f>VLOOKUP(A1236,[1]Transactions!$A$2:$Y$3480,13,FALSE)</f>
        <v>1103.43</v>
      </c>
      <c r="K1236" s="4">
        <f>VLOOKUP(A1236,[1]Transactions!$A$2:$Y$3480,14,FALSE)</f>
        <v>38216</v>
      </c>
      <c r="M1236" t="b">
        <f>VLOOKUP(A1236,[1]Transactions!$A$2:$Y$3480,5,FALSE)</f>
        <v>1</v>
      </c>
      <c r="N1236" t="str">
        <f>VLOOKUP(A1236,[1]Transactions!$A$2:$Y$3480,6,FALSE)</f>
        <v>Approved</v>
      </c>
      <c r="O1236" t="str">
        <f>VLOOKUP(A1236,[1]Transactions!$A$1:$Y$3480,7,FALSE)</f>
        <v>WeareA2B</v>
      </c>
      <c r="P1236" t="s">
        <v>28</v>
      </c>
      <c r="Q1236">
        <v>98</v>
      </c>
      <c r="R1236" t="s">
        <v>3815</v>
      </c>
      <c r="S1236" t="s">
        <v>119</v>
      </c>
      <c r="T1236" t="s">
        <v>31</v>
      </c>
      <c r="U1236" t="s">
        <v>32</v>
      </c>
      <c r="V1236" t="s">
        <v>33</v>
      </c>
      <c r="W1236">
        <v>11</v>
      </c>
      <c r="X1236">
        <v>5</v>
      </c>
      <c r="Y1236">
        <v>8062.73</v>
      </c>
      <c r="Z1236">
        <v>3520.89</v>
      </c>
      <c r="AA1236">
        <v>60</v>
      </c>
      <c r="AB1236">
        <v>33</v>
      </c>
      <c r="AC1236">
        <v>5</v>
      </c>
      <c r="AD1236">
        <v>4541.84</v>
      </c>
      <c r="AE1236">
        <f t="shared" si="136"/>
        <v>3</v>
      </c>
      <c r="AF1236">
        <f t="shared" si="138"/>
        <v>3</v>
      </c>
      <c r="AG1236">
        <f t="shared" si="133"/>
        <v>1</v>
      </c>
      <c r="AH1236">
        <f t="shared" si="134"/>
        <v>331</v>
      </c>
      <c r="AI1236" t="str">
        <f t="shared" si="135"/>
        <v>Silver Customer</v>
      </c>
    </row>
    <row r="1237" spans="1:35" x14ac:dyDescent="0.3">
      <c r="A1237">
        <v>2681</v>
      </c>
      <c r="B1237" t="s">
        <v>3816</v>
      </c>
      <c r="C1237">
        <v>3192</v>
      </c>
      <c r="D1237" t="s">
        <v>40</v>
      </c>
      <c r="E1237" t="s">
        <v>25</v>
      </c>
      <c r="F1237">
        <v>8</v>
      </c>
      <c r="G1237" t="s">
        <v>232</v>
      </c>
      <c r="H1237" t="s">
        <v>3817</v>
      </c>
      <c r="I1237" t="str">
        <f>VLOOKUP(A1237,[1]Transactions!$A$2:$Y$3480,8,FALSE)</f>
        <v>Road</v>
      </c>
      <c r="J1237">
        <f>VLOOKUP(A1237,[1]Transactions!$A$2:$Y$3480,13,FALSE)</f>
        <v>167.20999999999998</v>
      </c>
      <c r="K1237" s="4">
        <f>VLOOKUP(A1237,[1]Transactions!$A$2:$Y$3480,14,FALSE)</f>
        <v>33879</v>
      </c>
      <c r="M1237" t="b">
        <f>VLOOKUP(A1237,[1]Transactions!$A$2:$Y$3480,5,FALSE)</f>
        <v>1</v>
      </c>
      <c r="N1237" t="str">
        <f>VLOOKUP(A1237,[1]Transactions!$A$2:$Y$3480,6,FALSE)</f>
        <v>Approved</v>
      </c>
      <c r="O1237" t="str">
        <f>VLOOKUP(A1237,[1]Transactions!$A$1:$Y$3480,7,FALSE)</f>
        <v>Norco Bicycles</v>
      </c>
      <c r="P1237" t="s">
        <v>43</v>
      </c>
      <c r="Q1237">
        <v>78</v>
      </c>
      <c r="R1237" t="s">
        <v>1513</v>
      </c>
      <c r="S1237" t="s">
        <v>119</v>
      </c>
      <c r="T1237" t="s">
        <v>38</v>
      </c>
      <c r="U1237" t="s">
        <v>32</v>
      </c>
      <c r="V1237" t="s">
        <v>33</v>
      </c>
      <c r="W1237">
        <v>18</v>
      </c>
      <c r="X1237">
        <v>5</v>
      </c>
      <c r="Y1237">
        <v>4606.83</v>
      </c>
      <c r="Z1237">
        <v>2045.35</v>
      </c>
      <c r="AA1237">
        <v>46</v>
      </c>
      <c r="AB1237">
        <v>50</v>
      </c>
      <c r="AC1237">
        <v>5</v>
      </c>
      <c r="AD1237">
        <v>2561.48</v>
      </c>
      <c r="AE1237">
        <f t="shared" si="136"/>
        <v>2</v>
      </c>
      <c r="AF1237">
        <f t="shared" si="138"/>
        <v>3</v>
      </c>
      <c r="AG1237">
        <f t="shared" si="133"/>
        <v>3</v>
      </c>
      <c r="AH1237">
        <f t="shared" si="134"/>
        <v>233</v>
      </c>
      <c r="AI1237" t="str">
        <f t="shared" si="135"/>
        <v>Gold Customerr</v>
      </c>
    </row>
    <row r="1238" spans="1:35" x14ac:dyDescent="0.3">
      <c r="A1238">
        <v>19</v>
      </c>
      <c r="B1238" t="s">
        <v>3818</v>
      </c>
      <c r="C1238">
        <v>2233</v>
      </c>
      <c r="D1238" t="s">
        <v>24</v>
      </c>
      <c r="E1238" t="s">
        <v>25</v>
      </c>
      <c r="F1238">
        <v>9</v>
      </c>
      <c r="G1238" t="s">
        <v>3142</v>
      </c>
      <c r="H1238" t="s">
        <v>3819</v>
      </c>
      <c r="I1238" t="str">
        <f>VLOOKUP(A1238,[1]Transactions!$A$2:$Y$3480,8,FALSE)</f>
        <v>Standard</v>
      </c>
      <c r="J1238">
        <f>VLOOKUP(A1238,[1]Transactions!$A$2:$Y$3480,13,FALSE)</f>
        <v>1279.3999999999999</v>
      </c>
      <c r="K1238" s="4">
        <f>VLOOKUP(A1238,[1]Transactions!$A$2:$Y$3480,14,FALSE)</f>
        <v>39915</v>
      </c>
      <c r="M1238" t="b">
        <f>VLOOKUP(A1238,[1]Transactions!$A$2:$Y$3480,5,FALSE)</f>
        <v>1</v>
      </c>
      <c r="N1238" t="str">
        <f>VLOOKUP(A1238,[1]Transactions!$A$2:$Y$3480,6,FALSE)</f>
        <v>Approved</v>
      </c>
      <c r="O1238" t="str">
        <f>VLOOKUP(A1238,[1]Transactions!$A$1:$Y$3480,7,FALSE)</f>
        <v>WeareA2B</v>
      </c>
      <c r="P1238" t="s">
        <v>43</v>
      </c>
      <c r="Q1238">
        <v>76</v>
      </c>
      <c r="R1238" t="s">
        <v>567</v>
      </c>
      <c r="S1238" t="s">
        <v>119</v>
      </c>
      <c r="T1238" t="s">
        <v>46</v>
      </c>
      <c r="U1238" t="s">
        <v>32</v>
      </c>
      <c r="V1238" t="s">
        <v>47</v>
      </c>
      <c r="W1238">
        <v>1</v>
      </c>
      <c r="X1238">
        <v>2</v>
      </c>
      <c r="Y1238">
        <v>2948.34</v>
      </c>
      <c r="Z1238">
        <v>1211.8900000000001</v>
      </c>
      <c r="AA1238">
        <v>19</v>
      </c>
      <c r="AB1238">
        <v>280</v>
      </c>
      <c r="AC1238">
        <v>2</v>
      </c>
      <c r="AD1238">
        <v>1736.45</v>
      </c>
      <c r="AE1238">
        <f t="shared" si="136"/>
        <v>1</v>
      </c>
      <c r="AF1238">
        <f t="shared" si="132"/>
        <v>4</v>
      </c>
      <c r="AG1238">
        <f t="shared" si="133"/>
        <v>4</v>
      </c>
      <c r="AH1238">
        <f t="shared" si="134"/>
        <v>144</v>
      </c>
      <c r="AI1238" t="str">
        <f t="shared" si="135"/>
        <v>Bronz customer</v>
      </c>
    </row>
    <row r="1239" spans="1:35" x14ac:dyDescent="0.3">
      <c r="A1239">
        <v>3079</v>
      </c>
      <c r="B1239" t="s">
        <v>3820</v>
      </c>
      <c r="C1239">
        <v>2176</v>
      </c>
      <c r="D1239" t="s">
        <v>24</v>
      </c>
      <c r="E1239" t="s">
        <v>25</v>
      </c>
      <c r="F1239">
        <v>9</v>
      </c>
      <c r="G1239" t="s">
        <v>3821</v>
      </c>
      <c r="H1239" t="s">
        <v>3822</v>
      </c>
      <c r="I1239" t="str">
        <f>VLOOKUP(A1239,[1]Transactions!$A$2:$Y$3480,8,FALSE)</f>
        <v>Standard</v>
      </c>
      <c r="J1239">
        <f>VLOOKUP(A1239,[1]Transactions!$A$2:$Y$3480,13,FALSE)</f>
        <v>509.97</v>
      </c>
      <c r="K1239" s="4">
        <f>VLOOKUP(A1239,[1]Transactions!$A$2:$Y$3480,14,FALSE)</f>
        <v>35160</v>
      </c>
      <c r="M1239" t="b">
        <f>VLOOKUP(A1239,[1]Transactions!$A$2:$Y$3480,5,FALSE)</f>
        <v>0</v>
      </c>
      <c r="N1239" t="str">
        <f>VLOOKUP(A1239,[1]Transactions!$A$2:$Y$3480,6,FALSE)</f>
        <v>Approved</v>
      </c>
      <c r="O1239" t="str">
        <f>VLOOKUP(A1239,[1]Transactions!$A$1:$Y$3480,7,FALSE)</f>
        <v>Giant Bicycles</v>
      </c>
      <c r="P1239" t="s">
        <v>28</v>
      </c>
      <c r="Q1239">
        <v>34</v>
      </c>
      <c r="R1239" t="s">
        <v>710</v>
      </c>
      <c r="S1239" t="s">
        <v>57</v>
      </c>
      <c r="T1239" t="s">
        <v>31</v>
      </c>
      <c r="U1239" t="s">
        <v>32</v>
      </c>
      <c r="V1239" t="s">
        <v>33</v>
      </c>
      <c r="W1239">
        <v>20</v>
      </c>
      <c r="X1239">
        <v>4</v>
      </c>
      <c r="Y1239">
        <v>4030.71</v>
      </c>
      <c r="Z1239">
        <v>2127.19</v>
      </c>
      <c r="AA1239">
        <v>60</v>
      </c>
      <c r="AB1239">
        <v>131</v>
      </c>
      <c r="AC1239">
        <v>4</v>
      </c>
      <c r="AD1239">
        <v>1903.52</v>
      </c>
      <c r="AE1239">
        <f t="shared" si="136"/>
        <v>1</v>
      </c>
      <c r="AF1239">
        <f t="shared" si="132"/>
        <v>4</v>
      </c>
      <c r="AG1239">
        <f t="shared" si="133"/>
        <v>4</v>
      </c>
      <c r="AH1239">
        <f t="shared" si="134"/>
        <v>144</v>
      </c>
      <c r="AI1239" t="str">
        <f t="shared" si="135"/>
        <v>Bronz customer</v>
      </c>
    </row>
    <row r="1240" spans="1:35" x14ac:dyDescent="0.3">
      <c r="A1240">
        <v>2095</v>
      </c>
      <c r="B1240" t="s">
        <v>3823</v>
      </c>
      <c r="C1240">
        <v>3136</v>
      </c>
      <c r="D1240" t="s">
        <v>40</v>
      </c>
      <c r="E1240" t="s">
        <v>25</v>
      </c>
      <c r="F1240">
        <v>9</v>
      </c>
      <c r="G1240" t="s">
        <v>3824</v>
      </c>
      <c r="H1240" t="s">
        <v>3825</v>
      </c>
      <c r="I1240" t="str">
        <f>VLOOKUP(A1240,[1]Transactions!$A$2:$Y$3480,8,FALSE)</f>
        <v>Standard</v>
      </c>
      <c r="J1240">
        <f>VLOOKUP(A1240,[1]Transactions!$A$2:$Y$3480,13,FALSE)</f>
        <v>209.84000000000003</v>
      </c>
      <c r="K1240" s="4">
        <f>VLOOKUP(A1240,[1]Transactions!$A$2:$Y$3480,14,FALSE)</f>
        <v>34244</v>
      </c>
      <c r="M1240" t="b">
        <f>VLOOKUP(A1240,[1]Transactions!$A$2:$Y$3480,5,FALSE)</f>
        <v>0</v>
      </c>
      <c r="N1240" t="str">
        <f>VLOOKUP(A1240,[1]Transactions!$A$2:$Y$3480,6,FALSE)</f>
        <v>Approved</v>
      </c>
      <c r="O1240" t="str">
        <f>VLOOKUP(A1240,[1]Transactions!$A$1:$Y$3480,7,FALSE)</f>
        <v>Norco Bicycles</v>
      </c>
      <c r="P1240" t="s">
        <v>43</v>
      </c>
      <c r="Q1240">
        <v>69</v>
      </c>
      <c r="R1240" t="s">
        <v>335</v>
      </c>
      <c r="S1240" t="s">
        <v>119</v>
      </c>
      <c r="T1240" t="s">
        <v>38</v>
      </c>
      <c r="U1240" t="s">
        <v>32</v>
      </c>
      <c r="V1240" t="s">
        <v>47</v>
      </c>
      <c r="W1240">
        <v>8</v>
      </c>
      <c r="X1240">
        <v>10</v>
      </c>
      <c r="Y1240">
        <v>9988.76</v>
      </c>
      <c r="Z1240">
        <v>3794.46</v>
      </c>
      <c r="AA1240">
        <v>30</v>
      </c>
      <c r="AB1240">
        <v>20</v>
      </c>
      <c r="AC1240">
        <v>10</v>
      </c>
      <c r="AD1240">
        <v>6194.3</v>
      </c>
      <c r="AE1240">
        <f t="shared" si="136"/>
        <v>3</v>
      </c>
      <c r="AF1240">
        <f t="shared" si="132"/>
        <v>2</v>
      </c>
      <c r="AG1240">
        <f t="shared" si="133"/>
        <v>1</v>
      </c>
      <c r="AH1240">
        <f t="shared" si="134"/>
        <v>321</v>
      </c>
      <c r="AI1240" t="str">
        <f t="shared" si="135"/>
        <v>Silver Customer</v>
      </c>
    </row>
    <row r="1241" spans="1:35" x14ac:dyDescent="0.3">
      <c r="A1241">
        <v>1904</v>
      </c>
      <c r="B1241" t="s">
        <v>3826</v>
      </c>
      <c r="C1241">
        <v>2868</v>
      </c>
      <c r="D1241" t="s">
        <v>24</v>
      </c>
      <c r="E1241" t="s">
        <v>25</v>
      </c>
      <c r="F1241">
        <v>1</v>
      </c>
      <c r="G1241" t="s">
        <v>3827</v>
      </c>
      <c r="H1241" t="s">
        <v>3828</v>
      </c>
      <c r="I1241" t="str">
        <f>VLOOKUP(A1241,[1]Transactions!$A$2:$Y$3480,8,FALSE)</f>
        <v>Standard</v>
      </c>
      <c r="J1241">
        <f>VLOOKUP(A1241,[1]Transactions!$A$2:$Y$3480,13,FALSE)</f>
        <v>41.129999999999995</v>
      </c>
      <c r="K1241" s="4">
        <f>VLOOKUP(A1241,[1]Transactions!$A$2:$Y$3480,14,FALSE)</f>
        <v>39031</v>
      </c>
      <c r="M1241" t="b">
        <f>VLOOKUP(A1241,[1]Transactions!$A$2:$Y$3480,5,FALSE)</f>
        <v>1</v>
      </c>
      <c r="N1241" t="str">
        <f>VLOOKUP(A1241,[1]Transactions!$A$2:$Y$3480,6,FALSE)</f>
        <v>Approved</v>
      </c>
      <c r="O1241" t="str">
        <f>VLOOKUP(A1241,[1]Transactions!$A$1:$Y$3480,7,FALSE)</f>
        <v>Giant Bicycles</v>
      </c>
      <c r="P1241" t="s">
        <v>43</v>
      </c>
      <c r="Q1241">
        <v>60</v>
      </c>
      <c r="R1241" t="s">
        <v>376</v>
      </c>
      <c r="S1241" t="s">
        <v>219</v>
      </c>
      <c r="T1241" t="s">
        <v>46</v>
      </c>
      <c r="U1241" t="s">
        <v>32</v>
      </c>
      <c r="V1241" t="s">
        <v>33</v>
      </c>
      <c r="W1241">
        <v>14</v>
      </c>
      <c r="X1241">
        <v>3</v>
      </c>
      <c r="Y1241">
        <v>1954.46</v>
      </c>
      <c r="Z1241">
        <v>349.73</v>
      </c>
      <c r="AA1241">
        <v>42</v>
      </c>
      <c r="AB1241">
        <v>67</v>
      </c>
      <c r="AC1241">
        <v>3</v>
      </c>
      <c r="AD1241">
        <v>1604.73</v>
      </c>
      <c r="AE1241">
        <f t="shared" si="136"/>
        <v>2</v>
      </c>
      <c r="AF1241">
        <f t="shared" si="132"/>
        <v>4</v>
      </c>
      <c r="AG1241">
        <f t="shared" si="133"/>
        <v>4</v>
      </c>
      <c r="AH1241">
        <f t="shared" si="134"/>
        <v>244</v>
      </c>
      <c r="AI1241" t="str">
        <f t="shared" si="135"/>
        <v>Gold Customerr</v>
      </c>
    </row>
    <row r="1242" spans="1:35" x14ac:dyDescent="0.3">
      <c r="A1242">
        <v>155</v>
      </c>
      <c r="B1242" t="s">
        <v>3829</v>
      </c>
      <c r="C1242">
        <v>2025</v>
      </c>
      <c r="D1242" t="s">
        <v>24</v>
      </c>
      <c r="E1242" t="s">
        <v>25</v>
      </c>
      <c r="F1242">
        <v>10</v>
      </c>
      <c r="G1242" t="s">
        <v>3830</v>
      </c>
      <c r="H1242" t="s">
        <v>3831</v>
      </c>
      <c r="I1242" t="str">
        <f>VLOOKUP(A1242,[1]Transactions!$A$2:$Y$3480,8,FALSE)</f>
        <v>Mountain</v>
      </c>
      <c r="J1242">
        <f>VLOOKUP(A1242,[1]Transactions!$A$2:$Y$3480,13,FALSE)</f>
        <v>75.75</v>
      </c>
      <c r="K1242" s="4">
        <f>VLOOKUP(A1242,[1]Transactions!$A$2:$Y$3480,14,FALSE)</f>
        <v>42404</v>
      </c>
      <c r="M1242" t="b">
        <f>VLOOKUP(A1242,[1]Transactions!$A$2:$Y$3480,5,FALSE)</f>
        <v>1</v>
      </c>
      <c r="N1242" t="str">
        <f>VLOOKUP(A1242,[1]Transactions!$A$2:$Y$3480,6,FALSE)</f>
        <v>Approved</v>
      </c>
      <c r="O1242" t="str">
        <f>VLOOKUP(A1242,[1]Transactions!$A$1:$Y$3480,7,FALSE)</f>
        <v>Norco Bicycles</v>
      </c>
      <c r="P1242" t="s">
        <v>28</v>
      </c>
      <c r="Q1242">
        <v>4</v>
      </c>
      <c r="R1242" t="s">
        <v>218</v>
      </c>
      <c r="S1242" t="s">
        <v>119</v>
      </c>
      <c r="T1242" t="s">
        <v>31</v>
      </c>
      <c r="U1242" t="s">
        <v>32</v>
      </c>
      <c r="V1242" t="s">
        <v>47</v>
      </c>
      <c r="W1242">
        <v>10</v>
      </c>
      <c r="X1242">
        <v>3</v>
      </c>
      <c r="Y1242">
        <v>4008.51</v>
      </c>
      <c r="Z1242">
        <v>2920.09</v>
      </c>
      <c r="AA1242">
        <v>34</v>
      </c>
      <c r="AB1242">
        <v>8</v>
      </c>
      <c r="AC1242">
        <v>3</v>
      </c>
      <c r="AD1242">
        <v>1088.42</v>
      </c>
      <c r="AE1242">
        <f t="shared" si="136"/>
        <v>4</v>
      </c>
      <c r="AF1242">
        <f t="shared" si="132"/>
        <v>4</v>
      </c>
      <c r="AG1242">
        <f t="shared" si="133"/>
        <v>4</v>
      </c>
      <c r="AH1242">
        <f t="shared" si="134"/>
        <v>444</v>
      </c>
      <c r="AI1242" t="str">
        <f t="shared" si="135"/>
        <v>Platinum Customer</v>
      </c>
    </row>
    <row r="1243" spans="1:35" x14ac:dyDescent="0.3">
      <c r="A1243">
        <v>299</v>
      </c>
      <c r="B1243" t="s">
        <v>3832</v>
      </c>
      <c r="C1243">
        <v>2173</v>
      </c>
      <c r="D1243" t="s">
        <v>24</v>
      </c>
      <c r="E1243" t="s">
        <v>25</v>
      </c>
      <c r="F1243">
        <v>9</v>
      </c>
      <c r="G1243" t="s">
        <v>1198</v>
      </c>
      <c r="H1243" t="s">
        <v>3833</v>
      </c>
      <c r="I1243" t="str">
        <f>VLOOKUP(A1243,[1]Transactions!$A$2:$Y$3480,8,FALSE)</f>
        <v>Standard</v>
      </c>
      <c r="J1243">
        <f>VLOOKUP(A1243,[1]Transactions!$A$2:$Y$3480,13,FALSE)</f>
        <v>574.62000000000012</v>
      </c>
      <c r="K1243" s="4">
        <f>VLOOKUP(A1243,[1]Transactions!$A$2:$Y$3480,14,FALSE)</f>
        <v>42560</v>
      </c>
      <c r="M1243" t="b">
        <f>VLOOKUP(A1243,[1]Transactions!$A$2:$Y$3480,5,FALSE)</f>
        <v>0</v>
      </c>
      <c r="N1243" t="str">
        <f>VLOOKUP(A1243,[1]Transactions!$A$2:$Y$3480,6,FALSE)</f>
        <v>Approved</v>
      </c>
      <c r="O1243" t="str">
        <f>VLOOKUP(A1243,[1]Transactions!$A$1:$Y$3480,7,FALSE)</f>
        <v>Solex</v>
      </c>
      <c r="P1243" t="s">
        <v>43</v>
      </c>
      <c r="Q1243">
        <v>80</v>
      </c>
      <c r="R1243" t="s">
        <v>991</v>
      </c>
      <c r="S1243" t="s">
        <v>45</v>
      </c>
      <c r="T1243" t="s">
        <v>31</v>
      </c>
      <c r="U1243" t="s">
        <v>32</v>
      </c>
      <c r="V1243" t="s">
        <v>33</v>
      </c>
      <c r="W1243">
        <v>7</v>
      </c>
      <c r="X1243">
        <v>7</v>
      </c>
      <c r="Y1243">
        <v>10296.120000000001</v>
      </c>
      <c r="Z1243">
        <v>3398.2</v>
      </c>
      <c r="AA1243">
        <v>64</v>
      </c>
      <c r="AB1243">
        <v>92</v>
      </c>
      <c r="AC1243">
        <v>7</v>
      </c>
      <c r="AD1243">
        <v>6897.92</v>
      </c>
      <c r="AE1243">
        <f t="shared" si="136"/>
        <v>1</v>
      </c>
      <c r="AF1243">
        <f t="shared" si="132"/>
        <v>3</v>
      </c>
      <c r="AG1243">
        <f t="shared" si="133"/>
        <v>1</v>
      </c>
      <c r="AH1243">
        <f t="shared" si="134"/>
        <v>131</v>
      </c>
      <c r="AI1243" t="str">
        <f t="shared" si="135"/>
        <v>Bronz customer</v>
      </c>
    </row>
    <row r="1244" spans="1:35" x14ac:dyDescent="0.3">
      <c r="A1244">
        <v>380</v>
      </c>
      <c r="B1244" t="s">
        <v>3834</v>
      </c>
      <c r="C1244">
        <v>4670</v>
      </c>
      <c r="D1244" t="s">
        <v>53</v>
      </c>
      <c r="E1244" t="s">
        <v>25</v>
      </c>
      <c r="F1244">
        <v>1</v>
      </c>
      <c r="G1244" t="s">
        <v>3835</v>
      </c>
      <c r="H1244" t="s">
        <v>3836</v>
      </c>
      <c r="I1244" t="str">
        <f>VLOOKUP(A1244,[1]Transactions!$A$2:$Y$3480,8,FALSE)</f>
        <v>Standard</v>
      </c>
      <c r="J1244">
        <f>VLOOKUP(A1244,[1]Transactions!$A$2:$Y$3480,13,FALSE)</f>
        <v>1702.5499999999997</v>
      </c>
      <c r="K1244" s="4">
        <f>VLOOKUP(A1244,[1]Transactions!$A$2:$Y$3480,14,FALSE)</f>
        <v>41167</v>
      </c>
      <c r="M1244" t="b">
        <f>VLOOKUP(A1244,[1]Transactions!$A$2:$Y$3480,5,FALSE)</f>
        <v>1</v>
      </c>
      <c r="N1244" t="str">
        <f>VLOOKUP(A1244,[1]Transactions!$A$2:$Y$3480,6,FALSE)</f>
        <v>Approved</v>
      </c>
      <c r="O1244" t="str">
        <f>VLOOKUP(A1244,[1]Transactions!$A$1:$Y$3480,7,FALSE)</f>
        <v>Trek Bicycles</v>
      </c>
      <c r="P1244" t="s">
        <v>43</v>
      </c>
      <c r="Q1244">
        <v>66</v>
      </c>
      <c r="R1244" t="s">
        <v>165</v>
      </c>
      <c r="S1244" t="s">
        <v>176</v>
      </c>
      <c r="T1244" t="s">
        <v>31</v>
      </c>
      <c r="U1244" t="s">
        <v>32</v>
      </c>
      <c r="V1244" t="s">
        <v>47</v>
      </c>
      <c r="W1244">
        <v>17</v>
      </c>
      <c r="X1244">
        <v>8</v>
      </c>
      <c r="Y1244">
        <v>10261.59</v>
      </c>
      <c r="Z1244">
        <v>4065.43</v>
      </c>
      <c r="AA1244">
        <v>64</v>
      </c>
      <c r="AB1244">
        <v>35</v>
      </c>
      <c r="AC1244">
        <v>8</v>
      </c>
      <c r="AD1244">
        <v>6196.16</v>
      </c>
      <c r="AE1244">
        <f t="shared" si="136"/>
        <v>3</v>
      </c>
      <c r="AF1244">
        <f t="shared" si="132"/>
        <v>2</v>
      </c>
      <c r="AG1244">
        <f t="shared" si="133"/>
        <v>1</v>
      </c>
      <c r="AH1244">
        <f t="shared" si="134"/>
        <v>321</v>
      </c>
      <c r="AI1244" t="str">
        <f t="shared" si="135"/>
        <v>Silver Customer</v>
      </c>
    </row>
    <row r="1245" spans="1:35" x14ac:dyDescent="0.3">
      <c r="A1245">
        <v>2457</v>
      </c>
      <c r="B1245" t="s">
        <v>3837</v>
      </c>
      <c r="C1245">
        <v>4060</v>
      </c>
      <c r="D1245" t="s">
        <v>53</v>
      </c>
      <c r="E1245" t="s">
        <v>25</v>
      </c>
      <c r="F1245">
        <v>10</v>
      </c>
      <c r="G1245" t="s">
        <v>3838</v>
      </c>
      <c r="H1245" t="s">
        <v>3839</v>
      </c>
      <c r="I1245" t="str">
        <f>VLOOKUP(A1245,[1]Transactions!$A$2:$Y$3480,8,FALSE)</f>
        <v>Touring</v>
      </c>
      <c r="J1245">
        <f>VLOOKUP(A1245,[1]Transactions!$A$2:$Y$3480,13,FALSE)</f>
        <v>1010.02</v>
      </c>
      <c r="K1245" s="4">
        <f>VLOOKUP(A1245,[1]Transactions!$A$2:$Y$3480,14,FALSE)</f>
        <v>40553</v>
      </c>
      <c r="M1245" t="b">
        <f>VLOOKUP(A1245,[1]Transactions!$A$2:$Y$3480,5,FALSE)</f>
        <v>1</v>
      </c>
      <c r="N1245" t="str">
        <f>VLOOKUP(A1245,[1]Transactions!$A$2:$Y$3480,6,FALSE)</f>
        <v>Approved</v>
      </c>
      <c r="O1245" t="str">
        <f>VLOOKUP(A1245,[1]Transactions!$A$1:$Y$3480,7,FALSE)</f>
        <v>Giant Bicycles</v>
      </c>
      <c r="P1245" t="s">
        <v>28</v>
      </c>
      <c r="Q1245">
        <v>70</v>
      </c>
      <c r="R1245" t="s">
        <v>3840</v>
      </c>
      <c r="S1245" t="s">
        <v>219</v>
      </c>
      <c r="T1245" t="s">
        <v>46</v>
      </c>
      <c r="U1245" t="s">
        <v>32</v>
      </c>
      <c r="V1245" t="s">
        <v>33</v>
      </c>
      <c r="W1245">
        <v>15</v>
      </c>
      <c r="X1245">
        <v>6</v>
      </c>
      <c r="Y1245">
        <v>8023.24</v>
      </c>
      <c r="Z1245">
        <v>5266.01</v>
      </c>
      <c r="AA1245">
        <v>45</v>
      </c>
      <c r="AB1245">
        <v>52</v>
      </c>
      <c r="AC1245">
        <v>6</v>
      </c>
      <c r="AD1245">
        <v>2757.23</v>
      </c>
      <c r="AE1245">
        <f t="shared" si="136"/>
        <v>2</v>
      </c>
      <c r="AF1245">
        <f t="shared" si="132"/>
        <v>3</v>
      </c>
      <c r="AG1245">
        <f t="shared" si="133"/>
        <v>3</v>
      </c>
      <c r="AH1245">
        <f t="shared" si="134"/>
        <v>233</v>
      </c>
      <c r="AI1245" t="str">
        <f t="shared" si="135"/>
        <v>Gold Customerr</v>
      </c>
    </row>
    <row r="1246" spans="1:35" x14ac:dyDescent="0.3">
      <c r="A1246">
        <v>3356</v>
      </c>
      <c r="B1246" t="s">
        <v>3841</v>
      </c>
      <c r="C1246">
        <v>3121</v>
      </c>
      <c r="D1246" t="s">
        <v>40</v>
      </c>
      <c r="E1246" t="s">
        <v>25</v>
      </c>
      <c r="F1246">
        <v>8</v>
      </c>
      <c r="G1246" t="s">
        <v>3842</v>
      </c>
      <c r="H1246" t="s">
        <v>3843</v>
      </c>
      <c r="I1246" t="str">
        <f>VLOOKUP(A1246,[1]Transactions!$A$2:$Y$3480,8,FALSE)</f>
        <v>Standard</v>
      </c>
      <c r="J1246">
        <f>VLOOKUP(A1246,[1]Transactions!$A$2:$Y$3480,13,FALSE)</f>
        <v>110.56</v>
      </c>
      <c r="K1246" s="4">
        <f>VLOOKUP(A1246,[1]Transactions!$A$2:$Y$3480,14,FALSE)</f>
        <v>38206</v>
      </c>
      <c r="M1246" t="b">
        <f>VLOOKUP(A1246,[1]Transactions!$A$2:$Y$3480,5,FALSE)</f>
        <v>0</v>
      </c>
      <c r="N1246" t="str">
        <f>VLOOKUP(A1246,[1]Transactions!$A$2:$Y$3480,6,FALSE)</f>
        <v>Approved</v>
      </c>
      <c r="O1246" t="str">
        <f>VLOOKUP(A1246,[1]Transactions!$A$1:$Y$3480,7,FALSE)</f>
        <v>OHM Cycles</v>
      </c>
      <c r="P1246" t="s">
        <v>28</v>
      </c>
      <c r="Q1246">
        <v>47</v>
      </c>
      <c r="R1246" t="s">
        <v>1500</v>
      </c>
      <c r="S1246" t="s">
        <v>45</v>
      </c>
      <c r="T1246" t="s">
        <v>31</v>
      </c>
      <c r="U1246" t="s">
        <v>32</v>
      </c>
      <c r="V1246" t="s">
        <v>33</v>
      </c>
      <c r="W1246">
        <v>6</v>
      </c>
      <c r="X1246">
        <v>5</v>
      </c>
      <c r="Y1246">
        <v>6281.69</v>
      </c>
      <c r="Z1246">
        <v>3481.99</v>
      </c>
      <c r="AA1246">
        <v>61</v>
      </c>
      <c r="AB1246">
        <v>4</v>
      </c>
      <c r="AC1246">
        <v>5</v>
      </c>
      <c r="AD1246">
        <v>2799.7</v>
      </c>
      <c r="AE1246">
        <f t="shared" si="136"/>
        <v>4</v>
      </c>
      <c r="AF1246">
        <f>_xlfn.IFS(AC1246&gt;=14,1,AND(AC1246&lt;=14,AC1246&gt;7),2,AND(AC1246&lt;=7,AC1246&gt;=5),3,AND(AC1246&lt;=4,AC1246&gt;0),4)</f>
        <v>3</v>
      </c>
      <c r="AG1246">
        <f t="shared" si="133"/>
        <v>3</v>
      </c>
      <c r="AH1246">
        <f t="shared" si="134"/>
        <v>433</v>
      </c>
      <c r="AI1246" t="str">
        <f t="shared" si="135"/>
        <v>Platinum Customer</v>
      </c>
    </row>
    <row r="1247" spans="1:35" x14ac:dyDescent="0.3">
      <c r="A1247">
        <v>2351</v>
      </c>
      <c r="B1247" t="s">
        <v>3844</v>
      </c>
      <c r="C1247">
        <v>3181</v>
      </c>
      <c r="D1247" t="s">
        <v>40</v>
      </c>
      <c r="E1247" t="s">
        <v>25</v>
      </c>
      <c r="F1247">
        <v>10</v>
      </c>
      <c r="G1247" t="s">
        <v>3845</v>
      </c>
      <c r="H1247" t="s">
        <v>3846</v>
      </c>
      <c r="I1247" t="str">
        <f>VLOOKUP(A1247,[1]Transactions!$A$2:$Y$3480,8,FALSE)</f>
        <v>Standard</v>
      </c>
      <c r="J1247">
        <f>VLOOKUP(A1247,[1]Transactions!$A$2:$Y$3480,13,FALSE)</f>
        <v>827.15999999999985</v>
      </c>
      <c r="K1247" s="4">
        <f>VLOOKUP(A1247,[1]Transactions!$A$2:$Y$3480,14,FALSE)</f>
        <v>36668</v>
      </c>
      <c r="M1247" t="b">
        <f>VLOOKUP(A1247,[1]Transactions!$A$2:$Y$3480,5,FALSE)</f>
        <v>1</v>
      </c>
      <c r="N1247" t="str">
        <f>VLOOKUP(A1247,[1]Transactions!$A$2:$Y$3480,6,FALSE)</f>
        <v>Approved</v>
      </c>
      <c r="O1247" t="str">
        <f>VLOOKUP(A1247,[1]Transactions!$A$1:$Y$3480,7,FALSE)</f>
        <v>WeareA2B</v>
      </c>
      <c r="P1247" t="s">
        <v>43</v>
      </c>
      <c r="Q1247">
        <v>35</v>
      </c>
      <c r="R1247" t="s">
        <v>762</v>
      </c>
      <c r="S1247" t="s">
        <v>57</v>
      </c>
      <c r="T1247" t="s">
        <v>38</v>
      </c>
      <c r="U1247" t="s">
        <v>32</v>
      </c>
      <c r="V1247" t="s">
        <v>33</v>
      </c>
      <c r="W1247">
        <v>10</v>
      </c>
      <c r="X1247">
        <v>7</v>
      </c>
      <c r="Y1247">
        <v>6531.82</v>
      </c>
      <c r="Z1247">
        <v>2463.59</v>
      </c>
      <c r="AA1247">
        <v>28</v>
      </c>
      <c r="AB1247">
        <v>55</v>
      </c>
      <c r="AC1247">
        <v>7</v>
      </c>
      <c r="AD1247">
        <v>4068.23</v>
      </c>
      <c r="AE1247">
        <f t="shared" si="136"/>
        <v>2</v>
      </c>
      <c r="AF1247">
        <f t="shared" si="132"/>
        <v>3</v>
      </c>
      <c r="AG1247">
        <f t="shared" si="133"/>
        <v>2</v>
      </c>
      <c r="AH1247">
        <f t="shared" si="134"/>
        <v>232</v>
      </c>
      <c r="AI1247" t="str">
        <f t="shared" si="135"/>
        <v>Gold Customerr</v>
      </c>
    </row>
    <row r="1248" spans="1:35" x14ac:dyDescent="0.3">
      <c r="A1248">
        <v>305</v>
      </c>
      <c r="B1248" t="s">
        <v>3847</v>
      </c>
      <c r="C1248">
        <v>2747</v>
      </c>
      <c r="D1248" t="s">
        <v>24</v>
      </c>
      <c r="E1248" t="s">
        <v>25</v>
      </c>
      <c r="F1248">
        <v>4</v>
      </c>
      <c r="G1248" t="s">
        <v>2509</v>
      </c>
      <c r="H1248" t="s">
        <v>3848</v>
      </c>
      <c r="I1248" t="str">
        <f>VLOOKUP(A1248,[1]Transactions!$A$2:$Y$3480,8,FALSE)</f>
        <v>Road</v>
      </c>
      <c r="J1248">
        <f>VLOOKUP(A1248,[1]Transactions!$A$2:$Y$3480,13,FALSE)</f>
        <v>445.20999999999992</v>
      </c>
      <c r="K1248" s="4">
        <f>VLOOKUP(A1248,[1]Transactions!$A$2:$Y$3480,14,FALSE)</f>
        <v>40553</v>
      </c>
      <c r="M1248" t="b">
        <f>VLOOKUP(A1248,[1]Transactions!$A$2:$Y$3480,5,FALSE)</f>
        <v>0</v>
      </c>
      <c r="N1248" t="str">
        <f>VLOOKUP(A1248,[1]Transactions!$A$2:$Y$3480,6,FALSE)</f>
        <v>Approved</v>
      </c>
      <c r="O1248" t="str">
        <f>VLOOKUP(A1248,[1]Transactions!$A$1:$Y$3480,7,FALSE)</f>
        <v>Norco Bicycles</v>
      </c>
      <c r="P1248" t="s">
        <v>43</v>
      </c>
      <c r="Q1248">
        <v>1</v>
      </c>
      <c r="R1248" t="s">
        <v>641</v>
      </c>
      <c r="S1248" t="s">
        <v>45</v>
      </c>
      <c r="T1248" t="s">
        <v>31</v>
      </c>
      <c r="U1248" t="s">
        <v>32</v>
      </c>
      <c r="V1248" t="s">
        <v>47</v>
      </c>
      <c r="W1248">
        <v>11</v>
      </c>
      <c r="X1248">
        <v>6</v>
      </c>
      <c r="Y1248">
        <v>5206.26</v>
      </c>
      <c r="Z1248">
        <v>2976.98</v>
      </c>
      <c r="AA1248">
        <v>46</v>
      </c>
      <c r="AB1248">
        <v>33</v>
      </c>
      <c r="AC1248">
        <v>6</v>
      </c>
      <c r="AD1248">
        <v>2229.2800000000002</v>
      </c>
      <c r="AE1248">
        <f t="shared" si="136"/>
        <v>3</v>
      </c>
      <c r="AF1248">
        <f t="shared" si="132"/>
        <v>3</v>
      </c>
      <c r="AG1248">
        <f t="shared" si="133"/>
        <v>3</v>
      </c>
      <c r="AH1248">
        <f t="shared" si="134"/>
        <v>333</v>
      </c>
      <c r="AI1248" t="str">
        <f t="shared" si="135"/>
        <v>Silver Customer</v>
      </c>
    </row>
    <row r="1249" spans="1:35" x14ac:dyDescent="0.3">
      <c r="A1249">
        <v>1913</v>
      </c>
      <c r="B1249" t="s">
        <v>3849</v>
      </c>
      <c r="C1249">
        <v>2299</v>
      </c>
      <c r="D1249" t="s">
        <v>24</v>
      </c>
      <c r="E1249" t="s">
        <v>25</v>
      </c>
      <c r="F1249">
        <v>6</v>
      </c>
      <c r="G1249" t="s">
        <v>3850</v>
      </c>
      <c r="H1249" t="s">
        <v>3851</v>
      </c>
      <c r="I1249" t="str">
        <f>VLOOKUP(A1249,[1]Transactions!$A$2:$Y$3480,8,FALSE)</f>
        <v>Standard</v>
      </c>
      <c r="J1249">
        <f>VLOOKUP(A1249,[1]Transactions!$A$2:$Y$3480,13,FALSE)</f>
        <v>448.67999999999995</v>
      </c>
      <c r="K1249" s="4">
        <f>VLOOKUP(A1249,[1]Transactions!$A$2:$Y$3480,14,FALSE)</f>
        <v>42688</v>
      </c>
      <c r="M1249" t="b">
        <f>VLOOKUP(A1249,[1]Transactions!$A$2:$Y$3480,5,FALSE)</f>
        <v>0</v>
      </c>
      <c r="N1249" t="str">
        <f>VLOOKUP(A1249,[1]Transactions!$A$2:$Y$3480,6,FALSE)</f>
        <v>Approved</v>
      </c>
      <c r="O1249" t="str">
        <f>VLOOKUP(A1249,[1]Transactions!$A$1:$Y$3480,7,FALSE)</f>
        <v>Giant Bicycles</v>
      </c>
      <c r="P1249" t="s">
        <v>43</v>
      </c>
      <c r="Q1249">
        <v>36</v>
      </c>
      <c r="R1249" t="s">
        <v>130</v>
      </c>
      <c r="S1249" t="s">
        <v>30</v>
      </c>
      <c r="T1249" t="s">
        <v>31</v>
      </c>
      <c r="U1249" t="s">
        <v>32</v>
      </c>
      <c r="V1249" t="s">
        <v>33</v>
      </c>
      <c r="W1249">
        <v>17</v>
      </c>
      <c r="X1249">
        <v>13</v>
      </c>
      <c r="Y1249">
        <v>8621.8700000000008</v>
      </c>
      <c r="Z1249">
        <v>5367.34</v>
      </c>
      <c r="AA1249">
        <v>46</v>
      </c>
      <c r="AB1249">
        <v>42</v>
      </c>
      <c r="AC1249">
        <v>13</v>
      </c>
      <c r="AD1249">
        <v>3254.53</v>
      </c>
      <c r="AE1249">
        <f t="shared" si="136"/>
        <v>3</v>
      </c>
      <c r="AF1249">
        <f t="shared" si="132"/>
        <v>2</v>
      </c>
      <c r="AG1249">
        <f t="shared" si="133"/>
        <v>2</v>
      </c>
      <c r="AH1249">
        <f t="shared" si="134"/>
        <v>322</v>
      </c>
      <c r="AI1249" t="str">
        <f t="shared" si="135"/>
        <v>Silver Customer</v>
      </c>
    </row>
    <row r="1250" spans="1:35" x14ac:dyDescent="0.3">
      <c r="A1250">
        <v>1992</v>
      </c>
      <c r="B1250" t="s">
        <v>3852</v>
      </c>
      <c r="C1250">
        <v>2077</v>
      </c>
      <c r="D1250" t="s">
        <v>24</v>
      </c>
      <c r="E1250" t="s">
        <v>25</v>
      </c>
      <c r="F1250">
        <v>10</v>
      </c>
      <c r="G1250" t="s">
        <v>3853</v>
      </c>
      <c r="H1250" t="s">
        <v>3854</v>
      </c>
      <c r="I1250" t="str">
        <f>VLOOKUP(A1250,[1]Transactions!$A$2:$Y$3480,8,FALSE)</f>
        <v>Standard</v>
      </c>
      <c r="J1250">
        <f>VLOOKUP(A1250,[1]Transactions!$A$2:$Y$3480,13,FALSE)</f>
        <v>110.80999999999995</v>
      </c>
      <c r="K1250" s="4">
        <f>VLOOKUP(A1250,[1]Transactions!$A$2:$Y$3480,14,FALSE)</f>
        <v>39031</v>
      </c>
      <c r="M1250" t="b">
        <f>VLOOKUP(A1250,[1]Transactions!$A$2:$Y$3480,5,FALSE)</f>
        <v>0</v>
      </c>
      <c r="N1250" t="str">
        <f>VLOOKUP(A1250,[1]Transactions!$A$2:$Y$3480,6,FALSE)</f>
        <v>Approved</v>
      </c>
      <c r="O1250" t="str">
        <f>VLOOKUP(A1250,[1]Transactions!$A$1:$Y$3480,7,FALSE)</f>
        <v>Trek Bicycles</v>
      </c>
      <c r="P1250" t="s">
        <v>43</v>
      </c>
      <c r="Q1250">
        <v>28</v>
      </c>
      <c r="R1250" t="s">
        <v>966</v>
      </c>
      <c r="S1250" t="s">
        <v>119</v>
      </c>
      <c r="T1250" t="s">
        <v>31</v>
      </c>
      <c r="U1250" t="s">
        <v>32</v>
      </c>
      <c r="V1250" t="s">
        <v>33</v>
      </c>
      <c r="W1250">
        <v>3</v>
      </c>
      <c r="X1250">
        <v>10</v>
      </c>
      <c r="Y1250">
        <v>14165.05</v>
      </c>
      <c r="Z1250">
        <v>7506.16</v>
      </c>
      <c r="AA1250">
        <v>24</v>
      </c>
      <c r="AB1250">
        <v>140</v>
      </c>
      <c r="AC1250">
        <v>10</v>
      </c>
      <c r="AD1250">
        <v>6658.89</v>
      </c>
      <c r="AE1250">
        <f t="shared" si="136"/>
        <v>1</v>
      </c>
      <c r="AF1250">
        <f t="shared" si="132"/>
        <v>2</v>
      </c>
      <c r="AG1250">
        <f t="shared" si="133"/>
        <v>1</v>
      </c>
      <c r="AH1250">
        <f t="shared" si="134"/>
        <v>121</v>
      </c>
      <c r="AI1250" t="str">
        <f t="shared" si="135"/>
        <v>Bronz customer</v>
      </c>
    </row>
    <row r="1251" spans="1:35" x14ac:dyDescent="0.3">
      <c r="A1251">
        <v>1078</v>
      </c>
      <c r="B1251" t="s">
        <v>3855</v>
      </c>
      <c r="C1251">
        <v>2193</v>
      </c>
      <c r="D1251" t="s">
        <v>24</v>
      </c>
      <c r="E1251" t="s">
        <v>25</v>
      </c>
      <c r="F1251">
        <v>9</v>
      </c>
      <c r="G1251" t="s">
        <v>727</v>
      </c>
      <c r="H1251" t="s">
        <v>3856</v>
      </c>
      <c r="I1251" t="str">
        <f>VLOOKUP(A1251,[1]Transactions!$A$2:$Y$3480,8,FALSE)</f>
        <v>Touring</v>
      </c>
      <c r="J1251">
        <f>VLOOKUP(A1251,[1]Transactions!$A$2:$Y$3480,13,FALSE)</f>
        <v>139.2299999999999</v>
      </c>
      <c r="K1251" s="4">
        <f>VLOOKUP(A1251,[1]Transactions!$A$2:$Y$3480,14,FALSE)</f>
        <v>36145</v>
      </c>
      <c r="M1251" t="b">
        <f>VLOOKUP(A1251,[1]Transactions!$A$2:$Y$3480,5,FALSE)</f>
        <v>0</v>
      </c>
      <c r="N1251" t="str">
        <f>VLOOKUP(A1251,[1]Transactions!$A$2:$Y$3480,6,FALSE)</f>
        <v>Approved</v>
      </c>
      <c r="O1251" t="str">
        <f>VLOOKUP(A1251,[1]Transactions!$A$1:$Y$3480,7,FALSE)</f>
        <v>OHM Cycles</v>
      </c>
      <c r="P1251" t="s">
        <v>28</v>
      </c>
      <c r="Q1251">
        <v>69</v>
      </c>
      <c r="R1251" t="s">
        <v>425</v>
      </c>
      <c r="S1251" t="s">
        <v>119</v>
      </c>
      <c r="T1251" t="s">
        <v>31</v>
      </c>
      <c r="U1251" t="s">
        <v>32</v>
      </c>
      <c r="V1251" t="s">
        <v>47</v>
      </c>
      <c r="W1251">
        <v>20</v>
      </c>
      <c r="X1251">
        <v>5</v>
      </c>
      <c r="Y1251">
        <v>3640.22</v>
      </c>
      <c r="Z1251">
        <v>2740.25</v>
      </c>
      <c r="AA1251">
        <v>44</v>
      </c>
      <c r="AB1251">
        <v>18</v>
      </c>
      <c r="AC1251">
        <v>5</v>
      </c>
      <c r="AD1251">
        <v>899.97</v>
      </c>
      <c r="AE1251">
        <f t="shared" si="136"/>
        <v>3</v>
      </c>
      <c r="AF1251">
        <f>_xlfn.IFS(AC1251&gt;=14,1,AND(AC1251&lt;=14,AC1251&gt;7),2,AND(AC1251&lt;=7,AC1251&gt;=5),3,AND(AC1251&lt;=4,AC1251&gt;0),4)</f>
        <v>3</v>
      </c>
      <c r="AG1251">
        <f t="shared" si="133"/>
        <v>4</v>
      </c>
      <c r="AH1251">
        <f t="shared" si="134"/>
        <v>334</v>
      </c>
      <c r="AI1251" t="str">
        <f t="shared" si="135"/>
        <v>Silver Customer</v>
      </c>
    </row>
    <row r="1252" spans="1:35" x14ac:dyDescent="0.3">
      <c r="A1252">
        <v>3265</v>
      </c>
      <c r="B1252" t="s">
        <v>3857</v>
      </c>
      <c r="C1252">
        <v>3038</v>
      </c>
      <c r="D1252" t="s">
        <v>40</v>
      </c>
      <c r="E1252" t="s">
        <v>25</v>
      </c>
      <c r="F1252">
        <v>8</v>
      </c>
      <c r="G1252" t="s">
        <v>3858</v>
      </c>
      <c r="H1252" t="s">
        <v>3859</v>
      </c>
      <c r="I1252" t="str">
        <f>VLOOKUP(A1252,[1]Transactions!$A$2:$Y$3480,8,FALSE)</f>
        <v>Standard</v>
      </c>
      <c r="J1252">
        <f>VLOOKUP(A1252,[1]Transactions!$A$2:$Y$3480,13,FALSE)</f>
        <v>834.93999999999994</v>
      </c>
      <c r="K1252" s="4">
        <f>VLOOKUP(A1252,[1]Transactions!$A$2:$Y$3480,14,FALSE)</f>
        <v>33549</v>
      </c>
      <c r="M1252" t="b">
        <f>VLOOKUP(A1252,[1]Transactions!$A$2:$Y$3480,5,FALSE)</f>
        <v>1</v>
      </c>
      <c r="N1252" t="str">
        <f>VLOOKUP(A1252,[1]Transactions!$A$2:$Y$3480,6,FALSE)</f>
        <v>Approved</v>
      </c>
      <c r="O1252" t="str">
        <f>VLOOKUP(A1252,[1]Transactions!$A$1:$Y$3480,7,FALSE)</f>
        <v>WeareA2B</v>
      </c>
      <c r="P1252" t="s">
        <v>28</v>
      </c>
      <c r="Q1252">
        <v>64</v>
      </c>
      <c r="R1252" t="s">
        <v>265</v>
      </c>
      <c r="S1252" t="s">
        <v>30</v>
      </c>
      <c r="T1252" t="s">
        <v>46</v>
      </c>
      <c r="U1252" t="s">
        <v>32</v>
      </c>
      <c r="V1252" t="s">
        <v>47</v>
      </c>
      <c r="W1252">
        <v>11</v>
      </c>
      <c r="X1252">
        <v>7</v>
      </c>
      <c r="Y1252">
        <v>3458.83</v>
      </c>
      <c r="Z1252">
        <v>2717.7</v>
      </c>
      <c r="AA1252">
        <v>53</v>
      </c>
      <c r="AB1252">
        <v>88</v>
      </c>
      <c r="AC1252">
        <v>7</v>
      </c>
      <c r="AD1252">
        <v>741.13</v>
      </c>
      <c r="AE1252">
        <f t="shared" si="136"/>
        <v>1</v>
      </c>
      <c r="AF1252">
        <f t="shared" si="132"/>
        <v>3</v>
      </c>
      <c r="AG1252">
        <f t="shared" si="133"/>
        <v>4</v>
      </c>
      <c r="AH1252">
        <f t="shared" si="134"/>
        <v>134</v>
      </c>
      <c r="AI1252" t="str">
        <f t="shared" si="135"/>
        <v>Bronz customer</v>
      </c>
    </row>
    <row r="1253" spans="1:35" x14ac:dyDescent="0.3">
      <c r="A1253">
        <v>2974</v>
      </c>
      <c r="B1253" t="s">
        <v>3860</v>
      </c>
      <c r="C1253">
        <v>3442</v>
      </c>
      <c r="D1253" t="s">
        <v>40</v>
      </c>
      <c r="E1253" t="s">
        <v>25</v>
      </c>
      <c r="F1253">
        <v>7</v>
      </c>
      <c r="G1253" t="s">
        <v>3861</v>
      </c>
      <c r="H1253" t="s">
        <v>3862</v>
      </c>
      <c r="I1253" t="str">
        <f>VLOOKUP(A1253,[1]Transactions!$A$2:$Y$3480,8,FALSE)</f>
        <v>Standard</v>
      </c>
      <c r="J1253">
        <f>VLOOKUP(A1253,[1]Transactions!$A$2:$Y$3480,13,FALSE)</f>
        <v>1215.3399999999999</v>
      </c>
      <c r="K1253" s="4">
        <f>VLOOKUP(A1253,[1]Transactions!$A$2:$Y$3480,14,FALSE)</f>
        <v>39427</v>
      </c>
      <c r="M1253" t="b">
        <f>VLOOKUP(A1253,[1]Transactions!$A$2:$Y$3480,5,FALSE)</f>
        <v>0</v>
      </c>
      <c r="N1253" t="str">
        <f>VLOOKUP(A1253,[1]Transactions!$A$2:$Y$3480,6,FALSE)</f>
        <v>Approved</v>
      </c>
      <c r="O1253" t="str">
        <f>VLOOKUP(A1253,[1]Transactions!$A$1:$Y$3480,7,FALSE)</f>
        <v>Solex</v>
      </c>
      <c r="P1253" t="s">
        <v>43</v>
      </c>
      <c r="Q1253">
        <v>1</v>
      </c>
      <c r="R1253" t="s">
        <v>157</v>
      </c>
      <c r="S1253" t="s">
        <v>45</v>
      </c>
      <c r="T1253" t="s">
        <v>46</v>
      </c>
      <c r="U1253" t="s">
        <v>32</v>
      </c>
      <c r="V1253" t="s">
        <v>47</v>
      </c>
      <c r="W1253">
        <v>15</v>
      </c>
      <c r="X1253">
        <v>2</v>
      </c>
      <c r="Y1253">
        <v>1166.79</v>
      </c>
      <c r="Z1253">
        <v>911.6</v>
      </c>
      <c r="AA1253">
        <v>44</v>
      </c>
      <c r="AB1253">
        <v>159</v>
      </c>
      <c r="AC1253">
        <v>2</v>
      </c>
      <c r="AD1253">
        <v>255.19</v>
      </c>
      <c r="AE1253">
        <f t="shared" si="136"/>
        <v>1</v>
      </c>
      <c r="AF1253">
        <f t="shared" si="132"/>
        <v>4</v>
      </c>
      <c r="AG1253">
        <f t="shared" si="133"/>
        <v>4</v>
      </c>
      <c r="AH1253">
        <f t="shared" si="134"/>
        <v>144</v>
      </c>
      <c r="AI1253" t="str">
        <f t="shared" si="135"/>
        <v>Bronz customer</v>
      </c>
    </row>
    <row r="1254" spans="1:35" x14ac:dyDescent="0.3">
      <c r="A1254">
        <v>75</v>
      </c>
      <c r="B1254" t="s">
        <v>3863</v>
      </c>
      <c r="C1254">
        <v>2756</v>
      </c>
      <c r="D1254" t="s">
        <v>24</v>
      </c>
      <c r="E1254" t="s">
        <v>25</v>
      </c>
      <c r="F1254">
        <v>8</v>
      </c>
      <c r="G1254" t="s">
        <v>3864</v>
      </c>
      <c r="H1254" t="s">
        <v>3865</v>
      </c>
      <c r="I1254" t="str">
        <f>VLOOKUP(A1254,[1]Transactions!$A$2:$Y$3480,8,FALSE)</f>
        <v>Standard</v>
      </c>
      <c r="J1254">
        <f>VLOOKUP(A1254,[1]Transactions!$A$2:$Y$3480,13,FALSE)</f>
        <v>771.12</v>
      </c>
      <c r="K1254" s="4">
        <f>VLOOKUP(A1254,[1]Transactions!$A$2:$Y$3480,14,FALSE)</f>
        <v>42295</v>
      </c>
      <c r="M1254" t="b">
        <f>VLOOKUP(A1254,[1]Transactions!$A$2:$Y$3480,5,FALSE)</f>
        <v>0</v>
      </c>
      <c r="N1254" t="str">
        <f>VLOOKUP(A1254,[1]Transactions!$A$2:$Y$3480,6,FALSE)</f>
        <v>Approved</v>
      </c>
      <c r="O1254" t="str">
        <f>VLOOKUP(A1254,[1]Transactions!$A$1:$Y$3480,7,FALSE)</f>
        <v>OHM Cycles</v>
      </c>
      <c r="P1254" t="s">
        <v>43</v>
      </c>
      <c r="Q1254">
        <v>28</v>
      </c>
      <c r="R1254" t="s">
        <v>554</v>
      </c>
      <c r="S1254" t="s">
        <v>176</v>
      </c>
      <c r="T1254" t="s">
        <v>31</v>
      </c>
      <c r="U1254" t="s">
        <v>32</v>
      </c>
      <c r="V1254" t="s">
        <v>47</v>
      </c>
      <c r="W1254">
        <v>19</v>
      </c>
      <c r="X1254">
        <v>8</v>
      </c>
      <c r="Y1254">
        <v>7130.63</v>
      </c>
      <c r="Z1254">
        <v>2150.69</v>
      </c>
      <c r="AA1254">
        <v>42</v>
      </c>
      <c r="AB1254">
        <v>60</v>
      </c>
      <c r="AC1254">
        <v>8</v>
      </c>
      <c r="AD1254">
        <v>4979.9399999999996</v>
      </c>
      <c r="AE1254">
        <f t="shared" si="136"/>
        <v>2</v>
      </c>
      <c r="AF1254">
        <f t="shared" si="132"/>
        <v>2</v>
      </c>
      <c r="AG1254">
        <f t="shared" si="133"/>
        <v>1</v>
      </c>
      <c r="AH1254">
        <f t="shared" si="134"/>
        <v>221</v>
      </c>
      <c r="AI1254" t="str">
        <f t="shared" si="135"/>
        <v>Gold Customerr</v>
      </c>
    </row>
    <row r="1255" spans="1:35" x14ac:dyDescent="0.3">
      <c r="A1255">
        <v>3067</v>
      </c>
      <c r="B1255" t="s">
        <v>3866</v>
      </c>
      <c r="C1255">
        <v>3806</v>
      </c>
      <c r="D1255" t="s">
        <v>40</v>
      </c>
      <c r="E1255" t="s">
        <v>25</v>
      </c>
      <c r="F1255">
        <v>6</v>
      </c>
      <c r="G1255" t="s">
        <v>3867</v>
      </c>
      <c r="H1255" t="s">
        <v>3868</v>
      </c>
      <c r="I1255" t="str">
        <f>VLOOKUP(A1255,[1]Transactions!$A$2:$Y$3480,8,FALSE)</f>
        <v>Standard</v>
      </c>
      <c r="J1255">
        <f>VLOOKUP(A1255,[1]Transactions!$A$2:$Y$3480,13,FALSE)</f>
        <v>471.6</v>
      </c>
      <c r="K1255" s="4">
        <f>VLOOKUP(A1255,[1]Transactions!$A$2:$Y$3480,14,FALSE)</f>
        <v>38693</v>
      </c>
      <c r="M1255" t="b">
        <f>VLOOKUP(A1255,[1]Transactions!$A$2:$Y$3480,5,FALSE)</f>
        <v>0</v>
      </c>
      <c r="N1255" t="str">
        <f>VLOOKUP(A1255,[1]Transactions!$A$2:$Y$3480,6,FALSE)</f>
        <v>Approved</v>
      </c>
      <c r="O1255" t="str">
        <f>VLOOKUP(A1255,[1]Transactions!$A$1:$Y$3480,7,FALSE)</f>
        <v>Giant Bicycles</v>
      </c>
      <c r="P1255" t="s">
        <v>43</v>
      </c>
      <c r="Q1255">
        <v>8</v>
      </c>
      <c r="R1255" t="s">
        <v>607</v>
      </c>
      <c r="S1255" t="s">
        <v>119</v>
      </c>
      <c r="T1255" t="s">
        <v>31</v>
      </c>
      <c r="U1255" t="s">
        <v>32</v>
      </c>
      <c r="V1255" t="s">
        <v>33</v>
      </c>
      <c r="W1255">
        <v>9</v>
      </c>
      <c r="X1255">
        <v>6</v>
      </c>
      <c r="Y1255">
        <v>7095.87</v>
      </c>
      <c r="Z1255">
        <v>3519.97</v>
      </c>
      <c r="AA1255">
        <v>29</v>
      </c>
      <c r="AB1255">
        <v>39</v>
      </c>
      <c r="AC1255">
        <v>6</v>
      </c>
      <c r="AD1255">
        <v>3575.9</v>
      </c>
      <c r="AE1255">
        <f t="shared" si="136"/>
        <v>3</v>
      </c>
      <c r="AF1255">
        <f t="shared" si="132"/>
        <v>3</v>
      </c>
      <c r="AG1255">
        <f t="shared" si="133"/>
        <v>2</v>
      </c>
      <c r="AH1255">
        <f t="shared" si="134"/>
        <v>332</v>
      </c>
      <c r="AI1255" t="str">
        <f t="shared" si="135"/>
        <v>Silver Customer</v>
      </c>
    </row>
    <row r="1256" spans="1:35" x14ac:dyDescent="0.3">
      <c r="A1256">
        <v>2784</v>
      </c>
      <c r="B1256" t="s">
        <v>3869</v>
      </c>
      <c r="C1256">
        <v>4157</v>
      </c>
      <c r="D1256" t="s">
        <v>53</v>
      </c>
      <c r="E1256" t="s">
        <v>25</v>
      </c>
      <c r="F1256">
        <v>7</v>
      </c>
      <c r="G1256" t="s">
        <v>3870</v>
      </c>
      <c r="H1256" t="s">
        <v>3871</v>
      </c>
      <c r="I1256" t="str">
        <f>VLOOKUP(A1256,[1]Transactions!$A$2:$Y$3480,8,FALSE)</f>
        <v>Standard</v>
      </c>
      <c r="J1256">
        <f>VLOOKUP(A1256,[1]Transactions!$A$2:$Y$3480,13,FALSE)</f>
        <v>547.28</v>
      </c>
      <c r="K1256" s="4">
        <f>VLOOKUP(A1256,[1]Transactions!$A$2:$Y$3480,14,FALSE)</f>
        <v>36367</v>
      </c>
      <c r="M1256" t="b">
        <f>VLOOKUP(A1256,[1]Transactions!$A$2:$Y$3480,5,FALSE)</f>
        <v>0</v>
      </c>
      <c r="N1256" t="str">
        <f>VLOOKUP(A1256,[1]Transactions!$A$2:$Y$3480,6,FALSE)</f>
        <v>Approved</v>
      </c>
      <c r="O1256" t="str">
        <f>VLOOKUP(A1256,[1]Transactions!$A$1:$Y$3480,7,FALSE)</f>
        <v>WeareA2B</v>
      </c>
      <c r="P1256" t="s">
        <v>28</v>
      </c>
      <c r="Q1256">
        <v>6</v>
      </c>
      <c r="R1256" t="s">
        <v>567</v>
      </c>
      <c r="S1256" t="s">
        <v>119</v>
      </c>
      <c r="T1256" t="s">
        <v>31</v>
      </c>
      <c r="U1256" t="s">
        <v>32</v>
      </c>
      <c r="V1256" t="s">
        <v>47</v>
      </c>
      <c r="W1256">
        <v>13</v>
      </c>
      <c r="X1256">
        <v>3</v>
      </c>
      <c r="Y1256">
        <v>2423.2199999999998</v>
      </c>
      <c r="Z1256">
        <v>1348.16</v>
      </c>
      <c r="AA1256">
        <v>31</v>
      </c>
      <c r="AB1256">
        <v>74</v>
      </c>
      <c r="AC1256">
        <v>3</v>
      </c>
      <c r="AD1256">
        <v>1075.06</v>
      </c>
      <c r="AE1256">
        <f t="shared" si="136"/>
        <v>2</v>
      </c>
      <c r="AF1256">
        <f t="shared" si="132"/>
        <v>4</v>
      </c>
      <c r="AG1256">
        <f t="shared" si="133"/>
        <v>4</v>
      </c>
      <c r="AH1256">
        <f t="shared" si="134"/>
        <v>244</v>
      </c>
      <c r="AI1256" t="str">
        <f t="shared" si="135"/>
        <v>Gold Customerr</v>
      </c>
    </row>
    <row r="1257" spans="1:35" x14ac:dyDescent="0.3">
      <c r="A1257">
        <v>3466</v>
      </c>
      <c r="B1257" t="s">
        <v>3872</v>
      </c>
      <c r="C1257">
        <v>3079</v>
      </c>
      <c r="D1257" t="s">
        <v>40</v>
      </c>
      <c r="E1257" t="s">
        <v>25</v>
      </c>
      <c r="F1257">
        <v>11</v>
      </c>
      <c r="G1257" t="s">
        <v>3873</v>
      </c>
      <c r="H1257" t="s">
        <v>3874</v>
      </c>
      <c r="I1257" t="str">
        <f>VLOOKUP(A1257,[1]Transactions!$A$2:$Y$3480,8,FALSE)</f>
        <v>Standard</v>
      </c>
      <c r="J1257">
        <f>VLOOKUP(A1257,[1]Transactions!$A$2:$Y$3480,13,FALSE)</f>
        <v>110.80999999999995</v>
      </c>
      <c r="K1257" s="4">
        <f>VLOOKUP(A1257,[1]Transactions!$A$2:$Y$3480,14,FALSE)</f>
        <v>37668</v>
      </c>
      <c r="M1257" t="b">
        <f>VLOOKUP(A1257,[1]Transactions!$A$2:$Y$3480,5,FALSE)</f>
        <v>1</v>
      </c>
      <c r="N1257" t="str">
        <f>VLOOKUP(A1257,[1]Transactions!$A$2:$Y$3480,6,FALSE)</f>
        <v>Approved</v>
      </c>
      <c r="O1257" t="str">
        <f>VLOOKUP(A1257,[1]Transactions!$A$1:$Y$3480,7,FALSE)</f>
        <v>Trek Bicycles</v>
      </c>
      <c r="P1257" t="s">
        <v>28</v>
      </c>
      <c r="Q1257">
        <v>65</v>
      </c>
      <c r="R1257" t="s">
        <v>1450</v>
      </c>
      <c r="S1257" t="s">
        <v>219</v>
      </c>
      <c r="T1257" t="s">
        <v>31</v>
      </c>
      <c r="U1257" t="s">
        <v>32</v>
      </c>
      <c r="V1257" t="s">
        <v>47</v>
      </c>
      <c r="W1257">
        <v>18</v>
      </c>
      <c r="X1257">
        <v>3</v>
      </c>
      <c r="Y1257">
        <v>2421.71</v>
      </c>
      <c r="Z1257">
        <v>2148.92</v>
      </c>
      <c r="AA1257">
        <v>40</v>
      </c>
      <c r="AB1257">
        <v>68</v>
      </c>
      <c r="AC1257">
        <v>3</v>
      </c>
      <c r="AD1257">
        <v>272.79000000000002</v>
      </c>
      <c r="AE1257">
        <f t="shared" si="136"/>
        <v>2</v>
      </c>
      <c r="AF1257">
        <f t="shared" si="132"/>
        <v>4</v>
      </c>
      <c r="AG1257">
        <f t="shared" si="133"/>
        <v>4</v>
      </c>
      <c r="AH1257">
        <f t="shared" si="134"/>
        <v>244</v>
      </c>
      <c r="AI1257" t="str">
        <f t="shared" si="135"/>
        <v>Gold Customerr</v>
      </c>
    </row>
    <row r="1258" spans="1:35" x14ac:dyDescent="0.3">
      <c r="A1258">
        <v>3433</v>
      </c>
      <c r="B1258" t="s">
        <v>3875</v>
      </c>
      <c r="C1258">
        <v>3174</v>
      </c>
      <c r="D1258" t="s">
        <v>40</v>
      </c>
      <c r="E1258" t="s">
        <v>25</v>
      </c>
      <c r="F1258">
        <v>8</v>
      </c>
      <c r="G1258" t="s">
        <v>3876</v>
      </c>
      <c r="H1258" t="s">
        <v>3877</v>
      </c>
      <c r="I1258" t="str">
        <f>VLOOKUP(A1258,[1]Transactions!$A$2:$Y$3480,8,FALSE)</f>
        <v>Standard</v>
      </c>
      <c r="J1258">
        <f>VLOOKUP(A1258,[1]Transactions!$A$2:$Y$3480,13,FALSE)</f>
        <v>356.5</v>
      </c>
      <c r="K1258" s="4">
        <f>VLOOKUP(A1258,[1]Transactions!$A$2:$Y$3480,14,FALSE)</f>
        <v>34071</v>
      </c>
      <c r="M1258" t="b">
        <f>VLOOKUP(A1258,[1]Transactions!$A$2:$Y$3480,5,FALSE)</f>
        <v>0</v>
      </c>
      <c r="N1258" t="str">
        <f>VLOOKUP(A1258,[1]Transactions!$A$2:$Y$3480,6,FALSE)</f>
        <v>Approved</v>
      </c>
      <c r="O1258" t="str">
        <f>VLOOKUP(A1258,[1]Transactions!$A$1:$Y$3480,7,FALSE)</f>
        <v>Solex</v>
      </c>
      <c r="P1258" t="s">
        <v>43</v>
      </c>
      <c r="Q1258">
        <v>10</v>
      </c>
      <c r="R1258" t="s">
        <v>175</v>
      </c>
      <c r="S1258" t="s">
        <v>176</v>
      </c>
      <c r="T1258" t="s">
        <v>31</v>
      </c>
      <c r="U1258" t="s">
        <v>32</v>
      </c>
      <c r="V1258" t="s">
        <v>47</v>
      </c>
      <c r="W1258">
        <v>2</v>
      </c>
      <c r="X1258">
        <v>10</v>
      </c>
      <c r="Y1258">
        <v>10471.84</v>
      </c>
      <c r="Z1258">
        <v>4546.1000000000004</v>
      </c>
      <c r="AA1258">
        <v>22</v>
      </c>
      <c r="AB1258">
        <v>0</v>
      </c>
      <c r="AC1258">
        <v>10</v>
      </c>
      <c r="AD1258">
        <v>5925.74</v>
      </c>
      <c r="AE1258">
        <f>_xlfn.IFS(AB1258&gt;=85,1,AND(AB1258&lt;=84,AB1258&gt;44),2,AND(AB1258&lt;=44,AB1258&gt;17),3,AND(AB1258&lt;=18,AB1258&gt;=0),4)</f>
        <v>4</v>
      </c>
      <c r="AF1258">
        <f t="shared" si="132"/>
        <v>2</v>
      </c>
      <c r="AG1258">
        <f t="shared" si="133"/>
        <v>1</v>
      </c>
      <c r="AH1258">
        <f t="shared" si="134"/>
        <v>421</v>
      </c>
      <c r="AI1258" t="str">
        <f t="shared" si="135"/>
        <v>Platinum Customer</v>
      </c>
    </row>
    <row r="1259" spans="1:35" x14ac:dyDescent="0.3">
      <c r="A1259">
        <v>1153</v>
      </c>
      <c r="B1259" t="s">
        <v>3878</v>
      </c>
      <c r="C1259">
        <v>4127</v>
      </c>
      <c r="D1259" t="s">
        <v>53</v>
      </c>
      <c r="E1259" t="s">
        <v>25</v>
      </c>
      <c r="F1259">
        <v>4</v>
      </c>
      <c r="G1259" t="s">
        <v>3879</v>
      </c>
      <c r="H1259" t="s">
        <v>3880</v>
      </c>
      <c r="I1259" t="str">
        <f>VLOOKUP(A1259,[1]Transactions!$A$2:$Y$3480,8,FALSE)</f>
        <v>Standard</v>
      </c>
      <c r="J1259">
        <f>VLOOKUP(A1259,[1]Transactions!$A$2:$Y$3480,13,FALSE)</f>
        <v>737.56999999999994</v>
      </c>
      <c r="K1259" s="4">
        <f>VLOOKUP(A1259,[1]Transactions!$A$2:$Y$3480,14,FALSE)</f>
        <v>37873</v>
      </c>
      <c r="M1259" t="b">
        <f>VLOOKUP(A1259,[1]Transactions!$A$2:$Y$3480,5,FALSE)</f>
        <v>0</v>
      </c>
      <c r="N1259" t="str">
        <f>VLOOKUP(A1259,[1]Transactions!$A$2:$Y$3480,6,FALSE)</f>
        <v>Approved</v>
      </c>
      <c r="O1259" t="str">
        <f>VLOOKUP(A1259,[1]Transactions!$A$1:$Y$3480,7,FALSE)</f>
        <v>Norco Bicycles</v>
      </c>
      <c r="P1259" t="s">
        <v>43</v>
      </c>
      <c r="Q1259">
        <v>53</v>
      </c>
      <c r="R1259" t="s">
        <v>123</v>
      </c>
      <c r="S1259" t="s">
        <v>30</v>
      </c>
      <c r="T1259" t="s">
        <v>31</v>
      </c>
      <c r="U1259" t="s">
        <v>32</v>
      </c>
      <c r="V1259" t="s">
        <v>33</v>
      </c>
      <c r="W1259">
        <v>3</v>
      </c>
      <c r="X1259">
        <v>5</v>
      </c>
      <c r="Y1259">
        <v>3306.24</v>
      </c>
      <c r="Z1259">
        <v>804.46</v>
      </c>
      <c r="AA1259">
        <v>25</v>
      </c>
      <c r="AB1259">
        <v>17</v>
      </c>
      <c r="AC1259">
        <v>5</v>
      </c>
      <c r="AD1259">
        <v>2501.7800000000002</v>
      </c>
      <c r="AE1259">
        <f t="shared" si="136"/>
        <v>4</v>
      </c>
      <c r="AF1259">
        <f>_xlfn.IFS(AC1259&gt;=14,1,AND(AC1259&lt;=14,AC1259&gt;7),2,AND(AC1259&lt;=7,AC1259&gt;=5),3,AND(AC1259&lt;=4,AC1259&gt;0),4)</f>
        <v>3</v>
      </c>
      <c r="AG1259">
        <f t="shared" si="133"/>
        <v>3</v>
      </c>
      <c r="AH1259">
        <f t="shared" si="134"/>
        <v>433</v>
      </c>
      <c r="AI1259" t="str">
        <f t="shared" si="135"/>
        <v>Platinum Customer</v>
      </c>
    </row>
    <row r="1260" spans="1:35" x14ac:dyDescent="0.3">
      <c r="A1260">
        <v>2002</v>
      </c>
      <c r="B1260" t="s">
        <v>3881</v>
      </c>
      <c r="C1260">
        <v>2560</v>
      </c>
      <c r="D1260" t="s">
        <v>24</v>
      </c>
      <c r="E1260" t="s">
        <v>25</v>
      </c>
      <c r="F1260">
        <v>6</v>
      </c>
      <c r="G1260" t="s">
        <v>3468</v>
      </c>
      <c r="H1260" t="s">
        <v>3882</v>
      </c>
      <c r="I1260" t="str">
        <f>VLOOKUP(A1260,[1]Transactions!$A$2:$Y$3480,8,FALSE)</f>
        <v>Road</v>
      </c>
      <c r="J1260">
        <f>VLOOKUP(A1260,[1]Transactions!$A$2:$Y$3480,13,FALSE)</f>
        <v>199.09999999999991</v>
      </c>
      <c r="K1260" s="4">
        <f>VLOOKUP(A1260,[1]Transactions!$A$2:$Y$3480,14,FALSE)</f>
        <v>39526</v>
      </c>
      <c r="M1260" t="b">
        <f>VLOOKUP(A1260,[1]Transactions!$A$2:$Y$3480,5,FALSE)</f>
        <v>0</v>
      </c>
      <c r="N1260" t="str">
        <f>VLOOKUP(A1260,[1]Transactions!$A$2:$Y$3480,6,FALSE)</f>
        <v>Approved</v>
      </c>
      <c r="O1260" t="str">
        <f>VLOOKUP(A1260,[1]Transactions!$A$1:$Y$3480,7,FALSE)</f>
        <v>OHM Cycles</v>
      </c>
      <c r="P1260" t="s">
        <v>43</v>
      </c>
      <c r="Q1260">
        <v>55</v>
      </c>
      <c r="R1260" t="s">
        <v>61</v>
      </c>
      <c r="S1260" t="s">
        <v>45</v>
      </c>
      <c r="T1260" t="s">
        <v>31</v>
      </c>
      <c r="U1260" t="s">
        <v>32</v>
      </c>
      <c r="V1260" t="s">
        <v>47</v>
      </c>
      <c r="W1260">
        <v>12</v>
      </c>
      <c r="X1260">
        <v>3</v>
      </c>
      <c r="Y1260">
        <v>2637.04</v>
      </c>
      <c r="Z1260">
        <v>999.58</v>
      </c>
      <c r="AA1260">
        <v>49</v>
      </c>
      <c r="AB1260">
        <v>97</v>
      </c>
      <c r="AC1260">
        <v>3</v>
      </c>
      <c r="AD1260">
        <v>1637.46</v>
      </c>
      <c r="AE1260">
        <f t="shared" si="136"/>
        <v>1</v>
      </c>
      <c r="AF1260">
        <f t="shared" si="132"/>
        <v>4</v>
      </c>
      <c r="AG1260">
        <f t="shared" si="133"/>
        <v>4</v>
      </c>
      <c r="AH1260">
        <f t="shared" si="134"/>
        <v>144</v>
      </c>
      <c r="AI1260" t="str">
        <f t="shared" si="135"/>
        <v>Bronz customer</v>
      </c>
    </row>
    <row r="1261" spans="1:35" x14ac:dyDescent="0.3">
      <c r="A1261">
        <v>3200</v>
      </c>
      <c r="B1261" t="s">
        <v>3883</v>
      </c>
      <c r="C1261">
        <v>4130</v>
      </c>
      <c r="D1261" t="s">
        <v>53</v>
      </c>
      <c r="E1261" t="s">
        <v>25</v>
      </c>
      <c r="F1261">
        <v>7</v>
      </c>
      <c r="G1261" t="s">
        <v>3884</v>
      </c>
      <c r="I1261" t="str">
        <f>VLOOKUP(A1261,[1]Transactions!$A$2:$Y$3480,8,FALSE)</f>
        <v>Standard</v>
      </c>
      <c r="J1261">
        <f>VLOOKUP(A1261,[1]Transactions!$A$2:$Y$3480,13,FALSE)</f>
        <v>43.97</v>
      </c>
      <c r="K1261" s="4">
        <f>VLOOKUP(A1261,[1]Transactions!$A$2:$Y$3480,14,FALSE)</f>
        <v>37668</v>
      </c>
      <c r="M1261" t="b">
        <f>VLOOKUP(A1261,[1]Transactions!$A$2:$Y$3480,5,FALSE)</f>
        <v>1</v>
      </c>
      <c r="N1261" t="str">
        <f>VLOOKUP(A1261,[1]Transactions!$A$2:$Y$3480,6,FALSE)</f>
        <v>Approved</v>
      </c>
      <c r="O1261" t="str">
        <f>VLOOKUP(A1261,[1]Transactions!$A$1:$Y$3480,7,FALSE)</f>
        <v>WeareA2B</v>
      </c>
      <c r="P1261" t="s">
        <v>43</v>
      </c>
      <c r="Q1261">
        <v>51</v>
      </c>
      <c r="R1261" t="s">
        <v>364</v>
      </c>
      <c r="S1261" t="s">
        <v>119</v>
      </c>
      <c r="T1261" t="s">
        <v>31</v>
      </c>
      <c r="U1261" t="s">
        <v>32</v>
      </c>
      <c r="V1261" t="s">
        <v>47</v>
      </c>
      <c r="W1261">
        <v>1</v>
      </c>
      <c r="X1261">
        <v>5</v>
      </c>
      <c r="Y1261">
        <v>4865.6899999999996</v>
      </c>
      <c r="Z1261">
        <v>3863.94</v>
      </c>
      <c r="AA1261">
        <v>24</v>
      </c>
      <c r="AB1261">
        <v>39</v>
      </c>
      <c r="AC1261">
        <v>5</v>
      </c>
      <c r="AD1261">
        <v>1001.75</v>
      </c>
      <c r="AE1261">
        <f t="shared" si="136"/>
        <v>3</v>
      </c>
      <c r="AF1261">
        <f>_xlfn.IFS(AC1261&gt;=14,1,AND(AC1261&lt;=14,AC1261&gt;7),2,AND(AC1261&lt;=7,AC1261&gt;=5),3,AND(AC1261&lt;=4,AC1261&gt;0),4)</f>
        <v>3</v>
      </c>
      <c r="AG1261">
        <f t="shared" si="133"/>
        <v>4</v>
      </c>
      <c r="AH1261">
        <f t="shared" si="134"/>
        <v>334</v>
      </c>
      <c r="AI1261" t="str">
        <f t="shared" si="135"/>
        <v>Silver Customer</v>
      </c>
    </row>
    <row r="1262" spans="1:35" x14ac:dyDescent="0.3">
      <c r="A1262">
        <v>643</v>
      </c>
      <c r="B1262" t="s">
        <v>3885</v>
      </c>
      <c r="C1262">
        <v>3011</v>
      </c>
      <c r="D1262" t="s">
        <v>40</v>
      </c>
      <c r="E1262" t="s">
        <v>25</v>
      </c>
      <c r="F1262">
        <v>4</v>
      </c>
      <c r="G1262" t="s">
        <v>3886</v>
      </c>
      <c r="H1262" t="s">
        <v>3887</v>
      </c>
      <c r="I1262" t="str">
        <f>VLOOKUP(A1262,[1]Transactions!$A$2:$Y$3480,8,FALSE)</f>
        <v>Standard</v>
      </c>
      <c r="J1262">
        <f>VLOOKUP(A1262,[1]Transactions!$A$2:$Y$3480,13,FALSE)</f>
        <v>14.229999999999997</v>
      </c>
      <c r="K1262" s="4">
        <f>VLOOKUP(A1262,[1]Transactions!$A$2:$Y$3480,14,FALSE)</f>
        <v>42172</v>
      </c>
      <c r="M1262" t="b">
        <f>VLOOKUP(A1262,[1]Transactions!$A$2:$Y$3480,5,FALSE)</f>
        <v>0</v>
      </c>
      <c r="N1262" t="str">
        <f>VLOOKUP(A1262,[1]Transactions!$A$2:$Y$3480,6,FALSE)</f>
        <v>Approved</v>
      </c>
      <c r="O1262" t="str">
        <f>VLOOKUP(A1262,[1]Transactions!$A$1:$Y$3480,7,FALSE)</f>
        <v>OHM Cycles</v>
      </c>
      <c r="P1262" t="s">
        <v>43</v>
      </c>
      <c r="Q1262">
        <v>48</v>
      </c>
      <c r="R1262" t="s">
        <v>283</v>
      </c>
      <c r="S1262" t="s">
        <v>96</v>
      </c>
      <c r="T1262" t="s">
        <v>31</v>
      </c>
      <c r="U1262" t="s">
        <v>32</v>
      </c>
      <c r="V1262" t="s">
        <v>33</v>
      </c>
      <c r="W1262">
        <v>10</v>
      </c>
      <c r="X1262">
        <v>4</v>
      </c>
      <c r="Y1262">
        <v>5034.78</v>
      </c>
      <c r="Z1262">
        <v>2726.74</v>
      </c>
      <c r="AA1262">
        <v>37</v>
      </c>
      <c r="AB1262">
        <v>197</v>
      </c>
      <c r="AC1262">
        <v>4</v>
      </c>
      <c r="AD1262">
        <v>2308.04</v>
      </c>
      <c r="AE1262">
        <f t="shared" si="136"/>
        <v>1</v>
      </c>
      <c r="AF1262">
        <f t="shared" si="132"/>
        <v>4</v>
      </c>
      <c r="AG1262">
        <f t="shared" si="133"/>
        <v>3</v>
      </c>
      <c r="AH1262">
        <f t="shared" si="134"/>
        <v>143</v>
      </c>
      <c r="AI1262" t="str">
        <f t="shared" si="135"/>
        <v>Bronz customer</v>
      </c>
    </row>
    <row r="1263" spans="1:35" x14ac:dyDescent="0.3">
      <c r="A1263">
        <v>188</v>
      </c>
      <c r="B1263" t="s">
        <v>3888</v>
      </c>
      <c r="C1263">
        <v>2220</v>
      </c>
      <c r="D1263" t="s">
        <v>24</v>
      </c>
      <c r="E1263" t="s">
        <v>25</v>
      </c>
      <c r="F1263">
        <v>11</v>
      </c>
      <c r="G1263" t="s">
        <v>2354</v>
      </c>
      <c r="H1263" t="s">
        <v>3889</v>
      </c>
      <c r="I1263" t="str">
        <f>VLOOKUP(A1263,[1]Transactions!$A$2:$Y$3480,8,FALSE)</f>
        <v>Standard</v>
      </c>
      <c r="J1263">
        <f>VLOOKUP(A1263,[1]Transactions!$A$2:$Y$3480,13,FALSE)</f>
        <v>1702.5499999999997</v>
      </c>
      <c r="K1263" s="4">
        <f>VLOOKUP(A1263,[1]Transactions!$A$2:$Y$3480,14,FALSE)</f>
        <v>41167</v>
      </c>
      <c r="M1263" t="b">
        <f>VLOOKUP(A1263,[1]Transactions!$A$2:$Y$3480,5,FALSE)</f>
        <v>1</v>
      </c>
      <c r="N1263" t="str">
        <f>VLOOKUP(A1263,[1]Transactions!$A$2:$Y$3480,6,FALSE)</f>
        <v>Approved</v>
      </c>
      <c r="O1263" t="str">
        <f>VLOOKUP(A1263,[1]Transactions!$A$1:$Y$3480,7,FALSE)</f>
        <v>Trek Bicycles</v>
      </c>
      <c r="P1263" t="s">
        <v>43</v>
      </c>
      <c r="Q1263">
        <v>54</v>
      </c>
      <c r="R1263" t="s">
        <v>1500</v>
      </c>
      <c r="S1263" t="s">
        <v>176</v>
      </c>
      <c r="T1263" t="s">
        <v>46</v>
      </c>
      <c r="U1263" t="s">
        <v>32</v>
      </c>
      <c r="V1263" t="s">
        <v>33</v>
      </c>
      <c r="W1263">
        <v>13</v>
      </c>
      <c r="X1263">
        <v>6</v>
      </c>
      <c r="Y1263">
        <v>5126.07</v>
      </c>
      <c r="Z1263">
        <v>2467.1999999999998</v>
      </c>
      <c r="AA1263">
        <v>45</v>
      </c>
      <c r="AB1263">
        <v>15</v>
      </c>
      <c r="AC1263">
        <v>6</v>
      </c>
      <c r="AD1263">
        <v>2658.87</v>
      </c>
      <c r="AE1263">
        <f t="shared" si="136"/>
        <v>4</v>
      </c>
      <c r="AF1263">
        <f t="shared" si="132"/>
        <v>3</v>
      </c>
      <c r="AG1263">
        <f t="shared" si="133"/>
        <v>3</v>
      </c>
      <c r="AH1263">
        <f t="shared" si="134"/>
        <v>433</v>
      </c>
      <c r="AI1263" t="str">
        <f t="shared" si="135"/>
        <v>Platinum Customer</v>
      </c>
    </row>
    <row r="1264" spans="1:35" x14ac:dyDescent="0.3">
      <c r="A1264">
        <v>672</v>
      </c>
      <c r="B1264" t="s">
        <v>3890</v>
      </c>
      <c r="C1264">
        <v>2800</v>
      </c>
      <c r="D1264" t="s">
        <v>24</v>
      </c>
      <c r="E1264" t="s">
        <v>25</v>
      </c>
      <c r="F1264">
        <v>1</v>
      </c>
      <c r="G1264" t="s">
        <v>3891</v>
      </c>
      <c r="H1264" t="s">
        <v>3892</v>
      </c>
      <c r="I1264" t="str">
        <f>VLOOKUP(A1264,[1]Transactions!$A$2:$Y$3480,8,FALSE)</f>
        <v>Standard</v>
      </c>
      <c r="J1264">
        <f>VLOOKUP(A1264,[1]Transactions!$A$2:$Y$3480,13,FALSE)</f>
        <v>431.33000000000004</v>
      </c>
      <c r="K1264" s="4">
        <f>VLOOKUP(A1264,[1]Transactions!$A$2:$Y$3480,14,FALSE)</f>
        <v>37337</v>
      </c>
      <c r="M1264" t="b">
        <f>VLOOKUP(A1264,[1]Transactions!$A$2:$Y$3480,5,FALSE)</f>
        <v>1</v>
      </c>
      <c r="N1264" t="str">
        <f>VLOOKUP(A1264,[1]Transactions!$A$2:$Y$3480,6,FALSE)</f>
        <v>Approved</v>
      </c>
      <c r="O1264" t="str">
        <f>VLOOKUP(A1264,[1]Transactions!$A$1:$Y$3480,7,FALSE)</f>
        <v>Giant Bicycles</v>
      </c>
      <c r="P1264" t="s">
        <v>28</v>
      </c>
      <c r="Q1264">
        <v>53</v>
      </c>
      <c r="R1264" t="s">
        <v>706</v>
      </c>
      <c r="S1264" t="s">
        <v>57</v>
      </c>
      <c r="T1264" t="s">
        <v>46</v>
      </c>
      <c r="U1264" t="s">
        <v>32</v>
      </c>
      <c r="V1264" t="s">
        <v>47</v>
      </c>
      <c r="W1264">
        <v>12</v>
      </c>
      <c r="X1264">
        <v>3</v>
      </c>
      <c r="Y1264">
        <v>4786.22</v>
      </c>
      <c r="Z1264">
        <v>1153.08</v>
      </c>
      <c r="AA1264">
        <v>43</v>
      </c>
      <c r="AB1264">
        <v>50</v>
      </c>
      <c r="AC1264">
        <v>3</v>
      </c>
      <c r="AD1264">
        <v>3633.14</v>
      </c>
      <c r="AE1264">
        <f t="shared" si="136"/>
        <v>2</v>
      </c>
      <c r="AF1264">
        <f t="shared" si="132"/>
        <v>4</v>
      </c>
      <c r="AG1264">
        <f t="shared" si="133"/>
        <v>2</v>
      </c>
      <c r="AH1264">
        <f t="shared" si="134"/>
        <v>242</v>
      </c>
      <c r="AI1264" t="str">
        <f t="shared" si="135"/>
        <v>Gold Customerr</v>
      </c>
    </row>
    <row r="1265" spans="1:35" x14ac:dyDescent="0.3">
      <c r="A1265">
        <v>2925</v>
      </c>
      <c r="B1265" t="s">
        <v>3893</v>
      </c>
      <c r="C1265">
        <v>2259</v>
      </c>
      <c r="D1265" t="s">
        <v>24</v>
      </c>
      <c r="E1265" t="s">
        <v>25</v>
      </c>
      <c r="F1265">
        <v>8</v>
      </c>
      <c r="G1265" t="s">
        <v>3894</v>
      </c>
      <c r="H1265" t="s">
        <v>3895</v>
      </c>
      <c r="I1265" t="str">
        <f>VLOOKUP(A1265,[1]Transactions!$A$2:$Y$3480,8,FALSE)</f>
        <v>Standard</v>
      </c>
      <c r="J1265">
        <f>VLOOKUP(A1265,[1]Transactions!$A$2:$Y$3480,13,FALSE)</f>
        <v>179.44</v>
      </c>
      <c r="K1265" s="4">
        <f>VLOOKUP(A1265,[1]Transactions!$A$2:$Y$3480,14,FALSE)</f>
        <v>33879</v>
      </c>
      <c r="M1265" t="b">
        <f>VLOOKUP(A1265,[1]Transactions!$A$2:$Y$3480,5,FALSE)</f>
        <v>1</v>
      </c>
      <c r="N1265" t="str">
        <f>VLOOKUP(A1265,[1]Transactions!$A$2:$Y$3480,6,FALSE)</f>
        <v>Approved</v>
      </c>
      <c r="O1265" t="str">
        <f>VLOOKUP(A1265,[1]Transactions!$A$1:$Y$3480,7,FALSE)</f>
        <v>Solex</v>
      </c>
      <c r="P1265" t="s">
        <v>28</v>
      </c>
      <c r="Q1265">
        <v>36</v>
      </c>
      <c r="R1265" t="s">
        <v>127</v>
      </c>
      <c r="S1265" t="s">
        <v>45</v>
      </c>
      <c r="T1265" t="s">
        <v>38</v>
      </c>
      <c r="U1265" t="s">
        <v>32</v>
      </c>
      <c r="V1265" t="s">
        <v>33</v>
      </c>
      <c r="W1265">
        <v>19</v>
      </c>
      <c r="X1265">
        <v>5</v>
      </c>
      <c r="Y1265">
        <v>4419.8100000000004</v>
      </c>
      <c r="Z1265">
        <v>1649.65</v>
      </c>
      <c r="AA1265">
        <v>42</v>
      </c>
      <c r="AB1265">
        <v>93</v>
      </c>
      <c r="AC1265">
        <v>5</v>
      </c>
      <c r="AD1265">
        <v>2770.16</v>
      </c>
      <c r="AE1265">
        <f t="shared" si="136"/>
        <v>1</v>
      </c>
      <c r="AF1265">
        <f t="shared" ref="AF1265:AF1266" si="139">_xlfn.IFS(AC1265&gt;=14,1,AND(AC1265&lt;=14,AC1265&gt;7),2,AND(AC1265&lt;=7,AC1265&gt;=5),3,AND(AC1265&lt;=4,AC1265&gt;0),4)</f>
        <v>3</v>
      </c>
      <c r="AG1265">
        <f t="shared" si="133"/>
        <v>3</v>
      </c>
      <c r="AH1265">
        <f t="shared" si="134"/>
        <v>133</v>
      </c>
      <c r="AI1265" t="str">
        <f t="shared" si="135"/>
        <v>Bronz customer</v>
      </c>
    </row>
    <row r="1266" spans="1:35" x14ac:dyDescent="0.3">
      <c r="A1266">
        <v>2983</v>
      </c>
      <c r="B1266" t="s">
        <v>3896</v>
      </c>
      <c r="C1266">
        <v>3163</v>
      </c>
      <c r="D1266" t="s">
        <v>40</v>
      </c>
      <c r="E1266" t="s">
        <v>25</v>
      </c>
      <c r="F1266">
        <v>9</v>
      </c>
      <c r="G1266" t="s">
        <v>2778</v>
      </c>
      <c r="H1266" t="s">
        <v>3897</v>
      </c>
      <c r="I1266" t="str">
        <f>VLOOKUP(A1266,[1]Transactions!$A$2:$Y$3480,8,FALSE)</f>
        <v>Touring</v>
      </c>
      <c r="J1266">
        <f>VLOOKUP(A1266,[1]Transactions!$A$2:$Y$3480,13,FALSE)</f>
        <v>1103.43</v>
      </c>
      <c r="K1266" s="4">
        <f>VLOOKUP(A1266,[1]Transactions!$A$2:$Y$3480,14,FALSE)</f>
        <v>41701</v>
      </c>
      <c r="M1266" t="b">
        <f>VLOOKUP(A1266,[1]Transactions!$A$2:$Y$3480,5,FALSE)</f>
        <v>0</v>
      </c>
      <c r="N1266" t="str">
        <f>VLOOKUP(A1266,[1]Transactions!$A$2:$Y$3480,6,FALSE)</f>
        <v>Approved</v>
      </c>
      <c r="O1266" t="str">
        <f>VLOOKUP(A1266,[1]Transactions!$A$1:$Y$3480,7,FALSE)</f>
        <v>WeareA2B</v>
      </c>
      <c r="P1266" t="s">
        <v>28</v>
      </c>
      <c r="Q1266">
        <v>2</v>
      </c>
      <c r="R1266" t="s">
        <v>415</v>
      </c>
      <c r="S1266" t="s">
        <v>57</v>
      </c>
      <c r="T1266" t="s">
        <v>31</v>
      </c>
      <c r="U1266" t="s">
        <v>32</v>
      </c>
      <c r="V1266" t="s">
        <v>33</v>
      </c>
      <c r="W1266">
        <v>17</v>
      </c>
      <c r="X1266">
        <v>5</v>
      </c>
      <c r="Y1266">
        <v>7256.57</v>
      </c>
      <c r="Z1266">
        <v>3912.4</v>
      </c>
      <c r="AA1266">
        <v>35</v>
      </c>
      <c r="AB1266">
        <v>129</v>
      </c>
      <c r="AC1266">
        <v>5</v>
      </c>
      <c r="AD1266">
        <v>3344.17</v>
      </c>
      <c r="AE1266">
        <f t="shared" si="136"/>
        <v>1</v>
      </c>
      <c r="AF1266">
        <f t="shared" si="139"/>
        <v>3</v>
      </c>
      <c r="AG1266">
        <f t="shared" si="133"/>
        <v>2</v>
      </c>
      <c r="AH1266">
        <f t="shared" si="134"/>
        <v>132</v>
      </c>
      <c r="AI1266" t="str">
        <f t="shared" si="135"/>
        <v>Bronz customer</v>
      </c>
    </row>
    <row r="1267" spans="1:35" x14ac:dyDescent="0.3">
      <c r="A1267">
        <v>796</v>
      </c>
      <c r="B1267" t="s">
        <v>3898</v>
      </c>
      <c r="C1267">
        <v>3076</v>
      </c>
      <c r="D1267" t="s">
        <v>40</v>
      </c>
      <c r="E1267" t="s">
        <v>25</v>
      </c>
      <c r="F1267">
        <v>8</v>
      </c>
      <c r="G1267" t="s">
        <v>3899</v>
      </c>
      <c r="H1267" t="s">
        <v>3900</v>
      </c>
      <c r="I1267" t="str">
        <f>VLOOKUP(A1267,[1]Transactions!$A$2:$Y$3480,8,FALSE)</f>
        <v>Standard</v>
      </c>
      <c r="J1267">
        <f>VLOOKUP(A1267,[1]Transactions!$A$2:$Y$3480,13,FALSE)</f>
        <v>737.17000000000007</v>
      </c>
      <c r="K1267" s="4">
        <f>VLOOKUP(A1267,[1]Transactions!$A$2:$Y$3480,14,FALSE)</f>
        <v>34996</v>
      </c>
      <c r="M1267" t="b">
        <f>VLOOKUP(A1267,[1]Transactions!$A$2:$Y$3480,5,FALSE)</f>
        <v>0</v>
      </c>
      <c r="N1267" t="str">
        <f>VLOOKUP(A1267,[1]Transactions!$A$2:$Y$3480,6,FALSE)</f>
        <v>Approved</v>
      </c>
      <c r="O1267" t="str">
        <f>VLOOKUP(A1267,[1]Transactions!$A$1:$Y$3480,7,FALSE)</f>
        <v>Solex</v>
      </c>
      <c r="P1267" t="s">
        <v>43</v>
      </c>
      <c r="Q1267">
        <v>8</v>
      </c>
      <c r="R1267" t="s">
        <v>641</v>
      </c>
      <c r="S1267" t="s">
        <v>45</v>
      </c>
      <c r="T1267" t="s">
        <v>31</v>
      </c>
      <c r="U1267" t="s">
        <v>32</v>
      </c>
      <c r="V1267" t="s">
        <v>47</v>
      </c>
      <c r="W1267">
        <v>2</v>
      </c>
      <c r="X1267">
        <v>7</v>
      </c>
      <c r="Y1267">
        <v>6097.05</v>
      </c>
      <c r="Z1267">
        <v>2281.12</v>
      </c>
      <c r="AA1267">
        <v>23</v>
      </c>
      <c r="AB1267">
        <v>6</v>
      </c>
      <c r="AC1267">
        <v>7</v>
      </c>
      <c r="AD1267">
        <v>3815.93</v>
      </c>
      <c r="AE1267">
        <f t="shared" si="136"/>
        <v>4</v>
      </c>
      <c r="AF1267">
        <f t="shared" si="132"/>
        <v>3</v>
      </c>
      <c r="AG1267">
        <f t="shared" si="133"/>
        <v>2</v>
      </c>
      <c r="AH1267">
        <f t="shared" si="134"/>
        <v>432</v>
      </c>
      <c r="AI1267" t="str">
        <f t="shared" si="135"/>
        <v>Platinum Customer</v>
      </c>
    </row>
    <row r="1268" spans="1:35" x14ac:dyDescent="0.3">
      <c r="A1268">
        <v>3001</v>
      </c>
      <c r="B1268" t="s">
        <v>3901</v>
      </c>
      <c r="C1268">
        <v>2155</v>
      </c>
      <c r="D1268" t="s">
        <v>24</v>
      </c>
      <c r="E1268" t="s">
        <v>25</v>
      </c>
      <c r="F1268">
        <v>10</v>
      </c>
      <c r="G1268" t="s">
        <v>3902</v>
      </c>
      <c r="H1268" t="s">
        <v>3903</v>
      </c>
      <c r="I1268" t="str">
        <f>VLOOKUP(A1268,[1]Transactions!$A$2:$Y$3480,8,FALSE)</f>
        <v>Standard</v>
      </c>
      <c r="J1268">
        <f>VLOOKUP(A1268,[1]Transactions!$A$2:$Y$3480,13,FALSE)</f>
        <v>182.81000000000017</v>
      </c>
      <c r="K1268" s="4">
        <f>VLOOKUP(A1268,[1]Transactions!$A$2:$Y$3480,14,FALSE)</f>
        <v>41345</v>
      </c>
      <c r="M1268" t="b">
        <f>VLOOKUP(A1268,[1]Transactions!$A$2:$Y$3480,5,FALSE)</f>
        <v>1</v>
      </c>
      <c r="N1268" t="str">
        <f>VLOOKUP(A1268,[1]Transactions!$A$2:$Y$3480,6,FALSE)</f>
        <v>Approved</v>
      </c>
      <c r="O1268" t="str">
        <f>VLOOKUP(A1268,[1]Transactions!$A$1:$Y$3480,7,FALSE)</f>
        <v>Norco Bicycles</v>
      </c>
      <c r="P1268" t="s">
        <v>28</v>
      </c>
      <c r="Q1268">
        <v>48</v>
      </c>
      <c r="R1268" t="s">
        <v>157</v>
      </c>
      <c r="S1268" t="s">
        <v>7272</v>
      </c>
      <c r="T1268" t="s">
        <v>31</v>
      </c>
      <c r="U1268" t="s">
        <v>32</v>
      </c>
      <c r="V1268" t="s">
        <v>47</v>
      </c>
      <c r="W1268">
        <v>20</v>
      </c>
      <c r="X1268">
        <v>4</v>
      </c>
      <c r="Y1268">
        <v>4664.8</v>
      </c>
      <c r="Z1268">
        <v>1286.23</v>
      </c>
      <c r="AA1268">
        <v>43</v>
      </c>
      <c r="AB1268">
        <v>104</v>
      </c>
      <c r="AC1268">
        <v>4</v>
      </c>
      <c r="AD1268">
        <v>3378.57</v>
      </c>
      <c r="AE1268">
        <f t="shared" si="136"/>
        <v>1</v>
      </c>
      <c r="AF1268">
        <f t="shared" si="132"/>
        <v>4</v>
      </c>
      <c r="AG1268">
        <f t="shared" si="133"/>
        <v>2</v>
      </c>
      <c r="AH1268">
        <f t="shared" si="134"/>
        <v>142</v>
      </c>
      <c r="AI1268" t="str">
        <f t="shared" si="135"/>
        <v>Bronz customer</v>
      </c>
    </row>
    <row r="1269" spans="1:35" x14ac:dyDescent="0.3">
      <c r="A1269">
        <v>2108</v>
      </c>
      <c r="B1269" t="s">
        <v>3904</v>
      </c>
      <c r="C1269">
        <v>4133</v>
      </c>
      <c r="D1269" t="s">
        <v>53</v>
      </c>
      <c r="E1269" t="s">
        <v>25</v>
      </c>
      <c r="F1269">
        <v>3</v>
      </c>
      <c r="G1269" t="s">
        <v>3905</v>
      </c>
      <c r="H1269" t="s">
        <v>3906</v>
      </c>
      <c r="I1269" t="str">
        <f>VLOOKUP(A1269,[1]Transactions!$A$2:$Y$3480,8,FALSE)</f>
        <v>Standard</v>
      </c>
      <c r="J1269">
        <f>VLOOKUP(A1269,[1]Transactions!$A$2:$Y$3480,13,FALSE)</f>
        <v>155.65000000000009</v>
      </c>
      <c r="K1269" s="4">
        <f>VLOOKUP(A1269,[1]Transactions!$A$2:$Y$3480,14,FALSE)</f>
        <v>37626</v>
      </c>
      <c r="M1269" t="b">
        <f>VLOOKUP(A1269,[1]Transactions!$A$2:$Y$3480,5,FALSE)</f>
        <v>1</v>
      </c>
      <c r="N1269" t="str">
        <f>VLOOKUP(A1269,[1]Transactions!$A$2:$Y$3480,6,FALSE)</f>
        <v>Approved</v>
      </c>
      <c r="O1269" t="str">
        <f>VLOOKUP(A1269,[1]Transactions!$A$1:$Y$3480,7,FALSE)</f>
        <v>WeareA2B</v>
      </c>
      <c r="P1269" t="s">
        <v>43</v>
      </c>
      <c r="Q1269">
        <v>41</v>
      </c>
      <c r="R1269" t="s">
        <v>1984</v>
      </c>
      <c r="S1269" t="s">
        <v>176</v>
      </c>
      <c r="T1269" t="s">
        <v>31</v>
      </c>
      <c r="U1269" t="s">
        <v>32</v>
      </c>
      <c r="V1269" t="s">
        <v>33</v>
      </c>
      <c r="W1269">
        <v>18</v>
      </c>
      <c r="X1269">
        <v>3</v>
      </c>
      <c r="Y1269">
        <v>3130.26</v>
      </c>
      <c r="Z1269">
        <v>1052.96</v>
      </c>
      <c r="AA1269">
        <v>34</v>
      </c>
      <c r="AB1269">
        <v>12</v>
      </c>
      <c r="AC1269">
        <v>3</v>
      </c>
      <c r="AD1269">
        <v>2077.3000000000002</v>
      </c>
      <c r="AE1269">
        <f t="shared" si="136"/>
        <v>4</v>
      </c>
      <c r="AF1269">
        <f t="shared" si="132"/>
        <v>4</v>
      </c>
      <c r="AG1269">
        <f t="shared" si="133"/>
        <v>3</v>
      </c>
      <c r="AH1269">
        <f t="shared" si="134"/>
        <v>443</v>
      </c>
      <c r="AI1269" t="str">
        <f t="shared" si="135"/>
        <v>Platinum Customer</v>
      </c>
    </row>
    <row r="1270" spans="1:35" x14ac:dyDescent="0.3">
      <c r="A1270">
        <v>281</v>
      </c>
      <c r="B1270" t="s">
        <v>3907</v>
      </c>
      <c r="C1270">
        <v>2798</v>
      </c>
      <c r="D1270" t="s">
        <v>24</v>
      </c>
      <c r="E1270" t="s">
        <v>25</v>
      </c>
      <c r="F1270">
        <v>6</v>
      </c>
      <c r="G1270" t="s">
        <v>3908</v>
      </c>
      <c r="H1270" t="s">
        <v>3909</v>
      </c>
      <c r="I1270" t="str">
        <f>VLOOKUP(A1270,[1]Transactions!$A$2:$Y$3480,8,FALSE)</f>
        <v>Standard</v>
      </c>
      <c r="J1270">
        <f>VLOOKUP(A1270,[1]Transactions!$A$2:$Y$3480,13,FALSE)</f>
        <v>583.2700000000001</v>
      </c>
      <c r="K1270" s="4">
        <f>VLOOKUP(A1270,[1]Transactions!$A$2:$Y$3480,14,FALSE)</f>
        <v>38750</v>
      </c>
      <c r="M1270" t="b">
        <f>VLOOKUP(A1270,[1]Transactions!$A$2:$Y$3480,5,FALSE)</f>
        <v>0</v>
      </c>
      <c r="N1270" t="str">
        <f>VLOOKUP(A1270,[1]Transactions!$A$2:$Y$3480,6,FALSE)</f>
        <v>Approved</v>
      </c>
      <c r="O1270" t="str">
        <f>VLOOKUP(A1270,[1]Transactions!$A$1:$Y$3480,7,FALSE)</f>
        <v>OHM Cycles</v>
      </c>
      <c r="P1270" t="s">
        <v>43</v>
      </c>
      <c r="Q1270">
        <v>51</v>
      </c>
      <c r="R1270" t="s">
        <v>580</v>
      </c>
      <c r="S1270" t="s">
        <v>45</v>
      </c>
      <c r="T1270" t="s">
        <v>46</v>
      </c>
      <c r="U1270" t="s">
        <v>32</v>
      </c>
      <c r="V1270" t="s">
        <v>33</v>
      </c>
      <c r="W1270">
        <v>8</v>
      </c>
      <c r="X1270">
        <v>4</v>
      </c>
      <c r="Y1270">
        <v>3537.46</v>
      </c>
      <c r="Z1270">
        <v>1303.79</v>
      </c>
      <c r="AA1270">
        <v>47</v>
      </c>
      <c r="AB1270">
        <v>9</v>
      </c>
      <c r="AC1270">
        <v>4</v>
      </c>
      <c r="AD1270">
        <v>2233.67</v>
      </c>
      <c r="AE1270">
        <f t="shared" si="136"/>
        <v>4</v>
      </c>
      <c r="AF1270">
        <f t="shared" si="132"/>
        <v>4</v>
      </c>
      <c r="AG1270">
        <f t="shared" si="133"/>
        <v>3</v>
      </c>
      <c r="AH1270">
        <f t="shared" si="134"/>
        <v>443</v>
      </c>
      <c r="AI1270" t="str">
        <f t="shared" si="135"/>
        <v>Platinum Customer</v>
      </c>
    </row>
    <row r="1271" spans="1:35" x14ac:dyDescent="0.3">
      <c r="A1271">
        <v>1215</v>
      </c>
      <c r="B1271" t="s">
        <v>3910</v>
      </c>
      <c r="C1271">
        <v>2231</v>
      </c>
      <c r="D1271" t="s">
        <v>24</v>
      </c>
      <c r="E1271" t="s">
        <v>25</v>
      </c>
      <c r="F1271">
        <v>10</v>
      </c>
      <c r="G1271" t="s">
        <v>3911</v>
      </c>
      <c r="H1271" t="s">
        <v>3912</v>
      </c>
      <c r="I1271" t="str">
        <f>VLOOKUP(A1271,[1]Transactions!$A$2:$Y$3480,8,FALSE)</f>
        <v>Standard</v>
      </c>
      <c r="J1271">
        <f>VLOOKUP(A1271,[1]Transactions!$A$2:$Y$3480,13,FALSE)</f>
        <v>91.15</v>
      </c>
      <c r="K1271" s="4">
        <f>VLOOKUP(A1271,[1]Transactions!$A$2:$Y$3480,14,FALSE)</f>
        <v>37659</v>
      </c>
      <c r="M1271" t="b">
        <f>VLOOKUP(A1271,[1]Transactions!$A$2:$Y$3480,5,FALSE)</f>
        <v>1</v>
      </c>
      <c r="N1271" t="str">
        <f>VLOOKUP(A1271,[1]Transactions!$A$2:$Y$3480,6,FALSE)</f>
        <v>Cancelled</v>
      </c>
      <c r="O1271" t="str">
        <f>VLOOKUP(A1271,[1]Transactions!$A$1:$Y$3480,7,FALSE)</f>
        <v>OHM Cycles</v>
      </c>
      <c r="P1271" t="s">
        <v>43</v>
      </c>
      <c r="Q1271">
        <v>79</v>
      </c>
      <c r="R1271" t="s">
        <v>842</v>
      </c>
      <c r="S1271" t="s">
        <v>119</v>
      </c>
      <c r="T1271" t="s">
        <v>31</v>
      </c>
      <c r="U1271" t="s">
        <v>32</v>
      </c>
      <c r="V1271" t="s">
        <v>47</v>
      </c>
      <c r="W1271">
        <v>11</v>
      </c>
      <c r="X1271">
        <v>8</v>
      </c>
      <c r="Y1271">
        <v>7611.6</v>
      </c>
      <c r="Z1271">
        <v>4492.62</v>
      </c>
      <c r="AA1271">
        <v>53</v>
      </c>
      <c r="AB1271">
        <v>77</v>
      </c>
      <c r="AC1271">
        <v>8</v>
      </c>
      <c r="AD1271">
        <v>3118.98</v>
      </c>
      <c r="AE1271">
        <f t="shared" si="136"/>
        <v>2</v>
      </c>
      <c r="AF1271">
        <f t="shared" si="132"/>
        <v>2</v>
      </c>
      <c r="AG1271">
        <f t="shared" si="133"/>
        <v>2</v>
      </c>
      <c r="AH1271">
        <f t="shared" si="134"/>
        <v>222</v>
      </c>
      <c r="AI1271" t="str">
        <f t="shared" si="135"/>
        <v>Gold Customerr</v>
      </c>
    </row>
    <row r="1272" spans="1:35" x14ac:dyDescent="0.3">
      <c r="A1272">
        <v>894</v>
      </c>
      <c r="B1272" t="s">
        <v>3913</v>
      </c>
      <c r="C1272">
        <v>2165</v>
      </c>
      <c r="D1272" t="s">
        <v>24</v>
      </c>
      <c r="E1272" t="s">
        <v>25</v>
      </c>
      <c r="F1272">
        <v>9</v>
      </c>
      <c r="G1272" t="s">
        <v>3914</v>
      </c>
      <c r="H1272" t="s">
        <v>3915</v>
      </c>
      <c r="I1272" t="str">
        <f>VLOOKUP(A1272,[1]Transactions!$A$2:$Y$3480,8,FALSE)</f>
        <v>Standard</v>
      </c>
      <c r="J1272">
        <f>VLOOKUP(A1272,[1]Transactions!$A$2:$Y$3480,13,FALSE)</f>
        <v>91.15</v>
      </c>
      <c r="K1272" s="4">
        <f>VLOOKUP(A1272,[1]Transactions!$A$2:$Y$3480,14,FALSE)</f>
        <v>37659</v>
      </c>
      <c r="M1272" t="b">
        <f>VLOOKUP(A1272,[1]Transactions!$A$2:$Y$3480,5,FALSE)</f>
        <v>1</v>
      </c>
      <c r="N1272" t="str">
        <f>VLOOKUP(A1272,[1]Transactions!$A$2:$Y$3480,6,FALSE)</f>
        <v>Approved</v>
      </c>
      <c r="O1272" t="str">
        <f>VLOOKUP(A1272,[1]Transactions!$A$1:$Y$3480,7,FALSE)</f>
        <v>OHM Cycles</v>
      </c>
      <c r="P1272" t="s">
        <v>43</v>
      </c>
      <c r="Q1272">
        <v>13</v>
      </c>
      <c r="R1272" t="s">
        <v>123</v>
      </c>
      <c r="S1272" t="s">
        <v>45</v>
      </c>
      <c r="T1272" t="s">
        <v>46</v>
      </c>
      <c r="U1272" t="s">
        <v>32</v>
      </c>
      <c r="V1272" t="s">
        <v>33</v>
      </c>
      <c r="W1272">
        <v>9</v>
      </c>
      <c r="X1272">
        <v>8</v>
      </c>
      <c r="Y1272">
        <v>7512.48</v>
      </c>
      <c r="Z1272">
        <v>3948.21</v>
      </c>
      <c r="AA1272">
        <v>49</v>
      </c>
      <c r="AB1272">
        <v>48</v>
      </c>
      <c r="AC1272">
        <v>8</v>
      </c>
      <c r="AD1272">
        <v>3564.27</v>
      </c>
      <c r="AE1272">
        <f t="shared" si="136"/>
        <v>2</v>
      </c>
      <c r="AF1272">
        <f t="shared" si="132"/>
        <v>2</v>
      </c>
      <c r="AG1272">
        <f t="shared" si="133"/>
        <v>2</v>
      </c>
      <c r="AH1272">
        <f t="shared" si="134"/>
        <v>222</v>
      </c>
      <c r="AI1272" t="str">
        <f t="shared" si="135"/>
        <v>Gold Customerr</v>
      </c>
    </row>
    <row r="1273" spans="1:35" x14ac:dyDescent="0.3">
      <c r="A1273">
        <v>701</v>
      </c>
      <c r="B1273" t="s">
        <v>3916</v>
      </c>
      <c r="C1273">
        <v>4562</v>
      </c>
      <c r="D1273" t="s">
        <v>53</v>
      </c>
      <c r="E1273" t="s">
        <v>25</v>
      </c>
      <c r="F1273">
        <v>5</v>
      </c>
      <c r="G1273" t="s">
        <v>3917</v>
      </c>
      <c r="H1273" t="s">
        <v>3918</v>
      </c>
      <c r="I1273" t="str">
        <f>VLOOKUP(A1273,[1]Transactions!$A$2:$Y$3480,8,FALSE)</f>
        <v>Standard</v>
      </c>
      <c r="J1273">
        <f>VLOOKUP(A1273,[1]Transactions!$A$2:$Y$3480,13,FALSE)</f>
        <v>802.26</v>
      </c>
      <c r="K1273" s="4">
        <f>VLOOKUP(A1273,[1]Transactions!$A$2:$Y$3480,14,FALSE)</f>
        <v>35707</v>
      </c>
      <c r="M1273" t="b">
        <f>VLOOKUP(A1273,[1]Transactions!$A$2:$Y$3480,5,FALSE)</f>
        <v>0</v>
      </c>
      <c r="N1273" t="str">
        <f>VLOOKUP(A1273,[1]Transactions!$A$2:$Y$3480,6,FALSE)</f>
        <v>Approved</v>
      </c>
      <c r="O1273" t="str">
        <f>VLOOKUP(A1273,[1]Transactions!$A$1:$Y$3480,7,FALSE)</f>
        <v>OHM Cycles</v>
      </c>
      <c r="P1273" t="s">
        <v>28</v>
      </c>
      <c r="Q1273">
        <v>18</v>
      </c>
      <c r="R1273" t="s">
        <v>51</v>
      </c>
      <c r="S1273" t="s">
        <v>30</v>
      </c>
      <c r="T1273" t="s">
        <v>31</v>
      </c>
      <c r="U1273" t="s">
        <v>32</v>
      </c>
      <c r="V1273" t="s">
        <v>33</v>
      </c>
      <c r="W1273">
        <v>8</v>
      </c>
      <c r="X1273">
        <v>6</v>
      </c>
      <c r="Y1273">
        <v>6285.29</v>
      </c>
      <c r="Z1273">
        <v>4069.73</v>
      </c>
      <c r="AA1273">
        <v>64</v>
      </c>
      <c r="AB1273">
        <v>32</v>
      </c>
      <c r="AC1273">
        <v>6</v>
      </c>
      <c r="AD1273">
        <v>2215.56</v>
      </c>
      <c r="AE1273">
        <f t="shared" si="136"/>
        <v>3</v>
      </c>
      <c r="AF1273">
        <f t="shared" si="132"/>
        <v>3</v>
      </c>
      <c r="AG1273">
        <f t="shared" si="133"/>
        <v>3</v>
      </c>
      <c r="AH1273">
        <f t="shared" si="134"/>
        <v>333</v>
      </c>
      <c r="AI1273" t="str">
        <f t="shared" si="135"/>
        <v>Silver Customer</v>
      </c>
    </row>
    <row r="1274" spans="1:35" x14ac:dyDescent="0.3">
      <c r="A1274">
        <v>211</v>
      </c>
      <c r="B1274" t="s">
        <v>3919</v>
      </c>
      <c r="C1274">
        <v>2159</v>
      </c>
      <c r="D1274" t="s">
        <v>24</v>
      </c>
      <c r="E1274" t="s">
        <v>25</v>
      </c>
      <c r="F1274">
        <v>10</v>
      </c>
      <c r="G1274" t="s">
        <v>3920</v>
      </c>
      <c r="I1274" t="str">
        <f>VLOOKUP(A1274,[1]Transactions!$A$2:$Y$3480,8,FALSE)</f>
        <v>Standard</v>
      </c>
      <c r="J1274">
        <f>VLOOKUP(A1274,[1]Transactions!$A$2:$Y$3480,13,FALSE)</f>
        <v>583.2700000000001</v>
      </c>
      <c r="K1274" s="4">
        <f>VLOOKUP(A1274,[1]Transactions!$A$2:$Y$3480,14,FALSE)</f>
        <v>38750</v>
      </c>
      <c r="M1274" t="b">
        <f>VLOOKUP(A1274,[1]Transactions!$A$2:$Y$3480,5,FALSE)</f>
        <v>1</v>
      </c>
      <c r="N1274" t="str">
        <f>VLOOKUP(A1274,[1]Transactions!$A$2:$Y$3480,6,FALSE)</f>
        <v>Approved</v>
      </c>
      <c r="O1274" t="str">
        <f>VLOOKUP(A1274,[1]Transactions!$A$1:$Y$3480,7,FALSE)</f>
        <v>OHM Cycles</v>
      </c>
      <c r="P1274" t="s">
        <v>43</v>
      </c>
      <c r="Q1274">
        <v>6</v>
      </c>
      <c r="R1274" t="s">
        <v>1748</v>
      </c>
      <c r="S1274" t="s">
        <v>119</v>
      </c>
      <c r="T1274" t="s">
        <v>31</v>
      </c>
      <c r="U1274" t="s">
        <v>32</v>
      </c>
      <c r="V1274" t="s">
        <v>33</v>
      </c>
      <c r="W1274">
        <v>5</v>
      </c>
      <c r="X1274">
        <v>9</v>
      </c>
      <c r="Y1274">
        <v>10073.76</v>
      </c>
      <c r="Z1274">
        <v>5983.71</v>
      </c>
      <c r="AA1274">
        <v>46</v>
      </c>
      <c r="AB1274">
        <v>39</v>
      </c>
      <c r="AC1274">
        <v>9</v>
      </c>
      <c r="AD1274">
        <v>4090.05</v>
      </c>
      <c r="AE1274">
        <f t="shared" si="136"/>
        <v>3</v>
      </c>
      <c r="AF1274">
        <f t="shared" si="132"/>
        <v>2</v>
      </c>
      <c r="AG1274">
        <f t="shared" si="133"/>
        <v>2</v>
      </c>
      <c r="AH1274">
        <f t="shared" si="134"/>
        <v>322</v>
      </c>
      <c r="AI1274" t="str">
        <f t="shared" si="135"/>
        <v>Silver Customer</v>
      </c>
    </row>
    <row r="1275" spans="1:35" x14ac:dyDescent="0.3">
      <c r="A1275">
        <v>961</v>
      </c>
      <c r="B1275" t="s">
        <v>3921</v>
      </c>
      <c r="C1275">
        <v>2148</v>
      </c>
      <c r="D1275" t="s">
        <v>24</v>
      </c>
      <c r="E1275" t="s">
        <v>25</v>
      </c>
      <c r="F1275">
        <v>8</v>
      </c>
      <c r="G1275" t="s">
        <v>3922</v>
      </c>
      <c r="H1275" t="s">
        <v>3923</v>
      </c>
      <c r="I1275" t="str">
        <f>VLOOKUP(A1275,[1]Transactions!$A$2:$Y$3480,8,FALSE)</f>
        <v>Standard</v>
      </c>
      <c r="J1275">
        <f>VLOOKUP(A1275,[1]Transactions!$A$2:$Y$3480,13,FALSE)</f>
        <v>583.2700000000001</v>
      </c>
      <c r="K1275" s="4">
        <f>VLOOKUP(A1275,[1]Transactions!$A$2:$Y$3480,14,FALSE)</f>
        <v>38991</v>
      </c>
      <c r="M1275" t="b">
        <f>VLOOKUP(A1275,[1]Transactions!$A$2:$Y$3480,5,FALSE)</f>
        <v>1</v>
      </c>
      <c r="N1275" t="str">
        <f>VLOOKUP(A1275,[1]Transactions!$A$2:$Y$3480,6,FALSE)</f>
        <v>Approved</v>
      </c>
      <c r="O1275" t="str">
        <f>VLOOKUP(A1275,[1]Transactions!$A$1:$Y$3480,7,FALSE)</f>
        <v>OHM Cycles</v>
      </c>
      <c r="P1275" t="s">
        <v>43</v>
      </c>
      <c r="Q1275">
        <v>73</v>
      </c>
      <c r="R1275" t="s">
        <v>325</v>
      </c>
      <c r="S1275" t="s">
        <v>45</v>
      </c>
      <c r="T1275" t="s">
        <v>31</v>
      </c>
      <c r="U1275" t="s">
        <v>32</v>
      </c>
      <c r="V1275" t="s">
        <v>47</v>
      </c>
      <c r="W1275">
        <v>6</v>
      </c>
      <c r="X1275">
        <v>3</v>
      </c>
      <c r="Y1275">
        <v>3792.14</v>
      </c>
      <c r="Z1275">
        <v>2756.83</v>
      </c>
      <c r="AA1275">
        <v>34</v>
      </c>
      <c r="AB1275">
        <v>64</v>
      </c>
      <c r="AC1275">
        <v>3</v>
      </c>
      <c r="AD1275">
        <v>1035.31</v>
      </c>
      <c r="AE1275">
        <f t="shared" si="136"/>
        <v>2</v>
      </c>
      <c r="AF1275">
        <f t="shared" si="132"/>
        <v>4</v>
      </c>
      <c r="AG1275">
        <f t="shared" si="133"/>
        <v>4</v>
      </c>
      <c r="AH1275">
        <f t="shared" si="134"/>
        <v>244</v>
      </c>
      <c r="AI1275" t="str">
        <f t="shared" si="135"/>
        <v>Gold Customerr</v>
      </c>
    </row>
    <row r="1276" spans="1:35" x14ac:dyDescent="0.3">
      <c r="A1276">
        <v>2885</v>
      </c>
      <c r="B1276" t="s">
        <v>3924</v>
      </c>
      <c r="C1276">
        <v>2761</v>
      </c>
      <c r="D1276" t="s">
        <v>24</v>
      </c>
      <c r="E1276" t="s">
        <v>25</v>
      </c>
      <c r="F1276">
        <v>8</v>
      </c>
      <c r="G1276" t="s">
        <v>3925</v>
      </c>
      <c r="H1276" t="s">
        <v>3926</v>
      </c>
      <c r="I1276" t="str">
        <f>VLOOKUP(A1276,[1]Transactions!$A$2:$Y$3480,8,FALSE)</f>
        <v>Standard</v>
      </c>
      <c r="J1276">
        <f>VLOOKUP(A1276,[1]Transactions!$A$2:$Y$3480,13,FALSE)</f>
        <v>217.51</v>
      </c>
      <c r="K1276" s="4">
        <f>VLOOKUP(A1276,[1]Transactions!$A$2:$Y$3480,14,FALSE)</f>
        <v>40779</v>
      </c>
      <c r="M1276" t="b">
        <f>VLOOKUP(A1276,[1]Transactions!$A$2:$Y$3480,5,FALSE)</f>
        <v>1</v>
      </c>
      <c r="N1276" t="str">
        <f>VLOOKUP(A1276,[1]Transactions!$A$2:$Y$3480,6,FALSE)</f>
        <v>Approved</v>
      </c>
      <c r="O1276" t="str">
        <f>VLOOKUP(A1276,[1]Transactions!$A$1:$Y$3480,7,FALSE)</f>
        <v>Giant Bicycles</v>
      </c>
      <c r="P1276" t="s">
        <v>43</v>
      </c>
      <c r="Q1276">
        <v>70</v>
      </c>
      <c r="R1276" t="s">
        <v>1064</v>
      </c>
      <c r="S1276" t="s">
        <v>45</v>
      </c>
      <c r="T1276" t="s">
        <v>31</v>
      </c>
      <c r="U1276" t="s">
        <v>32</v>
      </c>
      <c r="V1276" t="s">
        <v>33</v>
      </c>
      <c r="W1276">
        <v>4</v>
      </c>
      <c r="X1276">
        <v>9</v>
      </c>
      <c r="Y1276">
        <v>12055.64</v>
      </c>
      <c r="Z1276">
        <v>7216.23</v>
      </c>
      <c r="AA1276">
        <v>51</v>
      </c>
      <c r="AB1276">
        <v>94</v>
      </c>
      <c r="AC1276">
        <v>9</v>
      </c>
      <c r="AD1276">
        <v>4839.41</v>
      </c>
      <c r="AE1276">
        <f t="shared" si="136"/>
        <v>1</v>
      </c>
      <c r="AF1276">
        <f t="shared" si="132"/>
        <v>2</v>
      </c>
      <c r="AG1276">
        <f t="shared" si="133"/>
        <v>1</v>
      </c>
      <c r="AH1276">
        <f t="shared" si="134"/>
        <v>121</v>
      </c>
      <c r="AI1276" t="str">
        <f t="shared" si="135"/>
        <v>Bronz customer</v>
      </c>
    </row>
    <row r="1277" spans="1:35" x14ac:dyDescent="0.3">
      <c r="A1277">
        <v>264</v>
      </c>
      <c r="B1277" t="s">
        <v>3927</v>
      </c>
      <c r="C1277">
        <v>2176</v>
      </c>
      <c r="D1277" t="s">
        <v>24</v>
      </c>
      <c r="E1277" t="s">
        <v>25</v>
      </c>
      <c r="F1277">
        <v>10</v>
      </c>
      <c r="G1277" t="s">
        <v>3928</v>
      </c>
      <c r="H1277" t="s">
        <v>3929</v>
      </c>
      <c r="I1277" t="str">
        <f>VLOOKUP(A1277,[1]Transactions!$A$2:$Y$3480,8,FALSE)</f>
        <v>Standard</v>
      </c>
      <c r="J1277">
        <f>VLOOKUP(A1277,[1]Transactions!$A$2:$Y$3480,13,FALSE)</f>
        <v>751.02</v>
      </c>
      <c r="K1277" s="4">
        <f>VLOOKUP(A1277,[1]Transactions!$A$2:$Y$3480,14,FALSE)</f>
        <v>34170</v>
      </c>
      <c r="M1277" t="b">
        <f>VLOOKUP(A1277,[1]Transactions!$A$2:$Y$3480,5,FALSE)</f>
        <v>0</v>
      </c>
      <c r="N1277" t="str">
        <f>VLOOKUP(A1277,[1]Transactions!$A$2:$Y$3480,6,FALSE)</f>
        <v>Approved</v>
      </c>
      <c r="O1277" t="str">
        <f>VLOOKUP(A1277,[1]Transactions!$A$1:$Y$3480,7,FALSE)</f>
        <v>Solex</v>
      </c>
      <c r="P1277" t="s">
        <v>28</v>
      </c>
      <c r="Q1277">
        <v>31</v>
      </c>
      <c r="R1277" t="s">
        <v>376</v>
      </c>
      <c r="S1277" t="s">
        <v>30</v>
      </c>
      <c r="T1277" t="s">
        <v>31</v>
      </c>
      <c r="U1277" t="s">
        <v>32</v>
      </c>
      <c r="V1277" t="s">
        <v>47</v>
      </c>
      <c r="W1277">
        <v>11</v>
      </c>
      <c r="X1277">
        <v>3</v>
      </c>
      <c r="Y1277">
        <v>1111.79</v>
      </c>
      <c r="Z1277">
        <v>913.65</v>
      </c>
      <c r="AA1277">
        <v>42</v>
      </c>
      <c r="AB1277">
        <v>130</v>
      </c>
      <c r="AC1277">
        <v>3</v>
      </c>
      <c r="AD1277">
        <v>198.14</v>
      </c>
      <c r="AE1277">
        <f t="shared" si="136"/>
        <v>1</v>
      </c>
      <c r="AF1277">
        <f t="shared" si="132"/>
        <v>4</v>
      </c>
      <c r="AG1277">
        <f t="shared" si="133"/>
        <v>4</v>
      </c>
      <c r="AH1277">
        <f t="shared" si="134"/>
        <v>144</v>
      </c>
      <c r="AI1277" t="str">
        <f t="shared" si="135"/>
        <v>Bronz customer</v>
      </c>
    </row>
    <row r="1278" spans="1:35" x14ac:dyDescent="0.3">
      <c r="A1278">
        <v>1768</v>
      </c>
      <c r="B1278" t="s">
        <v>3930</v>
      </c>
      <c r="C1278">
        <v>2099</v>
      </c>
      <c r="D1278" t="s">
        <v>24</v>
      </c>
      <c r="E1278" t="s">
        <v>25</v>
      </c>
      <c r="F1278">
        <v>12</v>
      </c>
      <c r="G1278" t="s">
        <v>3931</v>
      </c>
      <c r="H1278" t="s">
        <v>3932</v>
      </c>
      <c r="I1278" t="str">
        <f>VLOOKUP(A1278,[1]Transactions!$A$2:$Y$3480,8,FALSE)</f>
        <v>Standard</v>
      </c>
      <c r="J1278">
        <f>VLOOKUP(A1278,[1]Transactions!$A$2:$Y$3480,13,FALSE)</f>
        <v>43.97</v>
      </c>
      <c r="K1278" s="4">
        <f>VLOOKUP(A1278,[1]Transactions!$A$2:$Y$3480,14,FALSE)</f>
        <v>35707</v>
      </c>
      <c r="M1278" t="b">
        <f>VLOOKUP(A1278,[1]Transactions!$A$2:$Y$3480,5,FALSE)</f>
        <v>1</v>
      </c>
      <c r="N1278" t="str">
        <f>VLOOKUP(A1278,[1]Transactions!$A$2:$Y$3480,6,FALSE)</f>
        <v>Approved</v>
      </c>
      <c r="O1278" t="str">
        <f>VLOOKUP(A1278,[1]Transactions!$A$1:$Y$3480,7,FALSE)</f>
        <v>WeareA2B</v>
      </c>
      <c r="P1278" t="s">
        <v>28</v>
      </c>
      <c r="Q1278">
        <v>36</v>
      </c>
      <c r="R1278" t="s">
        <v>246</v>
      </c>
      <c r="S1278" t="s">
        <v>119</v>
      </c>
      <c r="T1278" t="s">
        <v>46</v>
      </c>
      <c r="U1278" t="s">
        <v>32</v>
      </c>
      <c r="V1278" t="s">
        <v>47</v>
      </c>
      <c r="W1278">
        <v>13</v>
      </c>
      <c r="X1278">
        <v>1</v>
      </c>
      <c r="Y1278">
        <v>945.04</v>
      </c>
      <c r="Z1278">
        <v>507.58</v>
      </c>
      <c r="AA1278">
        <v>46</v>
      </c>
      <c r="AB1278">
        <v>92</v>
      </c>
      <c r="AC1278">
        <v>1</v>
      </c>
      <c r="AD1278">
        <v>437.46</v>
      </c>
      <c r="AE1278">
        <f t="shared" si="136"/>
        <v>1</v>
      </c>
      <c r="AF1278">
        <f t="shared" si="132"/>
        <v>4</v>
      </c>
      <c r="AG1278">
        <f t="shared" si="133"/>
        <v>4</v>
      </c>
      <c r="AH1278">
        <f t="shared" si="134"/>
        <v>144</v>
      </c>
      <c r="AI1278" t="str">
        <f t="shared" si="135"/>
        <v>Bronz customer</v>
      </c>
    </row>
    <row r="1279" spans="1:35" x14ac:dyDescent="0.3">
      <c r="A1279">
        <v>925</v>
      </c>
      <c r="B1279" t="s">
        <v>3933</v>
      </c>
      <c r="C1279">
        <v>2323</v>
      </c>
      <c r="D1279" t="s">
        <v>24</v>
      </c>
      <c r="E1279" t="s">
        <v>25</v>
      </c>
      <c r="F1279">
        <v>4</v>
      </c>
      <c r="G1279" t="s">
        <v>3721</v>
      </c>
      <c r="H1279" t="s">
        <v>3934</v>
      </c>
      <c r="I1279" t="str">
        <f>VLOOKUP(A1279,[1]Transactions!$A$2:$Y$3480,8,FALSE)</f>
        <v>Standard</v>
      </c>
      <c r="J1279">
        <f>VLOOKUP(A1279,[1]Transactions!$A$2:$Y$3480,13,FALSE)</f>
        <v>110.56</v>
      </c>
      <c r="K1279" s="4">
        <f>VLOOKUP(A1279,[1]Transactions!$A$2:$Y$3480,14,FALSE)</f>
        <v>38482</v>
      </c>
      <c r="M1279" t="b">
        <f>VLOOKUP(A1279,[1]Transactions!$A$2:$Y$3480,5,FALSE)</f>
        <v>1</v>
      </c>
      <c r="N1279" t="str">
        <f>VLOOKUP(A1279,[1]Transactions!$A$2:$Y$3480,6,FALSE)</f>
        <v>Cancelled</v>
      </c>
      <c r="O1279" t="str">
        <f>VLOOKUP(A1279,[1]Transactions!$A$1:$Y$3480,7,FALSE)</f>
        <v>OHM Cycles</v>
      </c>
      <c r="P1279" t="s">
        <v>28</v>
      </c>
      <c r="Q1279">
        <v>42</v>
      </c>
      <c r="R1279" t="s">
        <v>352</v>
      </c>
      <c r="S1279" t="s">
        <v>119</v>
      </c>
      <c r="T1279" t="s">
        <v>38</v>
      </c>
      <c r="U1279" t="s">
        <v>32</v>
      </c>
      <c r="V1279" t="s">
        <v>47</v>
      </c>
      <c r="W1279">
        <v>16</v>
      </c>
      <c r="X1279">
        <v>9</v>
      </c>
      <c r="Y1279">
        <v>10701.39</v>
      </c>
      <c r="Z1279">
        <v>6330.23</v>
      </c>
      <c r="AA1279">
        <v>42</v>
      </c>
      <c r="AB1279">
        <v>12</v>
      </c>
      <c r="AC1279">
        <v>9</v>
      </c>
      <c r="AD1279">
        <v>4371.16</v>
      </c>
      <c r="AE1279">
        <f t="shared" si="136"/>
        <v>4</v>
      </c>
      <c r="AF1279">
        <f t="shared" si="132"/>
        <v>2</v>
      </c>
      <c r="AG1279">
        <f t="shared" si="133"/>
        <v>1</v>
      </c>
      <c r="AH1279">
        <f t="shared" si="134"/>
        <v>421</v>
      </c>
      <c r="AI1279" t="str">
        <f t="shared" si="135"/>
        <v>Platinum Customer</v>
      </c>
    </row>
    <row r="1280" spans="1:35" x14ac:dyDescent="0.3">
      <c r="A1280">
        <v>27</v>
      </c>
      <c r="B1280" t="s">
        <v>3935</v>
      </c>
      <c r="C1280">
        <v>3218</v>
      </c>
      <c r="D1280" t="s">
        <v>40</v>
      </c>
      <c r="E1280" t="s">
        <v>25</v>
      </c>
      <c r="F1280">
        <v>7</v>
      </c>
      <c r="G1280" t="s">
        <v>3936</v>
      </c>
      <c r="H1280" t="s">
        <v>3937</v>
      </c>
      <c r="I1280" t="str">
        <f>VLOOKUP(A1280,[1]Transactions!$A$2:$Y$3480,8,FALSE)</f>
        <v>Standard</v>
      </c>
      <c r="J1280">
        <f>VLOOKUP(A1280,[1]Transactions!$A$2:$Y$3480,13,FALSE)</f>
        <v>872.8900000000001</v>
      </c>
      <c r="K1280" s="4">
        <f>VLOOKUP(A1280,[1]Transactions!$A$2:$Y$3480,14,FALSE)</f>
        <v>41047</v>
      </c>
      <c r="M1280" t="b">
        <f>VLOOKUP(A1280,[1]Transactions!$A$2:$Y$3480,5,FALSE)</f>
        <v>1</v>
      </c>
      <c r="N1280" t="str">
        <f>VLOOKUP(A1280,[1]Transactions!$A$2:$Y$3480,6,FALSE)</f>
        <v>Approved</v>
      </c>
      <c r="O1280" t="str">
        <f>VLOOKUP(A1280,[1]Transactions!$A$1:$Y$3480,7,FALSE)</f>
        <v>Trek Bicycles</v>
      </c>
      <c r="P1280" t="s">
        <v>28</v>
      </c>
      <c r="Q1280">
        <v>37</v>
      </c>
      <c r="R1280" t="s">
        <v>141</v>
      </c>
      <c r="S1280" t="s">
        <v>30</v>
      </c>
      <c r="T1280" t="s">
        <v>31</v>
      </c>
      <c r="U1280" t="s">
        <v>32</v>
      </c>
      <c r="V1280" t="s">
        <v>33</v>
      </c>
      <c r="W1280">
        <v>12</v>
      </c>
      <c r="X1280">
        <v>7</v>
      </c>
      <c r="Y1280">
        <v>7679.97</v>
      </c>
      <c r="Z1280">
        <v>4405.72</v>
      </c>
      <c r="AA1280">
        <v>41</v>
      </c>
      <c r="AB1280">
        <v>143</v>
      </c>
      <c r="AC1280">
        <v>7</v>
      </c>
      <c r="AD1280">
        <v>3274.25</v>
      </c>
      <c r="AE1280">
        <f t="shared" si="136"/>
        <v>1</v>
      </c>
      <c r="AF1280">
        <f t="shared" si="132"/>
        <v>3</v>
      </c>
      <c r="AG1280">
        <f t="shared" si="133"/>
        <v>2</v>
      </c>
      <c r="AH1280">
        <f t="shared" si="134"/>
        <v>132</v>
      </c>
      <c r="AI1280" t="str">
        <f t="shared" si="135"/>
        <v>Bronz customer</v>
      </c>
    </row>
    <row r="1281" spans="1:35" x14ac:dyDescent="0.3">
      <c r="A1281">
        <v>666</v>
      </c>
      <c r="B1281" t="s">
        <v>3938</v>
      </c>
      <c r="C1281">
        <v>3975</v>
      </c>
      <c r="D1281" t="s">
        <v>40</v>
      </c>
      <c r="E1281" t="s">
        <v>25</v>
      </c>
      <c r="F1281">
        <v>8</v>
      </c>
      <c r="G1281" t="s">
        <v>3939</v>
      </c>
      <c r="H1281" t="s">
        <v>3940</v>
      </c>
      <c r="I1281" t="str">
        <f>VLOOKUP(A1281,[1]Transactions!$A$2:$Y$3480,8,FALSE)</f>
        <v>Standard</v>
      </c>
      <c r="J1281">
        <f>VLOOKUP(A1281,[1]Transactions!$A$2:$Y$3480,13,FALSE)</f>
        <v>179.44</v>
      </c>
      <c r="K1281" s="4">
        <f>VLOOKUP(A1281,[1]Transactions!$A$2:$Y$3480,14,FALSE)</f>
        <v>40410</v>
      </c>
      <c r="M1281" t="b">
        <f>VLOOKUP(A1281,[1]Transactions!$A$2:$Y$3480,5,FALSE)</f>
        <v>1</v>
      </c>
      <c r="N1281" t="str">
        <f>VLOOKUP(A1281,[1]Transactions!$A$2:$Y$3480,6,FALSE)</f>
        <v>Approved</v>
      </c>
      <c r="O1281" t="str">
        <f>VLOOKUP(A1281,[1]Transactions!$A$1:$Y$3480,7,FALSE)</f>
        <v>Solex</v>
      </c>
      <c r="P1281" t="s">
        <v>43</v>
      </c>
      <c r="Q1281">
        <v>82</v>
      </c>
      <c r="R1281" t="s">
        <v>317</v>
      </c>
      <c r="S1281" t="s">
        <v>30</v>
      </c>
      <c r="T1281" t="s">
        <v>46</v>
      </c>
      <c r="U1281" t="s">
        <v>32</v>
      </c>
      <c r="V1281" t="s">
        <v>33</v>
      </c>
      <c r="W1281">
        <v>15</v>
      </c>
      <c r="X1281">
        <v>5</v>
      </c>
      <c r="Y1281">
        <v>5173.84</v>
      </c>
      <c r="Z1281">
        <v>2714.08</v>
      </c>
      <c r="AA1281">
        <v>36</v>
      </c>
      <c r="AB1281">
        <v>41</v>
      </c>
      <c r="AC1281">
        <v>5</v>
      </c>
      <c r="AD1281">
        <v>2459.7600000000002</v>
      </c>
      <c r="AE1281">
        <f t="shared" si="136"/>
        <v>3</v>
      </c>
      <c r="AF1281">
        <f>_xlfn.IFS(AC1281&gt;=14,1,AND(AC1281&lt;=14,AC1281&gt;7),2,AND(AC1281&lt;=7,AC1281&gt;=5),3,AND(AC1281&lt;=4,AC1281&gt;0),4)</f>
        <v>3</v>
      </c>
      <c r="AG1281">
        <f t="shared" si="133"/>
        <v>3</v>
      </c>
      <c r="AH1281">
        <f t="shared" si="134"/>
        <v>333</v>
      </c>
      <c r="AI1281" t="str">
        <f t="shared" si="135"/>
        <v>Silver Customer</v>
      </c>
    </row>
    <row r="1282" spans="1:35" x14ac:dyDescent="0.3">
      <c r="A1282">
        <v>2951</v>
      </c>
      <c r="B1282" t="s">
        <v>3941</v>
      </c>
      <c r="C1282">
        <v>3437</v>
      </c>
      <c r="D1282" t="s">
        <v>40</v>
      </c>
      <c r="E1282" t="s">
        <v>25</v>
      </c>
      <c r="F1282">
        <v>8</v>
      </c>
      <c r="G1282" t="s">
        <v>3942</v>
      </c>
      <c r="H1282" t="s">
        <v>3943</v>
      </c>
      <c r="I1282" t="str">
        <f>VLOOKUP(A1282,[1]Transactions!$A$2:$Y$3480,8,FALSE)</f>
        <v>Standard</v>
      </c>
      <c r="J1282">
        <f>VLOOKUP(A1282,[1]Transactions!$A$2:$Y$3480,13,FALSE)</f>
        <v>299.27</v>
      </c>
      <c r="K1282" s="4">
        <f>VLOOKUP(A1282,[1]Transactions!$A$2:$Y$3480,14,FALSE)</f>
        <v>33888</v>
      </c>
      <c r="M1282" t="b">
        <f>VLOOKUP(A1282,[1]Transactions!$A$2:$Y$3480,5,FALSE)</f>
        <v>1</v>
      </c>
      <c r="N1282" t="str">
        <f>VLOOKUP(A1282,[1]Transactions!$A$2:$Y$3480,6,FALSE)</f>
        <v>Approved</v>
      </c>
      <c r="O1282" t="str">
        <f>VLOOKUP(A1282,[1]Transactions!$A$1:$Y$3480,7,FALSE)</f>
        <v>Solex</v>
      </c>
      <c r="P1282" t="s">
        <v>28</v>
      </c>
      <c r="Q1282">
        <v>13</v>
      </c>
      <c r="R1282" t="s">
        <v>187</v>
      </c>
      <c r="S1282" t="s">
        <v>45</v>
      </c>
      <c r="T1282" t="s">
        <v>46</v>
      </c>
      <c r="U1282" t="s">
        <v>32</v>
      </c>
      <c r="V1282" t="s">
        <v>47</v>
      </c>
      <c r="W1282">
        <v>12</v>
      </c>
      <c r="X1282">
        <v>9</v>
      </c>
      <c r="Y1282">
        <v>11002.56</v>
      </c>
      <c r="Z1282">
        <v>6272.83</v>
      </c>
      <c r="AA1282">
        <v>42</v>
      </c>
      <c r="AB1282">
        <v>85</v>
      </c>
      <c r="AC1282">
        <v>9</v>
      </c>
      <c r="AD1282">
        <v>4729.7299999999996</v>
      </c>
      <c r="AE1282">
        <f t="shared" si="136"/>
        <v>1</v>
      </c>
      <c r="AF1282">
        <f t="shared" si="132"/>
        <v>2</v>
      </c>
      <c r="AG1282">
        <f t="shared" si="133"/>
        <v>1</v>
      </c>
      <c r="AH1282">
        <f t="shared" si="134"/>
        <v>121</v>
      </c>
      <c r="AI1282" t="str">
        <f t="shared" si="135"/>
        <v>Bronz customer</v>
      </c>
    </row>
    <row r="1283" spans="1:35" x14ac:dyDescent="0.3">
      <c r="A1283">
        <v>1609</v>
      </c>
      <c r="B1283" t="s">
        <v>3944</v>
      </c>
      <c r="C1283">
        <v>2048</v>
      </c>
      <c r="D1283" t="s">
        <v>24</v>
      </c>
      <c r="E1283" t="s">
        <v>25</v>
      </c>
      <c r="F1283">
        <v>11</v>
      </c>
      <c r="G1283" t="s">
        <v>3945</v>
      </c>
      <c r="H1283" t="s">
        <v>3946</v>
      </c>
      <c r="I1283" t="str">
        <f>VLOOKUP(A1283,[1]Transactions!$A$2:$Y$3480,8,FALSE)</f>
        <v>Standard</v>
      </c>
      <c r="J1283">
        <f>VLOOKUP(A1283,[1]Transactions!$A$2:$Y$3480,13,FALSE)</f>
        <v>471.6</v>
      </c>
      <c r="K1283" s="4">
        <f>VLOOKUP(A1283,[1]Transactions!$A$2:$Y$3480,14,FALSE)</f>
        <v>34079</v>
      </c>
      <c r="M1283" t="b">
        <f>VLOOKUP(A1283,[1]Transactions!$A$2:$Y$3480,5,FALSE)</f>
        <v>0</v>
      </c>
      <c r="N1283" t="str">
        <f>VLOOKUP(A1283,[1]Transactions!$A$2:$Y$3480,6,FALSE)</f>
        <v>Approved</v>
      </c>
      <c r="O1283" t="str">
        <f>VLOOKUP(A1283,[1]Transactions!$A$1:$Y$3480,7,FALSE)</f>
        <v>Giant Bicycles</v>
      </c>
      <c r="P1283" t="s">
        <v>28</v>
      </c>
      <c r="Q1283">
        <v>64</v>
      </c>
      <c r="R1283" t="s">
        <v>118</v>
      </c>
      <c r="S1283" t="s">
        <v>176</v>
      </c>
      <c r="T1283" t="s">
        <v>31</v>
      </c>
      <c r="U1283" t="s">
        <v>32</v>
      </c>
      <c r="V1283" t="s">
        <v>33</v>
      </c>
      <c r="W1283">
        <v>3</v>
      </c>
      <c r="X1283">
        <v>5</v>
      </c>
      <c r="Y1283">
        <v>6259.92</v>
      </c>
      <c r="Z1283">
        <v>2218.3200000000002</v>
      </c>
      <c r="AA1283">
        <v>23</v>
      </c>
      <c r="AB1283">
        <v>61</v>
      </c>
      <c r="AC1283">
        <v>5</v>
      </c>
      <c r="AD1283">
        <v>4041.6</v>
      </c>
      <c r="AE1283">
        <f t="shared" si="136"/>
        <v>2</v>
      </c>
      <c r="AF1283">
        <f>_xlfn.IFS(AC1283&gt;=14,1,AND(AC1283&lt;=14,AC1283&gt;7),2,AND(AC1283&lt;=7,AC1283&gt;=5),3,AND(AC1283&lt;=4,AC1283&gt;0),4)</f>
        <v>3</v>
      </c>
      <c r="AG1283">
        <f t="shared" ref="AG1283:AG1346" si="140">_xlfn.IFS(AD1283&gt;4273.398,1,AND(AD1283&lt;=4273.398,AD1283&gt;2918.195),2,AND(AD1283&lt;=2918.195,AD1283&gt;1905.948),3,AND(AD1283&lt;=1905.948,AD1283&gt;15.08),4)</f>
        <v>2</v>
      </c>
      <c r="AH1283">
        <f t="shared" ref="AH1283:AH1346" si="141">(100*AE1283+10*AF1283+AG1283)</f>
        <v>232</v>
      </c>
      <c r="AI1283" t="str">
        <f t="shared" ref="AI1283:AI1346" si="142">_xlfn.IFS(AH1283&gt;411,"Platinum Customer",AND(AH1283&lt;=411,AH1283&gt;311),"Silver Customer",AND(AH1283&lt;=311,AH1283&gt;144),"Gold Customerr",AND(AH1283&lt;=144,AH1283&gt;111),"Bronz customer")</f>
        <v>Gold Customerr</v>
      </c>
    </row>
    <row r="1284" spans="1:35" x14ac:dyDescent="0.3">
      <c r="A1284">
        <v>1660</v>
      </c>
      <c r="B1284" t="s">
        <v>3947</v>
      </c>
      <c r="C1284">
        <v>3195</v>
      </c>
      <c r="D1284" t="s">
        <v>40</v>
      </c>
      <c r="E1284" t="s">
        <v>25</v>
      </c>
      <c r="F1284">
        <v>10</v>
      </c>
      <c r="G1284" t="s">
        <v>3948</v>
      </c>
      <c r="H1284" t="s">
        <v>3949</v>
      </c>
      <c r="I1284" t="str">
        <f>VLOOKUP(A1284,[1]Transactions!$A$2:$Y$3480,8,FALSE)</f>
        <v>Road</v>
      </c>
      <c r="J1284">
        <f>VLOOKUP(A1284,[1]Transactions!$A$2:$Y$3480,13,FALSE)</f>
        <v>1295.43</v>
      </c>
      <c r="K1284" s="4">
        <f>VLOOKUP(A1284,[1]Transactions!$A$2:$Y$3480,14,FALSE)</f>
        <v>37823</v>
      </c>
      <c r="M1284" t="b">
        <f>VLOOKUP(A1284,[1]Transactions!$A$2:$Y$3480,5,FALSE)</f>
        <v>0</v>
      </c>
      <c r="N1284" t="str">
        <f>VLOOKUP(A1284,[1]Transactions!$A$2:$Y$3480,6,FALSE)</f>
        <v>Approved</v>
      </c>
      <c r="O1284" t="str">
        <f>VLOOKUP(A1284,[1]Transactions!$A$1:$Y$3480,7,FALSE)</f>
        <v>Trek Bicycles</v>
      </c>
      <c r="P1284" t="s">
        <v>28</v>
      </c>
      <c r="Q1284">
        <v>85</v>
      </c>
      <c r="R1284" t="s">
        <v>111</v>
      </c>
      <c r="S1284" t="s">
        <v>57</v>
      </c>
      <c r="T1284" t="s">
        <v>38</v>
      </c>
      <c r="U1284" t="s">
        <v>32</v>
      </c>
      <c r="V1284" t="s">
        <v>47</v>
      </c>
      <c r="W1284">
        <v>15</v>
      </c>
      <c r="X1284">
        <v>6</v>
      </c>
      <c r="Y1284">
        <v>4480.62</v>
      </c>
      <c r="Z1284">
        <v>1856.26</v>
      </c>
      <c r="AA1284">
        <v>40</v>
      </c>
      <c r="AB1284">
        <v>76</v>
      </c>
      <c r="AC1284">
        <v>6</v>
      </c>
      <c r="AD1284">
        <v>2624.36</v>
      </c>
      <c r="AE1284">
        <f t="shared" si="136"/>
        <v>2</v>
      </c>
      <c r="AF1284">
        <f t="shared" ref="AF1284:AF1347" si="143">_xlfn.IFS(AC1284&gt;=14,1,AND(AC1284&lt;=14,AC1284&gt;7),2,AND(AC1284&lt;=7,AC1284&gt;5),3,AND(AC1284&lt;=4,AC1284&gt;0),4)</f>
        <v>3</v>
      </c>
      <c r="AG1284">
        <f t="shared" si="140"/>
        <v>3</v>
      </c>
      <c r="AH1284">
        <f t="shared" si="141"/>
        <v>233</v>
      </c>
      <c r="AI1284" t="str">
        <f t="shared" si="142"/>
        <v>Gold Customerr</v>
      </c>
    </row>
    <row r="1285" spans="1:35" x14ac:dyDescent="0.3">
      <c r="A1285">
        <v>345</v>
      </c>
      <c r="B1285" t="s">
        <v>3950</v>
      </c>
      <c r="C1285">
        <v>2251</v>
      </c>
      <c r="D1285" t="s">
        <v>24</v>
      </c>
      <c r="E1285" t="s">
        <v>25</v>
      </c>
      <c r="F1285">
        <v>9</v>
      </c>
      <c r="G1285" t="s">
        <v>3951</v>
      </c>
      <c r="H1285" t="s">
        <v>3952</v>
      </c>
      <c r="I1285" t="str">
        <f>VLOOKUP(A1285,[1]Transactions!$A$2:$Y$3480,8,FALSE)</f>
        <v>Road</v>
      </c>
      <c r="J1285">
        <f>VLOOKUP(A1285,[1]Transactions!$A$2:$Y$3480,13,FALSE)</f>
        <v>198.22000000000003</v>
      </c>
      <c r="K1285" s="4">
        <f>VLOOKUP(A1285,[1]Transactions!$A$2:$Y$3480,14,FALSE)</f>
        <v>33879</v>
      </c>
      <c r="M1285" t="b">
        <f>VLOOKUP(A1285,[1]Transactions!$A$2:$Y$3480,5,FALSE)</f>
        <v>0</v>
      </c>
      <c r="N1285" t="str">
        <f>VLOOKUP(A1285,[1]Transactions!$A$2:$Y$3480,6,FALSE)</f>
        <v>Approved</v>
      </c>
      <c r="O1285" t="str">
        <f>VLOOKUP(A1285,[1]Transactions!$A$1:$Y$3480,7,FALSE)</f>
        <v>Giant Bicycles</v>
      </c>
      <c r="P1285" t="s">
        <v>43</v>
      </c>
      <c r="Q1285">
        <v>74</v>
      </c>
      <c r="R1285" t="s">
        <v>815</v>
      </c>
      <c r="S1285" t="s">
        <v>30</v>
      </c>
      <c r="T1285" t="s">
        <v>46</v>
      </c>
      <c r="U1285" t="s">
        <v>32</v>
      </c>
      <c r="V1285" t="s">
        <v>33</v>
      </c>
      <c r="W1285">
        <v>17</v>
      </c>
      <c r="X1285">
        <v>7</v>
      </c>
      <c r="Y1285">
        <v>7446.14</v>
      </c>
      <c r="Z1285">
        <v>3474.68</v>
      </c>
      <c r="AA1285">
        <v>31</v>
      </c>
      <c r="AB1285">
        <v>19</v>
      </c>
      <c r="AC1285">
        <v>7</v>
      </c>
      <c r="AD1285">
        <v>3971.46</v>
      </c>
      <c r="AE1285">
        <f t="shared" ref="AE1285:AE1348" si="144">_xlfn.IFS(AB1285&gt;=85,1,AND(AB1285&lt;=81,AB1285&gt;44),2,AND(AB1285&lt;=44,AB1285&gt;17),3,AND(AB1285&lt;=18,AB1285&gt;0),4)</f>
        <v>3</v>
      </c>
      <c r="AF1285">
        <f t="shared" si="143"/>
        <v>3</v>
      </c>
      <c r="AG1285">
        <f t="shared" si="140"/>
        <v>2</v>
      </c>
      <c r="AH1285">
        <f t="shared" si="141"/>
        <v>332</v>
      </c>
      <c r="AI1285" t="str">
        <f t="shared" si="142"/>
        <v>Silver Customer</v>
      </c>
    </row>
    <row r="1286" spans="1:35" x14ac:dyDescent="0.3">
      <c r="A1286">
        <v>512</v>
      </c>
      <c r="B1286" t="s">
        <v>3953</v>
      </c>
      <c r="C1286">
        <v>3156</v>
      </c>
      <c r="D1286" t="s">
        <v>40</v>
      </c>
      <c r="E1286" t="s">
        <v>25</v>
      </c>
      <c r="F1286">
        <v>8</v>
      </c>
      <c r="G1286" t="s">
        <v>3954</v>
      </c>
      <c r="H1286" t="s">
        <v>3955</v>
      </c>
      <c r="I1286" t="str">
        <f>VLOOKUP(A1286,[1]Transactions!$A$2:$Y$3480,8,FALSE)</f>
        <v>Standard</v>
      </c>
      <c r="J1286">
        <f>VLOOKUP(A1286,[1]Transactions!$A$2:$Y$3480,13,FALSE)</f>
        <v>179.44</v>
      </c>
      <c r="K1286" s="4">
        <f>VLOOKUP(A1286,[1]Transactions!$A$2:$Y$3480,14,FALSE)</f>
        <v>34143</v>
      </c>
      <c r="M1286" t="b">
        <f>VLOOKUP(A1286,[1]Transactions!$A$2:$Y$3480,5,FALSE)</f>
        <v>1</v>
      </c>
      <c r="N1286" t="str">
        <f>VLOOKUP(A1286,[1]Transactions!$A$2:$Y$3480,6,FALSE)</f>
        <v>Approved</v>
      </c>
      <c r="O1286" t="str">
        <f>VLOOKUP(A1286,[1]Transactions!$A$1:$Y$3480,7,FALSE)</f>
        <v>Solex</v>
      </c>
      <c r="P1286" t="s">
        <v>28</v>
      </c>
      <c r="Q1286">
        <v>76</v>
      </c>
      <c r="R1286" t="s">
        <v>206</v>
      </c>
      <c r="S1286" t="s">
        <v>45</v>
      </c>
      <c r="T1286" t="s">
        <v>31</v>
      </c>
      <c r="U1286" t="s">
        <v>32</v>
      </c>
      <c r="V1286" t="s">
        <v>47</v>
      </c>
      <c r="W1286">
        <v>6</v>
      </c>
      <c r="X1286">
        <v>4</v>
      </c>
      <c r="Y1286">
        <v>4233.95</v>
      </c>
      <c r="Z1286">
        <v>3097.61</v>
      </c>
      <c r="AA1286">
        <v>65</v>
      </c>
      <c r="AB1286">
        <v>95</v>
      </c>
      <c r="AC1286">
        <v>4</v>
      </c>
      <c r="AD1286">
        <v>1136.3399999999999</v>
      </c>
      <c r="AE1286">
        <f t="shared" si="144"/>
        <v>1</v>
      </c>
      <c r="AF1286">
        <f t="shared" si="143"/>
        <v>4</v>
      </c>
      <c r="AG1286">
        <f t="shared" si="140"/>
        <v>4</v>
      </c>
      <c r="AH1286">
        <f t="shared" si="141"/>
        <v>144</v>
      </c>
      <c r="AI1286" t="str">
        <f t="shared" si="142"/>
        <v>Bronz customer</v>
      </c>
    </row>
    <row r="1287" spans="1:35" x14ac:dyDescent="0.3">
      <c r="A1287">
        <v>1648</v>
      </c>
      <c r="B1287" t="s">
        <v>3956</v>
      </c>
      <c r="C1287">
        <v>3197</v>
      </c>
      <c r="D1287" t="s">
        <v>40</v>
      </c>
      <c r="E1287" t="s">
        <v>25</v>
      </c>
      <c r="F1287">
        <v>10</v>
      </c>
      <c r="G1287" t="s">
        <v>3957</v>
      </c>
      <c r="H1287" t="s">
        <v>3958</v>
      </c>
      <c r="I1287" t="str">
        <f>VLOOKUP(A1287,[1]Transactions!$A$2:$Y$3480,8,FALSE)</f>
        <v>Standard</v>
      </c>
      <c r="J1287">
        <f>VLOOKUP(A1287,[1]Transactions!$A$2:$Y$3480,13,FALSE)</f>
        <v>872.8900000000001</v>
      </c>
      <c r="K1287" s="4">
        <f>VLOOKUP(A1287,[1]Transactions!$A$2:$Y$3480,14,FALSE)</f>
        <v>36668</v>
      </c>
      <c r="M1287" t="b">
        <f>VLOOKUP(A1287,[1]Transactions!$A$2:$Y$3480,5,FALSE)</f>
        <v>0</v>
      </c>
      <c r="N1287" t="str">
        <f>VLOOKUP(A1287,[1]Transactions!$A$2:$Y$3480,6,FALSE)</f>
        <v>Approved</v>
      </c>
      <c r="O1287" t="str">
        <f>VLOOKUP(A1287,[1]Transactions!$A$1:$Y$3480,7,FALSE)</f>
        <v>Trek Bicycles</v>
      </c>
      <c r="P1287" t="s">
        <v>43</v>
      </c>
      <c r="Q1287">
        <v>22</v>
      </c>
      <c r="R1287" t="s">
        <v>206</v>
      </c>
      <c r="S1287" t="s">
        <v>45</v>
      </c>
      <c r="T1287" t="s">
        <v>31</v>
      </c>
      <c r="U1287" t="s">
        <v>32</v>
      </c>
      <c r="V1287" t="s">
        <v>47</v>
      </c>
      <c r="W1287">
        <v>8</v>
      </c>
      <c r="X1287">
        <v>4</v>
      </c>
      <c r="Y1287">
        <v>4946.8599999999997</v>
      </c>
      <c r="Z1287">
        <v>2821.93</v>
      </c>
      <c r="AA1287">
        <v>39</v>
      </c>
      <c r="AB1287">
        <v>13</v>
      </c>
      <c r="AC1287">
        <v>4</v>
      </c>
      <c r="AD1287">
        <v>2124.9299999999998</v>
      </c>
      <c r="AE1287">
        <f t="shared" si="144"/>
        <v>4</v>
      </c>
      <c r="AF1287">
        <f t="shared" si="143"/>
        <v>4</v>
      </c>
      <c r="AG1287">
        <f t="shared" si="140"/>
        <v>3</v>
      </c>
      <c r="AH1287">
        <f t="shared" si="141"/>
        <v>443</v>
      </c>
      <c r="AI1287" t="str">
        <f t="shared" si="142"/>
        <v>Platinum Customer</v>
      </c>
    </row>
    <row r="1288" spans="1:35" x14ac:dyDescent="0.3">
      <c r="A1288">
        <v>1857</v>
      </c>
      <c r="B1288" t="s">
        <v>3959</v>
      </c>
      <c r="C1288">
        <v>3166</v>
      </c>
      <c r="D1288" t="s">
        <v>40</v>
      </c>
      <c r="E1288" t="s">
        <v>25</v>
      </c>
      <c r="F1288">
        <v>10</v>
      </c>
      <c r="G1288" t="s">
        <v>3960</v>
      </c>
      <c r="H1288" t="s">
        <v>3961</v>
      </c>
      <c r="I1288" t="str">
        <f>VLOOKUP(A1288,[1]Transactions!$A$2:$Y$3480,8,FALSE)</f>
        <v>Mountain</v>
      </c>
      <c r="J1288">
        <f>VLOOKUP(A1288,[1]Transactions!$A$2:$Y$3480,13,FALSE)</f>
        <v>75.75</v>
      </c>
      <c r="K1288" s="4">
        <f>VLOOKUP(A1288,[1]Transactions!$A$2:$Y$3480,14,FALSE)</f>
        <v>42696</v>
      </c>
      <c r="M1288" t="b">
        <f>VLOOKUP(A1288,[1]Transactions!$A$2:$Y$3480,5,FALSE)</f>
        <v>0</v>
      </c>
      <c r="N1288" t="str">
        <f>VLOOKUP(A1288,[1]Transactions!$A$2:$Y$3480,6,FALSE)</f>
        <v>Approved</v>
      </c>
      <c r="O1288" t="str">
        <f>VLOOKUP(A1288,[1]Transactions!$A$1:$Y$3480,7,FALSE)</f>
        <v>Norco Bicycles</v>
      </c>
      <c r="P1288" t="s">
        <v>28</v>
      </c>
      <c r="Q1288">
        <v>57</v>
      </c>
      <c r="R1288" t="s">
        <v>648</v>
      </c>
      <c r="S1288" t="s">
        <v>119</v>
      </c>
      <c r="T1288" t="s">
        <v>38</v>
      </c>
      <c r="U1288" t="s">
        <v>32</v>
      </c>
      <c r="V1288" t="s">
        <v>33</v>
      </c>
      <c r="W1288">
        <v>5</v>
      </c>
      <c r="X1288">
        <v>4</v>
      </c>
      <c r="Y1288">
        <v>6171.18</v>
      </c>
      <c r="Z1288">
        <v>2930.95</v>
      </c>
      <c r="AA1288">
        <v>52</v>
      </c>
      <c r="AB1288">
        <v>87</v>
      </c>
      <c r="AC1288">
        <v>4</v>
      </c>
      <c r="AD1288">
        <v>3240.23</v>
      </c>
      <c r="AE1288">
        <f t="shared" si="144"/>
        <v>1</v>
      </c>
      <c r="AF1288">
        <f t="shared" si="143"/>
        <v>4</v>
      </c>
      <c r="AG1288">
        <f t="shared" si="140"/>
        <v>2</v>
      </c>
      <c r="AH1288">
        <f t="shared" si="141"/>
        <v>142</v>
      </c>
      <c r="AI1288" t="str">
        <f t="shared" si="142"/>
        <v>Bronz customer</v>
      </c>
    </row>
    <row r="1289" spans="1:35" x14ac:dyDescent="0.3">
      <c r="A1289">
        <v>675</v>
      </c>
      <c r="B1289" t="s">
        <v>3962</v>
      </c>
      <c r="C1289">
        <v>2048</v>
      </c>
      <c r="D1289" t="s">
        <v>24</v>
      </c>
      <c r="E1289" t="s">
        <v>25</v>
      </c>
      <c r="F1289">
        <v>12</v>
      </c>
      <c r="G1289" t="s">
        <v>3963</v>
      </c>
      <c r="H1289" t="s">
        <v>3964</v>
      </c>
      <c r="I1289" t="str">
        <f>VLOOKUP(A1289,[1]Transactions!$A$2:$Y$3480,8,FALSE)</f>
        <v>Standard</v>
      </c>
      <c r="J1289">
        <f>VLOOKUP(A1289,[1]Transactions!$A$2:$Y$3480,13,FALSE)</f>
        <v>45.960000000000008</v>
      </c>
      <c r="K1289" s="4">
        <f>VLOOKUP(A1289,[1]Transactions!$A$2:$Y$3480,14,FALSE)</f>
        <v>35707</v>
      </c>
      <c r="M1289" t="b">
        <f>VLOOKUP(A1289,[1]Transactions!$A$2:$Y$3480,5,FALSE)</f>
        <v>1</v>
      </c>
      <c r="N1289" t="str">
        <f>VLOOKUP(A1289,[1]Transactions!$A$2:$Y$3480,6,FALSE)</f>
        <v>Approved</v>
      </c>
      <c r="O1289" t="str">
        <f>VLOOKUP(A1289,[1]Transactions!$A$1:$Y$3480,7,FALSE)</f>
        <v>OHM Cycles</v>
      </c>
      <c r="P1289" t="s">
        <v>43</v>
      </c>
      <c r="Q1289">
        <v>37</v>
      </c>
      <c r="R1289" t="s">
        <v>1546</v>
      </c>
      <c r="S1289" t="s">
        <v>45</v>
      </c>
      <c r="T1289" t="s">
        <v>31</v>
      </c>
      <c r="U1289" t="s">
        <v>32</v>
      </c>
      <c r="V1289" t="s">
        <v>33</v>
      </c>
      <c r="W1289">
        <v>17</v>
      </c>
      <c r="X1289">
        <v>3</v>
      </c>
      <c r="Y1289">
        <v>4204.51</v>
      </c>
      <c r="Z1289">
        <v>2807.89</v>
      </c>
      <c r="AA1289">
        <v>43</v>
      </c>
      <c r="AB1289">
        <v>0</v>
      </c>
      <c r="AC1289">
        <v>3</v>
      </c>
      <c r="AD1289">
        <v>1396.62</v>
      </c>
      <c r="AE1289">
        <f>_xlfn.IFS(AB1289&gt;=85,1,AND(AB1289&lt;=84,AB1289&gt;44),2,AND(AB1289&lt;=44,AB1289&gt;17),3,AND(AB1289&lt;=18,AB1289&gt;=0),4)</f>
        <v>4</v>
      </c>
      <c r="AF1289">
        <f t="shared" si="143"/>
        <v>4</v>
      </c>
      <c r="AG1289">
        <f t="shared" si="140"/>
        <v>4</v>
      </c>
      <c r="AH1289">
        <f t="shared" si="141"/>
        <v>444</v>
      </c>
      <c r="AI1289" t="str">
        <f t="shared" si="142"/>
        <v>Platinum Customer</v>
      </c>
    </row>
    <row r="1290" spans="1:35" x14ac:dyDescent="0.3">
      <c r="A1290">
        <v>2258</v>
      </c>
      <c r="B1290" t="s">
        <v>3965</v>
      </c>
      <c r="C1290">
        <v>2008</v>
      </c>
      <c r="D1290" t="s">
        <v>24</v>
      </c>
      <c r="E1290" t="s">
        <v>25</v>
      </c>
      <c r="F1290">
        <v>11</v>
      </c>
      <c r="G1290" t="s">
        <v>3966</v>
      </c>
      <c r="H1290" t="s">
        <v>3967</v>
      </c>
      <c r="I1290" t="str">
        <f>VLOOKUP(A1290,[1]Transactions!$A$2:$Y$3480,8,FALSE)</f>
        <v>Standard</v>
      </c>
      <c r="J1290">
        <f>VLOOKUP(A1290,[1]Transactions!$A$2:$Y$3480,13,FALSE)</f>
        <v>144.26</v>
      </c>
      <c r="K1290" s="4">
        <f>VLOOKUP(A1290,[1]Transactions!$A$2:$Y$3480,14,FALSE)</f>
        <v>33888</v>
      </c>
      <c r="M1290" t="b">
        <f>VLOOKUP(A1290,[1]Transactions!$A$2:$Y$3480,5,FALSE)</f>
        <v>0</v>
      </c>
      <c r="N1290" t="str">
        <f>VLOOKUP(A1290,[1]Transactions!$A$2:$Y$3480,6,FALSE)</f>
        <v>Approved</v>
      </c>
      <c r="O1290" t="str">
        <f>VLOOKUP(A1290,[1]Transactions!$A$1:$Y$3480,7,FALSE)</f>
        <v>Giant Bicycles</v>
      </c>
      <c r="P1290" t="s">
        <v>43</v>
      </c>
      <c r="Q1290">
        <v>63</v>
      </c>
      <c r="R1290" t="s">
        <v>335</v>
      </c>
      <c r="S1290" t="s">
        <v>57</v>
      </c>
      <c r="T1290" t="s">
        <v>46</v>
      </c>
      <c r="U1290" t="s">
        <v>32</v>
      </c>
      <c r="V1290" t="s">
        <v>47</v>
      </c>
      <c r="W1290">
        <v>7</v>
      </c>
      <c r="X1290">
        <v>6</v>
      </c>
      <c r="Y1290">
        <v>7710.9</v>
      </c>
      <c r="Z1290">
        <v>3829.12</v>
      </c>
      <c r="AA1290">
        <v>46</v>
      </c>
      <c r="AB1290">
        <v>52</v>
      </c>
      <c r="AC1290">
        <v>6</v>
      </c>
      <c r="AD1290">
        <v>3881.78</v>
      </c>
      <c r="AE1290">
        <f t="shared" si="144"/>
        <v>2</v>
      </c>
      <c r="AF1290">
        <f t="shared" si="143"/>
        <v>3</v>
      </c>
      <c r="AG1290">
        <f t="shared" si="140"/>
        <v>2</v>
      </c>
      <c r="AH1290">
        <f t="shared" si="141"/>
        <v>232</v>
      </c>
      <c r="AI1290" t="str">
        <f t="shared" si="142"/>
        <v>Gold Customerr</v>
      </c>
    </row>
    <row r="1291" spans="1:35" x14ac:dyDescent="0.3">
      <c r="A1291">
        <v>2976</v>
      </c>
      <c r="B1291" t="s">
        <v>3968</v>
      </c>
      <c r="C1291">
        <v>3140</v>
      </c>
      <c r="D1291" t="s">
        <v>40</v>
      </c>
      <c r="E1291" t="s">
        <v>25</v>
      </c>
      <c r="F1291">
        <v>9</v>
      </c>
      <c r="G1291" t="s">
        <v>1908</v>
      </c>
      <c r="H1291" t="s">
        <v>3969</v>
      </c>
      <c r="I1291" t="str">
        <f>VLOOKUP(A1291,[1]Transactions!$A$2:$Y$3480,8,FALSE)</f>
        <v>Standard</v>
      </c>
      <c r="J1291">
        <f>VLOOKUP(A1291,[1]Transactions!$A$2:$Y$3480,13,FALSE)</f>
        <v>179.44</v>
      </c>
      <c r="K1291" s="4">
        <f>VLOOKUP(A1291,[1]Transactions!$A$2:$Y$3480,14,FALSE)</f>
        <v>42105</v>
      </c>
      <c r="M1291" t="b">
        <f>VLOOKUP(A1291,[1]Transactions!$A$2:$Y$3480,5,FALSE)</f>
        <v>0</v>
      </c>
      <c r="N1291" t="str">
        <f>VLOOKUP(A1291,[1]Transactions!$A$2:$Y$3480,6,FALSE)</f>
        <v>Approved</v>
      </c>
      <c r="O1291" t="str">
        <f>VLOOKUP(A1291,[1]Transactions!$A$1:$Y$3480,7,FALSE)</f>
        <v>Solex</v>
      </c>
      <c r="P1291" t="s">
        <v>28</v>
      </c>
      <c r="Q1291">
        <v>16</v>
      </c>
      <c r="R1291" t="s">
        <v>295</v>
      </c>
      <c r="S1291" t="s">
        <v>30</v>
      </c>
      <c r="T1291" t="s">
        <v>31</v>
      </c>
      <c r="U1291" t="s">
        <v>32</v>
      </c>
      <c r="V1291" t="s">
        <v>33</v>
      </c>
      <c r="W1291">
        <v>8</v>
      </c>
      <c r="X1291">
        <v>4</v>
      </c>
      <c r="Y1291">
        <v>6239.15</v>
      </c>
      <c r="Z1291">
        <v>2717.52</v>
      </c>
      <c r="AA1291">
        <v>56</v>
      </c>
      <c r="AB1291">
        <v>6</v>
      </c>
      <c r="AC1291">
        <v>4</v>
      </c>
      <c r="AD1291">
        <v>3521.63</v>
      </c>
      <c r="AE1291">
        <f t="shared" si="144"/>
        <v>4</v>
      </c>
      <c r="AF1291">
        <f t="shared" si="143"/>
        <v>4</v>
      </c>
      <c r="AG1291">
        <f t="shared" si="140"/>
        <v>2</v>
      </c>
      <c r="AH1291">
        <f t="shared" si="141"/>
        <v>442</v>
      </c>
      <c r="AI1291" t="str">
        <f t="shared" si="142"/>
        <v>Platinum Customer</v>
      </c>
    </row>
    <row r="1292" spans="1:35" x14ac:dyDescent="0.3">
      <c r="A1292">
        <v>2397</v>
      </c>
      <c r="B1292" t="s">
        <v>3970</v>
      </c>
      <c r="C1292">
        <v>2142</v>
      </c>
      <c r="D1292" t="s">
        <v>24</v>
      </c>
      <c r="E1292" t="s">
        <v>25</v>
      </c>
      <c r="F1292">
        <v>7</v>
      </c>
      <c r="G1292" t="s">
        <v>3971</v>
      </c>
      <c r="H1292" t="s">
        <v>3972</v>
      </c>
      <c r="I1292" t="str">
        <f>VLOOKUP(A1292,[1]Transactions!$A$2:$Y$3480,8,FALSE)</f>
        <v>Standard</v>
      </c>
      <c r="J1292">
        <f>VLOOKUP(A1292,[1]Transactions!$A$2:$Y$3480,13,FALSE)</f>
        <v>57.72999999999999</v>
      </c>
      <c r="K1292" s="4">
        <f>VLOOKUP(A1292,[1]Transactions!$A$2:$Y$3480,14,FALSE)</f>
        <v>39031</v>
      </c>
      <c r="M1292" t="b">
        <f>VLOOKUP(A1292,[1]Transactions!$A$2:$Y$3480,5,FALSE)</f>
        <v>1</v>
      </c>
      <c r="N1292" t="str">
        <f>VLOOKUP(A1292,[1]Transactions!$A$2:$Y$3480,6,FALSE)</f>
        <v>Approved</v>
      </c>
      <c r="O1292" t="str">
        <f>VLOOKUP(A1292,[1]Transactions!$A$1:$Y$3480,7,FALSE)</f>
        <v>Giant Bicycles</v>
      </c>
      <c r="P1292" t="s">
        <v>28</v>
      </c>
      <c r="Q1292">
        <v>33</v>
      </c>
      <c r="R1292" t="s">
        <v>134</v>
      </c>
      <c r="S1292" t="s">
        <v>57</v>
      </c>
      <c r="T1292" t="s">
        <v>38</v>
      </c>
      <c r="U1292" t="s">
        <v>32</v>
      </c>
      <c r="V1292" t="s">
        <v>33</v>
      </c>
      <c r="W1292">
        <v>4</v>
      </c>
      <c r="X1292">
        <v>9</v>
      </c>
      <c r="Y1292">
        <v>10464.01</v>
      </c>
      <c r="Z1292">
        <v>6461.69</v>
      </c>
      <c r="AA1292">
        <v>35</v>
      </c>
      <c r="AB1292">
        <v>53</v>
      </c>
      <c r="AC1292">
        <v>9</v>
      </c>
      <c r="AD1292">
        <v>4002.32</v>
      </c>
      <c r="AE1292">
        <f t="shared" si="144"/>
        <v>2</v>
      </c>
      <c r="AF1292">
        <f t="shared" si="143"/>
        <v>2</v>
      </c>
      <c r="AG1292">
        <f t="shared" si="140"/>
        <v>2</v>
      </c>
      <c r="AH1292">
        <f t="shared" si="141"/>
        <v>222</v>
      </c>
      <c r="AI1292" t="str">
        <f t="shared" si="142"/>
        <v>Gold Customerr</v>
      </c>
    </row>
    <row r="1293" spans="1:35" x14ac:dyDescent="0.3">
      <c r="A1293">
        <v>752</v>
      </c>
      <c r="B1293" t="s">
        <v>3973</v>
      </c>
      <c r="C1293">
        <v>4118</v>
      </c>
      <c r="D1293" t="s">
        <v>53</v>
      </c>
      <c r="E1293" t="s">
        <v>25</v>
      </c>
      <c r="F1293">
        <v>3</v>
      </c>
      <c r="G1293" t="s">
        <v>3974</v>
      </c>
      <c r="H1293" t="s">
        <v>3975</v>
      </c>
      <c r="I1293" t="str">
        <f>VLOOKUP(A1293,[1]Transactions!$A$2:$Y$3480,8,FALSE)</f>
        <v>Standard</v>
      </c>
      <c r="J1293">
        <f>VLOOKUP(A1293,[1]Transactions!$A$2:$Y$3480,13,FALSE)</f>
        <v>327.9799999999999</v>
      </c>
      <c r="K1293" s="4">
        <f>VLOOKUP(A1293,[1]Transactions!$A$2:$Y$3480,14,FALSE)</f>
        <v>40779</v>
      </c>
      <c r="M1293" t="b">
        <f>VLOOKUP(A1293,[1]Transactions!$A$2:$Y$3480,5,FALSE)</f>
        <v>1</v>
      </c>
      <c r="N1293" t="str">
        <f>VLOOKUP(A1293,[1]Transactions!$A$2:$Y$3480,6,FALSE)</f>
        <v>Approved</v>
      </c>
      <c r="O1293" t="str">
        <f>VLOOKUP(A1293,[1]Transactions!$A$1:$Y$3480,7,FALSE)</f>
        <v>Solex</v>
      </c>
      <c r="P1293" t="s">
        <v>28</v>
      </c>
      <c r="Q1293">
        <v>13</v>
      </c>
      <c r="R1293" t="s">
        <v>261</v>
      </c>
      <c r="S1293" t="s">
        <v>45</v>
      </c>
      <c r="T1293" t="s">
        <v>46</v>
      </c>
      <c r="U1293" t="s">
        <v>32</v>
      </c>
      <c r="V1293" t="s">
        <v>47</v>
      </c>
      <c r="W1293">
        <v>12</v>
      </c>
      <c r="X1293">
        <v>8</v>
      </c>
      <c r="Y1293">
        <v>8004.32</v>
      </c>
      <c r="Z1293">
        <v>5052.3100000000004</v>
      </c>
      <c r="AA1293">
        <v>59</v>
      </c>
      <c r="AB1293">
        <v>20</v>
      </c>
      <c r="AC1293">
        <v>8</v>
      </c>
      <c r="AD1293">
        <v>2952.01</v>
      </c>
      <c r="AE1293">
        <f t="shared" si="144"/>
        <v>3</v>
      </c>
      <c r="AF1293">
        <f t="shared" si="143"/>
        <v>2</v>
      </c>
      <c r="AG1293">
        <f t="shared" si="140"/>
        <v>2</v>
      </c>
      <c r="AH1293">
        <f t="shared" si="141"/>
        <v>322</v>
      </c>
      <c r="AI1293" t="str">
        <f t="shared" si="142"/>
        <v>Silver Customer</v>
      </c>
    </row>
    <row r="1294" spans="1:35" x14ac:dyDescent="0.3">
      <c r="A1294">
        <v>202</v>
      </c>
      <c r="B1294" t="s">
        <v>3976</v>
      </c>
      <c r="C1294">
        <v>4811</v>
      </c>
      <c r="D1294" t="s">
        <v>53</v>
      </c>
      <c r="E1294" t="s">
        <v>25</v>
      </c>
      <c r="F1294">
        <v>5</v>
      </c>
      <c r="G1294" t="s">
        <v>3977</v>
      </c>
      <c r="H1294" t="s">
        <v>3978</v>
      </c>
      <c r="I1294" t="str">
        <f>VLOOKUP(A1294,[1]Transactions!$A$2:$Y$3480,8,FALSE)</f>
        <v>Mountain</v>
      </c>
      <c r="J1294">
        <f>VLOOKUP(A1294,[1]Transactions!$A$2:$Y$3480,13,FALSE)</f>
        <v>75.75</v>
      </c>
      <c r="K1294" s="4">
        <f>VLOOKUP(A1294,[1]Transactions!$A$2:$Y$3480,14,FALSE)</f>
        <v>39031</v>
      </c>
      <c r="M1294" t="b">
        <f>VLOOKUP(A1294,[1]Transactions!$A$2:$Y$3480,5,FALSE)</f>
        <v>1</v>
      </c>
      <c r="N1294" t="str">
        <f>VLOOKUP(A1294,[1]Transactions!$A$2:$Y$3480,6,FALSE)</f>
        <v>Approved</v>
      </c>
      <c r="O1294" t="str">
        <f>VLOOKUP(A1294,[1]Transactions!$A$1:$Y$3480,7,FALSE)</f>
        <v>Norco Bicycles</v>
      </c>
      <c r="P1294" t="s">
        <v>43</v>
      </c>
      <c r="Q1294">
        <v>38</v>
      </c>
      <c r="R1294" t="s">
        <v>95</v>
      </c>
      <c r="S1294" t="s">
        <v>96</v>
      </c>
      <c r="T1294" t="s">
        <v>38</v>
      </c>
      <c r="U1294" t="s">
        <v>32</v>
      </c>
      <c r="V1294" t="s">
        <v>33</v>
      </c>
      <c r="W1294">
        <v>16</v>
      </c>
      <c r="X1294">
        <v>3</v>
      </c>
      <c r="Y1294">
        <v>2511.8200000000002</v>
      </c>
      <c r="Z1294">
        <v>1215.9100000000001</v>
      </c>
      <c r="AA1294">
        <v>57</v>
      </c>
      <c r="AB1294">
        <v>18</v>
      </c>
      <c r="AC1294">
        <v>3</v>
      </c>
      <c r="AD1294">
        <v>1295.9100000000001</v>
      </c>
      <c r="AE1294">
        <f t="shared" si="144"/>
        <v>3</v>
      </c>
      <c r="AF1294">
        <f t="shared" si="143"/>
        <v>4</v>
      </c>
      <c r="AG1294">
        <f t="shared" si="140"/>
        <v>4</v>
      </c>
      <c r="AH1294">
        <f t="shared" si="141"/>
        <v>344</v>
      </c>
      <c r="AI1294" t="str">
        <f t="shared" si="142"/>
        <v>Silver Customer</v>
      </c>
    </row>
    <row r="1295" spans="1:35" x14ac:dyDescent="0.3">
      <c r="A1295">
        <v>2215</v>
      </c>
      <c r="B1295" t="s">
        <v>3979</v>
      </c>
      <c r="C1295">
        <v>3458</v>
      </c>
      <c r="D1295" t="s">
        <v>40</v>
      </c>
      <c r="E1295" t="s">
        <v>25</v>
      </c>
      <c r="F1295">
        <v>6</v>
      </c>
      <c r="G1295" t="s">
        <v>3980</v>
      </c>
      <c r="H1295" t="s">
        <v>3981</v>
      </c>
      <c r="I1295" t="str">
        <f>VLOOKUP(A1295,[1]Transactions!$A$2:$Y$3480,8,FALSE)</f>
        <v>Standard</v>
      </c>
      <c r="J1295">
        <f>VLOOKUP(A1295,[1]Transactions!$A$2:$Y$3480,13,FALSE)</f>
        <v>143.82</v>
      </c>
      <c r="K1295" s="4">
        <f>VLOOKUP(A1295,[1]Transactions!$A$2:$Y$3480,14,FALSE)</f>
        <v>41345</v>
      </c>
      <c r="M1295" t="b">
        <f>VLOOKUP(A1295,[1]Transactions!$A$2:$Y$3480,5,FALSE)</f>
        <v>0</v>
      </c>
      <c r="N1295" t="str">
        <f>VLOOKUP(A1295,[1]Transactions!$A$2:$Y$3480,6,FALSE)</f>
        <v>Approved</v>
      </c>
      <c r="O1295" t="str">
        <f>VLOOKUP(A1295,[1]Transactions!$A$1:$Y$3480,7,FALSE)</f>
        <v>Solex</v>
      </c>
      <c r="P1295" t="s">
        <v>43</v>
      </c>
      <c r="Q1295">
        <v>50</v>
      </c>
      <c r="R1295" t="s">
        <v>165</v>
      </c>
      <c r="S1295" t="s">
        <v>45</v>
      </c>
      <c r="T1295" t="s">
        <v>31</v>
      </c>
      <c r="U1295" t="s">
        <v>32</v>
      </c>
      <c r="V1295" t="s">
        <v>33</v>
      </c>
      <c r="W1295">
        <v>18</v>
      </c>
      <c r="X1295">
        <v>2</v>
      </c>
      <c r="Y1295">
        <v>1965.68</v>
      </c>
      <c r="Z1295">
        <v>1638.45</v>
      </c>
      <c r="AA1295">
        <v>49</v>
      </c>
      <c r="AB1295">
        <v>19</v>
      </c>
      <c r="AC1295">
        <v>2</v>
      </c>
      <c r="AD1295">
        <v>327.23</v>
      </c>
      <c r="AE1295">
        <f t="shared" si="144"/>
        <v>3</v>
      </c>
      <c r="AF1295">
        <f t="shared" si="143"/>
        <v>4</v>
      </c>
      <c r="AG1295">
        <f t="shared" si="140"/>
        <v>4</v>
      </c>
      <c r="AH1295">
        <f t="shared" si="141"/>
        <v>344</v>
      </c>
      <c r="AI1295" t="str">
        <f t="shared" si="142"/>
        <v>Silver Customer</v>
      </c>
    </row>
    <row r="1296" spans="1:35" x14ac:dyDescent="0.3">
      <c r="A1296">
        <v>2141</v>
      </c>
      <c r="B1296" t="s">
        <v>3982</v>
      </c>
      <c r="C1296">
        <v>2102</v>
      </c>
      <c r="D1296" t="s">
        <v>24</v>
      </c>
      <c r="E1296" t="s">
        <v>25</v>
      </c>
      <c r="F1296">
        <v>10</v>
      </c>
      <c r="G1296" t="s">
        <v>3983</v>
      </c>
      <c r="H1296" t="s">
        <v>3984</v>
      </c>
      <c r="I1296" t="str">
        <f>VLOOKUP(A1296,[1]Transactions!$A$2:$Y$3480,8,FALSE)</f>
        <v>Standard</v>
      </c>
      <c r="J1296">
        <f>VLOOKUP(A1296,[1]Transactions!$A$2:$Y$3480,13,FALSE)</f>
        <v>737.56999999999994</v>
      </c>
      <c r="K1296" s="4">
        <f>VLOOKUP(A1296,[1]Transactions!$A$2:$Y$3480,14,FALSE)</f>
        <v>37873</v>
      </c>
      <c r="M1296" t="b">
        <f>VLOOKUP(A1296,[1]Transactions!$A$2:$Y$3480,5,FALSE)</f>
        <v>1</v>
      </c>
      <c r="N1296" t="str">
        <f>VLOOKUP(A1296,[1]Transactions!$A$2:$Y$3480,6,FALSE)</f>
        <v>Approved</v>
      </c>
      <c r="O1296" t="str">
        <f>VLOOKUP(A1296,[1]Transactions!$A$1:$Y$3480,7,FALSE)</f>
        <v>Norco Bicycles</v>
      </c>
      <c r="P1296" t="s">
        <v>43</v>
      </c>
      <c r="Q1296">
        <v>50</v>
      </c>
      <c r="R1296" t="s">
        <v>246</v>
      </c>
      <c r="S1296" t="s">
        <v>45</v>
      </c>
      <c r="T1296" t="s">
        <v>46</v>
      </c>
      <c r="U1296" t="s">
        <v>32</v>
      </c>
      <c r="V1296" t="s">
        <v>33</v>
      </c>
      <c r="W1296">
        <v>4</v>
      </c>
      <c r="X1296">
        <v>4</v>
      </c>
      <c r="Y1296">
        <v>4820.8500000000004</v>
      </c>
      <c r="Z1296">
        <v>2209.1</v>
      </c>
      <c r="AA1296">
        <v>56</v>
      </c>
      <c r="AB1296">
        <v>76</v>
      </c>
      <c r="AC1296">
        <v>4</v>
      </c>
      <c r="AD1296">
        <v>2611.75</v>
      </c>
      <c r="AE1296">
        <f t="shared" si="144"/>
        <v>2</v>
      </c>
      <c r="AF1296">
        <f t="shared" si="143"/>
        <v>4</v>
      </c>
      <c r="AG1296">
        <f t="shared" si="140"/>
        <v>3</v>
      </c>
      <c r="AH1296">
        <f t="shared" si="141"/>
        <v>243</v>
      </c>
      <c r="AI1296" t="str">
        <f t="shared" si="142"/>
        <v>Gold Customerr</v>
      </c>
    </row>
    <row r="1297" spans="1:35" x14ac:dyDescent="0.3">
      <c r="A1297">
        <v>2883</v>
      </c>
      <c r="B1297" t="s">
        <v>3985</v>
      </c>
      <c r="C1297">
        <v>2756</v>
      </c>
      <c r="D1297" t="s">
        <v>24</v>
      </c>
      <c r="E1297" t="s">
        <v>25</v>
      </c>
      <c r="F1297">
        <v>8</v>
      </c>
      <c r="G1297" t="s">
        <v>3986</v>
      </c>
      <c r="H1297" t="s">
        <v>3987</v>
      </c>
      <c r="I1297" t="str">
        <f>VLOOKUP(A1297,[1]Transactions!$A$2:$Y$3480,8,FALSE)</f>
        <v>Standard</v>
      </c>
      <c r="J1297">
        <f>VLOOKUP(A1297,[1]Transactions!$A$2:$Y$3480,13,FALSE)</f>
        <v>431.33000000000004</v>
      </c>
      <c r="K1297" s="4">
        <f>VLOOKUP(A1297,[1]Transactions!$A$2:$Y$3480,14,FALSE)</f>
        <v>37337</v>
      </c>
      <c r="M1297" t="b">
        <f>VLOOKUP(A1297,[1]Transactions!$A$2:$Y$3480,5,FALSE)</f>
        <v>0</v>
      </c>
      <c r="N1297" t="str">
        <f>VLOOKUP(A1297,[1]Transactions!$A$2:$Y$3480,6,FALSE)</f>
        <v>Approved</v>
      </c>
      <c r="O1297" t="str">
        <f>VLOOKUP(A1297,[1]Transactions!$A$1:$Y$3480,7,FALSE)</f>
        <v>Giant Bicycles</v>
      </c>
      <c r="P1297" t="s">
        <v>28</v>
      </c>
      <c r="Q1297">
        <v>84</v>
      </c>
      <c r="R1297" t="s">
        <v>321</v>
      </c>
      <c r="S1297" t="s">
        <v>45</v>
      </c>
      <c r="T1297" t="s">
        <v>31</v>
      </c>
      <c r="U1297" t="s">
        <v>32</v>
      </c>
      <c r="V1297" t="s">
        <v>33</v>
      </c>
      <c r="W1297">
        <v>2</v>
      </c>
      <c r="X1297">
        <v>7</v>
      </c>
      <c r="Y1297">
        <v>10571.82</v>
      </c>
      <c r="Z1297">
        <v>5018.6099999999997</v>
      </c>
      <c r="AA1297">
        <v>25</v>
      </c>
      <c r="AB1297">
        <v>49</v>
      </c>
      <c r="AC1297">
        <v>7</v>
      </c>
      <c r="AD1297">
        <v>5553.21</v>
      </c>
      <c r="AE1297">
        <f t="shared" si="144"/>
        <v>2</v>
      </c>
      <c r="AF1297">
        <f t="shared" si="143"/>
        <v>3</v>
      </c>
      <c r="AG1297">
        <f t="shared" si="140"/>
        <v>1</v>
      </c>
      <c r="AH1297">
        <f t="shared" si="141"/>
        <v>231</v>
      </c>
      <c r="AI1297" t="str">
        <f t="shared" si="142"/>
        <v>Gold Customerr</v>
      </c>
    </row>
    <row r="1298" spans="1:35" x14ac:dyDescent="0.3">
      <c r="A1298">
        <v>2653</v>
      </c>
      <c r="B1298" t="s">
        <v>3988</v>
      </c>
      <c r="C1298">
        <v>3931</v>
      </c>
      <c r="D1298" t="s">
        <v>40</v>
      </c>
      <c r="E1298" t="s">
        <v>25</v>
      </c>
      <c r="F1298">
        <v>8</v>
      </c>
      <c r="G1298" t="s">
        <v>3989</v>
      </c>
      <c r="H1298" t="s">
        <v>3990</v>
      </c>
      <c r="I1298" t="str">
        <f>VLOOKUP(A1298,[1]Transactions!$A$2:$Y$3480,8,FALSE)</f>
        <v>Standard</v>
      </c>
      <c r="J1298">
        <f>VLOOKUP(A1298,[1]Transactions!$A$2:$Y$3480,13,FALSE)</f>
        <v>1702.5499999999997</v>
      </c>
      <c r="K1298" s="4">
        <f>VLOOKUP(A1298,[1]Transactions!$A$2:$Y$3480,14,FALSE)</f>
        <v>33259</v>
      </c>
      <c r="M1298" t="b">
        <f>VLOOKUP(A1298,[1]Transactions!$A$2:$Y$3480,5,FALSE)</f>
        <v>1</v>
      </c>
      <c r="N1298" t="str">
        <f>VLOOKUP(A1298,[1]Transactions!$A$2:$Y$3480,6,FALSE)</f>
        <v>Approved</v>
      </c>
      <c r="O1298" t="str">
        <f>VLOOKUP(A1298,[1]Transactions!$A$1:$Y$3480,7,FALSE)</f>
        <v>Trek Bicycles</v>
      </c>
      <c r="P1298" t="s">
        <v>28</v>
      </c>
      <c r="Q1298">
        <v>80</v>
      </c>
      <c r="R1298" t="s">
        <v>51</v>
      </c>
      <c r="S1298" t="s">
        <v>30</v>
      </c>
      <c r="T1298" t="s">
        <v>38</v>
      </c>
      <c r="U1298" t="s">
        <v>32</v>
      </c>
      <c r="V1298" t="s">
        <v>47</v>
      </c>
      <c r="W1298">
        <v>1</v>
      </c>
      <c r="X1298">
        <v>9</v>
      </c>
      <c r="Y1298">
        <v>12316</v>
      </c>
      <c r="Z1298">
        <v>4950.5200000000004</v>
      </c>
      <c r="AA1298">
        <v>25</v>
      </c>
      <c r="AB1298">
        <v>3</v>
      </c>
      <c r="AC1298">
        <v>9</v>
      </c>
      <c r="AD1298">
        <v>7365.48</v>
      </c>
      <c r="AE1298">
        <f t="shared" si="144"/>
        <v>4</v>
      </c>
      <c r="AF1298">
        <f t="shared" si="143"/>
        <v>2</v>
      </c>
      <c r="AG1298">
        <f t="shared" si="140"/>
        <v>1</v>
      </c>
      <c r="AH1298">
        <f t="shared" si="141"/>
        <v>421</v>
      </c>
      <c r="AI1298" t="str">
        <f t="shared" si="142"/>
        <v>Platinum Customer</v>
      </c>
    </row>
    <row r="1299" spans="1:35" x14ac:dyDescent="0.3">
      <c r="A1299">
        <v>126</v>
      </c>
      <c r="B1299" t="s">
        <v>3991</v>
      </c>
      <c r="C1299">
        <v>4508</v>
      </c>
      <c r="D1299" t="s">
        <v>53</v>
      </c>
      <c r="E1299" t="s">
        <v>25</v>
      </c>
      <c r="F1299">
        <v>4</v>
      </c>
      <c r="G1299" t="s">
        <v>3992</v>
      </c>
      <c r="H1299" t="s">
        <v>1696</v>
      </c>
      <c r="I1299" t="str">
        <f>VLOOKUP(A1299,[1]Transactions!$A$2:$Y$3480,8,FALSE)</f>
        <v>Standard</v>
      </c>
      <c r="J1299">
        <f>VLOOKUP(A1299,[1]Transactions!$A$2:$Y$3480,13,FALSE)</f>
        <v>693.76</v>
      </c>
      <c r="K1299" s="4">
        <f>VLOOKUP(A1299,[1]Transactions!$A$2:$Y$3480,14,FALSE)</f>
        <v>37823</v>
      </c>
      <c r="M1299" t="b">
        <f>VLOOKUP(A1299,[1]Transactions!$A$2:$Y$3480,5,FALSE)</f>
        <v>0</v>
      </c>
      <c r="N1299" t="str">
        <f>VLOOKUP(A1299,[1]Transactions!$A$2:$Y$3480,6,FALSE)</f>
        <v>Approved</v>
      </c>
      <c r="O1299" t="str">
        <f>VLOOKUP(A1299,[1]Transactions!$A$1:$Y$3480,7,FALSE)</f>
        <v>OHM Cycles</v>
      </c>
      <c r="P1299" t="s">
        <v>28</v>
      </c>
      <c r="Q1299">
        <v>53</v>
      </c>
      <c r="R1299" t="s">
        <v>429</v>
      </c>
      <c r="S1299" t="s">
        <v>30</v>
      </c>
      <c r="T1299" t="s">
        <v>31</v>
      </c>
      <c r="U1299" t="s">
        <v>32</v>
      </c>
      <c r="V1299" t="s">
        <v>33</v>
      </c>
      <c r="W1299">
        <v>3</v>
      </c>
      <c r="X1299">
        <v>3</v>
      </c>
      <c r="Y1299">
        <v>3448.12</v>
      </c>
      <c r="Z1299">
        <v>2351.66</v>
      </c>
      <c r="AA1299">
        <v>27</v>
      </c>
      <c r="AB1299">
        <v>11</v>
      </c>
      <c r="AC1299">
        <v>3</v>
      </c>
      <c r="AD1299">
        <v>1096.46</v>
      </c>
      <c r="AE1299">
        <f t="shared" si="144"/>
        <v>4</v>
      </c>
      <c r="AF1299">
        <f t="shared" si="143"/>
        <v>4</v>
      </c>
      <c r="AG1299">
        <f t="shared" si="140"/>
        <v>4</v>
      </c>
      <c r="AH1299">
        <f t="shared" si="141"/>
        <v>444</v>
      </c>
      <c r="AI1299" t="str">
        <f t="shared" si="142"/>
        <v>Platinum Customer</v>
      </c>
    </row>
    <row r="1300" spans="1:35" x14ac:dyDescent="0.3">
      <c r="A1300">
        <v>2927</v>
      </c>
      <c r="B1300" t="s">
        <v>3993</v>
      </c>
      <c r="C1300">
        <v>3933</v>
      </c>
      <c r="D1300" t="s">
        <v>40</v>
      </c>
      <c r="E1300" t="s">
        <v>25</v>
      </c>
      <c r="F1300">
        <v>11</v>
      </c>
      <c r="G1300" t="s">
        <v>3994</v>
      </c>
      <c r="H1300" t="s">
        <v>3995</v>
      </c>
      <c r="I1300" t="str">
        <f>VLOOKUP(A1300,[1]Transactions!$A$2:$Y$3480,8,FALSE)</f>
        <v>Standard</v>
      </c>
      <c r="J1300">
        <f>VLOOKUP(A1300,[1]Transactions!$A$2:$Y$3480,13,FALSE)</f>
        <v>903.11</v>
      </c>
      <c r="K1300" s="4">
        <f>VLOOKUP(A1300,[1]Transactions!$A$2:$Y$3480,14,FALSE)</f>
        <v>40618</v>
      </c>
      <c r="M1300" t="b">
        <f>VLOOKUP(A1300,[1]Transactions!$A$2:$Y$3480,5,FALSE)</f>
        <v>1</v>
      </c>
      <c r="N1300" t="str">
        <f>VLOOKUP(A1300,[1]Transactions!$A$2:$Y$3480,6,FALSE)</f>
        <v>Approved</v>
      </c>
      <c r="O1300" t="str">
        <f>VLOOKUP(A1300,[1]Transactions!$A$1:$Y$3480,7,FALSE)</f>
        <v>Trek Bicycles</v>
      </c>
      <c r="P1300" t="s">
        <v>28</v>
      </c>
      <c r="Q1300">
        <v>49</v>
      </c>
      <c r="R1300" t="s">
        <v>658</v>
      </c>
      <c r="S1300" t="s">
        <v>119</v>
      </c>
      <c r="T1300" t="s">
        <v>38</v>
      </c>
      <c r="U1300" t="s">
        <v>32</v>
      </c>
      <c r="V1300" t="s">
        <v>33</v>
      </c>
      <c r="W1300">
        <v>14</v>
      </c>
      <c r="X1300">
        <v>3</v>
      </c>
      <c r="Y1300">
        <v>4096.32</v>
      </c>
      <c r="Z1300">
        <v>1656.3</v>
      </c>
      <c r="AA1300">
        <v>60</v>
      </c>
      <c r="AB1300">
        <v>99</v>
      </c>
      <c r="AC1300">
        <v>3</v>
      </c>
      <c r="AD1300">
        <v>2440.02</v>
      </c>
      <c r="AE1300">
        <f t="shared" si="144"/>
        <v>1</v>
      </c>
      <c r="AF1300">
        <f t="shared" si="143"/>
        <v>4</v>
      </c>
      <c r="AG1300">
        <f t="shared" si="140"/>
        <v>3</v>
      </c>
      <c r="AH1300">
        <f t="shared" si="141"/>
        <v>143</v>
      </c>
      <c r="AI1300" t="str">
        <f t="shared" si="142"/>
        <v>Bronz customer</v>
      </c>
    </row>
    <row r="1301" spans="1:35" x14ac:dyDescent="0.3">
      <c r="A1301">
        <v>1586</v>
      </c>
      <c r="B1301" t="s">
        <v>3996</v>
      </c>
      <c r="C1301">
        <v>2119</v>
      </c>
      <c r="D1301" t="s">
        <v>24</v>
      </c>
      <c r="E1301" t="s">
        <v>25</v>
      </c>
      <c r="F1301">
        <v>11</v>
      </c>
      <c r="G1301" t="s">
        <v>3244</v>
      </c>
      <c r="H1301" t="s">
        <v>3997</v>
      </c>
      <c r="I1301" t="str">
        <f>VLOOKUP(A1301,[1]Transactions!$A$2:$Y$3480,8,FALSE)</f>
        <v>Standard</v>
      </c>
      <c r="J1301">
        <f>VLOOKUP(A1301,[1]Transactions!$A$2:$Y$3480,13,FALSE)</f>
        <v>143.82</v>
      </c>
      <c r="K1301" s="4">
        <f>VLOOKUP(A1301,[1]Transactions!$A$2:$Y$3480,14,FALSE)</f>
        <v>34244</v>
      </c>
      <c r="M1301" t="b">
        <f>VLOOKUP(A1301,[1]Transactions!$A$2:$Y$3480,5,FALSE)</f>
        <v>1</v>
      </c>
      <c r="N1301" t="str">
        <f>VLOOKUP(A1301,[1]Transactions!$A$2:$Y$3480,6,FALSE)</f>
        <v>Approved</v>
      </c>
      <c r="O1301" t="str">
        <f>VLOOKUP(A1301,[1]Transactions!$A$1:$Y$3480,7,FALSE)</f>
        <v>Solex</v>
      </c>
      <c r="P1301" t="s">
        <v>43</v>
      </c>
      <c r="Q1301">
        <v>47</v>
      </c>
      <c r="R1301" t="s">
        <v>453</v>
      </c>
      <c r="S1301" t="s">
        <v>119</v>
      </c>
      <c r="T1301" t="s">
        <v>46</v>
      </c>
      <c r="U1301" t="s">
        <v>32</v>
      </c>
      <c r="V1301" t="s">
        <v>47</v>
      </c>
      <c r="W1301">
        <v>15</v>
      </c>
      <c r="X1301">
        <v>6</v>
      </c>
      <c r="Y1301">
        <v>6104.44</v>
      </c>
      <c r="Z1301">
        <v>1950.42</v>
      </c>
      <c r="AA1301">
        <v>34</v>
      </c>
      <c r="AB1301">
        <v>16</v>
      </c>
      <c r="AC1301">
        <v>6</v>
      </c>
      <c r="AD1301">
        <v>4154.0200000000004</v>
      </c>
      <c r="AE1301">
        <f t="shared" si="144"/>
        <v>4</v>
      </c>
      <c r="AF1301">
        <f t="shared" si="143"/>
        <v>3</v>
      </c>
      <c r="AG1301">
        <f t="shared" si="140"/>
        <v>2</v>
      </c>
      <c r="AH1301">
        <f t="shared" si="141"/>
        <v>432</v>
      </c>
      <c r="AI1301" t="str">
        <f t="shared" si="142"/>
        <v>Platinum Customer</v>
      </c>
    </row>
    <row r="1302" spans="1:35" x14ac:dyDescent="0.3">
      <c r="A1302">
        <v>842</v>
      </c>
      <c r="B1302" t="s">
        <v>3998</v>
      </c>
      <c r="C1302">
        <v>3028</v>
      </c>
      <c r="D1302" t="s">
        <v>40</v>
      </c>
      <c r="E1302" t="s">
        <v>25</v>
      </c>
      <c r="F1302">
        <v>6</v>
      </c>
      <c r="G1302" t="s">
        <v>3999</v>
      </c>
      <c r="H1302" t="s">
        <v>4000</v>
      </c>
      <c r="I1302" t="str">
        <f>VLOOKUP(A1302,[1]Transactions!$A$2:$Y$3480,8,FALSE)</f>
        <v>Road</v>
      </c>
      <c r="J1302">
        <f>VLOOKUP(A1302,[1]Transactions!$A$2:$Y$3480,13,FALSE)</f>
        <v>133.38</v>
      </c>
      <c r="K1302" s="4">
        <f>VLOOKUP(A1302,[1]Transactions!$A$2:$Y$3480,14,FALSE)</f>
        <v>35707</v>
      </c>
      <c r="M1302" t="b">
        <f>VLOOKUP(A1302,[1]Transactions!$A$2:$Y$3480,5,FALSE)</f>
        <v>1</v>
      </c>
      <c r="N1302" t="str">
        <f>VLOOKUP(A1302,[1]Transactions!$A$2:$Y$3480,6,FALSE)</f>
        <v>Approved</v>
      </c>
      <c r="O1302" t="str">
        <f>VLOOKUP(A1302,[1]Transactions!$A$1:$Y$3480,7,FALSE)</f>
        <v>Trek Bicycles</v>
      </c>
      <c r="P1302" t="s">
        <v>28</v>
      </c>
      <c r="Q1302">
        <v>59</v>
      </c>
      <c r="R1302" t="s">
        <v>1064</v>
      </c>
      <c r="S1302" t="s">
        <v>45</v>
      </c>
      <c r="T1302" t="s">
        <v>46</v>
      </c>
      <c r="U1302" t="s">
        <v>32</v>
      </c>
      <c r="V1302" t="s">
        <v>47</v>
      </c>
      <c r="W1302">
        <v>2</v>
      </c>
      <c r="X1302">
        <v>3</v>
      </c>
      <c r="Y1302">
        <v>2614.8000000000002</v>
      </c>
      <c r="Z1302">
        <v>887.48</v>
      </c>
      <c r="AA1302">
        <v>21</v>
      </c>
      <c r="AB1302">
        <v>55</v>
      </c>
      <c r="AC1302">
        <v>3</v>
      </c>
      <c r="AD1302">
        <v>1727.32</v>
      </c>
      <c r="AE1302">
        <f t="shared" si="144"/>
        <v>2</v>
      </c>
      <c r="AF1302">
        <f t="shared" si="143"/>
        <v>4</v>
      </c>
      <c r="AG1302">
        <f t="shared" si="140"/>
        <v>4</v>
      </c>
      <c r="AH1302">
        <f t="shared" si="141"/>
        <v>244</v>
      </c>
      <c r="AI1302" t="str">
        <f t="shared" si="142"/>
        <v>Gold Customerr</v>
      </c>
    </row>
    <row r="1303" spans="1:35" x14ac:dyDescent="0.3">
      <c r="A1303">
        <v>1963</v>
      </c>
      <c r="B1303" t="s">
        <v>4001</v>
      </c>
      <c r="C1303">
        <v>4500</v>
      </c>
      <c r="D1303" t="s">
        <v>53</v>
      </c>
      <c r="E1303" t="s">
        <v>25</v>
      </c>
      <c r="F1303">
        <v>8</v>
      </c>
      <c r="G1303" t="s">
        <v>4002</v>
      </c>
      <c r="H1303" t="s">
        <v>4003</v>
      </c>
      <c r="I1303" t="str">
        <f>VLOOKUP(A1303,[1]Transactions!$A$2:$Y$3480,8,FALSE)</f>
        <v>Road</v>
      </c>
      <c r="J1303">
        <f>VLOOKUP(A1303,[1]Transactions!$A$2:$Y$3480,13,FALSE)</f>
        <v>1295.43</v>
      </c>
      <c r="K1303" s="4">
        <f>VLOOKUP(A1303,[1]Transactions!$A$2:$Y$3480,14,FALSE)</f>
        <v>40649</v>
      </c>
      <c r="M1303" t="b">
        <f>VLOOKUP(A1303,[1]Transactions!$A$2:$Y$3480,5,FALSE)</f>
        <v>1</v>
      </c>
      <c r="N1303" t="str">
        <f>VLOOKUP(A1303,[1]Transactions!$A$2:$Y$3480,6,FALSE)</f>
        <v>Approved</v>
      </c>
      <c r="O1303" t="str">
        <f>VLOOKUP(A1303,[1]Transactions!$A$1:$Y$3480,7,FALSE)</f>
        <v>Trek Bicycles</v>
      </c>
      <c r="P1303" t="s">
        <v>28</v>
      </c>
      <c r="Q1303">
        <v>81</v>
      </c>
      <c r="R1303" t="s">
        <v>445</v>
      </c>
      <c r="S1303" t="s">
        <v>7272</v>
      </c>
      <c r="T1303" t="s">
        <v>31</v>
      </c>
      <c r="U1303" t="s">
        <v>32</v>
      </c>
      <c r="V1303" t="s">
        <v>33</v>
      </c>
      <c r="W1303">
        <v>4</v>
      </c>
      <c r="X1303">
        <v>2</v>
      </c>
      <c r="Y1303">
        <v>2683.29</v>
      </c>
      <c r="Z1303">
        <v>854.82</v>
      </c>
      <c r="AA1303">
        <v>22</v>
      </c>
      <c r="AB1303">
        <v>9</v>
      </c>
      <c r="AC1303">
        <v>2</v>
      </c>
      <c r="AD1303">
        <v>1828.47</v>
      </c>
      <c r="AE1303">
        <f t="shared" si="144"/>
        <v>4</v>
      </c>
      <c r="AF1303">
        <f t="shared" si="143"/>
        <v>4</v>
      </c>
      <c r="AG1303">
        <f t="shared" si="140"/>
        <v>4</v>
      </c>
      <c r="AH1303">
        <f t="shared" si="141"/>
        <v>444</v>
      </c>
      <c r="AI1303" t="str">
        <f t="shared" si="142"/>
        <v>Platinum Customer</v>
      </c>
    </row>
    <row r="1304" spans="1:35" x14ac:dyDescent="0.3">
      <c r="A1304">
        <v>1440</v>
      </c>
      <c r="B1304" t="s">
        <v>4004</v>
      </c>
      <c r="C1304">
        <v>2749</v>
      </c>
      <c r="D1304" t="s">
        <v>24</v>
      </c>
      <c r="E1304" t="s">
        <v>25</v>
      </c>
      <c r="F1304">
        <v>9</v>
      </c>
      <c r="G1304" t="s">
        <v>4005</v>
      </c>
      <c r="H1304" t="s">
        <v>4006</v>
      </c>
      <c r="I1304" t="str">
        <f>VLOOKUP(A1304,[1]Transactions!$A$2:$Y$3480,8,FALSE)</f>
        <v>Standard</v>
      </c>
      <c r="J1304">
        <f>VLOOKUP(A1304,[1]Transactions!$A$2:$Y$3480,13,FALSE)</f>
        <v>1230.3000000000002</v>
      </c>
      <c r="K1304" s="4">
        <f>VLOOKUP(A1304,[1]Transactions!$A$2:$Y$3480,14,FALSE)</f>
        <v>34115</v>
      </c>
      <c r="M1304" t="b">
        <f>VLOOKUP(A1304,[1]Transactions!$A$2:$Y$3480,5,FALSE)</f>
        <v>1</v>
      </c>
      <c r="N1304" t="str">
        <f>VLOOKUP(A1304,[1]Transactions!$A$2:$Y$3480,6,FALSE)</f>
        <v>Approved</v>
      </c>
      <c r="O1304" t="str">
        <f>VLOOKUP(A1304,[1]Transactions!$A$1:$Y$3480,7,FALSE)</f>
        <v>WeareA2B</v>
      </c>
      <c r="P1304" t="s">
        <v>43</v>
      </c>
      <c r="Q1304">
        <v>19</v>
      </c>
      <c r="R1304" t="s">
        <v>415</v>
      </c>
      <c r="S1304" t="s">
        <v>45</v>
      </c>
      <c r="T1304" t="s">
        <v>46</v>
      </c>
      <c r="U1304" t="s">
        <v>32</v>
      </c>
      <c r="V1304" t="s">
        <v>33</v>
      </c>
      <c r="W1304">
        <v>12</v>
      </c>
      <c r="X1304">
        <v>6</v>
      </c>
      <c r="Y1304">
        <v>8415.02</v>
      </c>
      <c r="Z1304">
        <v>2052.5500000000002</v>
      </c>
      <c r="AA1304">
        <v>54</v>
      </c>
      <c r="AB1304">
        <v>19</v>
      </c>
      <c r="AC1304">
        <v>6</v>
      </c>
      <c r="AD1304">
        <v>6362.47</v>
      </c>
      <c r="AE1304">
        <f t="shared" si="144"/>
        <v>3</v>
      </c>
      <c r="AF1304">
        <f t="shared" si="143"/>
        <v>3</v>
      </c>
      <c r="AG1304">
        <f t="shared" si="140"/>
        <v>1</v>
      </c>
      <c r="AH1304">
        <f t="shared" si="141"/>
        <v>331</v>
      </c>
      <c r="AI1304" t="str">
        <f t="shared" si="142"/>
        <v>Silver Customer</v>
      </c>
    </row>
    <row r="1305" spans="1:35" x14ac:dyDescent="0.3">
      <c r="A1305">
        <v>1672</v>
      </c>
      <c r="B1305" t="s">
        <v>4007</v>
      </c>
      <c r="C1305">
        <v>2217</v>
      </c>
      <c r="D1305" t="s">
        <v>24</v>
      </c>
      <c r="E1305" t="s">
        <v>25</v>
      </c>
      <c r="F1305">
        <v>11</v>
      </c>
      <c r="G1305" t="s">
        <v>4008</v>
      </c>
      <c r="H1305" t="s">
        <v>1471</v>
      </c>
      <c r="I1305" t="str">
        <f>VLOOKUP(A1305,[1]Transactions!$A$2:$Y$3480,8,FALSE)</f>
        <v>Standard</v>
      </c>
      <c r="J1305">
        <f>VLOOKUP(A1305,[1]Transactions!$A$2:$Y$3480,13,FALSE)</f>
        <v>90.099999999999966</v>
      </c>
      <c r="K1305" s="4">
        <f>VLOOKUP(A1305,[1]Transactions!$A$2:$Y$3480,14,FALSE)</f>
        <v>42710</v>
      </c>
      <c r="M1305" t="b">
        <f>VLOOKUP(A1305,[1]Transactions!$A$2:$Y$3480,5,FALSE)</f>
        <v>1</v>
      </c>
      <c r="N1305" t="str">
        <f>VLOOKUP(A1305,[1]Transactions!$A$2:$Y$3480,6,FALSE)</f>
        <v>Approved</v>
      </c>
      <c r="O1305" t="str">
        <f>VLOOKUP(A1305,[1]Transactions!$A$1:$Y$3480,7,FALSE)</f>
        <v>Norco Bicycles</v>
      </c>
      <c r="P1305" t="s">
        <v>43</v>
      </c>
      <c r="Q1305">
        <v>21</v>
      </c>
      <c r="R1305" t="s">
        <v>145</v>
      </c>
      <c r="S1305" t="s">
        <v>219</v>
      </c>
      <c r="T1305" t="s">
        <v>38</v>
      </c>
      <c r="U1305" t="s">
        <v>32</v>
      </c>
      <c r="V1305" t="s">
        <v>33</v>
      </c>
      <c r="W1305">
        <v>9</v>
      </c>
      <c r="X1305">
        <v>11</v>
      </c>
      <c r="Y1305">
        <v>11450.34</v>
      </c>
      <c r="Z1305">
        <v>5544.56</v>
      </c>
      <c r="AA1305">
        <v>57</v>
      </c>
      <c r="AB1305">
        <v>42</v>
      </c>
      <c r="AC1305">
        <v>11</v>
      </c>
      <c r="AD1305">
        <v>5905.78</v>
      </c>
      <c r="AE1305">
        <f t="shared" si="144"/>
        <v>3</v>
      </c>
      <c r="AF1305">
        <f t="shared" si="143"/>
        <v>2</v>
      </c>
      <c r="AG1305">
        <f t="shared" si="140"/>
        <v>1</v>
      </c>
      <c r="AH1305">
        <f t="shared" si="141"/>
        <v>321</v>
      </c>
      <c r="AI1305" t="str">
        <f t="shared" si="142"/>
        <v>Silver Customer</v>
      </c>
    </row>
    <row r="1306" spans="1:35" x14ac:dyDescent="0.3">
      <c r="A1306">
        <v>21</v>
      </c>
      <c r="B1306" t="s">
        <v>4009</v>
      </c>
      <c r="C1306">
        <v>2650</v>
      </c>
      <c r="D1306" t="s">
        <v>24</v>
      </c>
      <c r="E1306" t="s">
        <v>25</v>
      </c>
      <c r="F1306">
        <v>7</v>
      </c>
      <c r="G1306" t="s">
        <v>4010</v>
      </c>
      <c r="H1306" t="s">
        <v>4011</v>
      </c>
      <c r="I1306" t="str">
        <f>VLOOKUP(A1306,[1]Transactions!$A$2:$Y$3480,8,FALSE)</f>
        <v>Standard</v>
      </c>
      <c r="J1306">
        <f>VLOOKUP(A1306,[1]Transactions!$A$2:$Y$3480,13,FALSE)</f>
        <v>110.80999999999995</v>
      </c>
      <c r="K1306" s="4">
        <f>VLOOKUP(A1306,[1]Transactions!$A$2:$Y$3480,14,FALSE)</f>
        <v>36334</v>
      </c>
      <c r="M1306" t="b">
        <f>VLOOKUP(A1306,[1]Transactions!$A$2:$Y$3480,5,FALSE)</f>
        <v>0</v>
      </c>
      <c r="N1306" t="str">
        <f>VLOOKUP(A1306,[1]Transactions!$A$2:$Y$3480,6,FALSE)</f>
        <v>Approved</v>
      </c>
      <c r="O1306" t="str">
        <f>VLOOKUP(A1306,[1]Transactions!$A$1:$Y$3480,7,FALSE)</f>
        <v>Trek Bicycles</v>
      </c>
      <c r="P1306" t="s">
        <v>28</v>
      </c>
      <c r="Q1306">
        <v>74</v>
      </c>
      <c r="R1306" t="s">
        <v>2195</v>
      </c>
      <c r="S1306" t="s">
        <v>119</v>
      </c>
      <c r="T1306" t="s">
        <v>38</v>
      </c>
      <c r="U1306" t="s">
        <v>32</v>
      </c>
      <c r="V1306" t="s">
        <v>33</v>
      </c>
      <c r="W1306">
        <v>16</v>
      </c>
      <c r="X1306">
        <v>5</v>
      </c>
      <c r="Y1306">
        <v>7446.21</v>
      </c>
      <c r="Z1306">
        <v>3216.8</v>
      </c>
      <c r="AA1306">
        <v>40</v>
      </c>
      <c r="AB1306">
        <v>6</v>
      </c>
      <c r="AC1306">
        <v>5</v>
      </c>
      <c r="AD1306">
        <v>4229.41</v>
      </c>
      <c r="AE1306">
        <f t="shared" si="144"/>
        <v>4</v>
      </c>
      <c r="AF1306">
        <f>_xlfn.IFS(AC1306&gt;=14,1,AND(AC1306&lt;=14,AC1306&gt;7),2,AND(AC1306&lt;=7,AC1306&gt;=5),3,AND(AC1306&lt;=4,AC1306&gt;0),4)</f>
        <v>3</v>
      </c>
      <c r="AG1306">
        <f t="shared" si="140"/>
        <v>2</v>
      </c>
      <c r="AH1306">
        <f t="shared" si="141"/>
        <v>432</v>
      </c>
      <c r="AI1306" t="str">
        <f t="shared" si="142"/>
        <v>Platinum Customer</v>
      </c>
    </row>
    <row r="1307" spans="1:35" x14ac:dyDescent="0.3">
      <c r="A1307">
        <v>1847</v>
      </c>
      <c r="B1307" t="s">
        <v>4012</v>
      </c>
      <c r="C1307">
        <v>2665</v>
      </c>
      <c r="D1307" t="s">
        <v>24</v>
      </c>
      <c r="E1307" t="s">
        <v>25</v>
      </c>
      <c r="F1307">
        <v>1</v>
      </c>
      <c r="G1307" t="s">
        <v>4013</v>
      </c>
      <c r="H1307" t="s">
        <v>4014</v>
      </c>
      <c r="I1307" t="str">
        <f>VLOOKUP(A1307,[1]Transactions!$A$2:$Y$3480,8,FALSE)</f>
        <v>Standard</v>
      </c>
      <c r="J1307">
        <f>VLOOKUP(A1307,[1]Transactions!$A$2:$Y$3480,13,FALSE)</f>
        <v>1069.5500000000002</v>
      </c>
      <c r="K1307" s="4">
        <f>VLOOKUP(A1307,[1]Transactions!$A$2:$Y$3480,14,FALSE)</f>
        <v>37838</v>
      </c>
      <c r="M1307" t="b">
        <f>VLOOKUP(A1307,[1]Transactions!$A$2:$Y$3480,5,FALSE)</f>
        <v>1</v>
      </c>
      <c r="N1307" t="str">
        <f>VLOOKUP(A1307,[1]Transactions!$A$2:$Y$3480,6,FALSE)</f>
        <v>Approved</v>
      </c>
      <c r="O1307" t="str">
        <f>VLOOKUP(A1307,[1]Transactions!$A$1:$Y$3480,7,FALSE)</f>
        <v>WeareA2B</v>
      </c>
      <c r="P1307" t="s">
        <v>43</v>
      </c>
      <c r="Q1307">
        <v>68</v>
      </c>
      <c r="R1307" t="s">
        <v>425</v>
      </c>
      <c r="S1307" t="s">
        <v>119</v>
      </c>
      <c r="T1307" t="s">
        <v>31</v>
      </c>
      <c r="U1307" t="s">
        <v>32</v>
      </c>
      <c r="V1307" t="s">
        <v>47</v>
      </c>
      <c r="W1307">
        <v>6</v>
      </c>
      <c r="X1307">
        <v>3</v>
      </c>
      <c r="Y1307">
        <v>3921.92</v>
      </c>
      <c r="Z1307">
        <v>2002.09</v>
      </c>
      <c r="AA1307">
        <v>42</v>
      </c>
      <c r="AB1307">
        <v>32</v>
      </c>
      <c r="AC1307">
        <v>3</v>
      </c>
      <c r="AD1307">
        <v>1919.83</v>
      </c>
      <c r="AE1307">
        <f t="shared" si="144"/>
        <v>3</v>
      </c>
      <c r="AF1307">
        <f t="shared" si="143"/>
        <v>4</v>
      </c>
      <c r="AG1307">
        <f t="shared" si="140"/>
        <v>3</v>
      </c>
      <c r="AH1307">
        <f t="shared" si="141"/>
        <v>343</v>
      </c>
      <c r="AI1307" t="str">
        <f t="shared" si="142"/>
        <v>Silver Customer</v>
      </c>
    </row>
    <row r="1308" spans="1:35" x14ac:dyDescent="0.3">
      <c r="A1308">
        <v>2014</v>
      </c>
      <c r="B1308" t="s">
        <v>4015</v>
      </c>
      <c r="C1308">
        <v>2234</v>
      </c>
      <c r="D1308" t="s">
        <v>24</v>
      </c>
      <c r="E1308" t="s">
        <v>25</v>
      </c>
      <c r="F1308">
        <v>10</v>
      </c>
      <c r="G1308" t="s">
        <v>4016</v>
      </c>
      <c r="H1308" t="s">
        <v>4017</v>
      </c>
      <c r="I1308" t="str">
        <f>VLOOKUP(A1308,[1]Transactions!$A$2:$Y$3480,8,FALSE)</f>
        <v>Standard</v>
      </c>
      <c r="J1308">
        <f>VLOOKUP(A1308,[1]Transactions!$A$2:$Y$3480,13,FALSE)</f>
        <v>195.33999999999992</v>
      </c>
      <c r="K1308" s="4">
        <f>VLOOKUP(A1308,[1]Transactions!$A$2:$Y$3480,14,FALSE)</f>
        <v>40670</v>
      </c>
      <c r="M1308" t="b">
        <f>VLOOKUP(A1308,[1]Transactions!$A$2:$Y$3480,5,FALSE)</f>
        <v>0</v>
      </c>
      <c r="N1308" t="str">
        <f>VLOOKUP(A1308,[1]Transactions!$A$2:$Y$3480,6,FALSE)</f>
        <v>Approved</v>
      </c>
      <c r="O1308" t="str">
        <f>VLOOKUP(A1308,[1]Transactions!$A$1:$Y$3480,7,FALSE)</f>
        <v>Trek Bicycles</v>
      </c>
      <c r="P1308" t="s">
        <v>43</v>
      </c>
      <c r="Q1308">
        <v>49</v>
      </c>
      <c r="R1308" t="s">
        <v>161</v>
      </c>
      <c r="S1308" t="s">
        <v>119</v>
      </c>
      <c r="T1308" t="s">
        <v>31</v>
      </c>
      <c r="U1308" t="s">
        <v>32</v>
      </c>
      <c r="V1308" t="s">
        <v>33</v>
      </c>
      <c r="W1308">
        <v>8</v>
      </c>
      <c r="X1308">
        <v>6</v>
      </c>
      <c r="Y1308">
        <v>5544.87</v>
      </c>
      <c r="Z1308">
        <v>2672.46</v>
      </c>
      <c r="AA1308">
        <v>30</v>
      </c>
      <c r="AB1308">
        <v>54</v>
      </c>
      <c r="AC1308">
        <v>6</v>
      </c>
      <c r="AD1308">
        <v>2872.41</v>
      </c>
      <c r="AE1308">
        <f t="shared" si="144"/>
        <v>2</v>
      </c>
      <c r="AF1308">
        <f t="shared" si="143"/>
        <v>3</v>
      </c>
      <c r="AG1308">
        <f t="shared" si="140"/>
        <v>3</v>
      </c>
      <c r="AH1308">
        <f t="shared" si="141"/>
        <v>233</v>
      </c>
      <c r="AI1308" t="str">
        <f t="shared" si="142"/>
        <v>Gold Customerr</v>
      </c>
    </row>
    <row r="1309" spans="1:35" x14ac:dyDescent="0.3">
      <c r="A1309">
        <v>777</v>
      </c>
      <c r="B1309" t="s">
        <v>4018</v>
      </c>
      <c r="C1309">
        <v>2145</v>
      </c>
      <c r="D1309" t="s">
        <v>24</v>
      </c>
      <c r="E1309" t="s">
        <v>25</v>
      </c>
      <c r="F1309">
        <v>9</v>
      </c>
      <c r="G1309" t="s">
        <v>4019</v>
      </c>
      <c r="H1309" t="s">
        <v>4020</v>
      </c>
      <c r="I1309" t="str">
        <f>VLOOKUP(A1309,[1]Transactions!$A$2:$Y$3480,8,FALSE)</f>
        <v>Standard</v>
      </c>
      <c r="J1309">
        <f>VLOOKUP(A1309,[1]Transactions!$A$2:$Y$3480,13,FALSE)</f>
        <v>903.11</v>
      </c>
      <c r="K1309" s="4">
        <f>VLOOKUP(A1309,[1]Transactions!$A$2:$Y$3480,14,FALSE)</f>
        <v>34527</v>
      </c>
      <c r="M1309" t="b">
        <f>VLOOKUP(A1309,[1]Transactions!$A$2:$Y$3480,5,FALSE)</f>
        <v>1</v>
      </c>
      <c r="N1309" t="str">
        <f>VLOOKUP(A1309,[1]Transactions!$A$2:$Y$3480,6,FALSE)</f>
        <v>Approved</v>
      </c>
      <c r="O1309" t="str">
        <f>VLOOKUP(A1309,[1]Transactions!$A$1:$Y$3480,7,FALSE)</f>
        <v>Trek Bicycles</v>
      </c>
      <c r="P1309" t="s">
        <v>28</v>
      </c>
      <c r="Q1309">
        <v>2</v>
      </c>
      <c r="R1309" t="s">
        <v>321</v>
      </c>
      <c r="S1309" t="s">
        <v>45</v>
      </c>
      <c r="T1309" t="s">
        <v>46</v>
      </c>
      <c r="U1309" t="s">
        <v>32</v>
      </c>
      <c r="V1309" t="s">
        <v>47</v>
      </c>
      <c r="W1309">
        <v>4</v>
      </c>
      <c r="X1309">
        <v>6</v>
      </c>
      <c r="Y1309">
        <v>5113.99</v>
      </c>
      <c r="Z1309">
        <v>1929.66</v>
      </c>
      <c r="AA1309">
        <v>27</v>
      </c>
      <c r="AB1309">
        <v>27</v>
      </c>
      <c r="AC1309">
        <v>6</v>
      </c>
      <c r="AD1309">
        <v>3184.33</v>
      </c>
      <c r="AE1309">
        <f t="shared" si="144"/>
        <v>3</v>
      </c>
      <c r="AF1309">
        <f t="shared" si="143"/>
        <v>3</v>
      </c>
      <c r="AG1309">
        <f t="shared" si="140"/>
        <v>2</v>
      </c>
      <c r="AH1309">
        <f t="shared" si="141"/>
        <v>332</v>
      </c>
      <c r="AI1309" t="str">
        <f t="shared" si="142"/>
        <v>Silver Customer</v>
      </c>
    </row>
    <row r="1310" spans="1:35" x14ac:dyDescent="0.3">
      <c r="A1310">
        <v>3121</v>
      </c>
      <c r="B1310" t="s">
        <v>4021</v>
      </c>
      <c r="C1310">
        <v>2304</v>
      </c>
      <c r="D1310" t="s">
        <v>24</v>
      </c>
      <c r="E1310" t="s">
        <v>25</v>
      </c>
      <c r="F1310">
        <v>7</v>
      </c>
      <c r="G1310" t="s">
        <v>3160</v>
      </c>
      <c r="H1310" t="s">
        <v>4022</v>
      </c>
      <c r="I1310" t="str">
        <f>VLOOKUP(A1310,[1]Transactions!$A$2:$Y$3480,8,FALSE)</f>
        <v>Standard</v>
      </c>
      <c r="J1310">
        <f>VLOOKUP(A1310,[1]Transactions!$A$2:$Y$3480,13,FALSE)</f>
        <v>356.5</v>
      </c>
      <c r="K1310" s="4">
        <f>VLOOKUP(A1310,[1]Transactions!$A$2:$Y$3480,14,FALSE)</f>
        <v>34071</v>
      </c>
      <c r="M1310" t="b">
        <f>VLOOKUP(A1310,[1]Transactions!$A$2:$Y$3480,5,FALSE)</f>
        <v>1</v>
      </c>
      <c r="N1310" t="str">
        <f>VLOOKUP(A1310,[1]Transactions!$A$2:$Y$3480,6,FALSE)</f>
        <v>Approved</v>
      </c>
      <c r="O1310" t="str">
        <f>VLOOKUP(A1310,[1]Transactions!$A$1:$Y$3480,7,FALSE)</f>
        <v>Solex</v>
      </c>
      <c r="P1310" t="s">
        <v>28</v>
      </c>
      <c r="Q1310">
        <v>82</v>
      </c>
      <c r="R1310" t="s">
        <v>474</v>
      </c>
      <c r="S1310" t="s">
        <v>119</v>
      </c>
      <c r="T1310" t="s">
        <v>31</v>
      </c>
      <c r="U1310" t="s">
        <v>32</v>
      </c>
      <c r="V1310" t="s">
        <v>47</v>
      </c>
      <c r="W1310">
        <v>19</v>
      </c>
      <c r="X1310">
        <v>6</v>
      </c>
      <c r="Y1310">
        <v>6379.44</v>
      </c>
      <c r="Z1310">
        <v>3215.31</v>
      </c>
      <c r="AA1310">
        <v>61</v>
      </c>
      <c r="AB1310">
        <v>48</v>
      </c>
      <c r="AC1310">
        <v>6</v>
      </c>
      <c r="AD1310">
        <v>3164.13</v>
      </c>
      <c r="AE1310">
        <f t="shared" si="144"/>
        <v>2</v>
      </c>
      <c r="AF1310">
        <f t="shared" si="143"/>
        <v>3</v>
      </c>
      <c r="AG1310">
        <f t="shared" si="140"/>
        <v>2</v>
      </c>
      <c r="AH1310">
        <f t="shared" si="141"/>
        <v>232</v>
      </c>
      <c r="AI1310" t="str">
        <f t="shared" si="142"/>
        <v>Gold Customerr</v>
      </c>
    </row>
    <row r="1311" spans="1:35" x14ac:dyDescent="0.3">
      <c r="A1311">
        <v>1098</v>
      </c>
      <c r="B1311" t="s">
        <v>4023</v>
      </c>
      <c r="C1311">
        <v>2160</v>
      </c>
      <c r="D1311" t="s">
        <v>24</v>
      </c>
      <c r="E1311" t="s">
        <v>25</v>
      </c>
      <c r="F1311">
        <v>9</v>
      </c>
      <c r="G1311" t="s">
        <v>4024</v>
      </c>
      <c r="H1311" t="s">
        <v>4025</v>
      </c>
      <c r="I1311" t="str">
        <f>VLOOKUP(A1311,[1]Transactions!$A$2:$Y$3480,8,FALSE)</f>
        <v>Standard</v>
      </c>
      <c r="J1311">
        <f>VLOOKUP(A1311,[1]Transactions!$A$2:$Y$3480,13,FALSE)</f>
        <v>431.33000000000004</v>
      </c>
      <c r="K1311" s="4">
        <f>VLOOKUP(A1311,[1]Transactions!$A$2:$Y$3480,14,FALSE)</f>
        <v>34527</v>
      </c>
      <c r="M1311" t="b">
        <f>VLOOKUP(A1311,[1]Transactions!$A$2:$Y$3480,5,FALSE)</f>
        <v>0</v>
      </c>
      <c r="N1311" t="str">
        <f>VLOOKUP(A1311,[1]Transactions!$A$2:$Y$3480,6,FALSE)</f>
        <v>Approved</v>
      </c>
      <c r="O1311" t="str">
        <f>VLOOKUP(A1311,[1]Transactions!$A$1:$Y$3480,7,FALSE)</f>
        <v>Giant Bicycles</v>
      </c>
      <c r="P1311" t="s">
        <v>43</v>
      </c>
      <c r="Q1311">
        <v>99</v>
      </c>
      <c r="R1311" t="s">
        <v>2738</v>
      </c>
      <c r="S1311" t="s">
        <v>45</v>
      </c>
      <c r="T1311" t="s">
        <v>31</v>
      </c>
      <c r="U1311" t="s">
        <v>32</v>
      </c>
      <c r="V1311" t="s">
        <v>33</v>
      </c>
      <c r="W1311">
        <v>12</v>
      </c>
      <c r="X1311">
        <v>8</v>
      </c>
      <c r="Y1311">
        <v>7594.29</v>
      </c>
      <c r="Z1311">
        <v>3715.15</v>
      </c>
      <c r="AA1311">
        <v>31</v>
      </c>
      <c r="AB1311">
        <v>8</v>
      </c>
      <c r="AC1311">
        <v>8</v>
      </c>
      <c r="AD1311">
        <v>3879.14</v>
      </c>
      <c r="AE1311">
        <f t="shared" si="144"/>
        <v>4</v>
      </c>
      <c r="AF1311">
        <f t="shared" si="143"/>
        <v>2</v>
      </c>
      <c r="AG1311">
        <f t="shared" si="140"/>
        <v>2</v>
      </c>
      <c r="AH1311">
        <f t="shared" si="141"/>
        <v>422</v>
      </c>
      <c r="AI1311" t="str">
        <f t="shared" si="142"/>
        <v>Platinum Customer</v>
      </c>
    </row>
    <row r="1312" spans="1:35" x14ac:dyDescent="0.3">
      <c r="A1312">
        <v>1978</v>
      </c>
      <c r="B1312" t="s">
        <v>4026</v>
      </c>
      <c r="C1312">
        <v>3095</v>
      </c>
      <c r="D1312" t="s">
        <v>40</v>
      </c>
      <c r="E1312" t="s">
        <v>25</v>
      </c>
      <c r="F1312">
        <v>9</v>
      </c>
      <c r="G1312" t="s">
        <v>4027</v>
      </c>
      <c r="H1312" t="s">
        <v>4028</v>
      </c>
      <c r="I1312" t="str">
        <f>VLOOKUP(A1312,[1]Transactions!$A$2:$Y$3480,8,FALSE)</f>
        <v>Mountain</v>
      </c>
      <c r="J1312">
        <f>VLOOKUP(A1312,[1]Transactions!$A$2:$Y$3480,13,FALSE)</f>
        <v>114.93</v>
      </c>
      <c r="K1312" s="4">
        <f>VLOOKUP(A1312,[1]Transactions!$A$2:$Y$3480,14,FALSE)</f>
        <v>40784</v>
      </c>
      <c r="M1312" t="b">
        <f>VLOOKUP(A1312,[1]Transactions!$A$2:$Y$3480,5,FALSE)</f>
        <v>0</v>
      </c>
      <c r="N1312" t="str">
        <f>VLOOKUP(A1312,[1]Transactions!$A$2:$Y$3480,6,FALSE)</f>
        <v>Approved</v>
      </c>
      <c r="O1312" t="str">
        <f>VLOOKUP(A1312,[1]Transactions!$A$1:$Y$3480,7,FALSE)</f>
        <v>Trek Bicycles</v>
      </c>
      <c r="P1312" t="s">
        <v>43</v>
      </c>
      <c r="Q1312">
        <v>53</v>
      </c>
      <c r="R1312" t="s">
        <v>130</v>
      </c>
      <c r="S1312" t="s">
        <v>30</v>
      </c>
      <c r="T1312" t="s">
        <v>31</v>
      </c>
      <c r="U1312" t="s">
        <v>32</v>
      </c>
      <c r="V1312" t="s">
        <v>47</v>
      </c>
      <c r="W1312">
        <v>16</v>
      </c>
      <c r="X1312">
        <v>2</v>
      </c>
      <c r="Y1312">
        <v>1458</v>
      </c>
      <c r="Z1312">
        <v>1291.22</v>
      </c>
      <c r="AA1312">
        <v>65</v>
      </c>
      <c r="AB1312">
        <v>152</v>
      </c>
      <c r="AC1312">
        <v>2</v>
      </c>
      <c r="AD1312">
        <v>166.78</v>
      </c>
      <c r="AE1312">
        <f t="shared" si="144"/>
        <v>1</v>
      </c>
      <c r="AF1312">
        <f t="shared" si="143"/>
        <v>4</v>
      </c>
      <c r="AG1312">
        <f t="shared" si="140"/>
        <v>4</v>
      </c>
      <c r="AH1312">
        <f t="shared" si="141"/>
        <v>144</v>
      </c>
      <c r="AI1312" t="str">
        <f t="shared" si="142"/>
        <v>Bronz customer</v>
      </c>
    </row>
    <row r="1313" spans="1:35" x14ac:dyDescent="0.3">
      <c r="A1313">
        <v>595</v>
      </c>
      <c r="B1313" t="s">
        <v>4029</v>
      </c>
      <c r="C1313">
        <v>4305</v>
      </c>
      <c r="D1313" t="s">
        <v>53</v>
      </c>
      <c r="E1313" t="s">
        <v>25</v>
      </c>
      <c r="F1313">
        <v>4</v>
      </c>
      <c r="G1313" t="s">
        <v>4030</v>
      </c>
      <c r="H1313" t="s">
        <v>4031</v>
      </c>
      <c r="I1313" t="str">
        <f>VLOOKUP(A1313,[1]Transactions!$A$2:$Y$3480,8,FALSE)</f>
        <v>Road</v>
      </c>
      <c r="J1313">
        <f>VLOOKUP(A1313,[1]Transactions!$A$2:$Y$3480,13,FALSE)</f>
        <v>75.480000000000018</v>
      </c>
      <c r="K1313" s="4">
        <f>VLOOKUP(A1313,[1]Transactions!$A$2:$Y$3480,14,FALSE)</f>
        <v>34079</v>
      </c>
      <c r="M1313" t="b">
        <f>VLOOKUP(A1313,[1]Transactions!$A$2:$Y$3480,5,FALSE)</f>
        <v>0</v>
      </c>
      <c r="N1313" t="str">
        <f>VLOOKUP(A1313,[1]Transactions!$A$2:$Y$3480,6,FALSE)</f>
        <v>Approved</v>
      </c>
      <c r="O1313" t="str">
        <f>VLOOKUP(A1313,[1]Transactions!$A$1:$Y$3480,7,FALSE)</f>
        <v>Trek Bicycles</v>
      </c>
      <c r="P1313" t="s">
        <v>28</v>
      </c>
      <c r="Q1313">
        <v>72</v>
      </c>
      <c r="R1313" t="s">
        <v>1748</v>
      </c>
      <c r="S1313" t="s">
        <v>45</v>
      </c>
      <c r="T1313" t="s">
        <v>31</v>
      </c>
      <c r="U1313" t="s">
        <v>32</v>
      </c>
      <c r="V1313" t="s">
        <v>47</v>
      </c>
      <c r="W1313">
        <v>22</v>
      </c>
      <c r="X1313">
        <v>3</v>
      </c>
      <c r="Y1313">
        <v>3268.42</v>
      </c>
      <c r="Z1313">
        <v>1257.26</v>
      </c>
      <c r="AA1313">
        <v>47</v>
      </c>
      <c r="AB1313">
        <v>184</v>
      </c>
      <c r="AC1313">
        <v>3</v>
      </c>
      <c r="AD1313">
        <v>2011.16</v>
      </c>
      <c r="AE1313">
        <f t="shared" si="144"/>
        <v>1</v>
      </c>
      <c r="AF1313">
        <f t="shared" si="143"/>
        <v>4</v>
      </c>
      <c r="AG1313">
        <f t="shared" si="140"/>
        <v>3</v>
      </c>
      <c r="AH1313">
        <f t="shared" si="141"/>
        <v>143</v>
      </c>
      <c r="AI1313" t="str">
        <f t="shared" si="142"/>
        <v>Bronz customer</v>
      </c>
    </row>
    <row r="1314" spans="1:35" x14ac:dyDescent="0.3">
      <c r="A1314">
        <v>3306</v>
      </c>
      <c r="B1314" t="s">
        <v>4032</v>
      </c>
      <c r="C1314">
        <v>2170</v>
      </c>
      <c r="D1314" t="s">
        <v>24</v>
      </c>
      <c r="E1314" t="s">
        <v>25</v>
      </c>
      <c r="F1314">
        <v>9</v>
      </c>
      <c r="G1314" t="s">
        <v>4033</v>
      </c>
      <c r="H1314" t="s">
        <v>4034</v>
      </c>
      <c r="I1314" t="str">
        <f>VLOOKUP(A1314,[1]Transactions!$A$2:$Y$3480,8,FALSE)</f>
        <v>Standard</v>
      </c>
      <c r="J1314">
        <f>VLOOKUP(A1314,[1]Transactions!$A$2:$Y$3480,13,FALSE)</f>
        <v>72.599999999999966</v>
      </c>
      <c r="K1314" s="4">
        <f>VLOOKUP(A1314,[1]Transactions!$A$2:$Y$3480,14,FALSE)</f>
        <v>37626</v>
      </c>
      <c r="M1314" t="b">
        <f>VLOOKUP(A1314,[1]Transactions!$A$2:$Y$3480,5,FALSE)</f>
        <v>0</v>
      </c>
      <c r="N1314" t="str">
        <f>VLOOKUP(A1314,[1]Transactions!$A$2:$Y$3480,6,FALSE)</f>
        <v>Approved</v>
      </c>
      <c r="O1314" t="str">
        <f>VLOOKUP(A1314,[1]Transactions!$A$1:$Y$3480,7,FALSE)</f>
        <v>Norco Bicycles</v>
      </c>
      <c r="P1314" t="s">
        <v>28</v>
      </c>
      <c r="Q1314">
        <v>50</v>
      </c>
      <c r="R1314" t="s">
        <v>1064</v>
      </c>
      <c r="S1314" t="s">
        <v>45</v>
      </c>
      <c r="T1314" t="s">
        <v>31</v>
      </c>
      <c r="U1314" t="s">
        <v>32</v>
      </c>
      <c r="V1314" t="s">
        <v>47</v>
      </c>
      <c r="W1314">
        <v>7</v>
      </c>
      <c r="X1314">
        <v>5</v>
      </c>
      <c r="Y1314">
        <v>6945.6</v>
      </c>
      <c r="Z1314">
        <v>3472.47</v>
      </c>
      <c r="AA1314">
        <v>29</v>
      </c>
      <c r="AB1314">
        <v>40</v>
      </c>
      <c r="AC1314">
        <v>5</v>
      </c>
      <c r="AD1314">
        <v>3473.13</v>
      </c>
      <c r="AE1314">
        <f t="shared" si="144"/>
        <v>3</v>
      </c>
      <c r="AF1314">
        <f>_xlfn.IFS(AC1314&gt;=14,1,AND(AC1314&lt;=14,AC1314&gt;7),2,AND(AC1314&lt;=7,AC1314&gt;=5),3,AND(AC1314&lt;=4,AC1314&gt;0),4)</f>
        <v>3</v>
      </c>
      <c r="AG1314">
        <f t="shared" si="140"/>
        <v>2</v>
      </c>
      <c r="AH1314">
        <f t="shared" si="141"/>
        <v>332</v>
      </c>
      <c r="AI1314" t="str">
        <f t="shared" si="142"/>
        <v>Silver Customer</v>
      </c>
    </row>
    <row r="1315" spans="1:35" x14ac:dyDescent="0.3">
      <c r="A1315">
        <v>369</v>
      </c>
      <c r="B1315" t="s">
        <v>4035</v>
      </c>
      <c r="C1315">
        <v>3130</v>
      </c>
      <c r="D1315" t="s">
        <v>40</v>
      </c>
      <c r="E1315" t="s">
        <v>25</v>
      </c>
      <c r="F1315">
        <v>10</v>
      </c>
      <c r="G1315" t="s">
        <v>4036</v>
      </c>
      <c r="H1315" t="s">
        <v>4037</v>
      </c>
      <c r="I1315" t="str">
        <f>VLOOKUP(A1315,[1]Transactions!$A$2:$Y$3480,8,FALSE)</f>
        <v>Standard</v>
      </c>
      <c r="J1315">
        <f>VLOOKUP(A1315,[1]Transactions!$A$2:$Y$3480,13,FALSE)</f>
        <v>471.6</v>
      </c>
      <c r="K1315" s="4">
        <f>VLOOKUP(A1315,[1]Transactions!$A$2:$Y$3480,14,FALSE)</f>
        <v>41434</v>
      </c>
      <c r="M1315" t="b">
        <f>VLOOKUP(A1315,[1]Transactions!$A$2:$Y$3480,5,FALSE)</f>
        <v>0</v>
      </c>
      <c r="N1315" t="str">
        <f>VLOOKUP(A1315,[1]Transactions!$A$2:$Y$3480,6,FALSE)</f>
        <v>Approved</v>
      </c>
      <c r="O1315" t="str">
        <f>VLOOKUP(A1315,[1]Transactions!$A$1:$Y$3480,7,FALSE)</f>
        <v>Giant Bicycles</v>
      </c>
      <c r="P1315" t="s">
        <v>28</v>
      </c>
      <c r="Q1315">
        <v>19</v>
      </c>
      <c r="R1315" t="s">
        <v>107</v>
      </c>
      <c r="S1315" t="s">
        <v>45</v>
      </c>
      <c r="T1315" t="s">
        <v>31</v>
      </c>
      <c r="U1315" t="s">
        <v>32</v>
      </c>
      <c r="V1315" t="s">
        <v>33</v>
      </c>
      <c r="W1315">
        <v>9</v>
      </c>
      <c r="X1315">
        <v>8</v>
      </c>
      <c r="Y1315">
        <v>9536.35</v>
      </c>
      <c r="Z1315">
        <v>5604.58</v>
      </c>
      <c r="AA1315">
        <v>29</v>
      </c>
      <c r="AB1315">
        <v>101</v>
      </c>
      <c r="AC1315">
        <v>8</v>
      </c>
      <c r="AD1315">
        <v>3931.77</v>
      </c>
      <c r="AE1315">
        <f t="shared" si="144"/>
        <v>1</v>
      </c>
      <c r="AF1315">
        <f t="shared" si="143"/>
        <v>2</v>
      </c>
      <c r="AG1315">
        <f t="shared" si="140"/>
        <v>2</v>
      </c>
      <c r="AH1315">
        <f t="shared" si="141"/>
        <v>122</v>
      </c>
      <c r="AI1315" t="str">
        <f t="shared" si="142"/>
        <v>Bronz customer</v>
      </c>
    </row>
    <row r="1316" spans="1:35" x14ac:dyDescent="0.3">
      <c r="A1316">
        <v>889</v>
      </c>
      <c r="B1316" t="s">
        <v>4038</v>
      </c>
      <c r="C1316">
        <v>4213</v>
      </c>
      <c r="D1316" t="s">
        <v>53</v>
      </c>
      <c r="E1316" t="s">
        <v>25</v>
      </c>
      <c r="F1316">
        <v>9</v>
      </c>
      <c r="G1316" t="s">
        <v>4039</v>
      </c>
      <c r="H1316" t="s">
        <v>4040</v>
      </c>
      <c r="I1316" t="str">
        <f>VLOOKUP(A1316,[1]Transactions!$A$2:$Y$3480,8,FALSE)</f>
        <v>Standard</v>
      </c>
      <c r="J1316">
        <f>VLOOKUP(A1316,[1]Transactions!$A$2:$Y$3480,13,FALSE)</f>
        <v>1592.19</v>
      </c>
      <c r="K1316" s="4">
        <f>VLOOKUP(A1316,[1]Transactions!$A$2:$Y$3480,14,FALSE)</f>
        <v>38859</v>
      </c>
      <c r="M1316" t="b">
        <f>VLOOKUP(A1316,[1]Transactions!$A$2:$Y$3480,5,FALSE)</f>
        <v>0</v>
      </c>
      <c r="N1316" t="str">
        <f>VLOOKUP(A1316,[1]Transactions!$A$2:$Y$3480,6,FALSE)</f>
        <v>Approved</v>
      </c>
      <c r="O1316" t="str">
        <f>VLOOKUP(A1316,[1]Transactions!$A$1:$Y$3480,7,FALSE)</f>
        <v>OHM Cycles</v>
      </c>
      <c r="P1316" t="s">
        <v>28</v>
      </c>
      <c r="Q1316">
        <v>46</v>
      </c>
      <c r="R1316" t="s">
        <v>191</v>
      </c>
      <c r="S1316" t="s">
        <v>57</v>
      </c>
      <c r="T1316" t="s">
        <v>38</v>
      </c>
      <c r="U1316" t="s">
        <v>32</v>
      </c>
      <c r="V1316" t="s">
        <v>33</v>
      </c>
      <c r="W1316">
        <v>10</v>
      </c>
      <c r="X1316">
        <v>5</v>
      </c>
      <c r="Y1316">
        <v>4366.95</v>
      </c>
      <c r="Z1316">
        <v>2009.26</v>
      </c>
      <c r="AA1316">
        <v>53</v>
      </c>
      <c r="AB1316">
        <v>36</v>
      </c>
      <c r="AC1316">
        <v>5</v>
      </c>
      <c r="AD1316">
        <v>2357.69</v>
      </c>
      <c r="AE1316">
        <f t="shared" si="144"/>
        <v>3</v>
      </c>
      <c r="AF1316">
        <f>_xlfn.IFS(AC1316&gt;=14,1,AND(AC1316&lt;=14,AC1316&gt;7),2,AND(AC1316&lt;=7,AC1316&gt;=5),3,AND(AC1316&lt;=4,AC1316&gt;0),4)</f>
        <v>3</v>
      </c>
      <c r="AG1316">
        <f t="shared" si="140"/>
        <v>3</v>
      </c>
      <c r="AH1316">
        <f t="shared" si="141"/>
        <v>333</v>
      </c>
      <c r="AI1316" t="str">
        <f t="shared" si="142"/>
        <v>Silver Customer</v>
      </c>
    </row>
    <row r="1317" spans="1:35" x14ac:dyDescent="0.3">
      <c r="A1317">
        <v>662</v>
      </c>
      <c r="B1317" t="s">
        <v>4041</v>
      </c>
      <c r="C1317">
        <v>3084</v>
      </c>
      <c r="D1317" t="s">
        <v>40</v>
      </c>
      <c r="E1317" t="s">
        <v>25</v>
      </c>
      <c r="F1317">
        <v>9</v>
      </c>
      <c r="G1317" t="s">
        <v>4042</v>
      </c>
      <c r="H1317" t="s">
        <v>4043</v>
      </c>
      <c r="I1317" t="str">
        <f>VLOOKUP(A1317,[1]Transactions!$A$2:$Y$3480,8,FALSE)</f>
        <v>Road</v>
      </c>
      <c r="J1317">
        <f>VLOOKUP(A1317,[1]Transactions!$A$2:$Y$3480,13,FALSE)</f>
        <v>104.24000000000001</v>
      </c>
      <c r="K1317" s="4">
        <f>VLOOKUP(A1317,[1]Transactions!$A$2:$Y$3480,14,FALSE)</f>
        <v>36498</v>
      </c>
      <c r="M1317" t="b">
        <f>VLOOKUP(A1317,[1]Transactions!$A$2:$Y$3480,5,FALSE)</f>
        <v>0</v>
      </c>
      <c r="N1317" t="str">
        <f>VLOOKUP(A1317,[1]Transactions!$A$2:$Y$3480,6,FALSE)</f>
        <v>Approved</v>
      </c>
      <c r="O1317" t="str">
        <f>VLOOKUP(A1317,[1]Transactions!$A$1:$Y$3480,7,FALSE)</f>
        <v>Solex</v>
      </c>
      <c r="P1317" t="s">
        <v>43</v>
      </c>
      <c r="Q1317">
        <v>41</v>
      </c>
      <c r="R1317" t="s">
        <v>210</v>
      </c>
      <c r="S1317" t="s">
        <v>119</v>
      </c>
      <c r="T1317" t="s">
        <v>31</v>
      </c>
      <c r="U1317" t="s">
        <v>32</v>
      </c>
      <c r="V1317" t="s">
        <v>33</v>
      </c>
      <c r="W1317">
        <v>5</v>
      </c>
      <c r="X1317">
        <v>7</v>
      </c>
      <c r="Y1317">
        <v>6635.87</v>
      </c>
      <c r="Z1317">
        <v>2762.87</v>
      </c>
      <c r="AA1317">
        <v>53</v>
      </c>
      <c r="AB1317">
        <v>86</v>
      </c>
      <c r="AC1317">
        <v>7</v>
      </c>
      <c r="AD1317">
        <v>3873</v>
      </c>
      <c r="AE1317">
        <f t="shared" si="144"/>
        <v>1</v>
      </c>
      <c r="AF1317">
        <f t="shared" si="143"/>
        <v>3</v>
      </c>
      <c r="AG1317">
        <f t="shared" si="140"/>
        <v>2</v>
      </c>
      <c r="AH1317">
        <f t="shared" si="141"/>
        <v>132</v>
      </c>
      <c r="AI1317" t="str">
        <f t="shared" si="142"/>
        <v>Bronz customer</v>
      </c>
    </row>
    <row r="1318" spans="1:35" x14ac:dyDescent="0.3">
      <c r="A1318">
        <v>2825</v>
      </c>
      <c r="B1318" t="s">
        <v>4044</v>
      </c>
      <c r="C1318">
        <v>2049</v>
      </c>
      <c r="D1318" t="s">
        <v>24</v>
      </c>
      <c r="E1318" t="s">
        <v>25</v>
      </c>
      <c r="F1318">
        <v>9</v>
      </c>
      <c r="G1318" t="s">
        <v>4045</v>
      </c>
      <c r="H1318" t="s">
        <v>4046</v>
      </c>
      <c r="I1318" t="str">
        <f>VLOOKUP(A1318,[1]Transactions!$A$2:$Y$3480,8,FALSE)</f>
        <v>Standard</v>
      </c>
      <c r="J1318">
        <f>VLOOKUP(A1318,[1]Transactions!$A$2:$Y$3480,13,FALSE)</f>
        <v>834.93999999999994</v>
      </c>
      <c r="K1318" s="4">
        <f>VLOOKUP(A1318,[1]Transactions!$A$2:$Y$3480,14,FALSE)</f>
        <v>34556</v>
      </c>
      <c r="M1318" t="b">
        <f>VLOOKUP(A1318,[1]Transactions!$A$2:$Y$3480,5,FALSE)</f>
        <v>1</v>
      </c>
      <c r="N1318" t="str">
        <f>VLOOKUP(A1318,[1]Transactions!$A$2:$Y$3480,6,FALSE)</f>
        <v>Approved</v>
      </c>
      <c r="O1318" t="str">
        <f>VLOOKUP(A1318,[1]Transactions!$A$1:$Y$3480,7,FALSE)</f>
        <v>WeareA2B</v>
      </c>
      <c r="P1318" t="s">
        <v>43</v>
      </c>
      <c r="Q1318">
        <v>28</v>
      </c>
      <c r="R1318" t="s">
        <v>1042</v>
      </c>
      <c r="S1318" t="s">
        <v>119</v>
      </c>
      <c r="T1318" t="s">
        <v>38</v>
      </c>
      <c r="U1318" t="s">
        <v>32</v>
      </c>
      <c r="V1318" t="s">
        <v>33</v>
      </c>
      <c r="W1318">
        <v>19</v>
      </c>
      <c r="X1318">
        <v>4</v>
      </c>
      <c r="Y1318">
        <v>4231.8900000000003</v>
      </c>
      <c r="Z1318">
        <v>2377.36</v>
      </c>
      <c r="AA1318">
        <v>49</v>
      </c>
      <c r="AB1318">
        <v>112</v>
      </c>
      <c r="AC1318">
        <v>4</v>
      </c>
      <c r="AD1318">
        <v>1854.53</v>
      </c>
      <c r="AE1318">
        <f t="shared" si="144"/>
        <v>1</v>
      </c>
      <c r="AF1318">
        <f t="shared" si="143"/>
        <v>4</v>
      </c>
      <c r="AG1318">
        <f t="shared" si="140"/>
        <v>4</v>
      </c>
      <c r="AH1318">
        <f t="shared" si="141"/>
        <v>144</v>
      </c>
      <c r="AI1318" t="str">
        <f t="shared" si="142"/>
        <v>Bronz customer</v>
      </c>
    </row>
    <row r="1319" spans="1:35" x14ac:dyDescent="0.3">
      <c r="A1319">
        <v>611</v>
      </c>
      <c r="B1319" t="s">
        <v>4047</v>
      </c>
      <c r="C1319">
        <v>4551</v>
      </c>
      <c r="D1319" t="s">
        <v>53</v>
      </c>
      <c r="E1319" t="s">
        <v>25</v>
      </c>
      <c r="F1319">
        <v>8</v>
      </c>
      <c r="G1319" t="s">
        <v>4048</v>
      </c>
      <c r="H1319" t="s">
        <v>4049</v>
      </c>
      <c r="I1319" t="str">
        <f>VLOOKUP(A1319,[1]Transactions!$A$2:$Y$3480,8,FALSE)</f>
        <v>Standard</v>
      </c>
      <c r="J1319">
        <f>VLOOKUP(A1319,[1]Transactions!$A$2:$Y$3480,13,FALSE)</f>
        <v>827.15999999999985</v>
      </c>
      <c r="K1319" s="4">
        <f>VLOOKUP(A1319,[1]Transactions!$A$2:$Y$3480,14,FALSE)</f>
        <v>36668</v>
      </c>
      <c r="M1319" t="b">
        <f>VLOOKUP(A1319,[1]Transactions!$A$2:$Y$3480,5,FALSE)</f>
        <v>1</v>
      </c>
      <c r="N1319" t="str">
        <f>VLOOKUP(A1319,[1]Transactions!$A$2:$Y$3480,6,FALSE)</f>
        <v>Approved</v>
      </c>
      <c r="O1319" t="str">
        <f>VLOOKUP(A1319,[1]Transactions!$A$1:$Y$3480,7,FALSE)</f>
        <v>WeareA2B</v>
      </c>
      <c r="P1319" t="s">
        <v>28</v>
      </c>
      <c r="Q1319">
        <v>58</v>
      </c>
      <c r="R1319" t="s">
        <v>214</v>
      </c>
      <c r="S1319" t="s">
        <v>119</v>
      </c>
      <c r="T1319" t="s">
        <v>31</v>
      </c>
      <c r="U1319" t="s">
        <v>32</v>
      </c>
      <c r="V1319" t="s">
        <v>33</v>
      </c>
      <c r="W1319">
        <v>16</v>
      </c>
      <c r="X1319">
        <v>8</v>
      </c>
      <c r="Y1319">
        <v>10622.38</v>
      </c>
      <c r="Z1319">
        <v>7121.94</v>
      </c>
      <c r="AA1319">
        <v>33</v>
      </c>
      <c r="AB1319">
        <v>3</v>
      </c>
      <c r="AC1319">
        <v>8</v>
      </c>
      <c r="AD1319">
        <v>3500.44</v>
      </c>
      <c r="AE1319">
        <f t="shared" si="144"/>
        <v>4</v>
      </c>
      <c r="AF1319">
        <f t="shared" si="143"/>
        <v>2</v>
      </c>
      <c r="AG1319">
        <f t="shared" si="140"/>
        <v>2</v>
      </c>
      <c r="AH1319">
        <f t="shared" si="141"/>
        <v>422</v>
      </c>
      <c r="AI1319" t="str">
        <f t="shared" si="142"/>
        <v>Platinum Customer</v>
      </c>
    </row>
    <row r="1320" spans="1:35" x14ac:dyDescent="0.3">
      <c r="A1320">
        <v>1842</v>
      </c>
      <c r="B1320" t="s">
        <v>4050</v>
      </c>
      <c r="C1320">
        <v>2250</v>
      </c>
      <c r="D1320" t="s">
        <v>24</v>
      </c>
      <c r="E1320" t="s">
        <v>25</v>
      </c>
      <c r="F1320">
        <v>8</v>
      </c>
      <c r="G1320" t="s">
        <v>4051</v>
      </c>
      <c r="H1320" t="s">
        <v>4052</v>
      </c>
      <c r="I1320" t="str">
        <f>VLOOKUP(A1320,[1]Transactions!$A$2:$Y$3480,8,FALSE)</f>
        <v>Standard</v>
      </c>
      <c r="J1320">
        <f>VLOOKUP(A1320,[1]Transactions!$A$2:$Y$3480,13,FALSE)</f>
        <v>547.28</v>
      </c>
      <c r="K1320" s="4">
        <f>VLOOKUP(A1320,[1]Transactions!$A$2:$Y$3480,14,FALSE)</f>
        <v>35667</v>
      </c>
      <c r="M1320" t="b">
        <f>VLOOKUP(A1320,[1]Transactions!$A$2:$Y$3480,5,FALSE)</f>
        <v>1</v>
      </c>
      <c r="N1320" t="str">
        <f>VLOOKUP(A1320,[1]Transactions!$A$2:$Y$3480,6,FALSE)</f>
        <v>Approved</v>
      </c>
      <c r="O1320" t="str">
        <f>VLOOKUP(A1320,[1]Transactions!$A$1:$Y$3480,7,FALSE)</f>
        <v>WeareA2B</v>
      </c>
      <c r="P1320" t="s">
        <v>28</v>
      </c>
      <c r="Q1320">
        <v>89</v>
      </c>
      <c r="R1320" t="s">
        <v>352</v>
      </c>
      <c r="S1320" t="s">
        <v>45</v>
      </c>
      <c r="T1320" t="s">
        <v>31</v>
      </c>
      <c r="U1320" t="s">
        <v>32</v>
      </c>
      <c r="V1320" t="s">
        <v>47</v>
      </c>
      <c r="W1320">
        <v>8</v>
      </c>
      <c r="X1320">
        <v>5</v>
      </c>
      <c r="Y1320">
        <v>6542.54</v>
      </c>
      <c r="Z1320">
        <v>3486.69</v>
      </c>
      <c r="AA1320">
        <v>43</v>
      </c>
      <c r="AB1320">
        <v>211</v>
      </c>
      <c r="AC1320">
        <v>5</v>
      </c>
      <c r="AD1320">
        <v>3055.85</v>
      </c>
      <c r="AE1320">
        <f t="shared" si="144"/>
        <v>1</v>
      </c>
      <c r="AF1320">
        <f t="shared" ref="AF1320:AF1322" si="145">_xlfn.IFS(AC1320&gt;=14,1,AND(AC1320&lt;=14,AC1320&gt;7),2,AND(AC1320&lt;=7,AC1320&gt;=5),3,AND(AC1320&lt;=4,AC1320&gt;0),4)</f>
        <v>3</v>
      </c>
      <c r="AG1320">
        <f t="shared" si="140"/>
        <v>2</v>
      </c>
      <c r="AH1320">
        <f t="shared" si="141"/>
        <v>132</v>
      </c>
      <c r="AI1320" t="str">
        <f t="shared" si="142"/>
        <v>Bronz customer</v>
      </c>
    </row>
    <row r="1321" spans="1:35" x14ac:dyDescent="0.3">
      <c r="A1321">
        <v>3054</v>
      </c>
      <c r="B1321" t="s">
        <v>4053</v>
      </c>
      <c r="C1321">
        <v>4275</v>
      </c>
      <c r="D1321" t="s">
        <v>53</v>
      </c>
      <c r="E1321" t="s">
        <v>25</v>
      </c>
      <c r="F1321">
        <v>3</v>
      </c>
      <c r="G1321" t="s">
        <v>4054</v>
      </c>
      <c r="H1321" t="s">
        <v>3000</v>
      </c>
      <c r="I1321" t="str">
        <f>VLOOKUP(A1321,[1]Transactions!$A$2:$Y$3480,8,FALSE)</f>
        <v>Standard</v>
      </c>
      <c r="J1321">
        <f>VLOOKUP(A1321,[1]Transactions!$A$2:$Y$3480,13,FALSE)</f>
        <v>1230.3000000000002</v>
      </c>
      <c r="K1321" s="4">
        <f>VLOOKUP(A1321,[1]Transactions!$A$2:$Y$3480,14,FALSE)</f>
        <v>34115</v>
      </c>
      <c r="M1321" t="b">
        <f>VLOOKUP(A1321,[1]Transactions!$A$2:$Y$3480,5,FALSE)</f>
        <v>1</v>
      </c>
      <c r="N1321" t="str">
        <f>VLOOKUP(A1321,[1]Transactions!$A$2:$Y$3480,6,FALSE)</f>
        <v>Approved</v>
      </c>
      <c r="O1321" t="str">
        <f>VLOOKUP(A1321,[1]Transactions!$A$1:$Y$3480,7,FALSE)</f>
        <v>WeareA2B</v>
      </c>
      <c r="P1321" t="s">
        <v>43</v>
      </c>
      <c r="Q1321">
        <v>94</v>
      </c>
      <c r="R1321" t="s">
        <v>754</v>
      </c>
      <c r="S1321" t="s">
        <v>119</v>
      </c>
      <c r="T1321" t="s">
        <v>38</v>
      </c>
      <c r="U1321" t="s">
        <v>32</v>
      </c>
      <c r="V1321" t="s">
        <v>47</v>
      </c>
      <c r="W1321">
        <v>16</v>
      </c>
      <c r="X1321">
        <v>5</v>
      </c>
      <c r="Y1321">
        <v>7022.29</v>
      </c>
      <c r="Z1321">
        <v>3691.51</v>
      </c>
      <c r="AA1321">
        <v>55</v>
      </c>
      <c r="AB1321">
        <v>2</v>
      </c>
      <c r="AC1321">
        <v>5</v>
      </c>
      <c r="AD1321">
        <v>3330.78</v>
      </c>
      <c r="AE1321">
        <f t="shared" si="144"/>
        <v>4</v>
      </c>
      <c r="AF1321">
        <f t="shared" si="145"/>
        <v>3</v>
      </c>
      <c r="AG1321">
        <f t="shared" si="140"/>
        <v>2</v>
      </c>
      <c r="AH1321">
        <f t="shared" si="141"/>
        <v>432</v>
      </c>
      <c r="AI1321" t="str">
        <f t="shared" si="142"/>
        <v>Platinum Customer</v>
      </c>
    </row>
    <row r="1322" spans="1:35" x14ac:dyDescent="0.3">
      <c r="A1322">
        <v>1720</v>
      </c>
      <c r="B1322" t="s">
        <v>4055</v>
      </c>
      <c r="C1322">
        <v>3040</v>
      </c>
      <c r="D1322" t="s">
        <v>40</v>
      </c>
      <c r="E1322" t="s">
        <v>25</v>
      </c>
      <c r="F1322">
        <v>11</v>
      </c>
      <c r="G1322" t="s">
        <v>3124</v>
      </c>
      <c r="H1322" t="s">
        <v>204</v>
      </c>
      <c r="I1322" t="str">
        <f>VLOOKUP(A1322,[1]Transactions!$A$2:$Y$3480,8,FALSE)</f>
        <v>Standard</v>
      </c>
      <c r="J1322">
        <f>VLOOKUP(A1322,[1]Transactions!$A$2:$Y$3480,13,FALSE)</f>
        <v>1215.3399999999999</v>
      </c>
      <c r="K1322" s="4">
        <f>VLOOKUP(A1322,[1]Transactions!$A$2:$Y$3480,14,FALSE)</f>
        <v>39427</v>
      </c>
      <c r="M1322" t="b">
        <f>VLOOKUP(A1322,[1]Transactions!$A$2:$Y$3480,5,FALSE)</f>
        <v>1</v>
      </c>
      <c r="N1322" t="str">
        <f>VLOOKUP(A1322,[1]Transactions!$A$2:$Y$3480,6,FALSE)</f>
        <v>Approved</v>
      </c>
      <c r="O1322" t="str">
        <f>VLOOKUP(A1322,[1]Transactions!$A$1:$Y$3480,7,FALSE)</f>
        <v>Solex</v>
      </c>
      <c r="P1322" t="s">
        <v>43</v>
      </c>
      <c r="Q1322">
        <v>96</v>
      </c>
      <c r="R1322" t="s">
        <v>4056</v>
      </c>
      <c r="S1322" t="s">
        <v>45</v>
      </c>
      <c r="T1322" t="s">
        <v>31</v>
      </c>
      <c r="U1322" t="s">
        <v>32</v>
      </c>
      <c r="V1322" t="s">
        <v>33</v>
      </c>
      <c r="W1322">
        <v>13</v>
      </c>
      <c r="X1322">
        <v>5</v>
      </c>
      <c r="Y1322">
        <v>5561.49</v>
      </c>
      <c r="Z1322">
        <v>2023.44</v>
      </c>
      <c r="AA1322">
        <v>33</v>
      </c>
      <c r="AB1322">
        <v>23</v>
      </c>
      <c r="AC1322">
        <v>5</v>
      </c>
      <c r="AD1322">
        <v>3538.05</v>
      </c>
      <c r="AE1322">
        <f t="shared" si="144"/>
        <v>3</v>
      </c>
      <c r="AF1322">
        <f t="shared" si="145"/>
        <v>3</v>
      </c>
      <c r="AG1322">
        <f t="shared" si="140"/>
        <v>2</v>
      </c>
      <c r="AH1322">
        <f t="shared" si="141"/>
        <v>332</v>
      </c>
      <c r="AI1322" t="str">
        <f t="shared" si="142"/>
        <v>Silver Customer</v>
      </c>
    </row>
    <row r="1323" spans="1:35" x14ac:dyDescent="0.3">
      <c r="A1323">
        <v>3463</v>
      </c>
      <c r="B1323" t="s">
        <v>4057</v>
      </c>
      <c r="C1323">
        <v>2027</v>
      </c>
      <c r="D1323" t="s">
        <v>24</v>
      </c>
      <c r="E1323" t="s">
        <v>25</v>
      </c>
      <c r="F1323">
        <v>11</v>
      </c>
      <c r="G1323" t="s">
        <v>4058</v>
      </c>
      <c r="H1323" t="s">
        <v>4059</v>
      </c>
      <c r="I1323" t="str">
        <f>VLOOKUP(A1323,[1]Transactions!$A$2:$Y$3480,8,FALSE)</f>
        <v>Road</v>
      </c>
      <c r="J1323">
        <f>VLOOKUP(A1323,[1]Transactions!$A$2:$Y$3480,13,FALSE)</f>
        <v>309.80999999999995</v>
      </c>
      <c r="K1323" s="4">
        <f>VLOOKUP(A1323,[1]Transactions!$A$2:$Y$3480,14,FALSE)</f>
        <v>37698</v>
      </c>
      <c r="M1323" t="b">
        <f>VLOOKUP(A1323,[1]Transactions!$A$2:$Y$3480,5,FALSE)</f>
        <v>0</v>
      </c>
      <c r="N1323" t="str">
        <f>VLOOKUP(A1323,[1]Transactions!$A$2:$Y$3480,6,FALSE)</f>
        <v>Approved</v>
      </c>
      <c r="O1323" t="str">
        <f>VLOOKUP(A1323,[1]Transactions!$A$1:$Y$3480,7,FALSE)</f>
        <v>Norco Bicycles</v>
      </c>
      <c r="P1323" t="s">
        <v>28</v>
      </c>
      <c r="Q1323">
        <v>7</v>
      </c>
      <c r="R1323" t="s">
        <v>1064</v>
      </c>
      <c r="S1323" t="s">
        <v>45</v>
      </c>
      <c r="T1323" t="s">
        <v>38</v>
      </c>
      <c r="U1323" t="s">
        <v>32</v>
      </c>
      <c r="V1323" t="s">
        <v>47</v>
      </c>
      <c r="W1323">
        <v>2</v>
      </c>
      <c r="X1323">
        <v>4</v>
      </c>
      <c r="Y1323">
        <v>3021.68</v>
      </c>
      <c r="Z1323">
        <v>2027.76</v>
      </c>
      <c r="AA1323">
        <v>36</v>
      </c>
      <c r="AB1323">
        <v>57</v>
      </c>
      <c r="AC1323">
        <v>4</v>
      </c>
      <c r="AD1323">
        <v>993.92</v>
      </c>
      <c r="AE1323">
        <f t="shared" si="144"/>
        <v>2</v>
      </c>
      <c r="AF1323">
        <f t="shared" si="143"/>
        <v>4</v>
      </c>
      <c r="AG1323">
        <f t="shared" si="140"/>
        <v>4</v>
      </c>
      <c r="AH1323">
        <f t="shared" si="141"/>
        <v>244</v>
      </c>
      <c r="AI1323" t="str">
        <f t="shared" si="142"/>
        <v>Gold Customerr</v>
      </c>
    </row>
    <row r="1324" spans="1:35" x14ac:dyDescent="0.3">
      <c r="A1324">
        <v>1399</v>
      </c>
      <c r="B1324" t="s">
        <v>4060</v>
      </c>
      <c r="C1324">
        <v>3046</v>
      </c>
      <c r="D1324" t="s">
        <v>40</v>
      </c>
      <c r="E1324" t="s">
        <v>25</v>
      </c>
      <c r="F1324">
        <v>9</v>
      </c>
      <c r="G1324" t="s">
        <v>4061</v>
      </c>
      <c r="H1324" t="s">
        <v>4062</v>
      </c>
      <c r="I1324" t="str">
        <f>VLOOKUP(A1324,[1]Transactions!$A$2:$Y$3480,8,FALSE)</f>
        <v>Standard</v>
      </c>
      <c r="J1324">
        <f>VLOOKUP(A1324,[1]Transactions!$A$2:$Y$3480,13,FALSE)</f>
        <v>583.2700000000001</v>
      </c>
      <c r="K1324" s="4">
        <f>VLOOKUP(A1324,[1]Transactions!$A$2:$Y$3480,14,FALSE)</f>
        <v>40672</v>
      </c>
      <c r="M1324" t="b">
        <f>VLOOKUP(A1324,[1]Transactions!$A$2:$Y$3480,5,FALSE)</f>
        <v>0</v>
      </c>
      <c r="N1324" t="str">
        <f>VLOOKUP(A1324,[1]Transactions!$A$2:$Y$3480,6,FALSE)</f>
        <v>Approved</v>
      </c>
      <c r="O1324" t="str">
        <f>VLOOKUP(A1324,[1]Transactions!$A$1:$Y$3480,7,FALSE)</f>
        <v>OHM Cycles</v>
      </c>
      <c r="P1324" t="s">
        <v>43</v>
      </c>
      <c r="Q1324">
        <v>84</v>
      </c>
      <c r="R1324" t="s">
        <v>500</v>
      </c>
      <c r="S1324" t="s">
        <v>119</v>
      </c>
      <c r="T1324" t="s">
        <v>31</v>
      </c>
      <c r="U1324" t="s">
        <v>32</v>
      </c>
      <c r="V1324" t="s">
        <v>47</v>
      </c>
      <c r="W1324">
        <v>15</v>
      </c>
      <c r="X1324">
        <v>4</v>
      </c>
      <c r="Y1324">
        <v>6034.2</v>
      </c>
      <c r="Z1324">
        <v>3799.58</v>
      </c>
      <c r="AA1324">
        <v>53</v>
      </c>
      <c r="AB1324">
        <v>16</v>
      </c>
      <c r="AC1324">
        <v>4</v>
      </c>
      <c r="AD1324">
        <v>2234.62</v>
      </c>
      <c r="AE1324">
        <f t="shared" si="144"/>
        <v>4</v>
      </c>
      <c r="AF1324">
        <f t="shared" si="143"/>
        <v>4</v>
      </c>
      <c r="AG1324">
        <f t="shared" si="140"/>
        <v>3</v>
      </c>
      <c r="AH1324">
        <f t="shared" si="141"/>
        <v>443</v>
      </c>
      <c r="AI1324" t="str">
        <f t="shared" si="142"/>
        <v>Platinum Customer</v>
      </c>
    </row>
    <row r="1325" spans="1:35" x14ac:dyDescent="0.3">
      <c r="A1325">
        <v>2312</v>
      </c>
      <c r="B1325" t="s">
        <v>4063</v>
      </c>
      <c r="C1325">
        <v>4350</v>
      </c>
      <c r="D1325" t="s">
        <v>53</v>
      </c>
      <c r="E1325" t="s">
        <v>25</v>
      </c>
      <c r="F1325">
        <v>2</v>
      </c>
      <c r="G1325" t="s">
        <v>4064</v>
      </c>
      <c r="H1325" t="s">
        <v>2811</v>
      </c>
      <c r="I1325" t="str">
        <f>VLOOKUP(A1325,[1]Transactions!$A$2:$Y$3480,8,FALSE)</f>
        <v>Road</v>
      </c>
      <c r="J1325">
        <f>VLOOKUP(A1325,[1]Transactions!$A$2:$Y$3480,13,FALSE)</f>
        <v>135.84999999999997</v>
      </c>
      <c r="K1325" s="4">
        <f>VLOOKUP(A1325,[1]Transactions!$A$2:$Y$3480,14,FALSE)</f>
        <v>42696</v>
      </c>
      <c r="M1325" t="b">
        <f>VLOOKUP(A1325,[1]Transactions!$A$2:$Y$3480,5,FALSE)</f>
        <v>1</v>
      </c>
      <c r="N1325" t="str">
        <f>VLOOKUP(A1325,[1]Transactions!$A$2:$Y$3480,6,FALSE)</f>
        <v>Approved</v>
      </c>
      <c r="O1325" t="str">
        <f>VLOOKUP(A1325,[1]Transactions!$A$1:$Y$3480,7,FALSE)</f>
        <v>Norco Bicycles</v>
      </c>
      <c r="P1325" t="s">
        <v>43</v>
      </c>
      <c r="Q1325">
        <v>72</v>
      </c>
      <c r="R1325" t="s">
        <v>325</v>
      </c>
      <c r="S1325" t="s">
        <v>119</v>
      </c>
      <c r="T1325" t="s">
        <v>31</v>
      </c>
      <c r="U1325" t="s">
        <v>32</v>
      </c>
      <c r="V1325" t="s">
        <v>47</v>
      </c>
      <c r="W1325">
        <v>18</v>
      </c>
      <c r="X1325">
        <v>4</v>
      </c>
      <c r="Y1325">
        <v>5159.04</v>
      </c>
      <c r="Z1325">
        <v>3580.98</v>
      </c>
      <c r="AA1325">
        <v>41</v>
      </c>
      <c r="AB1325">
        <v>41</v>
      </c>
      <c r="AC1325">
        <v>4</v>
      </c>
      <c r="AD1325">
        <v>1578.06</v>
      </c>
      <c r="AE1325">
        <f t="shared" si="144"/>
        <v>3</v>
      </c>
      <c r="AF1325">
        <f t="shared" si="143"/>
        <v>4</v>
      </c>
      <c r="AG1325">
        <f t="shared" si="140"/>
        <v>4</v>
      </c>
      <c r="AH1325">
        <f t="shared" si="141"/>
        <v>344</v>
      </c>
      <c r="AI1325" t="str">
        <f t="shared" si="142"/>
        <v>Silver Customer</v>
      </c>
    </row>
    <row r="1326" spans="1:35" x14ac:dyDescent="0.3">
      <c r="A1326">
        <v>3037</v>
      </c>
      <c r="B1326" t="s">
        <v>4065</v>
      </c>
      <c r="C1326">
        <v>2000</v>
      </c>
      <c r="D1326" t="s">
        <v>24</v>
      </c>
      <c r="E1326" t="s">
        <v>25</v>
      </c>
      <c r="F1326">
        <v>11</v>
      </c>
      <c r="G1326" t="s">
        <v>4066</v>
      </c>
      <c r="H1326" t="s">
        <v>4067</v>
      </c>
      <c r="I1326" t="str">
        <f>VLOOKUP(A1326,[1]Transactions!$A$2:$Y$3480,8,FALSE)</f>
        <v>Standard</v>
      </c>
      <c r="J1326">
        <f>VLOOKUP(A1326,[1]Transactions!$A$2:$Y$3480,13,FALSE)</f>
        <v>1702.5499999999997</v>
      </c>
      <c r="K1326" s="4">
        <f>VLOOKUP(A1326,[1]Transactions!$A$2:$Y$3480,14,FALSE)</f>
        <v>41167</v>
      </c>
      <c r="M1326" t="b">
        <f>VLOOKUP(A1326,[1]Transactions!$A$2:$Y$3480,5,FALSE)</f>
        <v>1</v>
      </c>
      <c r="N1326" t="str">
        <f>VLOOKUP(A1326,[1]Transactions!$A$2:$Y$3480,6,FALSE)</f>
        <v>Approved</v>
      </c>
      <c r="O1326" t="str">
        <f>VLOOKUP(A1326,[1]Transactions!$A$1:$Y$3480,7,FALSE)</f>
        <v>Trek Bicycles</v>
      </c>
      <c r="P1326" t="s">
        <v>43</v>
      </c>
      <c r="Q1326">
        <v>30</v>
      </c>
      <c r="R1326" t="s">
        <v>710</v>
      </c>
      <c r="S1326" t="s">
        <v>45</v>
      </c>
      <c r="T1326" t="s">
        <v>46</v>
      </c>
      <c r="U1326" t="s">
        <v>32</v>
      </c>
      <c r="V1326" t="s">
        <v>33</v>
      </c>
      <c r="W1326">
        <v>18</v>
      </c>
      <c r="X1326">
        <v>3</v>
      </c>
      <c r="Y1326">
        <v>2449.3000000000002</v>
      </c>
      <c r="Z1326">
        <v>1044.3399999999999</v>
      </c>
      <c r="AA1326">
        <v>48</v>
      </c>
      <c r="AB1326">
        <v>185</v>
      </c>
      <c r="AC1326">
        <v>3</v>
      </c>
      <c r="AD1326">
        <v>1404.96</v>
      </c>
      <c r="AE1326">
        <f t="shared" si="144"/>
        <v>1</v>
      </c>
      <c r="AF1326">
        <f t="shared" si="143"/>
        <v>4</v>
      </c>
      <c r="AG1326">
        <f t="shared" si="140"/>
        <v>4</v>
      </c>
      <c r="AH1326">
        <f t="shared" si="141"/>
        <v>144</v>
      </c>
      <c r="AI1326" t="str">
        <f t="shared" si="142"/>
        <v>Bronz customer</v>
      </c>
    </row>
    <row r="1327" spans="1:35" x14ac:dyDescent="0.3">
      <c r="A1327">
        <v>1450</v>
      </c>
      <c r="B1327" t="s">
        <v>4068</v>
      </c>
      <c r="C1327">
        <v>2579</v>
      </c>
      <c r="D1327" t="s">
        <v>24</v>
      </c>
      <c r="E1327" t="s">
        <v>25</v>
      </c>
      <c r="F1327">
        <v>2</v>
      </c>
      <c r="G1327" t="s">
        <v>4069</v>
      </c>
      <c r="H1327" t="s">
        <v>4070</v>
      </c>
      <c r="I1327" t="str">
        <f>VLOOKUP(A1327,[1]Transactions!$A$2:$Y$3480,8,FALSE)</f>
        <v>Road</v>
      </c>
      <c r="J1327">
        <f>VLOOKUP(A1327,[1]Transactions!$A$2:$Y$3480,13,FALSE)</f>
        <v>133.38</v>
      </c>
      <c r="K1327" s="4">
        <f>VLOOKUP(A1327,[1]Transactions!$A$2:$Y$3480,14,FALSE)</f>
        <v>41064</v>
      </c>
      <c r="M1327" t="b">
        <f>VLOOKUP(A1327,[1]Transactions!$A$2:$Y$3480,5,FALSE)</f>
        <v>0</v>
      </c>
      <c r="N1327" t="str">
        <f>VLOOKUP(A1327,[1]Transactions!$A$2:$Y$3480,6,FALSE)</f>
        <v>Approved</v>
      </c>
      <c r="O1327" t="str">
        <f>VLOOKUP(A1327,[1]Transactions!$A$1:$Y$3480,7,FALSE)</f>
        <v>Trek Bicycles</v>
      </c>
      <c r="P1327" t="s">
        <v>43</v>
      </c>
      <c r="Q1327">
        <v>23</v>
      </c>
      <c r="R1327" t="s">
        <v>272</v>
      </c>
      <c r="S1327" t="s">
        <v>119</v>
      </c>
      <c r="T1327" t="s">
        <v>38</v>
      </c>
      <c r="U1327" t="s">
        <v>32</v>
      </c>
      <c r="V1327" t="s">
        <v>47</v>
      </c>
      <c r="W1327">
        <v>6</v>
      </c>
      <c r="X1327">
        <v>7</v>
      </c>
      <c r="Y1327">
        <v>8942.7999999999993</v>
      </c>
      <c r="Z1327">
        <v>5983.21</v>
      </c>
      <c r="AA1327">
        <v>56</v>
      </c>
      <c r="AB1327">
        <v>42</v>
      </c>
      <c r="AC1327">
        <v>7</v>
      </c>
      <c r="AD1327">
        <v>2959.59</v>
      </c>
      <c r="AE1327">
        <f t="shared" si="144"/>
        <v>3</v>
      </c>
      <c r="AF1327">
        <f t="shared" si="143"/>
        <v>3</v>
      </c>
      <c r="AG1327">
        <f t="shared" si="140"/>
        <v>2</v>
      </c>
      <c r="AH1327">
        <f t="shared" si="141"/>
        <v>332</v>
      </c>
      <c r="AI1327" t="str">
        <f t="shared" si="142"/>
        <v>Silver Customer</v>
      </c>
    </row>
    <row r="1328" spans="1:35" x14ac:dyDescent="0.3">
      <c r="A1328">
        <v>515</v>
      </c>
      <c r="B1328" t="s">
        <v>4071</v>
      </c>
      <c r="C1328">
        <v>2026</v>
      </c>
      <c r="D1328" t="s">
        <v>24</v>
      </c>
      <c r="E1328" t="s">
        <v>25</v>
      </c>
      <c r="F1328">
        <v>12</v>
      </c>
      <c r="G1328" t="s">
        <v>3448</v>
      </c>
      <c r="H1328" t="s">
        <v>4072</v>
      </c>
      <c r="I1328" t="str">
        <f>VLOOKUP(A1328,[1]Transactions!$A$2:$Y$3480,8,FALSE)</f>
        <v>Standard</v>
      </c>
      <c r="J1328">
        <f>VLOOKUP(A1328,[1]Transactions!$A$2:$Y$3480,13,FALSE)</f>
        <v>693.76</v>
      </c>
      <c r="K1328" s="4">
        <f>VLOOKUP(A1328,[1]Transactions!$A$2:$Y$3480,14,FALSE)</f>
        <v>40779</v>
      </c>
      <c r="M1328" t="b">
        <f>VLOOKUP(A1328,[1]Transactions!$A$2:$Y$3480,5,FALSE)</f>
        <v>0</v>
      </c>
      <c r="N1328" t="str">
        <f>VLOOKUP(A1328,[1]Transactions!$A$2:$Y$3480,6,FALSE)</f>
        <v>Approved</v>
      </c>
      <c r="O1328" t="str">
        <f>VLOOKUP(A1328,[1]Transactions!$A$1:$Y$3480,7,FALSE)</f>
        <v>OHM Cycles</v>
      </c>
      <c r="P1328" t="s">
        <v>43</v>
      </c>
      <c r="Q1328">
        <v>55</v>
      </c>
      <c r="R1328" t="s">
        <v>372</v>
      </c>
      <c r="S1328" t="s">
        <v>219</v>
      </c>
      <c r="T1328" t="s">
        <v>46</v>
      </c>
      <c r="U1328" t="s">
        <v>32</v>
      </c>
      <c r="V1328" t="s">
        <v>47</v>
      </c>
      <c r="W1328">
        <v>8</v>
      </c>
      <c r="X1328">
        <v>8</v>
      </c>
      <c r="Y1328">
        <v>11033.65</v>
      </c>
      <c r="Z1328">
        <v>5116.96</v>
      </c>
      <c r="AA1328">
        <v>31</v>
      </c>
      <c r="AB1328">
        <v>14</v>
      </c>
      <c r="AC1328">
        <v>8</v>
      </c>
      <c r="AD1328">
        <v>5916.69</v>
      </c>
      <c r="AE1328">
        <f t="shared" si="144"/>
        <v>4</v>
      </c>
      <c r="AF1328">
        <f t="shared" si="143"/>
        <v>2</v>
      </c>
      <c r="AG1328">
        <f t="shared" si="140"/>
        <v>1</v>
      </c>
      <c r="AH1328">
        <f t="shared" si="141"/>
        <v>421</v>
      </c>
      <c r="AI1328" t="str">
        <f t="shared" si="142"/>
        <v>Platinum Customer</v>
      </c>
    </row>
    <row r="1329" spans="1:35" x14ac:dyDescent="0.3">
      <c r="A1329">
        <v>544</v>
      </c>
      <c r="B1329" t="s">
        <v>4073</v>
      </c>
      <c r="C1329">
        <v>2121</v>
      </c>
      <c r="D1329" t="s">
        <v>24</v>
      </c>
      <c r="E1329" t="s">
        <v>25</v>
      </c>
      <c r="F1329">
        <v>10</v>
      </c>
      <c r="G1329" t="s">
        <v>4074</v>
      </c>
      <c r="H1329" t="s">
        <v>4075</v>
      </c>
      <c r="I1329" t="str">
        <f>VLOOKUP(A1329,[1]Transactions!$A$2:$Y$3480,8,FALSE)</f>
        <v>Standard</v>
      </c>
      <c r="J1329">
        <f>VLOOKUP(A1329,[1]Transactions!$A$2:$Y$3480,13,FALSE)</f>
        <v>57.72999999999999</v>
      </c>
      <c r="K1329" s="4">
        <f>VLOOKUP(A1329,[1]Transactions!$A$2:$Y$3480,14,FALSE)</f>
        <v>39031</v>
      </c>
      <c r="M1329" t="b">
        <f>VLOOKUP(A1329,[1]Transactions!$A$2:$Y$3480,5,FALSE)</f>
        <v>1</v>
      </c>
      <c r="N1329" t="str">
        <f>VLOOKUP(A1329,[1]Transactions!$A$2:$Y$3480,6,FALSE)</f>
        <v>Approved</v>
      </c>
      <c r="O1329" t="str">
        <f>VLOOKUP(A1329,[1]Transactions!$A$1:$Y$3480,7,FALSE)</f>
        <v>Giant Bicycles</v>
      </c>
      <c r="P1329" t="s">
        <v>28</v>
      </c>
      <c r="Q1329">
        <v>51</v>
      </c>
      <c r="R1329" t="s">
        <v>165</v>
      </c>
      <c r="S1329" t="s">
        <v>119</v>
      </c>
      <c r="T1329" t="s">
        <v>46</v>
      </c>
      <c r="U1329" t="s">
        <v>32</v>
      </c>
      <c r="V1329" t="s">
        <v>33</v>
      </c>
      <c r="W1329">
        <v>5</v>
      </c>
      <c r="X1329">
        <v>4</v>
      </c>
      <c r="Y1329">
        <v>4228.66</v>
      </c>
      <c r="Z1329">
        <v>1982.24</v>
      </c>
      <c r="AA1329">
        <v>29</v>
      </c>
      <c r="AB1329">
        <v>173</v>
      </c>
      <c r="AC1329">
        <v>4</v>
      </c>
      <c r="AD1329">
        <v>2246.42</v>
      </c>
      <c r="AE1329">
        <f t="shared" si="144"/>
        <v>1</v>
      </c>
      <c r="AF1329">
        <f t="shared" si="143"/>
        <v>4</v>
      </c>
      <c r="AG1329">
        <f t="shared" si="140"/>
        <v>3</v>
      </c>
      <c r="AH1329">
        <f t="shared" si="141"/>
        <v>143</v>
      </c>
      <c r="AI1329" t="str">
        <f t="shared" si="142"/>
        <v>Bronz customer</v>
      </c>
    </row>
    <row r="1330" spans="1:35" x14ac:dyDescent="0.3">
      <c r="A1330">
        <v>2978</v>
      </c>
      <c r="B1330" t="s">
        <v>4076</v>
      </c>
      <c r="C1330">
        <v>2250</v>
      </c>
      <c r="D1330" t="s">
        <v>24</v>
      </c>
      <c r="E1330" t="s">
        <v>25</v>
      </c>
      <c r="F1330">
        <v>9</v>
      </c>
      <c r="G1330" t="s">
        <v>4077</v>
      </c>
      <c r="H1330" t="s">
        <v>4078</v>
      </c>
      <c r="I1330" t="str">
        <f>VLOOKUP(A1330,[1]Transactions!$A$2:$Y$3480,8,FALSE)</f>
        <v>Touring</v>
      </c>
      <c r="J1330">
        <f>VLOOKUP(A1330,[1]Transactions!$A$2:$Y$3480,13,FALSE)</f>
        <v>1010.02</v>
      </c>
      <c r="K1330" s="4">
        <f>VLOOKUP(A1330,[1]Transactions!$A$2:$Y$3480,14,FALSE)</f>
        <v>40553</v>
      </c>
      <c r="M1330" t="b">
        <f>VLOOKUP(A1330,[1]Transactions!$A$2:$Y$3480,5,FALSE)</f>
        <v>1</v>
      </c>
      <c r="N1330" t="str">
        <f>VLOOKUP(A1330,[1]Transactions!$A$2:$Y$3480,6,FALSE)</f>
        <v>Approved</v>
      </c>
      <c r="O1330" t="str">
        <f>VLOOKUP(A1330,[1]Transactions!$A$1:$Y$3480,7,FALSE)</f>
        <v>Giant Bicycles</v>
      </c>
      <c r="P1330" t="s">
        <v>28</v>
      </c>
      <c r="Q1330">
        <v>96</v>
      </c>
      <c r="R1330" t="s">
        <v>4079</v>
      </c>
      <c r="S1330" t="s">
        <v>119</v>
      </c>
      <c r="T1330" t="s">
        <v>38</v>
      </c>
      <c r="U1330" t="s">
        <v>32</v>
      </c>
      <c r="V1330" t="s">
        <v>47</v>
      </c>
      <c r="W1330">
        <v>10</v>
      </c>
      <c r="X1330">
        <v>3</v>
      </c>
      <c r="Y1330">
        <v>2701.22</v>
      </c>
      <c r="Z1330">
        <v>1873.51</v>
      </c>
      <c r="AA1330">
        <v>46</v>
      </c>
      <c r="AB1330">
        <v>147</v>
      </c>
      <c r="AC1330">
        <v>3</v>
      </c>
      <c r="AD1330">
        <v>827.71</v>
      </c>
      <c r="AE1330">
        <f t="shared" si="144"/>
        <v>1</v>
      </c>
      <c r="AF1330">
        <f t="shared" si="143"/>
        <v>4</v>
      </c>
      <c r="AG1330">
        <f t="shared" si="140"/>
        <v>4</v>
      </c>
      <c r="AH1330">
        <f t="shared" si="141"/>
        <v>144</v>
      </c>
      <c r="AI1330" t="str">
        <f t="shared" si="142"/>
        <v>Bronz customer</v>
      </c>
    </row>
    <row r="1331" spans="1:35" x14ac:dyDescent="0.3">
      <c r="A1331">
        <v>1863</v>
      </c>
      <c r="B1331" t="s">
        <v>4080</v>
      </c>
      <c r="C1331">
        <v>2820</v>
      </c>
      <c r="D1331" t="s">
        <v>24</v>
      </c>
      <c r="E1331" t="s">
        <v>25</v>
      </c>
      <c r="F1331">
        <v>1</v>
      </c>
      <c r="G1331" t="s">
        <v>4081</v>
      </c>
      <c r="H1331" t="s">
        <v>4082</v>
      </c>
      <c r="I1331" t="str">
        <f>VLOOKUP(A1331,[1]Transactions!$A$2:$Y$3480,8,FALSE)</f>
        <v>Standard</v>
      </c>
      <c r="J1331">
        <f>VLOOKUP(A1331,[1]Transactions!$A$2:$Y$3480,13,FALSE)</f>
        <v>448.67999999999995</v>
      </c>
      <c r="K1331" s="4">
        <f>VLOOKUP(A1331,[1]Transactions!$A$2:$Y$3480,14,FALSE)</f>
        <v>35667</v>
      </c>
      <c r="M1331" t="b">
        <f>VLOOKUP(A1331,[1]Transactions!$A$2:$Y$3480,5,FALSE)</f>
        <v>1</v>
      </c>
      <c r="N1331" t="str">
        <f>VLOOKUP(A1331,[1]Transactions!$A$2:$Y$3480,6,FALSE)</f>
        <v>Approved</v>
      </c>
      <c r="O1331" t="str">
        <f>VLOOKUP(A1331,[1]Transactions!$A$1:$Y$3480,7,FALSE)</f>
        <v>Giant Bicycles</v>
      </c>
      <c r="P1331" t="s">
        <v>28</v>
      </c>
      <c r="Q1331">
        <v>10</v>
      </c>
      <c r="R1331" t="s">
        <v>554</v>
      </c>
      <c r="S1331" t="s">
        <v>183</v>
      </c>
      <c r="T1331" t="s">
        <v>46</v>
      </c>
      <c r="U1331" t="s">
        <v>32</v>
      </c>
      <c r="V1331" t="s">
        <v>47</v>
      </c>
      <c r="W1331">
        <v>20</v>
      </c>
      <c r="X1331">
        <v>5</v>
      </c>
      <c r="Y1331">
        <v>7359.9</v>
      </c>
      <c r="Z1331">
        <v>1573.13</v>
      </c>
      <c r="AA1331">
        <v>42</v>
      </c>
      <c r="AB1331">
        <v>246</v>
      </c>
      <c r="AC1331">
        <v>5</v>
      </c>
      <c r="AD1331">
        <v>5786.77</v>
      </c>
      <c r="AE1331">
        <f t="shared" si="144"/>
        <v>1</v>
      </c>
      <c r="AF1331">
        <f>_xlfn.IFS(AC1331&gt;=14,1,AND(AC1331&lt;=14,AC1331&gt;7),2,AND(AC1331&lt;=7,AC1331&gt;=5),3,AND(AC1331&lt;=4,AC1331&gt;0),4)</f>
        <v>3</v>
      </c>
      <c r="AG1331">
        <f t="shared" si="140"/>
        <v>1</v>
      </c>
      <c r="AH1331">
        <f t="shared" si="141"/>
        <v>131</v>
      </c>
      <c r="AI1331" t="str">
        <f t="shared" si="142"/>
        <v>Bronz customer</v>
      </c>
    </row>
    <row r="1332" spans="1:35" x14ac:dyDescent="0.3">
      <c r="A1332">
        <v>2510</v>
      </c>
      <c r="B1332" t="s">
        <v>4083</v>
      </c>
      <c r="C1332">
        <v>3250</v>
      </c>
      <c r="D1332" t="s">
        <v>40</v>
      </c>
      <c r="E1332" t="s">
        <v>25</v>
      </c>
      <c r="F1332">
        <v>4</v>
      </c>
      <c r="G1332" t="s">
        <v>4084</v>
      </c>
      <c r="H1332" t="s">
        <v>4085</v>
      </c>
      <c r="I1332" t="str">
        <f>VLOOKUP(A1332,[1]Transactions!$A$2:$Y$3480,8,FALSE)</f>
        <v>Road</v>
      </c>
      <c r="J1332">
        <f>VLOOKUP(A1332,[1]Transactions!$A$2:$Y$3480,13,FALSE)</f>
        <v>450.77</v>
      </c>
      <c r="K1332" s="4">
        <f>VLOOKUP(A1332,[1]Transactions!$A$2:$Y$3480,14,FALSE)</f>
        <v>40779</v>
      </c>
      <c r="M1332" t="b">
        <f>VLOOKUP(A1332,[1]Transactions!$A$2:$Y$3480,5,FALSE)</f>
        <v>1</v>
      </c>
      <c r="N1332" t="str">
        <f>VLOOKUP(A1332,[1]Transactions!$A$2:$Y$3480,6,FALSE)</f>
        <v>Approved</v>
      </c>
      <c r="O1332" t="str">
        <f>VLOOKUP(A1332,[1]Transactions!$A$1:$Y$3480,7,FALSE)</f>
        <v>OHM Cycles</v>
      </c>
      <c r="P1332" t="s">
        <v>28</v>
      </c>
      <c r="Q1332">
        <v>43</v>
      </c>
      <c r="R1332" t="s">
        <v>415</v>
      </c>
      <c r="S1332" t="s">
        <v>119</v>
      </c>
      <c r="T1332" t="s">
        <v>31</v>
      </c>
      <c r="U1332" t="s">
        <v>32</v>
      </c>
      <c r="V1332" t="s">
        <v>33</v>
      </c>
      <c r="W1332">
        <v>7</v>
      </c>
      <c r="X1332">
        <v>6</v>
      </c>
      <c r="Y1332">
        <v>8315.0400000000009</v>
      </c>
      <c r="Z1332">
        <v>2633.74</v>
      </c>
      <c r="AA1332">
        <v>47</v>
      </c>
      <c r="AB1332">
        <v>111</v>
      </c>
      <c r="AC1332">
        <v>6</v>
      </c>
      <c r="AD1332">
        <v>5681.3</v>
      </c>
      <c r="AE1332">
        <f t="shared" si="144"/>
        <v>1</v>
      </c>
      <c r="AF1332">
        <f t="shared" si="143"/>
        <v>3</v>
      </c>
      <c r="AG1332">
        <f t="shared" si="140"/>
        <v>1</v>
      </c>
      <c r="AH1332">
        <f t="shared" si="141"/>
        <v>131</v>
      </c>
      <c r="AI1332" t="str">
        <f t="shared" si="142"/>
        <v>Bronz customer</v>
      </c>
    </row>
    <row r="1333" spans="1:35" x14ac:dyDescent="0.3">
      <c r="A1333">
        <v>3142</v>
      </c>
      <c r="B1333" t="s">
        <v>4086</v>
      </c>
      <c r="C1333">
        <v>2036</v>
      </c>
      <c r="D1333" t="s">
        <v>24</v>
      </c>
      <c r="E1333" t="s">
        <v>25</v>
      </c>
      <c r="F1333">
        <v>9</v>
      </c>
      <c r="G1333" t="s">
        <v>4087</v>
      </c>
      <c r="H1333" t="s">
        <v>4088</v>
      </c>
      <c r="I1333" t="str">
        <f>VLOOKUP(A1333,[1]Transactions!$A$2:$Y$3480,8,FALSE)</f>
        <v>Touring</v>
      </c>
      <c r="J1333">
        <f>VLOOKUP(A1333,[1]Transactions!$A$2:$Y$3480,13,FALSE)</f>
        <v>1103.43</v>
      </c>
      <c r="K1333" s="4">
        <f>VLOOKUP(A1333,[1]Transactions!$A$2:$Y$3480,14,FALSE)</f>
        <v>41701</v>
      </c>
      <c r="M1333" t="b">
        <f>VLOOKUP(A1333,[1]Transactions!$A$2:$Y$3480,5,FALSE)</f>
        <v>1</v>
      </c>
      <c r="N1333" t="str">
        <f>VLOOKUP(A1333,[1]Transactions!$A$2:$Y$3480,6,FALSE)</f>
        <v>Approved</v>
      </c>
      <c r="O1333" t="str">
        <f>VLOOKUP(A1333,[1]Transactions!$A$1:$Y$3480,7,FALSE)</f>
        <v>WeareA2B</v>
      </c>
      <c r="P1333" t="s">
        <v>28</v>
      </c>
      <c r="Q1333">
        <v>98</v>
      </c>
      <c r="R1333" t="s">
        <v>625</v>
      </c>
      <c r="S1333" t="s">
        <v>119</v>
      </c>
      <c r="T1333" t="s">
        <v>31</v>
      </c>
      <c r="U1333" t="s">
        <v>32</v>
      </c>
      <c r="V1333" t="s">
        <v>47</v>
      </c>
      <c r="W1333">
        <v>6</v>
      </c>
      <c r="X1333">
        <v>4</v>
      </c>
      <c r="Y1333">
        <v>4004.87</v>
      </c>
      <c r="Z1333">
        <v>3104.87</v>
      </c>
      <c r="AA1333">
        <v>28</v>
      </c>
      <c r="AB1333">
        <v>12</v>
      </c>
      <c r="AC1333">
        <v>4</v>
      </c>
      <c r="AD1333">
        <v>900</v>
      </c>
      <c r="AE1333">
        <f t="shared" si="144"/>
        <v>4</v>
      </c>
      <c r="AF1333">
        <f t="shared" si="143"/>
        <v>4</v>
      </c>
      <c r="AG1333">
        <f t="shared" si="140"/>
        <v>4</v>
      </c>
      <c r="AH1333">
        <f t="shared" si="141"/>
        <v>444</v>
      </c>
      <c r="AI1333" t="str">
        <f t="shared" si="142"/>
        <v>Platinum Customer</v>
      </c>
    </row>
    <row r="1334" spans="1:35" x14ac:dyDescent="0.3">
      <c r="A1334">
        <v>1456</v>
      </c>
      <c r="B1334" t="s">
        <v>4089</v>
      </c>
      <c r="C1334">
        <v>2560</v>
      </c>
      <c r="D1334" t="s">
        <v>24</v>
      </c>
      <c r="E1334" t="s">
        <v>25</v>
      </c>
      <c r="F1334">
        <v>4</v>
      </c>
      <c r="G1334" t="s">
        <v>4090</v>
      </c>
      <c r="H1334" t="s">
        <v>4091</v>
      </c>
      <c r="I1334" t="str">
        <f>VLOOKUP(A1334,[1]Transactions!$A$2:$Y$3480,8,FALSE)</f>
        <v>Standard</v>
      </c>
      <c r="J1334">
        <f>VLOOKUP(A1334,[1]Transactions!$A$2:$Y$3480,13,FALSE)</f>
        <v>1028.76</v>
      </c>
      <c r="K1334" s="4">
        <f>VLOOKUP(A1334,[1]Transactions!$A$2:$Y$3480,14,FALSE)</f>
        <v>42145</v>
      </c>
      <c r="M1334" t="b">
        <f>VLOOKUP(A1334,[1]Transactions!$A$2:$Y$3480,5,FALSE)</f>
        <v>0</v>
      </c>
      <c r="N1334" t="str">
        <f>VLOOKUP(A1334,[1]Transactions!$A$2:$Y$3480,6,FALSE)</f>
        <v>Approved</v>
      </c>
      <c r="O1334" t="str">
        <f>VLOOKUP(A1334,[1]Transactions!$A$1:$Y$3480,7,FALSE)</f>
        <v>WeareA2B</v>
      </c>
      <c r="P1334" t="s">
        <v>28</v>
      </c>
      <c r="Q1334">
        <v>97</v>
      </c>
      <c r="R1334" t="s">
        <v>632</v>
      </c>
      <c r="S1334" t="s">
        <v>176</v>
      </c>
      <c r="T1334" t="s">
        <v>31</v>
      </c>
      <c r="U1334" t="s">
        <v>32</v>
      </c>
      <c r="V1334" t="s">
        <v>33</v>
      </c>
      <c r="W1334">
        <v>6</v>
      </c>
      <c r="X1334">
        <v>4</v>
      </c>
      <c r="Y1334">
        <v>1713.83</v>
      </c>
      <c r="Z1334">
        <v>838.9</v>
      </c>
      <c r="AA1334">
        <v>55</v>
      </c>
      <c r="AB1334">
        <v>8</v>
      </c>
      <c r="AC1334">
        <v>4</v>
      </c>
      <c r="AD1334">
        <v>874.93</v>
      </c>
      <c r="AE1334">
        <f t="shared" si="144"/>
        <v>4</v>
      </c>
      <c r="AF1334">
        <f t="shared" si="143"/>
        <v>4</v>
      </c>
      <c r="AG1334">
        <f t="shared" si="140"/>
        <v>4</v>
      </c>
      <c r="AH1334">
        <f t="shared" si="141"/>
        <v>444</v>
      </c>
      <c r="AI1334" t="str">
        <f t="shared" si="142"/>
        <v>Platinum Customer</v>
      </c>
    </row>
    <row r="1335" spans="1:35" x14ac:dyDescent="0.3">
      <c r="A1335">
        <v>2754</v>
      </c>
      <c r="B1335" t="s">
        <v>4092</v>
      </c>
      <c r="C1335">
        <v>2287</v>
      </c>
      <c r="D1335" t="s">
        <v>24</v>
      </c>
      <c r="E1335" t="s">
        <v>25</v>
      </c>
      <c r="F1335">
        <v>7</v>
      </c>
      <c r="G1335" t="s">
        <v>4093</v>
      </c>
      <c r="H1335" t="s">
        <v>4094</v>
      </c>
      <c r="I1335" t="str">
        <f>VLOOKUP(A1335,[1]Transactions!$A$2:$Y$3480,8,FALSE)</f>
        <v>Standard</v>
      </c>
      <c r="J1335">
        <f>VLOOKUP(A1335,[1]Transactions!$A$2:$Y$3480,13,FALSE)</f>
        <v>144.26</v>
      </c>
      <c r="K1335" s="4">
        <f>VLOOKUP(A1335,[1]Transactions!$A$2:$Y$3480,14,FALSE)</f>
        <v>33888</v>
      </c>
      <c r="M1335" t="b">
        <f>VLOOKUP(A1335,[1]Transactions!$A$2:$Y$3480,5,FALSE)</f>
        <v>1</v>
      </c>
      <c r="N1335" t="str">
        <f>VLOOKUP(A1335,[1]Transactions!$A$2:$Y$3480,6,FALSE)</f>
        <v>Approved</v>
      </c>
      <c r="O1335" t="str">
        <f>VLOOKUP(A1335,[1]Transactions!$A$1:$Y$3480,7,FALSE)</f>
        <v>Giant Bicycles</v>
      </c>
      <c r="P1335" t="s">
        <v>28</v>
      </c>
      <c r="Q1335">
        <v>17</v>
      </c>
      <c r="R1335" t="s">
        <v>607</v>
      </c>
      <c r="S1335" t="s">
        <v>57</v>
      </c>
      <c r="T1335" t="s">
        <v>31</v>
      </c>
      <c r="U1335" t="s">
        <v>32</v>
      </c>
      <c r="V1335" t="s">
        <v>47</v>
      </c>
      <c r="W1335">
        <v>11</v>
      </c>
      <c r="X1335">
        <v>3</v>
      </c>
      <c r="Y1335">
        <v>5568.64</v>
      </c>
      <c r="Z1335">
        <v>2295.63</v>
      </c>
      <c r="AA1335">
        <v>57</v>
      </c>
      <c r="AB1335">
        <v>186</v>
      </c>
      <c r="AC1335">
        <v>3</v>
      </c>
      <c r="AD1335">
        <v>3273.01</v>
      </c>
      <c r="AE1335">
        <f t="shared" si="144"/>
        <v>1</v>
      </c>
      <c r="AF1335">
        <f t="shared" si="143"/>
        <v>4</v>
      </c>
      <c r="AG1335">
        <f t="shared" si="140"/>
        <v>2</v>
      </c>
      <c r="AH1335">
        <f t="shared" si="141"/>
        <v>142</v>
      </c>
      <c r="AI1335" t="str">
        <f t="shared" si="142"/>
        <v>Bronz customer</v>
      </c>
    </row>
    <row r="1336" spans="1:35" x14ac:dyDescent="0.3">
      <c r="A1336">
        <v>91</v>
      </c>
      <c r="B1336" t="s">
        <v>4095</v>
      </c>
      <c r="C1336">
        <v>2166</v>
      </c>
      <c r="D1336" t="s">
        <v>24</v>
      </c>
      <c r="E1336" t="s">
        <v>25</v>
      </c>
      <c r="F1336">
        <v>9</v>
      </c>
      <c r="G1336" t="s">
        <v>623</v>
      </c>
      <c r="H1336" t="s">
        <v>4096</v>
      </c>
      <c r="I1336" t="str">
        <f>VLOOKUP(A1336,[1]Transactions!$A$2:$Y$3480,8,FALSE)</f>
        <v>Standard</v>
      </c>
      <c r="J1336">
        <f>VLOOKUP(A1336,[1]Transactions!$A$2:$Y$3480,13,FALSE)</f>
        <v>409.86000000000013</v>
      </c>
      <c r="K1336" s="4">
        <f>VLOOKUP(A1336,[1]Transactions!$A$2:$Y$3480,14,FALSE)</f>
        <v>35160</v>
      </c>
      <c r="M1336" t="b">
        <f>VLOOKUP(A1336,[1]Transactions!$A$2:$Y$3480,5,FALSE)</f>
        <v>1</v>
      </c>
      <c r="N1336" t="str">
        <f>VLOOKUP(A1336,[1]Transactions!$A$2:$Y$3480,6,FALSE)</f>
        <v>Approved</v>
      </c>
      <c r="O1336" t="str">
        <f>VLOOKUP(A1336,[1]Transactions!$A$1:$Y$3480,7,FALSE)</f>
        <v>Solex</v>
      </c>
      <c r="P1336" t="s">
        <v>28</v>
      </c>
      <c r="Q1336">
        <v>69</v>
      </c>
      <c r="R1336" t="s">
        <v>599</v>
      </c>
      <c r="S1336" t="s">
        <v>45</v>
      </c>
      <c r="T1336" t="s">
        <v>38</v>
      </c>
      <c r="U1336" t="s">
        <v>32</v>
      </c>
      <c r="V1336" t="s">
        <v>33</v>
      </c>
      <c r="W1336">
        <v>17</v>
      </c>
      <c r="X1336">
        <v>8</v>
      </c>
      <c r="Y1336">
        <v>8066.44</v>
      </c>
      <c r="Z1336">
        <v>2824.03</v>
      </c>
      <c r="AA1336">
        <v>65</v>
      </c>
      <c r="AB1336">
        <v>9</v>
      </c>
      <c r="AC1336">
        <v>8</v>
      </c>
      <c r="AD1336">
        <v>5242.41</v>
      </c>
      <c r="AE1336">
        <f t="shared" si="144"/>
        <v>4</v>
      </c>
      <c r="AF1336">
        <f t="shared" si="143"/>
        <v>2</v>
      </c>
      <c r="AG1336">
        <f t="shared" si="140"/>
        <v>1</v>
      </c>
      <c r="AH1336">
        <f t="shared" si="141"/>
        <v>421</v>
      </c>
      <c r="AI1336" t="str">
        <f t="shared" si="142"/>
        <v>Platinum Customer</v>
      </c>
    </row>
    <row r="1337" spans="1:35" x14ac:dyDescent="0.3">
      <c r="A1337">
        <v>829</v>
      </c>
      <c r="B1337" t="s">
        <v>4097</v>
      </c>
      <c r="C1337">
        <v>3218</v>
      </c>
      <c r="D1337" t="s">
        <v>40</v>
      </c>
      <c r="E1337" t="s">
        <v>25</v>
      </c>
      <c r="F1337">
        <v>8</v>
      </c>
      <c r="G1337" t="s">
        <v>4098</v>
      </c>
      <c r="H1337" t="s">
        <v>4099</v>
      </c>
      <c r="I1337" t="str">
        <f>VLOOKUP(A1337,[1]Transactions!$A$2:$Y$3480,8,FALSE)</f>
        <v>Standard</v>
      </c>
      <c r="J1337">
        <f>VLOOKUP(A1337,[1]Transactions!$A$2:$Y$3480,13,FALSE)</f>
        <v>448.67999999999995</v>
      </c>
      <c r="K1337" s="4">
        <f>VLOOKUP(A1337,[1]Transactions!$A$2:$Y$3480,14,FALSE)</f>
        <v>41245</v>
      </c>
      <c r="M1337" t="b">
        <f>VLOOKUP(A1337,[1]Transactions!$A$2:$Y$3480,5,FALSE)</f>
        <v>0</v>
      </c>
      <c r="N1337" t="str">
        <f>VLOOKUP(A1337,[1]Transactions!$A$2:$Y$3480,6,FALSE)</f>
        <v>Approved</v>
      </c>
      <c r="O1337" t="str">
        <f>VLOOKUP(A1337,[1]Transactions!$A$1:$Y$3480,7,FALSE)</f>
        <v>Giant Bicycles</v>
      </c>
      <c r="P1337" t="s">
        <v>28</v>
      </c>
      <c r="Q1337">
        <v>84</v>
      </c>
      <c r="R1337" t="s">
        <v>364</v>
      </c>
      <c r="S1337" t="s">
        <v>45</v>
      </c>
      <c r="T1337" t="s">
        <v>46</v>
      </c>
      <c r="U1337" t="s">
        <v>32</v>
      </c>
      <c r="V1337" t="s">
        <v>33</v>
      </c>
      <c r="W1337">
        <v>2</v>
      </c>
      <c r="X1337">
        <v>6</v>
      </c>
      <c r="Y1337">
        <v>9236.19</v>
      </c>
      <c r="Z1337">
        <v>4635.95</v>
      </c>
      <c r="AA1337">
        <v>19</v>
      </c>
      <c r="AB1337">
        <v>12</v>
      </c>
      <c r="AC1337">
        <v>6</v>
      </c>
      <c r="AD1337">
        <v>4600.24</v>
      </c>
      <c r="AE1337">
        <f t="shared" si="144"/>
        <v>4</v>
      </c>
      <c r="AF1337">
        <f t="shared" si="143"/>
        <v>3</v>
      </c>
      <c r="AG1337">
        <f t="shared" si="140"/>
        <v>1</v>
      </c>
      <c r="AH1337">
        <f t="shared" si="141"/>
        <v>431</v>
      </c>
      <c r="AI1337" t="str">
        <f t="shared" si="142"/>
        <v>Platinum Customer</v>
      </c>
    </row>
    <row r="1338" spans="1:35" x14ac:dyDescent="0.3">
      <c r="A1338">
        <v>3396</v>
      </c>
      <c r="B1338" t="s">
        <v>4100</v>
      </c>
      <c r="C1338">
        <v>2191</v>
      </c>
      <c r="D1338" t="s">
        <v>24</v>
      </c>
      <c r="E1338" t="s">
        <v>25</v>
      </c>
      <c r="F1338">
        <v>10</v>
      </c>
      <c r="G1338" t="s">
        <v>4101</v>
      </c>
      <c r="H1338" t="s">
        <v>4102</v>
      </c>
      <c r="I1338" t="str">
        <f>VLOOKUP(A1338,[1]Transactions!$A$2:$Y$3480,8,FALSE)</f>
        <v>Road</v>
      </c>
      <c r="J1338">
        <f>VLOOKUP(A1338,[1]Transactions!$A$2:$Y$3480,13,FALSE)</f>
        <v>1295.43</v>
      </c>
      <c r="K1338" s="4">
        <f>VLOOKUP(A1338,[1]Transactions!$A$2:$Y$3480,14,FALSE)</f>
        <v>37823</v>
      </c>
      <c r="M1338" t="b">
        <f>VLOOKUP(A1338,[1]Transactions!$A$2:$Y$3480,5,FALSE)</f>
        <v>1</v>
      </c>
      <c r="N1338" t="str">
        <f>VLOOKUP(A1338,[1]Transactions!$A$2:$Y$3480,6,FALSE)</f>
        <v>Approved</v>
      </c>
      <c r="O1338" t="str">
        <f>VLOOKUP(A1338,[1]Transactions!$A$1:$Y$3480,7,FALSE)</f>
        <v>Trek Bicycles</v>
      </c>
      <c r="P1338" t="s">
        <v>28</v>
      </c>
      <c r="Q1338">
        <v>18</v>
      </c>
      <c r="R1338" t="s">
        <v>2887</v>
      </c>
      <c r="S1338" t="s">
        <v>119</v>
      </c>
      <c r="T1338" t="s">
        <v>31</v>
      </c>
      <c r="U1338" t="s">
        <v>32</v>
      </c>
      <c r="V1338" t="s">
        <v>33</v>
      </c>
      <c r="W1338">
        <v>9</v>
      </c>
      <c r="X1338">
        <v>2</v>
      </c>
      <c r="Y1338">
        <v>586.65</v>
      </c>
      <c r="Z1338">
        <v>466.92</v>
      </c>
      <c r="AA1338">
        <v>60</v>
      </c>
      <c r="AB1338">
        <v>71</v>
      </c>
      <c r="AC1338">
        <v>2</v>
      </c>
      <c r="AD1338">
        <v>119.73</v>
      </c>
      <c r="AE1338">
        <f t="shared" si="144"/>
        <v>2</v>
      </c>
      <c r="AF1338">
        <f t="shared" si="143"/>
        <v>4</v>
      </c>
      <c r="AG1338">
        <f t="shared" si="140"/>
        <v>4</v>
      </c>
      <c r="AH1338">
        <f t="shared" si="141"/>
        <v>244</v>
      </c>
      <c r="AI1338" t="str">
        <f t="shared" si="142"/>
        <v>Gold Customerr</v>
      </c>
    </row>
    <row r="1339" spans="1:35" x14ac:dyDescent="0.3">
      <c r="A1339">
        <v>1421</v>
      </c>
      <c r="B1339" t="s">
        <v>4103</v>
      </c>
      <c r="C1339">
        <v>2765</v>
      </c>
      <c r="D1339" t="s">
        <v>24</v>
      </c>
      <c r="E1339" t="s">
        <v>25</v>
      </c>
      <c r="F1339">
        <v>10</v>
      </c>
      <c r="G1339" t="s">
        <v>4104</v>
      </c>
      <c r="H1339" t="s">
        <v>4105</v>
      </c>
      <c r="I1339" t="str">
        <f>VLOOKUP(A1339,[1]Transactions!$A$2:$Y$3480,8,FALSE)</f>
        <v>Road</v>
      </c>
      <c r="J1339">
        <f>VLOOKUP(A1339,[1]Transactions!$A$2:$Y$3480,13,FALSE)</f>
        <v>75.139999999999986</v>
      </c>
      <c r="K1339" s="4">
        <f>VLOOKUP(A1339,[1]Transactions!$A$2:$Y$3480,14,FALSE)</f>
        <v>41701</v>
      </c>
      <c r="M1339" t="b">
        <f>VLOOKUP(A1339,[1]Transactions!$A$2:$Y$3480,5,FALSE)</f>
        <v>1</v>
      </c>
      <c r="N1339" t="str">
        <f>VLOOKUP(A1339,[1]Transactions!$A$2:$Y$3480,6,FALSE)</f>
        <v>Cancelled</v>
      </c>
      <c r="O1339" t="str">
        <f>VLOOKUP(A1339,[1]Transactions!$A$1:$Y$3480,7,FALSE)</f>
        <v>OHM Cycles</v>
      </c>
      <c r="P1339" t="s">
        <v>43</v>
      </c>
      <c r="Q1339">
        <v>74</v>
      </c>
      <c r="R1339" t="s">
        <v>514</v>
      </c>
      <c r="S1339" t="s">
        <v>176</v>
      </c>
      <c r="T1339" t="s">
        <v>31</v>
      </c>
      <c r="U1339" t="s">
        <v>32</v>
      </c>
      <c r="V1339" t="s">
        <v>47</v>
      </c>
      <c r="W1339">
        <v>20</v>
      </c>
      <c r="X1339">
        <v>6</v>
      </c>
      <c r="Y1339">
        <v>5452.03</v>
      </c>
      <c r="Z1339">
        <v>2922.41</v>
      </c>
      <c r="AA1339">
        <v>64</v>
      </c>
      <c r="AB1339">
        <v>57</v>
      </c>
      <c r="AC1339">
        <v>6</v>
      </c>
      <c r="AD1339">
        <v>2529.62</v>
      </c>
      <c r="AE1339">
        <f t="shared" si="144"/>
        <v>2</v>
      </c>
      <c r="AF1339">
        <f t="shared" si="143"/>
        <v>3</v>
      </c>
      <c r="AG1339">
        <f t="shared" si="140"/>
        <v>3</v>
      </c>
      <c r="AH1339">
        <f t="shared" si="141"/>
        <v>233</v>
      </c>
      <c r="AI1339" t="str">
        <f t="shared" si="142"/>
        <v>Gold Customerr</v>
      </c>
    </row>
    <row r="1340" spans="1:35" x14ac:dyDescent="0.3">
      <c r="A1340">
        <v>186</v>
      </c>
      <c r="B1340" t="s">
        <v>4106</v>
      </c>
      <c r="C1340">
        <v>4560</v>
      </c>
      <c r="D1340" t="s">
        <v>53</v>
      </c>
      <c r="E1340" t="s">
        <v>25</v>
      </c>
      <c r="F1340">
        <v>7</v>
      </c>
      <c r="G1340" t="s">
        <v>4107</v>
      </c>
      <c r="H1340" t="s">
        <v>4108</v>
      </c>
      <c r="I1340" t="str">
        <f>VLOOKUP(A1340,[1]Transactions!$A$2:$Y$3480,8,FALSE)</f>
        <v>Standard</v>
      </c>
      <c r="J1340">
        <f>VLOOKUP(A1340,[1]Transactions!$A$2:$Y$3480,13,FALSE)</f>
        <v>409.86000000000013</v>
      </c>
      <c r="K1340" s="4">
        <f>VLOOKUP(A1340,[1]Transactions!$A$2:$Y$3480,14,FALSE)</f>
        <v>35378</v>
      </c>
      <c r="M1340" t="b">
        <f>VLOOKUP(A1340,[1]Transactions!$A$2:$Y$3480,5,FALSE)</f>
        <v>1</v>
      </c>
      <c r="N1340" t="str">
        <f>VLOOKUP(A1340,[1]Transactions!$A$2:$Y$3480,6,FALSE)</f>
        <v>Approved</v>
      </c>
      <c r="O1340" t="str">
        <f>VLOOKUP(A1340,[1]Transactions!$A$1:$Y$3480,7,FALSE)</f>
        <v>Solex</v>
      </c>
      <c r="P1340" t="s">
        <v>43</v>
      </c>
      <c r="Q1340">
        <v>46</v>
      </c>
      <c r="R1340" t="s">
        <v>3522</v>
      </c>
      <c r="S1340" t="s">
        <v>45</v>
      </c>
      <c r="T1340" t="s">
        <v>31</v>
      </c>
      <c r="U1340" t="s">
        <v>32</v>
      </c>
      <c r="V1340" t="s">
        <v>47</v>
      </c>
      <c r="W1340">
        <v>3</v>
      </c>
      <c r="X1340">
        <v>6</v>
      </c>
      <c r="Y1340">
        <v>5550.85</v>
      </c>
      <c r="Z1340">
        <v>3384.68</v>
      </c>
      <c r="AA1340">
        <v>46</v>
      </c>
      <c r="AB1340">
        <v>23</v>
      </c>
      <c r="AC1340">
        <v>6</v>
      </c>
      <c r="AD1340">
        <v>2166.17</v>
      </c>
      <c r="AE1340">
        <f t="shared" si="144"/>
        <v>3</v>
      </c>
      <c r="AF1340">
        <f t="shared" si="143"/>
        <v>3</v>
      </c>
      <c r="AG1340">
        <f t="shared" si="140"/>
        <v>3</v>
      </c>
      <c r="AH1340">
        <f t="shared" si="141"/>
        <v>333</v>
      </c>
      <c r="AI1340" t="str">
        <f t="shared" si="142"/>
        <v>Silver Customer</v>
      </c>
    </row>
    <row r="1341" spans="1:35" x14ac:dyDescent="0.3">
      <c r="A1341">
        <v>2823</v>
      </c>
      <c r="B1341" t="s">
        <v>4109</v>
      </c>
      <c r="C1341">
        <v>2770</v>
      </c>
      <c r="D1341" t="s">
        <v>24</v>
      </c>
      <c r="E1341" t="s">
        <v>25</v>
      </c>
      <c r="F1341">
        <v>6</v>
      </c>
      <c r="G1341" t="s">
        <v>2712</v>
      </c>
      <c r="H1341" t="s">
        <v>4110</v>
      </c>
      <c r="I1341" t="str">
        <f>VLOOKUP(A1341,[1]Transactions!$A$2:$Y$3480,8,FALSE)</f>
        <v>Road</v>
      </c>
      <c r="J1341">
        <f>VLOOKUP(A1341,[1]Transactions!$A$2:$Y$3480,13,FALSE)</f>
        <v>199.09999999999991</v>
      </c>
      <c r="K1341" s="4">
        <f>VLOOKUP(A1341,[1]Transactions!$A$2:$Y$3480,14,FALSE)</f>
        <v>37668</v>
      </c>
      <c r="M1341" t="b">
        <f>VLOOKUP(A1341,[1]Transactions!$A$2:$Y$3480,5,FALSE)</f>
        <v>1</v>
      </c>
      <c r="N1341" t="str">
        <f>VLOOKUP(A1341,[1]Transactions!$A$2:$Y$3480,6,FALSE)</f>
        <v>Approved</v>
      </c>
      <c r="O1341" t="str">
        <f>VLOOKUP(A1341,[1]Transactions!$A$1:$Y$3480,7,FALSE)</f>
        <v>OHM Cycles</v>
      </c>
      <c r="P1341" t="s">
        <v>28</v>
      </c>
      <c r="Q1341">
        <v>98</v>
      </c>
      <c r="R1341" t="s">
        <v>1042</v>
      </c>
      <c r="S1341" t="s">
        <v>176</v>
      </c>
      <c r="T1341" t="s">
        <v>31</v>
      </c>
      <c r="U1341" t="s">
        <v>32</v>
      </c>
      <c r="V1341" t="s">
        <v>47</v>
      </c>
      <c r="W1341">
        <v>7</v>
      </c>
      <c r="X1341">
        <v>4</v>
      </c>
      <c r="Y1341">
        <v>2040.61</v>
      </c>
      <c r="Z1341">
        <v>404.53</v>
      </c>
      <c r="AA1341">
        <v>49</v>
      </c>
      <c r="AB1341">
        <v>12</v>
      </c>
      <c r="AC1341">
        <v>4</v>
      </c>
      <c r="AD1341">
        <v>1636.08</v>
      </c>
      <c r="AE1341">
        <f t="shared" si="144"/>
        <v>4</v>
      </c>
      <c r="AF1341">
        <f t="shared" si="143"/>
        <v>4</v>
      </c>
      <c r="AG1341">
        <f t="shared" si="140"/>
        <v>4</v>
      </c>
      <c r="AH1341">
        <f t="shared" si="141"/>
        <v>444</v>
      </c>
      <c r="AI1341" t="str">
        <f t="shared" si="142"/>
        <v>Platinum Customer</v>
      </c>
    </row>
    <row r="1342" spans="1:35" x14ac:dyDescent="0.3">
      <c r="A1342">
        <v>115</v>
      </c>
      <c r="B1342" t="s">
        <v>4111</v>
      </c>
      <c r="C1342">
        <v>3844</v>
      </c>
      <c r="D1342" t="s">
        <v>40</v>
      </c>
      <c r="E1342" t="s">
        <v>25</v>
      </c>
      <c r="F1342">
        <v>1</v>
      </c>
      <c r="G1342" t="s">
        <v>4112</v>
      </c>
      <c r="H1342" t="s">
        <v>4113</v>
      </c>
      <c r="I1342" t="str">
        <f>VLOOKUP(A1342,[1]Transactions!$A$2:$Y$3480,8,FALSE)</f>
        <v>Standard</v>
      </c>
      <c r="J1342">
        <f>VLOOKUP(A1342,[1]Transactions!$A$2:$Y$3480,13,FALSE)</f>
        <v>128.45999999999992</v>
      </c>
      <c r="K1342" s="4">
        <f>VLOOKUP(A1342,[1]Transactions!$A$2:$Y$3480,14,FALSE)</f>
        <v>38482</v>
      </c>
      <c r="M1342" t="b">
        <f>VLOOKUP(A1342,[1]Transactions!$A$2:$Y$3480,5,FALSE)</f>
        <v>0</v>
      </c>
      <c r="N1342" t="str">
        <f>VLOOKUP(A1342,[1]Transactions!$A$2:$Y$3480,6,FALSE)</f>
        <v>Approved</v>
      </c>
      <c r="O1342" t="str">
        <f>VLOOKUP(A1342,[1]Transactions!$A$1:$Y$3480,7,FALSE)</f>
        <v>WeareA2B</v>
      </c>
      <c r="P1342" t="s">
        <v>28</v>
      </c>
      <c r="Q1342">
        <v>77</v>
      </c>
      <c r="R1342" t="s">
        <v>335</v>
      </c>
      <c r="S1342" t="s">
        <v>30</v>
      </c>
      <c r="T1342" t="s">
        <v>31</v>
      </c>
      <c r="U1342" t="s">
        <v>32</v>
      </c>
      <c r="V1342" t="s">
        <v>47</v>
      </c>
      <c r="W1342">
        <v>18</v>
      </c>
      <c r="X1342">
        <v>8</v>
      </c>
      <c r="Y1342">
        <v>8398.18</v>
      </c>
      <c r="Z1342">
        <v>5262.31</v>
      </c>
      <c r="AA1342">
        <v>38</v>
      </c>
      <c r="AB1342">
        <v>14</v>
      </c>
      <c r="AC1342">
        <v>8</v>
      </c>
      <c r="AD1342">
        <v>3135.87</v>
      </c>
      <c r="AE1342">
        <f t="shared" si="144"/>
        <v>4</v>
      </c>
      <c r="AF1342">
        <f t="shared" si="143"/>
        <v>2</v>
      </c>
      <c r="AG1342">
        <f t="shared" si="140"/>
        <v>2</v>
      </c>
      <c r="AH1342">
        <f t="shared" si="141"/>
        <v>422</v>
      </c>
      <c r="AI1342" t="str">
        <f t="shared" si="142"/>
        <v>Platinum Customer</v>
      </c>
    </row>
    <row r="1343" spans="1:35" x14ac:dyDescent="0.3">
      <c r="A1343">
        <v>1926</v>
      </c>
      <c r="B1343" t="s">
        <v>4114</v>
      </c>
      <c r="C1343">
        <v>4740</v>
      </c>
      <c r="D1343" t="s">
        <v>53</v>
      </c>
      <c r="E1343" t="s">
        <v>25</v>
      </c>
      <c r="F1343">
        <v>5</v>
      </c>
      <c r="G1343" t="s">
        <v>4115</v>
      </c>
      <c r="H1343" t="s">
        <v>4116</v>
      </c>
      <c r="I1343" t="str">
        <f>VLOOKUP(A1343,[1]Transactions!$A$2:$Y$3480,8,FALSE)</f>
        <v>Standard</v>
      </c>
      <c r="J1343">
        <f>VLOOKUP(A1343,[1]Transactions!$A$2:$Y$3480,13,FALSE)</f>
        <v>179.44</v>
      </c>
      <c r="K1343" s="4">
        <f>VLOOKUP(A1343,[1]Transactions!$A$2:$Y$3480,14,FALSE)</f>
        <v>34143</v>
      </c>
      <c r="M1343" t="b">
        <f>VLOOKUP(A1343,[1]Transactions!$A$2:$Y$3480,5,FALSE)</f>
        <v>1</v>
      </c>
      <c r="N1343" t="str">
        <f>VLOOKUP(A1343,[1]Transactions!$A$2:$Y$3480,6,FALSE)</f>
        <v>Approved</v>
      </c>
      <c r="O1343" t="str">
        <f>VLOOKUP(A1343,[1]Transactions!$A$1:$Y$3480,7,FALSE)</f>
        <v>Solex</v>
      </c>
      <c r="P1343" t="s">
        <v>28</v>
      </c>
      <c r="Q1343">
        <v>72</v>
      </c>
      <c r="R1343" t="s">
        <v>368</v>
      </c>
      <c r="S1343" t="s">
        <v>45</v>
      </c>
      <c r="T1343" t="s">
        <v>46</v>
      </c>
      <c r="U1343" t="s">
        <v>32</v>
      </c>
      <c r="V1343" t="s">
        <v>33</v>
      </c>
      <c r="W1343">
        <v>10</v>
      </c>
      <c r="X1343">
        <v>5</v>
      </c>
      <c r="Y1343">
        <v>7762.71</v>
      </c>
      <c r="Z1343">
        <v>2851.62</v>
      </c>
      <c r="AA1343">
        <v>62</v>
      </c>
      <c r="AB1343">
        <v>5</v>
      </c>
      <c r="AC1343">
        <v>5</v>
      </c>
      <c r="AD1343">
        <v>4911.09</v>
      </c>
      <c r="AE1343">
        <f t="shared" si="144"/>
        <v>4</v>
      </c>
      <c r="AF1343">
        <f t="shared" ref="AF1343:AF1344" si="146">_xlfn.IFS(AC1343&gt;=14,1,AND(AC1343&lt;=14,AC1343&gt;7),2,AND(AC1343&lt;=7,AC1343&gt;=5),3,AND(AC1343&lt;=4,AC1343&gt;0),4)</f>
        <v>3</v>
      </c>
      <c r="AG1343">
        <f t="shared" si="140"/>
        <v>1</v>
      </c>
      <c r="AH1343">
        <f t="shared" si="141"/>
        <v>431</v>
      </c>
      <c r="AI1343" t="str">
        <f t="shared" si="142"/>
        <v>Platinum Customer</v>
      </c>
    </row>
    <row r="1344" spans="1:35" x14ac:dyDescent="0.3">
      <c r="A1344">
        <v>3178</v>
      </c>
      <c r="B1344" t="s">
        <v>4117</v>
      </c>
      <c r="C1344">
        <v>4161</v>
      </c>
      <c r="D1344" t="s">
        <v>53</v>
      </c>
      <c r="E1344" t="s">
        <v>25</v>
      </c>
      <c r="F1344">
        <v>7</v>
      </c>
      <c r="G1344" t="s">
        <v>4118</v>
      </c>
      <c r="H1344" t="s">
        <v>4119</v>
      </c>
      <c r="I1344" t="str">
        <f>VLOOKUP(A1344,[1]Transactions!$A$2:$Y$3480,8,FALSE)</f>
        <v>Road</v>
      </c>
      <c r="J1344">
        <f>VLOOKUP(A1344,[1]Transactions!$A$2:$Y$3480,13,FALSE)</f>
        <v>75.139999999999986</v>
      </c>
      <c r="K1344" s="4">
        <f>VLOOKUP(A1344,[1]Transactions!$A$2:$Y$3480,14,FALSE)</f>
        <v>33549</v>
      </c>
      <c r="M1344" t="b">
        <f>VLOOKUP(A1344,[1]Transactions!$A$2:$Y$3480,5,FALSE)</f>
        <v>0</v>
      </c>
      <c r="N1344" t="str">
        <f>VLOOKUP(A1344,[1]Transactions!$A$2:$Y$3480,6,FALSE)</f>
        <v>Approved</v>
      </c>
      <c r="O1344" t="str">
        <f>VLOOKUP(A1344,[1]Transactions!$A$1:$Y$3480,7,FALSE)</f>
        <v>OHM Cycles</v>
      </c>
      <c r="P1344" t="s">
        <v>28</v>
      </c>
      <c r="Q1344">
        <v>21</v>
      </c>
      <c r="R1344" t="s">
        <v>842</v>
      </c>
      <c r="S1344" t="s">
        <v>57</v>
      </c>
      <c r="T1344" t="s">
        <v>31</v>
      </c>
      <c r="U1344" t="s">
        <v>32</v>
      </c>
      <c r="V1344" t="s">
        <v>33</v>
      </c>
      <c r="W1344">
        <v>9</v>
      </c>
      <c r="X1344">
        <v>5</v>
      </c>
      <c r="Y1344">
        <v>6357.48</v>
      </c>
      <c r="Z1344">
        <v>2017.72</v>
      </c>
      <c r="AA1344">
        <v>48</v>
      </c>
      <c r="AB1344">
        <v>29</v>
      </c>
      <c r="AC1344">
        <v>5</v>
      </c>
      <c r="AD1344">
        <v>4339.76</v>
      </c>
      <c r="AE1344">
        <f t="shared" si="144"/>
        <v>3</v>
      </c>
      <c r="AF1344">
        <f t="shared" si="146"/>
        <v>3</v>
      </c>
      <c r="AG1344">
        <f t="shared" si="140"/>
        <v>1</v>
      </c>
      <c r="AH1344">
        <f t="shared" si="141"/>
        <v>331</v>
      </c>
      <c r="AI1344" t="str">
        <f t="shared" si="142"/>
        <v>Silver Customer</v>
      </c>
    </row>
    <row r="1345" spans="1:35" x14ac:dyDescent="0.3">
      <c r="A1345">
        <v>536</v>
      </c>
      <c r="B1345" t="s">
        <v>4120</v>
      </c>
      <c r="C1345">
        <v>2145</v>
      </c>
      <c r="D1345" t="s">
        <v>24</v>
      </c>
      <c r="E1345" t="s">
        <v>25</v>
      </c>
      <c r="F1345">
        <v>7</v>
      </c>
      <c r="G1345" t="s">
        <v>3200</v>
      </c>
      <c r="H1345" t="s">
        <v>4121</v>
      </c>
      <c r="I1345" t="str">
        <f>VLOOKUP(A1345,[1]Transactions!$A$2:$Y$3480,8,FALSE)</f>
        <v>Standard</v>
      </c>
      <c r="J1345">
        <f>VLOOKUP(A1345,[1]Transactions!$A$2:$Y$3480,13,FALSE)</f>
        <v>437.46</v>
      </c>
      <c r="K1345" s="4">
        <f>VLOOKUP(A1345,[1]Transactions!$A$2:$Y$3480,14,FALSE)</f>
        <v>39526</v>
      </c>
      <c r="M1345" t="b">
        <f>VLOOKUP(A1345,[1]Transactions!$A$2:$Y$3480,5,FALSE)</f>
        <v>1</v>
      </c>
      <c r="N1345" t="str">
        <f>VLOOKUP(A1345,[1]Transactions!$A$2:$Y$3480,6,FALSE)</f>
        <v>Approved</v>
      </c>
      <c r="O1345" t="str">
        <f>VLOOKUP(A1345,[1]Transactions!$A$1:$Y$3480,7,FALSE)</f>
        <v>Solex</v>
      </c>
      <c r="P1345" t="s">
        <v>43</v>
      </c>
      <c r="Q1345">
        <v>64</v>
      </c>
      <c r="R1345" t="s">
        <v>1071</v>
      </c>
      <c r="S1345" t="s">
        <v>119</v>
      </c>
      <c r="T1345" t="s">
        <v>38</v>
      </c>
      <c r="U1345" t="s">
        <v>32</v>
      </c>
      <c r="V1345" t="s">
        <v>47</v>
      </c>
      <c r="W1345">
        <v>16</v>
      </c>
      <c r="X1345">
        <v>3</v>
      </c>
      <c r="Y1345">
        <v>3876.23</v>
      </c>
      <c r="Z1345">
        <v>1044.17</v>
      </c>
      <c r="AA1345">
        <v>61</v>
      </c>
      <c r="AB1345">
        <v>32</v>
      </c>
      <c r="AC1345">
        <v>3</v>
      </c>
      <c r="AD1345">
        <v>2832.06</v>
      </c>
      <c r="AE1345">
        <f t="shared" si="144"/>
        <v>3</v>
      </c>
      <c r="AF1345">
        <f t="shared" si="143"/>
        <v>4</v>
      </c>
      <c r="AG1345">
        <f t="shared" si="140"/>
        <v>3</v>
      </c>
      <c r="AH1345">
        <f t="shared" si="141"/>
        <v>343</v>
      </c>
      <c r="AI1345" t="str">
        <f t="shared" si="142"/>
        <v>Silver Customer</v>
      </c>
    </row>
    <row r="1346" spans="1:35" x14ac:dyDescent="0.3">
      <c r="A1346">
        <v>540</v>
      </c>
      <c r="B1346" t="s">
        <v>4122</v>
      </c>
      <c r="C1346">
        <v>2170</v>
      </c>
      <c r="D1346" t="s">
        <v>24</v>
      </c>
      <c r="E1346" t="s">
        <v>25</v>
      </c>
      <c r="F1346">
        <v>9</v>
      </c>
      <c r="G1346" t="s">
        <v>2474</v>
      </c>
      <c r="H1346" t="s">
        <v>4123</v>
      </c>
      <c r="I1346" t="str">
        <f>VLOOKUP(A1346,[1]Transactions!$A$2:$Y$3480,8,FALSE)</f>
        <v>Standard</v>
      </c>
      <c r="J1346">
        <f>VLOOKUP(A1346,[1]Transactions!$A$2:$Y$3480,13,FALSE)</f>
        <v>583.2700000000001</v>
      </c>
      <c r="K1346" s="4">
        <f>VLOOKUP(A1346,[1]Transactions!$A$2:$Y$3480,14,FALSE)</f>
        <v>34071</v>
      </c>
      <c r="M1346" t="b">
        <f>VLOOKUP(A1346,[1]Transactions!$A$2:$Y$3480,5,FALSE)</f>
        <v>1</v>
      </c>
      <c r="N1346" t="str">
        <f>VLOOKUP(A1346,[1]Transactions!$A$2:$Y$3480,6,FALSE)</f>
        <v>Approved</v>
      </c>
      <c r="O1346" t="str">
        <f>VLOOKUP(A1346,[1]Transactions!$A$1:$Y$3480,7,FALSE)</f>
        <v>OHM Cycles</v>
      </c>
      <c r="P1346" t="s">
        <v>43</v>
      </c>
      <c r="Q1346">
        <v>80</v>
      </c>
      <c r="R1346" t="s">
        <v>210</v>
      </c>
      <c r="S1346" t="s">
        <v>119</v>
      </c>
      <c r="T1346" t="s">
        <v>31</v>
      </c>
      <c r="U1346" t="s">
        <v>32</v>
      </c>
      <c r="V1346" t="s">
        <v>47</v>
      </c>
      <c r="W1346">
        <v>1</v>
      </c>
      <c r="X1346">
        <v>6</v>
      </c>
      <c r="Y1346">
        <v>4419.63</v>
      </c>
      <c r="Z1346">
        <v>2598.6</v>
      </c>
      <c r="AA1346">
        <v>19</v>
      </c>
      <c r="AB1346">
        <v>79</v>
      </c>
      <c r="AC1346">
        <v>6</v>
      </c>
      <c r="AD1346">
        <v>1821.03</v>
      </c>
      <c r="AE1346">
        <f t="shared" si="144"/>
        <v>2</v>
      </c>
      <c r="AF1346">
        <f t="shared" si="143"/>
        <v>3</v>
      </c>
      <c r="AG1346">
        <f t="shared" si="140"/>
        <v>4</v>
      </c>
      <c r="AH1346">
        <f t="shared" si="141"/>
        <v>234</v>
      </c>
      <c r="AI1346" t="str">
        <f t="shared" si="142"/>
        <v>Gold Customerr</v>
      </c>
    </row>
    <row r="1347" spans="1:35" x14ac:dyDescent="0.3">
      <c r="A1347">
        <v>3324</v>
      </c>
      <c r="B1347" t="s">
        <v>4124</v>
      </c>
      <c r="C1347">
        <v>3155</v>
      </c>
      <c r="D1347" t="s">
        <v>40</v>
      </c>
      <c r="E1347" t="s">
        <v>25</v>
      </c>
      <c r="F1347">
        <v>9</v>
      </c>
      <c r="G1347" t="s">
        <v>4125</v>
      </c>
      <c r="I1347" t="str">
        <f>VLOOKUP(A1347,[1]Transactions!$A$2:$Y$3480,8,FALSE)</f>
        <v>Standard</v>
      </c>
      <c r="J1347">
        <f>VLOOKUP(A1347,[1]Transactions!$A$2:$Y$3480,13,FALSE)</f>
        <v>17.869999999999997</v>
      </c>
      <c r="K1347" s="4">
        <f>VLOOKUP(A1347,[1]Transactions!$A$2:$Y$3480,14,FALSE)</f>
        <v>41245</v>
      </c>
      <c r="M1347" t="b">
        <f>VLOOKUP(A1347,[1]Transactions!$A$2:$Y$3480,5,FALSE)</f>
        <v>1</v>
      </c>
      <c r="N1347" t="str">
        <f>VLOOKUP(A1347,[1]Transactions!$A$2:$Y$3480,6,FALSE)</f>
        <v>Approved</v>
      </c>
      <c r="O1347" t="str">
        <f>VLOOKUP(A1347,[1]Transactions!$A$1:$Y$3480,7,FALSE)</f>
        <v>Solex</v>
      </c>
      <c r="P1347" t="s">
        <v>28</v>
      </c>
      <c r="Q1347">
        <v>32</v>
      </c>
      <c r="R1347" t="s">
        <v>141</v>
      </c>
      <c r="S1347" t="s">
        <v>30</v>
      </c>
      <c r="T1347" t="s">
        <v>31</v>
      </c>
      <c r="U1347" t="s">
        <v>32</v>
      </c>
      <c r="V1347" t="s">
        <v>33</v>
      </c>
      <c r="W1347">
        <v>10</v>
      </c>
      <c r="X1347">
        <v>7</v>
      </c>
      <c r="Y1347">
        <v>10846.51</v>
      </c>
      <c r="Z1347">
        <v>7859.55</v>
      </c>
      <c r="AA1347">
        <v>47</v>
      </c>
      <c r="AB1347">
        <v>31</v>
      </c>
      <c r="AC1347">
        <v>7</v>
      </c>
      <c r="AD1347">
        <v>2986.96</v>
      </c>
      <c r="AE1347">
        <f t="shared" si="144"/>
        <v>3</v>
      </c>
      <c r="AF1347">
        <f t="shared" si="143"/>
        <v>3</v>
      </c>
      <c r="AG1347">
        <f t="shared" ref="AG1347:AG1410" si="147">_xlfn.IFS(AD1347&gt;4273.398,1,AND(AD1347&lt;=4273.398,AD1347&gt;2918.195),2,AND(AD1347&lt;=2918.195,AD1347&gt;1905.948),3,AND(AD1347&lt;=1905.948,AD1347&gt;15.08),4)</f>
        <v>2</v>
      </c>
      <c r="AH1347">
        <f t="shared" ref="AH1347:AH1410" si="148">(100*AE1347+10*AF1347+AG1347)</f>
        <v>332</v>
      </c>
      <c r="AI1347" t="str">
        <f t="shared" ref="AI1347:AI1410" si="149">_xlfn.IFS(AH1347&gt;411,"Platinum Customer",AND(AH1347&lt;=411,AH1347&gt;311),"Silver Customer",AND(AH1347&lt;=311,AH1347&gt;144),"Gold Customerr",AND(AH1347&lt;=144,AH1347&gt;111),"Bronz customer")</f>
        <v>Silver Customer</v>
      </c>
    </row>
    <row r="1348" spans="1:35" x14ac:dyDescent="0.3">
      <c r="A1348">
        <v>1837</v>
      </c>
      <c r="B1348" t="s">
        <v>4126</v>
      </c>
      <c r="C1348">
        <v>2759</v>
      </c>
      <c r="D1348" t="s">
        <v>24</v>
      </c>
      <c r="E1348" t="s">
        <v>25</v>
      </c>
      <c r="F1348">
        <v>8</v>
      </c>
      <c r="G1348" t="s">
        <v>1108</v>
      </c>
      <c r="H1348" t="s">
        <v>4127</v>
      </c>
      <c r="I1348" t="str">
        <f>VLOOKUP(A1348,[1]Transactions!$A$2:$Y$3480,8,FALSE)</f>
        <v>Standard</v>
      </c>
      <c r="J1348">
        <f>VLOOKUP(A1348,[1]Transactions!$A$2:$Y$3480,13,FALSE)</f>
        <v>771.12</v>
      </c>
      <c r="K1348" s="4">
        <f>VLOOKUP(A1348,[1]Transactions!$A$2:$Y$3480,14,FALSE)</f>
        <v>42458</v>
      </c>
      <c r="M1348" t="b">
        <f>VLOOKUP(A1348,[1]Transactions!$A$2:$Y$3480,5,FALSE)</f>
        <v>1</v>
      </c>
      <c r="N1348" t="str">
        <f>VLOOKUP(A1348,[1]Transactions!$A$2:$Y$3480,6,FALSE)</f>
        <v>Approved</v>
      </c>
      <c r="O1348" t="str">
        <f>VLOOKUP(A1348,[1]Transactions!$A$1:$Y$3480,7,FALSE)</f>
        <v>OHM Cycles</v>
      </c>
      <c r="P1348" t="s">
        <v>28</v>
      </c>
      <c r="Q1348">
        <v>9</v>
      </c>
      <c r="R1348" t="s">
        <v>437</v>
      </c>
      <c r="S1348" t="s">
        <v>119</v>
      </c>
      <c r="T1348" t="s">
        <v>31</v>
      </c>
      <c r="U1348" t="s">
        <v>32</v>
      </c>
      <c r="V1348" t="s">
        <v>33</v>
      </c>
      <c r="W1348">
        <v>19</v>
      </c>
      <c r="X1348">
        <v>7</v>
      </c>
      <c r="Y1348">
        <v>9763.42</v>
      </c>
      <c r="Z1348">
        <v>5248.17</v>
      </c>
      <c r="AA1348">
        <v>46</v>
      </c>
      <c r="AB1348">
        <v>35</v>
      </c>
      <c r="AC1348">
        <v>7</v>
      </c>
      <c r="AD1348">
        <v>4515.25</v>
      </c>
      <c r="AE1348">
        <f t="shared" si="144"/>
        <v>3</v>
      </c>
      <c r="AF1348">
        <f t="shared" ref="AF1348:AF1411" si="150">_xlfn.IFS(AC1348&gt;=14,1,AND(AC1348&lt;=14,AC1348&gt;7),2,AND(AC1348&lt;=7,AC1348&gt;5),3,AND(AC1348&lt;=4,AC1348&gt;0),4)</f>
        <v>3</v>
      </c>
      <c r="AG1348">
        <f t="shared" si="147"/>
        <v>1</v>
      </c>
      <c r="AH1348">
        <f t="shared" si="148"/>
        <v>331</v>
      </c>
      <c r="AI1348" t="str">
        <f t="shared" si="149"/>
        <v>Silver Customer</v>
      </c>
    </row>
    <row r="1349" spans="1:35" x14ac:dyDescent="0.3">
      <c r="A1349">
        <v>2329</v>
      </c>
      <c r="B1349" t="s">
        <v>4128</v>
      </c>
      <c r="C1349">
        <v>2285</v>
      </c>
      <c r="D1349" t="s">
        <v>24</v>
      </c>
      <c r="E1349" t="s">
        <v>25</v>
      </c>
      <c r="F1349">
        <v>6</v>
      </c>
      <c r="G1349" t="s">
        <v>4129</v>
      </c>
      <c r="H1349" t="s">
        <v>4130</v>
      </c>
      <c r="I1349" t="str">
        <f>VLOOKUP(A1349,[1]Transactions!$A$2:$Y$3480,8,FALSE)</f>
        <v>Road</v>
      </c>
      <c r="J1349">
        <f>VLOOKUP(A1349,[1]Transactions!$A$2:$Y$3480,13,FALSE)</f>
        <v>745.94</v>
      </c>
      <c r="K1349" s="4">
        <f>VLOOKUP(A1349,[1]Transactions!$A$2:$Y$3480,14,FALSE)</f>
        <v>38258</v>
      </c>
      <c r="M1349" t="b">
        <f>VLOOKUP(A1349,[1]Transactions!$A$2:$Y$3480,5,FALSE)</f>
        <v>1</v>
      </c>
      <c r="N1349" t="str">
        <f>VLOOKUP(A1349,[1]Transactions!$A$2:$Y$3480,6,FALSE)</f>
        <v>Approved</v>
      </c>
      <c r="O1349" t="str">
        <f>VLOOKUP(A1349,[1]Transactions!$A$1:$Y$3480,7,FALSE)</f>
        <v>Trek Bicycles</v>
      </c>
      <c r="P1349" t="s">
        <v>43</v>
      </c>
      <c r="Q1349">
        <v>7</v>
      </c>
      <c r="R1349" t="s">
        <v>175</v>
      </c>
      <c r="S1349" t="s">
        <v>219</v>
      </c>
      <c r="T1349" t="s">
        <v>38</v>
      </c>
      <c r="U1349" t="s">
        <v>32</v>
      </c>
      <c r="V1349" t="s">
        <v>47</v>
      </c>
      <c r="W1349">
        <v>20</v>
      </c>
      <c r="X1349">
        <v>5</v>
      </c>
      <c r="Y1349">
        <v>4252.3599999999997</v>
      </c>
      <c r="Z1349">
        <v>1975.46</v>
      </c>
      <c r="AA1349">
        <v>62</v>
      </c>
      <c r="AB1349">
        <v>8</v>
      </c>
      <c r="AC1349">
        <v>5</v>
      </c>
      <c r="AD1349">
        <v>2276.9</v>
      </c>
      <c r="AE1349">
        <f t="shared" ref="AE1349:AE1409" si="151">_xlfn.IFS(AB1349&gt;=85,1,AND(AB1349&lt;=81,AB1349&gt;44),2,AND(AB1349&lt;=44,AB1349&gt;17),3,AND(AB1349&lt;=18,AB1349&gt;0),4)</f>
        <v>4</v>
      </c>
      <c r="AF1349">
        <f t="shared" ref="AF1349:AF1350" si="152">_xlfn.IFS(AC1349&gt;=14,1,AND(AC1349&lt;=14,AC1349&gt;7),2,AND(AC1349&lt;=7,AC1349&gt;=5),3,AND(AC1349&lt;=4,AC1349&gt;0),4)</f>
        <v>3</v>
      </c>
      <c r="AG1349">
        <f t="shared" si="147"/>
        <v>3</v>
      </c>
      <c r="AH1349">
        <f t="shared" si="148"/>
        <v>433</v>
      </c>
      <c r="AI1349" t="str">
        <f t="shared" si="149"/>
        <v>Platinum Customer</v>
      </c>
    </row>
    <row r="1350" spans="1:35" x14ac:dyDescent="0.3">
      <c r="A1350">
        <v>2699</v>
      </c>
      <c r="B1350" t="s">
        <v>4131</v>
      </c>
      <c r="C1350">
        <v>3057</v>
      </c>
      <c r="D1350" t="s">
        <v>40</v>
      </c>
      <c r="E1350" t="s">
        <v>25</v>
      </c>
      <c r="F1350">
        <v>7</v>
      </c>
      <c r="G1350" t="s">
        <v>4132</v>
      </c>
      <c r="H1350" t="s">
        <v>4133</v>
      </c>
      <c r="I1350" t="str">
        <f>VLOOKUP(A1350,[1]Transactions!$A$2:$Y$3480,8,FALSE)</f>
        <v>Standard</v>
      </c>
      <c r="J1350">
        <f>VLOOKUP(A1350,[1]Transactions!$A$2:$Y$3480,13,FALSE)</f>
        <v>690.49</v>
      </c>
      <c r="K1350" s="4">
        <f>VLOOKUP(A1350,[1]Transactions!$A$2:$Y$3480,14,FALSE)</f>
        <v>35160</v>
      </c>
      <c r="M1350" t="b">
        <f>VLOOKUP(A1350,[1]Transactions!$A$2:$Y$3480,5,FALSE)</f>
        <v>0</v>
      </c>
      <c r="N1350" t="str">
        <f>VLOOKUP(A1350,[1]Transactions!$A$2:$Y$3480,6,FALSE)</f>
        <v>Approved</v>
      </c>
      <c r="O1350" t="str">
        <f>VLOOKUP(A1350,[1]Transactions!$A$1:$Y$3480,7,FALSE)</f>
        <v>Solex</v>
      </c>
      <c r="P1350" t="s">
        <v>28</v>
      </c>
      <c r="Q1350">
        <v>93</v>
      </c>
      <c r="R1350" t="s">
        <v>1576</v>
      </c>
      <c r="S1350" t="s">
        <v>119</v>
      </c>
      <c r="T1350" t="s">
        <v>38</v>
      </c>
      <c r="U1350" t="s">
        <v>32</v>
      </c>
      <c r="V1350" t="s">
        <v>33</v>
      </c>
      <c r="W1350">
        <v>16</v>
      </c>
      <c r="X1350">
        <v>5</v>
      </c>
      <c r="Y1350">
        <v>3428.76</v>
      </c>
      <c r="Z1350">
        <v>1671.32</v>
      </c>
      <c r="AA1350">
        <v>42</v>
      </c>
      <c r="AB1350">
        <v>60</v>
      </c>
      <c r="AC1350">
        <v>5</v>
      </c>
      <c r="AD1350">
        <v>1757.44</v>
      </c>
      <c r="AE1350">
        <f t="shared" si="151"/>
        <v>2</v>
      </c>
      <c r="AF1350">
        <f t="shared" si="152"/>
        <v>3</v>
      </c>
      <c r="AG1350">
        <f t="shared" si="147"/>
        <v>4</v>
      </c>
      <c r="AH1350">
        <f t="shared" si="148"/>
        <v>234</v>
      </c>
      <c r="AI1350" t="str">
        <f t="shared" si="149"/>
        <v>Gold Customerr</v>
      </c>
    </row>
    <row r="1351" spans="1:35" x14ac:dyDescent="0.3">
      <c r="A1351">
        <v>1376</v>
      </c>
      <c r="B1351" t="s">
        <v>4134</v>
      </c>
      <c r="C1351">
        <v>3169</v>
      </c>
      <c r="D1351" t="s">
        <v>40</v>
      </c>
      <c r="E1351" t="s">
        <v>25</v>
      </c>
      <c r="F1351">
        <v>5</v>
      </c>
      <c r="G1351" t="s">
        <v>4135</v>
      </c>
      <c r="I1351" t="str">
        <f>VLOOKUP(A1351,[1]Transactions!$A$2:$Y$3480,8,FALSE)</f>
        <v>Mountain</v>
      </c>
      <c r="J1351">
        <f>VLOOKUP(A1351,[1]Transactions!$A$2:$Y$3480,13,FALSE)</f>
        <v>75.75</v>
      </c>
      <c r="K1351" s="4">
        <f>VLOOKUP(A1351,[1]Transactions!$A$2:$Y$3480,14,FALSE)</f>
        <v>33552</v>
      </c>
      <c r="M1351" t="b">
        <f>VLOOKUP(A1351,[1]Transactions!$A$2:$Y$3480,5,FALSE)</f>
        <v>0</v>
      </c>
      <c r="N1351" t="str">
        <f>VLOOKUP(A1351,[1]Transactions!$A$2:$Y$3480,6,FALSE)</f>
        <v>Cancelled</v>
      </c>
      <c r="O1351" t="str">
        <f>VLOOKUP(A1351,[1]Transactions!$A$1:$Y$3480,7,FALSE)</f>
        <v>Norco Bicycles</v>
      </c>
      <c r="P1351" t="s">
        <v>28</v>
      </c>
      <c r="Q1351">
        <v>89</v>
      </c>
      <c r="R1351" t="s">
        <v>364</v>
      </c>
      <c r="S1351" t="s">
        <v>30</v>
      </c>
      <c r="T1351" t="s">
        <v>31</v>
      </c>
      <c r="U1351" t="s">
        <v>32</v>
      </c>
      <c r="V1351" t="s">
        <v>33</v>
      </c>
      <c r="W1351">
        <v>18</v>
      </c>
      <c r="X1351">
        <v>6</v>
      </c>
      <c r="Y1351">
        <v>6902.15</v>
      </c>
      <c r="Z1351">
        <v>2325.62</v>
      </c>
      <c r="AA1351">
        <v>54</v>
      </c>
      <c r="AB1351">
        <v>89</v>
      </c>
      <c r="AC1351">
        <v>6</v>
      </c>
      <c r="AD1351">
        <v>4576.53</v>
      </c>
      <c r="AE1351">
        <f t="shared" si="151"/>
        <v>1</v>
      </c>
      <c r="AF1351">
        <f t="shared" si="150"/>
        <v>3</v>
      </c>
      <c r="AG1351">
        <f t="shared" si="147"/>
        <v>1</v>
      </c>
      <c r="AH1351">
        <f t="shared" si="148"/>
        <v>131</v>
      </c>
      <c r="AI1351" t="str">
        <f t="shared" si="149"/>
        <v>Bronz customer</v>
      </c>
    </row>
    <row r="1352" spans="1:35" x14ac:dyDescent="0.3">
      <c r="A1352">
        <v>1413</v>
      </c>
      <c r="B1352" t="s">
        <v>4136</v>
      </c>
      <c r="C1352">
        <v>2880</v>
      </c>
      <c r="D1352" t="s">
        <v>24</v>
      </c>
      <c r="E1352" t="s">
        <v>25</v>
      </c>
      <c r="F1352">
        <v>1</v>
      </c>
      <c r="G1352" t="s">
        <v>4137</v>
      </c>
      <c r="H1352" t="s">
        <v>4138</v>
      </c>
      <c r="I1352" t="str">
        <f>VLOOKUP(A1352,[1]Transactions!$A$2:$Y$3480,8,FALSE)</f>
        <v>Standard</v>
      </c>
      <c r="J1352">
        <f>VLOOKUP(A1352,[1]Transactions!$A$2:$Y$3480,13,FALSE)</f>
        <v>737.56999999999994</v>
      </c>
      <c r="K1352" s="4">
        <f>VLOOKUP(A1352,[1]Transactions!$A$2:$Y$3480,14,FALSE)</f>
        <v>37873</v>
      </c>
      <c r="M1352" t="b">
        <f>VLOOKUP(A1352,[1]Transactions!$A$2:$Y$3480,5,FALSE)</f>
        <v>0</v>
      </c>
      <c r="N1352" t="str">
        <f>VLOOKUP(A1352,[1]Transactions!$A$2:$Y$3480,6,FALSE)</f>
        <v>Approved</v>
      </c>
      <c r="O1352" t="str">
        <f>VLOOKUP(A1352,[1]Transactions!$A$1:$Y$3480,7,FALSE)</f>
        <v>Norco Bicycles</v>
      </c>
      <c r="P1352" t="s">
        <v>43</v>
      </c>
      <c r="Q1352">
        <v>47</v>
      </c>
      <c r="R1352" t="s">
        <v>2314</v>
      </c>
      <c r="S1352" t="s">
        <v>45</v>
      </c>
      <c r="T1352" t="s">
        <v>31</v>
      </c>
      <c r="U1352" t="s">
        <v>32</v>
      </c>
      <c r="V1352" t="s">
        <v>47</v>
      </c>
      <c r="W1352">
        <v>3</v>
      </c>
      <c r="X1352">
        <v>6</v>
      </c>
      <c r="Y1352">
        <v>5581.84</v>
      </c>
      <c r="Z1352">
        <v>2303.98</v>
      </c>
      <c r="AA1352">
        <v>22</v>
      </c>
      <c r="AB1352">
        <v>3</v>
      </c>
      <c r="AC1352">
        <v>6</v>
      </c>
      <c r="AD1352">
        <v>3277.86</v>
      </c>
      <c r="AE1352">
        <f t="shared" si="151"/>
        <v>4</v>
      </c>
      <c r="AF1352">
        <f t="shared" si="150"/>
        <v>3</v>
      </c>
      <c r="AG1352">
        <f t="shared" si="147"/>
        <v>2</v>
      </c>
      <c r="AH1352">
        <f t="shared" si="148"/>
        <v>432</v>
      </c>
      <c r="AI1352" t="str">
        <f t="shared" si="149"/>
        <v>Platinum Customer</v>
      </c>
    </row>
    <row r="1353" spans="1:35" x14ac:dyDescent="0.3">
      <c r="A1353">
        <v>99</v>
      </c>
      <c r="B1353" t="s">
        <v>4139</v>
      </c>
      <c r="C1353">
        <v>2160</v>
      </c>
      <c r="D1353" t="s">
        <v>24</v>
      </c>
      <c r="E1353" t="s">
        <v>25</v>
      </c>
      <c r="F1353">
        <v>9</v>
      </c>
      <c r="G1353" t="s">
        <v>4140</v>
      </c>
      <c r="H1353" t="s">
        <v>4141</v>
      </c>
      <c r="I1353" t="str">
        <f>VLOOKUP(A1353,[1]Transactions!$A$2:$Y$3480,8,FALSE)</f>
        <v>Standard</v>
      </c>
      <c r="J1353">
        <f>VLOOKUP(A1353,[1]Transactions!$A$2:$Y$3480,13,FALSE)</f>
        <v>41.129999999999995</v>
      </c>
      <c r="K1353" s="4">
        <f>VLOOKUP(A1353,[1]Transactions!$A$2:$Y$3480,14,FALSE)</f>
        <v>37874</v>
      </c>
      <c r="M1353" t="b">
        <f>VLOOKUP(A1353,[1]Transactions!$A$2:$Y$3480,5,FALSE)</f>
        <v>0</v>
      </c>
      <c r="N1353" t="str">
        <f>VLOOKUP(A1353,[1]Transactions!$A$2:$Y$3480,6,FALSE)</f>
        <v>Approved</v>
      </c>
      <c r="O1353" t="str">
        <f>VLOOKUP(A1353,[1]Transactions!$A$1:$Y$3480,7,FALSE)</f>
        <v>Giant Bicycles</v>
      </c>
      <c r="P1353" t="s">
        <v>28</v>
      </c>
      <c r="Q1353">
        <v>97</v>
      </c>
      <c r="R1353" t="s">
        <v>206</v>
      </c>
      <c r="S1353" t="s">
        <v>45</v>
      </c>
      <c r="T1353" t="s">
        <v>31</v>
      </c>
      <c r="U1353" t="s">
        <v>32</v>
      </c>
      <c r="V1353" t="s">
        <v>47</v>
      </c>
      <c r="W1353">
        <v>3</v>
      </c>
      <c r="X1353">
        <v>9</v>
      </c>
      <c r="Y1353">
        <v>8279.06</v>
      </c>
      <c r="Z1353">
        <v>3721.41</v>
      </c>
      <c r="AA1353">
        <v>22</v>
      </c>
      <c r="AB1353">
        <v>2</v>
      </c>
      <c r="AC1353">
        <v>9</v>
      </c>
      <c r="AD1353">
        <v>4557.6499999999996</v>
      </c>
      <c r="AE1353">
        <f t="shared" si="151"/>
        <v>4</v>
      </c>
      <c r="AF1353">
        <f t="shared" si="150"/>
        <v>2</v>
      </c>
      <c r="AG1353">
        <f t="shared" si="147"/>
        <v>1</v>
      </c>
      <c r="AH1353">
        <f t="shared" si="148"/>
        <v>421</v>
      </c>
      <c r="AI1353" t="str">
        <f t="shared" si="149"/>
        <v>Platinum Customer</v>
      </c>
    </row>
    <row r="1354" spans="1:35" x14ac:dyDescent="0.3">
      <c r="A1354">
        <v>897</v>
      </c>
      <c r="B1354" t="s">
        <v>4142</v>
      </c>
      <c r="C1354">
        <v>2153</v>
      </c>
      <c r="D1354" t="s">
        <v>24</v>
      </c>
      <c r="E1354" t="s">
        <v>25</v>
      </c>
      <c r="F1354">
        <v>10</v>
      </c>
      <c r="G1354" t="s">
        <v>439</v>
      </c>
      <c r="H1354" t="s">
        <v>4143</v>
      </c>
      <c r="I1354" t="str">
        <f>VLOOKUP(A1354,[1]Transactions!$A$2:$Y$3480,8,FALSE)</f>
        <v>Standard</v>
      </c>
      <c r="J1354">
        <f>VLOOKUP(A1354,[1]Transactions!$A$2:$Y$3480,13,FALSE)</f>
        <v>1215.3399999999999</v>
      </c>
      <c r="K1354" s="4">
        <f>VLOOKUP(A1354,[1]Transactions!$A$2:$Y$3480,14,FALSE)</f>
        <v>39427</v>
      </c>
      <c r="M1354" t="b">
        <f>VLOOKUP(A1354,[1]Transactions!$A$2:$Y$3480,5,FALSE)</f>
        <v>1</v>
      </c>
      <c r="N1354" t="str">
        <f>VLOOKUP(A1354,[1]Transactions!$A$2:$Y$3480,6,FALSE)</f>
        <v>Approved</v>
      </c>
      <c r="O1354" t="str">
        <f>VLOOKUP(A1354,[1]Transactions!$A$1:$Y$3480,7,FALSE)</f>
        <v>Solex</v>
      </c>
      <c r="P1354" t="s">
        <v>43</v>
      </c>
      <c r="Q1354">
        <v>25</v>
      </c>
      <c r="R1354" t="s">
        <v>335</v>
      </c>
      <c r="S1354" t="s">
        <v>119</v>
      </c>
      <c r="T1354" t="s">
        <v>31</v>
      </c>
      <c r="U1354" t="s">
        <v>32</v>
      </c>
      <c r="V1354" t="s">
        <v>47</v>
      </c>
      <c r="W1354">
        <v>11</v>
      </c>
      <c r="X1354">
        <v>6</v>
      </c>
      <c r="Y1354">
        <v>7311.98</v>
      </c>
      <c r="Z1354">
        <v>3231.14</v>
      </c>
      <c r="AA1354">
        <v>51</v>
      </c>
      <c r="AB1354">
        <v>129</v>
      </c>
      <c r="AC1354">
        <v>6</v>
      </c>
      <c r="AD1354">
        <v>4080.84</v>
      </c>
      <c r="AE1354">
        <f t="shared" si="151"/>
        <v>1</v>
      </c>
      <c r="AF1354">
        <f t="shared" si="150"/>
        <v>3</v>
      </c>
      <c r="AG1354">
        <f t="shared" si="147"/>
        <v>2</v>
      </c>
      <c r="AH1354">
        <f t="shared" si="148"/>
        <v>132</v>
      </c>
      <c r="AI1354" t="str">
        <f t="shared" si="149"/>
        <v>Bronz customer</v>
      </c>
    </row>
    <row r="1355" spans="1:35" x14ac:dyDescent="0.3">
      <c r="A1355">
        <v>3467</v>
      </c>
      <c r="B1355" t="s">
        <v>4144</v>
      </c>
      <c r="C1355">
        <v>4350</v>
      </c>
      <c r="D1355" t="s">
        <v>53</v>
      </c>
      <c r="E1355" t="s">
        <v>25</v>
      </c>
      <c r="F1355">
        <v>6</v>
      </c>
      <c r="G1355" t="s">
        <v>4145</v>
      </c>
      <c r="H1355" t="s">
        <v>4146</v>
      </c>
      <c r="I1355" t="str">
        <f>VLOOKUP(A1355,[1]Transactions!$A$2:$Y$3480,8,FALSE)</f>
        <v>Touring</v>
      </c>
      <c r="J1355">
        <f>VLOOKUP(A1355,[1]Transactions!$A$2:$Y$3480,13,FALSE)</f>
        <v>1630.25</v>
      </c>
      <c r="K1355" s="4">
        <f>VLOOKUP(A1355,[1]Transactions!$A$2:$Y$3480,14,FALSE)</f>
        <v>34586</v>
      </c>
      <c r="M1355" t="b">
        <f>VLOOKUP(A1355,[1]Transactions!$A$2:$Y$3480,5,FALSE)</f>
        <v>0</v>
      </c>
      <c r="N1355" t="str">
        <f>VLOOKUP(A1355,[1]Transactions!$A$2:$Y$3480,6,FALSE)</f>
        <v>Approved</v>
      </c>
      <c r="O1355" t="str">
        <f>VLOOKUP(A1355,[1]Transactions!$A$1:$Y$3480,7,FALSE)</f>
        <v>WeareA2B</v>
      </c>
      <c r="P1355" t="s">
        <v>28</v>
      </c>
      <c r="Q1355">
        <v>31</v>
      </c>
      <c r="R1355" t="s">
        <v>842</v>
      </c>
      <c r="S1355" t="s">
        <v>219</v>
      </c>
      <c r="T1355" t="s">
        <v>31</v>
      </c>
      <c r="U1355" t="s">
        <v>32</v>
      </c>
      <c r="V1355" t="s">
        <v>47</v>
      </c>
      <c r="W1355">
        <v>21</v>
      </c>
      <c r="X1355">
        <v>6</v>
      </c>
      <c r="Y1355">
        <v>8292.41</v>
      </c>
      <c r="Z1355">
        <v>3157.41</v>
      </c>
      <c r="AA1355">
        <v>40</v>
      </c>
      <c r="AB1355">
        <v>5</v>
      </c>
      <c r="AC1355">
        <v>6</v>
      </c>
      <c r="AD1355">
        <v>5135</v>
      </c>
      <c r="AE1355">
        <f t="shared" si="151"/>
        <v>4</v>
      </c>
      <c r="AF1355">
        <f t="shared" si="150"/>
        <v>3</v>
      </c>
      <c r="AG1355">
        <f t="shared" si="147"/>
        <v>1</v>
      </c>
      <c r="AH1355">
        <f t="shared" si="148"/>
        <v>431</v>
      </c>
      <c r="AI1355" t="str">
        <f t="shared" si="149"/>
        <v>Platinum Customer</v>
      </c>
    </row>
    <row r="1356" spans="1:35" x14ac:dyDescent="0.3">
      <c r="A1356">
        <v>1054</v>
      </c>
      <c r="B1356" t="s">
        <v>4147</v>
      </c>
      <c r="C1356">
        <v>2118</v>
      </c>
      <c r="D1356" t="s">
        <v>24</v>
      </c>
      <c r="E1356" t="s">
        <v>25</v>
      </c>
      <c r="F1356">
        <v>11</v>
      </c>
      <c r="G1356" t="s">
        <v>4148</v>
      </c>
      <c r="H1356" t="s">
        <v>4149</v>
      </c>
      <c r="I1356" t="str">
        <f>VLOOKUP(A1356,[1]Transactions!$A$2:$Y$3480,8,FALSE)</f>
        <v>Road</v>
      </c>
      <c r="J1356">
        <f>VLOOKUP(A1356,[1]Transactions!$A$2:$Y$3480,13,FALSE)</f>
        <v>445.20999999999992</v>
      </c>
      <c r="K1356" s="4">
        <f>VLOOKUP(A1356,[1]Transactions!$A$2:$Y$3480,14,FALSE)</f>
        <v>33429</v>
      </c>
      <c r="M1356" t="b">
        <f>VLOOKUP(A1356,[1]Transactions!$A$2:$Y$3480,5,FALSE)</f>
        <v>1</v>
      </c>
      <c r="N1356" t="str">
        <f>VLOOKUP(A1356,[1]Transactions!$A$2:$Y$3480,6,FALSE)</f>
        <v>Approved</v>
      </c>
      <c r="O1356" t="str">
        <f>VLOOKUP(A1356,[1]Transactions!$A$1:$Y$3480,7,FALSE)</f>
        <v>Norco Bicycles</v>
      </c>
      <c r="P1356" t="s">
        <v>28</v>
      </c>
      <c r="Q1356">
        <v>27</v>
      </c>
      <c r="R1356" t="s">
        <v>449</v>
      </c>
      <c r="S1356" t="s">
        <v>119</v>
      </c>
      <c r="T1356" t="s">
        <v>31</v>
      </c>
      <c r="U1356" t="s">
        <v>32</v>
      </c>
      <c r="V1356" t="s">
        <v>33</v>
      </c>
      <c r="W1356">
        <v>13</v>
      </c>
      <c r="X1356">
        <v>8</v>
      </c>
      <c r="Y1356">
        <v>8433.75</v>
      </c>
      <c r="Z1356">
        <v>5027.59</v>
      </c>
      <c r="AA1356">
        <v>37</v>
      </c>
      <c r="AB1356">
        <v>5</v>
      </c>
      <c r="AC1356">
        <v>8</v>
      </c>
      <c r="AD1356">
        <v>3406.16</v>
      </c>
      <c r="AE1356">
        <f t="shared" si="151"/>
        <v>4</v>
      </c>
      <c r="AF1356">
        <f t="shared" si="150"/>
        <v>2</v>
      </c>
      <c r="AG1356">
        <f t="shared" si="147"/>
        <v>2</v>
      </c>
      <c r="AH1356">
        <f t="shared" si="148"/>
        <v>422</v>
      </c>
      <c r="AI1356" t="str">
        <f t="shared" si="149"/>
        <v>Platinum Customer</v>
      </c>
    </row>
    <row r="1357" spans="1:35" x14ac:dyDescent="0.3">
      <c r="A1357">
        <v>402</v>
      </c>
      <c r="B1357" t="s">
        <v>4150</v>
      </c>
      <c r="C1357">
        <v>2835</v>
      </c>
      <c r="D1357" t="s">
        <v>24</v>
      </c>
      <c r="E1357" t="s">
        <v>25</v>
      </c>
      <c r="F1357">
        <v>1</v>
      </c>
      <c r="G1357" t="s">
        <v>4151</v>
      </c>
      <c r="H1357" t="s">
        <v>4152</v>
      </c>
      <c r="I1357" t="str">
        <f>VLOOKUP(A1357,[1]Transactions!$A$2:$Y$3480,8,FALSE)</f>
        <v>Standard</v>
      </c>
      <c r="J1357">
        <f>VLOOKUP(A1357,[1]Transactions!$A$2:$Y$3480,13,FALSE)</f>
        <v>817.36</v>
      </c>
      <c r="K1357" s="4">
        <f>VLOOKUP(A1357,[1]Transactions!$A$2:$Y$3480,14,FALSE)</f>
        <v>34079</v>
      </c>
      <c r="M1357" t="b">
        <f>VLOOKUP(A1357,[1]Transactions!$A$2:$Y$3480,5,FALSE)</f>
        <v>0</v>
      </c>
      <c r="N1357" t="str">
        <f>VLOOKUP(A1357,[1]Transactions!$A$2:$Y$3480,6,FALSE)</f>
        <v>Approved</v>
      </c>
      <c r="O1357" t="str">
        <f>VLOOKUP(A1357,[1]Transactions!$A$1:$Y$3480,7,FALSE)</f>
        <v>Norco Bicycles</v>
      </c>
      <c r="P1357" t="s">
        <v>28</v>
      </c>
      <c r="Q1357">
        <v>9</v>
      </c>
      <c r="R1357" t="s">
        <v>123</v>
      </c>
      <c r="S1357" t="s">
        <v>57</v>
      </c>
      <c r="T1357" t="s">
        <v>38</v>
      </c>
      <c r="U1357" t="s">
        <v>32</v>
      </c>
      <c r="V1357" t="s">
        <v>47</v>
      </c>
      <c r="W1357">
        <v>22</v>
      </c>
      <c r="X1357">
        <v>6</v>
      </c>
      <c r="Y1357">
        <v>8148.22</v>
      </c>
      <c r="Z1357">
        <v>3182.79</v>
      </c>
      <c r="AA1357">
        <v>43</v>
      </c>
      <c r="AB1357">
        <v>56</v>
      </c>
      <c r="AC1357">
        <v>6</v>
      </c>
      <c r="AD1357">
        <v>4965.43</v>
      </c>
      <c r="AE1357">
        <f t="shared" si="151"/>
        <v>2</v>
      </c>
      <c r="AF1357">
        <f t="shared" si="150"/>
        <v>3</v>
      </c>
      <c r="AG1357">
        <f t="shared" si="147"/>
        <v>1</v>
      </c>
      <c r="AH1357">
        <f t="shared" si="148"/>
        <v>231</v>
      </c>
      <c r="AI1357" t="str">
        <f t="shared" si="149"/>
        <v>Gold Customerr</v>
      </c>
    </row>
    <row r="1358" spans="1:35" x14ac:dyDescent="0.3">
      <c r="A1358">
        <v>445</v>
      </c>
      <c r="B1358" t="s">
        <v>4153</v>
      </c>
      <c r="C1358">
        <v>3008</v>
      </c>
      <c r="D1358" t="s">
        <v>40</v>
      </c>
      <c r="E1358" t="s">
        <v>25</v>
      </c>
      <c r="F1358">
        <v>5</v>
      </c>
      <c r="G1358" t="s">
        <v>4154</v>
      </c>
      <c r="H1358" t="s">
        <v>4155</v>
      </c>
      <c r="I1358" t="str">
        <f>VLOOKUP(A1358,[1]Transactions!$A$2:$Y$3480,8,FALSE)</f>
        <v>Standard</v>
      </c>
      <c r="J1358">
        <f>VLOOKUP(A1358,[1]Transactions!$A$2:$Y$3480,13,FALSE)</f>
        <v>1028.76</v>
      </c>
      <c r="K1358" s="4">
        <f>VLOOKUP(A1358,[1]Transactions!$A$2:$Y$3480,14,FALSE)</f>
        <v>42145</v>
      </c>
      <c r="M1358" t="b">
        <f>VLOOKUP(A1358,[1]Transactions!$A$2:$Y$3480,5,FALSE)</f>
        <v>1</v>
      </c>
      <c r="N1358" t="str">
        <f>VLOOKUP(A1358,[1]Transactions!$A$2:$Y$3480,6,FALSE)</f>
        <v>Approved</v>
      </c>
      <c r="O1358" t="str">
        <f>VLOOKUP(A1358,[1]Transactions!$A$1:$Y$3480,7,FALSE)</f>
        <v>WeareA2B</v>
      </c>
      <c r="P1358" t="s">
        <v>28</v>
      </c>
      <c r="Q1358">
        <v>91</v>
      </c>
      <c r="R1358" t="s">
        <v>425</v>
      </c>
      <c r="S1358" t="s">
        <v>45</v>
      </c>
      <c r="T1358" t="s">
        <v>31</v>
      </c>
      <c r="U1358" t="s">
        <v>32</v>
      </c>
      <c r="V1358" t="s">
        <v>47</v>
      </c>
      <c r="W1358">
        <v>5</v>
      </c>
      <c r="X1358">
        <v>11</v>
      </c>
      <c r="Y1358">
        <v>14593.22</v>
      </c>
      <c r="Z1358">
        <v>6511.36</v>
      </c>
      <c r="AA1358">
        <v>35</v>
      </c>
      <c r="AB1358">
        <v>24</v>
      </c>
      <c r="AC1358">
        <v>11</v>
      </c>
      <c r="AD1358">
        <v>8081.86</v>
      </c>
      <c r="AE1358">
        <f t="shared" si="151"/>
        <v>3</v>
      </c>
      <c r="AF1358">
        <f t="shared" si="150"/>
        <v>2</v>
      </c>
      <c r="AG1358">
        <f t="shared" si="147"/>
        <v>1</v>
      </c>
      <c r="AH1358">
        <f t="shared" si="148"/>
        <v>321</v>
      </c>
      <c r="AI1358" t="str">
        <f t="shared" si="149"/>
        <v>Silver Customer</v>
      </c>
    </row>
    <row r="1359" spans="1:35" x14ac:dyDescent="0.3">
      <c r="A1359">
        <v>2780</v>
      </c>
      <c r="B1359" t="s">
        <v>4156</v>
      </c>
      <c r="C1359">
        <v>4869</v>
      </c>
      <c r="D1359" t="s">
        <v>53</v>
      </c>
      <c r="E1359" t="s">
        <v>25</v>
      </c>
      <c r="F1359">
        <v>2</v>
      </c>
      <c r="G1359" t="s">
        <v>4157</v>
      </c>
      <c r="H1359" t="s">
        <v>4158</v>
      </c>
      <c r="I1359" t="str">
        <f>VLOOKUP(A1359,[1]Transactions!$A$2:$Y$3480,8,FALSE)</f>
        <v>Road</v>
      </c>
      <c r="J1359">
        <f>VLOOKUP(A1359,[1]Transactions!$A$2:$Y$3480,13,FALSE)</f>
        <v>75.480000000000018</v>
      </c>
      <c r="K1359" s="4">
        <f>VLOOKUP(A1359,[1]Transactions!$A$2:$Y$3480,14,FALSE)</f>
        <v>38339</v>
      </c>
      <c r="M1359" t="b">
        <f>VLOOKUP(A1359,[1]Transactions!$A$2:$Y$3480,5,FALSE)</f>
        <v>0</v>
      </c>
      <c r="N1359" t="str">
        <f>VLOOKUP(A1359,[1]Transactions!$A$2:$Y$3480,6,FALSE)</f>
        <v>Approved</v>
      </c>
      <c r="O1359" t="str">
        <f>VLOOKUP(A1359,[1]Transactions!$A$1:$Y$3480,7,FALSE)</f>
        <v>Trek Bicycles</v>
      </c>
      <c r="P1359" t="s">
        <v>28</v>
      </c>
      <c r="Q1359">
        <v>77</v>
      </c>
      <c r="R1359" t="s">
        <v>107</v>
      </c>
      <c r="S1359" t="s">
        <v>45</v>
      </c>
      <c r="T1359" t="s">
        <v>38</v>
      </c>
      <c r="U1359" t="s">
        <v>32</v>
      </c>
      <c r="V1359" t="s">
        <v>33</v>
      </c>
      <c r="W1359">
        <v>16</v>
      </c>
      <c r="X1359">
        <v>5</v>
      </c>
      <c r="Y1359">
        <v>6150.43</v>
      </c>
      <c r="Z1359">
        <v>3058.31</v>
      </c>
      <c r="AA1359">
        <v>34</v>
      </c>
      <c r="AB1359">
        <v>2</v>
      </c>
      <c r="AC1359">
        <v>5</v>
      </c>
      <c r="AD1359">
        <v>3092.12</v>
      </c>
      <c r="AE1359">
        <f t="shared" si="151"/>
        <v>4</v>
      </c>
      <c r="AF1359">
        <f t="shared" ref="AF1359:AF1360" si="153">_xlfn.IFS(AC1359&gt;=14,1,AND(AC1359&lt;=14,AC1359&gt;7),2,AND(AC1359&lt;=7,AC1359&gt;=5),3,AND(AC1359&lt;=4,AC1359&gt;0),4)</f>
        <v>3</v>
      </c>
      <c r="AG1359">
        <f t="shared" si="147"/>
        <v>2</v>
      </c>
      <c r="AH1359">
        <f t="shared" si="148"/>
        <v>432</v>
      </c>
      <c r="AI1359" t="str">
        <f t="shared" si="149"/>
        <v>Platinum Customer</v>
      </c>
    </row>
    <row r="1360" spans="1:35" x14ac:dyDescent="0.3">
      <c r="A1360">
        <v>3347</v>
      </c>
      <c r="B1360" t="s">
        <v>4159</v>
      </c>
      <c r="C1360">
        <v>3071</v>
      </c>
      <c r="D1360" t="s">
        <v>40</v>
      </c>
      <c r="E1360" t="s">
        <v>25</v>
      </c>
      <c r="F1360">
        <v>10</v>
      </c>
      <c r="G1360" t="s">
        <v>4160</v>
      </c>
      <c r="I1360" t="str">
        <f>VLOOKUP(A1360,[1]Transactions!$A$2:$Y$3480,8,FALSE)</f>
        <v>Mountain</v>
      </c>
      <c r="J1360">
        <f>VLOOKUP(A1360,[1]Transactions!$A$2:$Y$3480,13,FALSE)</f>
        <v>114.93</v>
      </c>
      <c r="K1360" s="4">
        <f>VLOOKUP(A1360,[1]Transactions!$A$2:$Y$3480,14,FALSE)</f>
        <v>35667</v>
      </c>
      <c r="M1360" t="b">
        <f>VLOOKUP(A1360,[1]Transactions!$A$2:$Y$3480,5,FALSE)</f>
        <v>0</v>
      </c>
      <c r="N1360" t="str">
        <f>VLOOKUP(A1360,[1]Transactions!$A$2:$Y$3480,6,FALSE)</f>
        <v>Approved</v>
      </c>
      <c r="O1360" t="str">
        <f>VLOOKUP(A1360,[1]Transactions!$A$1:$Y$3480,7,FALSE)</f>
        <v>Trek Bicycles</v>
      </c>
      <c r="P1360" t="s">
        <v>28</v>
      </c>
      <c r="Q1360">
        <v>99</v>
      </c>
      <c r="R1360" t="s">
        <v>175</v>
      </c>
      <c r="S1360" t="s">
        <v>96</v>
      </c>
      <c r="T1360" t="s">
        <v>46</v>
      </c>
      <c r="U1360" t="s">
        <v>32</v>
      </c>
      <c r="V1360" t="s">
        <v>33</v>
      </c>
      <c r="W1360">
        <v>18</v>
      </c>
      <c r="X1360">
        <v>5</v>
      </c>
      <c r="Y1360">
        <v>5387.86</v>
      </c>
      <c r="Z1360">
        <v>2409.8200000000002</v>
      </c>
      <c r="AA1360">
        <v>34</v>
      </c>
      <c r="AB1360">
        <v>107</v>
      </c>
      <c r="AC1360">
        <v>5</v>
      </c>
      <c r="AD1360">
        <v>2978.04</v>
      </c>
      <c r="AE1360">
        <f t="shared" si="151"/>
        <v>1</v>
      </c>
      <c r="AF1360">
        <f t="shared" si="153"/>
        <v>3</v>
      </c>
      <c r="AG1360">
        <f t="shared" si="147"/>
        <v>2</v>
      </c>
      <c r="AH1360">
        <f t="shared" si="148"/>
        <v>132</v>
      </c>
      <c r="AI1360" t="str">
        <f t="shared" si="149"/>
        <v>Bronz customer</v>
      </c>
    </row>
    <row r="1361" spans="1:35" x14ac:dyDescent="0.3">
      <c r="A1361">
        <v>3286</v>
      </c>
      <c r="B1361" t="s">
        <v>4161</v>
      </c>
      <c r="C1361">
        <v>3977</v>
      </c>
      <c r="D1361" t="s">
        <v>40</v>
      </c>
      <c r="E1361" t="s">
        <v>25</v>
      </c>
      <c r="F1361">
        <v>7</v>
      </c>
      <c r="G1361" t="s">
        <v>4162</v>
      </c>
      <c r="H1361" t="s">
        <v>4163</v>
      </c>
      <c r="I1361" t="str">
        <f>VLOOKUP(A1361,[1]Transactions!$A$2:$Y$3480,8,FALSE)</f>
        <v>Touring</v>
      </c>
      <c r="J1361">
        <f>VLOOKUP(A1361,[1]Transactions!$A$2:$Y$3480,13,FALSE)</f>
        <v>1408.91</v>
      </c>
      <c r="K1361" s="4">
        <f>VLOOKUP(A1361,[1]Transactions!$A$2:$Y$3480,14,FALSE)</f>
        <v>41533</v>
      </c>
      <c r="M1361" t="b">
        <f>VLOOKUP(A1361,[1]Transactions!$A$2:$Y$3480,5,FALSE)</f>
        <v>1</v>
      </c>
      <c r="N1361" t="str">
        <f>VLOOKUP(A1361,[1]Transactions!$A$2:$Y$3480,6,FALSE)</f>
        <v>Approved</v>
      </c>
      <c r="O1361" t="str">
        <f>VLOOKUP(A1361,[1]Transactions!$A$1:$Y$3480,7,FALSE)</f>
        <v>Solex</v>
      </c>
      <c r="P1361" t="s">
        <v>28</v>
      </c>
      <c r="Q1361">
        <v>23</v>
      </c>
      <c r="R1361" t="s">
        <v>283</v>
      </c>
      <c r="S1361" t="s">
        <v>96</v>
      </c>
      <c r="T1361" t="s">
        <v>31</v>
      </c>
      <c r="U1361" t="s">
        <v>32</v>
      </c>
      <c r="V1361" t="s">
        <v>47</v>
      </c>
      <c r="W1361">
        <v>20</v>
      </c>
      <c r="X1361">
        <v>10</v>
      </c>
      <c r="Y1361">
        <v>9898.2900000000009</v>
      </c>
      <c r="Z1361">
        <v>4583.32</v>
      </c>
      <c r="AA1361">
        <v>59</v>
      </c>
      <c r="AB1361">
        <v>9</v>
      </c>
      <c r="AC1361">
        <v>10</v>
      </c>
      <c r="AD1361">
        <v>5314.97</v>
      </c>
      <c r="AE1361">
        <f t="shared" si="151"/>
        <v>4</v>
      </c>
      <c r="AF1361">
        <f t="shared" si="150"/>
        <v>2</v>
      </c>
      <c r="AG1361">
        <f t="shared" si="147"/>
        <v>1</v>
      </c>
      <c r="AH1361">
        <f t="shared" si="148"/>
        <v>421</v>
      </c>
      <c r="AI1361" t="str">
        <f t="shared" si="149"/>
        <v>Platinum Customer</v>
      </c>
    </row>
    <row r="1362" spans="1:35" x14ac:dyDescent="0.3">
      <c r="A1362">
        <v>1196</v>
      </c>
      <c r="B1362" t="s">
        <v>4164</v>
      </c>
      <c r="C1362">
        <v>2251</v>
      </c>
      <c r="D1362" t="s">
        <v>24</v>
      </c>
      <c r="E1362" t="s">
        <v>25</v>
      </c>
      <c r="F1362">
        <v>10</v>
      </c>
      <c r="G1362" t="s">
        <v>4165</v>
      </c>
      <c r="H1362" t="s">
        <v>4166</v>
      </c>
      <c r="I1362" t="str">
        <f>VLOOKUP(A1362,[1]Transactions!$A$2:$Y$3480,8,FALSE)</f>
        <v>Standard</v>
      </c>
      <c r="J1362">
        <f>VLOOKUP(A1362,[1]Transactions!$A$2:$Y$3480,13,FALSE)</f>
        <v>1055.82</v>
      </c>
      <c r="K1362" s="4">
        <f>VLOOKUP(A1362,[1]Transactions!$A$2:$Y$3480,14,FALSE)</f>
        <v>38206</v>
      </c>
      <c r="M1362" t="b">
        <f>VLOOKUP(A1362,[1]Transactions!$A$2:$Y$3480,5,FALSE)</f>
        <v>0</v>
      </c>
      <c r="N1362" t="str">
        <f>VLOOKUP(A1362,[1]Transactions!$A$2:$Y$3480,6,FALSE)</f>
        <v>Approved</v>
      </c>
      <c r="O1362" t="str">
        <f>VLOOKUP(A1362,[1]Transactions!$A$1:$Y$3480,7,FALSE)</f>
        <v>Giant Bicycles</v>
      </c>
      <c r="P1362" t="s">
        <v>43</v>
      </c>
      <c r="Q1362">
        <v>23</v>
      </c>
      <c r="R1362" t="s">
        <v>141</v>
      </c>
      <c r="S1362" t="s">
        <v>30</v>
      </c>
      <c r="T1362" t="s">
        <v>31</v>
      </c>
      <c r="U1362" t="s">
        <v>32</v>
      </c>
      <c r="V1362" t="s">
        <v>47</v>
      </c>
      <c r="W1362">
        <v>2</v>
      </c>
      <c r="X1362">
        <v>6</v>
      </c>
      <c r="Y1362">
        <v>5307.82</v>
      </c>
      <c r="Z1362">
        <v>3852.44</v>
      </c>
      <c r="AA1362">
        <v>22</v>
      </c>
      <c r="AB1362">
        <v>18</v>
      </c>
      <c r="AC1362">
        <v>6</v>
      </c>
      <c r="AD1362">
        <v>1455.38</v>
      </c>
      <c r="AE1362">
        <f t="shared" si="151"/>
        <v>3</v>
      </c>
      <c r="AF1362">
        <f t="shared" si="150"/>
        <v>3</v>
      </c>
      <c r="AG1362">
        <f t="shared" si="147"/>
        <v>4</v>
      </c>
      <c r="AH1362">
        <f t="shared" si="148"/>
        <v>334</v>
      </c>
      <c r="AI1362" t="str">
        <f t="shared" si="149"/>
        <v>Silver Customer</v>
      </c>
    </row>
    <row r="1363" spans="1:35" x14ac:dyDescent="0.3">
      <c r="A1363">
        <v>399</v>
      </c>
      <c r="B1363" t="s">
        <v>4167</v>
      </c>
      <c r="C1363">
        <v>4305</v>
      </c>
      <c r="D1363" t="s">
        <v>53</v>
      </c>
      <c r="E1363" t="s">
        <v>25</v>
      </c>
      <c r="F1363">
        <v>3</v>
      </c>
      <c r="G1363" t="s">
        <v>4168</v>
      </c>
      <c r="H1363" t="s">
        <v>2830</v>
      </c>
      <c r="I1363" t="str">
        <f>VLOOKUP(A1363,[1]Transactions!$A$2:$Y$3480,8,FALSE)</f>
        <v>Touring</v>
      </c>
      <c r="J1363">
        <f>VLOOKUP(A1363,[1]Transactions!$A$2:$Y$3480,13,FALSE)</f>
        <v>1408.91</v>
      </c>
      <c r="K1363" s="4">
        <f>VLOOKUP(A1363,[1]Transactions!$A$2:$Y$3480,14,FALSE)</f>
        <v>38206</v>
      </c>
      <c r="M1363">
        <f>VLOOKUP(A1363,[1]Transactions!$A$2:$Y$3480,5,FALSE)</f>
        <v>0</v>
      </c>
      <c r="N1363" t="str">
        <f>VLOOKUP(A1363,[1]Transactions!$A$2:$Y$3480,6,FALSE)</f>
        <v>Approved</v>
      </c>
      <c r="O1363" t="str">
        <f>VLOOKUP(A1363,[1]Transactions!$A$1:$Y$3480,7,FALSE)</f>
        <v>Solex</v>
      </c>
      <c r="P1363" t="s">
        <v>28</v>
      </c>
      <c r="Q1363">
        <v>26</v>
      </c>
      <c r="R1363" t="s">
        <v>2191</v>
      </c>
      <c r="S1363" t="s">
        <v>119</v>
      </c>
      <c r="T1363" t="s">
        <v>38</v>
      </c>
      <c r="U1363" t="s">
        <v>32</v>
      </c>
      <c r="V1363" t="s">
        <v>33</v>
      </c>
      <c r="W1363">
        <v>16</v>
      </c>
      <c r="X1363">
        <v>5</v>
      </c>
      <c r="Y1363">
        <v>6823.9</v>
      </c>
      <c r="Z1363">
        <v>2213.2600000000002</v>
      </c>
      <c r="AA1363">
        <v>44</v>
      </c>
      <c r="AB1363">
        <v>93</v>
      </c>
      <c r="AC1363">
        <v>5</v>
      </c>
      <c r="AD1363">
        <v>4610.6400000000003</v>
      </c>
      <c r="AE1363">
        <f t="shared" si="151"/>
        <v>1</v>
      </c>
      <c r="AF1363">
        <f>_xlfn.IFS(AC1363&gt;=14,1,AND(AC1363&lt;=14,AC1363&gt;7),2,AND(AC1363&lt;=7,AC1363&gt;=5),3,AND(AC1363&lt;=4,AC1363&gt;0),4)</f>
        <v>3</v>
      </c>
      <c r="AG1363">
        <f t="shared" si="147"/>
        <v>1</v>
      </c>
      <c r="AH1363">
        <f t="shared" si="148"/>
        <v>131</v>
      </c>
      <c r="AI1363" t="str">
        <f t="shared" si="149"/>
        <v>Bronz customer</v>
      </c>
    </row>
    <row r="1364" spans="1:35" x14ac:dyDescent="0.3">
      <c r="A1364">
        <v>2288</v>
      </c>
      <c r="B1364" t="s">
        <v>4169</v>
      </c>
      <c r="C1364">
        <v>3630</v>
      </c>
      <c r="D1364" t="s">
        <v>40</v>
      </c>
      <c r="E1364" t="s">
        <v>25</v>
      </c>
      <c r="F1364">
        <v>1</v>
      </c>
      <c r="G1364" t="s">
        <v>4170</v>
      </c>
      <c r="H1364" t="s">
        <v>4171</v>
      </c>
      <c r="I1364" t="str">
        <f>VLOOKUP(A1364,[1]Transactions!$A$2:$Y$3480,8,FALSE)</f>
        <v>Road</v>
      </c>
      <c r="J1364">
        <f>VLOOKUP(A1364,[1]Transactions!$A$2:$Y$3480,13,FALSE)</f>
        <v>75.480000000000018</v>
      </c>
      <c r="K1364" s="4">
        <f>VLOOKUP(A1364,[1]Transactions!$A$2:$Y$3480,14,FALSE)</f>
        <v>38339</v>
      </c>
      <c r="M1364" t="b">
        <f>VLOOKUP(A1364,[1]Transactions!$A$2:$Y$3480,5,FALSE)</f>
        <v>1</v>
      </c>
      <c r="N1364" t="str">
        <f>VLOOKUP(A1364,[1]Transactions!$A$2:$Y$3480,6,FALSE)</f>
        <v>Approved</v>
      </c>
      <c r="O1364" t="str">
        <f>VLOOKUP(A1364,[1]Transactions!$A$1:$Y$3480,7,FALSE)</f>
        <v>Trek Bicycles</v>
      </c>
      <c r="P1364" t="s">
        <v>28</v>
      </c>
      <c r="Q1364">
        <v>63</v>
      </c>
      <c r="R1364" t="s">
        <v>500</v>
      </c>
      <c r="S1364" t="s">
        <v>119</v>
      </c>
      <c r="T1364" t="s">
        <v>46</v>
      </c>
      <c r="U1364" t="s">
        <v>32</v>
      </c>
      <c r="V1364" t="s">
        <v>47</v>
      </c>
      <c r="W1364">
        <v>8</v>
      </c>
      <c r="X1364">
        <v>6</v>
      </c>
      <c r="Y1364">
        <v>6972.7</v>
      </c>
      <c r="Z1364">
        <v>2534.23</v>
      </c>
      <c r="AA1364">
        <v>56</v>
      </c>
      <c r="AB1364">
        <v>29</v>
      </c>
      <c r="AC1364">
        <v>6</v>
      </c>
      <c r="AD1364">
        <v>4438.47</v>
      </c>
      <c r="AE1364">
        <f t="shared" si="151"/>
        <v>3</v>
      </c>
      <c r="AF1364">
        <f t="shared" si="150"/>
        <v>3</v>
      </c>
      <c r="AG1364">
        <f t="shared" si="147"/>
        <v>1</v>
      </c>
      <c r="AH1364">
        <f t="shared" si="148"/>
        <v>331</v>
      </c>
      <c r="AI1364" t="str">
        <f t="shared" si="149"/>
        <v>Silver Customer</v>
      </c>
    </row>
    <row r="1365" spans="1:35" x14ac:dyDescent="0.3">
      <c r="A1365">
        <v>840</v>
      </c>
      <c r="B1365" t="s">
        <v>4172</v>
      </c>
      <c r="C1365">
        <v>4413</v>
      </c>
      <c r="D1365" t="s">
        <v>53</v>
      </c>
      <c r="E1365" t="s">
        <v>25</v>
      </c>
      <c r="F1365">
        <v>3</v>
      </c>
      <c r="G1365" t="s">
        <v>4173</v>
      </c>
      <c r="H1365" t="s">
        <v>4174</v>
      </c>
      <c r="I1365" t="str">
        <f>VLOOKUP(A1365,[1]Transactions!$A$2:$Y$3480,8,FALSE)</f>
        <v>Standard</v>
      </c>
      <c r="J1365">
        <f>VLOOKUP(A1365,[1]Transactions!$A$2:$Y$3480,13,FALSE)</f>
        <v>299.27</v>
      </c>
      <c r="K1365" s="4">
        <f>VLOOKUP(A1365,[1]Transactions!$A$2:$Y$3480,14,FALSE)</f>
        <v>33552</v>
      </c>
      <c r="M1365" t="b">
        <f>VLOOKUP(A1365,[1]Transactions!$A$2:$Y$3480,5,FALSE)</f>
        <v>1</v>
      </c>
      <c r="N1365" t="str">
        <f>VLOOKUP(A1365,[1]Transactions!$A$2:$Y$3480,6,FALSE)</f>
        <v>Approved</v>
      </c>
      <c r="O1365" t="str">
        <f>VLOOKUP(A1365,[1]Transactions!$A$1:$Y$3480,7,FALSE)</f>
        <v>Solex</v>
      </c>
      <c r="P1365" t="s">
        <v>28</v>
      </c>
      <c r="Q1365">
        <v>94</v>
      </c>
      <c r="R1365" t="s">
        <v>658</v>
      </c>
      <c r="S1365" t="s">
        <v>45</v>
      </c>
      <c r="T1365" t="s">
        <v>38</v>
      </c>
      <c r="U1365" t="s">
        <v>32</v>
      </c>
      <c r="V1365" t="s">
        <v>33</v>
      </c>
      <c r="W1365">
        <v>19</v>
      </c>
      <c r="X1365">
        <v>6</v>
      </c>
      <c r="Y1365">
        <v>8144.96</v>
      </c>
      <c r="Z1365">
        <v>4824.87</v>
      </c>
      <c r="AA1365">
        <v>56</v>
      </c>
      <c r="AB1365">
        <v>38</v>
      </c>
      <c r="AC1365">
        <v>6</v>
      </c>
      <c r="AD1365">
        <v>3320.09</v>
      </c>
      <c r="AE1365">
        <f t="shared" si="151"/>
        <v>3</v>
      </c>
      <c r="AF1365">
        <f t="shared" si="150"/>
        <v>3</v>
      </c>
      <c r="AG1365">
        <f t="shared" si="147"/>
        <v>2</v>
      </c>
      <c r="AH1365">
        <f t="shared" si="148"/>
        <v>332</v>
      </c>
      <c r="AI1365" t="str">
        <f t="shared" si="149"/>
        <v>Silver Customer</v>
      </c>
    </row>
    <row r="1366" spans="1:35" x14ac:dyDescent="0.3">
      <c r="A1366">
        <v>3064</v>
      </c>
      <c r="B1366" t="s">
        <v>4175</v>
      </c>
      <c r="C1366">
        <v>3064</v>
      </c>
      <c r="D1366" t="s">
        <v>40</v>
      </c>
      <c r="E1366" t="s">
        <v>25</v>
      </c>
      <c r="F1366">
        <v>8</v>
      </c>
      <c r="G1366" t="s">
        <v>4176</v>
      </c>
      <c r="H1366" t="s">
        <v>4177</v>
      </c>
      <c r="I1366" t="str">
        <f>VLOOKUP(A1366,[1]Transactions!$A$2:$Y$3480,8,FALSE)</f>
        <v>Standard</v>
      </c>
      <c r="J1366">
        <f>VLOOKUP(A1366,[1]Transactions!$A$2:$Y$3480,13,FALSE)</f>
        <v>1215.3399999999999</v>
      </c>
      <c r="K1366" s="4">
        <f>VLOOKUP(A1366,[1]Transactions!$A$2:$Y$3480,14,FALSE)</f>
        <v>39427</v>
      </c>
      <c r="M1366" t="b">
        <f>VLOOKUP(A1366,[1]Transactions!$A$2:$Y$3480,5,FALSE)</f>
        <v>0</v>
      </c>
      <c r="N1366" t="str">
        <f>VLOOKUP(A1366,[1]Transactions!$A$2:$Y$3480,6,FALSE)</f>
        <v>Approved</v>
      </c>
      <c r="O1366" t="str">
        <f>VLOOKUP(A1366,[1]Transactions!$A$1:$Y$3480,7,FALSE)</f>
        <v>Solex</v>
      </c>
      <c r="P1366" t="s">
        <v>28</v>
      </c>
      <c r="Q1366">
        <v>96</v>
      </c>
      <c r="R1366" t="s">
        <v>37</v>
      </c>
      <c r="S1366" t="s">
        <v>45</v>
      </c>
      <c r="T1366" t="s">
        <v>38</v>
      </c>
      <c r="U1366" t="s">
        <v>32</v>
      </c>
      <c r="V1366" t="s">
        <v>33</v>
      </c>
      <c r="W1366">
        <v>4</v>
      </c>
      <c r="X1366">
        <v>7</v>
      </c>
      <c r="Y1366">
        <v>6989.68</v>
      </c>
      <c r="Z1366">
        <v>4578.76</v>
      </c>
      <c r="AA1366">
        <v>25</v>
      </c>
      <c r="AB1366">
        <v>55</v>
      </c>
      <c r="AC1366">
        <v>7</v>
      </c>
      <c r="AD1366">
        <v>2410.92</v>
      </c>
      <c r="AE1366">
        <f t="shared" si="151"/>
        <v>2</v>
      </c>
      <c r="AF1366">
        <f t="shared" si="150"/>
        <v>3</v>
      </c>
      <c r="AG1366">
        <f t="shared" si="147"/>
        <v>3</v>
      </c>
      <c r="AH1366">
        <f t="shared" si="148"/>
        <v>233</v>
      </c>
      <c r="AI1366" t="str">
        <f t="shared" si="149"/>
        <v>Gold Customerr</v>
      </c>
    </row>
    <row r="1367" spans="1:35" x14ac:dyDescent="0.3">
      <c r="A1367">
        <v>1709</v>
      </c>
      <c r="B1367" t="s">
        <v>4178</v>
      </c>
      <c r="C1367">
        <v>2211</v>
      </c>
      <c r="D1367" t="s">
        <v>24</v>
      </c>
      <c r="E1367" t="s">
        <v>25</v>
      </c>
      <c r="F1367">
        <v>10</v>
      </c>
      <c r="G1367" t="s">
        <v>3670</v>
      </c>
      <c r="H1367" t="s">
        <v>4179</v>
      </c>
      <c r="I1367" t="str">
        <f>VLOOKUP(A1367,[1]Transactions!$A$2:$Y$3480,8,FALSE)</f>
        <v>Standard</v>
      </c>
      <c r="J1367">
        <f>VLOOKUP(A1367,[1]Transactions!$A$2:$Y$3480,13,FALSE)</f>
        <v>817.36</v>
      </c>
      <c r="K1367" s="4">
        <f>VLOOKUP(A1367,[1]Transactions!$A$2:$Y$3480,14,FALSE)</f>
        <v>36367</v>
      </c>
      <c r="M1367" t="b">
        <f>VLOOKUP(A1367,[1]Transactions!$A$2:$Y$3480,5,FALSE)</f>
        <v>0</v>
      </c>
      <c r="N1367" t="str">
        <f>VLOOKUP(A1367,[1]Transactions!$A$2:$Y$3480,6,FALSE)</f>
        <v>Approved</v>
      </c>
      <c r="O1367" t="str">
        <f>VLOOKUP(A1367,[1]Transactions!$A$1:$Y$3480,7,FALSE)</f>
        <v>Norco Bicycles</v>
      </c>
      <c r="P1367" t="s">
        <v>28</v>
      </c>
      <c r="Q1367">
        <v>36</v>
      </c>
      <c r="R1367" t="s">
        <v>51</v>
      </c>
      <c r="S1367" t="s">
        <v>30</v>
      </c>
      <c r="T1367" t="s">
        <v>38</v>
      </c>
      <c r="U1367" t="s">
        <v>32</v>
      </c>
      <c r="V1367" t="s">
        <v>47</v>
      </c>
      <c r="W1367">
        <v>6</v>
      </c>
      <c r="X1367">
        <v>5</v>
      </c>
      <c r="Y1367">
        <v>5390.71</v>
      </c>
      <c r="Z1367">
        <v>3331.71</v>
      </c>
      <c r="AA1367">
        <v>45</v>
      </c>
      <c r="AB1367">
        <v>4</v>
      </c>
      <c r="AC1367">
        <v>5</v>
      </c>
      <c r="AD1367">
        <v>2059</v>
      </c>
      <c r="AE1367">
        <f t="shared" si="151"/>
        <v>4</v>
      </c>
      <c r="AF1367">
        <f>_xlfn.IFS(AC1367&gt;=14,1,AND(AC1367&lt;=14,AC1367&gt;7),2,AND(AC1367&lt;=7,AC1367&gt;=5),3,AND(AC1367&lt;=4,AC1367&gt;0),4)</f>
        <v>3</v>
      </c>
      <c r="AG1367">
        <f t="shared" si="147"/>
        <v>3</v>
      </c>
      <c r="AH1367">
        <f t="shared" si="148"/>
        <v>433</v>
      </c>
      <c r="AI1367" t="str">
        <f t="shared" si="149"/>
        <v>Platinum Customer</v>
      </c>
    </row>
    <row r="1368" spans="1:35" x14ac:dyDescent="0.3">
      <c r="A1368">
        <v>1831</v>
      </c>
      <c r="B1368" t="s">
        <v>4180</v>
      </c>
      <c r="C1368">
        <v>3630</v>
      </c>
      <c r="D1368" t="s">
        <v>40</v>
      </c>
      <c r="E1368" t="s">
        <v>25</v>
      </c>
      <c r="F1368">
        <v>3</v>
      </c>
      <c r="G1368" t="s">
        <v>4181</v>
      </c>
      <c r="H1368" t="s">
        <v>4182</v>
      </c>
      <c r="I1368" t="str">
        <f>VLOOKUP(A1368,[1]Transactions!$A$2:$Y$3480,8,FALSE)</f>
        <v>Mountain</v>
      </c>
      <c r="J1368">
        <f>VLOOKUP(A1368,[1]Transactions!$A$2:$Y$3480,13,FALSE)</f>
        <v>75.75</v>
      </c>
      <c r="K1368" s="4">
        <f>VLOOKUP(A1368,[1]Transactions!$A$2:$Y$3480,14,FALSE)</f>
        <v>37668</v>
      </c>
      <c r="M1368" t="b">
        <f>VLOOKUP(A1368,[1]Transactions!$A$2:$Y$3480,5,FALSE)</f>
        <v>0</v>
      </c>
      <c r="N1368" t="str">
        <f>VLOOKUP(A1368,[1]Transactions!$A$2:$Y$3480,6,FALSE)</f>
        <v>Approved</v>
      </c>
      <c r="O1368" t="str">
        <f>VLOOKUP(A1368,[1]Transactions!$A$1:$Y$3480,7,FALSE)</f>
        <v>Norco Bicycles</v>
      </c>
      <c r="P1368" t="s">
        <v>28</v>
      </c>
      <c r="Q1368">
        <v>58</v>
      </c>
      <c r="R1368" t="s">
        <v>317</v>
      </c>
      <c r="S1368" t="s">
        <v>30</v>
      </c>
      <c r="T1368" t="s">
        <v>31</v>
      </c>
      <c r="U1368" t="s">
        <v>32</v>
      </c>
      <c r="V1368" t="s">
        <v>47</v>
      </c>
      <c r="W1368">
        <v>15</v>
      </c>
      <c r="X1368">
        <v>8</v>
      </c>
      <c r="Y1368">
        <v>6774.88</v>
      </c>
      <c r="Z1368">
        <v>4627.58</v>
      </c>
      <c r="AA1368">
        <v>42</v>
      </c>
      <c r="AB1368">
        <v>165</v>
      </c>
      <c r="AC1368">
        <v>8</v>
      </c>
      <c r="AD1368">
        <v>2147.3000000000002</v>
      </c>
      <c r="AE1368">
        <f t="shared" si="151"/>
        <v>1</v>
      </c>
      <c r="AF1368">
        <f t="shared" si="150"/>
        <v>2</v>
      </c>
      <c r="AG1368">
        <f t="shared" si="147"/>
        <v>3</v>
      </c>
      <c r="AH1368">
        <f t="shared" si="148"/>
        <v>123</v>
      </c>
      <c r="AI1368" t="str">
        <f t="shared" si="149"/>
        <v>Bronz customer</v>
      </c>
    </row>
    <row r="1369" spans="1:35" x14ac:dyDescent="0.3">
      <c r="A1369">
        <v>2843</v>
      </c>
      <c r="B1369" t="s">
        <v>4183</v>
      </c>
      <c r="C1369">
        <v>2282</v>
      </c>
      <c r="D1369" t="s">
        <v>24</v>
      </c>
      <c r="E1369" t="s">
        <v>25</v>
      </c>
      <c r="F1369">
        <v>8</v>
      </c>
      <c r="G1369" t="s">
        <v>4184</v>
      </c>
      <c r="H1369" t="s">
        <v>4185</v>
      </c>
      <c r="I1369" t="str">
        <f>VLOOKUP(A1369,[1]Transactions!$A$2:$Y$3480,8,FALSE)</f>
        <v>Standard</v>
      </c>
      <c r="J1369">
        <f>VLOOKUP(A1369,[1]Transactions!$A$2:$Y$3480,13,FALSE)</f>
        <v>72.599999999999966</v>
      </c>
      <c r="K1369" s="4">
        <f>VLOOKUP(A1369,[1]Transactions!$A$2:$Y$3480,14,FALSE)</f>
        <v>38482</v>
      </c>
      <c r="M1369" t="b">
        <f>VLOOKUP(A1369,[1]Transactions!$A$2:$Y$3480,5,FALSE)</f>
        <v>1</v>
      </c>
      <c r="N1369" t="str">
        <f>VLOOKUP(A1369,[1]Transactions!$A$2:$Y$3480,6,FALSE)</f>
        <v>Approved</v>
      </c>
      <c r="O1369" t="str">
        <f>VLOOKUP(A1369,[1]Transactions!$A$1:$Y$3480,7,FALSE)</f>
        <v>Norco Bicycles</v>
      </c>
      <c r="P1369" t="s">
        <v>43</v>
      </c>
      <c r="Q1369">
        <v>42</v>
      </c>
      <c r="R1369" t="s">
        <v>1053</v>
      </c>
      <c r="S1369" t="s">
        <v>45</v>
      </c>
      <c r="T1369" t="s">
        <v>38</v>
      </c>
      <c r="U1369" t="s">
        <v>32</v>
      </c>
      <c r="V1369" t="s">
        <v>33</v>
      </c>
      <c r="W1369">
        <v>5</v>
      </c>
      <c r="X1369">
        <v>6</v>
      </c>
      <c r="Y1369">
        <v>6116</v>
      </c>
      <c r="Z1369">
        <v>1998.51</v>
      </c>
      <c r="AA1369">
        <v>52</v>
      </c>
      <c r="AB1369">
        <v>20</v>
      </c>
      <c r="AC1369">
        <v>6</v>
      </c>
      <c r="AD1369">
        <v>4117.49</v>
      </c>
      <c r="AE1369">
        <f t="shared" si="151"/>
        <v>3</v>
      </c>
      <c r="AF1369">
        <f t="shared" si="150"/>
        <v>3</v>
      </c>
      <c r="AG1369">
        <f t="shared" si="147"/>
        <v>2</v>
      </c>
      <c r="AH1369">
        <f t="shared" si="148"/>
        <v>332</v>
      </c>
      <c r="AI1369" t="str">
        <f t="shared" si="149"/>
        <v>Silver Customer</v>
      </c>
    </row>
    <row r="1370" spans="1:35" x14ac:dyDescent="0.3">
      <c r="A1370">
        <v>2994</v>
      </c>
      <c r="B1370" t="s">
        <v>4186</v>
      </c>
      <c r="C1370">
        <v>2763</v>
      </c>
      <c r="D1370" t="s">
        <v>24</v>
      </c>
      <c r="E1370" t="s">
        <v>25</v>
      </c>
      <c r="F1370">
        <v>8</v>
      </c>
      <c r="G1370" t="s">
        <v>4187</v>
      </c>
      <c r="H1370" t="s">
        <v>4188</v>
      </c>
      <c r="I1370" t="str">
        <f>VLOOKUP(A1370,[1]Transactions!$A$2:$Y$3480,8,FALSE)</f>
        <v>Road</v>
      </c>
      <c r="J1370">
        <f>VLOOKUP(A1370,[1]Transactions!$A$2:$Y$3480,13,FALSE)</f>
        <v>104.24000000000001</v>
      </c>
      <c r="K1370" s="4">
        <f>VLOOKUP(A1370,[1]Transactions!$A$2:$Y$3480,14,FALSE)</f>
        <v>39427</v>
      </c>
      <c r="M1370" t="b">
        <f>VLOOKUP(A1370,[1]Transactions!$A$2:$Y$3480,5,FALSE)</f>
        <v>1</v>
      </c>
      <c r="N1370" t="str">
        <f>VLOOKUP(A1370,[1]Transactions!$A$2:$Y$3480,6,FALSE)</f>
        <v>Approved</v>
      </c>
      <c r="O1370" t="str">
        <f>VLOOKUP(A1370,[1]Transactions!$A$1:$Y$3480,7,FALSE)</f>
        <v>Solex</v>
      </c>
      <c r="P1370" t="s">
        <v>43</v>
      </c>
      <c r="Q1370">
        <v>26</v>
      </c>
      <c r="R1370" t="s">
        <v>2806</v>
      </c>
      <c r="S1370" t="s">
        <v>119</v>
      </c>
      <c r="T1370" t="s">
        <v>31</v>
      </c>
      <c r="U1370" t="s">
        <v>32</v>
      </c>
      <c r="V1370" t="s">
        <v>33</v>
      </c>
      <c r="W1370">
        <v>18</v>
      </c>
      <c r="X1370">
        <v>3</v>
      </c>
      <c r="Y1370">
        <v>719.38</v>
      </c>
      <c r="Z1370">
        <v>539.54</v>
      </c>
      <c r="AA1370">
        <v>44</v>
      </c>
      <c r="AB1370">
        <v>15</v>
      </c>
      <c r="AC1370">
        <v>3</v>
      </c>
      <c r="AD1370">
        <v>179.84</v>
      </c>
      <c r="AE1370">
        <f t="shared" si="151"/>
        <v>4</v>
      </c>
      <c r="AF1370">
        <f t="shared" si="150"/>
        <v>4</v>
      </c>
      <c r="AG1370">
        <f t="shared" si="147"/>
        <v>4</v>
      </c>
      <c r="AH1370">
        <f t="shared" si="148"/>
        <v>444</v>
      </c>
      <c r="AI1370" t="str">
        <f t="shared" si="149"/>
        <v>Platinum Customer</v>
      </c>
    </row>
    <row r="1371" spans="1:35" x14ac:dyDescent="0.3">
      <c r="A1371">
        <v>235</v>
      </c>
      <c r="B1371" t="s">
        <v>4189</v>
      </c>
      <c r="C1371">
        <v>2018</v>
      </c>
      <c r="D1371" t="s">
        <v>24</v>
      </c>
      <c r="E1371" t="s">
        <v>25</v>
      </c>
      <c r="F1371">
        <v>8</v>
      </c>
      <c r="G1371" t="s">
        <v>4190</v>
      </c>
      <c r="H1371" t="s">
        <v>4191</v>
      </c>
      <c r="I1371" t="str">
        <f>VLOOKUP(A1371,[1]Transactions!$A$2:$Y$3480,8,FALSE)</f>
        <v>Road</v>
      </c>
      <c r="J1371">
        <f>VLOOKUP(A1371,[1]Transactions!$A$2:$Y$3480,13,FALSE)</f>
        <v>445.20999999999992</v>
      </c>
      <c r="K1371" s="4">
        <f>VLOOKUP(A1371,[1]Transactions!$A$2:$Y$3480,14,FALSE)</f>
        <v>40553</v>
      </c>
      <c r="M1371" t="b">
        <f>VLOOKUP(A1371,[1]Transactions!$A$2:$Y$3480,5,FALSE)</f>
        <v>0</v>
      </c>
      <c r="N1371" t="str">
        <f>VLOOKUP(A1371,[1]Transactions!$A$2:$Y$3480,6,FALSE)</f>
        <v>Approved</v>
      </c>
      <c r="O1371" t="str">
        <f>VLOOKUP(A1371,[1]Transactions!$A$1:$Y$3480,7,FALSE)</f>
        <v>Norco Bicycles</v>
      </c>
      <c r="P1371" t="s">
        <v>43</v>
      </c>
      <c r="Q1371">
        <v>30</v>
      </c>
      <c r="R1371" t="s">
        <v>317</v>
      </c>
      <c r="S1371" t="s">
        <v>30</v>
      </c>
      <c r="T1371" t="s">
        <v>31</v>
      </c>
      <c r="U1371" t="s">
        <v>32</v>
      </c>
      <c r="V1371" t="s">
        <v>47</v>
      </c>
      <c r="W1371">
        <v>15</v>
      </c>
      <c r="X1371">
        <v>11</v>
      </c>
      <c r="Y1371">
        <v>9629.61</v>
      </c>
      <c r="Z1371">
        <v>4943.79</v>
      </c>
      <c r="AA1371">
        <v>43</v>
      </c>
      <c r="AB1371">
        <v>2</v>
      </c>
      <c r="AC1371">
        <v>11</v>
      </c>
      <c r="AD1371">
        <v>4685.82</v>
      </c>
      <c r="AE1371">
        <f t="shared" si="151"/>
        <v>4</v>
      </c>
      <c r="AF1371">
        <f t="shared" si="150"/>
        <v>2</v>
      </c>
      <c r="AG1371">
        <f t="shared" si="147"/>
        <v>1</v>
      </c>
      <c r="AH1371">
        <f t="shared" si="148"/>
        <v>421</v>
      </c>
      <c r="AI1371" t="str">
        <f t="shared" si="149"/>
        <v>Platinum Customer</v>
      </c>
    </row>
    <row r="1372" spans="1:35" x14ac:dyDescent="0.3">
      <c r="A1372">
        <v>2732</v>
      </c>
      <c r="B1372" t="s">
        <v>4192</v>
      </c>
      <c r="C1372">
        <v>3067</v>
      </c>
      <c r="D1372" t="s">
        <v>40</v>
      </c>
      <c r="E1372" t="s">
        <v>25</v>
      </c>
      <c r="F1372">
        <v>9</v>
      </c>
      <c r="G1372" t="s">
        <v>4193</v>
      </c>
      <c r="H1372" t="s">
        <v>4194</v>
      </c>
      <c r="I1372" t="str">
        <f>VLOOKUP(A1372,[1]Transactions!$A$2:$Y$3480,8,FALSE)</f>
        <v>Road</v>
      </c>
      <c r="J1372">
        <f>VLOOKUP(A1372,[1]Transactions!$A$2:$Y$3480,13,FALSE)</f>
        <v>4.8</v>
      </c>
      <c r="K1372" s="4">
        <f>VLOOKUP(A1372,[1]Transactions!$A$2:$Y$3480,14,FALSE)</f>
        <v>39880</v>
      </c>
      <c r="M1372" t="b">
        <f>VLOOKUP(A1372,[1]Transactions!$A$2:$Y$3480,5,FALSE)</f>
        <v>1</v>
      </c>
      <c r="N1372" t="str">
        <f>VLOOKUP(A1372,[1]Transactions!$A$2:$Y$3480,6,FALSE)</f>
        <v>Approved</v>
      </c>
      <c r="O1372" t="str">
        <f>VLOOKUP(A1372,[1]Transactions!$A$1:$Y$3480,7,FALSE)</f>
        <v>OHM Cycles</v>
      </c>
      <c r="P1372" t="s">
        <v>43</v>
      </c>
      <c r="Q1372">
        <v>36</v>
      </c>
      <c r="R1372" t="s">
        <v>372</v>
      </c>
      <c r="S1372" t="s">
        <v>30</v>
      </c>
      <c r="T1372" t="s">
        <v>31</v>
      </c>
      <c r="U1372" t="s">
        <v>32</v>
      </c>
      <c r="V1372" t="s">
        <v>47</v>
      </c>
      <c r="W1372">
        <v>7</v>
      </c>
      <c r="X1372">
        <v>9</v>
      </c>
      <c r="Y1372">
        <v>6519.72</v>
      </c>
      <c r="Z1372">
        <v>3731.77</v>
      </c>
      <c r="AA1372">
        <v>59</v>
      </c>
      <c r="AB1372">
        <v>16</v>
      </c>
      <c r="AC1372">
        <v>9</v>
      </c>
      <c r="AD1372">
        <v>2787.95</v>
      </c>
      <c r="AE1372">
        <f t="shared" si="151"/>
        <v>4</v>
      </c>
      <c r="AF1372">
        <f t="shared" si="150"/>
        <v>2</v>
      </c>
      <c r="AG1372">
        <f t="shared" si="147"/>
        <v>3</v>
      </c>
      <c r="AH1372">
        <f t="shared" si="148"/>
        <v>423</v>
      </c>
      <c r="AI1372" t="str">
        <f t="shared" si="149"/>
        <v>Platinum Customer</v>
      </c>
    </row>
    <row r="1373" spans="1:35" x14ac:dyDescent="0.3">
      <c r="A1373">
        <v>3219</v>
      </c>
      <c r="B1373" t="s">
        <v>4195</v>
      </c>
      <c r="C1373">
        <v>2477</v>
      </c>
      <c r="D1373" t="s">
        <v>24</v>
      </c>
      <c r="E1373" t="s">
        <v>25</v>
      </c>
      <c r="F1373">
        <v>7</v>
      </c>
      <c r="G1373" t="s">
        <v>4196</v>
      </c>
      <c r="H1373" t="s">
        <v>4197</v>
      </c>
      <c r="I1373" t="str">
        <f>VLOOKUP(A1373,[1]Transactions!$A$2:$Y$3480,8,FALSE)</f>
        <v>Mountain</v>
      </c>
      <c r="J1373">
        <f>VLOOKUP(A1373,[1]Transactions!$A$2:$Y$3480,13,FALSE)</f>
        <v>114.93</v>
      </c>
      <c r="K1373" s="4">
        <f>VLOOKUP(A1373,[1]Transactions!$A$2:$Y$3480,14,FALSE)</f>
        <v>34079</v>
      </c>
      <c r="M1373" t="b">
        <f>VLOOKUP(A1373,[1]Transactions!$A$2:$Y$3480,5,FALSE)</f>
        <v>1</v>
      </c>
      <c r="N1373" t="str">
        <f>VLOOKUP(A1373,[1]Transactions!$A$2:$Y$3480,6,FALSE)</f>
        <v>Approved</v>
      </c>
      <c r="O1373" t="str">
        <f>VLOOKUP(A1373,[1]Transactions!$A$1:$Y$3480,7,FALSE)</f>
        <v>Trek Bicycles</v>
      </c>
      <c r="P1373" t="s">
        <v>43</v>
      </c>
      <c r="Q1373">
        <v>94</v>
      </c>
      <c r="R1373" t="s">
        <v>230</v>
      </c>
      <c r="S1373" t="s">
        <v>45</v>
      </c>
      <c r="T1373" t="s">
        <v>31</v>
      </c>
      <c r="U1373" t="s">
        <v>32</v>
      </c>
      <c r="V1373" t="s">
        <v>47</v>
      </c>
      <c r="W1373">
        <v>3</v>
      </c>
      <c r="X1373">
        <v>8</v>
      </c>
      <c r="Y1373">
        <v>7191.65</v>
      </c>
      <c r="Z1373">
        <v>5095.38</v>
      </c>
      <c r="AA1373">
        <v>22</v>
      </c>
      <c r="AB1373">
        <v>27</v>
      </c>
      <c r="AC1373">
        <v>8</v>
      </c>
      <c r="AD1373">
        <v>2096.27</v>
      </c>
      <c r="AE1373">
        <f t="shared" si="151"/>
        <v>3</v>
      </c>
      <c r="AF1373">
        <f t="shared" si="150"/>
        <v>2</v>
      </c>
      <c r="AG1373">
        <f t="shared" si="147"/>
        <v>3</v>
      </c>
      <c r="AH1373">
        <f t="shared" si="148"/>
        <v>323</v>
      </c>
      <c r="AI1373" t="str">
        <f t="shared" si="149"/>
        <v>Silver Customer</v>
      </c>
    </row>
    <row r="1374" spans="1:35" x14ac:dyDescent="0.3">
      <c r="A1374">
        <v>1664</v>
      </c>
      <c r="B1374" t="s">
        <v>4198</v>
      </c>
      <c r="C1374">
        <v>4680</v>
      </c>
      <c r="D1374" t="s">
        <v>53</v>
      </c>
      <c r="E1374" t="s">
        <v>25</v>
      </c>
      <c r="F1374">
        <v>2</v>
      </c>
      <c r="G1374" t="s">
        <v>4199</v>
      </c>
      <c r="H1374" t="s">
        <v>4200</v>
      </c>
      <c r="I1374" t="str">
        <f>VLOOKUP(A1374,[1]Transactions!$A$2:$Y$3480,8,FALSE)</f>
        <v>Standard</v>
      </c>
      <c r="J1374">
        <f>VLOOKUP(A1374,[1]Transactions!$A$2:$Y$3480,13,FALSE)</f>
        <v>41.129999999999995</v>
      </c>
      <c r="K1374" s="4">
        <f>VLOOKUP(A1374,[1]Transactions!$A$2:$Y$3480,14,FALSE)</f>
        <v>37874</v>
      </c>
      <c r="M1374" t="b">
        <f>VLOOKUP(A1374,[1]Transactions!$A$2:$Y$3480,5,FALSE)</f>
        <v>0</v>
      </c>
      <c r="N1374" t="str">
        <f>VLOOKUP(A1374,[1]Transactions!$A$2:$Y$3480,6,FALSE)</f>
        <v>Approved</v>
      </c>
      <c r="O1374" t="str">
        <f>VLOOKUP(A1374,[1]Transactions!$A$1:$Y$3480,7,FALSE)</f>
        <v>Giant Bicycles</v>
      </c>
      <c r="P1374" t="s">
        <v>28</v>
      </c>
      <c r="Q1374">
        <v>11</v>
      </c>
      <c r="R1374" t="s">
        <v>210</v>
      </c>
      <c r="S1374" t="s">
        <v>119</v>
      </c>
      <c r="T1374" t="s">
        <v>38</v>
      </c>
      <c r="U1374" t="s">
        <v>32</v>
      </c>
      <c r="V1374" t="s">
        <v>33</v>
      </c>
      <c r="W1374">
        <v>9</v>
      </c>
      <c r="X1374">
        <v>7</v>
      </c>
      <c r="Y1374">
        <v>8460.32</v>
      </c>
      <c r="Z1374">
        <v>4983.96</v>
      </c>
      <c r="AA1374">
        <v>44</v>
      </c>
      <c r="AB1374">
        <v>42</v>
      </c>
      <c r="AC1374">
        <v>7</v>
      </c>
      <c r="AD1374">
        <v>3476.36</v>
      </c>
      <c r="AE1374">
        <f t="shared" si="151"/>
        <v>3</v>
      </c>
      <c r="AF1374">
        <f t="shared" si="150"/>
        <v>3</v>
      </c>
      <c r="AG1374">
        <f t="shared" si="147"/>
        <v>2</v>
      </c>
      <c r="AH1374">
        <f t="shared" si="148"/>
        <v>332</v>
      </c>
      <c r="AI1374" t="str">
        <f t="shared" si="149"/>
        <v>Silver Customer</v>
      </c>
    </row>
    <row r="1375" spans="1:35" x14ac:dyDescent="0.3">
      <c r="A1375">
        <v>1741</v>
      </c>
      <c r="B1375" t="s">
        <v>4201</v>
      </c>
      <c r="C1375">
        <v>2261</v>
      </c>
      <c r="D1375" t="s">
        <v>24</v>
      </c>
      <c r="E1375" t="s">
        <v>25</v>
      </c>
      <c r="F1375">
        <v>9</v>
      </c>
      <c r="G1375" t="s">
        <v>4202</v>
      </c>
      <c r="H1375" t="s">
        <v>4203</v>
      </c>
      <c r="I1375" t="str">
        <f>VLOOKUP(A1375,[1]Transactions!$A$2:$Y$3480,8,FALSE)</f>
        <v>Touring</v>
      </c>
      <c r="J1375">
        <f>VLOOKUP(A1375,[1]Transactions!$A$2:$Y$3480,13,FALSE)</f>
        <v>1630.25</v>
      </c>
      <c r="K1375" s="4">
        <f>VLOOKUP(A1375,[1]Transactions!$A$2:$Y$3480,14,FALSE)</f>
        <v>40779</v>
      </c>
      <c r="M1375" t="b">
        <f>VLOOKUP(A1375,[1]Transactions!$A$2:$Y$3480,5,FALSE)</f>
        <v>0</v>
      </c>
      <c r="N1375" t="str">
        <f>VLOOKUP(A1375,[1]Transactions!$A$2:$Y$3480,6,FALSE)</f>
        <v>Approved</v>
      </c>
      <c r="O1375" t="str">
        <f>VLOOKUP(A1375,[1]Transactions!$A$1:$Y$3480,7,FALSE)</f>
        <v>WeareA2B</v>
      </c>
      <c r="P1375" t="s">
        <v>28</v>
      </c>
      <c r="Q1375">
        <v>18</v>
      </c>
      <c r="R1375" t="s">
        <v>307</v>
      </c>
      <c r="S1375" t="s">
        <v>45</v>
      </c>
      <c r="T1375" t="s">
        <v>46</v>
      </c>
      <c r="U1375" t="s">
        <v>32</v>
      </c>
      <c r="V1375" t="s">
        <v>47</v>
      </c>
      <c r="W1375">
        <v>3</v>
      </c>
      <c r="X1375">
        <v>3</v>
      </c>
      <c r="Y1375">
        <v>4261.62</v>
      </c>
      <c r="Z1375">
        <v>1536.49</v>
      </c>
      <c r="AA1375">
        <v>26</v>
      </c>
      <c r="AB1375">
        <v>64</v>
      </c>
      <c r="AC1375">
        <v>3</v>
      </c>
      <c r="AD1375">
        <v>2725.13</v>
      </c>
      <c r="AE1375">
        <f t="shared" si="151"/>
        <v>2</v>
      </c>
      <c r="AF1375">
        <f t="shared" si="150"/>
        <v>4</v>
      </c>
      <c r="AG1375">
        <f t="shared" si="147"/>
        <v>3</v>
      </c>
      <c r="AH1375">
        <f t="shared" si="148"/>
        <v>243</v>
      </c>
      <c r="AI1375" t="str">
        <f t="shared" si="149"/>
        <v>Gold Customerr</v>
      </c>
    </row>
    <row r="1376" spans="1:35" x14ac:dyDescent="0.3">
      <c r="A1376">
        <v>2325</v>
      </c>
      <c r="B1376" t="s">
        <v>4204</v>
      </c>
      <c r="C1376">
        <v>3023</v>
      </c>
      <c r="D1376" t="s">
        <v>40</v>
      </c>
      <c r="E1376" t="s">
        <v>25</v>
      </c>
      <c r="F1376">
        <v>8</v>
      </c>
      <c r="G1376" t="s">
        <v>4205</v>
      </c>
      <c r="H1376" t="s">
        <v>4206</v>
      </c>
      <c r="I1376" t="str">
        <f>VLOOKUP(A1376,[1]Transactions!$A$2:$Y$3480,8,FALSE)</f>
        <v>Standard</v>
      </c>
      <c r="J1376">
        <f>VLOOKUP(A1376,[1]Transactions!$A$2:$Y$3480,13,FALSE)</f>
        <v>133.7800000000002</v>
      </c>
      <c r="K1376" s="4">
        <f>VLOOKUP(A1376,[1]Transactions!$A$2:$Y$3480,14,FALSE)</f>
        <v>33455</v>
      </c>
      <c r="M1376" t="b">
        <f>VLOOKUP(A1376,[1]Transactions!$A$2:$Y$3480,5,FALSE)</f>
        <v>1</v>
      </c>
      <c r="N1376" t="str">
        <f>VLOOKUP(A1376,[1]Transactions!$A$2:$Y$3480,6,FALSE)</f>
        <v>Approved</v>
      </c>
      <c r="O1376" t="str">
        <f>VLOOKUP(A1376,[1]Transactions!$A$1:$Y$3480,7,FALSE)</f>
        <v>Norco Bicycles</v>
      </c>
      <c r="P1376" t="s">
        <v>28</v>
      </c>
      <c r="Q1376">
        <v>50</v>
      </c>
      <c r="R1376" t="s">
        <v>275</v>
      </c>
      <c r="S1376" t="s">
        <v>57</v>
      </c>
      <c r="T1376" t="s">
        <v>46</v>
      </c>
      <c r="U1376" t="s">
        <v>32</v>
      </c>
      <c r="V1376" t="s">
        <v>33</v>
      </c>
      <c r="W1376">
        <v>12</v>
      </c>
      <c r="X1376">
        <v>5</v>
      </c>
      <c r="Y1376">
        <v>6019.48</v>
      </c>
      <c r="Z1376">
        <v>3840.65</v>
      </c>
      <c r="AA1376">
        <v>56</v>
      </c>
      <c r="AB1376">
        <v>121</v>
      </c>
      <c r="AC1376">
        <v>5</v>
      </c>
      <c r="AD1376">
        <v>2178.83</v>
      </c>
      <c r="AE1376">
        <f t="shared" si="151"/>
        <v>1</v>
      </c>
      <c r="AF1376">
        <f>_xlfn.IFS(AC1376&gt;=14,1,AND(AC1376&lt;=14,AC1376&gt;7),2,AND(AC1376&lt;=7,AC1376&gt;=5),3,AND(AC1376&lt;=4,AC1376&gt;0),4)</f>
        <v>3</v>
      </c>
      <c r="AG1376">
        <f t="shared" si="147"/>
        <v>3</v>
      </c>
      <c r="AH1376">
        <f t="shared" si="148"/>
        <v>133</v>
      </c>
      <c r="AI1376" t="str">
        <f t="shared" si="149"/>
        <v>Bronz customer</v>
      </c>
    </row>
    <row r="1377" spans="1:35" x14ac:dyDescent="0.3">
      <c r="A1377">
        <v>3315</v>
      </c>
      <c r="B1377" t="s">
        <v>4207</v>
      </c>
      <c r="C1377">
        <v>3862</v>
      </c>
      <c r="D1377" t="s">
        <v>40</v>
      </c>
      <c r="E1377" t="s">
        <v>25</v>
      </c>
      <c r="F1377">
        <v>7</v>
      </c>
      <c r="G1377" t="s">
        <v>4208</v>
      </c>
      <c r="H1377" t="s">
        <v>4209</v>
      </c>
      <c r="I1377" t="str">
        <f>VLOOKUP(A1377,[1]Transactions!$A$2:$Y$3480,8,FALSE)</f>
        <v>Touring</v>
      </c>
      <c r="J1377">
        <f>VLOOKUP(A1377,[1]Transactions!$A$2:$Y$3480,13,FALSE)</f>
        <v>1305.25</v>
      </c>
      <c r="K1377" s="4">
        <f>VLOOKUP(A1377,[1]Transactions!$A$2:$Y$3480,14,FALSE)</f>
        <v>42458</v>
      </c>
      <c r="M1377" t="b">
        <f>VLOOKUP(A1377,[1]Transactions!$A$2:$Y$3480,5,FALSE)</f>
        <v>0</v>
      </c>
      <c r="N1377" t="str">
        <f>VLOOKUP(A1377,[1]Transactions!$A$2:$Y$3480,6,FALSE)</f>
        <v>Approved</v>
      </c>
      <c r="O1377" t="str">
        <f>VLOOKUP(A1377,[1]Transactions!$A$1:$Y$3480,7,FALSE)</f>
        <v>WeareA2B</v>
      </c>
      <c r="P1377" t="s">
        <v>43</v>
      </c>
      <c r="Q1377">
        <v>77</v>
      </c>
      <c r="R1377" t="s">
        <v>335</v>
      </c>
      <c r="S1377" t="s">
        <v>176</v>
      </c>
      <c r="T1377" t="s">
        <v>31</v>
      </c>
      <c r="U1377" t="s">
        <v>32</v>
      </c>
      <c r="V1377" t="s">
        <v>33</v>
      </c>
      <c r="W1377">
        <v>5</v>
      </c>
      <c r="X1377">
        <v>7</v>
      </c>
      <c r="Y1377">
        <v>8032.11</v>
      </c>
      <c r="Z1377">
        <v>3139.94</v>
      </c>
      <c r="AA1377">
        <v>26</v>
      </c>
      <c r="AB1377">
        <v>1</v>
      </c>
      <c r="AC1377">
        <v>7</v>
      </c>
      <c r="AD1377">
        <v>4892.17</v>
      </c>
      <c r="AE1377">
        <f t="shared" si="151"/>
        <v>4</v>
      </c>
      <c r="AF1377">
        <f t="shared" si="150"/>
        <v>3</v>
      </c>
      <c r="AG1377">
        <f t="shared" si="147"/>
        <v>1</v>
      </c>
      <c r="AH1377">
        <f t="shared" si="148"/>
        <v>431</v>
      </c>
      <c r="AI1377" t="str">
        <f t="shared" si="149"/>
        <v>Platinum Customer</v>
      </c>
    </row>
    <row r="1378" spans="1:35" x14ac:dyDescent="0.3">
      <c r="A1378">
        <v>1019</v>
      </c>
      <c r="B1378" t="s">
        <v>4210</v>
      </c>
      <c r="C1378">
        <v>2540</v>
      </c>
      <c r="D1378" t="s">
        <v>24</v>
      </c>
      <c r="E1378" t="s">
        <v>25</v>
      </c>
      <c r="F1378">
        <v>8</v>
      </c>
      <c r="G1378" t="s">
        <v>4211</v>
      </c>
      <c r="H1378" t="s">
        <v>4212</v>
      </c>
      <c r="I1378" t="str">
        <f>VLOOKUP(A1378,[1]Transactions!$A$2:$Y$3480,8,FALSE)</f>
        <v>Standard</v>
      </c>
      <c r="J1378">
        <f>VLOOKUP(A1378,[1]Transactions!$A$2:$Y$3480,13,FALSE)</f>
        <v>817.36</v>
      </c>
      <c r="K1378" s="4">
        <f>VLOOKUP(A1378,[1]Transactions!$A$2:$Y$3480,14,FALSE)</f>
        <v>36145</v>
      </c>
      <c r="M1378" t="b">
        <f>VLOOKUP(A1378,[1]Transactions!$A$2:$Y$3480,5,FALSE)</f>
        <v>0</v>
      </c>
      <c r="N1378" t="str">
        <f>VLOOKUP(A1378,[1]Transactions!$A$2:$Y$3480,6,FALSE)</f>
        <v>Approved</v>
      </c>
      <c r="O1378" t="str">
        <f>VLOOKUP(A1378,[1]Transactions!$A$1:$Y$3480,7,FALSE)</f>
        <v>Norco Bicycles</v>
      </c>
      <c r="P1378" t="s">
        <v>28</v>
      </c>
      <c r="Q1378">
        <v>42</v>
      </c>
      <c r="R1378" t="s">
        <v>103</v>
      </c>
      <c r="S1378" t="s">
        <v>119</v>
      </c>
      <c r="T1378" t="s">
        <v>31</v>
      </c>
      <c r="U1378" t="s">
        <v>32</v>
      </c>
      <c r="V1378" t="s">
        <v>33</v>
      </c>
      <c r="W1378">
        <v>14</v>
      </c>
      <c r="X1378">
        <v>4</v>
      </c>
      <c r="Y1378">
        <v>4653.3900000000003</v>
      </c>
      <c r="Z1378">
        <v>2312.96</v>
      </c>
      <c r="AA1378">
        <v>46</v>
      </c>
      <c r="AB1378">
        <v>42</v>
      </c>
      <c r="AC1378">
        <v>4</v>
      </c>
      <c r="AD1378">
        <v>2340.4299999999998</v>
      </c>
      <c r="AE1378">
        <f t="shared" si="151"/>
        <v>3</v>
      </c>
      <c r="AF1378">
        <f t="shared" si="150"/>
        <v>4</v>
      </c>
      <c r="AG1378">
        <f t="shared" si="147"/>
        <v>3</v>
      </c>
      <c r="AH1378">
        <f t="shared" si="148"/>
        <v>343</v>
      </c>
      <c r="AI1378" t="str">
        <f t="shared" si="149"/>
        <v>Silver Customer</v>
      </c>
    </row>
    <row r="1379" spans="1:35" x14ac:dyDescent="0.3">
      <c r="A1379">
        <v>3404</v>
      </c>
      <c r="B1379" t="s">
        <v>4213</v>
      </c>
      <c r="C1379">
        <v>2100</v>
      </c>
      <c r="D1379" t="s">
        <v>24</v>
      </c>
      <c r="E1379" t="s">
        <v>25</v>
      </c>
      <c r="F1379">
        <v>11</v>
      </c>
      <c r="G1379" t="s">
        <v>4214</v>
      </c>
      <c r="H1379" t="s">
        <v>4215</v>
      </c>
      <c r="I1379" t="str">
        <f>VLOOKUP(A1379,[1]Transactions!$A$2:$Y$3480,8,FALSE)</f>
        <v>Standard</v>
      </c>
      <c r="J1379">
        <f>VLOOKUP(A1379,[1]Transactions!$A$2:$Y$3480,13,FALSE)</f>
        <v>509.97</v>
      </c>
      <c r="K1379" s="4">
        <f>VLOOKUP(A1379,[1]Transactions!$A$2:$Y$3480,14,FALSE)</f>
        <v>39298</v>
      </c>
      <c r="M1379" t="b">
        <f>VLOOKUP(A1379,[1]Transactions!$A$2:$Y$3480,5,FALSE)</f>
        <v>1</v>
      </c>
      <c r="N1379" t="str">
        <f>VLOOKUP(A1379,[1]Transactions!$A$2:$Y$3480,6,FALSE)</f>
        <v>Approved</v>
      </c>
      <c r="O1379" t="str">
        <f>VLOOKUP(A1379,[1]Transactions!$A$1:$Y$3480,7,FALSE)</f>
        <v>Giant Bicycles</v>
      </c>
      <c r="P1379" t="s">
        <v>43</v>
      </c>
      <c r="Q1379">
        <v>2</v>
      </c>
      <c r="R1379" t="s">
        <v>463</v>
      </c>
      <c r="S1379" t="s">
        <v>176</v>
      </c>
      <c r="T1379" t="s">
        <v>38</v>
      </c>
      <c r="U1379" t="s">
        <v>32</v>
      </c>
      <c r="V1379" t="s">
        <v>47</v>
      </c>
      <c r="W1379">
        <v>22</v>
      </c>
      <c r="X1379">
        <v>4</v>
      </c>
      <c r="Y1379">
        <v>4414</v>
      </c>
      <c r="Z1379">
        <v>1983.48</v>
      </c>
      <c r="AA1379">
        <v>47</v>
      </c>
      <c r="AB1379">
        <v>51</v>
      </c>
      <c r="AC1379">
        <v>4</v>
      </c>
      <c r="AD1379">
        <v>2430.52</v>
      </c>
      <c r="AE1379">
        <f t="shared" si="151"/>
        <v>2</v>
      </c>
      <c r="AF1379">
        <f t="shared" si="150"/>
        <v>4</v>
      </c>
      <c r="AG1379">
        <f t="shared" si="147"/>
        <v>3</v>
      </c>
      <c r="AH1379">
        <f t="shared" si="148"/>
        <v>243</v>
      </c>
      <c r="AI1379" t="str">
        <f t="shared" si="149"/>
        <v>Gold Customerr</v>
      </c>
    </row>
    <row r="1380" spans="1:35" x14ac:dyDescent="0.3">
      <c r="A1380">
        <v>2795</v>
      </c>
      <c r="B1380" t="s">
        <v>4216</v>
      </c>
      <c r="C1380">
        <v>3500</v>
      </c>
      <c r="D1380" t="s">
        <v>40</v>
      </c>
      <c r="E1380" t="s">
        <v>25</v>
      </c>
      <c r="F1380">
        <v>3</v>
      </c>
      <c r="G1380" t="s">
        <v>1099</v>
      </c>
      <c r="H1380" t="s">
        <v>4217</v>
      </c>
      <c r="I1380" t="str">
        <f>VLOOKUP(A1380,[1]Transactions!$A$2:$Y$3480,8,FALSE)</f>
        <v>Road</v>
      </c>
      <c r="J1380">
        <f>VLOOKUP(A1380,[1]Transactions!$A$2:$Y$3480,13,FALSE)</f>
        <v>189.27999999999997</v>
      </c>
      <c r="K1380" s="4">
        <f>VLOOKUP(A1380,[1]Transactions!$A$2:$Y$3480,14,FALSE)</f>
        <v>41848</v>
      </c>
      <c r="M1380" t="b">
        <f>VLOOKUP(A1380,[1]Transactions!$A$2:$Y$3480,5,FALSE)</f>
        <v>1</v>
      </c>
      <c r="N1380" t="str">
        <f>VLOOKUP(A1380,[1]Transactions!$A$2:$Y$3480,6,FALSE)</f>
        <v>Approved</v>
      </c>
      <c r="O1380" t="str">
        <f>VLOOKUP(A1380,[1]Transactions!$A$1:$Y$3480,7,FALSE)</f>
        <v>Trek Bicycles</v>
      </c>
      <c r="P1380" t="s">
        <v>43</v>
      </c>
      <c r="Q1380">
        <v>9</v>
      </c>
      <c r="R1380" t="s">
        <v>3613</v>
      </c>
      <c r="S1380" t="s">
        <v>45</v>
      </c>
      <c r="T1380" t="s">
        <v>31</v>
      </c>
      <c r="U1380" t="s">
        <v>32</v>
      </c>
      <c r="V1380" t="s">
        <v>47</v>
      </c>
      <c r="W1380">
        <v>17</v>
      </c>
      <c r="X1380">
        <v>2</v>
      </c>
      <c r="Y1380">
        <v>2369.69</v>
      </c>
      <c r="Z1380">
        <v>1161.3800000000001</v>
      </c>
      <c r="AA1380">
        <v>54</v>
      </c>
      <c r="AB1380">
        <v>225</v>
      </c>
      <c r="AC1380">
        <v>2</v>
      </c>
      <c r="AD1380">
        <v>1208.31</v>
      </c>
      <c r="AE1380">
        <f t="shared" si="151"/>
        <v>1</v>
      </c>
      <c r="AF1380">
        <f t="shared" si="150"/>
        <v>4</v>
      </c>
      <c r="AG1380">
        <f t="shared" si="147"/>
        <v>4</v>
      </c>
      <c r="AH1380">
        <f t="shared" si="148"/>
        <v>144</v>
      </c>
      <c r="AI1380" t="str">
        <f t="shared" si="149"/>
        <v>Bronz customer</v>
      </c>
    </row>
    <row r="1381" spans="1:35" x14ac:dyDescent="0.3">
      <c r="A1381">
        <v>3056</v>
      </c>
      <c r="B1381" t="s">
        <v>4218</v>
      </c>
      <c r="C1381">
        <v>3802</v>
      </c>
      <c r="D1381" t="s">
        <v>40</v>
      </c>
      <c r="E1381" t="s">
        <v>25</v>
      </c>
      <c r="F1381">
        <v>8</v>
      </c>
      <c r="G1381" t="s">
        <v>4219</v>
      </c>
      <c r="H1381" t="s">
        <v>4220</v>
      </c>
      <c r="I1381" t="str">
        <f>VLOOKUP(A1381,[1]Transactions!$A$2:$Y$3480,8,FALSE)</f>
        <v>Standard</v>
      </c>
      <c r="J1381">
        <f>VLOOKUP(A1381,[1]Transactions!$A$2:$Y$3480,13,FALSE)</f>
        <v>1230.27</v>
      </c>
      <c r="K1381" s="4">
        <f>VLOOKUP(A1381,[1]Transactions!$A$2:$Y$3480,14,FALSE)</f>
        <v>40336</v>
      </c>
      <c r="M1381" t="b">
        <f>VLOOKUP(A1381,[1]Transactions!$A$2:$Y$3480,5,FALSE)</f>
        <v>1</v>
      </c>
      <c r="N1381" t="str">
        <f>VLOOKUP(A1381,[1]Transactions!$A$2:$Y$3480,6,FALSE)</f>
        <v>Approved</v>
      </c>
      <c r="O1381" t="str">
        <f>VLOOKUP(A1381,[1]Transactions!$A$1:$Y$3480,7,FALSE)</f>
        <v>Giant Bicycles</v>
      </c>
      <c r="P1381" t="s">
        <v>43</v>
      </c>
      <c r="Q1381">
        <v>43</v>
      </c>
      <c r="R1381" t="s">
        <v>632</v>
      </c>
      <c r="S1381" t="s">
        <v>96</v>
      </c>
      <c r="T1381" t="s">
        <v>31</v>
      </c>
      <c r="U1381" t="s">
        <v>32</v>
      </c>
      <c r="V1381" t="s">
        <v>47</v>
      </c>
      <c r="W1381">
        <v>18</v>
      </c>
      <c r="X1381">
        <v>4</v>
      </c>
      <c r="Y1381">
        <v>4165.67</v>
      </c>
      <c r="Z1381">
        <v>2918.98</v>
      </c>
      <c r="AA1381">
        <v>52</v>
      </c>
      <c r="AB1381">
        <v>19</v>
      </c>
      <c r="AC1381">
        <v>4</v>
      </c>
      <c r="AD1381">
        <v>1246.69</v>
      </c>
      <c r="AE1381">
        <f t="shared" si="151"/>
        <v>3</v>
      </c>
      <c r="AF1381">
        <f t="shared" si="150"/>
        <v>4</v>
      </c>
      <c r="AG1381">
        <f t="shared" si="147"/>
        <v>4</v>
      </c>
      <c r="AH1381">
        <f t="shared" si="148"/>
        <v>344</v>
      </c>
      <c r="AI1381" t="str">
        <f t="shared" si="149"/>
        <v>Silver Customer</v>
      </c>
    </row>
    <row r="1382" spans="1:35" x14ac:dyDescent="0.3">
      <c r="A1382">
        <v>2336</v>
      </c>
      <c r="B1382" t="s">
        <v>4221</v>
      </c>
      <c r="C1382">
        <v>2566</v>
      </c>
      <c r="D1382" t="s">
        <v>24</v>
      </c>
      <c r="E1382" t="s">
        <v>25</v>
      </c>
      <c r="F1382">
        <v>8</v>
      </c>
      <c r="G1382" t="s">
        <v>4222</v>
      </c>
      <c r="H1382" t="s">
        <v>4223</v>
      </c>
      <c r="I1382" t="str">
        <f>VLOOKUP(A1382,[1]Transactions!$A$2:$Y$3480,8,FALSE)</f>
        <v>Standard</v>
      </c>
      <c r="J1382">
        <f>VLOOKUP(A1382,[1]Transactions!$A$2:$Y$3480,13,FALSE)</f>
        <v>72.599999999999966</v>
      </c>
      <c r="K1382" s="4">
        <f>VLOOKUP(A1382,[1]Transactions!$A$2:$Y$3480,14,FALSE)</f>
        <v>42458</v>
      </c>
      <c r="M1382" t="b">
        <f>VLOOKUP(A1382,[1]Transactions!$A$2:$Y$3480,5,FALSE)</f>
        <v>1</v>
      </c>
      <c r="N1382" t="str">
        <f>VLOOKUP(A1382,[1]Transactions!$A$2:$Y$3480,6,FALSE)</f>
        <v>Approved</v>
      </c>
      <c r="O1382" t="str">
        <f>VLOOKUP(A1382,[1]Transactions!$A$1:$Y$3480,7,FALSE)</f>
        <v>Norco Bicycles</v>
      </c>
      <c r="P1382" t="s">
        <v>28</v>
      </c>
      <c r="Q1382">
        <v>59</v>
      </c>
      <c r="R1382" t="s">
        <v>130</v>
      </c>
      <c r="S1382" t="s">
        <v>30</v>
      </c>
      <c r="T1382" t="s">
        <v>38</v>
      </c>
      <c r="U1382" t="s">
        <v>32</v>
      </c>
      <c r="V1382" t="s">
        <v>47</v>
      </c>
      <c r="W1382">
        <v>17</v>
      </c>
      <c r="X1382">
        <v>9</v>
      </c>
      <c r="Y1382">
        <v>10942.55</v>
      </c>
      <c r="Z1382">
        <v>5088.7299999999996</v>
      </c>
      <c r="AA1382">
        <v>42</v>
      </c>
      <c r="AB1382">
        <v>74</v>
      </c>
      <c r="AC1382">
        <v>9</v>
      </c>
      <c r="AD1382">
        <v>5853.82</v>
      </c>
      <c r="AE1382">
        <f t="shared" si="151"/>
        <v>2</v>
      </c>
      <c r="AF1382">
        <f t="shared" si="150"/>
        <v>2</v>
      </c>
      <c r="AG1382">
        <f t="shared" si="147"/>
        <v>1</v>
      </c>
      <c r="AH1382">
        <f t="shared" si="148"/>
        <v>221</v>
      </c>
      <c r="AI1382" t="str">
        <f t="shared" si="149"/>
        <v>Gold Customerr</v>
      </c>
    </row>
    <row r="1383" spans="1:35" x14ac:dyDescent="0.3">
      <c r="A1383">
        <v>2418</v>
      </c>
      <c r="B1383" t="s">
        <v>4224</v>
      </c>
      <c r="C1383">
        <v>3024</v>
      </c>
      <c r="D1383" t="s">
        <v>40</v>
      </c>
      <c r="E1383" t="s">
        <v>25</v>
      </c>
      <c r="F1383">
        <v>5</v>
      </c>
      <c r="G1383" t="s">
        <v>4225</v>
      </c>
      <c r="H1383" t="s">
        <v>4226</v>
      </c>
      <c r="I1383" t="str">
        <f>VLOOKUP(A1383,[1]Transactions!$A$2:$Y$3480,8,FALSE)</f>
        <v>Standard</v>
      </c>
      <c r="J1383">
        <f>VLOOKUP(A1383,[1]Transactions!$A$2:$Y$3480,13,FALSE)</f>
        <v>110.80999999999995</v>
      </c>
      <c r="K1383" s="4">
        <f>VLOOKUP(A1383,[1]Transactions!$A$2:$Y$3480,14,FALSE)</f>
        <v>33552</v>
      </c>
      <c r="M1383" t="b">
        <f>VLOOKUP(A1383,[1]Transactions!$A$2:$Y$3480,5,FALSE)</f>
        <v>0</v>
      </c>
      <c r="N1383" t="str">
        <f>VLOOKUP(A1383,[1]Transactions!$A$2:$Y$3480,6,FALSE)</f>
        <v>Approved</v>
      </c>
      <c r="O1383" t="str">
        <f>VLOOKUP(A1383,[1]Transactions!$A$1:$Y$3480,7,FALSE)</f>
        <v>Trek Bicycles</v>
      </c>
      <c r="P1383" t="s">
        <v>43</v>
      </c>
      <c r="Q1383">
        <v>82</v>
      </c>
      <c r="R1383" t="s">
        <v>411</v>
      </c>
      <c r="S1383" t="s">
        <v>176</v>
      </c>
      <c r="T1383" t="s">
        <v>31</v>
      </c>
      <c r="U1383" t="s">
        <v>32</v>
      </c>
      <c r="V1383" t="s">
        <v>33</v>
      </c>
      <c r="W1383">
        <v>13</v>
      </c>
      <c r="X1383">
        <v>7</v>
      </c>
      <c r="Y1383">
        <v>9068.2800000000007</v>
      </c>
      <c r="Z1383">
        <v>3611.19</v>
      </c>
      <c r="AA1383">
        <v>50</v>
      </c>
      <c r="AB1383">
        <v>2</v>
      </c>
      <c r="AC1383">
        <v>7</v>
      </c>
      <c r="AD1383">
        <v>5457.09</v>
      </c>
      <c r="AE1383">
        <f t="shared" si="151"/>
        <v>4</v>
      </c>
      <c r="AF1383">
        <f t="shared" si="150"/>
        <v>3</v>
      </c>
      <c r="AG1383">
        <f t="shared" si="147"/>
        <v>1</v>
      </c>
      <c r="AH1383">
        <f t="shared" si="148"/>
        <v>431</v>
      </c>
      <c r="AI1383" t="str">
        <f t="shared" si="149"/>
        <v>Platinum Customer</v>
      </c>
    </row>
    <row r="1384" spans="1:35" x14ac:dyDescent="0.3">
      <c r="A1384">
        <v>3210</v>
      </c>
      <c r="B1384" t="s">
        <v>4227</v>
      </c>
      <c r="C1384">
        <v>3024</v>
      </c>
      <c r="D1384" t="s">
        <v>40</v>
      </c>
      <c r="E1384" t="s">
        <v>25</v>
      </c>
      <c r="F1384">
        <v>5</v>
      </c>
      <c r="G1384" t="s">
        <v>4228</v>
      </c>
      <c r="H1384" t="s">
        <v>4229</v>
      </c>
      <c r="I1384" t="str">
        <f>VLOOKUP(A1384,[1]Transactions!$A$2:$Y$3480,8,FALSE)</f>
        <v>Standard</v>
      </c>
      <c r="J1384">
        <f>VLOOKUP(A1384,[1]Transactions!$A$2:$Y$3480,13,FALSE)</f>
        <v>1055.82</v>
      </c>
      <c r="K1384" s="4">
        <f>VLOOKUP(A1384,[1]Transactions!$A$2:$Y$3480,14,FALSE)</f>
        <v>38193</v>
      </c>
      <c r="M1384" t="b">
        <f>VLOOKUP(A1384,[1]Transactions!$A$2:$Y$3480,5,FALSE)</f>
        <v>0</v>
      </c>
      <c r="N1384" t="str">
        <f>VLOOKUP(A1384,[1]Transactions!$A$2:$Y$3480,6,FALSE)</f>
        <v>Approved</v>
      </c>
      <c r="O1384" t="str">
        <f>VLOOKUP(A1384,[1]Transactions!$A$1:$Y$3480,7,FALSE)</f>
        <v>Giant Bicycles</v>
      </c>
      <c r="P1384" t="s">
        <v>43</v>
      </c>
      <c r="Q1384">
        <v>80</v>
      </c>
      <c r="R1384" t="s">
        <v>44</v>
      </c>
      <c r="S1384" t="s">
        <v>119</v>
      </c>
      <c r="T1384" t="s">
        <v>31</v>
      </c>
      <c r="U1384" t="s">
        <v>32</v>
      </c>
      <c r="V1384" t="s">
        <v>47</v>
      </c>
      <c r="W1384">
        <v>1</v>
      </c>
      <c r="X1384">
        <v>5</v>
      </c>
      <c r="Y1384">
        <v>3992.06</v>
      </c>
      <c r="Z1384">
        <v>1968.37</v>
      </c>
      <c r="AA1384">
        <v>32</v>
      </c>
      <c r="AB1384">
        <v>9</v>
      </c>
      <c r="AC1384">
        <v>5</v>
      </c>
      <c r="AD1384">
        <v>2023.69</v>
      </c>
      <c r="AE1384">
        <f t="shared" si="151"/>
        <v>4</v>
      </c>
      <c r="AF1384">
        <f>_xlfn.IFS(AC1384&gt;=14,1,AND(AC1384&lt;=14,AC1384&gt;7),2,AND(AC1384&lt;=7,AC1384&gt;=5),3,AND(AC1384&lt;=4,AC1384&gt;0),4)</f>
        <v>3</v>
      </c>
      <c r="AG1384">
        <f t="shared" si="147"/>
        <v>3</v>
      </c>
      <c r="AH1384">
        <f t="shared" si="148"/>
        <v>433</v>
      </c>
      <c r="AI1384" t="str">
        <f t="shared" si="149"/>
        <v>Platinum Customer</v>
      </c>
    </row>
    <row r="1385" spans="1:35" x14ac:dyDescent="0.3">
      <c r="A1385">
        <v>2382</v>
      </c>
      <c r="B1385" t="s">
        <v>4230</v>
      </c>
      <c r="C1385">
        <v>4034</v>
      </c>
      <c r="D1385" t="s">
        <v>53</v>
      </c>
      <c r="E1385" t="s">
        <v>25</v>
      </c>
      <c r="F1385">
        <v>8</v>
      </c>
      <c r="G1385" t="s">
        <v>4231</v>
      </c>
      <c r="H1385" t="s">
        <v>4232</v>
      </c>
      <c r="I1385" t="str">
        <f>VLOOKUP(A1385,[1]Transactions!$A$2:$Y$3480,8,FALSE)</f>
        <v>Road</v>
      </c>
      <c r="J1385">
        <f>VLOOKUP(A1385,[1]Transactions!$A$2:$Y$3480,13,FALSE)</f>
        <v>133.38</v>
      </c>
      <c r="K1385" s="4">
        <f>VLOOKUP(A1385,[1]Transactions!$A$2:$Y$3480,14,FALSE)</f>
        <v>37220</v>
      </c>
      <c r="M1385" t="b">
        <f>VLOOKUP(A1385,[1]Transactions!$A$2:$Y$3480,5,FALSE)</f>
        <v>1</v>
      </c>
      <c r="N1385" t="str">
        <f>VLOOKUP(A1385,[1]Transactions!$A$2:$Y$3480,6,FALSE)</f>
        <v>Approved</v>
      </c>
      <c r="O1385" t="str">
        <f>VLOOKUP(A1385,[1]Transactions!$A$1:$Y$3480,7,FALSE)</f>
        <v>Trek Bicycles</v>
      </c>
      <c r="P1385" t="s">
        <v>28</v>
      </c>
      <c r="Q1385">
        <v>79</v>
      </c>
      <c r="R1385" t="s">
        <v>3711</v>
      </c>
      <c r="S1385" t="s">
        <v>57</v>
      </c>
      <c r="T1385" t="s">
        <v>31</v>
      </c>
      <c r="U1385" t="s">
        <v>32</v>
      </c>
      <c r="V1385" t="s">
        <v>33</v>
      </c>
      <c r="W1385">
        <v>4</v>
      </c>
      <c r="X1385">
        <v>7</v>
      </c>
      <c r="Y1385">
        <v>3369.77</v>
      </c>
      <c r="Z1385">
        <v>2068.34</v>
      </c>
      <c r="AA1385">
        <v>49</v>
      </c>
      <c r="AB1385">
        <v>38</v>
      </c>
      <c r="AC1385">
        <v>7</v>
      </c>
      <c r="AD1385">
        <v>1301.43</v>
      </c>
      <c r="AE1385">
        <f t="shared" si="151"/>
        <v>3</v>
      </c>
      <c r="AF1385">
        <f t="shared" si="150"/>
        <v>3</v>
      </c>
      <c r="AG1385">
        <f t="shared" si="147"/>
        <v>4</v>
      </c>
      <c r="AH1385">
        <f t="shared" si="148"/>
        <v>334</v>
      </c>
      <c r="AI1385" t="str">
        <f t="shared" si="149"/>
        <v>Silver Customer</v>
      </c>
    </row>
    <row r="1386" spans="1:35" x14ac:dyDescent="0.3">
      <c r="A1386">
        <v>2128</v>
      </c>
      <c r="B1386" t="s">
        <v>4233</v>
      </c>
      <c r="C1386">
        <v>2769</v>
      </c>
      <c r="D1386" t="s">
        <v>24</v>
      </c>
      <c r="E1386" t="s">
        <v>25</v>
      </c>
      <c r="F1386">
        <v>10</v>
      </c>
      <c r="G1386" t="s">
        <v>4234</v>
      </c>
      <c r="H1386" t="s">
        <v>4235</v>
      </c>
      <c r="I1386" t="str">
        <f>VLOOKUP(A1386,[1]Transactions!$A$2:$Y$3480,8,FALSE)</f>
        <v>Standard</v>
      </c>
      <c r="J1386">
        <f>VLOOKUP(A1386,[1]Transactions!$A$2:$Y$3480,13,FALSE)</f>
        <v>1544.6100000000001</v>
      </c>
      <c r="K1386" s="4">
        <f>VLOOKUP(A1386,[1]Transactions!$A$2:$Y$3480,14,FALSE)</f>
        <v>36361</v>
      </c>
      <c r="M1386" t="b">
        <f>VLOOKUP(A1386,[1]Transactions!$A$2:$Y$3480,5,FALSE)</f>
        <v>1</v>
      </c>
      <c r="N1386" t="str">
        <f>VLOOKUP(A1386,[1]Transactions!$A$2:$Y$3480,6,FALSE)</f>
        <v>Approved</v>
      </c>
      <c r="O1386" t="str">
        <f>VLOOKUP(A1386,[1]Transactions!$A$1:$Y$3480,7,FALSE)</f>
        <v>OHM Cycles</v>
      </c>
      <c r="P1386" t="s">
        <v>28</v>
      </c>
      <c r="Q1386">
        <v>31</v>
      </c>
      <c r="R1386" t="s">
        <v>474</v>
      </c>
      <c r="S1386" t="s">
        <v>176</v>
      </c>
      <c r="T1386" t="s">
        <v>38</v>
      </c>
      <c r="U1386" t="s">
        <v>32</v>
      </c>
      <c r="V1386" t="s">
        <v>33</v>
      </c>
      <c r="W1386">
        <v>16</v>
      </c>
      <c r="X1386">
        <v>2</v>
      </c>
      <c r="Y1386">
        <v>3787.46</v>
      </c>
      <c r="Z1386">
        <v>2191.16</v>
      </c>
      <c r="AA1386">
        <v>43</v>
      </c>
      <c r="AB1386">
        <v>13</v>
      </c>
      <c r="AC1386">
        <v>2</v>
      </c>
      <c r="AD1386">
        <v>1596.3</v>
      </c>
      <c r="AE1386">
        <f t="shared" si="151"/>
        <v>4</v>
      </c>
      <c r="AF1386">
        <f t="shared" si="150"/>
        <v>4</v>
      </c>
      <c r="AG1386">
        <f t="shared" si="147"/>
        <v>4</v>
      </c>
      <c r="AH1386">
        <f t="shared" si="148"/>
        <v>444</v>
      </c>
      <c r="AI1386" t="str">
        <f t="shared" si="149"/>
        <v>Platinum Customer</v>
      </c>
    </row>
    <row r="1387" spans="1:35" x14ac:dyDescent="0.3">
      <c r="A1387">
        <v>1931</v>
      </c>
      <c r="B1387" t="s">
        <v>4236</v>
      </c>
      <c r="C1387">
        <v>4132</v>
      </c>
      <c r="D1387" t="s">
        <v>53</v>
      </c>
      <c r="E1387" t="s">
        <v>25</v>
      </c>
      <c r="F1387">
        <v>5</v>
      </c>
      <c r="G1387" t="s">
        <v>4237</v>
      </c>
      <c r="H1387" t="s">
        <v>4238</v>
      </c>
      <c r="I1387" t="str">
        <f>VLOOKUP(A1387,[1]Transactions!$A$2:$Y$3480,8,FALSE)</f>
        <v>Standard</v>
      </c>
      <c r="J1387">
        <f>VLOOKUP(A1387,[1]Transactions!$A$2:$Y$3480,13,FALSE)</f>
        <v>834.93999999999994</v>
      </c>
      <c r="K1387" s="4">
        <f>VLOOKUP(A1387,[1]Transactions!$A$2:$Y$3480,14,FALSE)</f>
        <v>36833</v>
      </c>
      <c r="M1387" t="b">
        <f>VLOOKUP(A1387,[1]Transactions!$A$2:$Y$3480,5,FALSE)</f>
        <v>0</v>
      </c>
      <c r="N1387" t="str">
        <f>VLOOKUP(A1387,[1]Transactions!$A$2:$Y$3480,6,FALSE)</f>
        <v>Approved</v>
      </c>
      <c r="O1387" t="str">
        <f>VLOOKUP(A1387,[1]Transactions!$A$1:$Y$3480,7,FALSE)</f>
        <v>WeareA2B</v>
      </c>
      <c r="P1387" t="s">
        <v>28</v>
      </c>
      <c r="Q1387">
        <v>85</v>
      </c>
      <c r="R1387" t="s">
        <v>665</v>
      </c>
      <c r="S1387" t="s">
        <v>30</v>
      </c>
      <c r="T1387" t="s">
        <v>38</v>
      </c>
      <c r="U1387" t="s">
        <v>32</v>
      </c>
      <c r="V1387" t="s">
        <v>47</v>
      </c>
      <c r="W1387">
        <v>6</v>
      </c>
      <c r="X1387">
        <v>3</v>
      </c>
      <c r="Y1387">
        <v>2218.5</v>
      </c>
      <c r="Z1387">
        <v>1834.43</v>
      </c>
      <c r="AA1387">
        <v>46</v>
      </c>
      <c r="AB1387">
        <v>23</v>
      </c>
      <c r="AC1387">
        <v>3</v>
      </c>
      <c r="AD1387">
        <v>384.07</v>
      </c>
      <c r="AE1387">
        <f t="shared" si="151"/>
        <v>3</v>
      </c>
      <c r="AF1387">
        <f t="shared" si="150"/>
        <v>4</v>
      </c>
      <c r="AG1387">
        <f t="shared" si="147"/>
        <v>4</v>
      </c>
      <c r="AH1387">
        <f t="shared" si="148"/>
        <v>344</v>
      </c>
      <c r="AI1387" t="str">
        <f t="shared" si="149"/>
        <v>Silver Customer</v>
      </c>
    </row>
    <row r="1388" spans="1:35" x14ac:dyDescent="0.3">
      <c r="A1388">
        <v>2460</v>
      </c>
      <c r="B1388" t="s">
        <v>4239</v>
      </c>
      <c r="C1388">
        <v>3690</v>
      </c>
      <c r="D1388" t="s">
        <v>40</v>
      </c>
      <c r="E1388" t="s">
        <v>25</v>
      </c>
      <c r="F1388">
        <v>1</v>
      </c>
      <c r="G1388" t="s">
        <v>4240</v>
      </c>
      <c r="H1388" t="s">
        <v>4241</v>
      </c>
      <c r="I1388" t="str">
        <f>VLOOKUP(A1388,[1]Transactions!$A$2:$Y$3480,8,FALSE)</f>
        <v>Mountain</v>
      </c>
      <c r="J1388">
        <f>VLOOKUP(A1388,[1]Transactions!$A$2:$Y$3480,13,FALSE)</f>
        <v>75.75</v>
      </c>
      <c r="K1388" s="4">
        <f>VLOOKUP(A1388,[1]Transactions!$A$2:$Y$3480,14,FALSE)</f>
        <v>34115</v>
      </c>
      <c r="M1388" t="b">
        <f>VLOOKUP(A1388,[1]Transactions!$A$2:$Y$3480,5,FALSE)</f>
        <v>1</v>
      </c>
      <c r="N1388" t="str">
        <f>VLOOKUP(A1388,[1]Transactions!$A$2:$Y$3480,6,FALSE)</f>
        <v>Approved</v>
      </c>
      <c r="O1388" t="str">
        <f>VLOOKUP(A1388,[1]Transactions!$A$1:$Y$3480,7,FALSE)</f>
        <v>Norco Bicycles</v>
      </c>
      <c r="P1388" t="s">
        <v>28</v>
      </c>
      <c r="Q1388">
        <v>88</v>
      </c>
      <c r="R1388" t="s">
        <v>441</v>
      </c>
      <c r="S1388" t="s">
        <v>119</v>
      </c>
      <c r="T1388" t="s">
        <v>46</v>
      </c>
      <c r="U1388" t="s">
        <v>32</v>
      </c>
      <c r="V1388" t="s">
        <v>33</v>
      </c>
      <c r="W1388">
        <v>12</v>
      </c>
      <c r="X1388">
        <v>4</v>
      </c>
      <c r="Y1388">
        <v>4291.6400000000003</v>
      </c>
      <c r="Z1388">
        <v>3087.38</v>
      </c>
      <c r="AA1388">
        <v>44</v>
      </c>
      <c r="AB1388">
        <v>50</v>
      </c>
      <c r="AC1388">
        <v>4</v>
      </c>
      <c r="AD1388">
        <v>1204.26</v>
      </c>
      <c r="AE1388">
        <f t="shared" si="151"/>
        <v>2</v>
      </c>
      <c r="AF1388">
        <f t="shared" si="150"/>
        <v>4</v>
      </c>
      <c r="AG1388">
        <f t="shared" si="147"/>
        <v>4</v>
      </c>
      <c r="AH1388">
        <f t="shared" si="148"/>
        <v>244</v>
      </c>
      <c r="AI1388" t="str">
        <f t="shared" si="149"/>
        <v>Gold Customerr</v>
      </c>
    </row>
    <row r="1389" spans="1:35" x14ac:dyDescent="0.3">
      <c r="A1389">
        <v>64</v>
      </c>
      <c r="B1389" t="s">
        <v>4242</v>
      </c>
      <c r="C1389">
        <v>3752</v>
      </c>
      <c r="D1389" t="s">
        <v>40</v>
      </c>
      <c r="E1389" t="s">
        <v>25</v>
      </c>
      <c r="F1389">
        <v>8</v>
      </c>
      <c r="G1389" t="s">
        <v>4243</v>
      </c>
      <c r="H1389" t="s">
        <v>4244</v>
      </c>
      <c r="I1389" t="str">
        <f>VLOOKUP(A1389,[1]Transactions!$A$2:$Y$3480,8,FALSE)</f>
        <v>Standard</v>
      </c>
      <c r="J1389">
        <f>VLOOKUP(A1389,[1]Transactions!$A$2:$Y$3480,13,FALSE)</f>
        <v>110.80999999999995</v>
      </c>
      <c r="K1389" s="4">
        <f>VLOOKUP(A1389,[1]Transactions!$A$2:$Y$3480,14,FALSE)</f>
        <v>39031</v>
      </c>
      <c r="M1389" t="b">
        <f>VLOOKUP(A1389,[1]Transactions!$A$2:$Y$3480,5,FALSE)</f>
        <v>0</v>
      </c>
      <c r="N1389" t="str">
        <f>VLOOKUP(A1389,[1]Transactions!$A$2:$Y$3480,6,FALSE)</f>
        <v>Approved</v>
      </c>
      <c r="O1389" t="str">
        <f>VLOOKUP(A1389,[1]Transactions!$A$1:$Y$3480,7,FALSE)</f>
        <v>Trek Bicycles</v>
      </c>
      <c r="P1389" t="s">
        <v>28</v>
      </c>
      <c r="Q1389">
        <v>73</v>
      </c>
      <c r="R1389" t="s">
        <v>710</v>
      </c>
      <c r="S1389" t="s">
        <v>219</v>
      </c>
      <c r="T1389" t="s">
        <v>46</v>
      </c>
      <c r="U1389" t="s">
        <v>32</v>
      </c>
      <c r="V1389" t="s">
        <v>47</v>
      </c>
      <c r="W1389">
        <v>4</v>
      </c>
      <c r="X1389">
        <v>5</v>
      </c>
      <c r="Y1389">
        <v>4111.12</v>
      </c>
      <c r="Z1389">
        <v>3564.44</v>
      </c>
      <c r="AA1389">
        <v>42</v>
      </c>
      <c r="AB1389">
        <v>3</v>
      </c>
      <c r="AC1389">
        <v>5</v>
      </c>
      <c r="AD1389">
        <v>546.67999999999995</v>
      </c>
      <c r="AE1389">
        <f t="shared" si="151"/>
        <v>4</v>
      </c>
      <c r="AF1389">
        <f t="shared" ref="AF1389:AF1390" si="154">_xlfn.IFS(AC1389&gt;=14,1,AND(AC1389&lt;=14,AC1389&gt;7),2,AND(AC1389&lt;=7,AC1389&gt;=5),3,AND(AC1389&lt;=4,AC1389&gt;0),4)</f>
        <v>3</v>
      </c>
      <c r="AG1389">
        <f t="shared" si="147"/>
        <v>4</v>
      </c>
      <c r="AH1389">
        <f t="shared" si="148"/>
        <v>434</v>
      </c>
      <c r="AI1389" t="str">
        <f t="shared" si="149"/>
        <v>Platinum Customer</v>
      </c>
    </row>
    <row r="1390" spans="1:35" x14ac:dyDescent="0.3">
      <c r="A1390">
        <v>193</v>
      </c>
      <c r="B1390" t="s">
        <v>4245</v>
      </c>
      <c r="C1390">
        <v>4352</v>
      </c>
      <c r="D1390" t="s">
        <v>53</v>
      </c>
      <c r="E1390" t="s">
        <v>25</v>
      </c>
      <c r="F1390">
        <v>7</v>
      </c>
      <c r="G1390" t="s">
        <v>93</v>
      </c>
      <c r="H1390" t="s">
        <v>4246</v>
      </c>
      <c r="I1390" t="str">
        <f>VLOOKUP(A1390,[1]Transactions!$A$2:$Y$3480,8,FALSE)</f>
        <v>Standard</v>
      </c>
      <c r="J1390">
        <f>VLOOKUP(A1390,[1]Transactions!$A$2:$Y$3480,13,FALSE)</f>
        <v>1069.5500000000002</v>
      </c>
      <c r="K1390" s="4">
        <f>VLOOKUP(A1390,[1]Transactions!$A$2:$Y$3480,14,FALSE)</f>
        <v>39880</v>
      </c>
      <c r="M1390" t="b">
        <f>VLOOKUP(A1390,[1]Transactions!$A$2:$Y$3480,5,FALSE)</f>
        <v>1</v>
      </c>
      <c r="N1390" t="str">
        <f>VLOOKUP(A1390,[1]Transactions!$A$2:$Y$3480,6,FALSE)</f>
        <v>Approved</v>
      </c>
      <c r="O1390" t="str">
        <f>VLOOKUP(A1390,[1]Transactions!$A$1:$Y$3480,7,FALSE)</f>
        <v>WeareA2B</v>
      </c>
      <c r="P1390" t="s">
        <v>28</v>
      </c>
      <c r="Q1390">
        <v>13</v>
      </c>
      <c r="R1390" t="s">
        <v>1071</v>
      </c>
      <c r="S1390" t="s">
        <v>119</v>
      </c>
      <c r="T1390" t="s">
        <v>31</v>
      </c>
      <c r="U1390" t="s">
        <v>32</v>
      </c>
      <c r="V1390" t="s">
        <v>33</v>
      </c>
      <c r="W1390">
        <v>12</v>
      </c>
      <c r="X1390">
        <v>5</v>
      </c>
      <c r="Y1390">
        <v>7368.36</v>
      </c>
      <c r="Z1390">
        <v>4816.8599999999997</v>
      </c>
      <c r="AA1390">
        <v>56</v>
      </c>
      <c r="AB1390">
        <v>24</v>
      </c>
      <c r="AC1390">
        <v>5</v>
      </c>
      <c r="AD1390">
        <v>2551.5</v>
      </c>
      <c r="AE1390">
        <f t="shared" si="151"/>
        <v>3</v>
      </c>
      <c r="AF1390">
        <f t="shared" si="154"/>
        <v>3</v>
      </c>
      <c r="AG1390">
        <f t="shared" si="147"/>
        <v>3</v>
      </c>
      <c r="AH1390">
        <f t="shared" si="148"/>
        <v>333</v>
      </c>
      <c r="AI1390" t="str">
        <f t="shared" si="149"/>
        <v>Silver Customer</v>
      </c>
    </row>
    <row r="1391" spans="1:35" x14ac:dyDescent="0.3">
      <c r="A1391">
        <v>493</v>
      </c>
      <c r="B1391" t="s">
        <v>4247</v>
      </c>
      <c r="C1391">
        <v>4226</v>
      </c>
      <c r="D1391" t="s">
        <v>53</v>
      </c>
      <c r="E1391" t="s">
        <v>25</v>
      </c>
      <c r="F1391">
        <v>10</v>
      </c>
      <c r="G1391" t="s">
        <v>63</v>
      </c>
      <c r="H1391" t="s">
        <v>4248</v>
      </c>
      <c r="I1391" t="str">
        <f>VLOOKUP(A1391,[1]Transactions!$A$2:$Y$3480,8,FALSE)</f>
        <v>Standard</v>
      </c>
      <c r="J1391">
        <f>VLOOKUP(A1391,[1]Transactions!$A$2:$Y$3480,13,FALSE)</f>
        <v>1660.88</v>
      </c>
      <c r="K1391" s="4">
        <f>VLOOKUP(A1391,[1]Transactions!$A$2:$Y$3480,14,FALSE)</f>
        <v>38750</v>
      </c>
      <c r="M1391" t="b">
        <f>VLOOKUP(A1391,[1]Transactions!$A$2:$Y$3480,5,FALSE)</f>
        <v>1</v>
      </c>
      <c r="N1391" t="str">
        <f>VLOOKUP(A1391,[1]Transactions!$A$2:$Y$3480,6,FALSE)</f>
        <v>Approved</v>
      </c>
      <c r="O1391" t="str">
        <f>VLOOKUP(A1391,[1]Transactions!$A$1:$Y$3480,7,FALSE)</f>
        <v>WeareA2B</v>
      </c>
      <c r="P1391" t="s">
        <v>43</v>
      </c>
      <c r="Q1391">
        <v>83</v>
      </c>
      <c r="R1391" t="s">
        <v>625</v>
      </c>
      <c r="S1391" t="s">
        <v>119</v>
      </c>
      <c r="T1391" t="s">
        <v>31</v>
      </c>
      <c r="U1391" t="s">
        <v>32</v>
      </c>
      <c r="V1391" t="s">
        <v>33</v>
      </c>
      <c r="W1391">
        <v>5</v>
      </c>
      <c r="X1391">
        <v>3</v>
      </c>
      <c r="Y1391">
        <v>607.78</v>
      </c>
      <c r="Z1391">
        <v>455.84</v>
      </c>
      <c r="AA1391">
        <v>60</v>
      </c>
      <c r="AB1391">
        <v>75</v>
      </c>
      <c r="AC1391">
        <v>3</v>
      </c>
      <c r="AD1391">
        <v>151.94</v>
      </c>
      <c r="AE1391">
        <f t="shared" si="151"/>
        <v>2</v>
      </c>
      <c r="AF1391">
        <f t="shared" si="150"/>
        <v>4</v>
      </c>
      <c r="AG1391">
        <f t="shared" si="147"/>
        <v>4</v>
      </c>
      <c r="AH1391">
        <f t="shared" si="148"/>
        <v>244</v>
      </c>
      <c r="AI1391" t="str">
        <f t="shared" si="149"/>
        <v>Gold Customerr</v>
      </c>
    </row>
    <row r="1392" spans="1:35" x14ac:dyDescent="0.3">
      <c r="A1392">
        <v>3493</v>
      </c>
      <c r="B1392" t="s">
        <v>4249</v>
      </c>
      <c r="C1392">
        <v>2090</v>
      </c>
      <c r="D1392" t="s">
        <v>24</v>
      </c>
      <c r="E1392" t="s">
        <v>25</v>
      </c>
      <c r="F1392">
        <v>10</v>
      </c>
      <c r="G1392" t="s">
        <v>4250</v>
      </c>
      <c r="H1392" t="s">
        <v>4251</v>
      </c>
      <c r="I1392" t="e">
        <f>VLOOKUP(A1392,[1]Transactions!$A$2:$Y$3480,8,FALSE)</f>
        <v>#N/A</v>
      </c>
      <c r="J1392" t="e">
        <f>VLOOKUP(A1392,[1]Transactions!$A$2:$Y$3480,13,FALSE)</f>
        <v>#N/A</v>
      </c>
      <c r="K1392" s="4" t="e">
        <f>VLOOKUP(A1392,[1]Transactions!$A$2:$Y$3480,14,FALSE)</f>
        <v>#N/A</v>
      </c>
      <c r="M1392" t="e">
        <f>VLOOKUP(A1392,[1]Transactions!$A$2:$Y$3480,5,FALSE)</f>
        <v>#N/A</v>
      </c>
      <c r="N1392" t="e">
        <f>VLOOKUP(A1392,[1]Transactions!$A$2:$Y$3480,6,FALSE)</f>
        <v>#N/A</v>
      </c>
      <c r="O1392" t="e">
        <f>VLOOKUP(A1392,[1]Transactions!$A$1:$Y$3480,7,FALSE)</f>
        <v>#N/A</v>
      </c>
      <c r="P1392" t="s">
        <v>28</v>
      </c>
      <c r="Q1392">
        <v>30</v>
      </c>
      <c r="R1392" t="s">
        <v>2887</v>
      </c>
      <c r="S1392" t="s">
        <v>30</v>
      </c>
      <c r="T1392" t="s">
        <v>46</v>
      </c>
      <c r="U1392" t="s">
        <v>32</v>
      </c>
      <c r="V1392" t="s">
        <v>47</v>
      </c>
      <c r="W1392">
        <v>18</v>
      </c>
      <c r="X1392">
        <v>6</v>
      </c>
      <c r="Y1392">
        <v>10053.82</v>
      </c>
      <c r="Z1392">
        <v>6324.94</v>
      </c>
      <c r="AA1392">
        <v>56</v>
      </c>
      <c r="AB1392">
        <v>93</v>
      </c>
      <c r="AC1392">
        <v>6</v>
      </c>
      <c r="AD1392">
        <v>3728.88</v>
      </c>
      <c r="AE1392">
        <f t="shared" si="151"/>
        <v>1</v>
      </c>
      <c r="AF1392">
        <f t="shared" si="150"/>
        <v>3</v>
      </c>
      <c r="AG1392">
        <f t="shared" si="147"/>
        <v>2</v>
      </c>
      <c r="AH1392">
        <f t="shared" si="148"/>
        <v>132</v>
      </c>
      <c r="AI1392" t="str">
        <f t="shared" si="149"/>
        <v>Bronz customer</v>
      </c>
    </row>
    <row r="1393" spans="1:35" x14ac:dyDescent="0.3">
      <c r="A1393">
        <v>164</v>
      </c>
      <c r="B1393" t="s">
        <v>4252</v>
      </c>
      <c r="C1393">
        <v>4113</v>
      </c>
      <c r="D1393" t="s">
        <v>53</v>
      </c>
      <c r="E1393" t="s">
        <v>25</v>
      </c>
      <c r="F1393">
        <v>4</v>
      </c>
      <c r="G1393" t="s">
        <v>4253</v>
      </c>
      <c r="H1393" t="s">
        <v>4254</v>
      </c>
      <c r="I1393" t="str">
        <f>VLOOKUP(A1393,[1]Transactions!$A$2:$Y$3480,8,FALSE)</f>
        <v>Standard</v>
      </c>
      <c r="J1393">
        <f>VLOOKUP(A1393,[1]Transactions!$A$2:$Y$3480,13,FALSE)</f>
        <v>409.86000000000013</v>
      </c>
      <c r="K1393" s="4">
        <f>VLOOKUP(A1393,[1]Transactions!$A$2:$Y$3480,14,FALSE)</f>
        <v>35378</v>
      </c>
      <c r="M1393" t="b">
        <f>VLOOKUP(A1393,[1]Transactions!$A$2:$Y$3480,5,FALSE)</f>
        <v>0</v>
      </c>
      <c r="N1393" t="str">
        <f>VLOOKUP(A1393,[1]Transactions!$A$2:$Y$3480,6,FALSE)</f>
        <v>Approved</v>
      </c>
      <c r="O1393" t="str">
        <f>VLOOKUP(A1393,[1]Transactions!$A$1:$Y$3480,7,FALSE)</f>
        <v>Solex</v>
      </c>
      <c r="P1393" t="s">
        <v>43</v>
      </c>
      <c r="Q1393">
        <v>55</v>
      </c>
      <c r="R1393" t="s">
        <v>514</v>
      </c>
      <c r="S1393" t="s">
        <v>57</v>
      </c>
      <c r="T1393" t="s">
        <v>38</v>
      </c>
      <c r="U1393" t="s">
        <v>32</v>
      </c>
      <c r="V1393" t="s">
        <v>33</v>
      </c>
      <c r="W1393">
        <v>1</v>
      </c>
      <c r="X1393">
        <v>3</v>
      </c>
      <c r="Y1393">
        <v>2583.85</v>
      </c>
      <c r="Z1393">
        <v>1797.71</v>
      </c>
      <c r="AA1393">
        <v>21</v>
      </c>
      <c r="AB1393">
        <v>198</v>
      </c>
      <c r="AC1393">
        <v>3</v>
      </c>
      <c r="AD1393">
        <v>786.14</v>
      </c>
      <c r="AE1393">
        <f t="shared" si="151"/>
        <v>1</v>
      </c>
      <c r="AF1393">
        <f t="shared" si="150"/>
        <v>4</v>
      </c>
      <c r="AG1393">
        <f t="shared" si="147"/>
        <v>4</v>
      </c>
      <c r="AH1393">
        <f t="shared" si="148"/>
        <v>144</v>
      </c>
      <c r="AI1393" t="str">
        <f t="shared" si="149"/>
        <v>Bronz customer</v>
      </c>
    </row>
    <row r="1394" spans="1:35" x14ac:dyDescent="0.3">
      <c r="A1394">
        <v>248</v>
      </c>
      <c r="B1394" t="s">
        <v>4255</v>
      </c>
      <c r="C1394">
        <v>2102</v>
      </c>
      <c r="D1394" t="s">
        <v>24</v>
      </c>
      <c r="E1394" t="s">
        <v>25</v>
      </c>
      <c r="F1394">
        <v>10</v>
      </c>
      <c r="G1394" t="s">
        <v>4256</v>
      </c>
      <c r="H1394" t="s">
        <v>4257</v>
      </c>
      <c r="I1394" t="str">
        <f>VLOOKUP(A1394,[1]Transactions!$A$2:$Y$3480,8,FALSE)</f>
        <v>Touring</v>
      </c>
      <c r="J1394">
        <f>VLOOKUP(A1394,[1]Transactions!$A$2:$Y$3480,13,FALSE)</f>
        <v>1630.25</v>
      </c>
      <c r="K1394" s="4">
        <f>VLOOKUP(A1394,[1]Transactions!$A$2:$Y$3480,14,FALSE)</f>
        <v>34143</v>
      </c>
      <c r="M1394" t="b">
        <f>VLOOKUP(A1394,[1]Transactions!$A$2:$Y$3480,5,FALSE)</f>
        <v>0</v>
      </c>
      <c r="N1394" t="str">
        <f>VLOOKUP(A1394,[1]Transactions!$A$2:$Y$3480,6,FALSE)</f>
        <v>Approved</v>
      </c>
      <c r="O1394" t="str">
        <f>VLOOKUP(A1394,[1]Transactions!$A$1:$Y$3480,7,FALSE)</f>
        <v>WeareA2B</v>
      </c>
      <c r="P1394" t="s">
        <v>43</v>
      </c>
      <c r="Q1394">
        <v>76</v>
      </c>
      <c r="R1394" t="s">
        <v>265</v>
      </c>
      <c r="S1394" t="s">
        <v>30</v>
      </c>
      <c r="T1394" t="s">
        <v>38</v>
      </c>
      <c r="U1394" t="s">
        <v>32</v>
      </c>
      <c r="V1394" t="s">
        <v>33</v>
      </c>
      <c r="W1394">
        <v>12</v>
      </c>
      <c r="X1394">
        <v>6</v>
      </c>
      <c r="Y1394">
        <v>8368.65</v>
      </c>
      <c r="Z1394">
        <v>5308.71</v>
      </c>
      <c r="AA1394">
        <v>42</v>
      </c>
      <c r="AB1394">
        <v>134</v>
      </c>
      <c r="AC1394">
        <v>6</v>
      </c>
      <c r="AD1394">
        <v>3059.94</v>
      </c>
      <c r="AE1394">
        <f t="shared" si="151"/>
        <v>1</v>
      </c>
      <c r="AF1394">
        <f t="shared" si="150"/>
        <v>3</v>
      </c>
      <c r="AG1394">
        <f t="shared" si="147"/>
        <v>2</v>
      </c>
      <c r="AH1394">
        <f t="shared" si="148"/>
        <v>132</v>
      </c>
      <c r="AI1394" t="str">
        <f t="shared" si="149"/>
        <v>Bronz customer</v>
      </c>
    </row>
    <row r="1395" spans="1:35" x14ac:dyDescent="0.3">
      <c r="A1395">
        <v>1858</v>
      </c>
      <c r="B1395" t="s">
        <v>4258</v>
      </c>
      <c r="C1395">
        <v>2570</v>
      </c>
      <c r="D1395" t="s">
        <v>24</v>
      </c>
      <c r="E1395" t="s">
        <v>25</v>
      </c>
      <c r="F1395">
        <v>8</v>
      </c>
      <c r="G1395" t="s">
        <v>4259</v>
      </c>
      <c r="I1395" t="str">
        <f>VLOOKUP(A1395,[1]Transactions!$A$2:$Y$3480,8,FALSE)</f>
        <v>Standard</v>
      </c>
      <c r="J1395">
        <f>VLOOKUP(A1395,[1]Transactions!$A$2:$Y$3480,13,FALSE)</f>
        <v>15.080000000000005</v>
      </c>
      <c r="K1395" s="4">
        <f>VLOOKUP(A1395,[1]Transactions!$A$2:$Y$3480,14,FALSE)</f>
        <v>34165</v>
      </c>
      <c r="M1395" t="b">
        <f>VLOOKUP(A1395,[1]Transactions!$A$2:$Y$3480,5,FALSE)</f>
        <v>1</v>
      </c>
      <c r="N1395" t="str">
        <f>VLOOKUP(A1395,[1]Transactions!$A$2:$Y$3480,6,FALSE)</f>
        <v>Approved</v>
      </c>
      <c r="O1395" t="str">
        <f>VLOOKUP(A1395,[1]Transactions!$A$1:$Y$3480,7,FALSE)</f>
        <v>WeareA2B</v>
      </c>
      <c r="P1395" t="s">
        <v>43</v>
      </c>
      <c r="Q1395">
        <v>30</v>
      </c>
      <c r="R1395" t="s">
        <v>815</v>
      </c>
      <c r="S1395" t="s">
        <v>119</v>
      </c>
      <c r="T1395" t="s">
        <v>46</v>
      </c>
      <c r="U1395" t="s">
        <v>32</v>
      </c>
      <c r="V1395" t="s">
        <v>33</v>
      </c>
      <c r="W1395">
        <v>11</v>
      </c>
      <c r="X1395">
        <v>8</v>
      </c>
      <c r="Y1395">
        <v>12412.28</v>
      </c>
      <c r="Z1395">
        <v>7024.81</v>
      </c>
      <c r="AA1395">
        <v>63</v>
      </c>
      <c r="AB1395">
        <v>21</v>
      </c>
      <c r="AC1395">
        <v>8</v>
      </c>
      <c r="AD1395">
        <v>5387.47</v>
      </c>
      <c r="AE1395">
        <f t="shared" si="151"/>
        <v>3</v>
      </c>
      <c r="AF1395">
        <f t="shared" si="150"/>
        <v>2</v>
      </c>
      <c r="AG1395">
        <f t="shared" si="147"/>
        <v>1</v>
      </c>
      <c r="AH1395">
        <f t="shared" si="148"/>
        <v>321</v>
      </c>
      <c r="AI1395" t="str">
        <f t="shared" si="149"/>
        <v>Silver Customer</v>
      </c>
    </row>
    <row r="1396" spans="1:35" x14ac:dyDescent="0.3">
      <c r="A1396">
        <v>1178</v>
      </c>
      <c r="B1396" t="s">
        <v>4260</v>
      </c>
      <c r="C1396">
        <v>2118</v>
      </c>
      <c r="D1396" t="s">
        <v>24</v>
      </c>
      <c r="E1396" t="s">
        <v>25</v>
      </c>
      <c r="F1396">
        <v>9</v>
      </c>
      <c r="G1396" t="s">
        <v>954</v>
      </c>
      <c r="H1396" t="s">
        <v>4261</v>
      </c>
      <c r="I1396" t="str">
        <f>VLOOKUP(A1396,[1]Transactions!$A$2:$Y$3480,8,FALSE)</f>
        <v>Standard</v>
      </c>
      <c r="J1396">
        <f>VLOOKUP(A1396,[1]Transactions!$A$2:$Y$3480,13,FALSE)</f>
        <v>771.12</v>
      </c>
      <c r="K1396" s="4">
        <f>VLOOKUP(A1396,[1]Transactions!$A$2:$Y$3480,14,FALSE)</f>
        <v>42295</v>
      </c>
      <c r="M1396" t="b">
        <f>VLOOKUP(A1396,[1]Transactions!$A$2:$Y$3480,5,FALSE)</f>
        <v>1</v>
      </c>
      <c r="N1396" t="str">
        <f>VLOOKUP(A1396,[1]Transactions!$A$2:$Y$3480,6,FALSE)</f>
        <v>Approved</v>
      </c>
      <c r="O1396" t="str">
        <f>VLOOKUP(A1396,[1]Transactions!$A$1:$Y$3480,7,FALSE)</f>
        <v>OHM Cycles</v>
      </c>
      <c r="P1396" t="s">
        <v>28</v>
      </c>
      <c r="Q1396">
        <v>1</v>
      </c>
      <c r="R1396" t="s">
        <v>88</v>
      </c>
      <c r="S1396" t="s">
        <v>30</v>
      </c>
      <c r="T1396" t="s">
        <v>31</v>
      </c>
      <c r="U1396" t="s">
        <v>32</v>
      </c>
      <c r="V1396" t="s">
        <v>47</v>
      </c>
      <c r="W1396">
        <v>13</v>
      </c>
      <c r="X1396">
        <v>8</v>
      </c>
      <c r="Y1396">
        <v>10226.15</v>
      </c>
      <c r="Z1396">
        <v>5058.92</v>
      </c>
      <c r="AA1396">
        <v>50</v>
      </c>
      <c r="AB1396">
        <v>44</v>
      </c>
      <c r="AC1396">
        <v>8</v>
      </c>
      <c r="AD1396">
        <v>5167.2299999999996</v>
      </c>
      <c r="AE1396">
        <f t="shared" si="151"/>
        <v>3</v>
      </c>
      <c r="AF1396">
        <f t="shared" si="150"/>
        <v>2</v>
      </c>
      <c r="AG1396">
        <f t="shared" si="147"/>
        <v>1</v>
      </c>
      <c r="AH1396">
        <f t="shared" si="148"/>
        <v>321</v>
      </c>
      <c r="AI1396" t="str">
        <f t="shared" si="149"/>
        <v>Silver Customer</v>
      </c>
    </row>
    <row r="1397" spans="1:35" x14ac:dyDescent="0.3">
      <c r="A1397">
        <v>2612</v>
      </c>
      <c r="B1397" t="s">
        <v>4262</v>
      </c>
      <c r="C1397">
        <v>2450</v>
      </c>
      <c r="D1397" t="s">
        <v>24</v>
      </c>
      <c r="E1397" t="s">
        <v>25</v>
      </c>
      <c r="F1397">
        <v>9</v>
      </c>
      <c r="G1397" t="s">
        <v>4263</v>
      </c>
      <c r="H1397" t="s">
        <v>4264</v>
      </c>
      <c r="I1397" t="str">
        <f>VLOOKUP(A1397,[1]Transactions!$A$2:$Y$3480,8,FALSE)</f>
        <v>Standard</v>
      </c>
      <c r="J1397">
        <f>VLOOKUP(A1397,[1]Transactions!$A$2:$Y$3480,13,FALSE)</f>
        <v>143.82</v>
      </c>
      <c r="K1397" s="4">
        <f>VLOOKUP(A1397,[1]Transactions!$A$2:$Y$3480,14,FALSE)</f>
        <v>38482</v>
      </c>
      <c r="M1397" t="b">
        <f>VLOOKUP(A1397,[1]Transactions!$A$2:$Y$3480,5,FALSE)</f>
        <v>0</v>
      </c>
      <c r="N1397" t="str">
        <f>VLOOKUP(A1397,[1]Transactions!$A$2:$Y$3480,6,FALSE)</f>
        <v>Approved</v>
      </c>
      <c r="O1397" t="str">
        <f>VLOOKUP(A1397,[1]Transactions!$A$1:$Y$3480,7,FALSE)</f>
        <v>Solex</v>
      </c>
      <c r="P1397" t="s">
        <v>28</v>
      </c>
      <c r="Q1397">
        <v>33</v>
      </c>
      <c r="R1397" t="s">
        <v>272</v>
      </c>
      <c r="S1397" t="s">
        <v>57</v>
      </c>
      <c r="T1397" t="s">
        <v>38</v>
      </c>
      <c r="U1397" t="s">
        <v>32</v>
      </c>
      <c r="V1397" t="s">
        <v>47</v>
      </c>
      <c r="W1397">
        <v>18</v>
      </c>
      <c r="X1397">
        <v>2</v>
      </c>
      <c r="Y1397">
        <v>1924.47</v>
      </c>
      <c r="Z1397">
        <v>779.06</v>
      </c>
      <c r="AA1397">
        <v>51</v>
      </c>
      <c r="AB1397">
        <v>209</v>
      </c>
      <c r="AC1397">
        <v>2</v>
      </c>
      <c r="AD1397">
        <v>1145.4100000000001</v>
      </c>
      <c r="AE1397">
        <f t="shared" si="151"/>
        <v>1</v>
      </c>
      <c r="AF1397">
        <f t="shared" si="150"/>
        <v>4</v>
      </c>
      <c r="AG1397">
        <f t="shared" si="147"/>
        <v>4</v>
      </c>
      <c r="AH1397">
        <f t="shared" si="148"/>
        <v>144</v>
      </c>
      <c r="AI1397" t="str">
        <f t="shared" si="149"/>
        <v>Bronz customer</v>
      </c>
    </row>
    <row r="1398" spans="1:35" x14ac:dyDescent="0.3">
      <c r="A1398">
        <v>2624</v>
      </c>
      <c r="B1398" t="s">
        <v>4265</v>
      </c>
      <c r="C1398">
        <v>3977</v>
      </c>
      <c r="D1398" t="s">
        <v>40</v>
      </c>
      <c r="E1398" t="s">
        <v>25</v>
      </c>
      <c r="F1398">
        <v>7</v>
      </c>
      <c r="G1398" t="s">
        <v>4266</v>
      </c>
      <c r="H1398" t="s">
        <v>4267</v>
      </c>
      <c r="I1398" t="str">
        <f>VLOOKUP(A1398,[1]Transactions!$A$2:$Y$3480,8,FALSE)</f>
        <v>Standard</v>
      </c>
      <c r="J1398">
        <f>VLOOKUP(A1398,[1]Transactions!$A$2:$Y$3480,13,FALSE)</f>
        <v>459.46000000000015</v>
      </c>
      <c r="K1398" s="4">
        <f>VLOOKUP(A1398,[1]Transactions!$A$2:$Y$3480,14,FALSE)</f>
        <v>42226</v>
      </c>
      <c r="M1398" t="b">
        <f>VLOOKUP(A1398,[1]Transactions!$A$2:$Y$3480,5,FALSE)</f>
        <v>0</v>
      </c>
      <c r="N1398" t="str">
        <f>VLOOKUP(A1398,[1]Transactions!$A$2:$Y$3480,6,FALSE)</f>
        <v>Approved</v>
      </c>
      <c r="O1398" t="str">
        <f>VLOOKUP(A1398,[1]Transactions!$A$1:$Y$3480,7,FALSE)</f>
        <v>Norco Bicycles</v>
      </c>
      <c r="P1398" t="s">
        <v>28</v>
      </c>
      <c r="Q1398">
        <v>37</v>
      </c>
      <c r="R1398" t="s">
        <v>187</v>
      </c>
      <c r="S1398" t="s">
        <v>57</v>
      </c>
      <c r="T1398" t="s">
        <v>31</v>
      </c>
      <c r="U1398" t="s">
        <v>32</v>
      </c>
      <c r="V1398" t="s">
        <v>33</v>
      </c>
      <c r="W1398">
        <v>11</v>
      </c>
      <c r="X1398">
        <v>4</v>
      </c>
      <c r="Y1398">
        <v>4940.76</v>
      </c>
      <c r="Z1398">
        <v>2857.2</v>
      </c>
      <c r="AA1398">
        <v>56</v>
      </c>
      <c r="AB1398">
        <v>27</v>
      </c>
      <c r="AC1398">
        <v>4</v>
      </c>
      <c r="AD1398">
        <v>2083.56</v>
      </c>
      <c r="AE1398">
        <f t="shared" si="151"/>
        <v>3</v>
      </c>
      <c r="AF1398">
        <f t="shared" si="150"/>
        <v>4</v>
      </c>
      <c r="AG1398">
        <f t="shared" si="147"/>
        <v>3</v>
      </c>
      <c r="AH1398">
        <f t="shared" si="148"/>
        <v>343</v>
      </c>
      <c r="AI1398" t="str">
        <f t="shared" si="149"/>
        <v>Silver Customer</v>
      </c>
    </row>
    <row r="1399" spans="1:35" x14ac:dyDescent="0.3">
      <c r="A1399">
        <v>2464</v>
      </c>
      <c r="B1399" t="s">
        <v>4268</v>
      </c>
      <c r="C1399">
        <v>2573</v>
      </c>
      <c r="D1399" t="s">
        <v>24</v>
      </c>
      <c r="E1399" t="s">
        <v>25</v>
      </c>
      <c r="F1399">
        <v>8</v>
      </c>
      <c r="G1399" t="s">
        <v>4269</v>
      </c>
      <c r="H1399" t="s">
        <v>4270</v>
      </c>
      <c r="I1399" t="str">
        <f>VLOOKUP(A1399,[1]Transactions!$A$2:$Y$3480,8,FALSE)</f>
        <v>Standard</v>
      </c>
      <c r="J1399">
        <f>VLOOKUP(A1399,[1]Transactions!$A$2:$Y$3480,13,FALSE)</f>
        <v>802.26</v>
      </c>
      <c r="K1399" s="4">
        <f>VLOOKUP(A1399,[1]Transactions!$A$2:$Y$3480,14,FALSE)</f>
        <v>41009</v>
      </c>
      <c r="M1399" t="b">
        <f>VLOOKUP(A1399,[1]Transactions!$A$2:$Y$3480,5,FALSE)</f>
        <v>0</v>
      </c>
      <c r="N1399" t="str">
        <f>VLOOKUP(A1399,[1]Transactions!$A$2:$Y$3480,6,FALSE)</f>
        <v>Approved</v>
      </c>
      <c r="O1399" t="str">
        <f>VLOOKUP(A1399,[1]Transactions!$A$1:$Y$3480,7,FALSE)</f>
        <v>OHM Cycles</v>
      </c>
      <c r="P1399" t="s">
        <v>28</v>
      </c>
      <c r="Q1399">
        <v>78</v>
      </c>
      <c r="R1399" t="s">
        <v>261</v>
      </c>
      <c r="S1399" t="s">
        <v>57</v>
      </c>
      <c r="T1399" t="s">
        <v>31</v>
      </c>
      <c r="U1399" t="s">
        <v>32</v>
      </c>
      <c r="V1399" t="s">
        <v>47</v>
      </c>
      <c r="W1399">
        <v>6</v>
      </c>
      <c r="X1399">
        <v>13</v>
      </c>
      <c r="Y1399">
        <v>14574.06</v>
      </c>
      <c r="Z1399">
        <v>6756.96</v>
      </c>
      <c r="AA1399">
        <v>37</v>
      </c>
      <c r="AB1399">
        <v>2</v>
      </c>
      <c r="AC1399">
        <v>13</v>
      </c>
      <c r="AD1399">
        <v>7817.1</v>
      </c>
      <c r="AE1399">
        <f t="shared" si="151"/>
        <v>4</v>
      </c>
      <c r="AF1399">
        <f t="shared" si="150"/>
        <v>2</v>
      </c>
      <c r="AG1399">
        <f t="shared" si="147"/>
        <v>1</v>
      </c>
      <c r="AH1399">
        <f t="shared" si="148"/>
        <v>421</v>
      </c>
      <c r="AI1399" t="str">
        <f t="shared" si="149"/>
        <v>Platinum Customer</v>
      </c>
    </row>
    <row r="1400" spans="1:35" x14ac:dyDescent="0.3">
      <c r="A1400">
        <v>1203</v>
      </c>
      <c r="B1400" t="s">
        <v>4271</v>
      </c>
      <c r="C1400">
        <v>4017</v>
      </c>
      <c r="D1400" t="s">
        <v>53</v>
      </c>
      <c r="E1400" t="s">
        <v>25</v>
      </c>
      <c r="F1400">
        <v>6</v>
      </c>
      <c r="G1400" t="s">
        <v>4272</v>
      </c>
      <c r="H1400" t="s">
        <v>4273</v>
      </c>
      <c r="I1400" t="str">
        <f>VLOOKUP(A1400,[1]Transactions!$A$2:$Y$3480,8,FALSE)</f>
        <v>Standard</v>
      </c>
      <c r="J1400">
        <f>VLOOKUP(A1400,[1]Transactions!$A$2:$Y$3480,13,FALSE)</f>
        <v>448.67999999999995</v>
      </c>
      <c r="K1400" s="4">
        <f>VLOOKUP(A1400,[1]Transactions!$A$2:$Y$3480,14,FALSE)</f>
        <v>41245</v>
      </c>
      <c r="M1400" t="b">
        <f>VLOOKUP(A1400,[1]Transactions!$A$2:$Y$3480,5,FALSE)</f>
        <v>0</v>
      </c>
      <c r="N1400" t="str">
        <f>VLOOKUP(A1400,[1]Transactions!$A$2:$Y$3480,6,FALSE)</f>
        <v>Approved</v>
      </c>
      <c r="O1400" t="str">
        <f>VLOOKUP(A1400,[1]Transactions!$A$1:$Y$3480,7,FALSE)</f>
        <v>Giant Bicycles</v>
      </c>
      <c r="P1400" t="s">
        <v>43</v>
      </c>
      <c r="Q1400">
        <v>38</v>
      </c>
      <c r="R1400" t="s">
        <v>376</v>
      </c>
      <c r="S1400" t="s">
        <v>30</v>
      </c>
      <c r="T1400" t="s">
        <v>38</v>
      </c>
      <c r="U1400" t="s">
        <v>32</v>
      </c>
      <c r="V1400" t="s">
        <v>47</v>
      </c>
      <c r="W1400">
        <v>22</v>
      </c>
      <c r="X1400">
        <v>1</v>
      </c>
      <c r="Y1400">
        <v>1036.5899999999999</v>
      </c>
      <c r="Z1400">
        <v>206.35</v>
      </c>
      <c r="AA1400">
        <v>32</v>
      </c>
      <c r="AB1400">
        <v>7</v>
      </c>
      <c r="AC1400">
        <v>1</v>
      </c>
      <c r="AD1400">
        <v>830.24</v>
      </c>
      <c r="AE1400">
        <f t="shared" si="151"/>
        <v>4</v>
      </c>
      <c r="AF1400">
        <f t="shared" si="150"/>
        <v>4</v>
      </c>
      <c r="AG1400">
        <f t="shared" si="147"/>
        <v>4</v>
      </c>
      <c r="AH1400">
        <f t="shared" si="148"/>
        <v>444</v>
      </c>
      <c r="AI1400" t="str">
        <f t="shared" si="149"/>
        <v>Platinum Customer</v>
      </c>
    </row>
    <row r="1401" spans="1:35" x14ac:dyDescent="0.3">
      <c r="A1401">
        <v>844</v>
      </c>
      <c r="B1401" t="s">
        <v>4274</v>
      </c>
      <c r="C1401">
        <v>2680</v>
      </c>
      <c r="D1401" t="s">
        <v>24</v>
      </c>
      <c r="E1401" t="s">
        <v>25</v>
      </c>
      <c r="F1401">
        <v>5</v>
      </c>
      <c r="G1401" t="s">
        <v>4275</v>
      </c>
      <c r="H1401" t="s">
        <v>4276</v>
      </c>
      <c r="I1401" t="str">
        <f>VLOOKUP(A1401,[1]Transactions!$A$2:$Y$3480,8,FALSE)</f>
        <v>Standard</v>
      </c>
      <c r="J1401">
        <f>VLOOKUP(A1401,[1]Transactions!$A$2:$Y$3480,13,FALSE)</f>
        <v>583.2700000000001</v>
      </c>
      <c r="K1401" s="4">
        <f>VLOOKUP(A1401,[1]Transactions!$A$2:$Y$3480,14,FALSE)</f>
        <v>36498</v>
      </c>
      <c r="M1401">
        <f>VLOOKUP(A1401,[1]Transactions!$A$2:$Y$3480,5,FALSE)</f>
        <v>0</v>
      </c>
      <c r="N1401" t="str">
        <f>VLOOKUP(A1401,[1]Transactions!$A$2:$Y$3480,6,FALSE)</f>
        <v>Approved</v>
      </c>
      <c r="O1401" t="str">
        <f>VLOOKUP(A1401,[1]Transactions!$A$1:$Y$3480,7,FALSE)</f>
        <v>OHM Cycles</v>
      </c>
      <c r="P1401" t="s">
        <v>28</v>
      </c>
      <c r="Q1401">
        <v>13</v>
      </c>
      <c r="R1401" t="s">
        <v>441</v>
      </c>
      <c r="S1401" t="s">
        <v>45</v>
      </c>
      <c r="T1401" t="s">
        <v>46</v>
      </c>
      <c r="U1401" t="s">
        <v>32</v>
      </c>
      <c r="V1401" t="s">
        <v>47</v>
      </c>
      <c r="W1401">
        <v>9</v>
      </c>
      <c r="X1401">
        <v>9</v>
      </c>
      <c r="Y1401">
        <v>12523.55</v>
      </c>
      <c r="Z1401">
        <v>7793.23</v>
      </c>
      <c r="AA1401">
        <v>42</v>
      </c>
      <c r="AB1401">
        <v>31</v>
      </c>
      <c r="AC1401">
        <v>9</v>
      </c>
      <c r="AD1401">
        <v>4730.32</v>
      </c>
      <c r="AE1401">
        <f t="shared" si="151"/>
        <v>3</v>
      </c>
      <c r="AF1401">
        <f t="shared" si="150"/>
        <v>2</v>
      </c>
      <c r="AG1401">
        <f t="shared" si="147"/>
        <v>1</v>
      </c>
      <c r="AH1401">
        <f t="shared" si="148"/>
        <v>321</v>
      </c>
      <c r="AI1401" t="str">
        <f t="shared" si="149"/>
        <v>Silver Customer</v>
      </c>
    </row>
    <row r="1402" spans="1:35" x14ac:dyDescent="0.3">
      <c r="A1402">
        <v>1612</v>
      </c>
      <c r="B1402" t="s">
        <v>4277</v>
      </c>
      <c r="C1402">
        <v>2441</v>
      </c>
      <c r="D1402" t="s">
        <v>24</v>
      </c>
      <c r="E1402" t="s">
        <v>25</v>
      </c>
      <c r="F1402">
        <v>4</v>
      </c>
      <c r="G1402" t="s">
        <v>4278</v>
      </c>
      <c r="H1402" t="s">
        <v>4279</v>
      </c>
      <c r="I1402" t="str">
        <f>VLOOKUP(A1402,[1]Transactions!$A$2:$Y$3480,8,FALSE)</f>
        <v>Standard</v>
      </c>
      <c r="J1402">
        <f>VLOOKUP(A1402,[1]Transactions!$A$2:$Y$3480,13,FALSE)</f>
        <v>459.46000000000015</v>
      </c>
      <c r="K1402" s="4">
        <f>VLOOKUP(A1402,[1]Transactions!$A$2:$Y$3480,14,FALSE)</f>
        <v>42226</v>
      </c>
      <c r="M1402" t="b">
        <f>VLOOKUP(A1402,[1]Transactions!$A$2:$Y$3480,5,FALSE)</f>
        <v>1</v>
      </c>
      <c r="N1402" t="str">
        <f>VLOOKUP(A1402,[1]Transactions!$A$2:$Y$3480,6,FALSE)</f>
        <v>Approved</v>
      </c>
      <c r="O1402" t="str">
        <f>VLOOKUP(A1402,[1]Transactions!$A$1:$Y$3480,7,FALSE)</f>
        <v>Norco Bicycles</v>
      </c>
      <c r="P1402" t="s">
        <v>28</v>
      </c>
      <c r="Q1402">
        <v>70</v>
      </c>
      <c r="R1402" t="s">
        <v>187</v>
      </c>
      <c r="S1402" t="s">
        <v>45</v>
      </c>
      <c r="T1402" t="s">
        <v>46</v>
      </c>
      <c r="U1402" t="s">
        <v>32</v>
      </c>
      <c r="V1402" t="s">
        <v>33</v>
      </c>
      <c r="W1402">
        <v>22</v>
      </c>
      <c r="X1402">
        <v>2</v>
      </c>
      <c r="Y1402">
        <v>3904.22</v>
      </c>
      <c r="Z1402">
        <v>971.4</v>
      </c>
      <c r="AA1402">
        <v>33</v>
      </c>
      <c r="AB1402">
        <v>67</v>
      </c>
      <c r="AC1402">
        <v>2</v>
      </c>
      <c r="AD1402">
        <v>2932.82</v>
      </c>
      <c r="AE1402">
        <f t="shared" si="151"/>
        <v>2</v>
      </c>
      <c r="AF1402">
        <f t="shared" si="150"/>
        <v>4</v>
      </c>
      <c r="AG1402">
        <f t="shared" si="147"/>
        <v>2</v>
      </c>
      <c r="AH1402">
        <f t="shared" si="148"/>
        <v>242</v>
      </c>
      <c r="AI1402" t="str">
        <f t="shared" si="149"/>
        <v>Gold Customerr</v>
      </c>
    </row>
    <row r="1403" spans="1:35" x14ac:dyDescent="0.3">
      <c r="A1403">
        <v>2437</v>
      </c>
      <c r="B1403" t="s">
        <v>4280</v>
      </c>
      <c r="C1403">
        <v>3075</v>
      </c>
      <c r="D1403" t="s">
        <v>40</v>
      </c>
      <c r="E1403" t="s">
        <v>25</v>
      </c>
      <c r="F1403">
        <v>7</v>
      </c>
      <c r="G1403" t="s">
        <v>4281</v>
      </c>
      <c r="H1403" t="s">
        <v>4282</v>
      </c>
      <c r="I1403" t="str">
        <f>VLOOKUP(A1403,[1]Transactions!$A$2:$Y$3480,8,FALSE)</f>
        <v>Touring</v>
      </c>
      <c r="J1403">
        <f>VLOOKUP(A1403,[1]Transactions!$A$2:$Y$3480,13,FALSE)</f>
        <v>1010.02</v>
      </c>
      <c r="K1403" s="4">
        <f>VLOOKUP(A1403,[1]Transactions!$A$2:$Y$3480,14,FALSE)</f>
        <v>41533</v>
      </c>
      <c r="M1403" t="b">
        <f>VLOOKUP(A1403,[1]Transactions!$A$2:$Y$3480,5,FALSE)</f>
        <v>0</v>
      </c>
      <c r="N1403" t="str">
        <f>VLOOKUP(A1403,[1]Transactions!$A$2:$Y$3480,6,FALSE)</f>
        <v>Approved</v>
      </c>
      <c r="O1403" t="str">
        <f>VLOOKUP(A1403,[1]Transactions!$A$1:$Y$3480,7,FALSE)</f>
        <v>Giant Bicycles</v>
      </c>
      <c r="P1403" t="s">
        <v>43</v>
      </c>
      <c r="Q1403">
        <v>90</v>
      </c>
      <c r="R1403" t="s">
        <v>648</v>
      </c>
      <c r="S1403" t="s">
        <v>45</v>
      </c>
      <c r="T1403" t="s">
        <v>31</v>
      </c>
      <c r="U1403" t="s">
        <v>32</v>
      </c>
      <c r="V1403" t="s">
        <v>33</v>
      </c>
      <c r="W1403">
        <v>18</v>
      </c>
      <c r="X1403">
        <v>2</v>
      </c>
      <c r="Y1403">
        <v>1436.8</v>
      </c>
      <c r="Z1403">
        <v>1061.78</v>
      </c>
      <c r="AA1403">
        <v>43</v>
      </c>
      <c r="AB1403">
        <v>198</v>
      </c>
      <c r="AC1403">
        <v>2</v>
      </c>
      <c r="AD1403">
        <v>375.02</v>
      </c>
      <c r="AE1403">
        <f t="shared" si="151"/>
        <v>1</v>
      </c>
      <c r="AF1403">
        <f t="shared" si="150"/>
        <v>4</v>
      </c>
      <c r="AG1403">
        <f t="shared" si="147"/>
        <v>4</v>
      </c>
      <c r="AH1403">
        <f t="shared" si="148"/>
        <v>144</v>
      </c>
      <c r="AI1403" t="str">
        <f t="shared" si="149"/>
        <v>Bronz customer</v>
      </c>
    </row>
    <row r="1404" spans="1:35" x14ac:dyDescent="0.3">
      <c r="A1404">
        <v>716</v>
      </c>
      <c r="B1404" t="s">
        <v>4283</v>
      </c>
      <c r="C1404">
        <v>2304</v>
      </c>
      <c r="D1404" t="s">
        <v>24</v>
      </c>
      <c r="E1404" t="s">
        <v>25</v>
      </c>
      <c r="F1404">
        <v>7</v>
      </c>
      <c r="G1404" t="s">
        <v>4284</v>
      </c>
      <c r="H1404" t="s">
        <v>4285</v>
      </c>
      <c r="I1404" t="str">
        <f>VLOOKUP(A1404,[1]Transactions!$A$2:$Y$3480,8,FALSE)</f>
        <v>Standard</v>
      </c>
      <c r="J1404">
        <f>VLOOKUP(A1404,[1]Transactions!$A$2:$Y$3480,13,FALSE)</f>
        <v>25.089999999999989</v>
      </c>
      <c r="K1404" s="4">
        <f>VLOOKUP(A1404,[1]Transactions!$A$2:$Y$3480,14,FALSE)</f>
        <v>36367</v>
      </c>
      <c r="M1404" t="b">
        <f>VLOOKUP(A1404,[1]Transactions!$A$2:$Y$3480,5,FALSE)</f>
        <v>1</v>
      </c>
      <c r="N1404" t="str">
        <f>VLOOKUP(A1404,[1]Transactions!$A$2:$Y$3480,6,FALSE)</f>
        <v>Approved</v>
      </c>
      <c r="O1404" t="str">
        <f>VLOOKUP(A1404,[1]Transactions!$A$1:$Y$3480,7,FALSE)</f>
        <v>Solex</v>
      </c>
      <c r="P1404" t="s">
        <v>43</v>
      </c>
      <c r="Q1404">
        <v>31</v>
      </c>
      <c r="R1404" t="s">
        <v>317</v>
      </c>
      <c r="S1404" t="s">
        <v>30</v>
      </c>
      <c r="T1404" t="s">
        <v>31</v>
      </c>
      <c r="U1404" t="s">
        <v>32</v>
      </c>
      <c r="V1404" t="s">
        <v>47</v>
      </c>
      <c r="W1404">
        <v>11</v>
      </c>
      <c r="X1404">
        <v>6</v>
      </c>
      <c r="Y1404">
        <v>6680.78</v>
      </c>
      <c r="Z1404">
        <v>2903.25</v>
      </c>
      <c r="AA1404">
        <v>40</v>
      </c>
      <c r="AB1404">
        <v>12</v>
      </c>
      <c r="AC1404">
        <v>6</v>
      </c>
      <c r="AD1404">
        <v>3777.53</v>
      </c>
      <c r="AE1404">
        <f t="shared" si="151"/>
        <v>4</v>
      </c>
      <c r="AF1404">
        <f t="shared" si="150"/>
        <v>3</v>
      </c>
      <c r="AG1404">
        <f t="shared" si="147"/>
        <v>2</v>
      </c>
      <c r="AH1404">
        <f t="shared" si="148"/>
        <v>432</v>
      </c>
      <c r="AI1404" t="str">
        <f t="shared" si="149"/>
        <v>Platinum Customer</v>
      </c>
    </row>
    <row r="1405" spans="1:35" x14ac:dyDescent="0.3">
      <c r="A1405">
        <v>240</v>
      </c>
      <c r="B1405" t="s">
        <v>4286</v>
      </c>
      <c r="C1405">
        <v>2525</v>
      </c>
      <c r="D1405" t="s">
        <v>24</v>
      </c>
      <c r="E1405" t="s">
        <v>25</v>
      </c>
      <c r="F1405">
        <v>9</v>
      </c>
      <c r="G1405" t="s">
        <v>4287</v>
      </c>
      <c r="H1405" t="s">
        <v>4288</v>
      </c>
      <c r="I1405" t="str">
        <f>VLOOKUP(A1405,[1]Transactions!$A$2:$Y$3480,8,FALSE)</f>
        <v>Standard</v>
      </c>
      <c r="J1405">
        <f>VLOOKUP(A1405,[1]Transactions!$A$2:$Y$3480,13,FALSE)</f>
        <v>690.49</v>
      </c>
      <c r="K1405" s="4">
        <f>VLOOKUP(A1405,[1]Transactions!$A$2:$Y$3480,14,FALSE)</f>
        <v>33552</v>
      </c>
      <c r="M1405" t="b">
        <f>VLOOKUP(A1405,[1]Transactions!$A$2:$Y$3480,5,FALSE)</f>
        <v>0</v>
      </c>
      <c r="N1405" t="str">
        <f>VLOOKUP(A1405,[1]Transactions!$A$2:$Y$3480,6,FALSE)</f>
        <v>Approved</v>
      </c>
      <c r="O1405" t="str">
        <f>VLOOKUP(A1405,[1]Transactions!$A$1:$Y$3480,7,FALSE)</f>
        <v>Solex</v>
      </c>
      <c r="P1405" t="s">
        <v>28</v>
      </c>
      <c r="Q1405">
        <v>49</v>
      </c>
      <c r="R1405" t="s">
        <v>303</v>
      </c>
      <c r="S1405" t="s">
        <v>219</v>
      </c>
      <c r="T1405" t="s">
        <v>46</v>
      </c>
      <c r="U1405" t="s">
        <v>32</v>
      </c>
      <c r="V1405" t="s">
        <v>33</v>
      </c>
      <c r="W1405">
        <v>15</v>
      </c>
      <c r="X1405">
        <v>5</v>
      </c>
      <c r="Y1405">
        <v>4449.22</v>
      </c>
      <c r="Z1405">
        <v>2556.2199999999998</v>
      </c>
      <c r="AA1405">
        <v>31</v>
      </c>
      <c r="AB1405">
        <v>88</v>
      </c>
      <c r="AC1405">
        <v>5</v>
      </c>
      <c r="AD1405">
        <v>1893</v>
      </c>
      <c r="AE1405">
        <f t="shared" si="151"/>
        <v>1</v>
      </c>
      <c r="AF1405">
        <f>_xlfn.IFS(AC1405&gt;=14,1,AND(AC1405&lt;=14,AC1405&gt;7),2,AND(AC1405&lt;=7,AC1405&gt;=5),3,AND(AC1405&lt;=4,AC1405&gt;0),4)</f>
        <v>3</v>
      </c>
      <c r="AG1405">
        <f t="shared" si="147"/>
        <v>4</v>
      </c>
      <c r="AH1405">
        <f t="shared" si="148"/>
        <v>134</v>
      </c>
      <c r="AI1405" t="str">
        <f t="shared" si="149"/>
        <v>Bronz customer</v>
      </c>
    </row>
    <row r="1406" spans="1:35" x14ac:dyDescent="0.3">
      <c r="A1406">
        <v>455</v>
      </c>
      <c r="B1406" t="s">
        <v>4289</v>
      </c>
      <c r="C1406">
        <v>2233</v>
      </c>
      <c r="D1406" t="s">
        <v>24</v>
      </c>
      <c r="E1406" t="s">
        <v>25</v>
      </c>
      <c r="F1406">
        <v>10</v>
      </c>
      <c r="G1406" t="s">
        <v>4010</v>
      </c>
      <c r="H1406" t="s">
        <v>4290</v>
      </c>
      <c r="I1406" t="str">
        <f>VLOOKUP(A1406,[1]Transactions!$A$2:$Y$3480,8,FALSE)</f>
        <v>Road</v>
      </c>
      <c r="J1406">
        <f>VLOOKUP(A1406,[1]Transactions!$A$2:$Y$3480,13,FALSE)</f>
        <v>957.02</v>
      </c>
      <c r="K1406" s="4">
        <f>VLOOKUP(A1406,[1]Transactions!$A$2:$Y$3480,14,FALSE)</f>
        <v>42710</v>
      </c>
      <c r="M1406" t="b">
        <f>VLOOKUP(A1406,[1]Transactions!$A$2:$Y$3480,5,FALSE)</f>
        <v>1</v>
      </c>
      <c r="N1406" t="str">
        <f>VLOOKUP(A1406,[1]Transactions!$A$2:$Y$3480,6,FALSE)</f>
        <v>Approved</v>
      </c>
      <c r="O1406" t="str">
        <f>VLOOKUP(A1406,[1]Transactions!$A$1:$Y$3480,7,FALSE)</f>
        <v>Solex</v>
      </c>
      <c r="P1406" t="s">
        <v>28</v>
      </c>
      <c r="Q1406">
        <v>97</v>
      </c>
      <c r="R1406" t="s">
        <v>467</v>
      </c>
      <c r="S1406" t="s">
        <v>119</v>
      </c>
      <c r="T1406" t="s">
        <v>31</v>
      </c>
      <c r="U1406" t="s">
        <v>32</v>
      </c>
      <c r="V1406" t="s">
        <v>33</v>
      </c>
      <c r="W1406">
        <v>5</v>
      </c>
      <c r="X1406">
        <v>3</v>
      </c>
      <c r="Y1406">
        <v>4076.17</v>
      </c>
      <c r="Z1406">
        <v>2475.27</v>
      </c>
      <c r="AA1406">
        <v>28</v>
      </c>
      <c r="AB1406">
        <v>67</v>
      </c>
      <c r="AC1406">
        <v>3</v>
      </c>
      <c r="AD1406">
        <v>1600.9</v>
      </c>
      <c r="AE1406">
        <f t="shared" si="151"/>
        <v>2</v>
      </c>
      <c r="AF1406">
        <f t="shared" si="150"/>
        <v>4</v>
      </c>
      <c r="AG1406">
        <f t="shared" si="147"/>
        <v>4</v>
      </c>
      <c r="AH1406">
        <f t="shared" si="148"/>
        <v>244</v>
      </c>
      <c r="AI1406" t="str">
        <f t="shared" si="149"/>
        <v>Gold Customerr</v>
      </c>
    </row>
    <row r="1407" spans="1:35" x14ac:dyDescent="0.3">
      <c r="A1407">
        <v>628</v>
      </c>
      <c r="B1407" t="s">
        <v>4291</v>
      </c>
      <c r="C1407">
        <v>4132</v>
      </c>
      <c r="D1407" t="s">
        <v>53</v>
      </c>
      <c r="E1407" t="s">
        <v>25</v>
      </c>
      <c r="F1407">
        <v>4</v>
      </c>
      <c r="G1407" t="s">
        <v>4292</v>
      </c>
      <c r="H1407" t="s">
        <v>4293</v>
      </c>
      <c r="I1407" t="str">
        <f>VLOOKUP(A1407,[1]Transactions!$A$2:$Y$3480,8,FALSE)</f>
        <v>Standard</v>
      </c>
      <c r="J1407">
        <f>VLOOKUP(A1407,[1]Transactions!$A$2:$Y$3480,13,FALSE)</f>
        <v>1702.5499999999997</v>
      </c>
      <c r="K1407" s="4">
        <f>VLOOKUP(A1407,[1]Transactions!$A$2:$Y$3480,14,FALSE)</f>
        <v>41167</v>
      </c>
      <c r="M1407" t="b">
        <f>VLOOKUP(A1407,[1]Transactions!$A$2:$Y$3480,5,FALSE)</f>
        <v>1</v>
      </c>
      <c r="N1407" t="str">
        <f>VLOOKUP(A1407,[1]Transactions!$A$2:$Y$3480,6,FALSE)</f>
        <v>Approved</v>
      </c>
      <c r="O1407" t="str">
        <f>VLOOKUP(A1407,[1]Transactions!$A$1:$Y$3480,7,FALSE)</f>
        <v>Trek Bicycles</v>
      </c>
      <c r="P1407" t="s">
        <v>43</v>
      </c>
      <c r="Q1407">
        <v>14</v>
      </c>
      <c r="R1407" t="s">
        <v>107</v>
      </c>
      <c r="S1407" t="s">
        <v>45</v>
      </c>
      <c r="T1407" t="s">
        <v>31</v>
      </c>
      <c r="U1407" t="s">
        <v>32</v>
      </c>
      <c r="V1407" t="s">
        <v>47</v>
      </c>
      <c r="W1407">
        <v>13</v>
      </c>
      <c r="X1407">
        <v>5</v>
      </c>
      <c r="Y1407">
        <v>5519.54</v>
      </c>
      <c r="Z1407">
        <v>4205.68</v>
      </c>
      <c r="AA1407">
        <v>38</v>
      </c>
      <c r="AB1407">
        <v>54</v>
      </c>
      <c r="AC1407">
        <v>5</v>
      </c>
      <c r="AD1407">
        <v>1313.86</v>
      </c>
      <c r="AE1407">
        <f t="shared" si="151"/>
        <v>2</v>
      </c>
      <c r="AF1407">
        <f>_xlfn.IFS(AC1407&gt;=14,1,AND(AC1407&lt;=14,AC1407&gt;7),2,AND(AC1407&lt;=7,AC1407&gt;=5),3,AND(AC1407&lt;=4,AC1407&gt;0),4)</f>
        <v>3</v>
      </c>
      <c r="AG1407">
        <f t="shared" si="147"/>
        <v>4</v>
      </c>
      <c r="AH1407">
        <f t="shared" si="148"/>
        <v>234</v>
      </c>
      <c r="AI1407" t="str">
        <f t="shared" si="149"/>
        <v>Gold Customerr</v>
      </c>
    </row>
    <row r="1408" spans="1:35" x14ac:dyDescent="0.3">
      <c r="A1408">
        <v>2609</v>
      </c>
      <c r="B1408" t="s">
        <v>4294</v>
      </c>
      <c r="C1408">
        <v>2287</v>
      </c>
      <c r="D1408" t="s">
        <v>24</v>
      </c>
      <c r="E1408" t="s">
        <v>25</v>
      </c>
      <c r="F1408">
        <v>6</v>
      </c>
      <c r="G1408" t="s">
        <v>4295</v>
      </c>
      <c r="H1408" t="s">
        <v>4296</v>
      </c>
      <c r="I1408" t="str">
        <f>VLOOKUP(A1408,[1]Transactions!$A$2:$Y$3480,8,FALSE)</f>
        <v>Standard</v>
      </c>
      <c r="J1408">
        <f>VLOOKUP(A1408,[1]Transactions!$A$2:$Y$3480,13,FALSE)</f>
        <v>1215.3399999999999</v>
      </c>
      <c r="K1408" s="4">
        <f>VLOOKUP(A1408,[1]Transactions!$A$2:$Y$3480,14,FALSE)</f>
        <v>39427</v>
      </c>
      <c r="M1408" t="b">
        <f>VLOOKUP(A1408,[1]Transactions!$A$2:$Y$3480,5,FALSE)</f>
        <v>0</v>
      </c>
      <c r="N1408" t="str">
        <f>VLOOKUP(A1408,[1]Transactions!$A$2:$Y$3480,6,FALSE)</f>
        <v>Approved</v>
      </c>
      <c r="O1408" t="str">
        <f>VLOOKUP(A1408,[1]Transactions!$A$1:$Y$3480,7,FALSE)</f>
        <v>Solex</v>
      </c>
      <c r="P1408" t="s">
        <v>43</v>
      </c>
      <c r="Q1408">
        <v>17</v>
      </c>
      <c r="R1408" t="s">
        <v>1064</v>
      </c>
      <c r="S1408" t="s">
        <v>45</v>
      </c>
      <c r="T1408" t="s">
        <v>31</v>
      </c>
      <c r="U1408" t="s">
        <v>32</v>
      </c>
      <c r="V1408" t="s">
        <v>33</v>
      </c>
      <c r="W1408">
        <v>14</v>
      </c>
      <c r="X1408">
        <v>7</v>
      </c>
      <c r="Y1408">
        <v>6390.16</v>
      </c>
      <c r="Z1408">
        <v>3820.22</v>
      </c>
      <c r="AA1408">
        <v>55</v>
      </c>
      <c r="AB1408">
        <v>187</v>
      </c>
      <c r="AC1408">
        <v>7</v>
      </c>
      <c r="AD1408">
        <v>2569.94</v>
      </c>
      <c r="AE1408">
        <f t="shared" si="151"/>
        <v>1</v>
      </c>
      <c r="AF1408">
        <f t="shared" si="150"/>
        <v>3</v>
      </c>
      <c r="AG1408">
        <f t="shared" si="147"/>
        <v>3</v>
      </c>
      <c r="AH1408">
        <f t="shared" si="148"/>
        <v>133</v>
      </c>
      <c r="AI1408" t="str">
        <f t="shared" si="149"/>
        <v>Bronz customer</v>
      </c>
    </row>
    <row r="1409" spans="1:35" x14ac:dyDescent="0.3">
      <c r="A1409">
        <v>1796</v>
      </c>
      <c r="B1409" t="s">
        <v>4297</v>
      </c>
      <c r="C1409">
        <v>2072</v>
      </c>
      <c r="D1409" t="s">
        <v>24</v>
      </c>
      <c r="E1409" t="s">
        <v>25</v>
      </c>
      <c r="F1409">
        <v>9</v>
      </c>
      <c r="G1409" t="s">
        <v>4298</v>
      </c>
      <c r="H1409" t="s">
        <v>4299</v>
      </c>
      <c r="I1409" t="str">
        <f>VLOOKUP(A1409,[1]Transactions!$A$2:$Y$3480,8,FALSE)</f>
        <v>Standard</v>
      </c>
      <c r="J1409">
        <f>VLOOKUP(A1409,[1]Transactions!$A$2:$Y$3480,13,FALSE)</f>
        <v>1544.6100000000001</v>
      </c>
      <c r="K1409" s="4">
        <f>VLOOKUP(A1409,[1]Transactions!$A$2:$Y$3480,14,FALSE)</f>
        <v>35560</v>
      </c>
      <c r="M1409" t="b">
        <f>VLOOKUP(A1409,[1]Transactions!$A$2:$Y$3480,5,FALSE)</f>
        <v>1</v>
      </c>
      <c r="N1409" t="str">
        <f>VLOOKUP(A1409,[1]Transactions!$A$2:$Y$3480,6,FALSE)</f>
        <v>Approved</v>
      </c>
      <c r="O1409" t="str">
        <f>VLOOKUP(A1409,[1]Transactions!$A$1:$Y$3480,7,FALSE)</f>
        <v>OHM Cycles</v>
      </c>
      <c r="P1409" t="s">
        <v>43</v>
      </c>
      <c r="Q1409">
        <v>79</v>
      </c>
      <c r="R1409" t="s">
        <v>123</v>
      </c>
      <c r="S1409" t="s">
        <v>119</v>
      </c>
      <c r="T1409" t="s">
        <v>46</v>
      </c>
      <c r="U1409" t="s">
        <v>32</v>
      </c>
      <c r="V1409" t="s">
        <v>33</v>
      </c>
      <c r="W1409">
        <v>8</v>
      </c>
      <c r="X1409">
        <v>2</v>
      </c>
      <c r="Y1409">
        <v>471.26</v>
      </c>
      <c r="Z1409">
        <v>250.14</v>
      </c>
      <c r="AA1409">
        <v>50</v>
      </c>
      <c r="AB1409">
        <v>122</v>
      </c>
      <c r="AC1409">
        <v>2</v>
      </c>
      <c r="AD1409">
        <v>221.12</v>
      </c>
      <c r="AE1409">
        <f t="shared" si="151"/>
        <v>1</v>
      </c>
      <c r="AF1409">
        <f t="shared" si="150"/>
        <v>4</v>
      </c>
      <c r="AG1409">
        <f t="shared" si="147"/>
        <v>4</v>
      </c>
      <c r="AH1409">
        <f t="shared" si="148"/>
        <v>144</v>
      </c>
      <c r="AI1409" t="str">
        <f t="shared" si="149"/>
        <v>Bronz customer</v>
      </c>
    </row>
    <row r="1410" spans="1:35" x14ac:dyDescent="0.3">
      <c r="A1410">
        <v>2421</v>
      </c>
      <c r="B1410" t="s">
        <v>4300</v>
      </c>
      <c r="C1410">
        <v>3046</v>
      </c>
      <c r="D1410" t="s">
        <v>40</v>
      </c>
      <c r="E1410" t="s">
        <v>25</v>
      </c>
      <c r="F1410">
        <v>8</v>
      </c>
      <c r="G1410" t="s">
        <v>293</v>
      </c>
      <c r="H1410" t="s">
        <v>4301</v>
      </c>
      <c r="I1410" t="str">
        <f>VLOOKUP(A1410,[1]Transactions!$A$2:$Y$3480,8,FALSE)</f>
        <v>Touring</v>
      </c>
      <c r="J1410">
        <f>VLOOKUP(A1410,[1]Transactions!$A$2:$Y$3480,13,FALSE)</f>
        <v>1305.25</v>
      </c>
      <c r="K1410" s="4">
        <f>VLOOKUP(A1410,[1]Transactions!$A$2:$Y$3480,14,FALSE)</f>
        <v>34079</v>
      </c>
      <c r="M1410" t="b">
        <f>VLOOKUP(A1410,[1]Transactions!$A$2:$Y$3480,5,FALSE)</f>
        <v>0</v>
      </c>
      <c r="N1410" t="str">
        <f>VLOOKUP(A1410,[1]Transactions!$A$2:$Y$3480,6,FALSE)</f>
        <v>Approved</v>
      </c>
      <c r="O1410" t="str">
        <f>VLOOKUP(A1410,[1]Transactions!$A$1:$Y$3480,7,FALSE)</f>
        <v>WeareA2B</v>
      </c>
      <c r="P1410" t="s">
        <v>43</v>
      </c>
      <c r="Q1410">
        <v>54</v>
      </c>
      <c r="R1410" t="s">
        <v>141</v>
      </c>
      <c r="S1410" t="s">
        <v>30</v>
      </c>
      <c r="T1410" t="s">
        <v>38</v>
      </c>
      <c r="U1410" t="s">
        <v>32</v>
      </c>
      <c r="V1410" t="s">
        <v>33</v>
      </c>
      <c r="W1410">
        <v>13</v>
      </c>
      <c r="X1410">
        <v>6</v>
      </c>
      <c r="Y1410">
        <v>2836.38</v>
      </c>
      <c r="Z1410">
        <v>2426.58</v>
      </c>
      <c r="AA1410">
        <v>66</v>
      </c>
      <c r="AB1410">
        <v>0</v>
      </c>
      <c r="AC1410">
        <v>6</v>
      </c>
      <c r="AD1410">
        <v>409.8</v>
      </c>
      <c r="AE1410">
        <f>_xlfn.IFS(AB1410&gt;=85,1,AND(AB1410&lt;=84,AB1410&gt;44),2,AND(AB1410&lt;=44,AB1410&gt;17),3,AND(AB1410&lt;=18,AB1410&gt;=0),4)</f>
        <v>4</v>
      </c>
      <c r="AF1410">
        <f t="shared" si="150"/>
        <v>3</v>
      </c>
      <c r="AG1410">
        <f t="shared" si="147"/>
        <v>4</v>
      </c>
      <c r="AH1410">
        <f t="shared" si="148"/>
        <v>434</v>
      </c>
      <c r="AI1410" t="str">
        <f t="shared" si="149"/>
        <v>Platinum Customer</v>
      </c>
    </row>
    <row r="1411" spans="1:35" x14ac:dyDescent="0.3">
      <c r="A1411">
        <v>2343</v>
      </c>
      <c r="B1411" t="s">
        <v>4302</v>
      </c>
      <c r="C1411">
        <v>4507</v>
      </c>
      <c r="D1411" t="s">
        <v>53</v>
      </c>
      <c r="E1411" t="s">
        <v>25</v>
      </c>
      <c r="F1411">
        <v>5</v>
      </c>
      <c r="G1411" t="s">
        <v>4303</v>
      </c>
      <c r="H1411" t="s">
        <v>4304</v>
      </c>
      <c r="I1411" t="str">
        <f>VLOOKUP(A1411,[1]Transactions!$A$2:$Y$3480,8,FALSE)</f>
        <v>Touring</v>
      </c>
      <c r="J1411">
        <f>VLOOKUP(A1411,[1]Transactions!$A$2:$Y$3480,13,FALSE)</f>
        <v>1305.25</v>
      </c>
      <c r="K1411" s="4">
        <f>VLOOKUP(A1411,[1]Transactions!$A$2:$Y$3480,14,FALSE)</f>
        <v>37874</v>
      </c>
      <c r="M1411" t="b">
        <f>VLOOKUP(A1411,[1]Transactions!$A$2:$Y$3480,5,FALSE)</f>
        <v>0</v>
      </c>
      <c r="N1411" t="str">
        <f>VLOOKUP(A1411,[1]Transactions!$A$2:$Y$3480,6,FALSE)</f>
        <v>Approved</v>
      </c>
      <c r="O1411" t="str">
        <f>VLOOKUP(A1411,[1]Transactions!$A$1:$Y$3480,7,FALSE)</f>
        <v>WeareA2B</v>
      </c>
      <c r="P1411" t="s">
        <v>28</v>
      </c>
      <c r="Q1411">
        <v>6</v>
      </c>
      <c r="R1411" t="s">
        <v>441</v>
      </c>
      <c r="S1411" t="s">
        <v>7272</v>
      </c>
      <c r="T1411" t="s">
        <v>46</v>
      </c>
      <c r="U1411" t="s">
        <v>32</v>
      </c>
      <c r="V1411" t="s">
        <v>33</v>
      </c>
      <c r="W1411">
        <v>5</v>
      </c>
      <c r="X1411">
        <v>3</v>
      </c>
      <c r="Y1411">
        <v>4215.3999999999996</v>
      </c>
      <c r="Z1411">
        <v>939.74</v>
      </c>
      <c r="AA1411">
        <v>61</v>
      </c>
      <c r="AB1411">
        <v>62</v>
      </c>
      <c r="AC1411">
        <v>3</v>
      </c>
      <c r="AD1411">
        <v>3275.66</v>
      </c>
      <c r="AE1411">
        <f t="shared" ref="AE1411:AE1474" si="155">_xlfn.IFS(AB1411&gt;=85,1,AND(AB1411&lt;=81,AB1411&gt;44),2,AND(AB1411&lt;=44,AB1411&gt;17),3,AND(AB1411&lt;=18,AB1411&gt;0),4)</f>
        <v>2</v>
      </c>
      <c r="AF1411">
        <f t="shared" si="150"/>
        <v>4</v>
      </c>
      <c r="AG1411">
        <f t="shared" ref="AG1411:AG1474" si="156">_xlfn.IFS(AD1411&gt;4273.398,1,AND(AD1411&lt;=4273.398,AD1411&gt;2918.195),2,AND(AD1411&lt;=2918.195,AD1411&gt;1905.948),3,AND(AD1411&lt;=1905.948,AD1411&gt;15.08),4)</f>
        <v>2</v>
      </c>
      <c r="AH1411">
        <f t="shared" ref="AH1411:AH1474" si="157">(100*AE1411+10*AF1411+AG1411)</f>
        <v>242</v>
      </c>
      <c r="AI1411" t="str">
        <f t="shared" ref="AI1411:AI1474" si="158">_xlfn.IFS(AH1411&gt;411,"Platinum Customer",AND(AH1411&lt;=411,AH1411&gt;311),"Silver Customer",AND(AH1411&lt;=311,AH1411&gt;144),"Gold Customerr",AND(AH1411&lt;=144,AH1411&gt;111),"Bronz customer")</f>
        <v>Gold Customerr</v>
      </c>
    </row>
    <row r="1412" spans="1:35" x14ac:dyDescent="0.3">
      <c r="A1412">
        <v>1166</v>
      </c>
      <c r="B1412" t="s">
        <v>4305</v>
      </c>
      <c r="C1412">
        <v>2576</v>
      </c>
      <c r="D1412" t="s">
        <v>24</v>
      </c>
      <c r="E1412" t="s">
        <v>25</v>
      </c>
      <c r="F1412">
        <v>8</v>
      </c>
      <c r="G1412" t="s">
        <v>4306</v>
      </c>
      <c r="H1412" t="s">
        <v>4307</v>
      </c>
      <c r="I1412" t="str">
        <f>VLOOKUP(A1412,[1]Transactions!$A$2:$Y$3480,8,FALSE)</f>
        <v>Road</v>
      </c>
      <c r="J1412">
        <f>VLOOKUP(A1412,[1]Transactions!$A$2:$Y$3480,13,FALSE)</f>
        <v>75.139999999999986</v>
      </c>
      <c r="K1412" s="4">
        <f>VLOOKUP(A1412,[1]Transactions!$A$2:$Y$3480,14,FALSE)</f>
        <v>33549</v>
      </c>
      <c r="M1412" t="b">
        <f>VLOOKUP(A1412,[1]Transactions!$A$2:$Y$3480,5,FALSE)</f>
        <v>1</v>
      </c>
      <c r="N1412" t="str">
        <f>VLOOKUP(A1412,[1]Transactions!$A$2:$Y$3480,6,FALSE)</f>
        <v>Approved</v>
      </c>
      <c r="O1412" t="str">
        <f>VLOOKUP(A1412,[1]Transactions!$A$1:$Y$3480,7,FALSE)</f>
        <v>OHM Cycles</v>
      </c>
      <c r="P1412" t="s">
        <v>43</v>
      </c>
      <c r="Q1412">
        <v>40</v>
      </c>
      <c r="R1412" t="s">
        <v>291</v>
      </c>
      <c r="S1412" t="s">
        <v>30</v>
      </c>
      <c r="T1412" t="s">
        <v>38</v>
      </c>
      <c r="U1412" t="s">
        <v>32</v>
      </c>
      <c r="V1412" t="s">
        <v>47</v>
      </c>
      <c r="W1412">
        <v>8</v>
      </c>
      <c r="X1412">
        <v>6</v>
      </c>
      <c r="Y1412">
        <v>7638.8</v>
      </c>
      <c r="Z1412">
        <v>5099.09</v>
      </c>
      <c r="AA1412">
        <v>47</v>
      </c>
      <c r="AB1412">
        <v>14</v>
      </c>
      <c r="AC1412">
        <v>6</v>
      </c>
      <c r="AD1412">
        <v>2539.71</v>
      </c>
      <c r="AE1412">
        <f t="shared" si="155"/>
        <v>4</v>
      </c>
      <c r="AF1412">
        <f t="shared" ref="AF1412:AF1475" si="159">_xlfn.IFS(AC1412&gt;=14,1,AND(AC1412&lt;=14,AC1412&gt;7),2,AND(AC1412&lt;=7,AC1412&gt;5),3,AND(AC1412&lt;=4,AC1412&gt;0),4)</f>
        <v>3</v>
      </c>
      <c r="AG1412">
        <f t="shared" si="156"/>
        <v>3</v>
      </c>
      <c r="AH1412">
        <f t="shared" si="157"/>
        <v>433</v>
      </c>
      <c r="AI1412" t="str">
        <f t="shared" si="158"/>
        <v>Platinum Customer</v>
      </c>
    </row>
    <row r="1413" spans="1:35" x14ac:dyDescent="0.3">
      <c r="A1413">
        <v>1950</v>
      </c>
      <c r="B1413" t="s">
        <v>4308</v>
      </c>
      <c r="C1413">
        <v>2795</v>
      </c>
      <c r="D1413" t="s">
        <v>24</v>
      </c>
      <c r="E1413" t="s">
        <v>25</v>
      </c>
      <c r="F1413">
        <v>6</v>
      </c>
      <c r="G1413" t="s">
        <v>4151</v>
      </c>
      <c r="H1413" t="s">
        <v>4309</v>
      </c>
      <c r="I1413" t="str">
        <f>VLOOKUP(A1413,[1]Transactions!$A$2:$Y$3480,8,FALSE)</f>
        <v>Road</v>
      </c>
      <c r="J1413">
        <f>VLOOKUP(A1413,[1]Transactions!$A$2:$Y$3480,13,FALSE)</f>
        <v>198.22000000000003</v>
      </c>
      <c r="K1413" s="4">
        <f>VLOOKUP(A1413,[1]Transactions!$A$2:$Y$3480,14,FALSE)</f>
        <v>37698</v>
      </c>
      <c r="M1413" t="b">
        <f>VLOOKUP(A1413,[1]Transactions!$A$2:$Y$3480,5,FALSE)</f>
        <v>0</v>
      </c>
      <c r="N1413" t="str">
        <f>VLOOKUP(A1413,[1]Transactions!$A$2:$Y$3480,6,FALSE)</f>
        <v>Approved</v>
      </c>
      <c r="O1413" t="str">
        <f>VLOOKUP(A1413,[1]Transactions!$A$1:$Y$3480,7,FALSE)</f>
        <v>Giant Bicycles</v>
      </c>
      <c r="P1413" t="s">
        <v>28</v>
      </c>
      <c r="Q1413">
        <v>27</v>
      </c>
      <c r="R1413" t="s">
        <v>2821</v>
      </c>
      <c r="S1413" t="s">
        <v>119</v>
      </c>
      <c r="T1413" t="s">
        <v>38</v>
      </c>
      <c r="U1413" t="s">
        <v>32</v>
      </c>
      <c r="V1413" t="s">
        <v>33</v>
      </c>
      <c r="W1413">
        <v>19</v>
      </c>
      <c r="X1413">
        <v>9</v>
      </c>
      <c r="Y1413">
        <v>12108.45</v>
      </c>
      <c r="Z1413">
        <v>8291.31</v>
      </c>
      <c r="AA1413">
        <v>56</v>
      </c>
      <c r="AB1413">
        <v>6</v>
      </c>
      <c r="AC1413">
        <v>9</v>
      </c>
      <c r="AD1413">
        <v>3817.14</v>
      </c>
      <c r="AE1413">
        <f t="shared" si="155"/>
        <v>4</v>
      </c>
      <c r="AF1413">
        <f t="shared" si="159"/>
        <v>2</v>
      </c>
      <c r="AG1413">
        <f t="shared" si="156"/>
        <v>2</v>
      </c>
      <c r="AH1413">
        <f t="shared" si="157"/>
        <v>422</v>
      </c>
      <c r="AI1413" t="str">
        <f t="shared" si="158"/>
        <v>Platinum Customer</v>
      </c>
    </row>
    <row r="1414" spans="1:35" x14ac:dyDescent="0.3">
      <c r="A1414">
        <v>2542</v>
      </c>
      <c r="B1414" t="s">
        <v>4310</v>
      </c>
      <c r="C1414">
        <v>2207</v>
      </c>
      <c r="D1414" t="s">
        <v>24</v>
      </c>
      <c r="E1414" t="s">
        <v>25</v>
      </c>
      <c r="F1414">
        <v>8</v>
      </c>
      <c r="G1414" t="s">
        <v>4311</v>
      </c>
      <c r="H1414" t="s">
        <v>4312</v>
      </c>
      <c r="I1414" t="str">
        <f>VLOOKUP(A1414,[1]Transactions!$A$2:$Y$3480,8,FALSE)</f>
        <v>Touring</v>
      </c>
      <c r="J1414">
        <f>VLOOKUP(A1414,[1]Transactions!$A$2:$Y$3480,13,FALSE)</f>
        <v>1103.43</v>
      </c>
      <c r="K1414" s="4">
        <f>VLOOKUP(A1414,[1]Transactions!$A$2:$Y$3480,14,FALSE)</f>
        <v>41701</v>
      </c>
      <c r="M1414" t="b">
        <f>VLOOKUP(A1414,[1]Transactions!$A$2:$Y$3480,5,FALSE)</f>
        <v>0</v>
      </c>
      <c r="N1414" t="str">
        <f>VLOOKUP(A1414,[1]Transactions!$A$2:$Y$3480,6,FALSE)</f>
        <v>Approved</v>
      </c>
      <c r="O1414" t="str">
        <f>VLOOKUP(A1414,[1]Transactions!$A$1:$Y$3480,7,FALSE)</f>
        <v>WeareA2B</v>
      </c>
      <c r="P1414" t="s">
        <v>43</v>
      </c>
      <c r="Q1414">
        <v>43</v>
      </c>
      <c r="R1414" t="s">
        <v>1081</v>
      </c>
      <c r="S1414" t="s">
        <v>176</v>
      </c>
      <c r="T1414" t="s">
        <v>38</v>
      </c>
      <c r="U1414" t="s">
        <v>32</v>
      </c>
      <c r="V1414" t="s">
        <v>33</v>
      </c>
      <c r="W1414">
        <v>12</v>
      </c>
      <c r="X1414">
        <v>7</v>
      </c>
      <c r="Y1414">
        <v>10741.16</v>
      </c>
      <c r="Z1414">
        <v>4181.8999999999996</v>
      </c>
      <c r="AA1414">
        <v>54</v>
      </c>
      <c r="AB1414">
        <v>43</v>
      </c>
      <c r="AC1414">
        <v>7</v>
      </c>
      <c r="AD1414">
        <v>6559.26</v>
      </c>
      <c r="AE1414">
        <f t="shared" si="155"/>
        <v>3</v>
      </c>
      <c r="AF1414">
        <f t="shared" si="159"/>
        <v>3</v>
      </c>
      <c r="AG1414">
        <f t="shared" si="156"/>
        <v>1</v>
      </c>
      <c r="AH1414">
        <f t="shared" si="157"/>
        <v>331</v>
      </c>
      <c r="AI1414" t="str">
        <f t="shared" si="158"/>
        <v>Silver Customer</v>
      </c>
    </row>
    <row r="1415" spans="1:35" x14ac:dyDescent="0.3">
      <c r="A1415">
        <v>764</v>
      </c>
      <c r="B1415" t="s">
        <v>4313</v>
      </c>
      <c r="C1415">
        <v>4305</v>
      </c>
      <c r="D1415" t="s">
        <v>53</v>
      </c>
      <c r="E1415" t="s">
        <v>25</v>
      </c>
      <c r="F1415">
        <v>1</v>
      </c>
      <c r="G1415" t="s">
        <v>4314</v>
      </c>
      <c r="H1415" t="s">
        <v>4315</v>
      </c>
      <c r="I1415" t="str">
        <f>VLOOKUP(A1415,[1]Transactions!$A$2:$Y$3480,8,FALSE)</f>
        <v>Road</v>
      </c>
      <c r="J1415">
        <f>VLOOKUP(A1415,[1]Transactions!$A$2:$Y$3480,13,FALSE)</f>
        <v>198.22000000000003</v>
      </c>
      <c r="K1415" s="4">
        <f>VLOOKUP(A1415,[1]Transactions!$A$2:$Y$3480,14,FALSE)</f>
        <v>33879</v>
      </c>
      <c r="M1415" t="b">
        <f>VLOOKUP(A1415,[1]Transactions!$A$2:$Y$3480,5,FALSE)</f>
        <v>1</v>
      </c>
      <c r="N1415" t="str">
        <f>VLOOKUP(A1415,[1]Transactions!$A$2:$Y$3480,6,FALSE)</f>
        <v>Approved</v>
      </c>
      <c r="O1415" t="str">
        <f>VLOOKUP(A1415,[1]Transactions!$A$1:$Y$3480,7,FALSE)</f>
        <v>Giant Bicycles</v>
      </c>
      <c r="P1415" t="s">
        <v>28</v>
      </c>
      <c r="Q1415">
        <v>40</v>
      </c>
      <c r="R1415" t="s">
        <v>364</v>
      </c>
      <c r="S1415" t="s">
        <v>45</v>
      </c>
      <c r="T1415" t="s">
        <v>31</v>
      </c>
      <c r="U1415" t="s">
        <v>32</v>
      </c>
      <c r="V1415" t="s">
        <v>33</v>
      </c>
      <c r="W1415">
        <v>22</v>
      </c>
      <c r="X1415">
        <v>3</v>
      </c>
      <c r="Y1415">
        <v>3627.46</v>
      </c>
      <c r="Z1415">
        <v>2263.4</v>
      </c>
      <c r="AA1415">
        <v>43</v>
      </c>
      <c r="AB1415">
        <v>79</v>
      </c>
      <c r="AC1415">
        <v>3</v>
      </c>
      <c r="AD1415">
        <v>1364.06</v>
      </c>
      <c r="AE1415">
        <f t="shared" si="155"/>
        <v>2</v>
      </c>
      <c r="AF1415">
        <f t="shared" si="159"/>
        <v>4</v>
      </c>
      <c r="AG1415">
        <f t="shared" si="156"/>
        <v>4</v>
      </c>
      <c r="AH1415">
        <f t="shared" si="157"/>
        <v>244</v>
      </c>
      <c r="AI1415" t="str">
        <f t="shared" si="158"/>
        <v>Gold Customerr</v>
      </c>
    </row>
    <row r="1416" spans="1:35" x14ac:dyDescent="0.3">
      <c r="A1416">
        <v>2953</v>
      </c>
      <c r="B1416" t="s">
        <v>4316</v>
      </c>
      <c r="C1416">
        <v>3037</v>
      </c>
      <c r="D1416" t="s">
        <v>40</v>
      </c>
      <c r="E1416" t="s">
        <v>25</v>
      </c>
      <c r="F1416">
        <v>7</v>
      </c>
      <c r="G1416" t="s">
        <v>4317</v>
      </c>
      <c r="H1416" t="s">
        <v>4318</v>
      </c>
      <c r="I1416" t="str">
        <f>VLOOKUP(A1416,[1]Transactions!$A$2:$Y$3480,8,FALSE)</f>
        <v>Road</v>
      </c>
      <c r="J1416">
        <f>VLOOKUP(A1416,[1]Transactions!$A$2:$Y$3480,13,FALSE)</f>
        <v>135.84999999999997</v>
      </c>
      <c r="K1416" s="4">
        <f>VLOOKUP(A1416,[1]Transactions!$A$2:$Y$3480,14,FALSE)</f>
        <v>42458</v>
      </c>
      <c r="M1416" t="b">
        <f>VLOOKUP(A1416,[1]Transactions!$A$2:$Y$3480,5,FALSE)</f>
        <v>1</v>
      </c>
      <c r="N1416" t="str">
        <f>VLOOKUP(A1416,[1]Transactions!$A$2:$Y$3480,6,FALSE)</f>
        <v>Approved</v>
      </c>
      <c r="O1416" t="str">
        <f>VLOOKUP(A1416,[1]Transactions!$A$1:$Y$3480,7,FALSE)</f>
        <v>Norco Bicycles</v>
      </c>
      <c r="P1416" t="s">
        <v>28</v>
      </c>
      <c r="Q1416">
        <v>45</v>
      </c>
      <c r="R1416" t="s">
        <v>1071</v>
      </c>
      <c r="S1416" t="s">
        <v>30</v>
      </c>
      <c r="T1416" t="s">
        <v>46</v>
      </c>
      <c r="U1416" t="s">
        <v>32</v>
      </c>
      <c r="V1416" t="s">
        <v>33</v>
      </c>
      <c r="W1416">
        <v>8</v>
      </c>
      <c r="X1416">
        <v>5</v>
      </c>
      <c r="Y1416">
        <v>6263.34</v>
      </c>
      <c r="Z1416">
        <v>3382.13</v>
      </c>
      <c r="AA1416">
        <v>47</v>
      </c>
      <c r="AB1416">
        <v>75</v>
      </c>
      <c r="AC1416">
        <v>5</v>
      </c>
      <c r="AD1416">
        <v>2881.21</v>
      </c>
      <c r="AE1416">
        <f t="shared" si="155"/>
        <v>2</v>
      </c>
      <c r="AF1416">
        <f>_xlfn.IFS(AC1416&gt;=14,1,AND(AC1416&lt;=14,AC1416&gt;7),2,AND(AC1416&lt;=7,AC1416&gt;=5),3,AND(AC1416&lt;=4,AC1416&gt;0),4)</f>
        <v>3</v>
      </c>
      <c r="AG1416">
        <f t="shared" si="156"/>
        <v>3</v>
      </c>
      <c r="AH1416">
        <f t="shared" si="157"/>
        <v>233</v>
      </c>
      <c r="AI1416" t="str">
        <f t="shared" si="158"/>
        <v>Gold Customerr</v>
      </c>
    </row>
    <row r="1417" spans="1:35" x14ac:dyDescent="0.3">
      <c r="A1417">
        <v>35</v>
      </c>
      <c r="B1417" t="s">
        <v>4319</v>
      </c>
      <c r="C1417">
        <v>4127</v>
      </c>
      <c r="D1417" t="s">
        <v>53</v>
      </c>
      <c r="E1417" t="s">
        <v>25</v>
      </c>
      <c r="F1417">
        <v>6</v>
      </c>
      <c r="G1417" t="s">
        <v>4320</v>
      </c>
      <c r="H1417" t="s">
        <v>4321</v>
      </c>
      <c r="I1417" t="str">
        <f>VLOOKUP(A1417,[1]Transactions!$A$2:$Y$3480,8,FALSE)</f>
        <v>Road</v>
      </c>
      <c r="J1417">
        <f>VLOOKUP(A1417,[1]Transactions!$A$2:$Y$3480,13,FALSE)</f>
        <v>167.20999999999998</v>
      </c>
      <c r="K1417" s="4">
        <f>VLOOKUP(A1417,[1]Transactions!$A$2:$Y$3480,14,FALSE)</f>
        <v>38647</v>
      </c>
      <c r="M1417" t="b">
        <f>VLOOKUP(A1417,[1]Transactions!$A$2:$Y$3480,5,FALSE)</f>
        <v>0</v>
      </c>
      <c r="N1417" t="str">
        <f>VLOOKUP(A1417,[1]Transactions!$A$2:$Y$3480,6,FALSE)</f>
        <v>Approved</v>
      </c>
      <c r="O1417" t="str">
        <f>VLOOKUP(A1417,[1]Transactions!$A$1:$Y$3480,7,FALSE)</f>
        <v>Norco Bicycles</v>
      </c>
      <c r="P1417" t="s">
        <v>43</v>
      </c>
      <c r="Q1417">
        <v>40</v>
      </c>
      <c r="R1417" t="s">
        <v>84</v>
      </c>
      <c r="S1417" t="s">
        <v>30</v>
      </c>
      <c r="T1417" t="s">
        <v>46</v>
      </c>
      <c r="U1417" t="s">
        <v>32</v>
      </c>
      <c r="V1417" t="s">
        <v>33</v>
      </c>
      <c r="W1417">
        <v>16</v>
      </c>
      <c r="X1417">
        <v>4</v>
      </c>
      <c r="Y1417">
        <v>4182.28</v>
      </c>
      <c r="Z1417">
        <v>475.77</v>
      </c>
      <c r="AA1417">
        <v>56</v>
      </c>
      <c r="AB1417">
        <v>92</v>
      </c>
      <c r="AC1417">
        <v>4</v>
      </c>
      <c r="AD1417">
        <v>3706.51</v>
      </c>
      <c r="AE1417">
        <f t="shared" si="155"/>
        <v>1</v>
      </c>
      <c r="AF1417">
        <f t="shared" si="159"/>
        <v>4</v>
      </c>
      <c r="AG1417">
        <f t="shared" si="156"/>
        <v>2</v>
      </c>
      <c r="AH1417">
        <f t="shared" si="157"/>
        <v>142</v>
      </c>
      <c r="AI1417" t="str">
        <f t="shared" si="158"/>
        <v>Bronz customer</v>
      </c>
    </row>
    <row r="1418" spans="1:35" x14ac:dyDescent="0.3">
      <c r="A1418">
        <v>2593</v>
      </c>
      <c r="B1418" t="s">
        <v>4322</v>
      </c>
      <c r="C1418">
        <v>2870</v>
      </c>
      <c r="D1418" t="s">
        <v>24</v>
      </c>
      <c r="E1418" t="s">
        <v>25</v>
      </c>
      <c r="F1418">
        <v>4</v>
      </c>
      <c r="G1418" t="s">
        <v>2914</v>
      </c>
      <c r="H1418" t="s">
        <v>4323</v>
      </c>
      <c r="I1418" t="str">
        <f>VLOOKUP(A1418,[1]Transactions!$A$2:$Y$3480,8,FALSE)</f>
        <v>Standard</v>
      </c>
      <c r="J1418">
        <f>VLOOKUP(A1418,[1]Transactions!$A$2:$Y$3480,13,FALSE)</f>
        <v>547.28</v>
      </c>
      <c r="K1418" s="4">
        <f>VLOOKUP(A1418,[1]Transactions!$A$2:$Y$3480,14,FALSE)</f>
        <v>36367</v>
      </c>
      <c r="M1418" t="b">
        <f>VLOOKUP(A1418,[1]Transactions!$A$2:$Y$3480,5,FALSE)</f>
        <v>0</v>
      </c>
      <c r="N1418" t="str">
        <f>VLOOKUP(A1418,[1]Transactions!$A$2:$Y$3480,6,FALSE)</f>
        <v>Approved</v>
      </c>
      <c r="O1418" t="str">
        <f>VLOOKUP(A1418,[1]Transactions!$A$1:$Y$3480,7,FALSE)</f>
        <v>WeareA2B</v>
      </c>
      <c r="P1418" t="s">
        <v>43</v>
      </c>
      <c r="Q1418">
        <v>69</v>
      </c>
      <c r="R1418" t="s">
        <v>449</v>
      </c>
      <c r="S1418" t="s">
        <v>119</v>
      </c>
      <c r="T1418" t="s">
        <v>38</v>
      </c>
      <c r="U1418" t="s">
        <v>32</v>
      </c>
      <c r="V1418" t="s">
        <v>47</v>
      </c>
      <c r="W1418">
        <v>19</v>
      </c>
      <c r="X1418">
        <v>4</v>
      </c>
      <c r="Y1418">
        <v>3940.27</v>
      </c>
      <c r="Z1418">
        <v>3002.45</v>
      </c>
      <c r="AA1418">
        <v>47</v>
      </c>
      <c r="AB1418">
        <v>60</v>
      </c>
      <c r="AC1418">
        <v>4</v>
      </c>
      <c r="AD1418">
        <v>937.82</v>
      </c>
      <c r="AE1418">
        <f t="shared" si="155"/>
        <v>2</v>
      </c>
      <c r="AF1418">
        <f t="shared" si="159"/>
        <v>4</v>
      </c>
      <c r="AG1418">
        <f t="shared" si="156"/>
        <v>4</v>
      </c>
      <c r="AH1418">
        <f t="shared" si="157"/>
        <v>244</v>
      </c>
      <c r="AI1418" t="str">
        <f t="shared" si="158"/>
        <v>Gold Customerr</v>
      </c>
    </row>
    <row r="1419" spans="1:35" x14ac:dyDescent="0.3">
      <c r="A1419">
        <v>1738</v>
      </c>
      <c r="B1419" t="s">
        <v>4324</v>
      </c>
      <c r="C1419">
        <v>3808</v>
      </c>
      <c r="D1419" t="s">
        <v>40</v>
      </c>
      <c r="E1419" t="s">
        <v>25</v>
      </c>
      <c r="F1419">
        <v>9</v>
      </c>
      <c r="G1419" t="s">
        <v>4325</v>
      </c>
      <c r="H1419" t="s">
        <v>4326</v>
      </c>
      <c r="I1419" t="str">
        <f>VLOOKUP(A1419,[1]Transactions!$A$2:$Y$3480,8,FALSE)</f>
        <v>Road</v>
      </c>
      <c r="J1419">
        <f>VLOOKUP(A1419,[1]Transactions!$A$2:$Y$3480,13,FALSE)</f>
        <v>75.139999999999986</v>
      </c>
      <c r="K1419" s="4">
        <f>VLOOKUP(A1419,[1]Transactions!$A$2:$Y$3480,14,FALSE)</f>
        <v>38216</v>
      </c>
      <c r="M1419" t="b">
        <f>VLOOKUP(A1419,[1]Transactions!$A$2:$Y$3480,5,FALSE)</f>
        <v>0</v>
      </c>
      <c r="N1419" t="str">
        <f>VLOOKUP(A1419,[1]Transactions!$A$2:$Y$3480,6,FALSE)</f>
        <v>Approved</v>
      </c>
      <c r="O1419" t="str">
        <f>VLOOKUP(A1419,[1]Transactions!$A$1:$Y$3480,7,FALSE)</f>
        <v>OHM Cycles</v>
      </c>
      <c r="P1419" t="s">
        <v>28</v>
      </c>
      <c r="Q1419">
        <v>39</v>
      </c>
      <c r="R1419" t="s">
        <v>1119</v>
      </c>
      <c r="S1419" t="s">
        <v>7272</v>
      </c>
      <c r="T1419" t="s">
        <v>46</v>
      </c>
      <c r="U1419" t="s">
        <v>32</v>
      </c>
      <c r="V1419" t="s">
        <v>33</v>
      </c>
      <c r="W1419">
        <v>14</v>
      </c>
      <c r="X1419">
        <v>4</v>
      </c>
      <c r="Y1419">
        <v>2808.24</v>
      </c>
      <c r="Z1419">
        <v>967.17</v>
      </c>
      <c r="AA1419">
        <v>35</v>
      </c>
      <c r="AB1419">
        <v>21</v>
      </c>
      <c r="AC1419">
        <v>4</v>
      </c>
      <c r="AD1419">
        <v>1841.07</v>
      </c>
      <c r="AE1419">
        <f t="shared" si="155"/>
        <v>3</v>
      </c>
      <c r="AF1419">
        <f t="shared" si="159"/>
        <v>4</v>
      </c>
      <c r="AG1419">
        <f t="shared" si="156"/>
        <v>4</v>
      </c>
      <c r="AH1419">
        <f t="shared" si="157"/>
        <v>344</v>
      </c>
      <c r="AI1419" t="str">
        <f t="shared" si="158"/>
        <v>Silver Customer</v>
      </c>
    </row>
    <row r="1420" spans="1:35" x14ac:dyDescent="0.3">
      <c r="A1420">
        <v>1259</v>
      </c>
      <c r="B1420" t="s">
        <v>4327</v>
      </c>
      <c r="C1420">
        <v>4702</v>
      </c>
      <c r="D1420" t="s">
        <v>53</v>
      </c>
      <c r="E1420" t="s">
        <v>25</v>
      </c>
      <c r="F1420">
        <v>1</v>
      </c>
      <c r="G1420" t="s">
        <v>4328</v>
      </c>
      <c r="H1420" t="s">
        <v>4329</v>
      </c>
      <c r="I1420" t="str">
        <f>VLOOKUP(A1420,[1]Transactions!$A$2:$Y$3480,8,FALSE)</f>
        <v>Standard</v>
      </c>
      <c r="J1420">
        <f>VLOOKUP(A1420,[1]Transactions!$A$2:$Y$3480,13,FALSE)</f>
        <v>182.81000000000017</v>
      </c>
      <c r="K1420" s="4">
        <f>VLOOKUP(A1420,[1]Transactions!$A$2:$Y$3480,14,FALSE)</f>
        <v>34586</v>
      </c>
      <c r="M1420" t="b">
        <f>VLOOKUP(A1420,[1]Transactions!$A$2:$Y$3480,5,FALSE)</f>
        <v>1</v>
      </c>
      <c r="N1420" t="str">
        <f>VLOOKUP(A1420,[1]Transactions!$A$2:$Y$3480,6,FALSE)</f>
        <v>Approved</v>
      </c>
      <c r="O1420" t="str">
        <f>VLOOKUP(A1420,[1]Transactions!$A$1:$Y$3480,7,FALSE)</f>
        <v>Norco Bicycles</v>
      </c>
      <c r="P1420" t="s">
        <v>43</v>
      </c>
      <c r="Q1420">
        <v>23</v>
      </c>
      <c r="R1420" t="s">
        <v>762</v>
      </c>
      <c r="S1420" t="s">
        <v>45</v>
      </c>
      <c r="T1420" t="s">
        <v>31</v>
      </c>
      <c r="U1420" t="s">
        <v>32</v>
      </c>
      <c r="V1420" t="s">
        <v>47</v>
      </c>
      <c r="W1420">
        <v>9</v>
      </c>
      <c r="X1420">
        <v>7</v>
      </c>
      <c r="Y1420">
        <v>8470.17</v>
      </c>
      <c r="Z1420">
        <v>5128.04</v>
      </c>
      <c r="AA1420">
        <v>46</v>
      </c>
      <c r="AB1420">
        <v>41</v>
      </c>
      <c r="AC1420">
        <v>7</v>
      </c>
      <c r="AD1420">
        <v>3342.13</v>
      </c>
      <c r="AE1420">
        <f t="shared" si="155"/>
        <v>3</v>
      </c>
      <c r="AF1420">
        <f t="shared" si="159"/>
        <v>3</v>
      </c>
      <c r="AG1420">
        <f t="shared" si="156"/>
        <v>2</v>
      </c>
      <c r="AH1420">
        <f t="shared" si="157"/>
        <v>332</v>
      </c>
      <c r="AI1420" t="str">
        <f t="shared" si="158"/>
        <v>Silver Customer</v>
      </c>
    </row>
    <row r="1421" spans="1:35" x14ac:dyDescent="0.3">
      <c r="A1421">
        <v>3425</v>
      </c>
      <c r="B1421" t="s">
        <v>4330</v>
      </c>
      <c r="C1421">
        <v>3122</v>
      </c>
      <c r="D1421" t="s">
        <v>40</v>
      </c>
      <c r="E1421" t="s">
        <v>25</v>
      </c>
      <c r="F1421">
        <v>7</v>
      </c>
      <c r="G1421" t="s">
        <v>4331</v>
      </c>
      <c r="H1421" t="s">
        <v>4332</v>
      </c>
      <c r="I1421" t="str">
        <f>VLOOKUP(A1421,[1]Transactions!$A$2:$Y$3480,8,FALSE)</f>
        <v>Standard</v>
      </c>
      <c r="J1421">
        <f>VLOOKUP(A1421,[1]Transactions!$A$2:$Y$3480,13,FALSE)</f>
        <v>57.72999999999999</v>
      </c>
      <c r="K1421" s="4">
        <f>VLOOKUP(A1421,[1]Transactions!$A$2:$Y$3480,14,FALSE)</f>
        <v>39031</v>
      </c>
      <c r="M1421" t="b">
        <f>VLOOKUP(A1421,[1]Transactions!$A$2:$Y$3480,5,FALSE)</f>
        <v>0</v>
      </c>
      <c r="N1421" t="str">
        <f>VLOOKUP(A1421,[1]Transactions!$A$2:$Y$3480,6,FALSE)</f>
        <v>Approved</v>
      </c>
      <c r="O1421" t="str">
        <f>VLOOKUP(A1421,[1]Transactions!$A$1:$Y$3480,7,FALSE)</f>
        <v>Giant Bicycles</v>
      </c>
      <c r="P1421" t="s">
        <v>28</v>
      </c>
      <c r="Q1421">
        <v>32</v>
      </c>
      <c r="R1421" t="s">
        <v>463</v>
      </c>
      <c r="S1421" t="s">
        <v>119</v>
      </c>
      <c r="T1421" t="s">
        <v>31</v>
      </c>
      <c r="U1421" t="s">
        <v>32</v>
      </c>
      <c r="V1421" t="s">
        <v>33</v>
      </c>
      <c r="W1421">
        <v>12</v>
      </c>
      <c r="X1421">
        <v>6</v>
      </c>
      <c r="Y1421">
        <v>6287.46</v>
      </c>
      <c r="Z1421">
        <v>2937.32</v>
      </c>
      <c r="AA1421">
        <v>34</v>
      </c>
      <c r="AB1421">
        <v>18</v>
      </c>
      <c r="AC1421">
        <v>6</v>
      </c>
      <c r="AD1421">
        <v>3350.14</v>
      </c>
      <c r="AE1421">
        <f t="shared" si="155"/>
        <v>3</v>
      </c>
      <c r="AF1421">
        <f t="shared" si="159"/>
        <v>3</v>
      </c>
      <c r="AG1421">
        <f t="shared" si="156"/>
        <v>2</v>
      </c>
      <c r="AH1421">
        <f t="shared" si="157"/>
        <v>332</v>
      </c>
      <c r="AI1421" t="str">
        <f t="shared" si="158"/>
        <v>Silver Customer</v>
      </c>
    </row>
    <row r="1422" spans="1:35" x14ac:dyDescent="0.3">
      <c r="A1422">
        <v>314</v>
      </c>
      <c r="B1422" t="s">
        <v>4333</v>
      </c>
      <c r="C1422">
        <v>3064</v>
      </c>
      <c r="D1422" t="s">
        <v>40</v>
      </c>
      <c r="E1422" t="s">
        <v>25</v>
      </c>
      <c r="F1422">
        <v>3</v>
      </c>
      <c r="G1422" t="s">
        <v>3914</v>
      </c>
      <c r="H1422" t="s">
        <v>4334</v>
      </c>
      <c r="I1422" t="str">
        <f>VLOOKUP(A1422,[1]Transactions!$A$2:$Y$3480,8,FALSE)</f>
        <v>Standard</v>
      </c>
      <c r="J1422">
        <f>VLOOKUP(A1422,[1]Transactions!$A$2:$Y$3480,13,FALSE)</f>
        <v>91.15</v>
      </c>
      <c r="K1422" s="4">
        <f>VLOOKUP(A1422,[1]Transactions!$A$2:$Y$3480,14,FALSE)</f>
        <v>39298</v>
      </c>
      <c r="M1422" t="b">
        <f>VLOOKUP(A1422,[1]Transactions!$A$2:$Y$3480,5,FALSE)</f>
        <v>1</v>
      </c>
      <c r="N1422" t="str">
        <f>VLOOKUP(A1422,[1]Transactions!$A$2:$Y$3480,6,FALSE)</f>
        <v>Approved</v>
      </c>
      <c r="O1422" t="str">
        <f>VLOOKUP(A1422,[1]Transactions!$A$1:$Y$3480,7,FALSE)</f>
        <v>OHM Cycles</v>
      </c>
      <c r="P1422" t="s">
        <v>43</v>
      </c>
      <c r="Q1422">
        <v>27</v>
      </c>
      <c r="R1422" t="s">
        <v>1450</v>
      </c>
      <c r="S1422" t="s">
        <v>57</v>
      </c>
      <c r="T1422" t="s">
        <v>46</v>
      </c>
      <c r="U1422" t="s">
        <v>32</v>
      </c>
      <c r="V1422" t="s">
        <v>33</v>
      </c>
      <c r="W1422">
        <v>5</v>
      </c>
      <c r="X1422">
        <v>8</v>
      </c>
      <c r="Y1422">
        <v>6264.73</v>
      </c>
      <c r="Z1422">
        <v>3064.58</v>
      </c>
      <c r="AA1422">
        <v>58</v>
      </c>
      <c r="AB1422">
        <v>20</v>
      </c>
      <c r="AC1422">
        <v>8</v>
      </c>
      <c r="AD1422">
        <v>3200.15</v>
      </c>
      <c r="AE1422">
        <f t="shared" si="155"/>
        <v>3</v>
      </c>
      <c r="AF1422">
        <f t="shared" si="159"/>
        <v>2</v>
      </c>
      <c r="AG1422">
        <f t="shared" si="156"/>
        <v>2</v>
      </c>
      <c r="AH1422">
        <f t="shared" si="157"/>
        <v>322</v>
      </c>
      <c r="AI1422" t="str">
        <f t="shared" si="158"/>
        <v>Silver Customer</v>
      </c>
    </row>
    <row r="1423" spans="1:35" x14ac:dyDescent="0.3">
      <c r="A1423">
        <v>2377</v>
      </c>
      <c r="B1423" t="s">
        <v>4335</v>
      </c>
      <c r="C1423">
        <v>3147</v>
      </c>
      <c r="D1423" t="s">
        <v>40</v>
      </c>
      <c r="E1423" t="s">
        <v>25</v>
      </c>
      <c r="F1423">
        <v>11</v>
      </c>
      <c r="G1423" t="s">
        <v>4336</v>
      </c>
      <c r="H1423" t="s">
        <v>4337</v>
      </c>
      <c r="I1423" t="str">
        <f>VLOOKUP(A1423,[1]Transactions!$A$2:$Y$3480,8,FALSE)</f>
        <v>Standard</v>
      </c>
      <c r="J1423">
        <f>VLOOKUP(A1423,[1]Transactions!$A$2:$Y$3480,13,FALSE)</f>
        <v>574.62000000000012</v>
      </c>
      <c r="K1423" s="4">
        <f>VLOOKUP(A1423,[1]Transactions!$A$2:$Y$3480,14,FALSE)</f>
        <v>37838</v>
      </c>
      <c r="M1423" t="b">
        <f>VLOOKUP(A1423,[1]Transactions!$A$2:$Y$3480,5,FALSE)</f>
        <v>1</v>
      </c>
      <c r="N1423" t="str">
        <f>VLOOKUP(A1423,[1]Transactions!$A$2:$Y$3480,6,FALSE)</f>
        <v>Approved</v>
      </c>
      <c r="O1423" t="str">
        <f>VLOOKUP(A1423,[1]Transactions!$A$1:$Y$3480,7,FALSE)</f>
        <v>Solex</v>
      </c>
      <c r="P1423" t="s">
        <v>43</v>
      </c>
      <c r="Q1423">
        <v>29</v>
      </c>
      <c r="R1423" t="s">
        <v>706</v>
      </c>
      <c r="S1423" t="s">
        <v>219</v>
      </c>
      <c r="T1423" t="s">
        <v>46</v>
      </c>
      <c r="U1423" t="s">
        <v>32</v>
      </c>
      <c r="V1423" t="s">
        <v>47</v>
      </c>
      <c r="W1423">
        <v>2</v>
      </c>
      <c r="X1423">
        <v>5</v>
      </c>
      <c r="Y1423">
        <v>8081.98</v>
      </c>
      <c r="Z1423">
        <v>3374.43</v>
      </c>
      <c r="AA1423">
        <v>21</v>
      </c>
      <c r="AB1423">
        <v>7</v>
      </c>
      <c r="AC1423">
        <v>5</v>
      </c>
      <c r="AD1423">
        <v>4707.55</v>
      </c>
      <c r="AE1423">
        <f t="shared" si="155"/>
        <v>4</v>
      </c>
      <c r="AF1423">
        <f>_xlfn.IFS(AC1423&gt;=14,1,AND(AC1423&lt;=14,AC1423&gt;7),2,AND(AC1423&lt;=7,AC1423&gt;=5),3,AND(AC1423&lt;=4,AC1423&gt;0),4)</f>
        <v>3</v>
      </c>
      <c r="AG1423">
        <f t="shared" si="156"/>
        <v>1</v>
      </c>
      <c r="AH1423">
        <f t="shared" si="157"/>
        <v>431</v>
      </c>
      <c r="AI1423" t="str">
        <f t="shared" si="158"/>
        <v>Platinum Customer</v>
      </c>
    </row>
    <row r="1424" spans="1:35" x14ac:dyDescent="0.3">
      <c r="A1424">
        <v>1713</v>
      </c>
      <c r="B1424" t="s">
        <v>4338</v>
      </c>
      <c r="C1424">
        <v>3170</v>
      </c>
      <c r="D1424" t="s">
        <v>40</v>
      </c>
      <c r="E1424" t="s">
        <v>25</v>
      </c>
      <c r="F1424">
        <v>9</v>
      </c>
      <c r="G1424" t="s">
        <v>4339</v>
      </c>
      <c r="H1424" t="s">
        <v>4340</v>
      </c>
      <c r="I1424" t="str">
        <f>VLOOKUP(A1424,[1]Transactions!$A$2:$Y$3480,8,FALSE)</f>
        <v>Road</v>
      </c>
      <c r="J1424">
        <f>VLOOKUP(A1424,[1]Transactions!$A$2:$Y$3480,13,FALSE)</f>
        <v>104.24000000000001</v>
      </c>
      <c r="K1424" s="4">
        <f>VLOOKUP(A1424,[1]Transactions!$A$2:$Y$3480,14,FALSE)</f>
        <v>35560</v>
      </c>
      <c r="M1424" t="b">
        <f>VLOOKUP(A1424,[1]Transactions!$A$2:$Y$3480,5,FALSE)</f>
        <v>1</v>
      </c>
      <c r="N1424" t="str">
        <f>VLOOKUP(A1424,[1]Transactions!$A$2:$Y$3480,6,FALSE)</f>
        <v>Approved</v>
      </c>
      <c r="O1424" t="str">
        <f>VLOOKUP(A1424,[1]Transactions!$A$1:$Y$3480,7,FALSE)</f>
        <v>Solex</v>
      </c>
      <c r="P1424" t="s">
        <v>43</v>
      </c>
      <c r="Q1424">
        <v>89</v>
      </c>
      <c r="R1424" t="s">
        <v>603</v>
      </c>
      <c r="S1424" t="s">
        <v>57</v>
      </c>
      <c r="T1424" t="s">
        <v>46</v>
      </c>
      <c r="U1424" t="s">
        <v>32</v>
      </c>
      <c r="V1424" t="s">
        <v>33</v>
      </c>
      <c r="W1424">
        <v>21</v>
      </c>
      <c r="X1424">
        <v>7</v>
      </c>
      <c r="Y1424">
        <v>9031.89</v>
      </c>
      <c r="Z1424">
        <v>5142.71</v>
      </c>
      <c r="AA1424">
        <v>31</v>
      </c>
      <c r="AB1424">
        <v>6</v>
      </c>
      <c r="AC1424">
        <v>7</v>
      </c>
      <c r="AD1424">
        <v>3889.18</v>
      </c>
      <c r="AE1424">
        <f t="shared" si="155"/>
        <v>4</v>
      </c>
      <c r="AF1424">
        <f t="shared" si="159"/>
        <v>3</v>
      </c>
      <c r="AG1424">
        <f t="shared" si="156"/>
        <v>2</v>
      </c>
      <c r="AH1424">
        <f t="shared" si="157"/>
        <v>432</v>
      </c>
      <c r="AI1424" t="str">
        <f t="shared" si="158"/>
        <v>Platinum Customer</v>
      </c>
    </row>
    <row r="1425" spans="1:35" x14ac:dyDescent="0.3">
      <c r="A1425">
        <v>3275</v>
      </c>
      <c r="B1425" t="s">
        <v>4341</v>
      </c>
      <c r="C1425">
        <v>2074</v>
      </c>
      <c r="D1425" t="s">
        <v>24</v>
      </c>
      <c r="E1425" t="s">
        <v>25</v>
      </c>
      <c r="F1425">
        <v>11</v>
      </c>
      <c r="G1425" t="s">
        <v>4342</v>
      </c>
      <c r="H1425" t="s">
        <v>4343</v>
      </c>
      <c r="I1425" t="str">
        <f>VLOOKUP(A1425,[1]Transactions!$A$2:$Y$3480,8,FALSE)</f>
        <v>Standard</v>
      </c>
      <c r="J1425">
        <f>VLOOKUP(A1425,[1]Transactions!$A$2:$Y$3480,13,FALSE)</f>
        <v>771.12</v>
      </c>
      <c r="K1425" s="4">
        <f>VLOOKUP(A1425,[1]Transactions!$A$2:$Y$3480,14,FALSE)</f>
        <v>40487</v>
      </c>
      <c r="M1425" t="b">
        <f>VLOOKUP(A1425,[1]Transactions!$A$2:$Y$3480,5,FALSE)</f>
        <v>1</v>
      </c>
      <c r="N1425" t="str">
        <f>VLOOKUP(A1425,[1]Transactions!$A$2:$Y$3480,6,FALSE)</f>
        <v>Approved</v>
      </c>
      <c r="O1425" t="str">
        <f>VLOOKUP(A1425,[1]Transactions!$A$1:$Y$3480,7,FALSE)</f>
        <v>OHM Cycles</v>
      </c>
      <c r="P1425" t="s">
        <v>43</v>
      </c>
      <c r="Q1425">
        <v>24</v>
      </c>
      <c r="R1425" t="s">
        <v>1219</v>
      </c>
      <c r="S1425" t="s">
        <v>119</v>
      </c>
      <c r="T1425" t="s">
        <v>31</v>
      </c>
      <c r="U1425" t="s">
        <v>32</v>
      </c>
      <c r="V1425" t="s">
        <v>47</v>
      </c>
      <c r="W1425">
        <v>6</v>
      </c>
      <c r="X1425">
        <v>4</v>
      </c>
      <c r="Y1425">
        <v>2826.83</v>
      </c>
      <c r="Z1425">
        <v>1245.78</v>
      </c>
      <c r="AA1425">
        <v>44</v>
      </c>
      <c r="AB1425">
        <v>4</v>
      </c>
      <c r="AC1425">
        <v>4</v>
      </c>
      <c r="AD1425">
        <v>1581.05</v>
      </c>
      <c r="AE1425">
        <f t="shared" si="155"/>
        <v>4</v>
      </c>
      <c r="AF1425">
        <f t="shared" si="159"/>
        <v>4</v>
      </c>
      <c r="AG1425">
        <f t="shared" si="156"/>
        <v>4</v>
      </c>
      <c r="AH1425">
        <f t="shared" si="157"/>
        <v>444</v>
      </c>
      <c r="AI1425" t="str">
        <f t="shared" si="158"/>
        <v>Platinum Customer</v>
      </c>
    </row>
    <row r="1426" spans="1:35" x14ac:dyDescent="0.3">
      <c r="A1426">
        <v>1420</v>
      </c>
      <c r="B1426" t="s">
        <v>4344</v>
      </c>
      <c r="C1426">
        <v>2767</v>
      </c>
      <c r="D1426" t="s">
        <v>24</v>
      </c>
      <c r="E1426" t="s">
        <v>25</v>
      </c>
      <c r="F1426">
        <v>8</v>
      </c>
      <c r="G1426" t="s">
        <v>4345</v>
      </c>
      <c r="H1426" t="s">
        <v>4346</v>
      </c>
      <c r="I1426" t="str">
        <f>VLOOKUP(A1426,[1]Transactions!$A$2:$Y$3480,8,FALSE)</f>
        <v>Standard</v>
      </c>
      <c r="J1426">
        <f>VLOOKUP(A1426,[1]Transactions!$A$2:$Y$3480,13,FALSE)</f>
        <v>110.56</v>
      </c>
      <c r="K1426" s="4">
        <f>VLOOKUP(A1426,[1]Transactions!$A$2:$Y$3480,14,FALSE)</f>
        <v>38206</v>
      </c>
      <c r="M1426" t="b">
        <f>VLOOKUP(A1426,[1]Transactions!$A$2:$Y$3480,5,FALSE)</f>
        <v>0</v>
      </c>
      <c r="N1426" t="str">
        <f>VLOOKUP(A1426,[1]Transactions!$A$2:$Y$3480,6,FALSE)</f>
        <v>Approved</v>
      </c>
      <c r="O1426" t="str">
        <f>VLOOKUP(A1426,[1]Transactions!$A$1:$Y$3480,7,FALSE)</f>
        <v>OHM Cycles</v>
      </c>
      <c r="P1426" t="s">
        <v>43</v>
      </c>
      <c r="Q1426">
        <v>14</v>
      </c>
      <c r="R1426" t="s">
        <v>130</v>
      </c>
      <c r="S1426" t="s">
        <v>30</v>
      </c>
      <c r="T1426" t="s">
        <v>31</v>
      </c>
      <c r="U1426" t="s">
        <v>32</v>
      </c>
      <c r="V1426" t="s">
        <v>47</v>
      </c>
      <c r="W1426">
        <v>11</v>
      </c>
      <c r="X1426">
        <v>5</v>
      </c>
      <c r="Y1426">
        <v>4965.84</v>
      </c>
      <c r="Z1426">
        <v>2844.2</v>
      </c>
      <c r="AA1426">
        <v>60</v>
      </c>
      <c r="AB1426">
        <v>38</v>
      </c>
      <c r="AC1426">
        <v>5</v>
      </c>
      <c r="AD1426">
        <v>2121.64</v>
      </c>
      <c r="AE1426">
        <f t="shared" si="155"/>
        <v>3</v>
      </c>
      <c r="AF1426">
        <f t="shared" ref="AF1426:AF1427" si="160">_xlfn.IFS(AC1426&gt;=14,1,AND(AC1426&lt;=14,AC1426&gt;7),2,AND(AC1426&lt;=7,AC1426&gt;=5),3,AND(AC1426&lt;=4,AC1426&gt;0),4)</f>
        <v>3</v>
      </c>
      <c r="AG1426">
        <f t="shared" si="156"/>
        <v>3</v>
      </c>
      <c r="AH1426">
        <f t="shared" si="157"/>
        <v>333</v>
      </c>
      <c r="AI1426" t="str">
        <f t="shared" si="158"/>
        <v>Silver Customer</v>
      </c>
    </row>
    <row r="1427" spans="1:35" x14ac:dyDescent="0.3">
      <c r="A1427">
        <v>969</v>
      </c>
      <c r="B1427" t="s">
        <v>4347</v>
      </c>
      <c r="C1427">
        <v>4209</v>
      </c>
      <c r="D1427" t="s">
        <v>53</v>
      </c>
      <c r="E1427" t="s">
        <v>25</v>
      </c>
      <c r="F1427">
        <v>5</v>
      </c>
      <c r="G1427" t="s">
        <v>4348</v>
      </c>
      <c r="H1427" t="s">
        <v>4349</v>
      </c>
      <c r="I1427" t="str">
        <f>VLOOKUP(A1427,[1]Transactions!$A$2:$Y$3480,8,FALSE)</f>
        <v>Standard</v>
      </c>
      <c r="J1427">
        <f>VLOOKUP(A1427,[1]Transactions!$A$2:$Y$3480,13,FALSE)</f>
        <v>50.66</v>
      </c>
      <c r="K1427" s="4">
        <f>VLOOKUP(A1427,[1]Transactions!$A$2:$Y$3480,14,FALSE)</f>
        <v>42458</v>
      </c>
      <c r="M1427" t="b">
        <f>VLOOKUP(A1427,[1]Transactions!$A$2:$Y$3480,5,FALSE)</f>
        <v>0</v>
      </c>
      <c r="N1427" t="str">
        <f>VLOOKUP(A1427,[1]Transactions!$A$2:$Y$3480,6,FALSE)</f>
        <v>Approved</v>
      </c>
      <c r="O1427" t="str">
        <f>VLOOKUP(A1427,[1]Transactions!$A$1:$Y$3480,7,FALSE)</f>
        <v>Solex</v>
      </c>
      <c r="P1427" t="s">
        <v>43</v>
      </c>
      <c r="Q1427">
        <v>20</v>
      </c>
      <c r="R1427" t="s">
        <v>433</v>
      </c>
      <c r="S1427" t="s">
        <v>30</v>
      </c>
      <c r="T1427" t="s">
        <v>46</v>
      </c>
      <c r="U1427" t="s">
        <v>32</v>
      </c>
      <c r="V1427" t="s">
        <v>33</v>
      </c>
      <c r="W1427">
        <v>18</v>
      </c>
      <c r="X1427">
        <v>5</v>
      </c>
      <c r="Y1427">
        <v>6968.38</v>
      </c>
      <c r="Z1427">
        <v>4175.33</v>
      </c>
      <c r="AA1427">
        <v>42</v>
      </c>
      <c r="AB1427">
        <v>17</v>
      </c>
      <c r="AC1427">
        <v>5</v>
      </c>
      <c r="AD1427">
        <v>2793.05</v>
      </c>
      <c r="AE1427">
        <f t="shared" si="155"/>
        <v>4</v>
      </c>
      <c r="AF1427">
        <f t="shared" si="160"/>
        <v>3</v>
      </c>
      <c r="AG1427">
        <f t="shared" si="156"/>
        <v>3</v>
      </c>
      <c r="AH1427">
        <f t="shared" si="157"/>
        <v>433</v>
      </c>
      <c r="AI1427" t="str">
        <f t="shared" si="158"/>
        <v>Platinum Customer</v>
      </c>
    </row>
    <row r="1428" spans="1:35" x14ac:dyDescent="0.3">
      <c r="A1428">
        <v>2735</v>
      </c>
      <c r="B1428" t="s">
        <v>4350</v>
      </c>
      <c r="C1428">
        <v>4504</v>
      </c>
      <c r="D1428" t="s">
        <v>53</v>
      </c>
      <c r="E1428" t="s">
        <v>25</v>
      </c>
      <c r="F1428">
        <v>5</v>
      </c>
      <c r="G1428" t="s">
        <v>4351</v>
      </c>
      <c r="H1428" t="s">
        <v>4352</v>
      </c>
      <c r="I1428" t="str">
        <f>VLOOKUP(A1428,[1]Transactions!$A$2:$Y$3480,8,FALSE)</f>
        <v>Standard</v>
      </c>
      <c r="J1428">
        <f>VLOOKUP(A1428,[1]Transactions!$A$2:$Y$3480,13,FALSE)</f>
        <v>41.129999999999995</v>
      </c>
      <c r="K1428" s="4">
        <f>VLOOKUP(A1428,[1]Transactions!$A$2:$Y$3480,14,FALSE)</f>
        <v>37874</v>
      </c>
      <c r="M1428" t="b">
        <f>VLOOKUP(A1428,[1]Transactions!$A$2:$Y$3480,5,FALSE)</f>
        <v>1</v>
      </c>
      <c r="N1428" t="str">
        <f>VLOOKUP(A1428,[1]Transactions!$A$2:$Y$3480,6,FALSE)</f>
        <v>Approved</v>
      </c>
      <c r="O1428" t="str">
        <f>VLOOKUP(A1428,[1]Transactions!$A$1:$Y$3480,7,FALSE)</f>
        <v>Giant Bicycles</v>
      </c>
      <c r="P1428" t="s">
        <v>28</v>
      </c>
      <c r="Q1428">
        <v>18</v>
      </c>
      <c r="R1428" t="s">
        <v>161</v>
      </c>
      <c r="S1428" t="s">
        <v>45</v>
      </c>
      <c r="T1428" t="s">
        <v>46</v>
      </c>
      <c r="U1428" t="s">
        <v>32</v>
      </c>
      <c r="V1428" t="s">
        <v>33</v>
      </c>
      <c r="W1428">
        <v>14</v>
      </c>
      <c r="X1428">
        <v>2</v>
      </c>
      <c r="Y1428">
        <v>1340.77</v>
      </c>
      <c r="Z1428">
        <v>504.73</v>
      </c>
      <c r="AA1428">
        <v>62</v>
      </c>
      <c r="AB1428">
        <v>148</v>
      </c>
      <c r="AC1428">
        <v>2</v>
      </c>
      <c r="AD1428">
        <v>836.04</v>
      </c>
      <c r="AE1428">
        <f t="shared" si="155"/>
        <v>1</v>
      </c>
      <c r="AF1428">
        <f t="shared" si="159"/>
        <v>4</v>
      </c>
      <c r="AG1428">
        <f t="shared" si="156"/>
        <v>4</v>
      </c>
      <c r="AH1428">
        <f t="shared" si="157"/>
        <v>144</v>
      </c>
      <c r="AI1428" t="str">
        <f t="shared" si="158"/>
        <v>Bronz customer</v>
      </c>
    </row>
    <row r="1429" spans="1:35" x14ac:dyDescent="0.3">
      <c r="A1429">
        <v>2541</v>
      </c>
      <c r="B1429" t="s">
        <v>4353</v>
      </c>
      <c r="C1429">
        <v>2234</v>
      </c>
      <c r="D1429" t="s">
        <v>24</v>
      </c>
      <c r="E1429" t="s">
        <v>25</v>
      </c>
      <c r="F1429">
        <v>10</v>
      </c>
      <c r="G1429" t="s">
        <v>1682</v>
      </c>
      <c r="H1429" t="s">
        <v>4354</v>
      </c>
      <c r="I1429" t="str">
        <f>VLOOKUP(A1429,[1]Transactions!$A$2:$Y$3480,8,FALSE)</f>
        <v>Standard</v>
      </c>
      <c r="J1429">
        <f>VLOOKUP(A1429,[1]Transactions!$A$2:$Y$3480,13,FALSE)</f>
        <v>90.099999999999966</v>
      </c>
      <c r="K1429" s="4">
        <f>VLOOKUP(A1429,[1]Transactions!$A$2:$Y$3480,14,FALSE)</f>
        <v>38859</v>
      </c>
      <c r="M1429" t="b">
        <f>VLOOKUP(A1429,[1]Transactions!$A$2:$Y$3480,5,FALSE)</f>
        <v>1</v>
      </c>
      <c r="N1429" t="str">
        <f>VLOOKUP(A1429,[1]Transactions!$A$2:$Y$3480,6,FALSE)</f>
        <v>Approved</v>
      </c>
      <c r="O1429" t="str">
        <f>VLOOKUP(A1429,[1]Transactions!$A$1:$Y$3480,7,FALSE)</f>
        <v>Norco Bicycles</v>
      </c>
      <c r="P1429" t="s">
        <v>28</v>
      </c>
      <c r="Q1429">
        <v>17</v>
      </c>
      <c r="R1429" t="s">
        <v>4355</v>
      </c>
      <c r="S1429" t="s">
        <v>45</v>
      </c>
      <c r="T1429" t="s">
        <v>46</v>
      </c>
      <c r="U1429" t="s">
        <v>32</v>
      </c>
      <c r="V1429" t="s">
        <v>33</v>
      </c>
      <c r="W1429">
        <v>2</v>
      </c>
      <c r="X1429">
        <v>2</v>
      </c>
      <c r="Y1429">
        <v>3358.87</v>
      </c>
      <c r="Z1429">
        <v>1439.99</v>
      </c>
      <c r="AA1429">
        <v>20</v>
      </c>
      <c r="AB1429">
        <v>20</v>
      </c>
      <c r="AC1429">
        <v>2</v>
      </c>
      <c r="AD1429">
        <v>1918.88</v>
      </c>
      <c r="AE1429">
        <f t="shared" si="155"/>
        <v>3</v>
      </c>
      <c r="AF1429">
        <f t="shared" si="159"/>
        <v>4</v>
      </c>
      <c r="AG1429">
        <f t="shared" si="156"/>
        <v>3</v>
      </c>
      <c r="AH1429">
        <f t="shared" si="157"/>
        <v>343</v>
      </c>
      <c r="AI1429" t="str">
        <f t="shared" si="158"/>
        <v>Silver Customer</v>
      </c>
    </row>
    <row r="1430" spans="1:35" x14ac:dyDescent="0.3">
      <c r="A1430">
        <v>2525</v>
      </c>
      <c r="B1430" t="s">
        <v>4356</v>
      </c>
      <c r="C1430">
        <v>3500</v>
      </c>
      <c r="D1430" t="s">
        <v>40</v>
      </c>
      <c r="E1430" t="s">
        <v>25</v>
      </c>
      <c r="F1430">
        <v>2</v>
      </c>
      <c r="G1430" t="s">
        <v>4357</v>
      </c>
      <c r="H1430" t="s">
        <v>4358</v>
      </c>
      <c r="I1430" t="str">
        <f>VLOOKUP(A1430,[1]Transactions!$A$2:$Y$3480,8,FALSE)</f>
        <v>Standard</v>
      </c>
      <c r="J1430">
        <f>VLOOKUP(A1430,[1]Transactions!$A$2:$Y$3480,13,FALSE)</f>
        <v>812.44</v>
      </c>
      <c r="K1430" s="4">
        <f>VLOOKUP(A1430,[1]Transactions!$A$2:$Y$3480,14,FALSE)</f>
        <v>41064</v>
      </c>
      <c r="M1430" t="b">
        <f>VLOOKUP(A1430,[1]Transactions!$A$2:$Y$3480,5,FALSE)</f>
        <v>0</v>
      </c>
      <c r="N1430" t="str">
        <f>VLOOKUP(A1430,[1]Transactions!$A$2:$Y$3480,6,FALSE)</f>
        <v>Approved</v>
      </c>
      <c r="O1430" t="str">
        <f>VLOOKUP(A1430,[1]Transactions!$A$1:$Y$3480,7,FALSE)</f>
        <v>WeareA2B</v>
      </c>
      <c r="P1430" t="s">
        <v>28</v>
      </c>
      <c r="Q1430">
        <v>25</v>
      </c>
      <c r="R1430" t="s">
        <v>580</v>
      </c>
      <c r="S1430" t="s">
        <v>45</v>
      </c>
      <c r="T1430" t="s">
        <v>31</v>
      </c>
      <c r="U1430" t="s">
        <v>32</v>
      </c>
      <c r="V1430" t="s">
        <v>47</v>
      </c>
      <c r="W1430">
        <v>8</v>
      </c>
      <c r="X1430">
        <v>1</v>
      </c>
      <c r="Y1430">
        <v>1977.36</v>
      </c>
      <c r="Z1430">
        <v>1759.85</v>
      </c>
      <c r="AA1430">
        <v>27</v>
      </c>
      <c r="AB1430">
        <v>303</v>
      </c>
      <c r="AC1430">
        <v>1</v>
      </c>
      <c r="AD1430">
        <v>217.51</v>
      </c>
      <c r="AE1430">
        <f t="shared" si="155"/>
        <v>1</v>
      </c>
      <c r="AF1430">
        <f t="shared" si="159"/>
        <v>4</v>
      </c>
      <c r="AG1430">
        <f t="shared" si="156"/>
        <v>4</v>
      </c>
      <c r="AH1430">
        <f t="shared" si="157"/>
        <v>144</v>
      </c>
      <c r="AI1430" t="str">
        <f t="shared" si="158"/>
        <v>Bronz customer</v>
      </c>
    </row>
    <row r="1431" spans="1:35" x14ac:dyDescent="0.3">
      <c r="A1431">
        <v>933</v>
      </c>
      <c r="B1431" t="s">
        <v>4359</v>
      </c>
      <c r="C1431">
        <v>2195</v>
      </c>
      <c r="D1431" t="s">
        <v>24</v>
      </c>
      <c r="E1431" t="s">
        <v>25</v>
      </c>
      <c r="F1431">
        <v>9</v>
      </c>
      <c r="G1431" t="s">
        <v>4360</v>
      </c>
      <c r="H1431" t="s">
        <v>4361</v>
      </c>
      <c r="I1431" t="str">
        <f>VLOOKUP(A1431,[1]Transactions!$A$2:$Y$3480,8,FALSE)</f>
        <v>Standard</v>
      </c>
      <c r="J1431">
        <f>VLOOKUP(A1431,[1]Transactions!$A$2:$Y$3480,13,FALSE)</f>
        <v>737.56999999999994</v>
      </c>
      <c r="K1431" s="4">
        <f>VLOOKUP(A1431,[1]Transactions!$A$2:$Y$3480,14,FALSE)</f>
        <v>41345</v>
      </c>
      <c r="M1431" t="b">
        <f>VLOOKUP(A1431,[1]Transactions!$A$2:$Y$3480,5,FALSE)</f>
        <v>1</v>
      </c>
      <c r="N1431" t="str">
        <f>VLOOKUP(A1431,[1]Transactions!$A$2:$Y$3480,6,FALSE)</f>
        <v>Approved</v>
      </c>
      <c r="O1431" t="str">
        <f>VLOOKUP(A1431,[1]Transactions!$A$1:$Y$3480,7,FALSE)</f>
        <v>Norco Bicycles</v>
      </c>
      <c r="P1431" t="s">
        <v>43</v>
      </c>
      <c r="Q1431">
        <v>75</v>
      </c>
      <c r="R1431" t="s">
        <v>372</v>
      </c>
      <c r="S1431" t="s">
        <v>57</v>
      </c>
      <c r="T1431" t="s">
        <v>31</v>
      </c>
      <c r="U1431" t="s">
        <v>32</v>
      </c>
      <c r="V1431" t="s">
        <v>33</v>
      </c>
      <c r="W1431">
        <v>5</v>
      </c>
      <c r="X1431">
        <v>5</v>
      </c>
      <c r="Y1431">
        <v>7598.65</v>
      </c>
      <c r="Z1431">
        <v>4781.0200000000004</v>
      </c>
      <c r="AA1431">
        <v>24</v>
      </c>
      <c r="AB1431">
        <v>0</v>
      </c>
      <c r="AC1431">
        <v>5</v>
      </c>
      <c r="AD1431">
        <v>2817.63</v>
      </c>
      <c r="AE1431">
        <f>_xlfn.IFS(AB1431&gt;=85,1,AND(AB1431&lt;=84,AB1431&gt;44),2,AND(AB1431&lt;=44,AB1431&gt;17),3,AND(AB1431&lt;=18,AB1431&gt;=0),4)</f>
        <v>4</v>
      </c>
      <c r="AF1431">
        <f>_xlfn.IFS(AC1431&gt;=14,1,AND(AC1431&lt;=14,AC1431&gt;7),2,AND(AC1431&lt;=7,AC1431&gt;=5),3,AND(AC1431&lt;=4,AC1431&gt;0),4)</f>
        <v>3</v>
      </c>
      <c r="AG1431">
        <f t="shared" si="156"/>
        <v>3</v>
      </c>
      <c r="AH1431">
        <f t="shared" si="157"/>
        <v>433</v>
      </c>
      <c r="AI1431" t="str">
        <f t="shared" si="158"/>
        <v>Platinum Customer</v>
      </c>
    </row>
    <row r="1432" spans="1:35" x14ac:dyDescent="0.3">
      <c r="A1432">
        <v>988</v>
      </c>
      <c r="B1432" t="s">
        <v>4362</v>
      </c>
      <c r="C1432">
        <v>4161</v>
      </c>
      <c r="D1432" t="s">
        <v>53</v>
      </c>
      <c r="E1432" t="s">
        <v>25</v>
      </c>
      <c r="F1432">
        <v>6</v>
      </c>
      <c r="G1432" t="s">
        <v>4363</v>
      </c>
      <c r="H1432" t="s">
        <v>4364</v>
      </c>
      <c r="I1432" t="str">
        <f>VLOOKUP(A1432,[1]Transactions!$A$2:$Y$3480,8,FALSE)</f>
        <v>Road</v>
      </c>
      <c r="J1432">
        <f>VLOOKUP(A1432,[1]Transactions!$A$2:$Y$3480,13,FALSE)</f>
        <v>187.38999999999987</v>
      </c>
      <c r="K1432" s="4">
        <f>VLOOKUP(A1432,[1]Transactions!$A$2:$Y$3480,14,FALSE)</f>
        <v>40649</v>
      </c>
      <c r="M1432" t="b">
        <f>VLOOKUP(A1432,[1]Transactions!$A$2:$Y$3480,5,FALSE)</f>
        <v>1</v>
      </c>
      <c r="N1432" t="str">
        <f>VLOOKUP(A1432,[1]Transactions!$A$2:$Y$3480,6,FALSE)</f>
        <v>Approved</v>
      </c>
      <c r="O1432" t="str">
        <f>VLOOKUP(A1432,[1]Transactions!$A$1:$Y$3480,7,FALSE)</f>
        <v>Solex</v>
      </c>
      <c r="P1432" t="s">
        <v>43</v>
      </c>
      <c r="Q1432">
        <v>35</v>
      </c>
      <c r="R1432" t="s">
        <v>339</v>
      </c>
      <c r="S1432" t="s">
        <v>119</v>
      </c>
      <c r="T1432" t="s">
        <v>46</v>
      </c>
      <c r="U1432" t="s">
        <v>32</v>
      </c>
      <c r="V1432" t="s">
        <v>47</v>
      </c>
      <c r="W1432">
        <v>7</v>
      </c>
      <c r="X1432">
        <v>2</v>
      </c>
      <c r="Y1432">
        <v>769.14</v>
      </c>
      <c r="Z1432">
        <v>525.20000000000005</v>
      </c>
      <c r="AA1432">
        <v>39</v>
      </c>
      <c r="AB1432">
        <v>112</v>
      </c>
      <c r="AC1432">
        <v>2</v>
      </c>
      <c r="AD1432">
        <v>243.94</v>
      </c>
      <c r="AE1432">
        <f t="shared" si="155"/>
        <v>1</v>
      </c>
      <c r="AF1432">
        <f t="shared" si="159"/>
        <v>4</v>
      </c>
      <c r="AG1432">
        <f t="shared" si="156"/>
        <v>4</v>
      </c>
      <c r="AH1432">
        <f t="shared" si="157"/>
        <v>144</v>
      </c>
      <c r="AI1432" t="str">
        <f t="shared" si="158"/>
        <v>Bronz customer</v>
      </c>
    </row>
    <row r="1433" spans="1:35" x14ac:dyDescent="0.3">
      <c r="A1433">
        <v>967</v>
      </c>
      <c r="B1433" t="s">
        <v>4365</v>
      </c>
      <c r="C1433">
        <v>3241</v>
      </c>
      <c r="D1433" t="s">
        <v>40</v>
      </c>
      <c r="E1433" t="s">
        <v>25</v>
      </c>
      <c r="F1433">
        <v>5</v>
      </c>
      <c r="G1433" t="s">
        <v>4366</v>
      </c>
      <c r="H1433" t="s">
        <v>4367</v>
      </c>
      <c r="I1433" t="str">
        <f>VLOOKUP(A1433,[1]Transactions!$A$2:$Y$3480,8,FALSE)</f>
        <v>Standard</v>
      </c>
      <c r="J1433">
        <f>VLOOKUP(A1433,[1]Transactions!$A$2:$Y$3480,13,FALSE)</f>
        <v>356.5</v>
      </c>
      <c r="K1433" s="4">
        <f>VLOOKUP(A1433,[1]Transactions!$A$2:$Y$3480,14,FALSE)</f>
        <v>34071</v>
      </c>
      <c r="M1433" t="b">
        <f>VLOOKUP(A1433,[1]Transactions!$A$2:$Y$3480,5,FALSE)</f>
        <v>1</v>
      </c>
      <c r="N1433" t="str">
        <f>VLOOKUP(A1433,[1]Transactions!$A$2:$Y$3480,6,FALSE)</f>
        <v>Approved</v>
      </c>
      <c r="O1433" t="str">
        <f>VLOOKUP(A1433,[1]Transactions!$A$1:$Y$3480,7,FALSE)</f>
        <v>Solex</v>
      </c>
      <c r="P1433" t="s">
        <v>43</v>
      </c>
      <c r="Q1433">
        <v>44</v>
      </c>
      <c r="R1433" t="s">
        <v>80</v>
      </c>
      <c r="S1433" t="s">
        <v>119</v>
      </c>
      <c r="T1433" t="s">
        <v>38</v>
      </c>
      <c r="U1433" t="s">
        <v>32</v>
      </c>
      <c r="V1433" t="s">
        <v>33</v>
      </c>
      <c r="W1433">
        <v>1</v>
      </c>
      <c r="X1433">
        <v>4</v>
      </c>
      <c r="Y1433">
        <v>5974.77</v>
      </c>
      <c r="Z1433">
        <v>2176.42</v>
      </c>
      <c r="AA1433">
        <v>20</v>
      </c>
      <c r="AB1433">
        <v>66</v>
      </c>
      <c r="AC1433">
        <v>4</v>
      </c>
      <c r="AD1433">
        <v>3798.35</v>
      </c>
      <c r="AE1433">
        <f t="shared" si="155"/>
        <v>2</v>
      </c>
      <c r="AF1433">
        <f t="shared" si="159"/>
        <v>4</v>
      </c>
      <c r="AG1433">
        <f t="shared" si="156"/>
        <v>2</v>
      </c>
      <c r="AH1433">
        <f t="shared" si="157"/>
        <v>242</v>
      </c>
      <c r="AI1433" t="str">
        <f t="shared" si="158"/>
        <v>Gold Customerr</v>
      </c>
    </row>
    <row r="1434" spans="1:35" x14ac:dyDescent="0.3">
      <c r="A1434">
        <v>1745</v>
      </c>
      <c r="B1434" t="s">
        <v>4368</v>
      </c>
      <c r="C1434">
        <v>4300</v>
      </c>
      <c r="D1434" t="s">
        <v>53</v>
      </c>
      <c r="E1434" t="s">
        <v>25</v>
      </c>
      <c r="F1434">
        <v>4</v>
      </c>
      <c r="G1434" t="s">
        <v>2409</v>
      </c>
      <c r="H1434" t="s">
        <v>4369</v>
      </c>
      <c r="I1434" t="str">
        <f>VLOOKUP(A1434,[1]Transactions!$A$2:$Y$3480,8,FALSE)</f>
        <v>Standard</v>
      </c>
      <c r="J1434">
        <f>VLOOKUP(A1434,[1]Transactions!$A$2:$Y$3480,13,FALSE)</f>
        <v>43.97</v>
      </c>
      <c r="K1434" s="4">
        <f>VLOOKUP(A1434,[1]Transactions!$A$2:$Y$3480,14,FALSE)</f>
        <v>37668</v>
      </c>
      <c r="M1434" t="b">
        <f>VLOOKUP(A1434,[1]Transactions!$A$2:$Y$3480,5,FALSE)</f>
        <v>0</v>
      </c>
      <c r="N1434" t="str">
        <f>VLOOKUP(A1434,[1]Transactions!$A$2:$Y$3480,6,FALSE)</f>
        <v>Approved</v>
      </c>
      <c r="O1434" t="str">
        <f>VLOOKUP(A1434,[1]Transactions!$A$1:$Y$3480,7,FALSE)</f>
        <v>WeareA2B</v>
      </c>
      <c r="P1434" t="s">
        <v>43</v>
      </c>
      <c r="Q1434">
        <v>37</v>
      </c>
      <c r="R1434" t="s">
        <v>607</v>
      </c>
      <c r="S1434" t="s">
        <v>45</v>
      </c>
      <c r="T1434" t="s">
        <v>31</v>
      </c>
      <c r="U1434" t="s">
        <v>32</v>
      </c>
      <c r="V1434" t="s">
        <v>33</v>
      </c>
      <c r="W1434">
        <v>6</v>
      </c>
      <c r="X1434">
        <v>12</v>
      </c>
      <c r="Y1434">
        <v>10025.74</v>
      </c>
      <c r="Z1434">
        <v>6861.27</v>
      </c>
      <c r="AA1434">
        <v>65</v>
      </c>
      <c r="AB1434">
        <v>5</v>
      </c>
      <c r="AC1434">
        <v>12</v>
      </c>
      <c r="AD1434">
        <v>3164.47</v>
      </c>
      <c r="AE1434">
        <f t="shared" si="155"/>
        <v>4</v>
      </c>
      <c r="AF1434">
        <f t="shared" si="159"/>
        <v>2</v>
      </c>
      <c r="AG1434">
        <f t="shared" si="156"/>
        <v>2</v>
      </c>
      <c r="AH1434">
        <f t="shared" si="157"/>
        <v>422</v>
      </c>
      <c r="AI1434" t="str">
        <f t="shared" si="158"/>
        <v>Platinum Customer</v>
      </c>
    </row>
    <row r="1435" spans="1:35" x14ac:dyDescent="0.3">
      <c r="A1435">
        <v>2038</v>
      </c>
      <c r="B1435" t="s">
        <v>4370</v>
      </c>
      <c r="C1435">
        <v>3214</v>
      </c>
      <c r="D1435" t="s">
        <v>40</v>
      </c>
      <c r="E1435" t="s">
        <v>25</v>
      </c>
      <c r="F1435">
        <v>2</v>
      </c>
      <c r="G1435" t="s">
        <v>4371</v>
      </c>
      <c r="H1435" t="s">
        <v>4372</v>
      </c>
      <c r="I1435" t="str">
        <f>VLOOKUP(A1435,[1]Transactions!$A$2:$Y$3480,8,FALSE)</f>
        <v>Standard</v>
      </c>
      <c r="J1435">
        <f>VLOOKUP(A1435,[1]Transactions!$A$2:$Y$3480,13,FALSE)</f>
        <v>217.51</v>
      </c>
      <c r="K1435" s="4">
        <f>VLOOKUP(A1435,[1]Transactions!$A$2:$Y$3480,14,FALSE)</f>
        <v>40779</v>
      </c>
      <c r="M1435" t="b">
        <f>VLOOKUP(A1435,[1]Transactions!$A$2:$Y$3480,5,FALSE)</f>
        <v>1</v>
      </c>
      <c r="N1435" t="str">
        <f>VLOOKUP(A1435,[1]Transactions!$A$2:$Y$3480,6,FALSE)</f>
        <v>Approved</v>
      </c>
      <c r="O1435" t="str">
        <f>VLOOKUP(A1435,[1]Transactions!$A$1:$Y$3480,7,FALSE)</f>
        <v>Giant Bicycles</v>
      </c>
      <c r="P1435" t="s">
        <v>43</v>
      </c>
      <c r="Q1435">
        <v>9</v>
      </c>
      <c r="R1435" t="s">
        <v>165</v>
      </c>
      <c r="S1435" t="s">
        <v>45</v>
      </c>
      <c r="T1435" t="s">
        <v>31</v>
      </c>
      <c r="U1435" t="s">
        <v>32</v>
      </c>
      <c r="V1435" t="s">
        <v>33</v>
      </c>
      <c r="W1435">
        <v>5</v>
      </c>
      <c r="X1435">
        <v>4</v>
      </c>
      <c r="Y1435">
        <v>4230.2700000000004</v>
      </c>
      <c r="Z1435">
        <v>1023.1</v>
      </c>
      <c r="AA1435">
        <v>60</v>
      </c>
      <c r="AB1435">
        <v>13</v>
      </c>
      <c r="AC1435">
        <v>4</v>
      </c>
      <c r="AD1435">
        <v>3207.17</v>
      </c>
      <c r="AE1435">
        <f t="shared" si="155"/>
        <v>4</v>
      </c>
      <c r="AF1435">
        <f t="shared" si="159"/>
        <v>4</v>
      </c>
      <c r="AG1435">
        <f t="shared" si="156"/>
        <v>2</v>
      </c>
      <c r="AH1435">
        <f t="shared" si="157"/>
        <v>442</v>
      </c>
      <c r="AI1435" t="str">
        <f t="shared" si="158"/>
        <v>Platinum Customer</v>
      </c>
    </row>
    <row r="1436" spans="1:35" x14ac:dyDescent="0.3">
      <c r="A1436">
        <v>998</v>
      </c>
      <c r="B1436" t="s">
        <v>4373</v>
      </c>
      <c r="C1436">
        <v>2768</v>
      </c>
      <c r="D1436" t="s">
        <v>24</v>
      </c>
      <c r="E1436" t="s">
        <v>25</v>
      </c>
      <c r="F1436">
        <v>9</v>
      </c>
      <c r="G1436" t="s">
        <v>4374</v>
      </c>
      <c r="H1436" t="s">
        <v>4375</v>
      </c>
      <c r="I1436" t="str">
        <f>VLOOKUP(A1436,[1]Transactions!$A$2:$Y$3480,8,FALSE)</f>
        <v>Standard</v>
      </c>
      <c r="J1436">
        <f>VLOOKUP(A1436,[1]Transactions!$A$2:$Y$3480,13,FALSE)</f>
        <v>509.97</v>
      </c>
      <c r="K1436" s="4">
        <f>VLOOKUP(A1436,[1]Transactions!$A$2:$Y$3480,14,FALSE)</f>
        <v>39298</v>
      </c>
      <c r="M1436" t="b">
        <f>VLOOKUP(A1436,[1]Transactions!$A$2:$Y$3480,5,FALSE)</f>
        <v>0</v>
      </c>
      <c r="N1436" t="str">
        <f>VLOOKUP(A1436,[1]Transactions!$A$2:$Y$3480,6,FALSE)</f>
        <v>Approved</v>
      </c>
      <c r="O1436" t="str">
        <f>VLOOKUP(A1436,[1]Transactions!$A$1:$Y$3480,7,FALSE)</f>
        <v>Giant Bicycles</v>
      </c>
      <c r="P1436" t="s">
        <v>43</v>
      </c>
      <c r="Q1436">
        <v>66</v>
      </c>
      <c r="R1436" t="s">
        <v>261</v>
      </c>
      <c r="S1436" t="s">
        <v>119</v>
      </c>
      <c r="T1436" t="s">
        <v>38</v>
      </c>
      <c r="U1436" t="s">
        <v>32</v>
      </c>
      <c r="V1436" t="s">
        <v>33</v>
      </c>
      <c r="W1436">
        <v>5</v>
      </c>
      <c r="X1436">
        <v>2</v>
      </c>
      <c r="Y1436">
        <v>1565.55</v>
      </c>
      <c r="Z1436">
        <v>980.1</v>
      </c>
      <c r="AA1436">
        <v>54</v>
      </c>
      <c r="AB1436">
        <v>321</v>
      </c>
      <c r="AC1436">
        <v>2</v>
      </c>
      <c r="AD1436">
        <v>585.45000000000005</v>
      </c>
      <c r="AE1436">
        <f t="shared" si="155"/>
        <v>1</v>
      </c>
      <c r="AF1436">
        <f t="shared" si="159"/>
        <v>4</v>
      </c>
      <c r="AG1436">
        <f t="shared" si="156"/>
        <v>4</v>
      </c>
      <c r="AH1436">
        <f t="shared" si="157"/>
        <v>144</v>
      </c>
      <c r="AI1436" t="str">
        <f t="shared" si="158"/>
        <v>Bronz customer</v>
      </c>
    </row>
    <row r="1437" spans="1:35" x14ac:dyDescent="0.3">
      <c r="A1437">
        <v>3348</v>
      </c>
      <c r="B1437" t="s">
        <v>4376</v>
      </c>
      <c r="C1437">
        <v>2880</v>
      </c>
      <c r="D1437" t="s">
        <v>24</v>
      </c>
      <c r="E1437" t="s">
        <v>25</v>
      </c>
      <c r="F1437">
        <v>1</v>
      </c>
      <c r="G1437" t="s">
        <v>4311</v>
      </c>
      <c r="H1437" t="s">
        <v>4377</v>
      </c>
      <c r="I1437" t="str">
        <f>VLOOKUP(A1437,[1]Transactions!$A$2:$Y$3480,8,FALSE)</f>
        <v>Standard</v>
      </c>
      <c r="J1437">
        <f>VLOOKUP(A1437,[1]Transactions!$A$2:$Y$3480,13,FALSE)</f>
        <v>1702.5499999999997</v>
      </c>
      <c r="K1437" s="4">
        <f>VLOOKUP(A1437,[1]Transactions!$A$2:$Y$3480,14,FALSE)</f>
        <v>40649</v>
      </c>
      <c r="M1437" t="b">
        <f>VLOOKUP(A1437,[1]Transactions!$A$2:$Y$3480,5,FALSE)</f>
        <v>1</v>
      </c>
      <c r="N1437" t="str">
        <f>VLOOKUP(A1437,[1]Transactions!$A$2:$Y$3480,6,FALSE)</f>
        <v>Approved</v>
      </c>
      <c r="O1437" t="str">
        <f>VLOOKUP(A1437,[1]Transactions!$A$1:$Y$3480,7,FALSE)</f>
        <v>Trek Bicycles</v>
      </c>
      <c r="P1437" t="s">
        <v>43</v>
      </c>
      <c r="Q1437">
        <v>93</v>
      </c>
      <c r="R1437" t="s">
        <v>88</v>
      </c>
      <c r="S1437" t="s">
        <v>30</v>
      </c>
      <c r="T1437" t="s">
        <v>46</v>
      </c>
      <c r="U1437" t="s">
        <v>32</v>
      </c>
      <c r="V1437" t="s">
        <v>33</v>
      </c>
      <c r="W1437">
        <v>6</v>
      </c>
      <c r="X1437">
        <v>3</v>
      </c>
      <c r="Y1437">
        <v>2749.69</v>
      </c>
      <c r="Z1437">
        <v>1613.66</v>
      </c>
      <c r="AA1437">
        <v>63</v>
      </c>
      <c r="AB1437">
        <v>129</v>
      </c>
      <c r="AC1437">
        <v>3</v>
      </c>
      <c r="AD1437">
        <v>1136.03</v>
      </c>
      <c r="AE1437">
        <f t="shared" si="155"/>
        <v>1</v>
      </c>
      <c r="AF1437">
        <f t="shared" si="159"/>
        <v>4</v>
      </c>
      <c r="AG1437">
        <f t="shared" si="156"/>
        <v>4</v>
      </c>
      <c r="AH1437">
        <f t="shared" si="157"/>
        <v>144</v>
      </c>
      <c r="AI1437" t="str">
        <f t="shared" si="158"/>
        <v>Bronz customer</v>
      </c>
    </row>
    <row r="1438" spans="1:35" x14ac:dyDescent="0.3">
      <c r="A1438">
        <v>404</v>
      </c>
      <c r="B1438" t="s">
        <v>4378</v>
      </c>
      <c r="C1438">
        <v>2536</v>
      </c>
      <c r="D1438" t="s">
        <v>24</v>
      </c>
      <c r="E1438" t="s">
        <v>25</v>
      </c>
      <c r="F1438">
        <v>4</v>
      </c>
      <c r="G1438" t="s">
        <v>4379</v>
      </c>
      <c r="H1438" t="s">
        <v>4380</v>
      </c>
      <c r="I1438" t="str">
        <f>VLOOKUP(A1438,[1]Transactions!$A$2:$Y$3480,8,FALSE)</f>
        <v>Road</v>
      </c>
      <c r="J1438">
        <f>VLOOKUP(A1438,[1]Transactions!$A$2:$Y$3480,13,FALSE)</f>
        <v>167.20999999999998</v>
      </c>
      <c r="K1438" s="4">
        <f>VLOOKUP(A1438,[1]Transactions!$A$2:$Y$3480,14,FALSE)</f>
        <v>39298</v>
      </c>
      <c r="M1438" t="b">
        <f>VLOOKUP(A1438,[1]Transactions!$A$2:$Y$3480,5,FALSE)</f>
        <v>1</v>
      </c>
      <c r="N1438" t="str">
        <f>VLOOKUP(A1438,[1]Transactions!$A$2:$Y$3480,6,FALSE)</f>
        <v>Approved</v>
      </c>
      <c r="O1438" t="str">
        <f>VLOOKUP(A1438,[1]Transactions!$A$1:$Y$3480,7,FALSE)</f>
        <v>Norco Bicycles</v>
      </c>
      <c r="P1438" t="s">
        <v>28</v>
      </c>
      <c r="Q1438">
        <v>92</v>
      </c>
      <c r="R1438" t="s">
        <v>1017</v>
      </c>
      <c r="S1438" t="s">
        <v>45</v>
      </c>
      <c r="T1438" t="s">
        <v>38</v>
      </c>
      <c r="U1438" t="s">
        <v>32</v>
      </c>
      <c r="V1438" t="s">
        <v>33</v>
      </c>
      <c r="W1438">
        <v>4</v>
      </c>
      <c r="X1438">
        <v>8</v>
      </c>
      <c r="Y1438">
        <v>9102.3799999999992</v>
      </c>
      <c r="Z1438">
        <v>4227.83</v>
      </c>
      <c r="AA1438">
        <v>24</v>
      </c>
      <c r="AB1438">
        <v>18</v>
      </c>
      <c r="AC1438">
        <v>8</v>
      </c>
      <c r="AD1438">
        <v>4874.55</v>
      </c>
      <c r="AE1438">
        <f t="shared" si="155"/>
        <v>3</v>
      </c>
      <c r="AF1438">
        <f t="shared" si="159"/>
        <v>2</v>
      </c>
      <c r="AG1438">
        <f t="shared" si="156"/>
        <v>1</v>
      </c>
      <c r="AH1438">
        <f t="shared" si="157"/>
        <v>321</v>
      </c>
      <c r="AI1438" t="str">
        <f t="shared" si="158"/>
        <v>Silver Customer</v>
      </c>
    </row>
    <row r="1439" spans="1:35" x14ac:dyDescent="0.3">
      <c r="A1439">
        <v>3335</v>
      </c>
      <c r="B1439" t="s">
        <v>4381</v>
      </c>
      <c r="C1439">
        <v>4820</v>
      </c>
      <c r="D1439" t="s">
        <v>53</v>
      </c>
      <c r="E1439" t="s">
        <v>25</v>
      </c>
      <c r="F1439">
        <v>1</v>
      </c>
      <c r="G1439" t="s">
        <v>4382</v>
      </c>
      <c r="H1439" t="s">
        <v>4383</v>
      </c>
      <c r="I1439" t="str">
        <f>VLOOKUP(A1439,[1]Transactions!$A$2:$Y$3480,8,FALSE)</f>
        <v>Road</v>
      </c>
      <c r="J1439">
        <f>VLOOKUP(A1439,[1]Transactions!$A$2:$Y$3480,13,FALSE)</f>
        <v>309.80999999999995</v>
      </c>
      <c r="K1439" s="4">
        <f>VLOOKUP(A1439,[1]Transactions!$A$2:$Y$3480,14,FALSE)</f>
        <v>37698</v>
      </c>
      <c r="M1439" t="b">
        <f>VLOOKUP(A1439,[1]Transactions!$A$2:$Y$3480,5,FALSE)</f>
        <v>0</v>
      </c>
      <c r="N1439" t="str">
        <f>VLOOKUP(A1439,[1]Transactions!$A$2:$Y$3480,6,FALSE)</f>
        <v>Approved</v>
      </c>
      <c r="O1439" t="str">
        <f>VLOOKUP(A1439,[1]Transactions!$A$1:$Y$3480,7,FALSE)</f>
        <v>Norco Bicycles</v>
      </c>
      <c r="P1439" t="s">
        <v>28</v>
      </c>
      <c r="Q1439">
        <v>47</v>
      </c>
      <c r="R1439" t="s">
        <v>693</v>
      </c>
      <c r="S1439" t="s">
        <v>30</v>
      </c>
      <c r="T1439" t="s">
        <v>31</v>
      </c>
      <c r="U1439" t="s">
        <v>32</v>
      </c>
      <c r="V1439" t="s">
        <v>47</v>
      </c>
      <c r="W1439">
        <v>16</v>
      </c>
      <c r="X1439">
        <v>6</v>
      </c>
      <c r="Y1439">
        <v>4498.03</v>
      </c>
      <c r="Z1439">
        <v>1818.45</v>
      </c>
      <c r="AA1439">
        <v>40</v>
      </c>
      <c r="AB1439">
        <v>3</v>
      </c>
      <c r="AC1439">
        <v>6</v>
      </c>
      <c r="AD1439">
        <v>2679.58</v>
      </c>
      <c r="AE1439">
        <f t="shared" si="155"/>
        <v>4</v>
      </c>
      <c r="AF1439">
        <f t="shared" si="159"/>
        <v>3</v>
      </c>
      <c r="AG1439">
        <f t="shared" si="156"/>
        <v>3</v>
      </c>
      <c r="AH1439">
        <f t="shared" si="157"/>
        <v>433</v>
      </c>
      <c r="AI1439" t="str">
        <f t="shared" si="158"/>
        <v>Platinum Customer</v>
      </c>
    </row>
    <row r="1440" spans="1:35" x14ac:dyDescent="0.3">
      <c r="A1440">
        <v>3020</v>
      </c>
      <c r="B1440" t="s">
        <v>4384</v>
      </c>
      <c r="C1440">
        <v>4870</v>
      </c>
      <c r="D1440" t="s">
        <v>53</v>
      </c>
      <c r="E1440" t="s">
        <v>25</v>
      </c>
      <c r="F1440">
        <v>1</v>
      </c>
      <c r="G1440" t="s">
        <v>2880</v>
      </c>
      <c r="H1440" t="s">
        <v>4385</v>
      </c>
      <c r="I1440" t="str">
        <f>VLOOKUP(A1440,[1]Transactions!$A$2:$Y$3480,8,FALSE)</f>
        <v>Standard</v>
      </c>
      <c r="J1440">
        <f>VLOOKUP(A1440,[1]Transactions!$A$2:$Y$3480,13,FALSE)</f>
        <v>110.56</v>
      </c>
      <c r="K1440" s="4">
        <f>VLOOKUP(A1440,[1]Transactions!$A$2:$Y$3480,14,FALSE)</f>
        <v>38206</v>
      </c>
      <c r="M1440" t="b">
        <f>VLOOKUP(A1440,[1]Transactions!$A$2:$Y$3480,5,FALSE)</f>
        <v>0</v>
      </c>
      <c r="N1440" t="str">
        <f>VLOOKUP(A1440,[1]Transactions!$A$2:$Y$3480,6,FALSE)</f>
        <v>Approved</v>
      </c>
      <c r="O1440" t="str">
        <f>VLOOKUP(A1440,[1]Transactions!$A$1:$Y$3480,7,FALSE)</f>
        <v>OHM Cycles</v>
      </c>
      <c r="P1440" t="s">
        <v>28</v>
      </c>
      <c r="Q1440">
        <v>13</v>
      </c>
      <c r="R1440" t="s">
        <v>210</v>
      </c>
      <c r="S1440" t="s">
        <v>119</v>
      </c>
      <c r="T1440" t="s">
        <v>46</v>
      </c>
      <c r="U1440" t="s">
        <v>32</v>
      </c>
      <c r="V1440" t="s">
        <v>33</v>
      </c>
      <c r="W1440">
        <v>10</v>
      </c>
      <c r="X1440">
        <v>11</v>
      </c>
      <c r="Y1440">
        <v>10879.6</v>
      </c>
      <c r="Z1440">
        <v>8241.5</v>
      </c>
      <c r="AA1440">
        <v>54</v>
      </c>
      <c r="AB1440">
        <v>22</v>
      </c>
      <c r="AC1440">
        <v>11</v>
      </c>
      <c r="AD1440">
        <v>2638.1</v>
      </c>
      <c r="AE1440">
        <f t="shared" si="155"/>
        <v>3</v>
      </c>
      <c r="AF1440">
        <f t="shared" si="159"/>
        <v>2</v>
      </c>
      <c r="AG1440">
        <f t="shared" si="156"/>
        <v>3</v>
      </c>
      <c r="AH1440">
        <f t="shared" si="157"/>
        <v>323</v>
      </c>
      <c r="AI1440" t="str">
        <f t="shared" si="158"/>
        <v>Silver Customer</v>
      </c>
    </row>
    <row r="1441" spans="1:35" x14ac:dyDescent="0.3">
      <c r="A1441">
        <v>2001</v>
      </c>
      <c r="B1441" t="s">
        <v>4386</v>
      </c>
      <c r="C1441">
        <v>2800</v>
      </c>
      <c r="D1441" t="s">
        <v>24</v>
      </c>
      <c r="E1441" t="s">
        <v>25</v>
      </c>
      <c r="F1441">
        <v>4</v>
      </c>
      <c r="G1441" t="s">
        <v>4387</v>
      </c>
      <c r="H1441" t="s">
        <v>4388</v>
      </c>
      <c r="I1441" t="str">
        <f>VLOOKUP(A1441,[1]Transactions!$A$2:$Y$3480,8,FALSE)</f>
        <v>Road</v>
      </c>
      <c r="J1441">
        <f>VLOOKUP(A1441,[1]Transactions!$A$2:$Y$3480,13,FALSE)</f>
        <v>4.8</v>
      </c>
      <c r="K1441" s="4">
        <f>VLOOKUP(A1441,[1]Transactions!$A$2:$Y$3480,14,FALSE)</f>
        <v>34165</v>
      </c>
      <c r="M1441" t="b">
        <f>VLOOKUP(A1441,[1]Transactions!$A$2:$Y$3480,5,FALSE)</f>
        <v>0</v>
      </c>
      <c r="N1441" t="str">
        <f>VLOOKUP(A1441,[1]Transactions!$A$2:$Y$3480,6,FALSE)</f>
        <v>Approved</v>
      </c>
      <c r="O1441" t="str">
        <f>VLOOKUP(A1441,[1]Transactions!$A$1:$Y$3480,7,FALSE)</f>
        <v>OHM Cycles</v>
      </c>
      <c r="P1441" t="s">
        <v>43</v>
      </c>
      <c r="Q1441">
        <v>21</v>
      </c>
      <c r="R1441" t="s">
        <v>706</v>
      </c>
      <c r="S1441" t="s">
        <v>119</v>
      </c>
      <c r="T1441" t="s">
        <v>31</v>
      </c>
      <c r="U1441" t="s">
        <v>32</v>
      </c>
      <c r="V1441" t="s">
        <v>33</v>
      </c>
      <c r="W1441">
        <v>3</v>
      </c>
      <c r="X1441">
        <v>8</v>
      </c>
      <c r="Y1441">
        <v>10016.790000000001</v>
      </c>
      <c r="Z1441">
        <v>4668.92</v>
      </c>
      <c r="AA1441">
        <v>42</v>
      </c>
      <c r="AB1441">
        <v>86</v>
      </c>
      <c r="AC1441">
        <v>8</v>
      </c>
      <c r="AD1441">
        <v>5347.87</v>
      </c>
      <c r="AE1441">
        <f t="shared" si="155"/>
        <v>1</v>
      </c>
      <c r="AF1441">
        <f t="shared" si="159"/>
        <v>2</v>
      </c>
      <c r="AG1441">
        <f t="shared" si="156"/>
        <v>1</v>
      </c>
      <c r="AH1441">
        <f t="shared" si="157"/>
        <v>121</v>
      </c>
      <c r="AI1441" t="str">
        <f t="shared" si="158"/>
        <v>Bronz customer</v>
      </c>
    </row>
    <row r="1442" spans="1:35" x14ac:dyDescent="0.3">
      <c r="A1442">
        <v>1152</v>
      </c>
      <c r="B1442" t="s">
        <v>4389</v>
      </c>
      <c r="C1442">
        <v>4551</v>
      </c>
      <c r="D1442" t="s">
        <v>53</v>
      </c>
      <c r="E1442" t="s">
        <v>25</v>
      </c>
      <c r="F1442">
        <v>10</v>
      </c>
      <c r="G1442" t="s">
        <v>4390</v>
      </c>
      <c r="H1442" t="s">
        <v>4391</v>
      </c>
      <c r="I1442" t="str">
        <f>VLOOKUP(A1442,[1]Transactions!$A$2:$Y$3480,8,FALSE)</f>
        <v>Standard</v>
      </c>
      <c r="J1442">
        <f>VLOOKUP(A1442,[1]Transactions!$A$2:$Y$3480,13,FALSE)</f>
        <v>583.2700000000001</v>
      </c>
      <c r="K1442" s="4">
        <f>VLOOKUP(A1442,[1]Transactions!$A$2:$Y$3480,14,FALSE)</f>
        <v>36498</v>
      </c>
      <c r="M1442" t="b">
        <f>VLOOKUP(A1442,[1]Transactions!$A$2:$Y$3480,5,FALSE)</f>
        <v>1</v>
      </c>
      <c r="N1442" t="str">
        <f>VLOOKUP(A1442,[1]Transactions!$A$2:$Y$3480,6,FALSE)</f>
        <v>Approved</v>
      </c>
      <c r="O1442" t="str">
        <f>VLOOKUP(A1442,[1]Transactions!$A$1:$Y$3480,7,FALSE)</f>
        <v>OHM Cycles</v>
      </c>
      <c r="P1442" t="s">
        <v>28</v>
      </c>
      <c r="Q1442">
        <v>47</v>
      </c>
      <c r="R1442" t="s">
        <v>127</v>
      </c>
      <c r="S1442" t="s">
        <v>45</v>
      </c>
      <c r="T1442" t="s">
        <v>31</v>
      </c>
      <c r="U1442" t="s">
        <v>32</v>
      </c>
      <c r="V1442" t="s">
        <v>33</v>
      </c>
      <c r="W1442">
        <v>3</v>
      </c>
      <c r="X1442">
        <v>8</v>
      </c>
      <c r="Y1442">
        <v>9434.77</v>
      </c>
      <c r="Z1442">
        <v>4918.63</v>
      </c>
      <c r="AA1442">
        <v>22</v>
      </c>
      <c r="AB1442">
        <v>24</v>
      </c>
      <c r="AC1442">
        <v>8</v>
      </c>
      <c r="AD1442">
        <v>4516.1400000000003</v>
      </c>
      <c r="AE1442">
        <f t="shared" si="155"/>
        <v>3</v>
      </c>
      <c r="AF1442">
        <f t="shared" si="159"/>
        <v>2</v>
      </c>
      <c r="AG1442">
        <f t="shared" si="156"/>
        <v>1</v>
      </c>
      <c r="AH1442">
        <f t="shared" si="157"/>
        <v>321</v>
      </c>
      <c r="AI1442" t="str">
        <f t="shared" si="158"/>
        <v>Silver Customer</v>
      </c>
    </row>
    <row r="1443" spans="1:35" x14ac:dyDescent="0.3">
      <c r="A1443">
        <v>1699</v>
      </c>
      <c r="B1443" t="s">
        <v>4392</v>
      </c>
      <c r="C1443">
        <v>2158</v>
      </c>
      <c r="D1443" t="s">
        <v>24</v>
      </c>
      <c r="E1443" t="s">
        <v>25</v>
      </c>
      <c r="F1443">
        <v>10</v>
      </c>
      <c r="G1443" t="s">
        <v>4393</v>
      </c>
      <c r="H1443" t="s">
        <v>4394</v>
      </c>
      <c r="I1443" t="str">
        <f>VLOOKUP(A1443,[1]Transactions!$A$2:$Y$3480,8,FALSE)</f>
        <v>Standard</v>
      </c>
      <c r="J1443">
        <f>VLOOKUP(A1443,[1]Transactions!$A$2:$Y$3480,13,FALSE)</f>
        <v>110.80999999999995</v>
      </c>
      <c r="K1443" s="4">
        <f>VLOOKUP(A1443,[1]Transactions!$A$2:$Y$3480,14,FALSE)</f>
        <v>41009</v>
      </c>
      <c r="M1443" t="b">
        <f>VLOOKUP(A1443,[1]Transactions!$A$2:$Y$3480,5,FALSE)</f>
        <v>1</v>
      </c>
      <c r="N1443" t="str">
        <f>VLOOKUP(A1443,[1]Transactions!$A$2:$Y$3480,6,FALSE)</f>
        <v>Approved</v>
      </c>
      <c r="O1443" t="str">
        <f>VLOOKUP(A1443,[1]Transactions!$A$1:$Y$3480,7,FALSE)</f>
        <v>Trek Bicycles</v>
      </c>
      <c r="P1443" t="s">
        <v>28</v>
      </c>
      <c r="Q1443">
        <v>33</v>
      </c>
      <c r="R1443" t="s">
        <v>449</v>
      </c>
      <c r="S1443" t="s">
        <v>119</v>
      </c>
      <c r="T1443" t="s">
        <v>31</v>
      </c>
      <c r="U1443" t="s">
        <v>32</v>
      </c>
      <c r="V1443" t="s">
        <v>33</v>
      </c>
      <c r="W1443">
        <v>8</v>
      </c>
      <c r="X1443">
        <v>7</v>
      </c>
      <c r="Y1443">
        <v>6876.64</v>
      </c>
      <c r="Z1443">
        <v>3379.41</v>
      </c>
      <c r="AA1443">
        <v>62</v>
      </c>
      <c r="AB1443">
        <v>81</v>
      </c>
      <c r="AC1443">
        <v>7</v>
      </c>
      <c r="AD1443">
        <v>3497.23</v>
      </c>
      <c r="AE1443">
        <f t="shared" si="155"/>
        <v>2</v>
      </c>
      <c r="AF1443">
        <f t="shared" si="159"/>
        <v>3</v>
      </c>
      <c r="AG1443">
        <f t="shared" si="156"/>
        <v>2</v>
      </c>
      <c r="AH1443">
        <f t="shared" si="157"/>
        <v>232</v>
      </c>
      <c r="AI1443" t="str">
        <f t="shared" si="158"/>
        <v>Gold Customerr</v>
      </c>
    </row>
    <row r="1444" spans="1:35" x14ac:dyDescent="0.3">
      <c r="A1444">
        <v>1486</v>
      </c>
      <c r="B1444" t="s">
        <v>4395</v>
      </c>
      <c r="C1444">
        <v>2325</v>
      </c>
      <c r="D1444" t="s">
        <v>24</v>
      </c>
      <c r="E1444" t="s">
        <v>25</v>
      </c>
      <c r="F1444">
        <v>4</v>
      </c>
      <c r="G1444" t="s">
        <v>4396</v>
      </c>
      <c r="H1444" t="s">
        <v>4397</v>
      </c>
      <c r="I1444" t="str">
        <f>VLOOKUP(A1444,[1]Transactions!$A$2:$Y$3480,8,FALSE)</f>
        <v>Road</v>
      </c>
      <c r="J1444">
        <f>VLOOKUP(A1444,[1]Transactions!$A$2:$Y$3480,13,FALSE)</f>
        <v>198.22000000000003</v>
      </c>
      <c r="K1444" s="4">
        <f>VLOOKUP(A1444,[1]Transactions!$A$2:$Y$3480,14,FALSE)</f>
        <v>33879</v>
      </c>
      <c r="M1444" t="b">
        <f>VLOOKUP(A1444,[1]Transactions!$A$2:$Y$3480,5,FALSE)</f>
        <v>1</v>
      </c>
      <c r="N1444" t="str">
        <f>VLOOKUP(A1444,[1]Transactions!$A$2:$Y$3480,6,FALSE)</f>
        <v>Approved</v>
      </c>
      <c r="O1444" t="str">
        <f>VLOOKUP(A1444,[1]Transactions!$A$1:$Y$3480,7,FALSE)</f>
        <v>Giant Bicycles</v>
      </c>
      <c r="P1444" t="s">
        <v>28</v>
      </c>
      <c r="Q1444">
        <v>14</v>
      </c>
      <c r="R1444" t="s">
        <v>567</v>
      </c>
      <c r="S1444" t="s">
        <v>119</v>
      </c>
      <c r="T1444" t="s">
        <v>31</v>
      </c>
      <c r="U1444" t="s">
        <v>32</v>
      </c>
      <c r="V1444" t="s">
        <v>47</v>
      </c>
      <c r="W1444">
        <v>10</v>
      </c>
      <c r="X1444">
        <v>5</v>
      </c>
      <c r="Y1444">
        <v>4895.26</v>
      </c>
      <c r="Z1444">
        <v>1213.75</v>
      </c>
      <c r="AA1444">
        <v>42</v>
      </c>
      <c r="AB1444">
        <v>32</v>
      </c>
      <c r="AC1444">
        <v>5</v>
      </c>
      <c r="AD1444">
        <v>3681.51</v>
      </c>
      <c r="AE1444">
        <f t="shared" si="155"/>
        <v>3</v>
      </c>
      <c r="AF1444">
        <f>_xlfn.IFS(AC1444&gt;=14,1,AND(AC1444&lt;=14,AC1444&gt;7),2,AND(AC1444&lt;=7,AC1444&gt;=5),3,AND(AC1444&lt;=4,AC1444&gt;0),4)</f>
        <v>3</v>
      </c>
      <c r="AG1444">
        <f t="shared" si="156"/>
        <v>2</v>
      </c>
      <c r="AH1444">
        <f t="shared" si="157"/>
        <v>332</v>
      </c>
      <c r="AI1444" t="str">
        <f t="shared" si="158"/>
        <v>Silver Customer</v>
      </c>
    </row>
    <row r="1445" spans="1:35" x14ac:dyDescent="0.3">
      <c r="A1445">
        <v>351</v>
      </c>
      <c r="B1445" t="s">
        <v>4398</v>
      </c>
      <c r="C1445">
        <v>3131</v>
      </c>
      <c r="D1445" t="s">
        <v>40</v>
      </c>
      <c r="E1445" t="s">
        <v>25</v>
      </c>
      <c r="F1445">
        <v>10</v>
      </c>
      <c r="G1445" t="s">
        <v>4399</v>
      </c>
      <c r="H1445" t="s">
        <v>4400</v>
      </c>
      <c r="I1445" t="str">
        <f>VLOOKUP(A1445,[1]Transactions!$A$2:$Y$3480,8,FALSE)</f>
        <v>Standard</v>
      </c>
      <c r="J1445">
        <f>VLOOKUP(A1445,[1]Transactions!$A$2:$Y$3480,13,FALSE)</f>
        <v>327.9799999999999</v>
      </c>
      <c r="K1445" s="4">
        <f>VLOOKUP(A1445,[1]Transactions!$A$2:$Y$3480,14,FALSE)</f>
        <v>34170</v>
      </c>
      <c r="M1445" t="b">
        <f>VLOOKUP(A1445,[1]Transactions!$A$2:$Y$3480,5,FALSE)</f>
        <v>0</v>
      </c>
      <c r="N1445" t="str">
        <f>VLOOKUP(A1445,[1]Transactions!$A$2:$Y$3480,6,FALSE)</f>
        <v>Approved</v>
      </c>
      <c r="O1445" t="str">
        <f>VLOOKUP(A1445,[1]Transactions!$A$1:$Y$3480,7,FALSE)</f>
        <v>Solex</v>
      </c>
      <c r="P1445" t="s">
        <v>28</v>
      </c>
      <c r="Q1445">
        <v>69</v>
      </c>
      <c r="R1445" t="s">
        <v>88</v>
      </c>
      <c r="S1445" t="s">
        <v>30</v>
      </c>
      <c r="T1445" t="s">
        <v>31</v>
      </c>
      <c r="U1445" t="s">
        <v>32</v>
      </c>
      <c r="V1445" t="s">
        <v>33</v>
      </c>
      <c r="W1445">
        <v>2</v>
      </c>
      <c r="X1445">
        <v>2</v>
      </c>
      <c r="Y1445">
        <v>2832.11</v>
      </c>
      <c r="Z1445">
        <v>1393.49</v>
      </c>
      <c r="AA1445">
        <v>21</v>
      </c>
      <c r="AB1445">
        <v>11</v>
      </c>
      <c r="AC1445">
        <v>2</v>
      </c>
      <c r="AD1445">
        <v>1438.62</v>
      </c>
      <c r="AE1445">
        <f t="shared" si="155"/>
        <v>4</v>
      </c>
      <c r="AF1445">
        <f t="shared" si="159"/>
        <v>4</v>
      </c>
      <c r="AG1445">
        <f t="shared" si="156"/>
        <v>4</v>
      </c>
      <c r="AH1445">
        <f t="shared" si="157"/>
        <v>444</v>
      </c>
      <c r="AI1445" t="str">
        <f t="shared" si="158"/>
        <v>Platinum Customer</v>
      </c>
    </row>
    <row r="1446" spans="1:35" x14ac:dyDescent="0.3">
      <c r="A1446">
        <v>2410</v>
      </c>
      <c r="B1446" t="s">
        <v>4401</v>
      </c>
      <c r="C1446">
        <v>3181</v>
      </c>
      <c r="D1446" t="s">
        <v>40</v>
      </c>
      <c r="E1446" t="s">
        <v>25</v>
      </c>
      <c r="F1446">
        <v>11</v>
      </c>
      <c r="G1446" t="s">
        <v>4402</v>
      </c>
      <c r="H1446" t="s">
        <v>4403</v>
      </c>
      <c r="I1446" t="str">
        <f>VLOOKUP(A1446,[1]Transactions!$A$2:$Y$3480,8,FALSE)</f>
        <v>Road</v>
      </c>
      <c r="J1446">
        <f>VLOOKUP(A1446,[1]Transactions!$A$2:$Y$3480,13,FALSE)</f>
        <v>198.22000000000003</v>
      </c>
      <c r="K1446" s="4">
        <f>VLOOKUP(A1446,[1]Transactions!$A$2:$Y$3480,14,FALSE)</f>
        <v>33879</v>
      </c>
      <c r="M1446" t="b">
        <f>VLOOKUP(A1446,[1]Transactions!$A$2:$Y$3480,5,FALSE)</f>
        <v>1</v>
      </c>
      <c r="N1446" t="str">
        <f>VLOOKUP(A1446,[1]Transactions!$A$2:$Y$3480,6,FALSE)</f>
        <v>Approved</v>
      </c>
      <c r="O1446" t="str">
        <f>VLOOKUP(A1446,[1]Transactions!$A$1:$Y$3480,7,FALSE)</f>
        <v>Giant Bicycles</v>
      </c>
      <c r="P1446" t="s">
        <v>43</v>
      </c>
      <c r="Q1446">
        <v>75</v>
      </c>
      <c r="R1446" t="s">
        <v>567</v>
      </c>
      <c r="S1446" t="s">
        <v>119</v>
      </c>
      <c r="T1446" t="s">
        <v>31</v>
      </c>
      <c r="U1446" t="s">
        <v>32</v>
      </c>
      <c r="V1446" t="s">
        <v>33</v>
      </c>
      <c r="W1446">
        <v>21</v>
      </c>
      <c r="X1446">
        <v>6</v>
      </c>
      <c r="Y1446">
        <v>6772.02</v>
      </c>
      <c r="Z1446">
        <v>3076.29</v>
      </c>
      <c r="AA1446">
        <v>46</v>
      </c>
      <c r="AB1446">
        <v>36</v>
      </c>
      <c r="AC1446">
        <v>6</v>
      </c>
      <c r="AD1446">
        <v>3695.73</v>
      </c>
      <c r="AE1446">
        <f t="shared" si="155"/>
        <v>3</v>
      </c>
      <c r="AF1446">
        <f t="shared" si="159"/>
        <v>3</v>
      </c>
      <c r="AG1446">
        <f t="shared" si="156"/>
        <v>2</v>
      </c>
      <c r="AH1446">
        <f t="shared" si="157"/>
        <v>332</v>
      </c>
      <c r="AI1446" t="str">
        <f t="shared" si="158"/>
        <v>Silver Customer</v>
      </c>
    </row>
    <row r="1447" spans="1:35" x14ac:dyDescent="0.3">
      <c r="A1447">
        <v>673</v>
      </c>
      <c r="B1447" t="s">
        <v>4404</v>
      </c>
      <c r="C1447">
        <v>2304</v>
      </c>
      <c r="D1447" t="s">
        <v>24</v>
      </c>
      <c r="E1447" t="s">
        <v>25</v>
      </c>
      <c r="F1447">
        <v>7</v>
      </c>
      <c r="G1447" t="s">
        <v>4405</v>
      </c>
      <c r="H1447" t="s">
        <v>4406</v>
      </c>
      <c r="I1447" t="str">
        <f>VLOOKUP(A1447,[1]Transactions!$A$2:$Y$3480,8,FALSE)</f>
        <v>Standard</v>
      </c>
      <c r="J1447">
        <f>VLOOKUP(A1447,[1]Transactions!$A$2:$Y$3480,13,FALSE)</f>
        <v>14.229999999999997</v>
      </c>
      <c r="K1447" s="4">
        <f>VLOOKUP(A1447,[1]Transactions!$A$2:$Y$3480,14,FALSE)</f>
        <v>34143</v>
      </c>
      <c r="M1447" t="b">
        <f>VLOOKUP(A1447,[1]Transactions!$A$2:$Y$3480,5,FALSE)</f>
        <v>1</v>
      </c>
      <c r="N1447" t="str">
        <f>VLOOKUP(A1447,[1]Transactions!$A$2:$Y$3480,6,FALSE)</f>
        <v>Approved</v>
      </c>
      <c r="O1447" t="str">
        <f>VLOOKUP(A1447,[1]Transactions!$A$1:$Y$3480,7,FALSE)</f>
        <v>OHM Cycles</v>
      </c>
      <c r="P1447" t="s">
        <v>28</v>
      </c>
      <c r="Q1447">
        <v>35</v>
      </c>
      <c r="R1447" t="s">
        <v>658</v>
      </c>
      <c r="S1447" t="s">
        <v>30</v>
      </c>
      <c r="T1447" t="s">
        <v>31</v>
      </c>
      <c r="U1447" t="s">
        <v>32</v>
      </c>
      <c r="V1447" t="s">
        <v>33</v>
      </c>
      <c r="W1447">
        <v>4</v>
      </c>
      <c r="X1447">
        <v>5</v>
      </c>
      <c r="Y1447">
        <v>3435.22</v>
      </c>
      <c r="Z1447">
        <v>1376.52</v>
      </c>
      <c r="AA1447">
        <v>45</v>
      </c>
      <c r="AB1447">
        <v>2</v>
      </c>
      <c r="AC1447">
        <v>5</v>
      </c>
      <c r="AD1447">
        <v>2058.6999999999998</v>
      </c>
      <c r="AE1447">
        <f t="shared" si="155"/>
        <v>4</v>
      </c>
      <c r="AF1447">
        <f>_xlfn.IFS(AC1447&gt;=14,1,AND(AC1447&lt;=14,AC1447&gt;7),2,AND(AC1447&lt;=7,AC1447&gt;=5),3,AND(AC1447&lt;=4,AC1447&gt;0),4)</f>
        <v>3</v>
      </c>
      <c r="AG1447">
        <f t="shared" si="156"/>
        <v>3</v>
      </c>
      <c r="AH1447">
        <f t="shared" si="157"/>
        <v>433</v>
      </c>
      <c r="AI1447" t="str">
        <f t="shared" si="158"/>
        <v>Platinum Customer</v>
      </c>
    </row>
    <row r="1448" spans="1:35" x14ac:dyDescent="0.3">
      <c r="A1448">
        <v>554</v>
      </c>
      <c r="B1448" t="s">
        <v>4407</v>
      </c>
      <c r="C1448">
        <v>2031</v>
      </c>
      <c r="D1448" t="s">
        <v>24</v>
      </c>
      <c r="E1448" t="s">
        <v>25</v>
      </c>
      <c r="F1448">
        <v>9</v>
      </c>
      <c r="G1448" t="s">
        <v>1476</v>
      </c>
      <c r="H1448" t="s">
        <v>4408</v>
      </c>
      <c r="I1448" t="str">
        <f>VLOOKUP(A1448,[1]Transactions!$A$2:$Y$3480,8,FALSE)</f>
        <v>Standard</v>
      </c>
      <c r="J1448">
        <f>VLOOKUP(A1448,[1]Transactions!$A$2:$Y$3480,13,FALSE)</f>
        <v>1055.82</v>
      </c>
      <c r="K1448" s="4">
        <f>VLOOKUP(A1448,[1]Transactions!$A$2:$Y$3480,14,FALSE)</f>
        <v>38193</v>
      </c>
      <c r="M1448" t="b">
        <f>VLOOKUP(A1448,[1]Transactions!$A$2:$Y$3480,5,FALSE)</f>
        <v>0</v>
      </c>
      <c r="N1448" t="str">
        <f>VLOOKUP(A1448,[1]Transactions!$A$2:$Y$3480,6,FALSE)</f>
        <v>Approved</v>
      </c>
      <c r="O1448" t="str">
        <f>VLOOKUP(A1448,[1]Transactions!$A$1:$Y$3480,7,FALSE)</f>
        <v>Giant Bicycles</v>
      </c>
      <c r="P1448" t="s">
        <v>43</v>
      </c>
      <c r="Q1448">
        <v>33</v>
      </c>
      <c r="R1448" t="s">
        <v>253</v>
      </c>
      <c r="S1448" t="s">
        <v>30</v>
      </c>
      <c r="T1448" t="s">
        <v>31</v>
      </c>
      <c r="U1448" t="s">
        <v>32</v>
      </c>
      <c r="V1448" t="s">
        <v>33</v>
      </c>
      <c r="W1448">
        <v>7</v>
      </c>
      <c r="X1448">
        <v>3</v>
      </c>
      <c r="Y1448">
        <v>2306.38</v>
      </c>
      <c r="Z1448">
        <v>635.71</v>
      </c>
      <c r="AA1448">
        <v>65</v>
      </c>
      <c r="AB1448">
        <v>38</v>
      </c>
      <c r="AC1448">
        <v>3</v>
      </c>
      <c r="AD1448">
        <v>1670.67</v>
      </c>
      <c r="AE1448">
        <f t="shared" si="155"/>
        <v>3</v>
      </c>
      <c r="AF1448">
        <f t="shared" si="159"/>
        <v>4</v>
      </c>
      <c r="AG1448">
        <f t="shared" si="156"/>
        <v>4</v>
      </c>
      <c r="AH1448">
        <f t="shared" si="157"/>
        <v>344</v>
      </c>
      <c r="AI1448" t="str">
        <f t="shared" si="158"/>
        <v>Silver Customer</v>
      </c>
    </row>
    <row r="1449" spans="1:35" x14ac:dyDescent="0.3">
      <c r="A1449">
        <v>2010</v>
      </c>
      <c r="B1449" t="s">
        <v>4409</v>
      </c>
      <c r="C1449">
        <v>2563</v>
      </c>
      <c r="D1449" t="s">
        <v>24</v>
      </c>
      <c r="E1449" t="s">
        <v>25</v>
      </c>
      <c r="F1449">
        <v>11</v>
      </c>
      <c r="G1449" t="s">
        <v>1062</v>
      </c>
      <c r="H1449" t="s">
        <v>4410</v>
      </c>
      <c r="I1449" t="str">
        <f>VLOOKUP(A1449,[1]Transactions!$A$2:$Y$3480,8,FALSE)</f>
        <v>Road</v>
      </c>
      <c r="J1449">
        <f>VLOOKUP(A1449,[1]Transactions!$A$2:$Y$3480,13,FALSE)</f>
        <v>957.02</v>
      </c>
      <c r="K1449" s="4">
        <f>VLOOKUP(A1449,[1]Transactions!$A$2:$Y$3480,14,FALSE)</f>
        <v>40670</v>
      </c>
      <c r="M1449" t="b">
        <f>VLOOKUP(A1449,[1]Transactions!$A$2:$Y$3480,5,FALSE)</f>
        <v>1</v>
      </c>
      <c r="N1449" t="str">
        <f>VLOOKUP(A1449,[1]Transactions!$A$2:$Y$3480,6,FALSE)</f>
        <v>Approved</v>
      </c>
      <c r="O1449" t="str">
        <f>VLOOKUP(A1449,[1]Transactions!$A$1:$Y$3480,7,FALSE)</f>
        <v>Solex</v>
      </c>
      <c r="P1449" t="s">
        <v>28</v>
      </c>
      <c r="Q1449">
        <v>88</v>
      </c>
      <c r="R1449" t="s">
        <v>474</v>
      </c>
      <c r="S1449" t="s">
        <v>119</v>
      </c>
      <c r="T1449" t="s">
        <v>46</v>
      </c>
      <c r="U1449" t="s">
        <v>32</v>
      </c>
      <c r="V1449" t="s">
        <v>33</v>
      </c>
      <c r="W1449">
        <v>7</v>
      </c>
      <c r="X1449">
        <v>5</v>
      </c>
      <c r="Y1449">
        <v>5466.66</v>
      </c>
      <c r="Z1449">
        <v>3297.86</v>
      </c>
      <c r="AA1449">
        <v>46</v>
      </c>
      <c r="AB1449">
        <v>34</v>
      </c>
      <c r="AC1449">
        <v>5</v>
      </c>
      <c r="AD1449">
        <v>2168.8000000000002</v>
      </c>
      <c r="AE1449">
        <f t="shared" si="155"/>
        <v>3</v>
      </c>
      <c r="AF1449">
        <f>_xlfn.IFS(AC1449&gt;=14,1,AND(AC1449&lt;=14,AC1449&gt;7),2,AND(AC1449&lt;=7,AC1449&gt;=5),3,AND(AC1449&lt;=4,AC1449&gt;0),4)</f>
        <v>3</v>
      </c>
      <c r="AG1449">
        <f t="shared" si="156"/>
        <v>3</v>
      </c>
      <c r="AH1449">
        <f t="shared" si="157"/>
        <v>333</v>
      </c>
      <c r="AI1449" t="str">
        <f t="shared" si="158"/>
        <v>Silver Customer</v>
      </c>
    </row>
    <row r="1450" spans="1:35" x14ac:dyDescent="0.3">
      <c r="A1450">
        <v>1809</v>
      </c>
      <c r="B1450" t="s">
        <v>4411</v>
      </c>
      <c r="C1450">
        <v>2263</v>
      </c>
      <c r="D1450" t="s">
        <v>24</v>
      </c>
      <c r="E1450" t="s">
        <v>25</v>
      </c>
      <c r="F1450">
        <v>7</v>
      </c>
      <c r="G1450" t="s">
        <v>4412</v>
      </c>
      <c r="H1450" t="s">
        <v>4413</v>
      </c>
      <c r="I1450" t="str">
        <f>VLOOKUP(A1450,[1]Transactions!$A$2:$Y$3480,8,FALSE)</f>
        <v>Standard</v>
      </c>
      <c r="J1450">
        <f>VLOOKUP(A1450,[1]Transactions!$A$2:$Y$3480,13,FALSE)</f>
        <v>43.97</v>
      </c>
      <c r="K1450" s="4">
        <f>VLOOKUP(A1450,[1]Transactions!$A$2:$Y$3480,14,FALSE)</f>
        <v>37668</v>
      </c>
      <c r="M1450" t="b">
        <f>VLOOKUP(A1450,[1]Transactions!$A$2:$Y$3480,5,FALSE)</f>
        <v>1</v>
      </c>
      <c r="N1450" t="str">
        <f>VLOOKUP(A1450,[1]Transactions!$A$2:$Y$3480,6,FALSE)</f>
        <v>Approved</v>
      </c>
      <c r="O1450" t="str">
        <f>VLOOKUP(A1450,[1]Transactions!$A$1:$Y$3480,7,FALSE)</f>
        <v>WeareA2B</v>
      </c>
      <c r="P1450" t="s">
        <v>43</v>
      </c>
      <c r="Q1450">
        <v>67</v>
      </c>
      <c r="R1450" t="s">
        <v>1212</v>
      </c>
      <c r="S1450" t="s">
        <v>30</v>
      </c>
      <c r="T1450" t="s">
        <v>31</v>
      </c>
      <c r="U1450" t="s">
        <v>32</v>
      </c>
      <c r="V1450" t="s">
        <v>33</v>
      </c>
      <c r="W1450">
        <v>19</v>
      </c>
      <c r="X1450">
        <v>6</v>
      </c>
      <c r="Y1450">
        <v>10150.57</v>
      </c>
      <c r="Z1450">
        <v>6232.42</v>
      </c>
      <c r="AA1450">
        <v>59</v>
      </c>
      <c r="AB1450">
        <v>27</v>
      </c>
      <c r="AC1450">
        <v>6</v>
      </c>
      <c r="AD1450">
        <v>3918.15</v>
      </c>
      <c r="AE1450">
        <f t="shared" si="155"/>
        <v>3</v>
      </c>
      <c r="AF1450">
        <f t="shared" si="159"/>
        <v>3</v>
      </c>
      <c r="AG1450">
        <f t="shared" si="156"/>
        <v>2</v>
      </c>
      <c r="AH1450">
        <f t="shared" si="157"/>
        <v>332</v>
      </c>
      <c r="AI1450" t="str">
        <f t="shared" si="158"/>
        <v>Silver Customer</v>
      </c>
    </row>
    <row r="1451" spans="1:35" x14ac:dyDescent="0.3">
      <c r="A1451">
        <v>2851</v>
      </c>
      <c r="B1451" t="s">
        <v>4414</v>
      </c>
      <c r="C1451">
        <v>2770</v>
      </c>
      <c r="D1451" t="s">
        <v>24</v>
      </c>
      <c r="E1451" t="s">
        <v>25</v>
      </c>
      <c r="F1451">
        <v>8</v>
      </c>
      <c r="G1451" t="s">
        <v>4415</v>
      </c>
      <c r="H1451" t="s">
        <v>4416</v>
      </c>
      <c r="I1451" t="str">
        <f>VLOOKUP(A1451,[1]Transactions!$A$2:$Y$3480,8,FALSE)</f>
        <v>Road</v>
      </c>
      <c r="J1451">
        <f>VLOOKUP(A1451,[1]Transactions!$A$2:$Y$3480,13,FALSE)</f>
        <v>957.02</v>
      </c>
      <c r="K1451" s="4">
        <f>VLOOKUP(A1451,[1]Transactions!$A$2:$Y$3480,14,FALSE)</f>
        <v>40670</v>
      </c>
      <c r="M1451" t="b">
        <f>VLOOKUP(A1451,[1]Transactions!$A$2:$Y$3480,5,FALSE)</f>
        <v>1</v>
      </c>
      <c r="N1451" t="str">
        <f>VLOOKUP(A1451,[1]Transactions!$A$2:$Y$3480,6,FALSE)</f>
        <v>Approved</v>
      </c>
      <c r="O1451" t="str">
        <f>VLOOKUP(A1451,[1]Transactions!$A$1:$Y$3480,7,FALSE)</f>
        <v>Solex</v>
      </c>
      <c r="P1451" t="s">
        <v>28</v>
      </c>
      <c r="Q1451">
        <v>36</v>
      </c>
      <c r="R1451" t="s">
        <v>4079</v>
      </c>
      <c r="S1451" t="s">
        <v>96</v>
      </c>
      <c r="T1451" t="s">
        <v>38</v>
      </c>
      <c r="U1451" t="s">
        <v>32</v>
      </c>
      <c r="V1451" t="s">
        <v>33</v>
      </c>
      <c r="W1451">
        <v>16</v>
      </c>
      <c r="X1451">
        <v>7</v>
      </c>
      <c r="Y1451">
        <v>8383.77</v>
      </c>
      <c r="Z1451">
        <v>4342.59</v>
      </c>
      <c r="AA1451">
        <v>44</v>
      </c>
      <c r="AB1451">
        <v>9</v>
      </c>
      <c r="AC1451">
        <v>7</v>
      </c>
      <c r="AD1451">
        <v>4041.18</v>
      </c>
      <c r="AE1451">
        <f t="shared" si="155"/>
        <v>4</v>
      </c>
      <c r="AF1451">
        <f t="shared" si="159"/>
        <v>3</v>
      </c>
      <c r="AG1451">
        <f t="shared" si="156"/>
        <v>2</v>
      </c>
      <c r="AH1451">
        <f t="shared" si="157"/>
        <v>432</v>
      </c>
      <c r="AI1451" t="str">
        <f t="shared" si="158"/>
        <v>Platinum Customer</v>
      </c>
    </row>
    <row r="1452" spans="1:35" x14ac:dyDescent="0.3">
      <c r="A1452">
        <v>3195</v>
      </c>
      <c r="B1452" t="s">
        <v>4417</v>
      </c>
      <c r="C1452">
        <v>2077</v>
      </c>
      <c r="D1452" t="s">
        <v>24</v>
      </c>
      <c r="E1452" t="s">
        <v>25</v>
      </c>
      <c r="F1452">
        <v>8</v>
      </c>
      <c r="G1452" t="s">
        <v>4418</v>
      </c>
      <c r="H1452" t="s">
        <v>4419</v>
      </c>
      <c r="I1452">
        <f>VLOOKUP(A1452,[1]Transactions!$A$2:$Y$3480,8,FALSE)</f>
        <v>0</v>
      </c>
      <c r="J1452">
        <f>VLOOKUP(A1452,[1]Transactions!$A$2:$Y$3480,13,FALSE)</f>
        <v>638.29</v>
      </c>
      <c r="K1452" s="4">
        <f>VLOOKUP(A1452,[1]Transactions!$A$2:$Y$3480,14,FALSE)</f>
        <v>0</v>
      </c>
      <c r="M1452" t="b">
        <f>VLOOKUP(A1452,[1]Transactions!$A$2:$Y$3480,5,FALSE)</f>
        <v>0</v>
      </c>
      <c r="N1452" t="str">
        <f>VLOOKUP(A1452,[1]Transactions!$A$2:$Y$3480,6,FALSE)</f>
        <v>Approved</v>
      </c>
      <c r="O1452">
        <f>VLOOKUP(A1452,[1]Transactions!$A$1:$Y$3480,7,FALSE)</f>
        <v>0</v>
      </c>
      <c r="P1452" t="s">
        <v>43</v>
      </c>
      <c r="Q1452">
        <v>4</v>
      </c>
      <c r="R1452" t="s">
        <v>295</v>
      </c>
      <c r="S1452" t="s">
        <v>119</v>
      </c>
      <c r="T1452" t="s">
        <v>31</v>
      </c>
      <c r="U1452" t="s">
        <v>32</v>
      </c>
      <c r="V1452" t="s">
        <v>47</v>
      </c>
      <c r="W1452">
        <v>18</v>
      </c>
      <c r="X1452">
        <v>8</v>
      </c>
      <c r="Y1452">
        <v>7261</v>
      </c>
      <c r="Z1452">
        <v>4117.2700000000004</v>
      </c>
      <c r="AA1452">
        <v>39</v>
      </c>
      <c r="AB1452">
        <v>49</v>
      </c>
      <c r="AC1452">
        <v>8</v>
      </c>
      <c r="AD1452">
        <v>3143.73</v>
      </c>
      <c r="AE1452">
        <f t="shared" si="155"/>
        <v>2</v>
      </c>
      <c r="AF1452">
        <f t="shared" si="159"/>
        <v>2</v>
      </c>
      <c r="AG1452">
        <f t="shared" si="156"/>
        <v>2</v>
      </c>
      <c r="AH1452">
        <f t="shared" si="157"/>
        <v>222</v>
      </c>
      <c r="AI1452" t="str">
        <f t="shared" si="158"/>
        <v>Gold Customerr</v>
      </c>
    </row>
    <row r="1453" spans="1:35" x14ac:dyDescent="0.3">
      <c r="A1453">
        <v>1984</v>
      </c>
      <c r="B1453" t="s">
        <v>4420</v>
      </c>
      <c r="C1453">
        <v>2077</v>
      </c>
      <c r="D1453" t="s">
        <v>24</v>
      </c>
      <c r="E1453" t="s">
        <v>25</v>
      </c>
      <c r="F1453">
        <v>10</v>
      </c>
      <c r="G1453" t="s">
        <v>528</v>
      </c>
      <c r="H1453" t="s">
        <v>4421</v>
      </c>
      <c r="I1453" t="str">
        <f>VLOOKUP(A1453,[1]Transactions!$A$2:$Y$3480,8,FALSE)</f>
        <v>Standard</v>
      </c>
      <c r="J1453">
        <f>VLOOKUP(A1453,[1]Transactions!$A$2:$Y$3480,13,FALSE)</f>
        <v>437.46</v>
      </c>
      <c r="K1453" s="4">
        <f>VLOOKUP(A1453,[1]Transactions!$A$2:$Y$3480,14,FALSE)</f>
        <v>35052</v>
      </c>
      <c r="M1453" t="b">
        <f>VLOOKUP(A1453,[1]Transactions!$A$2:$Y$3480,5,FALSE)</f>
        <v>0</v>
      </c>
      <c r="N1453" t="str">
        <f>VLOOKUP(A1453,[1]Transactions!$A$2:$Y$3480,6,FALSE)</f>
        <v>Approved</v>
      </c>
      <c r="O1453" t="str">
        <f>VLOOKUP(A1453,[1]Transactions!$A$1:$Y$3480,7,FALSE)</f>
        <v>Solex</v>
      </c>
      <c r="P1453" t="s">
        <v>28</v>
      </c>
      <c r="Q1453">
        <v>70</v>
      </c>
      <c r="R1453" t="s">
        <v>84</v>
      </c>
      <c r="S1453" t="s">
        <v>30</v>
      </c>
      <c r="T1453" t="s">
        <v>31</v>
      </c>
      <c r="U1453" t="s">
        <v>32</v>
      </c>
      <c r="V1453" t="s">
        <v>33</v>
      </c>
      <c r="W1453">
        <v>1</v>
      </c>
      <c r="X1453">
        <v>7</v>
      </c>
      <c r="Y1453">
        <v>10526.43</v>
      </c>
      <c r="Z1453">
        <v>3270.35</v>
      </c>
      <c r="AA1453">
        <v>21</v>
      </c>
      <c r="AB1453">
        <v>48</v>
      </c>
      <c r="AC1453">
        <v>7</v>
      </c>
      <c r="AD1453">
        <v>7256.08</v>
      </c>
      <c r="AE1453">
        <f t="shared" si="155"/>
        <v>2</v>
      </c>
      <c r="AF1453">
        <f t="shared" si="159"/>
        <v>3</v>
      </c>
      <c r="AG1453">
        <f t="shared" si="156"/>
        <v>1</v>
      </c>
      <c r="AH1453">
        <f t="shared" si="157"/>
        <v>231</v>
      </c>
      <c r="AI1453" t="str">
        <f t="shared" si="158"/>
        <v>Gold Customerr</v>
      </c>
    </row>
    <row r="1454" spans="1:35" x14ac:dyDescent="0.3">
      <c r="A1454">
        <v>1916</v>
      </c>
      <c r="B1454" t="s">
        <v>4422</v>
      </c>
      <c r="C1454">
        <v>2484</v>
      </c>
      <c r="D1454" t="s">
        <v>24</v>
      </c>
      <c r="E1454" t="s">
        <v>25</v>
      </c>
      <c r="F1454">
        <v>4</v>
      </c>
      <c r="G1454" t="s">
        <v>4423</v>
      </c>
      <c r="H1454" t="s">
        <v>4424</v>
      </c>
      <c r="I1454" t="str">
        <f>VLOOKUP(A1454,[1]Transactions!$A$2:$Y$3480,8,FALSE)</f>
        <v>Standard</v>
      </c>
      <c r="J1454">
        <f>VLOOKUP(A1454,[1]Transactions!$A$2:$Y$3480,13,FALSE)</f>
        <v>128.45999999999992</v>
      </c>
      <c r="K1454" s="4">
        <f>VLOOKUP(A1454,[1]Transactions!$A$2:$Y$3480,14,FALSE)</f>
        <v>42226</v>
      </c>
      <c r="M1454" t="b">
        <f>VLOOKUP(A1454,[1]Transactions!$A$2:$Y$3480,5,FALSE)</f>
        <v>0</v>
      </c>
      <c r="N1454" t="str">
        <f>VLOOKUP(A1454,[1]Transactions!$A$2:$Y$3480,6,FALSE)</f>
        <v>Approved</v>
      </c>
      <c r="O1454" t="str">
        <f>VLOOKUP(A1454,[1]Transactions!$A$1:$Y$3480,7,FALSE)</f>
        <v>WeareA2B</v>
      </c>
      <c r="P1454" t="s">
        <v>28</v>
      </c>
      <c r="Q1454">
        <v>71</v>
      </c>
      <c r="R1454" t="s">
        <v>175</v>
      </c>
      <c r="S1454" t="s">
        <v>57</v>
      </c>
      <c r="T1454" t="s">
        <v>46</v>
      </c>
      <c r="U1454" t="s">
        <v>32</v>
      </c>
      <c r="V1454" t="s">
        <v>33</v>
      </c>
      <c r="W1454">
        <v>7</v>
      </c>
      <c r="X1454">
        <v>7</v>
      </c>
      <c r="Y1454">
        <v>7436.05</v>
      </c>
      <c r="Z1454">
        <v>2890.25</v>
      </c>
      <c r="AA1454">
        <v>25</v>
      </c>
      <c r="AB1454">
        <v>53</v>
      </c>
      <c r="AC1454">
        <v>7</v>
      </c>
      <c r="AD1454">
        <v>4545.8</v>
      </c>
      <c r="AE1454">
        <f t="shared" si="155"/>
        <v>2</v>
      </c>
      <c r="AF1454">
        <f t="shared" si="159"/>
        <v>3</v>
      </c>
      <c r="AG1454">
        <f t="shared" si="156"/>
        <v>1</v>
      </c>
      <c r="AH1454">
        <f t="shared" si="157"/>
        <v>231</v>
      </c>
      <c r="AI1454" t="str">
        <f t="shared" si="158"/>
        <v>Gold Customerr</v>
      </c>
    </row>
    <row r="1455" spans="1:35" x14ac:dyDescent="0.3">
      <c r="A1455">
        <v>3278</v>
      </c>
      <c r="B1455" t="s">
        <v>4425</v>
      </c>
      <c r="C1455">
        <v>4105</v>
      </c>
      <c r="D1455" t="s">
        <v>53</v>
      </c>
      <c r="E1455" t="s">
        <v>25</v>
      </c>
      <c r="F1455">
        <v>8</v>
      </c>
      <c r="G1455" t="s">
        <v>4426</v>
      </c>
      <c r="H1455" t="s">
        <v>4427</v>
      </c>
      <c r="I1455" t="str">
        <f>VLOOKUP(A1455,[1]Transactions!$A$2:$Y$3480,8,FALSE)</f>
        <v>Touring</v>
      </c>
      <c r="J1455">
        <f>VLOOKUP(A1455,[1]Transactions!$A$2:$Y$3480,13,FALSE)</f>
        <v>1630.25</v>
      </c>
      <c r="K1455" s="4">
        <f>VLOOKUP(A1455,[1]Transactions!$A$2:$Y$3480,14,FALSE)</f>
        <v>33259</v>
      </c>
      <c r="M1455" t="b">
        <f>VLOOKUP(A1455,[1]Transactions!$A$2:$Y$3480,5,FALSE)</f>
        <v>1</v>
      </c>
      <c r="N1455" t="str">
        <f>VLOOKUP(A1455,[1]Transactions!$A$2:$Y$3480,6,FALSE)</f>
        <v>Approved</v>
      </c>
      <c r="O1455" t="str">
        <f>VLOOKUP(A1455,[1]Transactions!$A$1:$Y$3480,7,FALSE)</f>
        <v>WeareA2B</v>
      </c>
      <c r="P1455" t="s">
        <v>28</v>
      </c>
      <c r="Q1455">
        <v>66</v>
      </c>
      <c r="R1455" t="s">
        <v>554</v>
      </c>
      <c r="S1455" t="s">
        <v>45</v>
      </c>
      <c r="T1455" t="s">
        <v>38</v>
      </c>
      <c r="U1455" t="s">
        <v>32</v>
      </c>
      <c r="V1455" t="s">
        <v>47</v>
      </c>
      <c r="W1455">
        <v>9</v>
      </c>
      <c r="X1455">
        <v>5</v>
      </c>
      <c r="Y1455">
        <v>5194.07</v>
      </c>
      <c r="Z1455">
        <v>1977.94</v>
      </c>
      <c r="AA1455">
        <v>38</v>
      </c>
      <c r="AB1455">
        <v>22</v>
      </c>
      <c r="AC1455">
        <v>5</v>
      </c>
      <c r="AD1455">
        <v>3216.13</v>
      </c>
      <c r="AE1455">
        <f t="shared" si="155"/>
        <v>3</v>
      </c>
      <c r="AF1455">
        <f>_xlfn.IFS(AC1455&gt;=14,1,AND(AC1455&lt;=14,AC1455&gt;7),2,AND(AC1455&lt;=7,AC1455&gt;=5),3,AND(AC1455&lt;=4,AC1455&gt;0),4)</f>
        <v>3</v>
      </c>
      <c r="AG1455">
        <f t="shared" si="156"/>
        <v>2</v>
      </c>
      <c r="AH1455">
        <f t="shared" si="157"/>
        <v>332</v>
      </c>
      <c r="AI1455" t="str">
        <f t="shared" si="158"/>
        <v>Silver Customer</v>
      </c>
    </row>
    <row r="1456" spans="1:35" x14ac:dyDescent="0.3">
      <c r="A1456">
        <v>1460</v>
      </c>
      <c r="B1456" t="s">
        <v>4428</v>
      </c>
      <c r="C1456">
        <v>2207</v>
      </c>
      <c r="D1456" t="s">
        <v>24</v>
      </c>
      <c r="E1456" t="s">
        <v>25</v>
      </c>
      <c r="F1456">
        <v>9</v>
      </c>
      <c r="G1456" t="s">
        <v>4429</v>
      </c>
      <c r="H1456" t="s">
        <v>4430</v>
      </c>
      <c r="I1456" t="str">
        <f>VLOOKUP(A1456,[1]Transactions!$A$2:$Y$3480,8,FALSE)</f>
        <v>Standard</v>
      </c>
      <c r="J1456">
        <f>VLOOKUP(A1456,[1]Transactions!$A$2:$Y$3480,13,FALSE)</f>
        <v>144.26</v>
      </c>
      <c r="K1456" s="4">
        <f>VLOOKUP(A1456,[1]Transactions!$A$2:$Y$3480,14,FALSE)</f>
        <v>35052</v>
      </c>
      <c r="M1456" t="b">
        <f>VLOOKUP(A1456,[1]Transactions!$A$2:$Y$3480,5,FALSE)</f>
        <v>0</v>
      </c>
      <c r="N1456" t="str">
        <f>VLOOKUP(A1456,[1]Transactions!$A$2:$Y$3480,6,FALSE)</f>
        <v>Approved</v>
      </c>
      <c r="O1456" t="str">
        <f>VLOOKUP(A1456,[1]Transactions!$A$1:$Y$3480,7,FALSE)</f>
        <v>Giant Bicycles</v>
      </c>
      <c r="P1456" t="s">
        <v>28</v>
      </c>
      <c r="Q1456">
        <v>92</v>
      </c>
      <c r="R1456" t="s">
        <v>84</v>
      </c>
      <c r="S1456" t="s">
        <v>45</v>
      </c>
      <c r="T1456" t="s">
        <v>46</v>
      </c>
      <c r="U1456" t="s">
        <v>32</v>
      </c>
      <c r="V1456" t="s">
        <v>33</v>
      </c>
      <c r="W1456">
        <v>13</v>
      </c>
      <c r="X1456">
        <v>8</v>
      </c>
      <c r="Y1456">
        <v>14633.24</v>
      </c>
      <c r="Z1456">
        <v>3845.64</v>
      </c>
      <c r="AA1456">
        <v>47</v>
      </c>
      <c r="AB1456">
        <v>12</v>
      </c>
      <c r="AC1456">
        <v>8</v>
      </c>
      <c r="AD1456">
        <v>10787.6</v>
      </c>
      <c r="AE1456">
        <f t="shared" si="155"/>
        <v>4</v>
      </c>
      <c r="AF1456">
        <f t="shared" si="159"/>
        <v>2</v>
      </c>
      <c r="AG1456">
        <f t="shared" si="156"/>
        <v>1</v>
      </c>
      <c r="AH1456">
        <f t="shared" si="157"/>
        <v>421</v>
      </c>
      <c r="AI1456" t="str">
        <f t="shared" si="158"/>
        <v>Platinum Customer</v>
      </c>
    </row>
    <row r="1457" spans="1:35" x14ac:dyDescent="0.3">
      <c r="A1457">
        <v>3109</v>
      </c>
      <c r="B1457" t="s">
        <v>4431</v>
      </c>
      <c r="C1457">
        <v>2170</v>
      </c>
      <c r="D1457" t="s">
        <v>24</v>
      </c>
      <c r="E1457" t="s">
        <v>25</v>
      </c>
      <c r="F1457">
        <v>9</v>
      </c>
      <c r="G1457" t="s">
        <v>4432</v>
      </c>
      <c r="H1457" t="s">
        <v>4433</v>
      </c>
      <c r="I1457" t="str">
        <f>VLOOKUP(A1457,[1]Transactions!$A$2:$Y$3480,8,FALSE)</f>
        <v>Road</v>
      </c>
      <c r="J1457">
        <f>VLOOKUP(A1457,[1]Transactions!$A$2:$Y$3480,13,FALSE)</f>
        <v>133.38</v>
      </c>
      <c r="K1457" s="4">
        <f>VLOOKUP(A1457,[1]Transactions!$A$2:$Y$3480,14,FALSE)</f>
        <v>41064</v>
      </c>
      <c r="M1457" t="b">
        <f>VLOOKUP(A1457,[1]Transactions!$A$2:$Y$3480,5,FALSE)</f>
        <v>1</v>
      </c>
      <c r="N1457" t="str">
        <f>VLOOKUP(A1457,[1]Transactions!$A$2:$Y$3480,6,FALSE)</f>
        <v>Approved</v>
      </c>
      <c r="O1457" t="str">
        <f>VLOOKUP(A1457,[1]Transactions!$A$1:$Y$3480,7,FALSE)</f>
        <v>Trek Bicycles</v>
      </c>
      <c r="P1457" t="s">
        <v>43</v>
      </c>
      <c r="Q1457">
        <v>75</v>
      </c>
      <c r="R1457" t="s">
        <v>2217</v>
      </c>
      <c r="S1457" t="s">
        <v>30</v>
      </c>
      <c r="T1457" t="s">
        <v>31</v>
      </c>
      <c r="U1457" t="s">
        <v>32</v>
      </c>
      <c r="V1457" t="s">
        <v>33</v>
      </c>
      <c r="W1457">
        <v>10</v>
      </c>
      <c r="X1457">
        <v>5</v>
      </c>
      <c r="Y1457">
        <v>6150.85</v>
      </c>
      <c r="Z1457">
        <v>3070.22</v>
      </c>
      <c r="AA1457">
        <v>62</v>
      </c>
      <c r="AB1457">
        <v>169</v>
      </c>
      <c r="AC1457">
        <v>5</v>
      </c>
      <c r="AD1457">
        <v>3080.63</v>
      </c>
      <c r="AE1457">
        <f t="shared" si="155"/>
        <v>1</v>
      </c>
      <c r="AF1457">
        <f>_xlfn.IFS(AC1457&gt;=14,1,AND(AC1457&lt;=14,AC1457&gt;7),2,AND(AC1457&lt;=7,AC1457&gt;=5),3,AND(AC1457&lt;=4,AC1457&gt;0),4)</f>
        <v>3</v>
      </c>
      <c r="AG1457">
        <f t="shared" si="156"/>
        <v>2</v>
      </c>
      <c r="AH1457">
        <f t="shared" si="157"/>
        <v>132</v>
      </c>
      <c r="AI1457" t="str">
        <f t="shared" si="158"/>
        <v>Bronz customer</v>
      </c>
    </row>
    <row r="1458" spans="1:35" x14ac:dyDescent="0.3">
      <c r="A1458">
        <v>3497</v>
      </c>
      <c r="B1458" t="s">
        <v>4434</v>
      </c>
      <c r="C1458">
        <v>3976</v>
      </c>
      <c r="D1458" t="s">
        <v>40</v>
      </c>
      <c r="E1458" t="s">
        <v>25</v>
      </c>
      <c r="F1458">
        <v>5</v>
      </c>
      <c r="G1458" t="s">
        <v>4435</v>
      </c>
      <c r="H1458" t="s">
        <v>4436</v>
      </c>
      <c r="I1458" t="e">
        <f>VLOOKUP(A1458,[1]Transactions!$A$2:$Y$3480,8,FALSE)</f>
        <v>#N/A</v>
      </c>
      <c r="J1458" t="e">
        <f>VLOOKUP(A1458,[1]Transactions!$A$2:$Y$3480,13,FALSE)</f>
        <v>#N/A</v>
      </c>
      <c r="K1458" s="4" t="e">
        <f>VLOOKUP(A1458,[1]Transactions!$A$2:$Y$3480,14,FALSE)</f>
        <v>#N/A</v>
      </c>
      <c r="M1458" t="e">
        <f>VLOOKUP(A1458,[1]Transactions!$A$2:$Y$3480,5,FALSE)</f>
        <v>#N/A</v>
      </c>
      <c r="N1458" t="e">
        <f>VLOOKUP(A1458,[1]Transactions!$A$2:$Y$3480,6,FALSE)</f>
        <v>#N/A</v>
      </c>
      <c r="O1458" t="e">
        <f>VLOOKUP(A1458,[1]Transactions!$A$1:$Y$3480,7,FALSE)</f>
        <v>#N/A</v>
      </c>
      <c r="P1458" t="s">
        <v>43</v>
      </c>
      <c r="Q1458">
        <v>73</v>
      </c>
      <c r="R1458" t="s">
        <v>2738</v>
      </c>
      <c r="S1458" t="s">
        <v>119</v>
      </c>
      <c r="T1458" t="s">
        <v>38</v>
      </c>
      <c r="U1458" t="s">
        <v>32</v>
      </c>
      <c r="V1458" t="s">
        <v>33</v>
      </c>
      <c r="W1458">
        <v>18</v>
      </c>
      <c r="X1458">
        <v>3</v>
      </c>
      <c r="Y1458">
        <v>3744.07</v>
      </c>
      <c r="Z1458">
        <v>2095.75</v>
      </c>
      <c r="AA1458">
        <v>34</v>
      </c>
      <c r="AB1458">
        <v>52</v>
      </c>
      <c r="AC1458">
        <v>3</v>
      </c>
      <c r="AD1458">
        <v>1648.32</v>
      </c>
      <c r="AE1458">
        <f t="shared" si="155"/>
        <v>2</v>
      </c>
      <c r="AF1458">
        <f t="shared" si="159"/>
        <v>4</v>
      </c>
      <c r="AG1458">
        <f t="shared" si="156"/>
        <v>4</v>
      </c>
      <c r="AH1458">
        <f t="shared" si="157"/>
        <v>244</v>
      </c>
      <c r="AI1458" t="str">
        <f t="shared" si="158"/>
        <v>Gold Customerr</v>
      </c>
    </row>
    <row r="1459" spans="1:35" x14ac:dyDescent="0.3">
      <c r="A1459">
        <v>2334</v>
      </c>
      <c r="B1459" t="s">
        <v>4437</v>
      </c>
      <c r="C1459">
        <v>3106</v>
      </c>
      <c r="D1459" t="s">
        <v>40</v>
      </c>
      <c r="E1459" t="s">
        <v>25</v>
      </c>
      <c r="F1459">
        <v>10</v>
      </c>
      <c r="G1459" t="s">
        <v>2362</v>
      </c>
      <c r="H1459" t="s">
        <v>4438</v>
      </c>
      <c r="I1459" t="str">
        <f>VLOOKUP(A1459,[1]Transactions!$A$2:$Y$3480,8,FALSE)</f>
        <v>Road</v>
      </c>
      <c r="J1459">
        <f>VLOOKUP(A1459,[1]Transactions!$A$2:$Y$3480,13,FALSE)</f>
        <v>75.480000000000018</v>
      </c>
      <c r="K1459" s="4">
        <f>VLOOKUP(A1459,[1]Transactions!$A$2:$Y$3480,14,FALSE)</f>
        <v>38339</v>
      </c>
      <c r="M1459" t="b">
        <f>VLOOKUP(A1459,[1]Transactions!$A$2:$Y$3480,5,FALSE)</f>
        <v>0</v>
      </c>
      <c r="N1459" t="str">
        <f>VLOOKUP(A1459,[1]Transactions!$A$2:$Y$3480,6,FALSE)</f>
        <v>Approved</v>
      </c>
      <c r="O1459" t="str">
        <f>VLOOKUP(A1459,[1]Transactions!$A$1:$Y$3480,7,FALSE)</f>
        <v>Trek Bicycles</v>
      </c>
      <c r="P1459" t="s">
        <v>28</v>
      </c>
      <c r="Q1459">
        <v>30</v>
      </c>
      <c r="R1459" t="s">
        <v>51</v>
      </c>
      <c r="S1459" t="s">
        <v>30</v>
      </c>
      <c r="T1459" t="s">
        <v>38</v>
      </c>
      <c r="U1459" t="s">
        <v>32</v>
      </c>
      <c r="V1459" t="s">
        <v>47</v>
      </c>
      <c r="W1459">
        <v>5</v>
      </c>
      <c r="X1459">
        <v>3</v>
      </c>
      <c r="Y1459">
        <v>3616.74</v>
      </c>
      <c r="Z1459">
        <v>2300.98</v>
      </c>
      <c r="AA1459">
        <v>24</v>
      </c>
      <c r="AB1459">
        <v>69</v>
      </c>
      <c r="AC1459">
        <v>3</v>
      </c>
      <c r="AD1459">
        <v>1315.76</v>
      </c>
      <c r="AE1459">
        <f t="shared" si="155"/>
        <v>2</v>
      </c>
      <c r="AF1459">
        <f t="shared" si="159"/>
        <v>4</v>
      </c>
      <c r="AG1459">
        <f t="shared" si="156"/>
        <v>4</v>
      </c>
      <c r="AH1459">
        <f t="shared" si="157"/>
        <v>244</v>
      </c>
      <c r="AI1459" t="str">
        <f t="shared" si="158"/>
        <v>Gold Customerr</v>
      </c>
    </row>
    <row r="1460" spans="1:35" x14ac:dyDescent="0.3">
      <c r="A1460">
        <v>549</v>
      </c>
      <c r="B1460" t="s">
        <v>4439</v>
      </c>
      <c r="C1460">
        <v>2716</v>
      </c>
      <c r="D1460" t="s">
        <v>24</v>
      </c>
      <c r="E1460" t="s">
        <v>25</v>
      </c>
      <c r="F1460">
        <v>1</v>
      </c>
      <c r="G1460" t="s">
        <v>4440</v>
      </c>
      <c r="H1460" t="s">
        <v>4441</v>
      </c>
      <c r="I1460" t="str">
        <f>VLOOKUP(A1460,[1]Transactions!$A$2:$Y$3480,8,FALSE)</f>
        <v>Standard</v>
      </c>
      <c r="J1460">
        <f>VLOOKUP(A1460,[1]Transactions!$A$2:$Y$3480,13,FALSE)</f>
        <v>448.67999999999995</v>
      </c>
      <c r="K1460" s="4">
        <f>VLOOKUP(A1460,[1]Transactions!$A$2:$Y$3480,14,FALSE)</f>
        <v>42688</v>
      </c>
      <c r="M1460" t="b">
        <f>VLOOKUP(A1460,[1]Transactions!$A$2:$Y$3480,5,FALSE)</f>
        <v>0</v>
      </c>
      <c r="N1460" t="str">
        <f>VLOOKUP(A1460,[1]Transactions!$A$2:$Y$3480,6,FALSE)</f>
        <v>Approved</v>
      </c>
      <c r="O1460" t="str">
        <f>VLOOKUP(A1460,[1]Transactions!$A$1:$Y$3480,7,FALSE)</f>
        <v>Giant Bicycles</v>
      </c>
      <c r="P1460" t="s">
        <v>28</v>
      </c>
      <c r="Q1460">
        <v>84</v>
      </c>
      <c r="R1460" t="s">
        <v>415</v>
      </c>
      <c r="S1460" t="s">
        <v>57</v>
      </c>
      <c r="T1460" t="s">
        <v>31</v>
      </c>
      <c r="U1460" t="s">
        <v>32</v>
      </c>
      <c r="V1460" t="s">
        <v>33</v>
      </c>
      <c r="W1460">
        <v>2</v>
      </c>
      <c r="X1460">
        <v>8</v>
      </c>
      <c r="Y1460">
        <v>7971.78</v>
      </c>
      <c r="Z1460">
        <v>4220.03</v>
      </c>
      <c r="AA1460">
        <v>35</v>
      </c>
      <c r="AB1460">
        <v>40</v>
      </c>
      <c r="AC1460">
        <v>8</v>
      </c>
      <c r="AD1460">
        <v>3751.75</v>
      </c>
      <c r="AE1460">
        <f t="shared" si="155"/>
        <v>3</v>
      </c>
      <c r="AF1460">
        <f t="shared" si="159"/>
        <v>2</v>
      </c>
      <c r="AG1460">
        <f t="shared" si="156"/>
        <v>2</v>
      </c>
      <c r="AH1460">
        <f t="shared" si="157"/>
        <v>322</v>
      </c>
      <c r="AI1460" t="str">
        <f t="shared" si="158"/>
        <v>Silver Customer</v>
      </c>
    </row>
    <row r="1461" spans="1:35" x14ac:dyDescent="0.3">
      <c r="A1461">
        <v>2931</v>
      </c>
      <c r="B1461" t="s">
        <v>4442</v>
      </c>
      <c r="C1461">
        <v>4702</v>
      </c>
      <c r="D1461" t="s">
        <v>53</v>
      </c>
      <c r="E1461" t="s">
        <v>25</v>
      </c>
      <c r="F1461">
        <v>5</v>
      </c>
      <c r="G1461" t="s">
        <v>4443</v>
      </c>
      <c r="H1461" t="s">
        <v>4444</v>
      </c>
      <c r="I1461" t="str">
        <f>VLOOKUP(A1461,[1]Transactions!$A$2:$Y$3480,8,FALSE)</f>
        <v>Standard</v>
      </c>
      <c r="J1461">
        <f>VLOOKUP(A1461,[1]Transactions!$A$2:$Y$3480,13,FALSE)</f>
        <v>409.86000000000013</v>
      </c>
      <c r="K1461" s="4">
        <f>VLOOKUP(A1461,[1]Transactions!$A$2:$Y$3480,14,FALSE)</f>
        <v>35378</v>
      </c>
      <c r="M1461" t="b">
        <f>VLOOKUP(A1461,[1]Transactions!$A$2:$Y$3480,5,FALSE)</f>
        <v>0</v>
      </c>
      <c r="N1461" t="str">
        <f>VLOOKUP(A1461,[1]Transactions!$A$2:$Y$3480,6,FALSE)</f>
        <v>Approved</v>
      </c>
      <c r="O1461" t="str">
        <f>VLOOKUP(A1461,[1]Transactions!$A$1:$Y$3480,7,FALSE)</f>
        <v>Solex</v>
      </c>
      <c r="P1461" t="s">
        <v>28</v>
      </c>
      <c r="Q1461">
        <v>61</v>
      </c>
      <c r="R1461" t="s">
        <v>425</v>
      </c>
      <c r="S1461" t="s">
        <v>219</v>
      </c>
      <c r="T1461" t="s">
        <v>31</v>
      </c>
      <c r="U1461" t="s">
        <v>32</v>
      </c>
      <c r="V1461" t="s">
        <v>33</v>
      </c>
      <c r="W1461">
        <v>6</v>
      </c>
      <c r="X1461">
        <v>6</v>
      </c>
      <c r="Y1461">
        <v>4741.6000000000004</v>
      </c>
      <c r="Z1461">
        <v>3041.05</v>
      </c>
      <c r="AA1461">
        <v>41</v>
      </c>
      <c r="AB1461">
        <v>57</v>
      </c>
      <c r="AC1461">
        <v>6</v>
      </c>
      <c r="AD1461">
        <v>1700.55</v>
      </c>
      <c r="AE1461">
        <f t="shared" si="155"/>
        <v>2</v>
      </c>
      <c r="AF1461">
        <f t="shared" si="159"/>
        <v>3</v>
      </c>
      <c r="AG1461">
        <f t="shared" si="156"/>
        <v>4</v>
      </c>
      <c r="AH1461">
        <f t="shared" si="157"/>
        <v>234</v>
      </c>
      <c r="AI1461" t="str">
        <f t="shared" si="158"/>
        <v>Gold Customerr</v>
      </c>
    </row>
    <row r="1462" spans="1:35" x14ac:dyDescent="0.3">
      <c r="A1462">
        <v>1206</v>
      </c>
      <c r="B1462" t="s">
        <v>4445</v>
      </c>
      <c r="C1462">
        <v>3429</v>
      </c>
      <c r="D1462" t="s">
        <v>40</v>
      </c>
      <c r="E1462" t="s">
        <v>25</v>
      </c>
      <c r="F1462">
        <v>5</v>
      </c>
      <c r="G1462" t="s">
        <v>4446</v>
      </c>
      <c r="H1462" t="s">
        <v>4447</v>
      </c>
      <c r="I1462" t="str">
        <f>VLOOKUP(A1462,[1]Transactions!$A$2:$Y$3480,8,FALSE)</f>
        <v>Standard</v>
      </c>
      <c r="J1462">
        <f>VLOOKUP(A1462,[1]Transactions!$A$2:$Y$3480,13,FALSE)</f>
        <v>327.9799999999999</v>
      </c>
      <c r="K1462" s="4">
        <f>VLOOKUP(A1462,[1]Transactions!$A$2:$Y$3480,14,FALSE)</f>
        <v>34170</v>
      </c>
      <c r="M1462" t="b">
        <f>VLOOKUP(A1462,[1]Transactions!$A$2:$Y$3480,5,FALSE)</f>
        <v>0</v>
      </c>
      <c r="N1462" t="str">
        <f>VLOOKUP(A1462,[1]Transactions!$A$2:$Y$3480,6,FALSE)</f>
        <v>Approved</v>
      </c>
      <c r="O1462" t="str">
        <f>VLOOKUP(A1462,[1]Transactions!$A$1:$Y$3480,7,FALSE)</f>
        <v>Solex</v>
      </c>
      <c r="P1462" t="s">
        <v>43</v>
      </c>
      <c r="Q1462">
        <v>13</v>
      </c>
      <c r="R1462" t="s">
        <v>321</v>
      </c>
      <c r="S1462" t="s">
        <v>45</v>
      </c>
      <c r="T1462" t="s">
        <v>31</v>
      </c>
      <c r="U1462" t="s">
        <v>32</v>
      </c>
      <c r="V1462" t="s">
        <v>47</v>
      </c>
      <c r="W1462">
        <v>13</v>
      </c>
      <c r="X1462">
        <v>2</v>
      </c>
      <c r="Y1462">
        <v>3229.76</v>
      </c>
      <c r="Z1462">
        <v>2340.04</v>
      </c>
      <c r="AA1462">
        <v>42</v>
      </c>
      <c r="AB1462">
        <v>83</v>
      </c>
      <c r="AC1462">
        <v>2</v>
      </c>
      <c r="AD1462">
        <v>889.72</v>
      </c>
      <c r="AE1462">
        <f>_xlfn.IFS(AB1462&gt;=85,1,AND(AB1462&lt;=84,AB1462&gt;44),2,AND(AB1462&lt;=44,AB1462&gt;17),3,AND(AB1462&lt;=18,AB1462&gt;=0),4)</f>
        <v>2</v>
      </c>
      <c r="AF1462">
        <f t="shared" si="159"/>
        <v>4</v>
      </c>
      <c r="AG1462">
        <f t="shared" si="156"/>
        <v>4</v>
      </c>
      <c r="AH1462">
        <f t="shared" si="157"/>
        <v>244</v>
      </c>
      <c r="AI1462" t="str">
        <f t="shared" si="158"/>
        <v>Gold Customerr</v>
      </c>
    </row>
    <row r="1463" spans="1:35" x14ac:dyDescent="0.3">
      <c r="A1463">
        <v>3153</v>
      </c>
      <c r="B1463" t="s">
        <v>4448</v>
      </c>
      <c r="C1463">
        <v>2200</v>
      </c>
      <c r="D1463" t="s">
        <v>24</v>
      </c>
      <c r="E1463" t="s">
        <v>25</v>
      </c>
      <c r="F1463">
        <v>9</v>
      </c>
      <c r="G1463" t="s">
        <v>4449</v>
      </c>
      <c r="H1463" t="s">
        <v>4450</v>
      </c>
      <c r="I1463" t="str">
        <f>VLOOKUP(A1463,[1]Transactions!$A$2:$Y$3480,8,FALSE)</f>
        <v>Standard</v>
      </c>
      <c r="J1463">
        <f>VLOOKUP(A1463,[1]Transactions!$A$2:$Y$3480,13,FALSE)</f>
        <v>1215.3399999999999</v>
      </c>
      <c r="K1463" s="4">
        <f>VLOOKUP(A1463,[1]Transactions!$A$2:$Y$3480,14,FALSE)</f>
        <v>39427</v>
      </c>
      <c r="M1463" t="b">
        <f>VLOOKUP(A1463,[1]Transactions!$A$2:$Y$3480,5,FALSE)</f>
        <v>0</v>
      </c>
      <c r="N1463" t="str">
        <f>VLOOKUP(A1463,[1]Transactions!$A$2:$Y$3480,6,FALSE)</f>
        <v>Approved</v>
      </c>
      <c r="O1463" t="str">
        <f>VLOOKUP(A1463,[1]Transactions!$A$1:$Y$3480,7,FALSE)</f>
        <v>Solex</v>
      </c>
      <c r="P1463" t="s">
        <v>43</v>
      </c>
      <c r="Q1463">
        <v>87</v>
      </c>
      <c r="R1463" t="s">
        <v>1064</v>
      </c>
      <c r="S1463" t="s">
        <v>45</v>
      </c>
      <c r="T1463" t="s">
        <v>46</v>
      </c>
      <c r="U1463" t="s">
        <v>32</v>
      </c>
      <c r="V1463" t="s">
        <v>47</v>
      </c>
      <c r="W1463">
        <v>15</v>
      </c>
      <c r="X1463">
        <v>5</v>
      </c>
      <c r="Y1463">
        <v>8533.27</v>
      </c>
      <c r="Z1463">
        <v>3800.79</v>
      </c>
      <c r="AA1463">
        <v>46</v>
      </c>
      <c r="AB1463">
        <v>127</v>
      </c>
      <c r="AC1463">
        <v>5</v>
      </c>
      <c r="AD1463">
        <v>4732.4799999999996</v>
      </c>
      <c r="AE1463">
        <f t="shared" si="155"/>
        <v>1</v>
      </c>
      <c r="AF1463">
        <f t="shared" ref="AF1463:AF1464" si="161">_xlfn.IFS(AC1463&gt;=14,1,AND(AC1463&lt;=14,AC1463&gt;7),2,AND(AC1463&lt;=7,AC1463&gt;=5),3,AND(AC1463&lt;=4,AC1463&gt;0),4)</f>
        <v>3</v>
      </c>
      <c r="AG1463">
        <f t="shared" si="156"/>
        <v>1</v>
      </c>
      <c r="AH1463">
        <f t="shared" si="157"/>
        <v>131</v>
      </c>
      <c r="AI1463" t="str">
        <f t="shared" si="158"/>
        <v>Bronz customer</v>
      </c>
    </row>
    <row r="1464" spans="1:35" x14ac:dyDescent="0.3">
      <c r="A1464">
        <v>1501</v>
      </c>
      <c r="B1464" t="s">
        <v>4451</v>
      </c>
      <c r="C1464">
        <v>2233</v>
      </c>
      <c r="D1464" t="s">
        <v>24</v>
      </c>
      <c r="E1464" t="s">
        <v>25</v>
      </c>
      <c r="F1464">
        <v>9</v>
      </c>
      <c r="G1464" t="s">
        <v>4452</v>
      </c>
      <c r="H1464" t="s">
        <v>4453</v>
      </c>
      <c r="I1464" t="str">
        <f>VLOOKUP(A1464,[1]Transactions!$A$2:$Y$3480,8,FALSE)</f>
        <v>Road</v>
      </c>
      <c r="J1464">
        <f>VLOOKUP(A1464,[1]Transactions!$A$2:$Y$3480,13,FALSE)</f>
        <v>957.02</v>
      </c>
      <c r="K1464" s="4">
        <f>VLOOKUP(A1464,[1]Transactions!$A$2:$Y$3480,14,FALSE)</f>
        <v>42696</v>
      </c>
      <c r="M1464" t="b">
        <f>VLOOKUP(A1464,[1]Transactions!$A$2:$Y$3480,5,FALSE)</f>
        <v>0</v>
      </c>
      <c r="N1464" t="str">
        <f>VLOOKUP(A1464,[1]Transactions!$A$2:$Y$3480,6,FALSE)</f>
        <v>Approved</v>
      </c>
      <c r="O1464" t="str">
        <f>VLOOKUP(A1464,[1]Transactions!$A$1:$Y$3480,7,FALSE)</f>
        <v>Solex</v>
      </c>
      <c r="P1464" t="s">
        <v>43</v>
      </c>
      <c r="Q1464">
        <v>74</v>
      </c>
      <c r="R1464" t="s">
        <v>335</v>
      </c>
      <c r="S1464" t="s">
        <v>176</v>
      </c>
      <c r="T1464" t="s">
        <v>31</v>
      </c>
      <c r="U1464" t="s">
        <v>32</v>
      </c>
      <c r="V1464" t="s">
        <v>33</v>
      </c>
      <c r="W1464">
        <v>14</v>
      </c>
      <c r="X1464">
        <v>5</v>
      </c>
      <c r="Y1464">
        <v>4317.1000000000004</v>
      </c>
      <c r="Z1464">
        <v>2680.73</v>
      </c>
      <c r="AA1464">
        <v>47</v>
      </c>
      <c r="AB1464">
        <v>53</v>
      </c>
      <c r="AC1464">
        <v>5</v>
      </c>
      <c r="AD1464">
        <v>1636.37</v>
      </c>
      <c r="AE1464">
        <f t="shared" si="155"/>
        <v>2</v>
      </c>
      <c r="AF1464">
        <f t="shared" si="161"/>
        <v>3</v>
      </c>
      <c r="AG1464">
        <f t="shared" si="156"/>
        <v>4</v>
      </c>
      <c r="AH1464">
        <f t="shared" si="157"/>
        <v>234</v>
      </c>
      <c r="AI1464" t="str">
        <f t="shared" si="158"/>
        <v>Gold Customerr</v>
      </c>
    </row>
    <row r="1465" spans="1:35" x14ac:dyDescent="0.3">
      <c r="A1465">
        <v>2393</v>
      </c>
      <c r="B1465" t="s">
        <v>4454</v>
      </c>
      <c r="C1465">
        <v>4179</v>
      </c>
      <c r="D1465" t="s">
        <v>53</v>
      </c>
      <c r="E1465" t="s">
        <v>25</v>
      </c>
      <c r="F1465">
        <v>7</v>
      </c>
      <c r="G1465" t="s">
        <v>4455</v>
      </c>
      <c r="H1465" t="s">
        <v>4456</v>
      </c>
      <c r="I1465" t="str">
        <f>VLOOKUP(A1465,[1]Transactions!$A$2:$Y$3480,8,FALSE)</f>
        <v>Standard</v>
      </c>
      <c r="J1465">
        <f>VLOOKUP(A1465,[1]Transactions!$A$2:$Y$3480,13,FALSE)</f>
        <v>1279.3999999999999</v>
      </c>
      <c r="K1465" s="4">
        <f>VLOOKUP(A1465,[1]Transactions!$A$2:$Y$3480,14,FALSE)</f>
        <v>39915</v>
      </c>
      <c r="M1465" t="b">
        <f>VLOOKUP(A1465,[1]Transactions!$A$2:$Y$3480,5,FALSE)</f>
        <v>0</v>
      </c>
      <c r="N1465" t="str">
        <f>VLOOKUP(A1465,[1]Transactions!$A$2:$Y$3480,6,FALSE)</f>
        <v>Approved</v>
      </c>
      <c r="O1465" t="str">
        <f>VLOOKUP(A1465,[1]Transactions!$A$1:$Y$3480,7,FALSE)</f>
        <v>WeareA2B</v>
      </c>
      <c r="P1465" t="s">
        <v>43</v>
      </c>
      <c r="Q1465">
        <v>68</v>
      </c>
      <c r="R1465" t="s">
        <v>234</v>
      </c>
      <c r="S1465" t="s">
        <v>30</v>
      </c>
      <c r="T1465" t="s">
        <v>46</v>
      </c>
      <c r="U1465" t="s">
        <v>32</v>
      </c>
      <c r="V1465" t="s">
        <v>33</v>
      </c>
      <c r="W1465">
        <v>11</v>
      </c>
      <c r="X1465">
        <v>2</v>
      </c>
      <c r="Y1465">
        <v>1228.76</v>
      </c>
      <c r="Z1465">
        <v>1035.79</v>
      </c>
      <c r="AA1465">
        <v>39</v>
      </c>
      <c r="AB1465">
        <v>122</v>
      </c>
      <c r="AC1465">
        <v>2</v>
      </c>
      <c r="AD1465">
        <v>192.97</v>
      </c>
      <c r="AE1465">
        <f t="shared" si="155"/>
        <v>1</v>
      </c>
      <c r="AF1465">
        <f t="shared" si="159"/>
        <v>4</v>
      </c>
      <c r="AG1465">
        <f t="shared" si="156"/>
        <v>4</v>
      </c>
      <c r="AH1465">
        <f t="shared" si="157"/>
        <v>144</v>
      </c>
      <c r="AI1465" t="str">
        <f t="shared" si="158"/>
        <v>Bronz customer</v>
      </c>
    </row>
    <row r="1466" spans="1:35" x14ac:dyDescent="0.3">
      <c r="A1466">
        <v>1143</v>
      </c>
      <c r="B1466" t="s">
        <v>4457</v>
      </c>
      <c r="C1466">
        <v>2579</v>
      </c>
      <c r="D1466" t="s">
        <v>24</v>
      </c>
      <c r="E1466" t="s">
        <v>25</v>
      </c>
      <c r="F1466">
        <v>5</v>
      </c>
      <c r="G1466" t="s">
        <v>4458</v>
      </c>
      <c r="H1466" t="s">
        <v>4459</v>
      </c>
      <c r="I1466" t="str">
        <f>VLOOKUP(A1466,[1]Transactions!$A$2:$Y$3480,8,FALSE)</f>
        <v>Road</v>
      </c>
      <c r="J1466">
        <f>VLOOKUP(A1466,[1]Transactions!$A$2:$Y$3480,13,FALSE)</f>
        <v>4.8</v>
      </c>
      <c r="K1466" s="4">
        <f>VLOOKUP(A1466,[1]Transactions!$A$2:$Y$3480,14,FALSE)</f>
        <v>39880</v>
      </c>
      <c r="M1466" t="b">
        <f>VLOOKUP(A1466,[1]Transactions!$A$2:$Y$3480,5,FALSE)</f>
        <v>0</v>
      </c>
      <c r="N1466" t="str">
        <f>VLOOKUP(A1466,[1]Transactions!$A$2:$Y$3480,6,FALSE)</f>
        <v>Approved</v>
      </c>
      <c r="O1466" t="str">
        <f>VLOOKUP(A1466,[1]Transactions!$A$1:$Y$3480,7,FALSE)</f>
        <v>OHM Cycles</v>
      </c>
      <c r="P1466" t="s">
        <v>28</v>
      </c>
      <c r="Q1466">
        <v>64</v>
      </c>
      <c r="R1466" t="s">
        <v>1373</v>
      </c>
      <c r="S1466" t="s">
        <v>30</v>
      </c>
      <c r="T1466" t="s">
        <v>31</v>
      </c>
      <c r="U1466" t="s">
        <v>32</v>
      </c>
      <c r="V1466" t="s">
        <v>33</v>
      </c>
      <c r="W1466">
        <v>6</v>
      </c>
      <c r="X1466">
        <v>5</v>
      </c>
      <c r="Y1466">
        <v>7112.88</v>
      </c>
      <c r="Z1466">
        <v>3835.11</v>
      </c>
      <c r="AA1466">
        <v>65</v>
      </c>
      <c r="AB1466">
        <v>4</v>
      </c>
      <c r="AC1466">
        <v>5</v>
      </c>
      <c r="AD1466">
        <v>3277.77</v>
      </c>
      <c r="AE1466">
        <f t="shared" si="155"/>
        <v>4</v>
      </c>
      <c r="AF1466">
        <f>_xlfn.IFS(AC1466&gt;=14,1,AND(AC1466&lt;=14,AC1466&gt;7),2,AND(AC1466&lt;=7,AC1466&gt;=5),3,AND(AC1466&lt;=4,AC1466&gt;0),4)</f>
        <v>3</v>
      </c>
      <c r="AG1466">
        <f t="shared" si="156"/>
        <v>2</v>
      </c>
      <c r="AH1466">
        <f t="shared" si="157"/>
        <v>432</v>
      </c>
      <c r="AI1466" t="str">
        <f t="shared" si="158"/>
        <v>Platinum Customer</v>
      </c>
    </row>
    <row r="1467" spans="1:35" x14ac:dyDescent="0.3">
      <c r="A1467">
        <v>1016</v>
      </c>
      <c r="B1467" t="s">
        <v>4460</v>
      </c>
      <c r="C1467">
        <v>3934</v>
      </c>
      <c r="D1467" t="s">
        <v>40</v>
      </c>
      <c r="E1467" t="s">
        <v>25</v>
      </c>
      <c r="F1467">
        <v>11</v>
      </c>
      <c r="G1467" t="s">
        <v>4461</v>
      </c>
      <c r="H1467" t="s">
        <v>4462</v>
      </c>
      <c r="I1467" t="str">
        <f>VLOOKUP(A1467,[1]Transactions!$A$2:$Y$3480,8,FALSE)</f>
        <v>Standard</v>
      </c>
      <c r="J1467">
        <f>VLOOKUP(A1467,[1]Transactions!$A$2:$Y$3480,13,FALSE)</f>
        <v>209.84000000000003</v>
      </c>
      <c r="K1467" s="4">
        <f>VLOOKUP(A1467,[1]Transactions!$A$2:$Y$3480,14,FALSE)</f>
        <v>35160</v>
      </c>
      <c r="M1467" t="b">
        <f>VLOOKUP(A1467,[1]Transactions!$A$2:$Y$3480,5,FALSE)</f>
        <v>0</v>
      </c>
      <c r="N1467" t="str">
        <f>VLOOKUP(A1467,[1]Transactions!$A$2:$Y$3480,6,FALSE)</f>
        <v>Approved</v>
      </c>
      <c r="O1467" t="str">
        <f>VLOOKUP(A1467,[1]Transactions!$A$1:$Y$3480,7,FALSE)</f>
        <v>Norco Bicycles</v>
      </c>
      <c r="P1467" t="s">
        <v>28</v>
      </c>
      <c r="Q1467">
        <v>0</v>
      </c>
      <c r="R1467" t="s">
        <v>710</v>
      </c>
      <c r="S1467" t="s">
        <v>219</v>
      </c>
      <c r="T1467" t="s">
        <v>31</v>
      </c>
      <c r="U1467" t="s">
        <v>32</v>
      </c>
      <c r="V1467" t="s">
        <v>33</v>
      </c>
      <c r="W1467">
        <v>17</v>
      </c>
      <c r="X1467">
        <v>6</v>
      </c>
      <c r="Y1467">
        <v>5697.8</v>
      </c>
      <c r="Z1467">
        <v>4610.78</v>
      </c>
      <c r="AA1467">
        <v>61</v>
      </c>
      <c r="AB1467">
        <v>66</v>
      </c>
      <c r="AC1467">
        <v>6</v>
      </c>
      <c r="AD1467">
        <v>1087.02</v>
      </c>
      <c r="AE1467">
        <f t="shared" si="155"/>
        <v>2</v>
      </c>
      <c r="AF1467">
        <f t="shared" si="159"/>
        <v>3</v>
      </c>
      <c r="AG1467">
        <f t="shared" si="156"/>
        <v>4</v>
      </c>
      <c r="AH1467">
        <f t="shared" si="157"/>
        <v>234</v>
      </c>
      <c r="AI1467" t="str">
        <f t="shared" si="158"/>
        <v>Gold Customerr</v>
      </c>
    </row>
    <row r="1468" spans="1:35" x14ac:dyDescent="0.3">
      <c r="A1468">
        <v>547</v>
      </c>
      <c r="B1468" t="s">
        <v>4463</v>
      </c>
      <c r="C1468">
        <v>2745</v>
      </c>
      <c r="D1468" t="s">
        <v>24</v>
      </c>
      <c r="E1468" t="s">
        <v>25</v>
      </c>
      <c r="F1468">
        <v>9</v>
      </c>
      <c r="G1468" t="s">
        <v>4464</v>
      </c>
      <c r="H1468" t="s">
        <v>4465</v>
      </c>
      <c r="I1468" t="str">
        <f>VLOOKUP(A1468,[1]Transactions!$A$2:$Y$3480,8,FALSE)</f>
        <v>Standard</v>
      </c>
      <c r="J1468">
        <f>VLOOKUP(A1468,[1]Transactions!$A$2:$Y$3480,13,FALSE)</f>
        <v>641.64</v>
      </c>
      <c r="K1468" s="4">
        <f>VLOOKUP(A1468,[1]Transactions!$A$2:$Y$3480,14,FALSE)</f>
        <v>41434</v>
      </c>
      <c r="M1468" t="b">
        <f>VLOOKUP(A1468,[1]Transactions!$A$2:$Y$3480,5,FALSE)</f>
        <v>1</v>
      </c>
      <c r="N1468" t="str">
        <f>VLOOKUP(A1468,[1]Transactions!$A$2:$Y$3480,6,FALSE)</f>
        <v>Approved</v>
      </c>
      <c r="O1468" t="str">
        <f>VLOOKUP(A1468,[1]Transactions!$A$1:$Y$3480,7,FALSE)</f>
        <v>Giant Bicycles</v>
      </c>
      <c r="P1468" t="s">
        <v>43</v>
      </c>
      <c r="Q1468">
        <v>22</v>
      </c>
      <c r="R1468" t="s">
        <v>80</v>
      </c>
      <c r="S1468" t="s">
        <v>30</v>
      </c>
      <c r="T1468" t="s">
        <v>31</v>
      </c>
      <c r="U1468" t="s">
        <v>32</v>
      </c>
      <c r="V1468" t="s">
        <v>47</v>
      </c>
      <c r="W1468">
        <v>5</v>
      </c>
      <c r="X1468">
        <v>6</v>
      </c>
      <c r="Y1468">
        <v>5913.53</v>
      </c>
      <c r="Z1468">
        <v>3012.34</v>
      </c>
      <c r="AA1468">
        <v>24</v>
      </c>
      <c r="AB1468">
        <v>74</v>
      </c>
      <c r="AC1468">
        <v>6</v>
      </c>
      <c r="AD1468">
        <v>2901.19</v>
      </c>
      <c r="AE1468">
        <f t="shared" si="155"/>
        <v>2</v>
      </c>
      <c r="AF1468">
        <f t="shared" si="159"/>
        <v>3</v>
      </c>
      <c r="AG1468">
        <f t="shared" si="156"/>
        <v>3</v>
      </c>
      <c r="AH1468">
        <f t="shared" si="157"/>
        <v>233</v>
      </c>
      <c r="AI1468" t="str">
        <f t="shared" si="158"/>
        <v>Gold Customerr</v>
      </c>
    </row>
    <row r="1469" spans="1:35" x14ac:dyDescent="0.3">
      <c r="A1469">
        <v>625</v>
      </c>
      <c r="B1469" t="s">
        <v>4466</v>
      </c>
      <c r="C1469">
        <v>4116</v>
      </c>
      <c r="D1469" t="s">
        <v>53</v>
      </c>
      <c r="E1469" t="s">
        <v>25</v>
      </c>
      <c r="F1469">
        <v>7</v>
      </c>
      <c r="G1469" t="s">
        <v>1000</v>
      </c>
      <c r="H1469" t="s">
        <v>4467</v>
      </c>
      <c r="I1469" t="str">
        <f>VLOOKUP(A1469,[1]Transactions!$A$2:$Y$3480,8,FALSE)</f>
        <v>Road</v>
      </c>
      <c r="J1469">
        <f>VLOOKUP(A1469,[1]Transactions!$A$2:$Y$3480,13,FALSE)</f>
        <v>709.34</v>
      </c>
      <c r="K1469" s="4">
        <f>VLOOKUP(A1469,[1]Transactions!$A$2:$Y$3480,14,FALSE)</f>
        <v>42404</v>
      </c>
      <c r="M1469" t="b">
        <f>VLOOKUP(A1469,[1]Transactions!$A$2:$Y$3480,5,FALSE)</f>
        <v>0</v>
      </c>
      <c r="N1469" t="str">
        <f>VLOOKUP(A1469,[1]Transactions!$A$2:$Y$3480,6,FALSE)</f>
        <v>Approved</v>
      </c>
      <c r="O1469" t="str">
        <f>VLOOKUP(A1469,[1]Transactions!$A$1:$Y$3480,7,FALSE)</f>
        <v>Giant Bicycles</v>
      </c>
      <c r="P1469" t="s">
        <v>43</v>
      </c>
      <c r="Q1469">
        <v>33</v>
      </c>
      <c r="R1469" t="s">
        <v>283</v>
      </c>
      <c r="S1469" t="s">
        <v>96</v>
      </c>
      <c r="T1469" t="s">
        <v>46</v>
      </c>
      <c r="U1469" t="s">
        <v>32</v>
      </c>
      <c r="V1469" t="s">
        <v>33</v>
      </c>
      <c r="W1469">
        <v>7</v>
      </c>
      <c r="X1469">
        <v>6</v>
      </c>
      <c r="Y1469">
        <v>5688.67</v>
      </c>
      <c r="Z1469">
        <v>3362.59</v>
      </c>
      <c r="AA1469">
        <v>45</v>
      </c>
      <c r="AB1469">
        <v>16</v>
      </c>
      <c r="AC1469">
        <v>6</v>
      </c>
      <c r="AD1469">
        <v>2326.08</v>
      </c>
      <c r="AE1469">
        <f t="shared" si="155"/>
        <v>4</v>
      </c>
      <c r="AF1469">
        <f t="shared" si="159"/>
        <v>3</v>
      </c>
      <c r="AG1469">
        <f t="shared" si="156"/>
        <v>3</v>
      </c>
      <c r="AH1469">
        <f t="shared" si="157"/>
        <v>433</v>
      </c>
      <c r="AI1469" t="str">
        <f t="shared" si="158"/>
        <v>Platinum Customer</v>
      </c>
    </row>
    <row r="1470" spans="1:35" x14ac:dyDescent="0.3">
      <c r="A1470">
        <v>3066</v>
      </c>
      <c r="B1470" t="s">
        <v>4468</v>
      </c>
      <c r="C1470">
        <v>3107</v>
      </c>
      <c r="D1470" t="s">
        <v>40</v>
      </c>
      <c r="E1470" t="s">
        <v>25</v>
      </c>
      <c r="F1470">
        <v>10</v>
      </c>
      <c r="G1470" t="s">
        <v>4469</v>
      </c>
      <c r="H1470" t="s">
        <v>4470</v>
      </c>
      <c r="I1470" t="str">
        <f>VLOOKUP(A1470,[1]Transactions!$A$2:$Y$3480,8,FALSE)</f>
        <v>Standard</v>
      </c>
      <c r="J1470">
        <f>VLOOKUP(A1470,[1]Transactions!$A$2:$Y$3480,13,FALSE)</f>
        <v>771.12</v>
      </c>
      <c r="K1470" s="4">
        <f>VLOOKUP(A1470,[1]Transactions!$A$2:$Y$3480,14,FALSE)</f>
        <v>36146</v>
      </c>
      <c r="M1470" t="b">
        <f>VLOOKUP(A1470,[1]Transactions!$A$2:$Y$3480,5,FALSE)</f>
        <v>0</v>
      </c>
      <c r="N1470" t="str">
        <f>VLOOKUP(A1470,[1]Transactions!$A$2:$Y$3480,6,FALSE)</f>
        <v>Approved</v>
      </c>
      <c r="O1470" t="str">
        <f>VLOOKUP(A1470,[1]Transactions!$A$1:$Y$3480,7,FALSE)</f>
        <v>OHM Cycles</v>
      </c>
      <c r="P1470" t="s">
        <v>43</v>
      </c>
      <c r="Q1470">
        <v>29</v>
      </c>
      <c r="R1470" t="s">
        <v>321</v>
      </c>
      <c r="S1470" t="s">
        <v>45</v>
      </c>
      <c r="T1470" t="s">
        <v>38</v>
      </c>
      <c r="U1470" t="s">
        <v>32</v>
      </c>
      <c r="V1470" t="s">
        <v>33</v>
      </c>
      <c r="W1470">
        <v>2</v>
      </c>
      <c r="X1470">
        <v>4</v>
      </c>
      <c r="Y1470">
        <v>3756.25</v>
      </c>
      <c r="Z1470">
        <v>2239.9699999999998</v>
      </c>
      <c r="AA1470">
        <v>25</v>
      </c>
      <c r="AB1470">
        <v>164</v>
      </c>
      <c r="AC1470">
        <v>4</v>
      </c>
      <c r="AD1470">
        <v>1516.28</v>
      </c>
      <c r="AE1470">
        <f t="shared" si="155"/>
        <v>1</v>
      </c>
      <c r="AF1470">
        <f t="shared" si="159"/>
        <v>4</v>
      </c>
      <c r="AG1470">
        <f t="shared" si="156"/>
        <v>4</v>
      </c>
      <c r="AH1470">
        <f t="shared" si="157"/>
        <v>144</v>
      </c>
      <c r="AI1470" t="str">
        <f t="shared" si="158"/>
        <v>Bronz customer</v>
      </c>
    </row>
    <row r="1471" spans="1:35" x14ac:dyDescent="0.3">
      <c r="A1471">
        <v>2195</v>
      </c>
      <c r="B1471" t="s">
        <v>4471</v>
      </c>
      <c r="C1471">
        <v>4179</v>
      </c>
      <c r="D1471" t="s">
        <v>53</v>
      </c>
      <c r="E1471" t="s">
        <v>25</v>
      </c>
      <c r="F1471">
        <v>10</v>
      </c>
      <c r="G1471" t="s">
        <v>4472</v>
      </c>
      <c r="H1471" t="s">
        <v>4473</v>
      </c>
      <c r="I1471" t="str">
        <f>VLOOKUP(A1471,[1]Transactions!$A$2:$Y$3480,8,FALSE)</f>
        <v>Standard</v>
      </c>
      <c r="J1471">
        <f>VLOOKUP(A1471,[1]Transactions!$A$2:$Y$3480,13,FALSE)</f>
        <v>17.869999999999997</v>
      </c>
      <c r="K1471" s="4">
        <f>VLOOKUP(A1471,[1]Transactions!$A$2:$Y$3480,14,FALSE)</f>
        <v>41245</v>
      </c>
      <c r="M1471" t="b">
        <f>VLOOKUP(A1471,[1]Transactions!$A$2:$Y$3480,5,FALSE)</f>
        <v>1</v>
      </c>
      <c r="N1471" t="str">
        <f>VLOOKUP(A1471,[1]Transactions!$A$2:$Y$3480,6,FALSE)</f>
        <v>Approved</v>
      </c>
      <c r="O1471" t="str">
        <f>VLOOKUP(A1471,[1]Transactions!$A$1:$Y$3480,7,FALSE)</f>
        <v>Solex</v>
      </c>
      <c r="P1471" t="s">
        <v>43</v>
      </c>
      <c r="Q1471">
        <v>94</v>
      </c>
      <c r="R1471" t="s">
        <v>463</v>
      </c>
      <c r="S1471" t="s">
        <v>45</v>
      </c>
      <c r="T1471" t="s">
        <v>38</v>
      </c>
      <c r="U1471" t="s">
        <v>32</v>
      </c>
      <c r="V1471" t="s">
        <v>33</v>
      </c>
      <c r="W1471">
        <v>13</v>
      </c>
      <c r="X1471">
        <v>5</v>
      </c>
      <c r="Y1471">
        <v>7266.61</v>
      </c>
      <c r="Z1471">
        <v>3127.36</v>
      </c>
      <c r="AA1471">
        <v>33</v>
      </c>
      <c r="AB1471">
        <v>2</v>
      </c>
      <c r="AC1471">
        <v>5</v>
      </c>
      <c r="AD1471">
        <v>4139.25</v>
      </c>
      <c r="AE1471">
        <f t="shared" si="155"/>
        <v>4</v>
      </c>
      <c r="AF1471">
        <f>_xlfn.IFS(AC1471&gt;=14,1,AND(AC1471&lt;=14,AC1471&gt;7),2,AND(AC1471&lt;=7,AC1471&gt;=5),3,AND(AC1471&lt;=4,AC1471&gt;0),4)</f>
        <v>3</v>
      </c>
      <c r="AG1471">
        <f t="shared" si="156"/>
        <v>2</v>
      </c>
      <c r="AH1471">
        <f t="shared" si="157"/>
        <v>432</v>
      </c>
      <c r="AI1471" t="str">
        <f t="shared" si="158"/>
        <v>Platinum Customer</v>
      </c>
    </row>
    <row r="1472" spans="1:35" x14ac:dyDescent="0.3">
      <c r="A1472">
        <v>3101</v>
      </c>
      <c r="B1472" t="s">
        <v>4474</v>
      </c>
      <c r="C1472">
        <v>2135</v>
      </c>
      <c r="D1472" t="s">
        <v>24</v>
      </c>
      <c r="E1472" t="s">
        <v>25</v>
      </c>
      <c r="F1472">
        <v>12</v>
      </c>
      <c r="G1472" t="s">
        <v>4475</v>
      </c>
      <c r="H1472" t="s">
        <v>4476</v>
      </c>
      <c r="I1472" t="str">
        <f>VLOOKUP(A1472,[1]Transactions!$A$2:$Y$3480,8,FALSE)</f>
        <v>Touring</v>
      </c>
      <c r="J1472">
        <f>VLOOKUP(A1472,[1]Transactions!$A$2:$Y$3480,13,FALSE)</f>
        <v>1408.91</v>
      </c>
      <c r="K1472" s="4">
        <f>VLOOKUP(A1472,[1]Transactions!$A$2:$Y$3480,14,FALSE)</f>
        <v>35667</v>
      </c>
      <c r="M1472" t="b">
        <f>VLOOKUP(A1472,[1]Transactions!$A$2:$Y$3480,5,FALSE)</f>
        <v>1</v>
      </c>
      <c r="N1472" t="str">
        <f>VLOOKUP(A1472,[1]Transactions!$A$2:$Y$3480,6,FALSE)</f>
        <v>Approved</v>
      </c>
      <c r="O1472" t="str">
        <f>VLOOKUP(A1472,[1]Transactions!$A$1:$Y$3480,7,FALSE)</f>
        <v>Solex</v>
      </c>
      <c r="P1472" t="s">
        <v>28</v>
      </c>
      <c r="Q1472">
        <v>68</v>
      </c>
      <c r="R1472" t="s">
        <v>567</v>
      </c>
      <c r="S1472" t="s">
        <v>119</v>
      </c>
      <c r="T1472" t="s">
        <v>46</v>
      </c>
      <c r="U1472" t="s">
        <v>32</v>
      </c>
      <c r="V1472" t="s">
        <v>47</v>
      </c>
      <c r="W1472">
        <v>12</v>
      </c>
      <c r="X1472">
        <v>3</v>
      </c>
      <c r="Y1472">
        <v>3983.01</v>
      </c>
      <c r="Z1472">
        <v>3512.21</v>
      </c>
      <c r="AA1472">
        <v>33</v>
      </c>
      <c r="AB1472">
        <v>61</v>
      </c>
      <c r="AC1472">
        <v>3</v>
      </c>
      <c r="AD1472">
        <v>470.8</v>
      </c>
      <c r="AE1472">
        <f t="shared" si="155"/>
        <v>2</v>
      </c>
      <c r="AF1472">
        <f t="shared" si="159"/>
        <v>4</v>
      </c>
      <c r="AG1472">
        <f t="shared" si="156"/>
        <v>4</v>
      </c>
      <c r="AH1472">
        <f t="shared" si="157"/>
        <v>244</v>
      </c>
      <c r="AI1472" t="str">
        <f t="shared" si="158"/>
        <v>Gold Customerr</v>
      </c>
    </row>
    <row r="1473" spans="1:35" x14ac:dyDescent="0.3">
      <c r="A1473">
        <v>506</v>
      </c>
      <c r="B1473" t="s">
        <v>4477</v>
      </c>
      <c r="C1473">
        <v>3911</v>
      </c>
      <c r="D1473" t="s">
        <v>40</v>
      </c>
      <c r="E1473" t="s">
        <v>25</v>
      </c>
      <c r="F1473">
        <v>10</v>
      </c>
      <c r="G1473" t="s">
        <v>4478</v>
      </c>
      <c r="H1473" t="s">
        <v>4479</v>
      </c>
      <c r="I1473" t="str">
        <f>VLOOKUP(A1473,[1]Transactions!$A$2:$Y$3480,8,FALSE)</f>
        <v>Road</v>
      </c>
      <c r="J1473">
        <f>VLOOKUP(A1473,[1]Transactions!$A$2:$Y$3480,13,FALSE)</f>
        <v>64.92999999999995</v>
      </c>
      <c r="K1473" s="4">
        <f>VLOOKUP(A1473,[1]Transactions!$A$2:$Y$3480,14,FALSE)</f>
        <v>34996</v>
      </c>
      <c r="M1473" t="b">
        <f>VLOOKUP(A1473,[1]Transactions!$A$2:$Y$3480,5,FALSE)</f>
        <v>0</v>
      </c>
      <c r="N1473" t="str">
        <f>VLOOKUP(A1473,[1]Transactions!$A$2:$Y$3480,6,FALSE)</f>
        <v>Approved</v>
      </c>
      <c r="O1473" t="str">
        <f>VLOOKUP(A1473,[1]Transactions!$A$1:$Y$3480,7,FALSE)</f>
        <v>Giant Bicycles</v>
      </c>
      <c r="P1473" t="s">
        <v>43</v>
      </c>
      <c r="Q1473">
        <v>43</v>
      </c>
      <c r="R1473" t="s">
        <v>632</v>
      </c>
      <c r="S1473" t="s">
        <v>57</v>
      </c>
      <c r="T1473" t="s">
        <v>31</v>
      </c>
      <c r="U1473" t="s">
        <v>32</v>
      </c>
      <c r="V1473" t="s">
        <v>47</v>
      </c>
      <c r="W1473">
        <v>21</v>
      </c>
      <c r="X1473">
        <v>10</v>
      </c>
      <c r="Y1473">
        <v>14208.25</v>
      </c>
      <c r="Z1473">
        <v>7223.01</v>
      </c>
      <c r="AA1473">
        <v>35</v>
      </c>
      <c r="AB1473">
        <v>56</v>
      </c>
      <c r="AC1473">
        <v>10</v>
      </c>
      <c r="AD1473">
        <v>6985.24</v>
      </c>
      <c r="AE1473">
        <f t="shared" si="155"/>
        <v>2</v>
      </c>
      <c r="AF1473">
        <f t="shared" si="159"/>
        <v>2</v>
      </c>
      <c r="AG1473">
        <f t="shared" si="156"/>
        <v>1</v>
      </c>
      <c r="AH1473">
        <f t="shared" si="157"/>
        <v>221</v>
      </c>
      <c r="AI1473" t="str">
        <f t="shared" si="158"/>
        <v>Gold Customerr</v>
      </c>
    </row>
    <row r="1474" spans="1:35" x14ac:dyDescent="0.3">
      <c r="A1474">
        <v>3360</v>
      </c>
      <c r="B1474" t="s">
        <v>4480</v>
      </c>
      <c r="C1474">
        <v>2173</v>
      </c>
      <c r="D1474" t="s">
        <v>24</v>
      </c>
      <c r="E1474" t="s">
        <v>25</v>
      </c>
      <c r="F1474">
        <v>10</v>
      </c>
      <c r="G1474" t="s">
        <v>4481</v>
      </c>
      <c r="H1474" t="s">
        <v>4482</v>
      </c>
      <c r="I1474" t="str">
        <f>VLOOKUP(A1474,[1]Transactions!$A$2:$Y$3480,8,FALSE)</f>
        <v>Touring</v>
      </c>
      <c r="J1474">
        <f>VLOOKUP(A1474,[1]Transactions!$A$2:$Y$3480,13,FALSE)</f>
        <v>1103.43</v>
      </c>
      <c r="K1474" s="4">
        <f>VLOOKUP(A1474,[1]Transactions!$A$2:$Y$3480,14,FALSE)</f>
        <v>42560</v>
      </c>
      <c r="M1474" t="b">
        <f>VLOOKUP(A1474,[1]Transactions!$A$2:$Y$3480,5,FALSE)</f>
        <v>0</v>
      </c>
      <c r="N1474" t="str">
        <f>VLOOKUP(A1474,[1]Transactions!$A$2:$Y$3480,6,FALSE)</f>
        <v>Approved</v>
      </c>
      <c r="O1474" t="str">
        <f>VLOOKUP(A1474,[1]Transactions!$A$1:$Y$3480,7,FALSE)</f>
        <v>WeareA2B</v>
      </c>
      <c r="P1474" t="s">
        <v>43</v>
      </c>
      <c r="Q1474">
        <v>77</v>
      </c>
      <c r="R1474" t="s">
        <v>218</v>
      </c>
      <c r="S1474" t="s">
        <v>30</v>
      </c>
      <c r="T1474" t="s">
        <v>38</v>
      </c>
      <c r="U1474" t="s">
        <v>32</v>
      </c>
      <c r="V1474" t="s">
        <v>47</v>
      </c>
      <c r="W1474">
        <v>5</v>
      </c>
      <c r="X1474">
        <v>8</v>
      </c>
      <c r="Y1474">
        <v>6162.19</v>
      </c>
      <c r="Z1474">
        <v>1982.68</v>
      </c>
      <c r="AA1474">
        <v>57</v>
      </c>
      <c r="AB1474">
        <v>57</v>
      </c>
      <c r="AC1474">
        <v>8</v>
      </c>
      <c r="AD1474">
        <v>4179.51</v>
      </c>
      <c r="AE1474">
        <f t="shared" si="155"/>
        <v>2</v>
      </c>
      <c r="AF1474">
        <f t="shared" si="159"/>
        <v>2</v>
      </c>
      <c r="AG1474">
        <f t="shared" si="156"/>
        <v>2</v>
      </c>
      <c r="AH1474">
        <f t="shared" si="157"/>
        <v>222</v>
      </c>
      <c r="AI1474" t="str">
        <f t="shared" si="158"/>
        <v>Gold Customerr</v>
      </c>
    </row>
    <row r="1475" spans="1:35" x14ac:dyDescent="0.3">
      <c r="A1475">
        <v>88</v>
      </c>
      <c r="B1475" t="s">
        <v>4483</v>
      </c>
      <c r="C1475">
        <v>2069</v>
      </c>
      <c r="D1475" t="s">
        <v>24</v>
      </c>
      <c r="E1475" t="s">
        <v>25</v>
      </c>
      <c r="F1475">
        <v>12</v>
      </c>
      <c r="G1475" t="s">
        <v>4484</v>
      </c>
      <c r="H1475" t="s">
        <v>2451</v>
      </c>
      <c r="I1475" t="str">
        <f>VLOOKUP(A1475,[1]Transactions!$A$2:$Y$3480,8,FALSE)</f>
        <v>Standard</v>
      </c>
      <c r="J1475">
        <f>VLOOKUP(A1475,[1]Transactions!$A$2:$Y$3480,13,FALSE)</f>
        <v>547.28</v>
      </c>
      <c r="K1475" s="4">
        <f>VLOOKUP(A1475,[1]Transactions!$A$2:$Y$3480,14,FALSE)</f>
        <v>34079</v>
      </c>
      <c r="M1475" t="b">
        <f>VLOOKUP(A1475,[1]Transactions!$A$2:$Y$3480,5,FALSE)</f>
        <v>0</v>
      </c>
      <c r="N1475" t="str">
        <f>VLOOKUP(A1475,[1]Transactions!$A$2:$Y$3480,6,FALSE)</f>
        <v>Approved</v>
      </c>
      <c r="O1475" t="str">
        <f>VLOOKUP(A1475,[1]Transactions!$A$1:$Y$3480,7,FALSE)</f>
        <v>WeareA2B</v>
      </c>
      <c r="P1475" t="s">
        <v>43</v>
      </c>
      <c r="Q1475">
        <v>41</v>
      </c>
      <c r="R1475" t="s">
        <v>372</v>
      </c>
      <c r="S1475" t="s">
        <v>176</v>
      </c>
      <c r="T1475" t="s">
        <v>46</v>
      </c>
      <c r="U1475" t="s">
        <v>32</v>
      </c>
      <c r="V1475" t="s">
        <v>33</v>
      </c>
      <c r="W1475">
        <v>7</v>
      </c>
      <c r="X1475">
        <v>6</v>
      </c>
      <c r="Y1475">
        <v>5550.83</v>
      </c>
      <c r="Z1475">
        <v>3016.5</v>
      </c>
      <c r="AA1475">
        <v>54</v>
      </c>
      <c r="AB1475">
        <v>74</v>
      </c>
      <c r="AC1475">
        <v>6</v>
      </c>
      <c r="AD1475">
        <v>2534.33</v>
      </c>
      <c r="AE1475">
        <f t="shared" ref="AE1475:AE1538" si="162">_xlfn.IFS(AB1475&gt;=85,1,AND(AB1475&lt;=81,AB1475&gt;44),2,AND(AB1475&lt;=44,AB1475&gt;17),3,AND(AB1475&lt;=18,AB1475&gt;0),4)</f>
        <v>2</v>
      </c>
      <c r="AF1475">
        <f t="shared" si="159"/>
        <v>3</v>
      </c>
      <c r="AG1475">
        <f t="shared" ref="AG1475:AG1538" si="163">_xlfn.IFS(AD1475&gt;4273.398,1,AND(AD1475&lt;=4273.398,AD1475&gt;2918.195),2,AND(AD1475&lt;=2918.195,AD1475&gt;1905.948),3,AND(AD1475&lt;=1905.948,AD1475&gt;15.08),4)</f>
        <v>3</v>
      </c>
      <c r="AH1475">
        <f t="shared" ref="AH1475:AH1538" si="164">(100*AE1475+10*AF1475+AG1475)</f>
        <v>233</v>
      </c>
      <c r="AI1475" t="str">
        <f t="shared" ref="AI1475:AI1538" si="165">_xlfn.IFS(AH1475&gt;411,"Platinum Customer",AND(AH1475&lt;=411,AH1475&gt;311),"Silver Customer",AND(AH1475&lt;=311,AH1475&gt;144),"Gold Customerr",AND(AH1475&lt;=144,AH1475&gt;111),"Bronz customer")</f>
        <v>Gold Customerr</v>
      </c>
    </row>
    <row r="1476" spans="1:35" x14ac:dyDescent="0.3">
      <c r="A1476">
        <v>2077</v>
      </c>
      <c r="B1476" t="s">
        <v>4485</v>
      </c>
      <c r="C1476">
        <v>4556</v>
      </c>
      <c r="D1476" t="s">
        <v>53</v>
      </c>
      <c r="E1476" t="s">
        <v>25</v>
      </c>
      <c r="F1476">
        <v>8</v>
      </c>
      <c r="G1476" t="s">
        <v>1164</v>
      </c>
      <c r="H1476" t="s">
        <v>4486</v>
      </c>
      <c r="I1476" t="str">
        <f>VLOOKUP(A1476,[1]Transactions!$A$2:$Y$3480,8,FALSE)</f>
        <v>Standard</v>
      </c>
      <c r="J1476">
        <f>VLOOKUP(A1476,[1]Transactions!$A$2:$Y$3480,13,FALSE)</f>
        <v>641.64</v>
      </c>
      <c r="K1476" s="4">
        <f>VLOOKUP(A1476,[1]Transactions!$A$2:$Y$3480,14,FALSE)</f>
        <v>41434</v>
      </c>
      <c r="M1476" t="b">
        <f>VLOOKUP(A1476,[1]Transactions!$A$2:$Y$3480,5,FALSE)</f>
        <v>1</v>
      </c>
      <c r="N1476" t="str">
        <f>VLOOKUP(A1476,[1]Transactions!$A$2:$Y$3480,6,FALSE)</f>
        <v>Approved</v>
      </c>
      <c r="O1476" t="str">
        <f>VLOOKUP(A1476,[1]Transactions!$A$1:$Y$3480,7,FALSE)</f>
        <v>Giant Bicycles</v>
      </c>
      <c r="P1476" t="s">
        <v>43</v>
      </c>
      <c r="Q1476">
        <v>67</v>
      </c>
      <c r="R1476" t="s">
        <v>580</v>
      </c>
      <c r="S1476" t="s">
        <v>45</v>
      </c>
      <c r="T1476" t="s">
        <v>31</v>
      </c>
      <c r="U1476" t="s">
        <v>32</v>
      </c>
      <c r="V1476" t="s">
        <v>33</v>
      </c>
      <c r="W1476">
        <v>7</v>
      </c>
      <c r="X1476">
        <v>3</v>
      </c>
      <c r="Y1476">
        <v>4642.2</v>
      </c>
      <c r="Z1476">
        <v>2212.48</v>
      </c>
      <c r="AA1476">
        <v>28</v>
      </c>
      <c r="AB1476">
        <v>227</v>
      </c>
      <c r="AC1476">
        <v>3</v>
      </c>
      <c r="AD1476">
        <v>2429.7199999999998</v>
      </c>
      <c r="AE1476">
        <f t="shared" si="162"/>
        <v>1</v>
      </c>
      <c r="AF1476">
        <f t="shared" ref="AF1476:AF1539" si="166">_xlfn.IFS(AC1476&gt;=14,1,AND(AC1476&lt;=14,AC1476&gt;7),2,AND(AC1476&lt;=7,AC1476&gt;5),3,AND(AC1476&lt;=4,AC1476&gt;0),4)</f>
        <v>4</v>
      </c>
      <c r="AG1476">
        <f t="shared" si="163"/>
        <v>3</v>
      </c>
      <c r="AH1476">
        <f t="shared" si="164"/>
        <v>143</v>
      </c>
      <c r="AI1476" t="str">
        <f t="shared" si="165"/>
        <v>Bronz customer</v>
      </c>
    </row>
    <row r="1477" spans="1:35" x14ac:dyDescent="0.3">
      <c r="A1477">
        <v>3045</v>
      </c>
      <c r="B1477" t="s">
        <v>4487</v>
      </c>
      <c r="C1477">
        <v>4511</v>
      </c>
      <c r="D1477" t="s">
        <v>53</v>
      </c>
      <c r="E1477" t="s">
        <v>25</v>
      </c>
      <c r="F1477">
        <v>1</v>
      </c>
      <c r="G1477" t="s">
        <v>4488</v>
      </c>
      <c r="H1477" t="s">
        <v>3785</v>
      </c>
      <c r="I1477" t="str">
        <f>VLOOKUP(A1477,[1]Transactions!$A$2:$Y$3480,8,FALSE)</f>
        <v>Standard</v>
      </c>
      <c r="J1477">
        <f>VLOOKUP(A1477,[1]Transactions!$A$2:$Y$3480,13,FALSE)</f>
        <v>737.56999999999994</v>
      </c>
      <c r="K1477" s="4">
        <f>VLOOKUP(A1477,[1]Transactions!$A$2:$Y$3480,14,FALSE)</f>
        <v>37873</v>
      </c>
      <c r="M1477" t="b">
        <f>VLOOKUP(A1477,[1]Transactions!$A$2:$Y$3480,5,FALSE)</f>
        <v>0</v>
      </c>
      <c r="N1477" t="str">
        <f>VLOOKUP(A1477,[1]Transactions!$A$2:$Y$3480,6,FALSE)</f>
        <v>Approved</v>
      </c>
      <c r="O1477" t="str">
        <f>VLOOKUP(A1477,[1]Transactions!$A$1:$Y$3480,7,FALSE)</f>
        <v>Norco Bicycles</v>
      </c>
      <c r="P1477" t="s">
        <v>28</v>
      </c>
      <c r="Q1477">
        <v>52</v>
      </c>
      <c r="R1477" t="s">
        <v>580</v>
      </c>
      <c r="S1477" t="s">
        <v>45</v>
      </c>
      <c r="T1477" t="s">
        <v>38</v>
      </c>
      <c r="U1477" t="s">
        <v>32</v>
      </c>
      <c r="V1477" t="s">
        <v>33</v>
      </c>
      <c r="W1477">
        <v>2</v>
      </c>
      <c r="X1477">
        <v>5</v>
      </c>
      <c r="Y1477">
        <v>6795.04</v>
      </c>
      <c r="Z1477">
        <v>2401.1799999999998</v>
      </c>
      <c r="AA1477">
        <v>23</v>
      </c>
      <c r="AB1477">
        <v>65</v>
      </c>
      <c r="AC1477">
        <v>5</v>
      </c>
      <c r="AD1477">
        <v>4393.8599999999997</v>
      </c>
      <c r="AE1477">
        <f t="shared" si="162"/>
        <v>2</v>
      </c>
      <c r="AF1477">
        <f>_xlfn.IFS(AC1477&gt;=14,1,AND(AC1477&lt;=14,AC1477&gt;7),2,AND(AC1477&lt;=7,AC1477&gt;=5),3,AND(AC1477&lt;=4,AC1477&gt;0),4)</f>
        <v>3</v>
      </c>
      <c r="AG1477">
        <f t="shared" si="163"/>
        <v>1</v>
      </c>
      <c r="AH1477">
        <f t="shared" si="164"/>
        <v>231</v>
      </c>
      <c r="AI1477" t="str">
        <f t="shared" si="165"/>
        <v>Gold Customerr</v>
      </c>
    </row>
    <row r="1478" spans="1:35" x14ac:dyDescent="0.3">
      <c r="A1478">
        <v>225</v>
      </c>
      <c r="B1478" t="s">
        <v>4489</v>
      </c>
      <c r="C1478">
        <v>2566</v>
      </c>
      <c r="D1478" t="s">
        <v>24</v>
      </c>
      <c r="E1478" t="s">
        <v>25</v>
      </c>
      <c r="F1478">
        <v>9</v>
      </c>
      <c r="G1478" t="s">
        <v>4490</v>
      </c>
      <c r="H1478" t="s">
        <v>4491</v>
      </c>
      <c r="I1478" t="str">
        <f>VLOOKUP(A1478,[1]Transactions!$A$2:$Y$3480,8,FALSE)</f>
        <v>Standard</v>
      </c>
      <c r="J1478">
        <f>VLOOKUP(A1478,[1]Transactions!$A$2:$Y$3480,13,FALSE)</f>
        <v>1279.3999999999999</v>
      </c>
      <c r="K1478" s="4">
        <f>VLOOKUP(A1478,[1]Transactions!$A$2:$Y$3480,14,FALSE)</f>
        <v>39915</v>
      </c>
      <c r="M1478" t="b">
        <f>VLOOKUP(A1478,[1]Transactions!$A$2:$Y$3480,5,FALSE)</f>
        <v>1</v>
      </c>
      <c r="N1478" t="str">
        <f>VLOOKUP(A1478,[1]Transactions!$A$2:$Y$3480,6,FALSE)</f>
        <v>Approved</v>
      </c>
      <c r="O1478" t="str">
        <f>VLOOKUP(A1478,[1]Transactions!$A$1:$Y$3480,7,FALSE)</f>
        <v>WeareA2B</v>
      </c>
      <c r="P1478" t="s">
        <v>43</v>
      </c>
      <c r="Q1478">
        <v>84</v>
      </c>
      <c r="R1478" t="s">
        <v>88</v>
      </c>
      <c r="S1478" t="s">
        <v>30</v>
      </c>
      <c r="T1478" t="s">
        <v>38</v>
      </c>
      <c r="U1478" t="s">
        <v>32</v>
      </c>
      <c r="V1478" t="s">
        <v>47</v>
      </c>
      <c r="W1478">
        <v>13</v>
      </c>
      <c r="X1478">
        <v>3</v>
      </c>
      <c r="Y1478">
        <v>2416.13</v>
      </c>
      <c r="Z1478">
        <v>828.58</v>
      </c>
      <c r="AA1478">
        <v>43</v>
      </c>
      <c r="AB1478">
        <v>37</v>
      </c>
      <c r="AC1478">
        <v>3</v>
      </c>
      <c r="AD1478">
        <v>1587.55</v>
      </c>
      <c r="AE1478">
        <f t="shared" si="162"/>
        <v>3</v>
      </c>
      <c r="AF1478">
        <f t="shared" si="166"/>
        <v>4</v>
      </c>
      <c r="AG1478">
        <f t="shared" si="163"/>
        <v>4</v>
      </c>
      <c r="AH1478">
        <f t="shared" si="164"/>
        <v>344</v>
      </c>
      <c r="AI1478" t="str">
        <f t="shared" si="165"/>
        <v>Silver Customer</v>
      </c>
    </row>
    <row r="1479" spans="1:35" x14ac:dyDescent="0.3">
      <c r="A1479">
        <v>1570</v>
      </c>
      <c r="B1479" t="s">
        <v>4492</v>
      </c>
      <c r="C1479">
        <v>2073</v>
      </c>
      <c r="D1479" t="s">
        <v>24</v>
      </c>
      <c r="E1479" t="s">
        <v>25</v>
      </c>
      <c r="F1479">
        <v>12</v>
      </c>
      <c r="G1479" t="s">
        <v>4493</v>
      </c>
      <c r="H1479" t="s">
        <v>4494</v>
      </c>
      <c r="I1479" t="str">
        <f>VLOOKUP(A1479,[1]Transactions!$A$2:$Y$3480,8,FALSE)</f>
        <v>Standard</v>
      </c>
      <c r="J1479">
        <f>VLOOKUP(A1479,[1]Transactions!$A$2:$Y$3480,13,FALSE)</f>
        <v>834.93999999999994</v>
      </c>
      <c r="K1479" s="4">
        <f>VLOOKUP(A1479,[1]Transactions!$A$2:$Y$3480,14,FALSE)</f>
        <v>37539</v>
      </c>
      <c r="M1479" t="b">
        <f>VLOOKUP(A1479,[1]Transactions!$A$2:$Y$3480,5,FALSE)</f>
        <v>1</v>
      </c>
      <c r="N1479" t="str">
        <f>VLOOKUP(A1479,[1]Transactions!$A$2:$Y$3480,6,FALSE)</f>
        <v>Approved</v>
      </c>
      <c r="O1479" t="str">
        <f>VLOOKUP(A1479,[1]Transactions!$A$1:$Y$3480,7,FALSE)</f>
        <v>WeareA2B</v>
      </c>
      <c r="P1479" t="s">
        <v>43</v>
      </c>
      <c r="Q1479">
        <v>70</v>
      </c>
      <c r="R1479" t="s">
        <v>2145</v>
      </c>
      <c r="S1479" t="s">
        <v>96</v>
      </c>
      <c r="T1479" t="s">
        <v>31</v>
      </c>
      <c r="U1479" t="s">
        <v>32</v>
      </c>
      <c r="V1479" t="s">
        <v>47</v>
      </c>
      <c r="W1479">
        <v>17</v>
      </c>
      <c r="X1479">
        <v>9</v>
      </c>
      <c r="Y1479">
        <v>9958.9500000000007</v>
      </c>
      <c r="Z1479">
        <v>4637.6499999999996</v>
      </c>
      <c r="AA1479">
        <v>24</v>
      </c>
      <c r="AB1479">
        <v>33</v>
      </c>
      <c r="AC1479">
        <v>9</v>
      </c>
      <c r="AD1479">
        <v>5321.3</v>
      </c>
      <c r="AE1479">
        <f t="shared" si="162"/>
        <v>3</v>
      </c>
      <c r="AF1479">
        <f t="shared" si="166"/>
        <v>2</v>
      </c>
      <c r="AG1479">
        <f t="shared" si="163"/>
        <v>1</v>
      </c>
      <c r="AH1479">
        <f t="shared" si="164"/>
        <v>321</v>
      </c>
      <c r="AI1479" t="str">
        <f t="shared" si="165"/>
        <v>Silver Customer</v>
      </c>
    </row>
    <row r="1480" spans="1:35" x14ac:dyDescent="0.3">
      <c r="A1480">
        <v>1169</v>
      </c>
      <c r="B1480" t="s">
        <v>4495</v>
      </c>
      <c r="C1480">
        <v>2153</v>
      </c>
      <c r="D1480" t="s">
        <v>24</v>
      </c>
      <c r="E1480" t="s">
        <v>25</v>
      </c>
      <c r="F1480">
        <v>10</v>
      </c>
      <c r="G1480" t="s">
        <v>2854</v>
      </c>
      <c r="H1480" t="s">
        <v>4496</v>
      </c>
      <c r="I1480" t="str">
        <f>VLOOKUP(A1480,[1]Transactions!$A$2:$Y$3480,8,FALSE)</f>
        <v>Standard</v>
      </c>
      <c r="J1480">
        <f>VLOOKUP(A1480,[1]Transactions!$A$2:$Y$3480,13,FALSE)</f>
        <v>182.81000000000017</v>
      </c>
      <c r="K1480" s="4">
        <f>VLOOKUP(A1480,[1]Transactions!$A$2:$Y$3480,14,FALSE)</f>
        <v>34586</v>
      </c>
      <c r="M1480" t="b">
        <f>VLOOKUP(A1480,[1]Transactions!$A$2:$Y$3480,5,FALSE)</f>
        <v>0</v>
      </c>
      <c r="N1480" t="str">
        <f>VLOOKUP(A1480,[1]Transactions!$A$2:$Y$3480,6,FALSE)</f>
        <v>Approved</v>
      </c>
      <c r="O1480" t="str">
        <f>VLOOKUP(A1480,[1]Transactions!$A$1:$Y$3480,7,FALSE)</f>
        <v>Norco Bicycles</v>
      </c>
      <c r="P1480" t="s">
        <v>43</v>
      </c>
      <c r="Q1480">
        <v>33</v>
      </c>
      <c r="R1480" t="s">
        <v>107</v>
      </c>
      <c r="S1480" t="s">
        <v>45</v>
      </c>
      <c r="T1480" t="s">
        <v>31</v>
      </c>
      <c r="U1480" t="s">
        <v>32</v>
      </c>
      <c r="V1480" t="s">
        <v>33</v>
      </c>
      <c r="W1480">
        <v>13</v>
      </c>
      <c r="X1480">
        <v>7</v>
      </c>
      <c r="Y1480">
        <v>7605.57</v>
      </c>
      <c r="Z1480">
        <v>3287.37</v>
      </c>
      <c r="AA1480">
        <v>53</v>
      </c>
      <c r="AB1480">
        <v>62</v>
      </c>
      <c r="AC1480">
        <v>7</v>
      </c>
      <c r="AD1480">
        <v>4318.2</v>
      </c>
      <c r="AE1480">
        <f t="shared" si="162"/>
        <v>2</v>
      </c>
      <c r="AF1480">
        <f t="shared" si="166"/>
        <v>3</v>
      </c>
      <c r="AG1480">
        <f t="shared" si="163"/>
        <v>1</v>
      </c>
      <c r="AH1480">
        <f t="shared" si="164"/>
        <v>231</v>
      </c>
      <c r="AI1480" t="str">
        <f t="shared" si="165"/>
        <v>Gold Customerr</v>
      </c>
    </row>
    <row r="1481" spans="1:35" x14ac:dyDescent="0.3">
      <c r="A1481">
        <v>2222</v>
      </c>
      <c r="B1481" t="s">
        <v>4497</v>
      </c>
      <c r="C1481">
        <v>2145</v>
      </c>
      <c r="D1481" t="s">
        <v>24</v>
      </c>
      <c r="E1481" t="s">
        <v>25</v>
      </c>
      <c r="F1481">
        <v>6</v>
      </c>
      <c r="G1481" t="s">
        <v>4498</v>
      </c>
      <c r="H1481" t="s">
        <v>4499</v>
      </c>
      <c r="I1481" t="str">
        <f>VLOOKUP(A1481,[1]Transactions!$A$2:$Y$3480,8,FALSE)</f>
        <v>Standard</v>
      </c>
      <c r="J1481">
        <f>VLOOKUP(A1481,[1]Transactions!$A$2:$Y$3480,13,FALSE)</f>
        <v>133.7800000000002</v>
      </c>
      <c r="K1481" s="4">
        <f>VLOOKUP(A1481,[1]Transactions!$A$2:$Y$3480,14,FALSE)</f>
        <v>33455</v>
      </c>
      <c r="M1481" t="b">
        <f>VLOOKUP(A1481,[1]Transactions!$A$2:$Y$3480,5,FALSE)</f>
        <v>0</v>
      </c>
      <c r="N1481" t="str">
        <f>VLOOKUP(A1481,[1]Transactions!$A$2:$Y$3480,6,FALSE)</f>
        <v>Approved</v>
      </c>
      <c r="O1481" t="str">
        <f>VLOOKUP(A1481,[1]Transactions!$A$1:$Y$3480,7,FALSE)</f>
        <v>Norco Bicycles</v>
      </c>
      <c r="P1481" t="s">
        <v>43</v>
      </c>
      <c r="Q1481">
        <v>20</v>
      </c>
      <c r="R1481" t="s">
        <v>118</v>
      </c>
      <c r="S1481" t="s">
        <v>45</v>
      </c>
      <c r="T1481" t="s">
        <v>31</v>
      </c>
      <c r="U1481" t="s">
        <v>32</v>
      </c>
      <c r="V1481" t="s">
        <v>47</v>
      </c>
      <c r="W1481">
        <v>14</v>
      </c>
      <c r="X1481">
        <v>6</v>
      </c>
      <c r="Y1481">
        <v>7051.67</v>
      </c>
      <c r="Z1481">
        <v>3230.4</v>
      </c>
      <c r="AA1481">
        <v>46</v>
      </c>
      <c r="AB1481">
        <v>59</v>
      </c>
      <c r="AC1481">
        <v>6</v>
      </c>
      <c r="AD1481">
        <v>3821.27</v>
      </c>
      <c r="AE1481">
        <f t="shared" si="162"/>
        <v>2</v>
      </c>
      <c r="AF1481">
        <f t="shared" si="166"/>
        <v>3</v>
      </c>
      <c r="AG1481">
        <f t="shared" si="163"/>
        <v>2</v>
      </c>
      <c r="AH1481">
        <f t="shared" si="164"/>
        <v>232</v>
      </c>
      <c r="AI1481" t="str">
        <f t="shared" si="165"/>
        <v>Gold Customerr</v>
      </c>
    </row>
    <row r="1482" spans="1:35" x14ac:dyDescent="0.3">
      <c r="A1482">
        <v>2061</v>
      </c>
      <c r="B1482" t="s">
        <v>4500</v>
      </c>
      <c r="C1482">
        <v>4500</v>
      </c>
      <c r="D1482" t="s">
        <v>53</v>
      </c>
      <c r="E1482" t="s">
        <v>25</v>
      </c>
      <c r="F1482">
        <v>4</v>
      </c>
      <c r="G1482" t="s">
        <v>2471</v>
      </c>
      <c r="I1482" t="str">
        <f>VLOOKUP(A1482,[1]Transactions!$A$2:$Y$3480,8,FALSE)</f>
        <v>Mountain</v>
      </c>
      <c r="J1482">
        <f>VLOOKUP(A1482,[1]Transactions!$A$2:$Y$3480,13,FALSE)</f>
        <v>114.93</v>
      </c>
      <c r="K1482" s="4">
        <f>VLOOKUP(A1482,[1]Transactions!$A$2:$Y$3480,14,FALSE)</f>
        <v>38206</v>
      </c>
      <c r="M1482" t="b">
        <f>VLOOKUP(A1482,[1]Transactions!$A$2:$Y$3480,5,FALSE)</f>
        <v>0</v>
      </c>
      <c r="N1482" t="str">
        <f>VLOOKUP(A1482,[1]Transactions!$A$2:$Y$3480,6,FALSE)</f>
        <v>Approved</v>
      </c>
      <c r="O1482" t="str">
        <f>VLOOKUP(A1482,[1]Transactions!$A$1:$Y$3480,7,FALSE)</f>
        <v>Trek Bicycles</v>
      </c>
      <c r="P1482" t="s">
        <v>43</v>
      </c>
      <c r="Q1482">
        <v>71</v>
      </c>
      <c r="R1482" t="s">
        <v>376</v>
      </c>
      <c r="S1482" t="s">
        <v>119</v>
      </c>
      <c r="T1482" t="s">
        <v>46</v>
      </c>
      <c r="U1482" t="s">
        <v>32</v>
      </c>
      <c r="V1482" t="s">
        <v>47</v>
      </c>
      <c r="W1482">
        <v>4</v>
      </c>
      <c r="X1482">
        <v>6</v>
      </c>
      <c r="Y1482">
        <v>8403.65</v>
      </c>
      <c r="Z1482">
        <v>4535.91</v>
      </c>
      <c r="AA1482">
        <v>37</v>
      </c>
      <c r="AB1482">
        <v>132</v>
      </c>
      <c r="AC1482">
        <v>6</v>
      </c>
      <c r="AD1482">
        <v>3867.74</v>
      </c>
      <c r="AE1482">
        <f t="shared" si="162"/>
        <v>1</v>
      </c>
      <c r="AF1482">
        <f t="shared" si="166"/>
        <v>3</v>
      </c>
      <c r="AG1482">
        <f t="shared" si="163"/>
        <v>2</v>
      </c>
      <c r="AH1482">
        <f t="shared" si="164"/>
        <v>132</v>
      </c>
      <c r="AI1482" t="str">
        <f t="shared" si="165"/>
        <v>Bronz customer</v>
      </c>
    </row>
    <row r="1483" spans="1:35" x14ac:dyDescent="0.3">
      <c r="A1483">
        <v>2065</v>
      </c>
      <c r="B1483" t="s">
        <v>4501</v>
      </c>
      <c r="C1483">
        <v>2170</v>
      </c>
      <c r="D1483" t="s">
        <v>24</v>
      </c>
      <c r="E1483" t="s">
        <v>25</v>
      </c>
      <c r="F1483">
        <v>9</v>
      </c>
      <c r="G1483" t="s">
        <v>4502</v>
      </c>
      <c r="H1483" t="s">
        <v>4503</v>
      </c>
      <c r="I1483" t="str">
        <f>VLOOKUP(A1483,[1]Transactions!$A$2:$Y$3480,8,FALSE)</f>
        <v>Road</v>
      </c>
      <c r="J1483">
        <f>VLOOKUP(A1483,[1]Transactions!$A$2:$Y$3480,13,FALSE)</f>
        <v>445.20999999999992</v>
      </c>
      <c r="K1483" s="4">
        <f>VLOOKUP(A1483,[1]Transactions!$A$2:$Y$3480,14,FALSE)</f>
        <v>38193</v>
      </c>
      <c r="M1483" t="b">
        <f>VLOOKUP(A1483,[1]Transactions!$A$2:$Y$3480,5,FALSE)</f>
        <v>1</v>
      </c>
      <c r="N1483" t="str">
        <f>VLOOKUP(A1483,[1]Transactions!$A$2:$Y$3480,6,FALSE)</f>
        <v>Approved</v>
      </c>
      <c r="O1483" t="str">
        <f>VLOOKUP(A1483,[1]Transactions!$A$1:$Y$3480,7,FALSE)</f>
        <v>Norco Bicycles</v>
      </c>
      <c r="P1483" t="s">
        <v>28</v>
      </c>
      <c r="Q1483">
        <v>66</v>
      </c>
      <c r="R1483" t="s">
        <v>376</v>
      </c>
      <c r="S1483" t="s">
        <v>57</v>
      </c>
      <c r="T1483" t="s">
        <v>31</v>
      </c>
      <c r="U1483" t="s">
        <v>32</v>
      </c>
      <c r="V1483" t="s">
        <v>33</v>
      </c>
      <c r="W1483">
        <v>12</v>
      </c>
      <c r="X1483">
        <v>4</v>
      </c>
      <c r="Y1483">
        <v>4870.0600000000004</v>
      </c>
      <c r="Z1483">
        <v>2798.17</v>
      </c>
      <c r="AA1483">
        <v>42</v>
      </c>
      <c r="AB1483">
        <v>215</v>
      </c>
      <c r="AC1483">
        <v>4</v>
      </c>
      <c r="AD1483">
        <v>2071.89</v>
      </c>
      <c r="AE1483">
        <f t="shared" si="162"/>
        <v>1</v>
      </c>
      <c r="AF1483">
        <f t="shared" si="166"/>
        <v>4</v>
      </c>
      <c r="AG1483">
        <f t="shared" si="163"/>
        <v>3</v>
      </c>
      <c r="AH1483">
        <f t="shared" si="164"/>
        <v>143</v>
      </c>
      <c r="AI1483" t="str">
        <f t="shared" si="165"/>
        <v>Bronz customer</v>
      </c>
    </row>
    <row r="1484" spans="1:35" x14ac:dyDescent="0.3">
      <c r="A1484">
        <v>926</v>
      </c>
      <c r="B1484" t="s">
        <v>4504</v>
      </c>
      <c r="C1484">
        <v>2766</v>
      </c>
      <c r="D1484" t="s">
        <v>24</v>
      </c>
      <c r="E1484" t="s">
        <v>25</v>
      </c>
      <c r="F1484">
        <v>8</v>
      </c>
      <c r="G1484" t="s">
        <v>4505</v>
      </c>
      <c r="H1484" t="s">
        <v>4506</v>
      </c>
      <c r="I1484" t="str">
        <f>VLOOKUP(A1484,[1]Transactions!$A$2:$Y$3480,8,FALSE)</f>
        <v>Mountain</v>
      </c>
      <c r="J1484">
        <f>VLOOKUP(A1484,[1]Transactions!$A$2:$Y$3480,13,FALSE)</f>
        <v>75.75</v>
      </c>
      <c r="K1484" s="4">
        <f>VLOOKUP(A1484,[1]Transactions!$A$2:$Y$3480,14,FALSE)</f>
        <v>36334</v>
      </c>
      <c r="M1484" t="b">
        <f>VLOOKUP(A1484,[1]Transactions!$A$2:$Y$3480,5,FALSE)</f>
        <v>1</v>
      </c>
      <c r="N1484" t="str">
        <f>VLOOKUP(A1484,[1]Transactions!$A$2:$Y$3480,6,FALSE)</f>
        <v>Approved</v>
      </c>
      <c r="O1484" t="str">
        <f>VLOOKUP(A1484,[1]Transactions!$A$1:$Y$3480,7,FALSE)</f>
        <v>Norco Bicycles</v>
      </c>
      <c r="P1484" t="s">
        <v>28</v>
      </c>
      <c r="Q1484">
        <v>18</v>
      </c>
      <c r="R1484" t="s">
        <v>118</v>
      </c>
      <c r="S1484" t="s">
        <v>183</v>
      </c>
      <c r="T1484" t="s">
        <v>38</v>
      </c>
      <c r="U1484" t="s">
        <v>32</v>
      </c>
      <c r="V1484" t="s">
        <v>47</v>
      </c>
      <c r="W1484">
        <v>10</v>
      </c>
      <c r="X1484">
        <v>5</v>
      </c>
      <c r="Y1484">
        <v>4212.57</v>
      </c>
      <c r="Z1484">
        <v>2954.05</v>
      </c>
      <c r="AA1484">
        <v>54</v>
      </c>
      <c r="AB1484">
        <v>12</v>
      </c>
      <c r="AC1484">
        <v>5</v>
      </c>
      <c r="AD1484">
        <v>1258.52</v>
      </c>
      <c r="AE1484">
        <f t="shared" si="162"/>
        <v>4</v>
      </c>
      <c r="AF1484">
        <f>_xlfn.IFS(AC1484&gt;=14,1,AND(AC1484&lt;=14,AC1484&gt;7),2,AND(AC1484&lt;=7,AC1484&gt;=5),3,AND(AC1484&lt;=4,AC1484&gt;0),4)</f>
        <v>3</v>
      </c>
      <c r="AG1484">
        <f t="shared" si="163"/>
        <v>4</v>
      </c>
      <c r="AH1484">
        <f t="shared" si="164"/>
        <v>434</v>
      </c>
      <c r="AI1484" t="str">
        <f t="shared" si="165"/>
        <v>Platinum Customer</v>
      </c>
    </row>
    <row r="1485" spans="1:35" x14ac:dyDescent="0.3">
      <c r="A1485">
        <v>2156</v>
      </c>
      <c r="B1485" t="s">
        <v>4507</v>
      </c>
      <c r="C1485">
        <v>2199</v>
      </c>
      <c r="D1485" t="s">
        <v>24</v>
      </c>
      <c r="E1485" t="s">
        <v>25</v>
      </c>
      <c r="F1485">
        <v>1</v>
      </c>
      <c r="G1485" t="s">
        <v>4508</v>
      </c>
      <c r="H1485" t="s">
        <v>2454</v>
      </c>
      <c r="I1485" t="str">
        <f>VLOOKUP(A1485,[1]Transactions!$A$2:$Y$3480,8,FALSE)</f>
        <v>Standard</v>
      </c>
      <c r="J1485">
        <f>VLOOKUP(A1485,[1]Transactions!$A$2:$Y$3480,13,FALSE)</f>
        <v>217.51</v>
      </c>
      <c r="K1485" s="4">
        <f>VLOOKUP(A1485,[1]Transactions!$A$2:$Y$3480,14,FALSE)</f>
        <v>40779</v>
      </c>
      <c r="M1485" t="b">
        <f>VLOOKUP(A1485,[1]Transactions!$A$2:$Y$3480,5,FALSE)</f>
        <v>1</v>
      </c>
      <c r="N1485" t="str">
        <f>VLOOKUP(A1485,[1]Transactions!$A$2:$Y$3480,6,FALSE)</f>
        <v>Approved</v>
      </c>
      <c r="O1485" t="str">
        <f>VLOOKUP(A1485,[1]Transactions!$A$1:$Y$3480,7,FALSE)</f>
        <v>Giant Bicycles</v>
      </c>
      <c r="P1485" t="s">
        <v>28</v>
      </c>
      <c r="Q1485">
        <v>96</v>
      </c>
      <c r="R1485" t="s">
        <v>123</v>
      </c>
      <c r="S1485" t="s">
        <v>57</v>
      </c>
      <c r="T1485" t="s">
        <v>31</v>
      </c>
      <c r="U1485" t="s">
        <v>32</v>
      </c>
      <c r="V1485" t="s">
        <v>33</v>
      </c>
      <c r="W1485">
        <v>18</v>
      </c>
      <c r="X1485">
        <v>6</v>
      </c>
      <c r="Y1485">
        <v>6988.71</v>
      </c>
      <c r="Z1485">
        <v>4493.28</v>
      </c>
      <c r="AA1485">
        <v>43</v>
      </c>
      <c r="AB1485">
        <v>113</v>
      </c>
      <c r="AC1485">
        <v>6</v>
      </c>
      <c r="AD1485">
        <v>2495.4299999999998</v>
      </c>
      <c r="AE1485">
        <f t="shared" si="162"/>
        <v>1</v>
      </c>
      <c r="AF1485">
        <f t="shared" si="166"/>
        <v>3</v>
      </c>
      <c r="AG1485">
        <f t="shared" si="163"/>
        <v>3</v>
      </c>
      <c r="AH1485">
        <f t="shared" si="164"/>
        <v>133</v>
      </c>
      <c r="AI1485" t="str">
        <f t="shared" si="165"/>
        <v>Bronz customer</v>
      </c>
    </row>
    <row r="1486" spans="1:35" x14ac:dyDescent="0.3">
      <c r="A1486">
        <v>1563</v>
      </c>
      <c r="B1486" t="s">
        <v>4509</v>
      </c>
      <c r="C1486">
        <v>4878</v>
      </c>
      <c r="D1486" t="s">
        <v>53</v>
      </c>
      <c r="E1486" t="s">
        <v>25</v>
      </c>
      <c r="F1486">
        <v>4</v>
      </c>
      <c r="G1486" t="s">
        <v>2536</v>
      </c>
      <c r="H1486" t="s">
        <v>4510</v>
      </c>
      <c r="I1486" t="str">
        <f>VLOOKUP(A1486,[1]Transactions!$A$2:$Y$3480,8,FALSE)</f>
        <v>Standard</v>
      </c>
      <c r="J1486">
        <f>VLOOKUP(A1486,[1]Transactions!$A$2:$Y$3480,13,FALSE)</f>
        <v>91.15</v>
      </c>
      <c r="K1486" s="4">
        <f>VLOOKUP(A1486,[1]Transactions!$A$2:$Y$3480,14,FALSE)</f>
        <v>37659</v>
      </c>
      <c r="M1486" t="b">
        <f>VLOOKUP(A1486,[1]Transactions!$A$2:$Y$3480,5,FALSE)</f>
        <v>1</v>
      </c>
      <c r="N1486" t="str">
        <f>VLOOKUP(A1486,[1]Transactions!$A$2:$Y$3480,6,FALSE)</f>
        <v>Approved</v>
      </c>
      <c r="O1486" t="str">
        <f>VLOOKUP(A1486,[1]Transactions!$A$1:$Y$3480,7,FALSE)</f>
        <v>OHM Cycles</v>
      </c>
      <c r="P1486" t="s">
        <v>28</v>
      </c>
      <c r="Q1486">
        <v>39</v>
      </c>
      <c r="R1486" t="s">
        <v>1576</v>
      </c>
      <c r="S1486" t="s">
        <v>176</v>
      </c>
      <c r="T1486" t="s">
        <v>31</v>
      </c>
      <c r="U1486" t="s">
        <v>32</v>
      </c>
      <c r="V1486" t="s">
        <v>47</v>
      </c>
      <c r="W1486">
        <v>9</v>
      </c>
      <c r="X1486">
        <v>4</v>
      </c>
      <c r="Y1486">
        <v>4845.1099999999997</v>
      </c>
      <c r="Z1486">
        <v>1967.22</v>
      </c>
      <c r="AA1486">
        <v>28</v>
      </c>
      <c r="AB1486">
        <v>129</v>
      </c>
      <c r="AC1486">
        <v>4</v>
      </c>
      <c r="AD1486">
        <v>2877.89</v>
      </c>
      <c r="AE1486">
        <f t="shared" si="162"/>
        <v>1</v>
      </c>
      <c r="AF1486">
        <f t="shared" si="166"/>
        <v>4</v>
      </c>
      <c r="AG1486">
        <f t="shared" si="163"/>
        <v>3</v>
      </c>
      <c r="AH1486">
        <f t="shared" si="164"/>
        <v>143</v>
      </c>
      <c r="AI1486" t="str">
        <f t="shared" si="165"/>
        <v>Bronz customer</v>
      </c>
    </row>
    <row r="1487" spans="1:35" x14ac:dyDescent="0.3">
      <c r="A1487">
        <v>800</v>
      </c>
      <c r="B1487" t="s">
        <v>4511</v>
      </c>
      <c r="C1487">
        <v>4873</v>
      </c>
      <c r="D1487" t="s">
        <v>53</v>
      </c>
      <c r="E1487" t="s">
        <v>25</v>
      </c>
      <c r="F1487">
        <v>4</v>
      </c>
      <c r="G1487" t="s">
        <v>4512</v>
      </c>
      <c r="H1487" t="s">
        <v>4513</v>
      </c>
      <c r="I1487" t="str">
        <f>VLOOKUP(A1487,[1]Transactions!$A$2:$Y$3480,8,FALSE)</f>
        <v>Standard</v>
      </c>
      <c r="J1487">
        <f>VLOOKUP(A1487,[1]Transactions!$A$2:$Y$3480,13,FALSE)</f>
        <v>1592.19</v>
      </c>
      <c r="K1487" s="4">
        <f>VLOOKUP(A1487,[1]Transactions!$A$2:$Y$3480,14,FALSE)</f>
        <v>40410</v>
      </c>
      <c r="M1487" t="b">
        <f>VLOOKUP(A1487,[1]Transactions!$A$2:$Y$3480,5,FALSE)</f>
        <v>0</v>
      </c>
      <c r="N1487" t="str">
        <f>VLOOKUP(A1487,[1]Transactions!$A$2:$Y$3480,6,FALSE)</f>
        <v>Approved</v>
      </c>
      <c r="O1487" t="str">
        <f>VLOOKUP(A1487,[1]Transactions!$A$1:$Y$3480,7,FALSE)</f>
        <v>OHM Cycles</v>
      </c>
      <c r="P1487" t="s">
        <v>28</v>
      </c>
      <c r="Q1487">
        <v>68</v>
      </c>
      <c r="R1487" t="s">
        <v>437</v>
      </c>
      <c r="S1487" t="s">
        <v>119</v>
      </c>
      <c r="T1487" t="s">
        <v>31</v>
      </c>
      <c r="U1487" t="s">
        <v>32</v>
      </c>
      <c r="V1487" t="s">
        <v>47</v>
      </c>
      <c r="W1487">
        <v>8</v>
      </c>
      <c r="X1487">
        <v>6</v>
      </c>
      <c r="Y1487">
        <v>6283.9</v>
      </c>
      <c r="Z1487">
        <v>3044.42</v>
      </c>
      <c r="AA1487">
        <v>41</v>
      </c>
      <c r="AB1487">
        <v>85</v>
      </c>
      <c r="AC1487">
        <v>6</v>
      </c>
      <c r="AD1487">
        <v>3239.48</v>
      </c>
      <c r="AE1487">
        <f t="shared" si="162"/>
        <v>1</v>
      </c>
      <c r="AF1487">
        <f t="shared" si="166"/>
        <v>3</v>
      </c>
      <c r="AG1487">
        <f t="shared" si="163"/>
        <v>2</v>
      </c>
      <c r="AH1487">
        <f t="shared" si="164"/>
        <v>132</v>
      </c>
      <c r="AI1487" t="str">
        <f t="shared" si="165"/>
        <v>Bronz customer</v>
      </c>
    </row>
    <row r="1488" spans="1:35" x14ac:dyDescent="0.3">
      <c r="A1488">
        <v>1333</v>
      </c>
      <c r="B1488" t="s">
        <v>4514</v>
      </c>
      <c r="C1488">
        <v>3840</v>
      </c>
      <c r="D1488" t="s">
        <v>40</v>
      </c>
      <c r="E1488" t="s">
        <v>25</v>
      </c>
      <c r="F1488">
        <v>2</v>
      </c>
      <c r="G1488" t="s">
        <v>4515</v>
      </c>
      <c r="H1488" t="s">
        <v>4516</v>
      </c>
      <c r="I1488" t="str">
        <f>VLOOKUP(A1488,[1]Transactions!$A$2:$Y$3480,8,FALSE)</f>
        <v>Touring</v>
      </c>
      <c r="J1488">
        <f>VLOOKUP(A1488,[1]Transactions!$A$2:$Y$3480,13,FALSE)</f>
        <v>1408.91</v>
      </c>
      <c r="K1488" s="4">
        <f>VLOOKUP(A1488,[1]Transactions!$A$2:$Y$3480,14,FALSE)</f>
        <v>41533</v>
      </c>
      <c r="M1488" t="b">
        <f>VLOOKUP(A1488,[1]Transactions!$A$2:$Y$3480,5,FALSE)</f>
        <v>1</v>
      </c>
      <c r="N1488" t="str">
        <f>VLOOKUP(A1488,[1]Transactions!$A$2:$Y$3480,6,FALSE)</f>
        <v>Approved</v>
      </c>
      <c r="O1488" t="str">
        <f>VLOOKUP(A1488,[1]Transactions!$A$1:$Y$3480,7,FALSE)</f>
        <v>Solex</v>
      </c>
      <c r="P1488" t="s">
        <v>28</v>
      </c>
      <c r="Q1488">
        <v>4</v>
      </c>
      <c r="R1488" t="s">
        <v>1064</v>
      </c>
      <c r="S1488" t="s">
        <v>45</v>
      </c>
      <c r="T1488" t="s">
        <v>46</v>
      </c>
      <c r="U1488" t="s">
        <v>32</v>
      </c>
      <c r="V1488" t="s">
        <v>47</v>
      </c>
      <c r="W1488">
        <v>9</v>
      </c>
      <c r="X1488">
        <v>3</v>
      </c>
      <c r="Y1488">
        <v>3501.9</v>
      </c>
      <c r="Z1488">
        <v>1577.72</v>
      </c>
      <c r="AA1488">
        <v>47</v>
      </c>
      <c r="AB1488">
        <v>7</v>
      </c>
      <c r="AC1488">
        <v>3</v>
      </c>
      <c r="AD1488">
        <v>1924.18</v>
      </c>
      <c r="AE1488">
        <f t="shared" si="162"/>
        <v>4</v>
      </c>
      <c r="AF1488">
        <f t="shared" si="166"/>
        <v>4</v>
      </c>
      <c r="AG1488">
        <f t="shared" si="163"/>
        <v>3</v>
      </c>
      <c r="AH1488">
        <f t="shared" si="164"/>
        <v>443</v>
      </c>
      <c r="AI1488" t="str">
        <f t="shared" si="165"/>
        <v>Platinum Customer</v>
      </c>
    </row>
    <row r="1489" spans="1:35" x14ac:dyDescent="0.3">
      <c r="A1489">
        <v>984</v>
      </c>
      <c r="B1489" t="s">
        <v>4517</v>
      </c>
      <c r="C1489">
        <v>3111</v>
      </c>
      <c r="D1489" t="s">
        <v>40</v>
      </c>
      <c r="E1489" t="s">
        <v>25</v>
      </c>
      <c r="F1489">
        <v>7</v>
      </c>
      <c r="G1489" t="s">
        <v>4518</v>
      </c>
      <c r="H1489" t="s">
        <v>4519</v>
      </c>
      <c r="I1489" t="str">
        <f>VLOOKUP(A1489,[1]Transactions!$A$2:$Y$3480,8,FALSE)</f>
        <v>Standard</v>
      </c>
      <c r="J1489">
        <f>VLOOKUP(A1489,[1]Transactions!$A$2:$Y$3480,13,FALSE)</f>
        <v>143.35999999999999</v>
      </c>
      <c r="K1489" s="4">
        <f>VLOOKUP(A1489,[1]Transactions!$A$2:$Y$3480,14,FALSE)</f>
        <v>38002</v>
      </c>
      <c r="M1489" t="b">
        <f>VLOOKUP(A1489,[1]Transactions!$A$2:$Y$3480,5,FALSE)</f>
        <v>1</v>
      </c>
      <c r="N1489" t="str">
        <f>VLOOKUP(A1489,[1]Transactions!$A$2:$Y$3480,6,FALSE)</f>
        <v>Approved</v>
      </c>
      <c r="O1489" t="str">
        <f>VLOOKUP(A1489,[1]Transactions!$A$1:$Y$3480,7,FALSE)</f>
        <v>Trek Bicycles</v>
      </c>
      <c r="P1489" t="s">
        <v>28</v>
      </c>
      <c r="Q1489">
        <v>89</v>
      </c>
      <c r="R1489" t="s">
        <v>246</v>
      </c>
      <c r="S1489" t="s">
        <v>119</v>
      </c>
      <c r="T1489" t="s">
        <v>38</v>
      </c>
      <c r="U1489" t="s">
        <v>32</v>
      </c>
      <c r="V1489" t="s">
        <v>47</v>
      </c>
      <c r="W1489">
        <v>16</v>
      </c>
      <c r="X1489">
        <v>8</v>
      </c>
      <c r="Y1489">
        <v>6208.72</v>
      </c>
      <c r="Z1489">
        <v>3914.29</v>
      </c>
      <c r="AA1489">
        <v>66</v>
      </c>
      <c r="AB1489">
        <v>56</v>
      </c>
      <c r="AC1489">
        <v>8</v>
      </c>
      <c r="AD1489">
        <v>2294.4299999999998</v>
      </c>
      <c r="AE1489">
        <f t="shared" si="162"/>
        <v>2</v>
      </c>
      <c r="AF1489">
        <f t="shared" si="166"/>
        <v>2</v>
      </c>
      <c r="AG1489">
        <f t="shared" si="163"/>
        <v>3</v>
      </c>
      <c r="AH1489">
        <f t="shared" si="164"/>
        <v>223</v>
      </c>
      <c r="AI1489" t="str">
        <f t="shared" si="165"/>
        <v>Gold Customerr</v>
      </c>
    </row>
    <row r="1490" spans="1:35" x14ac:dyDescent="0.3">
      <c r="A1490">
        <v>2488</v>
      </c>
      <c r="B1490" t="s">
        <v>4520</v>
      </c>
      <c r="C1490">
        <v>2114</v>
      </c>
      <c r="D1490" t="s">
        <v>24</v>
      </c>
      <c r="E1490" t="s">
        <v>25</v>
      </c>
      <c r="F1490">
        <v>8</v>
      </c>
      <c r="G1490" t="s">
        <v>4521</v>
      </c>
      <c r="H1490" t="s">
        <v>4522</v>
      </c>
      <c r="I1490" t="str">
        <f>VLOOKUP(A1490,[1]Transactions!$A$2:$Y$3480,8,FALSE)</f>
        <v>Standard</v>
      </c>
      <c r="J1490">
        <f>VLOOKUP(A1490,[1]Transactions!$A$2:$Y$3480,13,FALSE)</f>
        <v>57.72999999999999</v>
      </c>
      <c r="K1490" s="4">
        <f>VLOOKUP(A1490,[1]Transactions!$A$2:$Y$3480,14,FALSE)</f>
        <v>39031</v>
      </c>
      <c r="M1490" t="b">
        <f>VLOOKUP(A1490,[1]Transactions!$A$2:$Y$3480,5,FALSE)</f>
        <v>0</v>
      </c>
      <c r="N1490" t="str">
        <f>VLOOKUP(A1490,[1]Transactions!$A$2:$Y$3480,6,FALSE)</f>
        <v>Approved</v>
      </c>
      <c r="O1490" t="str">
        <f>VLOOKUP(A1490,[1]Transactions!$A$1:$Y$3480,7,FALSE)</f>
        <v>Giant Bicycles</v>
      </c>
      <c r="P1490" t="s">
        <v>43</v>
      </c>
      <c r="Q1490">
        <v>32</v>
      </c>
      <c r="R1490" t="s">
        <v>599</v>
      </c>
      <c r="S1490" t="s">
        <v>45</v>
      </c>
      <c r="T1490" t="s">
        <v>31</v>
      </c>
      <c r="U1490" t="s">
        <v>32</v>
      </c>
      <c r="V1490" t="s">
        <v>33</v>
      </c>
      <c r="W1490">
        <v>7</v>
      </c>
      <c r="X1490">
        <v>6</v>
      </c>
      <c r="Y1490">
        <v>6900.39</v>
      </c>
      <c r="Z1490">
        <v>4125.91</v>
      </c>
      <c r="AA1490">
        <v>31</v>
      </c>
      <c r="AB1490">
        <v>18</v>
      </c>
      <c r="AC1490">
        <v>6</v>
      </c>
      <c r="AD1490">
        <v>2774.48</v>
      </c>
      <c r="AE1490">
        <f t="shared" si="162"/>
        <v>3</v>
      </c>
      <c r="AF1490">
        <f t="shared" si="166"/>
        <v>3</v>
      </c>
      <c r="AG1490">
        <f t="shared" si="163"/>
        <v>3</v>
      </c>
      <c r="AH1490">
        <f t="shared" si="164"/>
        <v>333</v>
      </c>
      <c r="AI1490" t="str">
        <f t="shared" si="165"/>
        <v>Silver Customer</v>
      </c>
    </row>
    <row r="1491" spans="1:35" x14ac:dyDescent="0.3">
      <c r="A1491">
        <v>3225</v>
      </c>
      <c r="B1491" t="s">
        <v>4523</v>
      </c>
      <c r="C1491">
        <v>2154</v>
      </c>
      <c r="D1491" t="s">
        <v>24</v>
      </c>
      <c r="E1491" t="s">
        <v>25</v>
      </c>
      <c r="F1491">
        <v>11</v>
      </c>
      <c r="G1491" t="s">
        <v>4524</v>
      </c>
      <c r="H1491" t="s">
        <v>4525</v>
      </c>
      <c r="I1491" t="str">
        <f>VLOOKUP(A1491,[1]Transactions!$A$2:$Y$3480,8,FALSE)</f>
        <v>Standard</v>
      </c>
      <c r="J1491">
        <f>VLOOKUP(A1491,[1]Transactions!$A$2:$Y$3480,13,FALSE)</f>
        <v>57.72999999999999</v>
      </c>
      <c r="K1491" s="4">
        <f>VLOOKUP(A1491,[1]Transactions!$A$2:$Y$3480,14,FALSE)</f>
        <v>39031</v>
      </c>
      <c r="M1491" t="b">
        <f>VLOOKUP(A1491,[1]Transactions!$A$2:$Y$3480,5,FALSE)</f>
        <v>1</v>
      </c>
      <c r="N1491" t="str">
        <f>VLOOKUP(A1491,[1]Transactions!$A$2:$Y$3480,6,FALSE)</f>
        <v>Approved</v>
      </c>
      <c r="O1491" t="str">
        <f>VLOOKUP(A1491,[1]Transactions!$A$1:$Y$3480,7,FALSE)</f>
        <v>Giant Bicycles</v>
      </c>
      <c r="P1491" t="s">
        <v>28</v>
      </c>
      <c r="Q1491">
        <v>19</v>
      </c>
      <c r="R1491" t="s">
        <v>607</v>
      </c>
      <c r="S1491" t="s">
        <v>30</v>
      </c>
      <c r="T1491" t="s">
        <v>31</v>
      </c>
      <c r="U1491" t="s">
        <v>32</v>
      </c>
      <c r="V1491" t="s">
        <v>33</v>
      </c>
      <c r="W1491">
        <v>4</v>
      </c>
      <c r="X1491">
        <v>7</v>
      </c>
      <c r="Y1491">
        <v>7505.34</v>
      </c>
      <c r="Z1491">
        <v>2700.32</v>
      </c>
      <c r="AA1491">
        <v>40</v>
      </c>
      <c r="AB1491">
        <v>8</v>
      </c>
      <c r="AC1491">
        <v>7</v>
      </c>
      <c r="AD1491">
        <v>4805.0200000000004</v>
      </c>
      <c r="AE1491">
        <f t="shared" si="162"/>
        <v>4</v>
      </c>
      <c r="AF1491">
        <f t="shared" si="166"/>
        <v>3</v>
      </c>
      <c r="AG1491">
        <f t="shared" si="163"/>
        <v>1</v>
      </c>
      <c r="AH1491">
        <f t="shared" si="164"/>
        <v>431</v>
      </c>
      <c r="AI1491" t="str">
        <f t="shared" si="165"/>
        <v>Platinum Customer</v>
      </c>
    </row>
    <row r="1492" spans="1:35" x14ac:dyDescent="0.3">
      <c r="A1492">
        <v>3488</v>
      </c>
      <c r="B1492" t="s">
        <v>4526</v>
      </c>
      <c r="C1492">
        <v>2136</v>
      </c>
      <c r="D1492" t="s">
        <v>24</v>
      </c>
      <c r="E1492" t="s">
        <v>25</v>
      </c>
      <c r="F1492">
        <v>10</v>
      </c>
      <c r="G1492" t="s">
        <v>4527</v>
      </c>
      <c r="H1492" t="s">
        <v>4528</v>
      </c>
      <c r="I1492" t="e">
        <f>VLOOKUP(A1492,[1]Transactions!$A$2:$Y$3480,8,FALSE)</f>
        <v>#N/A</v>
      </c>
      <c r="J1492" t="e">
        <f>VLOOKUP(A1492,[1]Transactions!$A$2:$Y$3480,13,FALSE)</f>
        <v>#N/A</v>
      </c>
      <c r="K1492" s="4" t="e">
        <f>VLOOKUP(A1492,[1]Transactions!$A$2:$Y$3480,14,FALSE)</f>
        <v>#N/A</v>
      </c>
      <c r="M1492" t="e">
        <f>VLOOKUP(A1492,[1]Transactions!$A$2:$Y$3480,5,FALSE)</f>
        <v>#N/A</v>
      </c>
      <c r="N1492" t="e">
        <f>VLOOKUP(A1492,[1]Transactions!$A$2:$Y$3480,6,FALSE)</f>
        <v>#N/A</v>
      </c>
      <c r="O1492" t="e">
        <f>VLOOKUP(A1492,[1]Transactions!$A$1:$Y$3480,7,FALSE)</f>
        <v>#N/A</v>
      </c>
      <c r="P1492" t="s">
        <v>28</v>
      </c>
      <c r="Q1492">
        <v>63</v>
      </c>
      <c r="R1492" t="s">
        <v>261</v>
      </c>
      <c r="S1492" t="s">
        <v>119</v>
      </c>
      <c r="T1492" t="s">
        <v>31</v>
      </c>
      <c r="U1492" t="s">
        <v>32</v>
      </c>
      <c r="V1492" t="s">
        <v>33</v>
      </c>
      <c r="W1492">
        <v>9</v>
      </c>
      <c r="X1492">
        <v>2</v>
      </c>
      <c r="Y1492">
        <v>2167.79</v>
      </c>
      <c r="Z1492">
        <v>1351.84</v>
      </c>
      <c r="AA1492">
        <v>45</v>
      </c>
      <c r="AB1492">
        <v>17</v>
      </c>
      <c r="AC1492">
        <v>2</v>
      </c>
      <c r="AD1492">
        <v>815.95</v>
      </c>
      <c r="AE1492">
        <f t="shared" si="162"/>
        <v>4</v>
      </c>
      <c r="AF1492">
        <f t="shared" si="166"/>
        <v>4</v>
      </c>
      <c r="AG1492">
        <f t="shared" si="163"/>
        <v>4</v>
      </c>
      <c r="AH1492">
        <f t="shared" si="164"/>
        <v>444</v>
      </c>
      <c r="AI1492" t="str">
        <f t="shared" si="165"/>
        <v>Platinum Customer</v>
      </c>
    </row>
    <row r="1493" spans="1:35" x14ac:dyDescent="0.3">
      <c r="A1493">
        <v>3394</v>
      </c>
      <c r="B1493" t="s">
        <v>4529</v>
      </c>
      <c r="C1493">
        <v>2019</v>
      </c>
      <c r="D1493" t="s">
        <v>24</v>
      </c>
      <c r="E1493" t="s">
        <v>25</v>
      </c>
      <c r="F1493">
        <v>10</v>
      </c>
      <c r="G1493" t="s">
        <v>4530</v>
      </c>
      <c r="H1493" t="s">
        <v>4531</v>
      </c>
      <c r="I1493" t="str">
        <f>VLOOKUP(A1493,[1]Transactions!$A$2:$Y$3480,8,FALSE)</f>
        <v>Standard</v>
      </c>
      <c r="J1493">
        <f>VLOOKUP(A1493,[1]Transactions!$A$2:$Y$3480,13,FALSE)</f>
        <v>690.49</v>
      </c>
      <c r="K1493" s="4">
        <f>VLOOKUP(A1493,[1]Transactions!$A$2:$Y$3480,14,FALSE)</f>
        <v>35160</v>
      </c>
      <c r="M1493" t="b">
        <f>VLOOKUP(A1493,[1]Transactions!$A$2:$Y$3480,5,FALSE)</f>
        <v>1</v>
      </c>
      <c r="N1493" t="str">
        <f>VLOOKUP(A1493,[1]Transactions!$A$2:$Y$3480,6,FALSE)</f>
        <v>Approved</v>
      </c>
      <c r="O1493" t="str">
        <f>VLOOKUP(A1493,[1]Transactions!$A$1:$Y$3480,7,FALSE)</f>
        <v>Solex</v>
      </c>
      <c r="P1493" t="s">
        <v>28</v>
      </c>
      <c r="Q1493">
        <v>39</v>
      </c>
      <c r="R1493" t="s">
        <v>195</v>
      </c>
      <c r="S1493" t="s">
        <v>30</v>
      </c>
      <c r="T1493" t="s">
        <v>31</v>
      </c>
      <c r="U1493" t="s">
        <v>32</v>
      </c>
      <c r="V1493" t="s">
        <v>47</v>
      </c>
      <c r="W1493">
        <v>22</v>
      </c>
      <c r="X1493">
        <v>5</v>
      </c>
      <c r="Y1493">
        <v>5926.59</v>
      </c>
      <c r="Z1493">
        <v>1853.39</v>
      </c>
      <c r="AA1493">
        <v>46</v>
      </c>
      <c r="AB1493">
        <v>19</v>
      </c>
      <c r="AC1493">
        <v>5</v>
      </c>
      <c r="AD1493">
        <v>4073.2</v>
      </c>
      <c r="AE1493">
        <f t="shared" si="162"/>
        <v>3</v>
      </c>
      <c r="AF1493">
        <f>_xlfn.IFS(AC1493&gt;=14,1,AND(AC1493&lt;=14,AC1493&gt;7),2,AND(AC1493&lt;=7,AC1493&gt;=5),3,AND(AC1493&lt;=4,AC1493&gt;0),4)</f>
        <v>3</v>
      </c>
      <c r="AG1493">
        <f t="shared" si="163"/>
        <v>2</v>
      </c>
      <c r="AH1493">
        <f t="shared" si="164"/>
        <v>332</v>
      </c>
      <c r="AI1493" t="str">
        <f t="shared" si="165"/>
        <v>Silver Customer</v>
      </c>
    </row>
    <row r="1494" spans="1:35" x14ac:dyDescent="0.3">
      <c r="A1494">
        <v>481</v>
      </c>
      <c r="B1494" t="s">
        <v>4532</v>
      </c>
      <c r="C1494">
        <v>2155</v>
      </c>
      <c r="D1494" t="s">
        <v>24</v>
      </c>
      <c r="E1494" t="s">
        <v>25</v>
      </c>
      <c r="F1494">
        <v>9</v>
      </c>
      <c r="G1494" t="s">
        <v>4533</v>
      </c>
      <c r="H1494" t="s">
        <v>4534</v>
      </c>
      <c r="I1494" t="str">
        <f>VLOOKUP(A1494,[1]Transactions!$A$2:$Y$3480,8,FALSE)</f>
        <v>Standard</v>
      </c>
      <c r="J1494">
        <f>VLOOKUP(A1494,[1]Transactions!$A$2:$Y$3480,13,FALSE)</f>
        <v>182.81000000000017</v>
      </c>
      <c r="K1494" s="4">
        <f>VLOOKUP(A1494,[1]Transactions!$A$2:$Y$3480,14,FALSE)</f>
        <v>34586</v>
      </c>
      <c r="M1494" t="b">
        <f>VLOOKUP(A1494,[1]Transactions!$A$2:$Y$3480,5,FALSE)</f>
        <v>1</v>
      </c>
      <c r="N1494" t="str">
        <f>VLOOKUP(A1494,[1]Transactions!$A$2:$Y$3480,6,FALSE)</f>
        <v>Approved</v>
      </c>
      <c r="O1494" t="str">
        <f>VLOOKUP(A1494,[1]Transactions!$A$1:$Y$3480,7,FALSE)</f>
        <v>Norco Bicycles</v>
      </c>
      <c r="P1494" t="s">
        <v>43</v>
      </c>
      <c r="Q1494">
        <v>68</v>
      </c>
      <c r="R1494" t="s">
        <v>4079</v>
      </c>
      <c r="S1494" t="s">
        <v>7272</v>
      </c>
      <c r="T1494" t="s">
        <v>31</v>
      </c>
      <c r="U1494" t="s">
        <v>32</v>
      </c>
      <c r="V1494" t="s">
        <v>47</v>
      </c>
      <c r="W1494">
        <v>8</v>
      </c>
      <c r="X1494">
        <v>2</v>
      </c>
      <c r="Y1494">
        <v>2156.44</v>
      </c>
      <c r="Z1494">
        <v>539.23</v>
      </c>
      <c r="AA1494">
        <v>30</v>
      </c>
      <c r="AB1494">
        <v>14</v>
      </c>
      <c r="AC1494">
        <v>2</v>
      </c>
      <c r="AD1494">
        <v>1617.21</v>
      </c>
      <c r="AE1494">
        <f t="shared" si="162"/>
        <v>4</v>
      </c>
      <c r="AF1494">
        <f t="shared" si="166"/>
        <v>4</v>
      </c>
      <c r="AG1494">
        <f t="shared" si="163"/>
        <v>4</v>
      </c>
      <c r="AH1494">
        <f t="shared" si="164"/>
        <v>444</v>
      </c>
      <c r="AI1494" t="str">
        <f t="shared" si="165"/>
        <v>Platinum Customer</v>
      </c>
    </row>
    <row r="1495" spans="1:35" x14ac:dyDescent="0.3">
      <c r="A1495">
        <v>759</v>
      </c>
      <c r="B1495" t="s">
        <v>4535</v>
      </c>
      <c r="C1495">
        <v>2227</v>
      </c>
      <c r="D1495" t="s">
        <v>24</v>
      </c>
      <c r="E1495" t="s">
        <v>25</v>
      </c>
      <c r="F1495">
        <v>10</v>
      </c>
      <c r="G1495" t="s">
        <v>4536</v>
      </c>
      <c r="H1495" t="s">
        <v>4537</v>
      </c>
      <c r="I1495" t="str">
        <f>VLOOKUP(A1495,[1]Transactions!$A$2:$Y$3480,8,FALSE)</f>
        <v>Standard</v>
      </c>
      <c r="J1495">
        <f>VLOOKUP(A1495,[1]Transactions!$A$2:$Y$3480,13,FALSE)</f>
        <v>641.64</v>
      </c>
      <c r="K1495" s="4">
        <f>VLOOKUP(A1495,[1]Transactions!$A$2:$Y$3480,14,FALSE)</f>
        <v>41434</v>
      </c>
      <c r="M1495" t="b">
        <f>VLOOKUP(A1495,[1]Transactions!$A$2:$Y$3480,5,FALSE)</f>
        <v>1</v>
      </c>
      <c r="N1495" t="str">
        <f>VLOOKUP(A1495,[1]Transactions!$A$2:$Y$3480,6,FALSE)</f>
        <v>Approved</v>
      </c>
      <c r="O1495" t="str">
        <f>VLOOKUP(A1495,[1]Transactions!$A$1:$Y$3480,7,FALSE)</f>
        <v>Giant Bicycles</v>
      </c>
      <c r="P1495" t="s">
        <v>28</v>
      </c>
      <c r="Q1495">
        <v>89</v>
      </c>
      <c r="R1495" t="s">
        <v>265</v>
      </c>
      <c r="S1495" t="s">
        <v>30</v>
      </c>
      <c r="T1495" t="s">
        <v>46</v>
      </c>
      <c r="U1495" t="s">
        <v>32</v>
      </c>
      <c r="V1495" t="s">
        <v>47</v>
      </c>
      <c r="W1495">
        <v>13</v>
      </c>
      <c r="X1495">
        <v>8</v>
      </c>
      <c r="Y1495">
        <v>7442.61</v>
      </c>
      <c r="Z1495">
        <v>4795.9399999999996</v>
      </c>
      <c r="AA1495">
        <v>57</v>
      </c>
      <c r="AB1495">
        <v>23</v>
      </c>
      <c r="AC1495">
        <v>8</v>
      </c>
      <c r="AD1495">
        <v>2646.67</v>
      </c>
      <c r="AE1495">
        <f t="shared" si="162"/>
        <v>3</v>
      </c>
      <c r="AF1495">
        <f t="shared" si="166"/>
        <v>2</v>
      </c>
      <c r="AG1495">
        <f t="shared" si="163"/>
        <v>3</v>
      </c>
      <c r="AH1495">
        <f t="shared" si="164"/>
        <v>323</v>
      </c>
      <c r="AI1495" t="str">
        <f t="shared" si="165"/>
        <v>Silver Customer</v>
      </c>
    </row>
    <row r="1496" spans="1:35" x14ac:dyDescent="0.3">
      <c r="A1496">
        <v>255</v>
      </c>
      <c r="B1496" t="s">
        <v>4538</v>
      </c>
      <c r="C1496">
        <v>3355</v>
      </c>
      <c r="D1496" t="s">
        <v>40</v>
      </c>
      <c r="E1496" t="s">
        <v>25</v>
      </c>
      <c r="F1496">
        <v>2</v>
      </c>
      <c r="G1496" t="s">
        <v>2025</v>
      </c>
      <c r="H1496" t="s">
        <v>4539</v>
      </c>
      <c r="I1496" t="str">
        <f>VLOOKUP(A1496,[1]Transactions!$A$2:$Y$3480,8,FALSE)</f>
        <v>Road</v>
      </c>
      <c r="J1496">
        <f>VLOOKUP(A1496,[1]Transactions!$A$2:$Y$3480,13,FALSE)</f>
        <v>167.20999999999998</v>
      </c>
      <c r="K1496" s="4">
        <f>VLOOKUP(A1496,[1]Transactions!$A$2:$Y$3480,14,FALSE)</f>
        <v>38647</v>
      </c>
      <c r="M1496" t="b">
        <f>VLOOKUP(A1496,[1]Transactions!$A$2:$Y$3480,5,FALSE)</f>
        <v>1</v>
      </c>
      <c r="N1496" t="str">
        <f>VLOOKUP(A1496,[1]Transactions!$A$2:$Y$3480,6,FALSE)</f>
        <v>Cancelled</v>
      </c>
      <c r="O1496" t="str">
        <f>VLOOKUP(A1496,[1]Transactions!$A$1:$Y$3480,7,FALSE)</f>
        <v>Norco Bicycles</v>
      </c>
      <c r="P1496" t="s">
        <v>43</v>
      </c>
      <c r="Q1496">
        <v>2</v>
      </c>
      <c r="R1496" t="s">
        <v>123</v>
      </c>
      <c r="S1496" t="s">
        <v>219</v>
      </c>
      <c r="T1496" t="s">
        <v>31</v>
      </c>
      <c r="U1496" t="s">
        <v>32</v>
      </c>
      <c r="V1496" t="s">
        <v>47</v>
      </c>
      <c r="W1496">
        <v>5</v>
      </c>
      <c r="X1496">
        <v>11</v>
      </c>
      <c r="Y1496">
        <v>14027.76</v>
      </c>
      <c r="Z1496">
        <v>7213.94</v>
      </c>
      <c r="AA1496">
        <v>66</v>
      </c>
      <c r="AB1496">
        <v>57</v>
      </c>
      <c r="AC1496">
        <v>11</v>
      </c>
      <c r="AD1496">
        <v>6813.82</v>
      </c>
      <c r="AE1496">
        <f t="shared" si="162"/>
        <v>2</v>
      </c>
      <c r="AF1496">
        <f t="shared" si="166"/>
        <v>2</v>
      </c>
      <c r="AG1496">
        <f t="shared" si="163"/>
        <v>1</v>
      </c>
      <c r="AH1496">
        <f t="shared" si="164"/>
        <v>221</v>
      </c>
      <c r="AI1496" t="str">
        <f t="shared" si="165"/>
        <v>Gold Customerr</v>
      </c>
    </row>
    <row r="1497" spans="1:35" x14ac:dyDescent="0.3">
      <c r="A1497">
        <v>1345</v>
      </c>
      <c r="B1497" t="s">
        <v>4540</v>
      </c>
      <c r="C1497">
        <v>3677</v>
      </c>
      <c r="D1497" t="s">
        <v>40</v>
      </c>
      <c r="E1497" t="s">
        <v>25</v>
      </c>
      <c r="F1497">
        <v>1</v>
      </c>
      <c r="G1497" t="s">
        <v>4541</v>
      </c>
      <c r="H1497" t="s">
        <v>4542</v>
      </c>
      <c r="I1497" t="str">
        <f>VLOOKUP(A1497,[1]Transactions!$A$2:$Y$3480,8,FALSE)</f>
        <v>Standard</v>
      </c>
      <c r="J1497">
        <f>VLOOKUP(A1497,[1]Transactions!$A$2:$Y$3480,13,FALSE)</f>
        <v>128.45999999999992</v>
      </c>
      <c r="K1497" s="4">
        <f>VLOOKUP(A1497,[1]Transactions!$A$2:$Y$3480,14,FALSE)</f>
        <v>41922</v>
      </c>
      <c r="M1497" t="b">
        <f>VLOOKUP(A1497,[1]Transactions!$A$2:$Y$3480,5,FALSE)</f>
        <v>0</v>
      </c>
      <c r="N1497" t="str">
        <f>VLOOKUP(A1497,[1]Transactions!$A$2:$Y$3480,6,FALSE)</f>
        <v>Approved</v>
      </c>
      <c r="O1497" t="str">
        <f>VLOOKUP(A1497,[1]Transactions!$A$1:$Y$3480,7,FALSE)</f>
        <v>WeareA2B</v>
      </c>
      <c r="P1497" t="s">
        <v>28</v>
      </c>
      <c r="Q1497">
        <v>94</v>
      </c>
      <c r="R1497" t="s">
        <v>815</v>
      </c>
      <c r="S1497" t="s">
        <v>119</v>
      </c>
      <c r="T1497" t="s">
        <v>31</v>
      </c>
      <c r="U1497" t="s">
        <v>32</v>
      </c>
      <c r="V1497" t="s">
        <v>47</v>
      </c>
      <c r="W1497">
        <v>12</v>
      </c>
      <c r="X1497">
        <v>6</v>
      </c>
      <c r="Y1497">
        <v>8121.72</v>
      </c>
      <c r="Z1497">
        <v>2950.77</v>
      </c>
      <c r="AA1497">
        <v>60</v>
      </c>
      <c r="AB1497">
        <v>43</v>
      </c>
      <c r="AC1497">
        <v>6</v>
      </c>
      <c r="AD1497">
        <v>5170.95</v>
      </c>
      <c r="AE1497">
        <f t="shared" si="162"/>
        <v>3</v>
      </c>
      <c r="AF1497">
        <f t="shared" si="166"/>
        <v>3</v>
      </c>
      <c r="AG1497">
        <f t="shared" si="163"/>
        <v>1</v>
      </c>
      <c r="AH1497">
        <f t="shared" si="164"/>
        <v>331</v>
      </c>
      <c r="AI1497" t="str">
        <f t="shared" si="165"/>
        <v>Silver Customer</v>
      </c>
    </row>
    <row r="1498" spans="1:35" x14ac:dyDescent="0.3">
      <c r="A1498">
        <v>3158</v>
      </c>
      <c r="B1498" t="s">
        <v>4543</v>
      </c>
      <c r="C1498">
        <v>4170</v>
      </c>
      <c r="D1498" t="s">
        <v>53</v>
      </c>
      <c r="E1498" t="s">
        <v>25</v>
      </c>
      <c r="F1498">
        <v>9</v>
      </c>
      <c r="G1498" t="s">
        <v>3605</v>
      </c>
      <c r="H1498" t="s">
        <v>4544</v>
      </c>
      <c r="I1498" t="str">
        <f>VLOOKUP(A1498,[1]Transactions!$A$2:$Y$3480,8,FALSE)</f>
        <v>Standard</v>
      </c>
      <c r="J1498">
        <f>VLOOKUP(A1498,[1]Transactions!$A$2:$Y$3480,13,FALSE)</f>
        <v>1230.27</v>
      </c>
      <c r="K1498" s="4">
        <f>VLOOKUP(A1498,[1]Transactions!$A$2:$Y$3480,14,FALSE)</f>
        <v>40336</v>
      </c>
      <c r="M1498" t="b">
        <f>VLOOKUP(A1498,[1]Transactions!$A$2:$Y$3480,5,FALSE)</f>
        <v>0</v>
      </c>
      <c r="N1498" t="str">
        <f>VLOOKUP(A1498,[1]Transactions!$A$2:$Y$3480,6,FALSE)</f>
        <v>Approved</v>
      </c>
      <c r="O1498" t="str">
        <f>VLOOKUP(A1498,[1]Transactions!$A$1:$Y$3480,7,FALSE)</f>
        <v>Giant Bicycles</v>
      </c>
      <c r="P1498" t="s">
        <v>28</v>
      </c>
      <c r="Q1498">
        <v>27</v>
      </c>
      <c r="R1498" t="s">
        <v>842</v>
      </c>
      <c r="S1498" t="s">
        <v>183</v>
      </c>
      <c r="T1498" t="s">
        <v>31</v>
      </c>
      <c r="U1498" t="s">
        <v>32</v>
      </c>
      <c r="V1498" t="s">
        <v>33</v>
      </c>
      <c r="W1498">
        <v>12</v>
      </c>
      <c r="X1498">
        <v>6</v>
      </c>
      <c r="Y1498">
        <v>7721.69</v>
      </c>
      <c r="Z1498">
        <v>5189.29</v>
      </c>
      <c r="AA1498">
        <v>50</v>
      </c>
      <c r="AB1498">
        <v>16</v>
      </c>
      <c r="AC1498">
        <v>6</v>
      </c>
      <c r="AD1498">
        <v>2532.4</v>
      </c>
      <c r="AE1498">
        <f t="shared" si="162"/>
        <v>4</v>
      </c>
      <c r="AF1498">
        <f t="shared" si="166"/>
        <v>3</v>
      </c>
      <c r="AG1498">
        <f t="shared" si="163"/>
        <v>3</v>
      </c>
      <c r="AH1498">
        <f t="shared" si="164"/>
        <v>433</v>
      </c>
      <c r="AI1498" t="str">
        <f t="shared" si="165"/>
        <v>Platinum Customer</v>
      </c>
    </row>
    <row r="1499" spans="1:35" x14ac:dyDescent="0.3">
      <c r="A1499">
        <v>95</v>
      </c>
      <c r="B1499" t="s">
        <v>4545</v>
      </c>
      <c r="C1499">
        <v>3133</v>
      </c>
      <c r="D1499" t="s">
        <v>40</v>
      </c>
      <c r="E1499" t="s">
        <v>25</v>
      </c>
      <c r="F1499">
        <v>10</v>
      </c>
      <c r="G1499" t="s">
        <v>637</v>
      </c>
      <c r="H1499" t="s">
        <v>4546</v>
      </c>
      <c r="I1499" t="str">
        <f>VLOOKUP(A1499,[1]Transactions!$A$2:$Y$3480,8,FALSE)</f>
        <v>Standard</v>
      </c>
      <c r="J1499">
        <f>VLOOKUP(A1499,[1]Transactions!$A$2:$Y$3480,13,FALSE)</f>
        <v>356.5</v>
      </c>
      <c r="K1499" s="4">
        <f>VLOOKUP(A1499,[1]Transactions!$A$2:$Y$3480,14,FALSE)</f>
        <v>34071</v>
      </c>
      <c r="M1499" t="b">
        <f>VLOOKUP(A1499,[1]Transactions!$A$2:$Y$3480,5,FALSE)</f>
        <v>0</v>
      </c>
      <c r="N1499" t="str">
        <f>VLOOKUP(A1499,[1]Transactions!$A$2:$Y$3480,6,FALSE)</f>
        <v>Approved</v>
      </c>
      <c r="O1499" t="str">
        <f>VLOOKUP(A1499,[1]Transactions!$A$1:$Y$3480,7,FALSE)</f>
        <v>Solex</v>
      </c>
      <c r="P1499" t="s">
        <v>43</v>
      </c>
      <c r="Q1499">
        <v>67</v>
      </c>
      <c r="R1499" t="s">
        <v>411</v>
      </c>
      <c r="S1499" t="s">
        <v>119</v>
      </c>
      <c r="T1499" t="s">
        <v>38</v>
      </c>
      <c r="U1499" t="s">
        <v>32</v>
      </c>
      <c r="V1499" t="s">
        <v>33</v>
      </c>
      <c r="W1499">
        <v>8</v>
      </c>
      <c r="X1499">
        <v>4</v>
      </c>
      <c r="Y1499">
        <v>5049.8</v>
      </c>
      <c r="Z1499">
        <v>1998.99</v>
      </c>
      <c r="AA1499">
        <v>59</v>
      </c>
      <c r="AB1499">
        <v>38</v>
      </c>
      <c r="AC1499">
        <v>4</v>
      </c>
      <c r="AD1499">
        <v>3050.81</v>
      </c>
      <c r="AE1499">
        <f t="shared" si="162"/>
        <v>3</v>
      </c>
      <c r="AF1499">
        <f t="shared" si="166"/>
        <v>4</v>
      </c>
      <c r="AG1499">
        <f t="shared" si="163"/>
        <v>2</v>
      </c>
      <c r="AH1499">
        <f t="shared" si="164"/>
        <v>342</v>
      </c>
      <c r="AI1499" t="str">
        <f t="shared" si="165"/>
        <v>Silver Customer</v>
      </c>
    </row>
    <row r="1500" spans="1:35" x14ac:dyDescent="0.3">
      <c r="A1500">
        <v>2579</v>
      </c>
      <c r="B1500" t="s">
        <v>4547</v>
      </c>
      <c r="C1500">
        <v>3184</v>
      </c>
      <c r="D1500" t="s">
        <v>40</v>
      </c>
      <c r="E1500" t="s">
        <v>25</v>
      </c>
      <c r="F1500">
        <v>9</v>
      </c>
      <c r="G1500" t="s">
        <v>1102</v>
      </c>
      <c r="H1500" t="s">
        <v>4548</v>
      </c>
      <c r="I1500" t="str">
        <f>VLOOKUP(A1500,[1]Transactions!$A$2:$Y$3480,8,FALSE)</f>
        <v>Standard</v>
      </c>
      <c r="J1500">
        <f>VLOOKUP(A1500,[1]Transactions!$A$2:$Y$3480,13,FALSE)</f>
        <v>1230.3000000000002</v>
      </c>
      <c r="K1500" s="4">
        <f>VLOOKUP(A1500,[1]Transactions!$A$2:$Y$3480,14,FALSE)</f>
        <v>42696</v>
      </c>
      <c r="M1500" t="b">
        <f>VLOOKUP(A1500,[1]Transactions!$A$2:$Y$3480,5,FALSE)</f>
        <v>1</v>
      </c>
      <c r="N1500" t="str">
        <f>VLOOKUP(A1500,[1]Transactions!$A$2:$Y$3480,6,FALSE)</f>
        <v>Approved</v>
      </c>
      <c r="O1500" t="str">
        <f>VLOOKUP(A1500,[1]Transactions!$A$1:$Y$3480,7,FALSE)</f>
        <v>WeareA2B</v>
      </c>
      <c r="P1500" t="s">
        <v>43</v>
      </c>
      <c r="Q1500">
        <v>35</v>
      </c>
      <c r="R1500" t="s">
        <v>123</v>
      </c>
      <c r="S1500" t="s">
        <v>119</v>
      </c>
      <c r="T1500" t="s">
        <v>31</v>
      </c>
      <c r="U1500" t="s">
        <v>32</v>
      </c>
      <c r="V1500" t="s">
        <v>47</v>
      </c>
      <c r="W1500">
        <v>16</v>
      </c>
      <c r="X1500">
        <v>3</v>
      </c>
      <c r="Y1500">
        <v>2288.84</v>
      </c>
      <c r="Z1500">
        <v>1500.34</v>
      </c>
      <c r="AA1500">
        <v>49</v>
      </c>
      <c r="AB1500">
        <v>49</v>
      </c>
      <c r="AC1500">
        <v>3</v>
      </c>
      <c r="AD1500">
        <v>788.5</v>
      </c>
      <c r="AE1500">
        <f t="shared" si="162"/>
        <v>2</v>
      </c>
      <c r="AF1500">
        <f t="shared" si="166"/>
        <v>4</v>
      </c>
      <c r="AG1500">
        <f t="shared" si="163"/>
        <v>4</v>
      </c>
      <c r="AH1500">
        <f t="shared" si="164"/>
        <v>244</v>
      </c>
      <c r="AI1500" t="str">
        <f t="shared" si="165"/>
        <v>Gold Customerr</v>
      </c>
    </row>
    <row r="1501" spans="1:35" x14ac:dyDescent="0.3">
      <c r="A1501">
        <v>2235</v>
      </c>
      <c r="B1501" t="s">
        <v>4549</v>
      </c>
      <c r="C1501">
        <v>4818</v>
      </c>
      <c r="D1501" t="s">
        <v>53</v>
      </c>
      <c r="E1501" t="s">
        <v>25</v>
      </c>
      <c r="F1501">
        <v>5</v>
      </c>
      <c r="G1501" t="s">
        <v>4550</v>
      </c>
      <c r="H1501" t="s">
        <v>4551</v>
      </c>
      <c r="I1501" t="str">
        <f>VLOOKUP(A1501,[1]Transactions!$A$2:$Y$3480,8,FALSE)</f>
        <v>Standard</v>
      </c>
      <c r="J1501">
        <f>VLOOKUP(A1501,[1]Transactions!$A$2:$Y$3480,13,FALSE)</f>
        <v>179.44</v>
      </c>
      <c r="K1501" s="4">
        <f>VLOOKUP(A1501,[1]Transactions!$A$2:$Y$3480,14,FALSE)</f>
        <v>40487</v>
      </c>
      <c r="M1501" t="b">
        <f>VLOOKUP(A1501,[1]Transactions!$A$2:$Y$3480,5,FALSE)</f>
        <v>0</v>
      </c>
      <c r="N1501" t="str">
        <f>VLOOKUP(A1501,[1]Transactions!$A$2:$Y$3480,6,FALSE)</f>
        <v>Approved</v>
      </c>
      <c r="O1501" t="str">
        <f>VLOOKUP(A1501,[1]Transactions!$A$1:$Y$3480,7,FALSE)</f>
        <v>Solex</v>
      </c>
      <c r="P1501" t="s">
        <v>43</v>
      </c>
      <c r="Q1501">
        <v>75</v>
      </c>
      <c r="R1501" t="s">
        <v>317</v>
      </c>
      <c r="S1501" t="s">
        <v>30</v>
      </c>
      <c r="T1501" t="s">
        <v>38</v>
      </c>
      <c r="U1501" t="s">
        <v>32</v>
      </c>
      <c r="V1501" t="s">
        <v>47</v>
      </c>
      <c r="W1501">
        <v>16</v>
      </c>
      <c r="X1501">
        <v>6</v>
      </c>
      <c r="Y1501">
        <v>7834.27</v>
      </c>
      <c r="Z1501">
        <v>4184.3500000000004</v>
      </c>
      <c r="AA1501">
        <v>40</v>
      </c>
      <c r="AB1501">
        <v>80</v>
      </c>
      <c r="AC1501">
        <v>6</v>
      </c>
      <c r="AD1501">
        <v>3649.92</v>
      </c>
      <c r="AE1501">
        <f t="shared" si="162"/>
        <v>2</v>
      </c>
      <c r="AF1501">
        <f t="shared" si="166"/>
        <v>3</v>
      </c>
      <c r="AG1501">
        <f t="shared" si="163"/>
        <v>2</v>
      </c>
      <c r="AH1501">
        <f t="shared" si="164"/>
        <v>232</v>
      </c>
      <c r="AI1501" t="str">
        <f t="shared" si="165"/>
        <v>Gold Customerr</v>
      </c>
    </row>
    <row r="1502" spans="1:35" x14ac:dyDescent="0.3">
      <c r="A1502">
        <v>1381</v>
      </c>
      <c r="B1502" t="s">
        <v>4552</v>
      </c>
      <c r="C1502">
        <v>3156</v>
      </c>
      <c r="D1502" t="s">
        <v>40</v>
      </c>
      <c r="E1502" t="s">
        <v>25</v>
      </c>
      <c r="F1502">
        <v>8</v>
      </c>
      <c r="G1502" t="s">
        <v>4553</v>
      </c>
      <c r="H1502" t="s">
        <v>4554</v>
      </c>
      <c r="I1502" t="str">
        <f>VLOOKUP(A1502,[1]Transactions!$A$2:$Y$3480,8,FALSE)</f>
        <v>Standard</v>
      </c>
      <c r="J1502">
        <f>VLOOKUP(A1502,[1]Transactions!$A$2:$Y$3480,13,FALSE)</f>
        <v>14.229999999999997</v>
      </c>
      <c r="K1502" s="4">
        <f>VLOOKUP(A1502,[1]Transactions!$A$2:$Y$3480,14,FALSE)</f>
        <v>42172</v>
      </c>
      <c r="M1502" t="b">
        <f>VLOOKUP(A1502,[1]Transactions!$A$2:$Y$3480,5,FALSE)</f>
        <v>0</v>
      </c>
      <c r="N1502" t="str">
        <f>VLOOKUP(A1502,[1]Transactions!$A$2:$Y$3480,6,FALSE)</f>
        <v>Approved</v>
      </c>
      <c r="O1502" t="str">
        <f>VLOOKUP(A1502,[1]Transactions!$A$1:$Y$3480,7,FALSE)</f>
        <v>OHM Cycles</v>
      </c>
      <c r="P1502" t="s">
        <v>28</v>
      </c>
      <c r="Q1502">
        <v>79</v>
      </c>
      <c r="R1502" t="s">
        <v>157</v>
      </c>
      <c r="S1502" t="s">
        <v>119</v>
      </c>
      <c r="T1502" t="s">
        <v>38</v>
      </c>
      <c r="U1502" t="s">
        <v>32</v>
      </c>
      <c r="V1502" t="s">
        <v>33</v>
      </c>
      <c r="W1502">
        <v>15</v>
      </c>
      <c r="X1502">
        <v>5</v>
      </c>
      <c r="Y1502">
        <v>7293.99</v>
      </c>
      <c r="Z1502">
        <v>3116.38</v>
      </c>
      <c r="AA1502">
        <v>35</v>
      </c>
      <c r="AB1502">
        <v>113</v>
      </c>
      <c r="AC1502">
        <v>5</v>
      </c>
      <c r="AD1502">
        <v>4177.6099999999997</v>
      </c>
      <c r="AE1502">
        <f t="shared" si="162"/>
        <v>1</v>
      </c>
      <c r="AF1502">
        <f>_xlfn.IFS(AC1502&gt;=14,1,AND(AC1502&lt;=14,AC1502&gt;7),2,AND(AC1502&lt;=7,AC1502&gt;=5),3,AND(AC1502&lt;=4,AC1502&gt;0),4)</f>
        <v>3</v>
      </c>
      <c r="AG1502">
        <f t="shared" si="163"/>
        <v>2</v>
      </c>
      <c r="AH1502">
        <f t="shared" si="164"/>
        <v>132</v>
      </c>
      <c r="AI1502" t="str">
        <f t="shared" si="165"/>
        <v>Bronz customer</v>
      </c>
    </row>
    <row r="1503" spans="1:35" x14ac:dyDescent="0.3">
      <c r="A1503">
        <v>2468</v>
      </c>
      <c r="B1503" t="s">
        <v>4555</v>
      </c>
      <c r="C1503">
        <v>4014</v>
      </c>
      <c r="D1503" t="s">
        <v>53</v>
      </c>
      <c r="E1503" t="s">
        <v>25</v>
      </c>
      <c r="F1503">
        <v>8</v>
      </c>
      <c r="G1503" t="s">
        <v>4556</v>
      </c>
      <c r="H1503" t="s">
        <v>4557</v>
      </c>
      <c r="I1503" t="str">
        <f>VLOOKUP(A1503,[1]Transactions!$A$2:$Y$3480,8,FALSE)</f>
        <v>Standard</v>
      </c>
      <c r="J1503">
        <f>VLOOKUP(A1503,[1]Transactions!$A$2:$Y$3480,13,FALSE)</f>
        <v>152.54999999999995</v>
      </c>
      <c r="K1503" s="4">
        <f>VLOOKUP(A1503,[1]Transactions!$A$2:$Y$3480,14,FALSE)</f>
        <v>37838</v>
      </c>
      <c r="M1503" t="b">
        <f>VLOOKUP(A1503,[1]Transactions!$A$2:$Y$3480,5,FALSE)</f>
        <v>1</v>
      </c>
      <c r="N1503" t="str">
        <f>VLOOKUP(A1503,[1]Transactions!$A$2:$Y$3480,6,FALSE)</f>
        <v>Approved</v>
      </c>
      <c r="O1503" t="str">
        <f>VLOOKUP(A1503,[1]Transactions!$A$1:$Y$3480,7,FALSE)</f>
        <v>Trek Bicycles</v>
      </c>
      <c r="P1503" t="s">
        <v>28</v>
      </c>
      <c r="Q1503">
        <v>51</v>
      </c>
      <c r="R1503" t="s">
        <v>1450</v>
      </c>
      <c r="S1503" t="s">
        <v>57</v>
      </c>
      <c r="T1503" t="s">
        <v>46</v>
      </c>
      <c r="U1503" t="s">
        <v>32</v>
      </c>
      <c r="V1503" t="s">
        <v>47</v>
      </c>
      <c r="W1503">
        <v>1</v>
      </c>
      <c r="X1503">
        <v>9</v>
      </c>
      <c r="Y1503">
        <v>11893.32</v>
      </c>
      <c r="Z1503">
        <v>4992.53</v>
      </c>
      <c r="AA1503">
        <v>24</v>
      </c>
      <c r="AB1503">
        <v>21</v>
      </c>
      <c r="AC1503">
        <v>9</v>
      </c>
      <c r="AD1503">
        <v>6900.79</v>
      </c>
      <c r="AE1503">
        <f t="shared" si="162"/>
        <v>3</v>
      </c>
      <c r="AF1503">
        <f t="shared" si="166"/>
        <v>2</v>
      </c>
      <c r="AG1503">
        <f t="shared" si="163"/>
        <v>1</v>
      </c>
      <c r="AH1503">
        <f t="shared" si="164"/>
        <v>321</v>
      </c>
      <c r="AI1503" t="str">
        <f t="shared" si="165"/>
        <v>Silver Customer</v>
      </c>
    </row>
    <row r="1504" spans="1:35" x14ac:dyDescent="0.3">
      <c r="A1504">
        <v>2115</v>
      </c>
      <c r="B1504" t="s">
        <v>4558</v>
      </c>
      <c r="C1504">
        <v>3143</v>
      </c>
      <c r="D1504" t="s">
        <v>40</v>
      </c>
      <c r="E1504" t="s">
        <v>25</v>
      </c>
      <c r="F1504">
        <v>4</v>
      </c>
      <c r="G1504" t="s">
        <v>4559</v>
      </c>
      <c r="H1504" t="s">
        <v>4560</v>
      </c>
      <c r="I1504" t="str">
        <f>VLOOKUP(A1504,[1]Transactions!$A$2:$Y$3480,8,FALSE)</f>
        <v>Standard</v>
      </c>
      <c r="J1504">
        <f>VLOOKUP(A1504,[1]Transactions!$A$2:$Y$3480,13,FALSE)</f>
        <v>751.02</v>
      </c>
      <c r="K1504" s="4">
        <f>VLOOKUP(A1504,[1]Transactions!$A$2:$Y$3480,14,FALSE)</f>
        <v>40618</v>
      </c>
      <c r="M1504" t="b">
        <f>VLOOKUP(A1504,[1]Transactions!$A$2:$Y$3480,5,FALSE)</f>
        <v>0</v>
      </c>
      <c r="N1504" t="str">
        <f>VLOOKUP(A1504,[1]Transactions!$A$2:$Y$3480,6,FALSE)</f>
        <v>Approved</v>
      </c>
      <c r="O1504" t="str">
        <f>VLOOKUP(A1504,[1]Transactions!$A$1:$Y$3480,7,FALSE)</f>
        <v>Solex</v>
      </c>
      <c r="P1504" t="s">
        <v>28</v>
      </c>
      <c r="Q1504">
        <v>17</v>
      </c>
      <c r="R1504" t="s">
        <v>51</v>
      </c>
      <c r="S1504" t="s">
        <v>30</v>
      </c>
      <c r="T1504" t="s">
        <v>31</v>
      </c>
      <c r="U1504" t="s">
        <v>32</v>
      </c>
      <c r="V1504" t="s">
        <v>33</v>
      </c>
      <c r="W1504">
        <v>17</v>
      </c>
      <c r="X1504">
        <v>2</v>
      </c>
      <c r="Y1504">
        <v>2204.4499999999998</v>
      </c>
      <c r="Z1504">
        <v>1035.51</v>
      </c>
      <c r="AA1504">
        <v>45</v>
      </c>
      <c r="AB1504">
        <v>47</v>
      </c>
      <c r="AC1504">
        <v>2</v>
      </c>
      <c r="AD1504">
        <v>1168.94</v>
      </c>
      <c r="AE1504">
        <f t="shared" si="162"/>
        <v>2</v>
      </c>
      <c r="AF1504">
        <f t="shared" si="166"/>
        <v>4</v>
      </c>
      <c r="AG1504">
        <f t="shared" si="163"/>
        <v>4</v>
      </c>
      <c r="AH1504">
        <f t="shared" si="164"/>
        <v>244</v>
      </c>
      <c r="AI1504" t="str">
        <f t="shared" si="165"/>
        <v>Gold Customerr</v>
      </c>
    </row>
    <row r="1505" spans="1:35" x14ac:dyDescent="0.3">
      <c r="A1505">
        <v>2809</v>
      </c>
      <c r="B1505" t="s">
        <v>4561</v>
      </c>
      <c r="C1505">
        <v>3065</v>
      </c>
      <c r="D1505" t="s">
        <v>40</v>
      </c>
      <c r="E1505" t="s">
        <v>25</v>
      </c>
      <c r="F1505">
        <v>12</v>
      </c>
      <c r="G1505" t="s">
        <v>4562</v>
      </c>
      <c r="H1505" t="s">
        <v>4563</v>
      </c>
      <c r="I1505" t="str">
        <f>VLOOKUP(A1505,[1]Transactions!$A$2:$Y$3480,8,FALSE)</f>
        <v>Road</v>
      </c>
      <c r="J1505">
        <f>VLOOKUP(A1505,[1]Transactions!$A$2:$Y$3480,13,FALSE)</f>
        <v>830.2399999999999</v>
      </c>
      <c r="K1505" s="4">
        <f>VLOOKUP(A1505,[1]Transactions!$A$2:$Y$3480,14,FALSE)</f>
        <v>33364</v>
      </c>
      <c r="M1505" t="b">
        <f>VLOOKUP(A1505,[1]Transactions!$A$2:$Y$3480,5,FALSE)</f>
        <v>1</v>
      </c>
      <c r="N1505" t="str">
        <f>VLOOKUP(A1505,[1]Transactions!$A$2:$Y$3480,6,FALSE)</f>
        <v>Approved</v>
      </c>
      <c r="O1505" t="str">
        <f>VLOOKUP(A1505,[1]Transactions!$A$1:$Y$3480,7,FALSE)</f>
        <v>Norco Bicycles</v>
      </c>
      <c r="P1505" t="s">
        <v>43</v>
      </c>
      <c r="Q1505">
        <v>44</v>
      </c>
      <c r="R1505" t="s">
        <v>504</v>
      </c>
      <c r="S1505" t="s">
        <v>57</v>
      </c>
      <c r="T1505" t="s">
        <v>31</v>
      </c>
      <c r="U1505" t="s">
        <v>32</v>
      </c>
      <c r="V1505" t="s">
        <v>47</v>
      </c>
      <c r="W1505">
        <v>10</v>
      </c>
      <c r="X1505">
        <v>3</v>
      </c>
      <c r="Y1505">
        <v>2490.58</v>
      </c>
      <c r="Z1505">
        <v>1307.6199999999999</v>
      </c>
      <c r="AA1505">
        <v>51</v>
      </c>
      <c r="AB1505">
        <v>83</v>
      </c>
      <c r="AC1505">
        <v>3</v>
      </c>
      <c r="AD1505">
        <v>1182.96</v>
      </c>
      <c r="AE1505">
        <f>_xlfn.IFS(AB1505&gt;=85,1,AND(AB1505&lt;=84,AB1505&gt;44),2,AND(AB1505&lt;=44,AB1505&gt;17),3,AND(AB1505&lt;=18,AB1505&gt;=0),4)</f>
        <v>2</v>
      </c>
      <c r="AF1505">
        <f t="shared" si="166"/>
        <v>4</v>
      </c>
      <c r="AG1505">
        <f t="shared" si="163"/>
        <v>4</v>
      </c>
      <c r="AH1505">
        <f t="shared" si="164"/>
        <v>244</v>
      </c>
      <c r="AI1505" t="str">
        <f t="shared" si="165"/>
        <v>Gold Customerr</v>
      </c>
    </row>
    <row r="1506" spans="1:35" x14ac:dyDescent="0.3">
      <c r="A1506">
        <v>165</v>
      </c>
      <c r="B1506" t="s">
        <v>4564</v>
      </c>
      <c r="C1506">
        <v>2032</v>
      </c>
      <c r="D1506" t="s">
        <v>24</v>
      </c>
      <c r="E1506" t="s">
        <v>25</v>
      </c>
      <c r="F1506">
        <v>10</v>
      </c>
      <c r="G1506" t="s">
        <v>4565</v>
      </c>
      <c r="H1506" t="s">
        <v>4566</v>
      </c>
      <c r="I1506" t="str">
        <f>VLOOKUP(A1506,[1]Transactions!$A$2:$Y$3480,8,FALSE)</f>
        <v>Standard</v>
      </c>
      <c r="J1506">
        <f>VLOOKUP(A1506,[1]Transactions!$A$2:$Y$3480,13,FALSE)</f>
        <v>1702.5499999999997</v>
      </c>
      <c r="K1506" s="4">
        <f>VLOOKUP(A1506,[1]Transactions!$A$2:$Y$3480,14,FALSE)</f>
        <v>38573</v>
      </c>
      <c r="M1506" t="b">
        <f>VLOOKUP(A1506,[1]Transactions!$A$2:$Y$3480,5,FALSE)</f>
        <v>1</v>
      </c>
      <c r="N1506" t="str">
        <f>VLOOKUP(A1506,[1]Transactions!$A$2:$Y$3480,6,FALSE)</f>
        <v>Approved</v>
      </c>
      <c r="O1506" t="str">
        <f>VLOOKUP(A1506,[1]Transactions!$A$1:$Y$3480,7,FALSE)</f>
        <v>Trek Bicycles</v>
      </c>
      <c r="P1506" t="s">
        <v>28</v>
      </c>
      <c r="Q1506">
        <v>61</v>
      </c>
      <c r="R1506" t="s">
        <v>429</v>
      </c>
      <c r="S1506" t="s">
        <v>7272</v>
      </c>
      <c r="T1506" t="s">
        <v>31</v>
      </c>
      <c r="U1506" t="s">
        <v>32</v>
      </c>
      <c r="V1506" t="s">
        <v>33</v>
      </c>
      <c r="W1506">
        <v>12</v>
      </c>
      <c r="X1506">
        <v>8</v>
      </c>
      <c r="Y1506">
        <v>9603.1299999999992</v>
      </c>
      <c r="Z1506">
        <v>3496.09</v>
      </c>
      <c r="AA1506">
        <v>36</v>
      </c>
      <c r="AB1506">
        <v>8</v>
      </c>
      <c r="AC1506">
        <v>8</v>
      </c>
      <c r="AD1506">
        <v>6107.04</v>
      </c>
      <c r="AE1506">
        <f t="shared" si="162"/>
        <v>4</v>
      </c>
      <c r="AF1506">
        <f t="shared" si="166"/>
        <v>2</v>
      </c>
      <c r="AG1506">
        <f t="shared" si="163"/>
        <v>1</v>
      </c>
      <c r="AH1506">
        <f t="shared" si="164"/>
        <v>421</v>
      </c>
      <c r="AI1506" t="str">
        <f t="shared" si="165"/>
        <v>Platinum Customer</v>
      </c>
    </row>
    <row r="1507" spans="1:35" x14ac:dyDescent="0.3">
      <c r="A1507">
        <v>729</v>
      </c>
      <c r="B1507" t="s">
        <v>4567</v>
      </c>
      <c r="C1507">
        <v>3150</v>
      </c>
      <c r="D1507" t="s">
        <v>40</v>
      </c>
      <c r="E1507" t="s">
        <v>25</v>
      </c>
      <c r="F1507">
        <v>9</v>
      </c>
      <c r="G1507" t="s">
        <v>4568</v>
      </c>
      <c r="H1507" t="s">
        <v>4569</v>
      </c>
      <c r="I1507" t="str">
        <f>VLOOKUP(A1507,[1]Transactions!$A$2:$Y$3480,8,FALSE)</f>
        <v>Road</v>
      </c>
      <c r="J1507">
        <f>VLOOKUP(A1507,[1]Transactions!$A$2:$Y$3480,13,FALSE)</f>
        <v>450.77</v>
      </c>
      <c r="K1507" s="4">
        <f>VLOOKUP(A1507,[1]Transactions!$A$2:$Y$3480,14,FALSE)</f>
        <v>35707</v>
      </c>
      <c r="M1507" t="b">
        <f>VLOOKUP(A1507,[1]Transactions!$A$2:$Y$3480,5,FALSE)</f>
        <v>0</v>
      </c>
      <c r="N1507" t="str">
        <f>VLOOKUP(A1507,[1]Transactions!$A$2:$Y$3480,6,FALSE)</f>
        <v>Approved</v>
      </c>
      <c r="O1507" t="str">
        <f>VLOOKUP(A1507,[1]Transactions!$A$1:$Y$3480,7,FALSE)</f>
        <v>OHM Cycles</v>
      </c>
      <c r="P1507" t="s">
        <v>43</v>
      </c>
      <c r="Q1507">
        <v>30</v>
      </c>
      <c r="R1507" t="s">
        <v>706</v>
      </c>
      <c r="S1507" t="s">
        <v>30</v>
      </c>
      <c r="T1507" t="s">
        <v>38</v>
      </c>
      <c r="U1507" t="s">
        <v>32</v>
      </c>
      <c r="V1507" t="s">
        <v>47</v>
      </c>
      <c r="W1507">
        <v>11</v>
      </c>
      <c r="X1507">
        <v>9</v>
      </c>
      <c r="Y1507">
        <v>14032.57</v>
      </c>
      <c r="Z1507">
        <v>5079.3999999999996</v>
      </c>
      <c r="AA1507">
        <v>46</v>
      </c>
      <c r="AB1507">
        <v>1</v>
      </c>
      <c r="AC1507">
        <v>9</v>
      </c>
      <c r="AD1507">
        <v>8953.17</v>
      </c>
      <c r="AE1507">
        <f t="shared" si="162"/>
        <v>4</v>
      </c>
      <c r="AF1507">
        <f t="shared" si="166"/>
        <v>2</v>
      </c>
      <c r="AG1507">
        <f t="shared" si="163"/>
        <v>1</v>
      </c>
      <c r="AH1507">
        <f t="shared" si="164"/>
        <v>421</v>
      </c>
      <c r="AI1507" t="str">
        <f t="shared" si="165"/>
        <v>Platinum Customer</v>
      </c>
    </row>
    <row r="1508" spans="1:35" x14ac:dyDescent="0.3">
      <c r="A1508">
        <v>3029</v>
      </c>
      <c r="B1508" t="s">
        <v>4570</v>
      </c>
      <c r="C1508">
        <v>2230</v>
      </c>
      <c r="D1508" t="s">
        <v>24</v>
      </c>
      <c r="E1508" t="s">
        <v>25</v>
      </c>
      <c r="F1508">
        <v>10</v>
      </c>
      <c r="G1508" t="s">
        <v>1709</v>
      </c>
      <c r="H1508" t="s">
        <v>4571</v>
      </c>
      <c r="I1508" t="str">
        <f>VLOOKUP(A1508,[1]Transactions!$A$2:$Y$3480,8,FALSE)</f>
        <v>Standard</v>
      </c>
      <c r="J1508">
        <f>VLOOKUP(A1508,[1]Transactions!$A$2:$Y$3480,13,FALSE)</f>
        <v>17.869999999999997</v>
      </c>
      <c r="K1508" s="4">
        <f>VLOOKUP(A1508,[1]Transactions!$A$2:$Y$3480,14,FALSE)</f>
        <v>38573</v>
      </c>
      <c r="M1508" t="b">
        <f>VLOOKUP(A1508,[1]Transactions!$A$2:$Y$3480,5,FALSE)</f>
        <v>0</v>
      </c>
      <c r="N1508" t="str">
        <f>VLOOKUP(A1508,[1]Transactions!$A$2:$Y$3480,6,FALSE)</f>
        <v>Approved</v>
      </c>
      <c r="O1508" t="str">
        <f>VLOOKUP(A1508,[1]Transactions!$A$1:$Y$3480,7,FALSE)</f>
        <v>Solex</v>
      </c>
      <c r="P1508" t="s">
        <v>28</v>
      </c>
      <c r="Q1508">
        <v>85</v>
      </c>
      <c r="R1508" t="s">
        <v>127</v>
      </c>
      <c r="S1508" t="s">
        <v>119</v>
      </c>
      <c r="T1508" t="s">
        <v>31</v>
      </c>
      <c r="U1508" t="s">
        <v>32</v>
      </c>
      <c r="V1508" t="s">
        <v>47</v>
      </c>
      <c r="W1508">
        <v>13</v>
      </c>
      <c r="X1508">
        <v>4</v>
      </c>
      <c r="Y1508">
        <v>5099.51</v>
      </c>
      <c r="Z1508">
        <v>3176.76</v>
      </c>
      <c r="AA1508">
        <v>42</v>
      </c>
      <c r="AB1508">
        <v>121</v>
      </c>
      <c r="AC1508">
        <v>4</v>
      </c>
      <c r="AD1508">
        <v>1922.75</v>
      </c>
      <c r="AE1508">
        <f t="shared" si="162"/>
        <v>1</v>
      </c>
      <c r="AF1508">
        <f t="shared" si="166"/>
        <v>4</v>
      </c>
      <c r="AG1508">
        <f t="shared" si="163"/>
        <v>3</v>
      </c>
      <c r="AH1508">
        <f t="shared" si="164"/>
        <v>143</v>
      </c>
      <c r="AI1508" t="str">
        <f t="shared" si="165"/>
        <v>Bronz customer</v>
      </c>
    </row>
    <row r="1509" spans="1:35" x14ac:dyDescent="0.3">
      <c r="A1509">
        <v>2178</v>
      </c>
      <c r="B1509" t="s">
        <v>4572</v>
      </c>
      <c r="C1509">
        <v>4214</v>
      </c>
      <c r="D1509" t="s">
        <v>53</v>
      </c>
      <c r="E1509" t="s">
        <v>25</v>
      </c>
      <c r="F1509">
        <v>8</v>
      </c>
      <c r="G1509" t="s">
        <v>4573</v>
      </c>
      <c r="H1509" t="s">
        <v>4574</v>
      </c>
      <c r="I1509" t="str">
        <f>VLOOKUP(A1509,[1]Transactions!$A$2:$Y$3480,8,FALSE)</f>
        <v>Standard</v>
      </c>
      <c r="J1509">
        <f>VLOOKUP(A1509,[1]Transactions!$A$2:$Y$3480,13,FALSE)</f>
        <v>509.97</v>
      </c>
      <c r="K1509" s="4">
        <f>VLOOKUP(A1509,[1]Transactions!$A$2:$Y$3480,14,FALSE)</f>
        <v>42560</v>
      </c>
      <c r="M1509" t="b">
        <f>VLOOKUP(A1509,[1]Transactions!$A$2:$Y$3480,5,FALSE)</f>
        <v>1</v>
      </c>
      <c r="N1509" t="str">
        <f>VLOOKUP(A1509,[1]Transactions!$A$2:$Y$3480,6,FALSE)</f>
        <v>Approved</v>
      </c>
      <c r="O1509" t="str">
        <f>VLOOKUP(A1509,[1]Transactions!$A$1:$Y$3480,7,FALSE)</f>
        <v>Giant Bicycles</v>
      </c>
      <c r="P1509" t="s">
        <v>43</v>
      </c>
      <c r="Q1509">
        <v>20</v>
      </c>
      <c r="R1509" t="s">
        <v>61</v>
      </c>
      <c r="S1509" t="s">
        <v>57</v>
      </c>
      <c r="T1509" t="s">
        <v>31</v>
      </c>
      <c r="U1509" t="s">
        <v>32</v>
      </c>
      <c r="V1509" t="s">
        <v>47</v>
      </c>
      <c r="W1509">
        <v>12</v>
      </c>
      <c r="X1509">
        <v>4</v>
      </c>
      <c r="Y1509">
        <v>3531.64</v>
      </c>
      <c r="Z1509">
        <v>3080.04</v>
      </c>
      <c r="AA1509">
        <v>66</v>
      </c>
      <c r="AB1509">
        <v>77</v>
      </c>
      <c r="AC1509">
        <v>4</v>
      </c>
      <c r="AD1509">
        <v>451.6</v>
      </c>
      <c r="AE1509">
        <f t="shared" si="162"/>
        <v>2</v>
      </c>
      <c r="AF1509">
        <f t="shared" si="166"/>
        <v>4</v>
      </c>
      <c r="AG1509">
        <f t="shared" si="163"/>
        <v>4</v>
      </c>
      <c r="AH1509">
        <f t="shared" si="164"/>
        <v>244</v>
      </c>
      <c r="AI1509" t="str">
        <f t="shared" si="165"/>
        <v>Gold Customerr</v>
      </c>
    </row>
    <row r="1510" spans="1:35" x14ac:dyDescent="0.3">
      <c r="A1510">
        <v>2244</v>
      </c>
      <c r="B1510" t="s">
        <v>4575</v>
      </c>
      <c r="C1510">
        <v>2092</v>
      </c>
      <c r="D1510" t="s">
        <v>24</v>
      </c>
      <c r="E1510" t="s">
        <v>25</v>
      </c>
      <c r="F1510">
        <v>10</v>
      </c>
      <c r="G1510" t="s">
        <v>4576</v>
      </c>
      <c r="H1510" t="s">
        <v>4577</v>
      </c>
      <c r="I1510" t="str">
        <f>VLOOKUP(A1510,[1]Transactions!$A$2:$Y$3480,8,FALSE)</f>
        <v>Standard</v>
      </c>
      <c r="J1510">
        <f>VLOOKUP(A1510,[1]Transactions!$A$2:$Y$3480,13,FALSE)</f>
        <v>471.6</v>
      </c>
      <c r="K1510" s="4">
        <f>VLOOKUP(A1510,[1]Transactions!$A$2:$Y$3480,14,FALSE)</f>
        <v>35667</v>
      </c>
      <c r="M1510" t="b">
        <f>VLOOKUP(A1510,[1]Transactions!$A$2:$Y$3480,5,FALSE)</f>
        <v>0</v>
      </c>
      <c r="N1510" t="str">
        <f>VLOOKUP(A1510,[1]Transactions!$A$2:$Y$3480,6,FALSE)</f>
        <v>Approved</v>
      </c>
      <c r="O1510" t="str">
        <f>VLOOKUP(A1510,[1]Transactions!$A$1:$Y$3480,7,FALSE)</f>
        <v>Giant Bicycles</v>
      </c>
      <c r="P1510" t="s">
        <v>28</v>
      </c>
      <c r="Q1510">
        <v>97</v>
      </c>
      <c r="R1510" t="s">
        <v>1534</v>
      </c>
      <c r="S1510" t="s">
        <v>119</v>
      </c>
      <c r="T1510" t="s">
        <v>31</v>
      </c>
      <c r="U1510" t="s">
        <v>32</v>
      </c>
      <c r="V1510" t="s">
        <v>47</v>
      </c>
      <c r="W1510">
        <v>5</v>
      </c>
      <c r="X1510">
        <v>5</v>
      </c>
      <c r="Y1510">
        <v>5963.92</v>
      </c>
      <c r="Z1510">
        <v>4167.92</v>
      </c>
      <c r="AA1510">
        <v>48</v>
      </c>
      <c r="AB1510">
        <v>63</v>
      </c>
      <c r="AC1510">
        <v>5</v>
      </c>
      <c r="AD1510">
        <v>1796</v>
      </c>
      <c r="AE1510">
        <f t="shared" si="162"/>
        <v>2</v>
      </c>
      <c r="AF1510">
        <f>_xlfn.IFS(AC1510&gt;=14,1,AND(AC1510&lt;=14,AC1510&gt;7),2,AND(AC1510&lt;=7,AC1510&gt;=5),3,AND(AC1510&lt;=4,AC1510&gt;0),4)</f>
        <v>3</v>
      </c>
      <c r="AG1510">
        <f t="shared" si="163"/>
        <v>4</v>
      </c>
      <c r="AH1510">
        <f t="shared" si="164"/>
        <v>234</v>
      </c>
      <c r="AI1510" t="str">
        <f t="shared" si="165"/>
        <v>Gold Customerr</v>
      </c>
    </row>
    <row r="1511" spans="1:35" x14ac:dyDescent="0.3">
      <c r="A1511">
        <v>1565</v>
      </c>
      <c r="B1511" t="s">
        <v>4578</v>
      </c>
      <c r="C1511">
        <v>2126</v>
      </c>
      <c r="D1511" t="s">
        <v>24</v>
      </c>
      <c r="E1511" t="s">
        <v>25</v>
      </c>
      <c r="F1511">
        <v>10</v>
      </c>
      <c r="G1511" t="s">
        <v>4579</v>
      </c>
      <c r="H1511" t="s">
        <v>4580</v>
      </c>
      <c r="I1511" t="str">
        <f>VLOOKUP(A1511,[1]Transactions!$A$2:$Y$3480,8,FALSE)</f>
        <v>Standard</v>
      </c>
      <c r="J1511">
        <f>VLOOKUP(A1511,[1]Transactions!$A$2:$Y$3480,13,FALSE)</f>
        <v>1544.6100000000001</v>
      </c>
      <c r="K1511" s="4">
        <f>VLOOKUP(A1511,[1]Transactions!$A$2:$Y$3480,14,FALSE)</f>
        <v>36361</v>
      </c>
      <c r="M1511" t="b">
        <f>VLOOKUP(A1511,[1]Transactions!$A$2:$Y$3480,5,FALSE)</f>
        <v>1</v>
      </c>
      <c r="N1511" t="str">
        <f>VLOOKUP(A1511,[1]Transactions!$A$2:$Y$3480,6,FALSE)</f>
        <v>Approved</v>
      </c>
      <c r="O1511" t="str">
        <f>VLOOKUP(A1511,[1]Transactions!$A$1:$Y$3480,7,FALSE)</f>
        <v>OHM Cycles</v>
      </c>
      <c r="P1511" t="s">
        <v>28</v>
      </c>
      <c r="Q1511">
        <v>71</v>
      </c>
      <c r="R1511" t="s">
        <v>191</v>
      </c>
      <c r="S1511" t="s">
        <v>57</v>
      </c>
      <c r="T1511" t="s">
        <v>46</v>
      </c>
      <c r="U1511" t="s">
        <v>32</v>
      </c>
      <c r="V1511" t="s">
        <v>33</v>
      </c>
      <c r="W1511">
        <v>11</v>
      </c>
      <c r="X1511">
        <v>2</v>
      </c>
      <c r="Y1511">
        <v>3083.23</v>
      </c>
      <c r="Z1511">
        <v>1900.85</v>
      </c>
      <c r="AA1511">
        <v>67</v>
      </c>
      <c r="AB1511">
        <v>9</v>
      </c>
      <c r="AC1511">
        <v>2</v>
      </c>
      <c r="AD1511">
        <v>1182.3800000000001</v>
      </c>
      <c r="AE1511">
        <f t="shared" si="162"/>
        <v>4</v>
      </c>
      <c r="AF1511">
        <f t="shared" si="166"/>
        <v>4</v>
      </c>
      <c r="AG1511">
        <f t="shared" si="163"/>
        <v>4</v>
      </c>
      <c r="AH1511">
        <f t="shared" si="164"/>
        <v>444</v>
      </c>
      <c r="AI1511" t="str">
        <f t="shared" si="165"/>
        <v>Platinum Customer</v>
      </c>
    </row>
    <row r="1512" spans="1:35" x14ac:dyDescent="0.3">
      <c r="A1512">
        <v>2033</v>
      </c>
      <c r="B1512" t="s">
        <v>4581</v>
      </c>
      <c r="C1512">
        <v>2176</v>
      </c>
      <c r="D1512" t="s">
        <v>24</v>
      </c>
      <c r="E1512" t="s">
        <v>25</v>
      </c>
      <c r="F1512">
        <v>10</v>
      </c>
      <c r="G1512" t="s">
        <v>4582</v>
      </c>
      <c r="H1512" t="s">
        <v>4583</v>
      </c>
      <c r="I1512" t="str">
        <f>VLOOKUP(A1512,[1]Transactions!$A$2:$Y$3480,8,FALSE)</f>
        <v>Standard</v>
      </c>
      <c r="J1512">
        <f>VLOOKUP(A1512,[1]Transactions!$A$2:$Y$3480,13,FALSE)</f>
        <v>110.80999999999995</v>
      </c>
      <c r="K1512" s="4">
        <f>VLOOKUP(A1512,[1]Transactions!$A$2:$Y$3480,14,FALSE)</f>
        <v>36334</v>
      </c>
      <c r="M1512" t="b">
        <f>VLOOKUP(A1512,[1]Transactions!$A$2:$Y$3480,5,FALSE)</f>
        <v>1</v>
      </c>
      <c r="N1512" t="str">
        <f>VLOOKUP(A1512,[1]Transactions!$A$2:$Y$3480,6,FALSE)</f>
        <v>Approved</v>
      </c>
      <c r="O1512" t="str">
        <f>VLOOKUP(A1512,[1]Transactions!$A$1:$Y$3480,7,FALSE)</f>
        <v>Trek Bicycles</v>
      </c>
      <c r="P1512" t="s">
        <v>28</v>
      </c>
      <c r="Q1512">
        <v>36</v>
      </c>
      <c r="R1512" t="s">
        <v>130</v>
      </c>
      <c r="S1512" t="s">
        <v>30</v>
      </c>
      <c r="T1512" t="s">
        <v>46</v>
      </c>
      <c r="U1512" t="s">
        <v>32</v>
      </c>
      <c r="V1512" t="s">
        <v>47</v>
      </c>
      <c r="W1512">
        <v>10</v>
      </c>
      <c r="X1512">
        <v>7</v>
      </c>
      <c r="Y1512">
        <v>10152.52</v>
      </c>
      <c r="Z1512">
        <v>5693.8</v>
      </c>
      <c r="AA1512">
        <v>49</v>
      </c>
      <c r="AB1512">
        <v>11</v>
      </c>
      <c r="AC1512">
        <v>7</v>
      </c>
      <c r="AD1512">
        <v>4458.72</v>
      </c>
      <c r="AE1512">
        <f t="shared" si="162"/>
        <v>4</v>
      </c>
      <c r="AF1512">
        <f t="shared" si="166"/>
        <v>3</v>
      </c>
      <c r="AG1512">
        <f t="shared" si="163"/>
        <v>1</v>
      </c>
      <c r="AH1512">
        <f t="shared" si="164"/>
        <v>431</v>
      </c>
      <c r="AI1512" t="str">
        <f t="shared" si="165"/>
        <v>Platinum Customer</v>
      </c>
    </row>
    <row r="1513" spans="1:35" x14ac:dyDescent="0.3">
      <c r="A1513">
        <v>3048</v>
      </c>
      <c r="B1513" t="s">
        <v>4584</v>
      </c>
      <c r="C1513">
        <v>3677</v>
      </c>
      <c r="D1513" t="s">
        <v>40</v>
      </c>
      <c r="E1513" t="s">
        <v>25</v>
      </c>
      <c r="F1513">
        <v>1</v>
      </c>
      <c r="G1513" t="s">
        <v>4585</v>
      </c>
      <c r="H1513" t="s">
        <v>4586</v>
      </c>
      <c r="I1513" t="str">
        <f>VLOOKUP(A1513,[1]Transactions!$A$2:$Y$3480,8,FALSE)</f>
        <v>Standard</v>
      </c>
      <c r="J1513">
        <f>VLOOKUP(A1513,[1]Transactions!$A$2:$Y$3480,13,FALSE)</f>
        <v>1383.6100000000001</v>
      </c>
      <c r="K1513" s="4">
        <f>VLOOKUP(A1513,[1]Transactions!$A$2:$Y$3480,14,FALSE)</f>
        <v>36146</v>
      </c>
      <c r="M1513" t="b">
        <f>VLOOKUP(A1513,[1]Transactions!$A$2:$Y$3480,5,FALSE)</f>
        <v>0</v>
      </c>
      <c r="N1513" t="str">
        <f>VLOOKUP(A1513,[1]Transactions!$A$2:$Y$3480,6,FALSE)</f>
        <v>Approved</v>
      </c>
      <c r="O1513" t="str">
        <f>VLOOKUP(A1513,[1]Transactions!$A$1:$Y$3480,7,FALSE)</f>
        <v>Solex</v>
      </c>
      <c r="P1513" t="s">
        <v>28</v>
      </c>
      <c r="Q1513">
        <v>38</v>
      </c>
      <c r="R1513" t="s">
        <v>710</v>
      </c>
      <c r="S1513" t="s">
        <v>119</v>
      </c>
      <c r="T1513" t="s">
        <v>31</v>
      </c>
      <c r="U1513" t="s">
        <v>32</v>
      </c>
      <c r="V1513" t="s">
        <v>47</v>
      </c>
      <c r="W1513">
        <v>16</v>
      </c>
      <c r="X1513">
        <v>12</v>
      </c>
      <c r="Y1513">
        <v>13272.89</v>
      </c>
      <c r="Z1513">
        <v>6276.54</v>
      </c>
      <c r="AA1513">
        <v>51</v>
      </c>
      <c r="AB1513">
        <v>4</v>
      </c>
      <c r="AC1513">
        <v>12</v>
      </c>
      <c r="AD1513">
        <v>6996.35</v>
      </c>
      <c r="AE1513">
        <f t="shared" si="162"/>
        <v>4</v>
      </c>
      <c r="AF1513">
        <f t="shared" si="166"/>
        <v>2</v>
      </c>
      <c r="AG1513">
        <f t="shared" si="163"/>
        <v>1</v>
      </c>
      <c r="AH1513">
        <f t="shared" si="164"/>
        <v>421</v>
      </c>
      <c r="AI1513" t="str">
        <f t="shared" si="165"/>
        <v>Platinum Customer</v>
      </c>
    </row>
    <row r="1514" spans="1:35" x14ac:dyDescent="0.3">
      <c r="A1514">
        <v>2122</v>
      </c>
      <c r="B1514" t="s">
        <v>4587</v>
      </c>
      <c r="C1514">
        <v>3072</v>
      </c>
      <c r="D1514" t="s">
        <v>40</v>
      </c>
      <c r="E1514" t="s">
        <v>25</v>
      </c>
      <c r="F1514">
        <v>10</v>
      </c>
      <c r="G1514" t="s">
        <v>4588</v>
      </c>
      <c r="H1514" t="s">
        <v>4589</v>
      </c>
      <c r="I1514" t="str">
        <f>VLOOKUP(A1514,[1]Transactions!$A$2:$Y$3480,8,FALSE)</f>
        <v>Road</v>
      </c>
      <c r="J1514">
        <f>VLOOKUP(A1514,[1]Transactions!$A$2:$Y$3480,13,FALSE)</f>
        <v>167.20999999999998</v>
      </c>
      <c r="K1514" s="4">
        <f>VLOOKUP(A1514,[1]Transactions!$A$2:$Y$3480,14,FALSE)</f>
        <v>40410</v>
      </c>
      <c r="M1514" t="b">
        <f>VLOOKUP(A1514,[1]Transactions!$A$2:$Y$3480,5,FALSE)</f>
        <v>0</v>
      </c>
      <c r="N1514" t="str">
        <f>VLOOKUP(A1514,[1]Transactions!$A$2:$Y$3480,6,FALSE)</f>
        <v>Approved</v>
      </c>
      <c r="O1514" t="str">
        <f>VLOOKUP(A1514,[1]Transactions!$A$1:$Y$3480,7,FALSE)</f>
        <v>Norco Bicycles</v>
      </c>
      <c r="P1514" t="s">
        <v>28</v>
      </c>
      <c r="Q1514">
        <v>85</v>
      </c>
      <c r="R1514" t="s">
        <v>234</v>
      </c>
      <c r="S1514" t="s">
        <v>30</v>
      </c>
      <c r="T1514" t="s">
        <v>46</v>
      </c>
      <c r="U1514" t="s">
        <v>32</v>
      </c>
      <c r="V1514" t="s">
        <v>33</v>
      </c>
      <c r="W1514">
        <v>11</v>
      </c>
      <c r="X1514">
        <v>2</v>
      </c>
      <c r="Y1514">
        <v>1275.53</v>
      </c>
      <c r="Z1514">
        <v>431.81</v>
      </c>
      <c r="AA1514">
        <v>47</v>
      </c>
      <c r="AB1514">
        <v>8</v>
      </c>
      <c r="AC1514">
        <v>2</v>
      </c>
      <c r="AD1514">
        <v>843.72</v>
      </c>
      <c r="AE1514">
        <f t="shared" si="162"/>
        <v>4</v>
      </c>
      <c r="AF1514">
        <f t="shared" si="166"/>
        <v>4</v>
      </c>
      <c r="AG1514">
        <f t="shared" si="163"/>
        <v>4</v>
      </c>
      <c r="AH1514">
        <f t="shared" si="164"/>
        <v>444</v>
      </c>
      <c r="AI1514" t="str">
        <f t="shared" si="165"/>
        <v>Platinum Customer</v>
      </c>
    </row>
    <row r="1515" spans="1:35" x14ac:dyDescent="0.3">
      <c r="A1515">
        <v>349</v>
      </c>
      <c r="B1515" t="s">
        <v>4590</v>
      </c>
      <c r="C1515">
        <v>3127</v>
      </c>
      <c r="D1515" t="s">
        <v>40</v>
      </c>
      <c r="E1515" t="s">
        <v>25</v>
      </c>
      <c r="F1515">
        <v>11</v>
      </c>
      <c r="G1515" t="s">
        <v>4591</v>
      </c>
      <c r="H1515" t="s">
        <v>4592</v>
      </c>
      <c r="I1515" t="str">
        <f>VLOOKUP(A1515,[1]Transactions!$A$2:$Y$3480,8,FALSE)</f>
        <v>Road</v>
      </c>
      <c r="J1515">
        <f>VLOOKUP(A1515,[1]Transactions!$A$2:$Y$3480,13,FALSE)</f>
        <v>830.2399999999999</v>
      </c>
      <c r="K1515" s="4">
        <f>VLOOKUP(A1515,[1]Transactions!$A$2:$Y$3480,14,FALSE)</f>
        <v>33364</v>
      </c>
      <c r="M1515" t="b">
        <f>VLOOKUP(A1515,[1]Transactions!$A$2:$Y$3480,5,FALSE)</f>
        <v>1</v>
      </c>
      <c r="N1515" t="str">
        <f>VLOOKUP(A1515,[1]Transactions!$A$2:$Y$3480,6,FALSE)</f>
        <v>Approved</v>
      </c>
      <c r="O1515" t="str">
        <f>VLOOKUP(A1515,[1]Transactions!$A$1:$Y$3480,7,FALSE)</f>
        <v>Norco Bicycles</v>
      </c>
      <c r="P1515" t="s">
        <v>43</v>
      </c>
      <c r="Q1515">
        <v>35</v>
      </c>
      <c r="R1515" t="s">
        <v>1219</v>
      </c>
      <c r="S1515" t="s">
        <v>119</v>
      </c>
      <c r="T1515" t="s">
        <v>46</v>
      </c>
      <c r="U1515" t="s">
        <v>32</v>
      </c>
      <c r="V1515" t="s">
        <v>47</v>
      </c>
      <c r="W1515">
        <v>4</v>
      </c>
      <c r="X1515">
        <v>5</v>
      </c>
      <c r="Y1515">
        <v>4619.93</v>
      </c>
      <c r="Z1515">
        <v>2950.67</v>
      </c>
      <c r="AA1515">
        <v>39</v>
      </c>
      <c r="AB1515">
        <v>166</v>
      </c>
      <c r="AC1515">
        <v>5</v>
      </c>
      <c r="AD1515">
        <v>1669.26</v>
      </c>
      <c r="AE1515">
        <f t="shared" si="162"/>
        <v>1</v>
      </c>
      <c r="AF1515">
        <f t="shared" ref="AF1515:AF1516" si="167">_xlfn.IFS(AC1515&gt;=14,1,AND(AC1515&lt;=14,AC1515&gt;7),2,AND(AC1515&lt;=7,AC1515&gt;=5),3,AND(AC1515&lt;=4,AC1515&gt;0),4)</f>
        <v>3</v>
      </c>
      <c r="AG1515">
        <f t="shared" si="163"/>
        <v>4</v>
      </c>
      <c r="AH1515">
        <f t="shared" si="164"/>
        <v>134</v>
      </c>
      <c r="AI1515" t="str">
        <f t="shared" si="165"/>
        <v>Bronz customer</v>
      </c>
    </row>
    <row r="1516" spans="1:35" x14ac:dyDescent="0.3">
      <c r="A1516">
        <v>3474</v>
      </c>
      <c r="B1516" t="s">
        <v>4593</v>
      </c>
      <c r="C1516">
        <v>4515</v>
      </c>
      <c r="D1516" t="s">
        <v>53</v>
      </c>
      <c r="E1516" t="s">
        <v>25</v>
      </c>
      <c r="F1516">
        <v>1</v>
      </c>
      <c r="G1516" t="s">
        <v>3948</v>
      </c>
      <c r="H1516" t="s">
        <v>4594</v>
      </c>
      <c r="I1516" t="str">
        <f>VLOOKUP(A1516,[1]Transactions!$A$2:$Y$3480,8,FALSE)</f>
        <v>Standard</v>
      </c>
      <c r="J1516">
        <f>VLOOKUP(A1516,[1]Transactions!$A$2:$Y$3480,13,FALSE)</f>
        <v>110.56</v>
      </c>
      <c r="K1516" s="4">
        <f>VLOOKUP(A1516,[1]Transactions!$A$2:$Y$3480,14,FALSE)</f>
        <v>38206</v>
      </c>
      <c r="M1516" t="b">
        <f>VLOOKUP(A1516,[1]Transactions!$A$2:$Y$3480,5,FALSE)</f>
        <v>1</v>
      </c>
      <c r="N1516" t="str">
        <f>VLOOKUP(A1516,[1]Transactions!$A$2:$Y$3480,6,FALSE)</f>
        <v>Cancelled</v>
      </c>
      <c r="O1516" t="str">
        <f>VLOOKUP(A1516,[1]Transactions!$A$1:$Y$3480,7,FALSE)</f>
        <v>OHM Cycles</v>
      </c>
      <c r="P1516" t="s">
        <v>28</v>
      </c>
      <c r="Q1516">
        <v>93</v>
      </c>
      <c r="R1516" t="s">
        <v>325</v>
      </c>
      <c r="S1516" t="s">
        <v>119</v>
      </c>
      <c r="T1516" t="s">
        <v>31</v>
      </c>
      <c r="U1516" t="s">
        <v>32</v>
      </c>
      <c r="V1516" t="s">
        <v>47</v>
      </c>
      <c r="W1516">
        <v>14</v>
      </c>
      <c r="X1516">
        <v>5</v>
      </c>
      <c r="Y1516">
        <v>4654.08</v>
      </c>
      <c r="Z1516">
        <v>2295.09</v>
      </c>
      <c r="AA1516">
        <v>40</v>
      </c>
      <c r="AB1516">
        <v>71</v>
      </c>
      <c r="AC1516">
        <v>5</v>
      </c>
      <c r="AD1516">
        <v>2358.9899999999998</v>
      </c>
      <c r="AE1516">
        <f t="shared" si="162"/>
        <v>2</v>
      </c>
      <c r="AF1516">
        <f t="shared" si="167"/>
        <v>3</v>
      </c>
      <c r="AG1516">
        <f t="shared" si="163"/>
        <v>3</v>
      </c>
      <c r="AH1516">
        <f t="shared" si="164"/>
        <v>233</v>
      </c>
      <c r="AI1516" t="str">
        <f t="shared" si="165"/>
        <v>Gold Customerr</v>
      </c>
    </row>
    <row r="1517" spans="1:35" x14ac:dyDescent="0.3">
      <c r="A1517">
        <v>1301</v>
      </c>
      <c r="B1517" t="s">
        <v>4595</v>
      </c>
      <c r="C1517">
        <v>4165</v>
      </c>
      <c r="D1517" t="s">
        <v>53</v>
      </c>
      <c r="E1517" t="s">
        <v>25</v>
      </c>
      <c r="F1517">
        <v>7</v>
      </c>
      <c r="G1517" t="s">
        <v>4596</v>
      </c>
      <c r="I1517" t="str">
        <f>VLOOKUP(A1517,[1]Transactions!$A$2:$Y$3480,8,FALSE)</f>
        <v>Standard</v>
      </c>
      <c r="J1517">
        <f>VLOOKUP(A1517,[1]Transactions!$A$2:$Y$3480,13,FALSE)</f>
        <v>547.28</v>
      </c>
      <c r="K1517" s="4">
        <f>VLOOKUP(A1517,[1]Transactions!$A$2:$Y$3480,14,FALSE)</f>
        <v>42218</v>
      </c>
      <c r="M1517" t="b">
        <f>VLOOKUP(A1517,[1]Transactions!$A$2:$Y$3480,5,FALSE)</f>
        <v>1</v>
      </c>
      <c r="N1517" t="str">
        <f>VLOOKUP(A1517,[1]Transactions!$A$2:$Y$3480,6,FALSE)</f>
        <v>Approved</v>
      </c>
      <c r="O1517" t="str">
        <f>VLOOKUP(A1517,[1]Transactions!$A$1:$Y$3480,7,FALSE)</f>
        <v>WeareA2B</v>
      </c>
      <c r="P1517" t="s">
        <v>43</v>
      </c>
      <c r="Q1517">
        <v>17</v>
      </c>
      <c r="R1517" t="s">
        <v>1156</v>
      </c>
      <c r="S1517" t="s">
        <v>30</v>
      </c>
      <c r="T1517" t="s">
        <v>31</v>
      </c>
      <c r="U1517" t="s">
        <v>32</v>
      </c>
      <c r="V1517" t="s">
        <v>47</v>
      </c>
      <c r="W1517">
        <v>9</v>
      </c>
      <c r="X1517">
        <v>8</v>
      </c>
      <c r="Y1517">
        <v>5396.44</v>
      </c>
      <c r="Z1517">
        <v>3217.73</v>
      </c>
      <c r="AA1517">
        <v>28</v>
      </c>
      <c r="AB1517">
        <v>12</v>
      </c>
      <c r="AC1517">
        <v>8</v>
      </c>
      <c r="AD1517">
        <v>2178.71</v>
      </c>
      <c r="AE1517">
        <f t="shared" si="162"/>
        <v>4</v>
      </c>
      <c r="AF1517">
        <f t="shared" si="166"/>
        <v>2</v>
      </c>
      <c r="AG1517">
        <f t="shared" si="163"/>
        <v>3</v>
      </c>
      <c r="AH1517">
        <f t="shared" si="164"/>
        <v>423</v>
      </c>
      <c r="AI1517" t="str">
        <f t="shared" si="165"/>
        <v>Platinum Customer</v>
      </c>
    </row>
    <row r="1518" spans="1:35" x14ac:dyDescent="0.3">
      <c r="A1518">
        <v>2196</v>
      </c>
      <c r="B1518" t="s">
        <v>4597</v>
      </c>
      <c r="C1518">
        <v>2450</v>
      </c>
      <c r="D1518" t="s">
        <v>24</v>
      </c>
      <c r="E1518" t="s">
        <v>25</v>
      </c>
      <c r="F1518">
        <v>7</v>
      </c>
      <c r="G1518" t="s">
        <v>4598</v>
      </c>
      <c r="H1518" t="s">
        <v>4599</v>
      </c>
      <c r="I1518" t="str">
        <f>VLOOKUP(A1518,[1]Transactions!$A$2:$Y$3480,8,FALSE)</f>
        <v>Standard</v>
      </c>
      <c r="J1518">
        <f>VLOOKUP(A1518,[1]Transactions!$A$2:$Y$3480,13,FALSE)</f>
        <v>50.66</v>
      </c>
      <c r="K1518" s="4">
        <f>VLOOKUP(A1518,[1]Transactions!$A$2:$Y$3480,14,FALSE)</f>
        <v>42458</v>
      </c>
      <c r="M1518" t="b">
        <f>VLOOKUP(A1518,[1]Transactions!$A$2:$Y$3480,5,FALSE)</f>
        <v>1</v>
      </c>
      <c r="N1518" t="str">
        <f>VLOOKUP(A1518,[1]Transactions!$A$2:$Y$3480,6,FALSE)</f>
        <v>Approved</v>
      </c>
      <c r="O1518" t="str">
        <f>VLOOKUP(A1518,[1]Transactions!$A$1:$Y$3480,7,FALSE)</f>
        <v>Solex</v>
      </c>
      <c r="P1518" t="s">
        <v>28</v>
      </c>
      <c r="Q1518">
        <v>66</v>
      </c>
      <c r="R1518" t="s">
        <v>1872</v>
      </c>
      <c r="S1518" t="s">
        <v>57</v>
      </c>
      <c r="T1518" t="s">
        <v>46</v>
      </c>
      <c r="U1518" t="s">
        <v>32</v>
      </c>
      <c r="V1518" t="s">
        <v>33</v>
      </c>
      <c r="W1518">
        <v>7</v>
      </c>
      <c r="X1518">
        <v>5</v>
      </c>
      <c r="Y1518">
        <v>4425.25</v>
      </c>
      <c r="Z1518">
        <v>3439.78</v>
      </c>
      <c r="AA1518">
        <v>44</v>
      </c>
      <c r="AB1518">
        <v>71</v>
      </c>
      <c r="AC1518">
        <v>5</v>
      </c>
      <c r="AD1518">
        <v>985.47</v>
      </c>
      <c r="AE1518">
        <f t="shared" si="162"/>
        <v>2</v>
      </c>
      <c r="AF1518">
        <f>_xlfn.IFS(AC1518&gt;=14,1,AND(AC1518&lt;=14,AC1518&gt;7),2,AND(AC1518&lt;=7,AC1518&gt;=5),3,AND(AC1518&lt;=4,AC1518&gt;0),4)</f>
        <v>3</v>
      </c>
      <c r="AG1518">
        <f t="shared" si="163"/>
        <v>4</v>
      </c>
      <c r="AH1518">
        <f t="shared" si="164"/>
        <v>234</v>
      </c>
      <c r="AI1518" t="str">
        <f t="shared" si="165"/>
        <v>Gold Customerr</v>
      </c>
    </row>
    <row r="1519" spans="1:35" x14ac:dyDescent="0.3">
      <c r="A1519">
        <v>1104</v>
      </c>
      <c r="B1519" t="s">
        <v>4600</v>
      </c>
      <c r="C1519">
        <v>2565</v>
      </c>
      <c r="D1519" t="s">
        <v>24</v>
      </c>
      <c r="E1519" t="s">
        <v>25</v>
      </c>
      <c r="F1519">
        <v>6</v>
      </c>
      <c r="G1519" t="s">
        <v>4601</v>
      </c>
      <c r="H1519" t="s">
        <v>3782</v>
      </c>
      <c r="I1519" t="str">
        <f>VLOOKUP(A1519,[1]Transactions!$A$2:$Y$3480,8,FALSE)</f>
        <v>Standard</v>
      </c>
      <c r="J1519">
        <f>VLOOKUP(A1519,[1]Transactions!$A$2:$Y$3480,13,FALSE)</f>
        <v>459.46000000000015</v>
      </c>
      <c r="K1519" s="4">
        <f>VLOOKUP(A1519,[1]Transactions!$A$2:$Y$3480,14,FALSE)</f>
        <v>42218</v>
      </c>
      <c r="M1519" t="b">
        <f>VLOOKUP(A1519,[1]Transactions!$A$2:$Y$3480,5,FALSE)</f>
        <v>0</v>
      </c>
      <c r="N1519" t="str">
        <f>VLOOKUP(A1519,[1]Transactions!$A$2:$Y$3480,6,FALSE)</f>
        <v>Approved</v>
      </c>
      <c r="O1519" t="str">
        <f>VLOOKUP(A1519,[1]Transactions!$A$1:$Y$3480,7,FALSE)</f>
        <v>Norco Bicycles</v>
      </c>
      <c r="P1519" t="s">
        <v>43</v>
      </c>
      <c r="Q1519">
        <v>82</v>
      </c>
      <c r="R1519" t="s">
        <v>407</v>
      </c>
      <c r="S1519" t="s">
        <v>57</v>
      </c>
      <c r="T1519" t="s">
        <v>31</v>
      </c>
      <c r="U1519" t="s">
        <v>32</v>
      </c>
      <c r="V1519" t="s">
        <v>47</v>
      </c>
      <c r="W1519">
        <v>8</v>
      </c>
      <c r="X1519">
        <v>7</v>
      </c>
      <c r="Y1519">
        <v>6458.3</v>
      </c>
      <c r="Z1519">
        <v>3889.33</v>
      </c>
      <c r="AA1519">
        <v>60</v>
      </c>
      <c r="AB1519">
        <v>11</v>
      </c>
      <c r="AC1519">
        <v>7</v>
      </c>
      <c r="AD1519">
        <v>2568.9699999999998</v>
      </c>
      <c r="AE1519">
        <f t="shared" si="162"/>
        <v>4</v>
      </c>
      <c r="AF1519">
        <f t="shared" si="166"/>
        <v>3</v>
      </c>
      <c r="AG1519">
        <f t="shared" si="163"/>
        <v>3</v>
      </c>
      <c r="AH1519">
        <f t="shared" si="164"/>
        <v>433</v>
      </c>
      <c r="AI1519" t="str">
        <f t="shared" si="165"/>
        <v>Platinum Customer</v>
      </c>
    </row>
    <row r="1520" spans="1:35" x14ac:dyDescent="0.3">
      <c r="A1520">
        <v>2291</v>
      </c>
      <c r="B1520" t="s">
        <v>4602</v>
      </c>
      <c r="C1520">
        <v>3630</v>
      </c>
      <c r="D1520" t="s">
        <v>40</v>
      </c>
      <c r="E1520" t="s">
        <v>25</v>
      </c>
      <c r="F1520">
        <v>1</v>
      </c>
      <c r="G1520" t="s">
        <v>4603</v>
      </c>
      <c r="H1520" t="s">
        <v>4604</v>
      </c>
      <c r="I1520" t="str">
        <f>VLOOKUP(A1520,[1]Transactions!$A$2:$Y$3480,8,FALSE)</f>
        <v>Mountain</v>
      </c>
      <c r="J1520">
        <f>VLOOKUP(A1520,[1]Transactions!$A$2:$Y$3480,13,FALSE)</f>
        <v>75.75</v>
      </c>
      <c r="K1520" s="4">
        <f>VLOOKUP(A1520,[1]Transactions!$A$2:$Y$3480,14,FALSE)</f>
        <v>34244</v>
      </c>
      <c r="M1520" t="b">
        <f>VLOOKUP(A1520,[1]Transactions!$A$2:$Y$3480,5,FALSE)</f>
        <v>1</v>
      </c>
      <c r="N1520" t="str">
        <f>VLOOKUP(A1520,[1]Transactions!$A$2:$Y$3480,6,FALSE)</f>
        <v>Approved</v>
      </c>
      <c r="O1520" t="str">
        <f>VLOOKUP(A1520,[1]Transactions!$A$1:$Y$3480,7,FALSE)</f>
        <v>Norco Bicycles</v>
      </c>
      <c r="P1520" t="s">
        <v>28</v>
      </c>
      <c r="Q1520">
        <v>67</v>
      </c>
      <c r="R1520" t="s">
        <v>352</v>
      </c>
      <c r="S1520" t="s">
        <v>119</v>
      </c>
      <c r="T1520" t="s">
        <v>38</v>
      </c>
      <c r="U1520" t="s">
        <v>32</v>
      </c>
      <c r="V1520" t="s">
        <v>33</v>
      </c>
      <c r="W1520">
        <v>4</v>
      </c>
      <c r="X1520">
        <v>1</v>
      </c>
      <c r="Y1520">
        <v>792.9</v>
      </c>
      <c r="Z1520">
        <v>594.67999999999995</v>
      </c>
      <c r="AA1520">
        <v>49</v>
      </c>
      <c r="AB1520">
        <v>107</v>
      </c>
      <c r="AC1520">
        <v>1</v>
      </c>
      <c r="AD1520">
        <v>198.22</v>
      </c>
      <c r="AE1520">
        <f t="shared" si="162"/>
        <v>1</v>
      </c>
      <c r="AF1520">
        <f t="shared" si="166"/>
        <v>4</v>
      </c>
      <c r="AG1520">
        <f t="shared" si="163"/>
        <v>4</v>
      </c>
      <c r="AH1520">
        <f t="shared" si="164"/>
        <v>144</v>
      </c>
      <c r="AI1520" t="str">
        <f t="shared" si="165"/>
        <v>Bronz customer</v>
      </c>
    </row>
    <row r="1521" spans="1:35" x14ac:dyDescent="0.3">
      <c r="A1521">
        <v>1820</v>
      </c>
      <c r="B1521" t="s">
        <v>4605</v>
      </c>
      <c r="C1521">
        <v>2769</v>
      </c>
      <c r="D1521" t="s">
        <v>24</v>
      </c>
      <c r="E1521" t="s">
        <v>25</v>
      </c>
      <c r="F1521">
        <v>10</v>
      </c>
      <c r="G1521" t="s">
        <v>3994</v>
      </c>
      <c r="H1521" t="s">
        <v>4606</v>
      </c>
      <c r="I1521" t="str">
        <f>VLOOKUP(A1521,[1]Transactions!$A$2:$Y$3480,8,FALSE)</f>
        <v>Road</v>
      </c>
      <c r="J1521">
        <f>VLOOKUP(A1521,[1]Transactions!$A$2:$Y$3480,13,FALSE)</f>
        <v>198.22000000000003</v>
      </c>
      <c r="K1521" s="4">
        <f>VLOOKUP(A1521,[1]Transactions!$A$2:$Y$3480,14,FALSE)</f>
        <v>33879</v>
      </c>
      <c r="M1521" t="b">
        <f>VLOOKUP(A1521,[1]Transactions!$A$2:$Y$3480,5,FALSE)</f>
        <v>0</v>
      </c>
      <c r="N1521" t="str">
        <f>VLOOKUP(A1521,[1]Transactions!$A$2:$Y$3480,6,FALSE)</f>
        <v>Approved</v>
      </c>
      <c r="O1521" t="str">
        <f>VLOOKUP(A1521,[1]Transactions!$A$1:$Y$3480,7,FALSE)</f>
        <v>Giant Bicycles</v>
      </c>
      <c r="P1521" t="s">
        <v>28</v>
      </c>
      <c r="Q1521">
        <v>12</v>
      </c>
      <c r="R1521" t="s">
        <v>4355</v>
      </c>
      <c r="S1521" t="s">
        <v>219</v>
      </c>
      <c r="T1521" t="s">
        <v>38</v>
      </c>
      <c r="U1521" t="s">
        <v>32</v>
      </c>
      <c r="V1521" t="s">
        <v>47</v>
      </c>
      <c r="W1521">
        <v>5</v>
      </c>
      <c r="X1521">
        <v>9</v>
      </c>
      <c r="Y1521">
        <v>8429.2900000000009</v>
      </c>
      <c r="Z1521">
        <v>3545.5</v>
      </c>
      <c r="AA1521">
        <v>24</v>
      </c>
      <c r="AB1521">
        <v>35</v>
      </c>
      <c r="AC1521">
        <v>9</v>
      </c>
      <c r="AD1521">
        <v>4883.79</v>
      </c>
      <c r="AE1521">
        <f t="shared" si="162"/>
        <v>3</v>
      </c>
      <c r="AF1521">
        <f t="shared" si="166"/>
        <v>2</v>
      </c>
      <c r="AG1521">
        <f t="shared" si="163"/>
        <v>1</v>
      </c>
      <c r="AH1521">
        <f t="shared" si="164"/>
        <v>321</v>
      </c>
      <c r="AI1521" t="str">
        <f t="shared" si="165"/>
        <v>Silver Customer</v>
      </c>
    </row>
    <row r="1522" spans="1:35" x14ac:dyDescent="0.3">
      <c r="A1522">
        <v>651</v>
      </c>
      <c r="B1522" t="s">
        <v>4607</v>
      </c>
      <c r="C1522">
        <v>2035</v>
      </c>
      <c r="D1522" t="s">
        <v>24</v>
      </c>
      <c r="E1522" t="s">
        <v>25</v>
      </c>
      <c r="F1522">
        <v>12</v>
      </c>
      <c r="G1522" t="s">
        <v>4345</v>
      </c>
      <c r="H1522" t="s">
        <v>4608</v>
      </c>
      <c r="I1522" t="str">
        <f>VLOOKUP(A1522,[1]Transactions!$A$2:$Y$3480,8,FALSE)</f>
        <v>Standard</v>
      </c>
      <c r="J1522">
        <f>VLOOKUP(A1522,[1]Transactions!$A$2:$Y$3480,13,FALSE)</f>
        <v>872.8900000000001</v>
      </c>
      <c r="K1522" s="4">
        <f>VLOOKUP(A1522,[1]Transactions!$A$2:$Y$3480,14,FALSE)</f>
        <v>42710</v>
      </c>
      <c r="M1522" t="b">
        <f>VLOOKUP(A1522,[1]Transactions!$A$2:$Y$3480,5,FALSE)</f>
        <v>0</v>
      </c>
      <c r="N1522" t="str">
        <f>VLOOKUP(A1522,[1]Transactions!$A$2:$Y$3480,6,FALSE)</f>
        <v>Approved</v>
      </c>
      <c r="O1522" t="str">
        <f>VLOOKUP(A1522,[1]Transactions!$A$1:$Y$3480,7,FALSE)</f>
        <v>Trek Bicycles</v>
      </c>
      <c r="P1522" t="s">
        <v>43</v>
      </c>
      <c r="Q1522">
        <v>76</v>
      </c>
      <c r="R1522" t="s">
        <v>295</v>
      </c>
      <c r="S1522" t="s">
        <v>30</v>
      </c>
      <c r="T1522" t="s">
        <v>38</v>
      </c>
      <c r="U1522" t="s">
        <v>32</v>
      </c>
      <c r="V1522" t="s">
        <v>47</v>
      </c>
      <c r="W1522">
        <v>13</v>
      </c>
      <c r="X1522">
        <v>3</v>
      </c>
      <c r="Y1522">
        <v>5028.17</v>
      </c>
      <c r="Z1522">
        <v>1554.85</v>
      </c>
      <c r="AA1522">
        <v>46</v>
      </c>
      <c r="AB1522">
        <v>18</v>
      </c>
      <c r="AC1522">
        <v>3</v>
      </c>
      <c r="AD1522">
        <v>3473.32</v>
      </c>
      <c r="AE1522">
        <f t="shared" si="162"/>
        <v>3</v>
      </c>
      <c r="AF1522">
        <f t="shared" si="166"/>
        <v>4</v>
      </c>
      <c r="AG1522">
        <f t="shared" si="163"/>
        <v>2</v>
      </c>
      <c r="AH1522">
        <f t="shared" si="164"/>
        <v>342</v>
      </c>
      <c r="AI1522" t="str">
        <f t="shared" si="165"/>
        <v>Silver Customer</v>
      </c>
    </row>
    <row r="1523" spans="1:35" x14ac:dyDescent="0.3">
      <c r="A1523">
        <v>995</v>
      </c>
      <c r="B1523" t="s">
        <v>4609</v>
      </c>
      <c r="C1523">
        <v>4034</v>
      </c>
      <c r="D1523" t="s">
        <v>53</v>
      </c>
      <c r="E1523" t="s">
        <v>25</v>
      </c>
      <c r="F1523">
        <v>5</v>
      </c>
      <c r="G1523" t="s">
        <v>4610</v>
      </c>
      <c r="H1523" t="s">
        <v>4611</v>
      </c>
      <c r="I1523" t="str">
        <f>VLOOKUP(A1523,[1]Transactions!$A$2:$Y$3480,8,FALSE)</f>
        <v>Standard</v>
      </c>
      <c r="J1523">
        <f>VLOOKUP(A1523,[1]Transactions!$A$2:$Y$3480,13,FALSE)</f>
        <v>1702.5499999999997</v>
      </c>
      <c r="K1523" s="4">
        <f>VLOOKUP(A1523,[1]Transactions!$A$2:$Y$3480,14,FALSE)</f>
        <v>38859</v>
      </c>
      <c r="M1523" t="b">
        <f>VLOOKUP(A1523,[1]Transactions!$A$2:$Y$3480,5,FALSE)</f>
        <v>0</v>
      </c>
      <c r="N1523" t="str">
        <f>VLOOKUP(A1523,[1]Transactions!$A$2:$Y$3480,6,FALSE)</f>
        <v>Approved</v>
      </c>
      <c r="O1523" t="str">
        <f>VLOOKUP(A1523,[1]Transactions!$A$1:$Y$3480,7,FALSE)</f>
        <v>Trek Bicycles</v>
      </c>
      <c r="P1523" t="s">
        <v>28</v>
      </c>
      <c r="Q1523">
        <v>16</v>
      </c>
      <c r="R1523" t="s">
        <v>84</v>
      </c>
      <c r="S1523" t="s">
        <v>30</v>
      </c>
      <c r="T1523" t="s">
        <v>31</v>
      </c>
      <c r="U1523" t="s">
        <v>32</v>
      </c>
      <c r="V1523" t="s">
        <v>33</v>
      </c>
      <c r="W1523">
        <v>19</v>
      </c>
      <c r="X1523">
        <v>7</v>
      </c>
      <c r="Y1523">
        <v>9379.0400000000009</v>
      </c>
      <c r="Z1523">
        <v>2614.37</v>
      </c>
      <c r="AA1523">
        <v>54</v>
      </c>
      <c r="AB1523">
        <v>11</v>
      </c>
      <c r="AC1523">
        <v>7</v>
      </c>
      <c r="AD1523">
        <v>6764.67</v>
      </c>
      <c r="AE1523">
        <f t="shared" si="162"/>
        <v>4</v>
      </c>
      <c r="AF1523">
        <f t="shared" si="166"/>
        <v>3</v>
      </c>
      <c r="AG1523">
        <f t="shared" si="163"/>
        <v>1</v>
      </c>
      <c r="AH1523">
        <f t="shared" si="164"/>
        <v>431</v>
      </c>
      <c r="AI1523" t="str">
        <f t="shared" si="165"/>
        <v>Platinum Customer</v>
      </c>
    </row>
    <row r="1524" spans="1:35" x14ac:dyDescent="0.3">
      <c r="A1524">
        <v>1746</v>
      </c>
      <c r="B1524" t="s">
        <v>4612</v>
      </c>
      <c r="C1524">
        <v>4017</v>
      </c>
      <c r="D1524" t="s">
        <v>53</v>
      </c>
      <c r="E1524" t="s">
        <v>25</v>
      </c>
      <c r="F1524">
        <v>4</v>
      </c>
      <c r="G1524" t="s">
        <v>4613</v>
      </c>
      <c r="I1524" t="str">
        <f>VLOOKUP(A1524,[1]Transactions!$A$2:$Y$3480,8,FALSE)</f>
        <v>Standard</v>
      </c>
      <c r="J1524">
        <f>VLOOKUP(A1524,[1]Transactions!$A$2:$Y$3480,13,FALSE)</f>
        <v>356.5</v>
      </c>
      <c r="K1524" s="4">
        <f>VLOOKUP(A1524,[1]Transactions!$A$2:$Y$3480,14,FALSE)</f>
        <v>37220</v>
      </c>
      <c r="M1524" t="b">
        <f>VLOOKUP(A1524,[1]Transactions!$A$2:$Y$3480,5,FALSE)</f>
        <v>0</v>
      </c>
      <c r="N1524" t="str">
        <f>VLOOKUP(A1524,[1]Transactions!$A$2:$Y$3480,6,FALSE)</f>
        <v>Approved</v>
      </c>
      <c r="O1524" t="str">
        <f>VLOOKUP(A1524,[1]Transactions!$A$1:$Y$3480,7,FALSE)</f>
        <v>Solex</v>
      </c>
      <c r="P1524" t="s">
        <v>28</v>
      </c>
      <c r="Q1524">
        <v>58</v>
      </c>
      <c r="R1524" t="s">
        <v>754</v>
      </c>
      <c r="S1524" t="s">
        <v>219</v>
      </c>
      <c r="T1524" t="s">
        <v>46</v>
      </c>
      <c r="U1524" t="s">
        <v>32</v>
      </c>
      <c r="V1524" t="s">
        <v>47</v>
      </c>
      <c r="W1524">
        <v>6</v>
      </c>
      <c r="X1524">
        <v>6</v>
      </c>
      <c r="Y1524">
        <v>8448.2099999999991</v>
      </c>
      <c r="Z1524">
        <v>4741.8</v>
      </c>
      <c r="AA1524">
        <v>58</v>
      </c>
      <c r="AB1524">
        <v>105</v>
      </c>
      <c r="AC1524">
        <v>6</v>
      </c>
      <c r="AD1524">
        <v>3706.41</v>
      </c>
      <c r="AE1524">
        <f t="shared" si="162"/>
        <v>1</v>
      </c>
      <c r="AF1524">
        <f t="shared" si="166"/>
        <v>3</v>
      </c>
      <c r="AG1524">
        <f t="shared" si="163"/>
        <v>2</v>
      </c>
      <c r="AH1524">
        <f t="shared" si="164"/>
        <v>132</v>
      </c>
      <c r="AI1524" t="str">
        <f t="shared" si="165"/>
        <v>Bronz customer</v>
      </c>
    </row>
    <row r="1525" spans="1:35" x14ac:dyDescent="0.3">
      <c r="A1525">
        <v>1812</v>
      </c>
      <c r="B1525" t="s">
        <v>4614</v>
      </c>
      <c r="C1525">
        <v>2147</v>
      </c>
      <c r="D1525" t="s">
        <v>24</v>
      </c>
      <c r="E1525" t="s">
        <v>25</v>
      </c>
      <c r="F1525">
        <v>9</v>
      </c>
      <c r="G1525" t="s">
        <v>2934</v>
      </c>
      <c r="H1525" t="s">
        <v>4615</v>
      </c>
      <c r="I1525" t="str">
        <f>VLOOKUP(A1525,[1]Transactions!$A$2:$Y$3480,8,FALSE)</f>
        <v>Standard</v>
      </c>
      <c r="J1525">
        <f>VLOOKUP(A1525,[1]Transactions!$A$2:$Y$3480,13,FALSE)</f>
        <v>72.599999999999966</v>
      </c>
      <c r="K1525" s="4">
        <f>VLOOKUP(A1525,[1]Transactions!$A$2:$Y$3480,14,FALSE)</f>
        <v>42458</v>
      </c>
      <c r="M1525" t="b">
        <f>VLOOKUP(A1525,[1]Transactions!$A$2:$Y$3480,5,FALSE)</f>
        <v>0</v>
      </c>
      <c r="N1525" t="str">
        <f>VLOOKUP(A1525,[1]Transactions!$A$2:$Y$3480,6,FALSE)</f>
        <v>Approved</v>
      </c>
      <c r="O1525" t="str">
        <f>VLOOKUP(A1525,[1]Transactions!$A$1:$Y$3480,7,FALSE)</f>
        <v>Norco Bicycles</v>
      </c>
      <c r="P1525" t="s">
        <v>43</v>
      </c>
      <c r="Q1525">
        <v>20</v>
      </c>
      <c r="R1525" t="s">
        <v>265</v>
      </c>
      <c r="S1525" t="s">
        <v>30</v>
      </c>
      <c r="T1525" t="s">
        <v>38</v>
      </c>
      <c r="U1525" t="s">
        <v>32</v>
      </c>
      <c r="V1525" t="s">
        <v>47</v>
      </c>
      <c r="W1525">
        <v>14</v>
      </c>
      <c r="X1525">
        <v>9</v>
      </c>
      <c r="Y1525">
        <v>10214.4</v>
      </c>
      <c r="Z1525">
        <v>6234.36</v>
      </c>
      <c r="AA1525">
        <v>61</v>
      </c>
      <c r="AB1525">
        <v>22</v>
      </c>
      <c r="AC1525">
        <v>9</v>
      </c>
      <c r="AD1525">
        <v>3980.04</v>
      </c>
      <c r="AE1525">
        <f t="shared" si="162"/>
        <v>3</v>
      </c>
      <c r="AF1525">
        <f t="shared" si="166"/>
        <v>2</v>
      </c>
      <c r="AG1525">
        <f t="shared" si="163"/>
        <v>2</v>
      </c>
      <c r="AH1525">
        <f t="shared" si="164"/>
        <v>322</v>
      </c>
      <c r="AI1525" t="str">
        <f t="shared" si="165"/>
        <v>Silver Customer</v>
      </c>
    </row>
    <row r="1526" spans="1:35" x14ac:dyDescent="0.3">
      <c r="A1526">
        <v>1821</v>
      </c>
      <c r="B1526" t="s">
        <v>4616</v>
      </c>
      <c r="C1526">
        <v>2540</v>
      </c>
      <c r="D1526" t="s">
        <v>24</v>
      </c>
      <c r="E1526" t="s">
        <v>25</v>
      </c>
      <c r="F1526">
        <v>9</v>
      </c>
      <c r="G1526" t="s">
        <v>4617</v>
      </c>
      <c r="H1526" t="s">
        <v>4618</v>
      </c>
      <c r="I1526" t="str">
        <f>VLOOKUP(A1526,[1]Transactions!$A$2:$Y$3480,8,FALSE)</f>
        <v>Standard</v>
      </c>
      <c r="J1526">
        <f>VLOOKUP(A1526,[1]Transactions!$A$2:$Y$3480,13,FALSE)</f>
        <v>448.67999999999995</v>
      </c>
      <c r="K1526" s="4">
        <f>VLOOKUP(A1526,[1]Transactions!$A$2:$Y$3480,14,FALSE)</f>
        <v>41167</v>
      </c>
      <c r="M1526" t="b">
        <f>VLOOKUP(A1526,[1]Transactions!$A$2:$Y$3480,5,FALSE)</f>
        <v>1</v>
      </c>
      <c r="N1526" t="str">
        <f>VLOOKUP(A1526,[1]Transactions!$A$2:$Y$3480,6,FALSE)</f>
        <v>Approved</v>
      </c>
      <c r="O1526" t="str">
        <f>VLOOKUP(A1526,[1]Transactions!$A$1:$Y$3480,7,FALSE)</f>
        <v>Giant Bicycles</v>
      </c>
      <c r="P1526" t="s">
        <v>28</v>
      </c>
      <c r="Q1526">
        <v>89</v>
      </c>
      <c r="R1526" t="s">
        <v>3134</v>
      </c>
      <c r="S1526" t="s">
        <v>96</v>
      </c>
      <c r="T1526" t="s">
        <v>46</v>
      </c>
      <c r="U1526" t="s">
        <v>32</v>
      </c>
      <c r="V1526" t="s">
        <v>33</v>
      </c>
      <c r="W1526">
        <v>15</v>
      </c>
      <c r="X1526">
        <v>12</v>
      </c>
      <c r="Y1526">
        <v>14387.59</v>
      </c>
      <c r="Z1526">
        <v>7051.7</v>
      </c>
      <c r="AA1526">
        <v>48</v>
      </c>
      <c r="AB1526">
        <v>24</v>
      </c>
      <c r="AC1526">
        <v>12</v>
      </c>
      <c r="AD1526">
        <v>7335.89</v>
      </c>
      <c r="AE1526">
        <f t="shared" si="162"/>
        <v>3</v>
      </c>
      <c r="AF1526">
        <f t="shared" si="166"/>
        <v>2</v>
      </c>
      <c r="AG1526">
        <f t="shared" si="163"/>
        <v>1</v>
      </c>
      <c r="AH1526">
        <f t="shared" si="164"/>
        <v>321</v>
      </c>
      <c r="AI1526" t="str">
        <f t="shared" si="165"/>
        <v>Silver Customer</v>
      </c>
    </row>
    <row r="1527" spans="1:35" x14ac:dyDescent="0.3">
      <c r="A1527">
        <v>642</v>
      </c>
      <c r="B1527" t="s">
        <v>4619</v>
      </c>
      <c r="C1527">
        <v>4218</v>
      </c>
      <c r="D1527" t="s">
        <v>53</v>
      </c>
      <c r="E1527" t="s">
        <v>25</v>
      </c>
      <c r="F1527">
        <v>8</v>
      </c>
      <c r="G1527" t="s">
        <v>4620</v>
      </c>
      <c r="H1527" t="s">
        <v>4621</v>
      </c>
      <c r="I1527" t="str">
        <f>VLOOKUP(A1527,[1]Transactions!$A$2:$Y$3480,8,FALSE)</f>
        <v>Standard</v>
      </c>
      <c r="J1527">
        <f>VLOOKUP(A1527,[1]Transactions!$A$2:$Y$3480,13,FALSE)</f>
        <v>299.27</v>
      </c>
      <c r="K1527" s="4">
        <f>VLOOKUP(A1527,[1]Transactions!$A$2:$Y$3480,14,FALSE)</f>
        <v>33552</v>
      </c>
      <c r="M1527" t="b">
        <f>VLOOKUP(A1527,[1]Transactions!$A$2:$Y$3480,5,FALSE)</f>
        <v>0</v>
      </c>
      <c r="N1527" t="str">
        <f>VLOOKUP(A1527,[1]Transactions!$A$2:$Y$3480,6,FALSE)</f>
        <v>Approved</v>
      </c>
      <c r="O1527" t="str">
        <f>VLOOKUP(A1527,[1]Transactions!$A$1:$Y$3480,7,FALSE)</f>
        <v>Solex</v>
      </c>
      <c r="P1527" t="s">
        <v>28</v>
      </c>
      <c r="Q1527">
        <v>9</v>
      </c>
      <c r="R1527" t="s">
        <v>4622</v>
      </c>
      <c r="S1527" t="s">
        <v>176</v>
      </c>
      <c r="T1527" t="s">
        <v>31</v>
      </c>
      <c r="U1527" t="s">
        <v>32</v>
      </c>
      <c r="V1527" t="s">
        <v>47</v>
      </c>
      <c r="W1527">
        <v>12</v>
      </c>
      <c r="X1527">
        <v>7</v>
      </c>
      <c r="Y1527">
        <v>5304.37</v>
      </c>
      <c r="Z1527">
        <v>2580.08</v>
      </c>
      <c r="AA1527">
        <v>47</v>
      </c>
      <c r="AB1527">
        <v>24</v>
      </c>
      <c r="AC1527">
        <v>7</v>
      </c>
      <c r="AD1527">
        <v>2724.29</v>
      </c>
      <c r="AE1527">
        <f t="shared" si="162"/>
        <v>3</v>
      </c>
      <c r="AF1527">
        <f t="shared" si="166"/>
        <v>3</v>
      </c>
      <c r="AG1527">
        <f t="shared" si="163"/>
        <v>3</v>
      </c>
      <c r="AH1527">
        <f t="shared" si="164"/>
        <v>333</v>
      </c>
      <c r="AI1527" t="str">
        <f t="shared" si="165"/>
        <v>Silver Customer</v>
      </c>
    </row>
    <row r="1528" spans="1:35" x14ac:dyDescent="0.3">
      <c r="A1528">
        <v>131</v>
      </c>
      <c r="B1528" t="s">
        <v>4623</v>
      </c>
      <c r="C1528">
        <v>4132</v>
      </c>
      <c r="D1528" t="s">
        <v>53</v>
      </c>
      <c r="E1528" t="s">
        <v>25</v>
      </c>
      <c r="F1528">
        <v>3</v>
      </c>
      <c r="G1528" t="s">
        <v>4624</v>
      </c>
      <c r="H1528" t="s">
        <v>4625</v>
      </c>
      <c r="I1528" t="str">
        <f>VLOOKUP(A1528,[1]Transactions!$A$2:$Y$3480,8,FALSE)</f>
        <v>Road</v>
      </c>
      <c r="J1528">
        <f>VLOOKUP(A1528,[1]Transactions!$A$2:$Y$3480,13,FALSE)</f>
        <v>129.01</v>
      </c>
      <c r="K1528" s="4">
        <f>VLOOKUP(A1528,[1]Transactions!$A$2:$Y$3480,14,FALSE)</f>
        <v>37539</v>
      </c>
      <c r="M1528" t="b">
        <f>VLOOKUP(A1528,[1]Transactions!$A$2:$Y$3480,5,FALSE)</f>
        <v>1</v>
      </c>
      <c r="N1528" t="str">
        <f>VLOOKUP(A1528,[1]Transactions!$A$2:$Y$3480,6,FALSE)</f>
        <v>Approved</v>
      </c>
      <c r="O1528" t="str">
        <f>VLOOKUP(A1528,[1]Transactions!$A$1:$Y$3480,7,FALSE)</f>
        <v>WeareA2B</v>
      </c>
      <c r="P1528" t="s">
        <v>43</v>
      </c>
      <c r="Q1528">
        <v>57</v>
      </c>
      <c r="R1528" t="s">
        <v>429</v>
      </c>
      <c r="S1528" t="s">
        <v>57</v>
      </c>
      <c r="T1528" t="s">
        <v>46</v>
      </c>
      <c r="U1528" t="s">
        <v>32</v>
      </c>
      <c r="V1528" t="s">
        <v>47</v>
      </c>
      <c r="W1528">
        <v>8</v>
      </c>
      <c r="X1528">
        <v>6</v>
      </c>
      <c r="Y1528">
        <v>8745.2800000000007</v>
      </c>
      <c r="Z1528">
        <v>3250.37</v>
      </c>
      <c r="AA1528">
        <v>55</v>
      </c>
      <c r="AB1528">
        <v>205</v>
      </c>
      <c r="AC1528">
        <v>6</v>
      </c>
      <c r="AD1528">
        <v>5494.91</v>
      </c>
      <c r="AE1528">
        <f t="shared" si="162"/>
        <v>1</v>
      </c>
      <c r="AF1528">
        <f t="shared" si="166"/>
        <v>3</v>
      </c>
      <c r="AG1528">
        <f t="shared" si="163"/>
        <v>1</v>
      </c>
      <c r="AH1528">
        <f t="shared" si="164"/>
        <v>131</v>
      </c>
      <c r="AI1528" t="str">
        <f t="shared" si="165"/>
        <v>Bronz customer</v>
      </c>
    </row>
    <row r="1529" spans="1:35" x14ac:dyDescent="0.3">
      <c r="A1529">
        <v>791</v>
      </c>
      <c r="B1529" t="s">
        <v>4626</v>
      </c>
      <c r="C1529">
        <v>3008</v>
      </c>
      <c r="D1529" t="s">
        <v>40</v>
      </c>
      <c r="E1529" t="s">
        <v>25</v>
      </c>
      <c r="F1529">
        <v>10</v>
      </c>
      <c r="G1529" t="s">
        <v>4627</v>
      </c>
      <c r="H1529" t="s">
        <v>4628</v>
      </c>
      <c r="I1529" t="str">
        <f>VLOOKUP(A1529,[1]Transactions!$A$2:$Y$3480,8,FALSE)</f>
        <v>Standard</v>
      </c>
      <c r="J1529">
        <f>VLOOKUP(A1529,[1]Transactions!$A$2:$Y$3480,13,FALSE)</f>
        <v>217.51</v>
      </c>
      <c r="K1529" s="4">
        <f>VLOOKUP(A1529,[1]Transactions!$A$2:$Y$3480,14,FALSE)</f>
        <v>42172</v>
      </c>
      <c r="M1529" t="b">
        <f>VLOOKUP(A1529,[1]Transactions!$A$2:$Y$3480,5,FALSE)</f>
        <v>0</v>
      </c>
      <c r="N1529" t="str">
        <f>VLOOKUP(A1529,[1]Transactions!$A$2:$Y$3480,6,FALSE)</f>
        <v>Approved</v>
      </c>
      <c r="O1529" t="str">
        <f>VLOOKUP(A1529,[1]Transactions!$A$1:$Y$3480,7,FALSE)</f>
        <v>Giant Bicycles</v>
      </c>
      <c r="P1529" t="s">
        <v>43</v>
      </c>
      <c r="Q1529">
        <v>3</v>
      </c>
      <c r="R1529" t="s">
        <v>118</v>
      </c>
      <c r="S1529" t="s">
        <v>119</v>
      </c>
      <c r="T1529" t="s">
        <v>31</v>
      </c>
      <c r="U1529" t="s">
        <v>32</v>
      </c>
      <c r="V1529" t="s">
        <v>33</v>
      </c>
      <c r="W1529">
        <v>14</v>
      </c>
      <c r="X1529">
        <v>6</v>
      </c>
      <c r="Y1529">
        <v>6605.22</v>
      </c>
      <c r="Z1529">
        <v>2786.22</v>
      </c>
      <c r="AA1529">
        <v>51</v>
      </c>
      <c r="AB1529">
        <v>123</v>
      </c>
      <c r="AC1529">
        <v>6</v>
      </c>
      <c r="AD1529">
        <v>3819</v>
      </c>
      <c r="AE1529">
        <f t="shared" si="162"/>
        <v>1</v>
      </c>
      <c r="AF1529">
        <f t="shared" si="166"/>
        <v>3</v>
      </c>
      <c r="AG1529">
        <f t="shared" si="163"/>
        <v>2</v>
      </c>
      <c r="AH1529">
        <f t="shared" si="164"/>
        <v>132</v>
      </c>
      <c r="AI1529" t="str">
        <f t="shared" si="165"/>
        <v>Bronz customer</v>
      </c>
    </row>
    <row r="1530" spans="1:35" x14ac:dyDescent="0.3">
      <c r="A1530">
        <v>3448</v>
      </c>
      <c r="B1530" t="s">
        <v>4629</v>
      </c>
      <c r="C1530">
        <v>2147</v>
      </c>
      <c r="D1530" t="s">
        <v>24</v>
      </c>
      <c r="E1530" t="s">
        <v>25</v>
      </c>
      <c r="F1530">
        <v>9</v>
      </c>
      <c r="G1530" t="s">
        <v>4630</v>
      </c>
      <c r="H1530" t="s">
        <v>4631</v>
      </c>
      <c r="I1530" t="str">
        <f>VLOOKUP(A1530,[1]Transactions!$A$2:$Y$3480,8,FALSE)</f>
        <v>Standard</v>
      </c>
      <c r="J1530">
        <f>VLOOKUP(A1530,[1]Transactions!$A$2:$Y$3480,13,FALSE)</f>
        <v>583.2700000000001</v>
      </c>
      <c r="K1530" s="4">
        <f>VLOOKUP(A1530,[1]Transactions!$A$2:$Y$3480,14,FALSE)</f>
        <v>38750</v>
      </c>
      <c r="M1530" t="b">
        <f>VLOOKUP(A1530,[1]Transactions!$A$2:$Y$3480,5,FALSE)</f>
        <v>1</v>
      </c>
      <c r="N1530" t="str">
        <f>VLOOKUP(A1530,[1]Transactions!$A$2:$Y$3480,6,FALSE)</f>
        <v>Approved</v>
      </c>
      <c r="O1530" t="str">
        <f>VLOOKUP(A1530,[1]Transactions!$A$1:$Y$3480,7,FALSE)</f>
        <v>OHM Cycles</v>
      </c>
      <c r="P1530" t="s">
        <v>28</v>
      </c>
      <c r="Q1530">
        <v>26</v>
      </c>
      <c r="R1530" t="s">
        <v>396</v>
      </c>
      <c r="S1530" t="s">
        <v>45</v>
      </c>
      <c r="T1530" t="s">
        <v>46</v>
      </c>
      <c r="U1530" t="s">
        <v>32</v>
      </c>
      <c r="V1530" t="s">
        <v>47</v>
      </c>
      <c r="W1530">
        <v>9</v>
      </c>
      <c r="X1530">
        <v>5</v>
      </c>
      <c r="Y1530">
        <v>5257.04</v>
      </c>
      <c r="Z1530">
        <v>2640.24</v>
      </c>
      <c r="AA1530">
        <v>43</v>
      </c>
      <c r="AB1530">
        <v>10</v>
      </c>
      <c r="AC1530">
        <v>5</v>
      </c>
      <c r="AD1530">
        <v>2616.8000000000002</v>
      </c>
      <c r="AE1530">
        <f t="shared" si="162"/>
        <v>4</v>
      </c>
      <c r="AF1530">
        <f>_xlfn.IFS(AC1530&gt;=14,1,AND(AC1530&lt;=14,AC1530&gt;7),2,AND(AC1530&lt;=7,AC1530&gt;=5),3,AND(AC1530&lt;=4,AC1530&gt;0),4)</f>
        <v>3</v>
      </c>
      <c r="AG1530">
        <f t="shared" si="163"/>
        <v>3</v>
      </c>
      <c r="AH1530">
        <f t="shared" si="164"/>
        <v>433</v>
      </c>
      <c r="AI1530" t="str">
        <f t="shared" si="165"/>
        <v>Platinum Customer</v>
      </c>
    </row>
    <row r="1531" spans="1:35" x14ac:dyDescent="0.3">
      <c r="A1531">
        <v>2659</v>
      </c>
      <c r="B1531" t="s">
        <v>4632</v>
      </c>
      <c r="C1531">
        <v>4151</v>
      </c>
      <c r="D1531" t="s">
        <v>53</v>
      </c>
      <c r="E1531" t="s">
        <v>25</v>
      </c>
      <c r="F1531">
        <v>4</v>
      </c>
      <c r="G1531" t="s">
        <v>4633</v>
      </c>
      <c r="H1531" t="s">
        <v>2626</v>
      </c>
      <c r="I1531" t="str">
        <f>VLOOKUP(A1531,[1]Transactions!$A$2:$Y$3480,8,FALSE)</f>
        <v>Standard</v>
      </c>
      <c r="J1531">
        <f>VLOOKUP(A1531,[1]Transactions!$A$2:$Y$3480,13,FALSE)</f>
        <v>827.15999999999985</v>
      </c>
      <c r="K1531" s="4">
        <f>VLOOKUP(A1531,[1]Transactions!$A$2:$Y$3480,14,FALSE)</f>
        <v>35455</v>
      </c>
      <c r="M1531" t="b">
        <f>VLOOKUP(A1531,[1]Transactions!$A$2:$Y$3480,5,FALSE)</f>
        <v>1</v>
      </c>
      <c r="N1531" t="str">
        <f>VLOOKUP(A1531,[1]Transactions!$A$2:$Y$3480,6,FALSE)</f>
        <v>Approved</v>
      </c>
      <c r="O1531" t="str">
        <f>VLOOKUP(A1531,[1]Transactions!$A$1:$Y$3480,7,FALSE)</f>
        <v>WeareA2B</v>
      </c>
      <c r="P1531" t="s">
        <v>43</v>
      </c>
      <c r="Q1531">
        <v>81</v>
      </c>
      <c r="R1531" t="s">
        <v>118</v>
      </c>
      <c r="S1531" t="s">
        <v>7272</v>
      </c>
      <c r="T1531" t="s">
        <v>46</v>
      </c>
      <c r="U1531" t="s">
        <v>32</v>
      </c>
      <c r="V1531" t="s">
        <v>33</v>
      </c>
      <c r="W1531">
        <v>11</v>
      </c>
      <c r="X1531">
        <v>12</v>
      </c>
      <c r="Y1531">
        <v>11948.48</v>
      </c>
      <c r="Z1531">
        <v>3804.55</v>
      </c>
      <c r="AA1531">
        <v>46</v>
      </c>
      <c r="AB1531">
        <v>0</v>
      </c>
      <c r="AC1531">
        <v>12</v>
      </c>
      <c r="AD1531">
        <v>8143.93</v>
      </c>
      <c r="AE1531">
        <f>_xlfn.IFS(AB1531&gt;=85,1,AND(AB1531&lt;=84,AB1531&gt;44),2,AND(AB1531&lt;=44,AB1531&gt;17),3,AND(AB1531&lt;=18,AB1531&gt;=0),4)</f>
        <v>4</v>
      </c>
      <c r="AF1531">
        <f t="shared" si="166"/>
        <v>2</v>
      </c>
      <c r="AG1531">
        <f t="shared" si="163"/>
        <v>1</v>
      </c>
      <c r="AH1531">
        <f t="shared" si="164"/>
        <v>421</v>
      </c>
      <c r="AI1531" t="str">
        <f t="shared" si="165"/>
        <v>Platinum Customer</v>
      </c>
    </row>
    <row r="1532" spans="1:35" x14ac:dyDescent="0.3">
      <c r="A1532">
        <v>2967</v>
      </c>
      <c r="B1532" t="s">
        <v>4634</v>
      </c>
      <c r="C1532">
        <v>4301</v>
      </c>
      <c r="D1532" t="s">
        <v>53</v>
      </c>
      <c r="E1532" t="s">
        <v>25</v>
      </c>
      <c r="F1532">
        <v>3</v>
      </c>
      <c r="G1532" t="s">
        <v>4635</v>
      </c>
      <c r="H1532" t="s">
        <v>4636</v>
      </c>
      <c r="I1532" t="str">
        <f>VLOOKUP(A1532,[1]Transactions!$A$2:$Y$3480,8,FALSE)</f>
        <v>Standard</v>
      </c>
      <c r="J1532">
        <f>VLOOKUP(A1532,[1]Transactions!$A$2:$Y$3480,13,FALSE)</f>
        <v>110.56</v>
      </c>
      <c r="K1532" s="4">
        <f>VLOOKUP(A1532,[1]Transactions!$A$2:$Y$3480,14,FALSE)</f>
        <v>38206</v>
      </c>
      <c r="M1532" t="b">
        <f>VLOOKUP(A1532,[1]Transactions!$A$2:$Y$3480,5,FALSE)</f>
        <v>1</v>
      </c>
      <c r="N1532" t="str">
        <f>VLOOKUP(A1532,[1]Transactions!$A$2:$Y$3480,6,FALSE)</f>
        <v>Approved</v>
      </c>
      <c r="O1532" t="str">
        <f>VLOOKUP(A1532,[1]Transactions!$A$1:$Y$3480,7,FALSE)</f>
        <v>OHM Cycles</v>
      </c>
      <c r="P1532" t="s">
        <v>28</v>
      </c>
      <c r="Q1532">
        <v>60</v>
      </c>
      <c r="R1532" t="s">
        <v>317</v>
      </c>
      <c r="S1532" t="s">
        <v>30</v>
      </c>
      <c r="T1532" t="s">
        <v>38</v>
      </c>
      <c r="U1532" t="s">
        <v>32</v>
      </c>
      <c r="V1532" t="s">
        <v>33</v>
      </c>
      <c r="W1532">
        <v>20</v>
      </c>
      <c r="X1532">
        <v>3</v>
      </c>
      <c r="Y1532">
        <v>4699.01</v>
      </c>
      <c r="Z1532">
        <v>2232.73</v>
      </c>
      <c r="AA1532">
        <v>41</v>
      </c>
      <c r="AB1532">
        <v>10</v>
      </c>
      <c r="AC1532">
        <v>3</v>
      </c>
      <c r="AD1532">
        <v>2466.2800000000002</v>
      </c>
      <c r="AE1532">
        <f t="shared" si="162"/>
        <v>4</v>
      </c>
      <c r="AF1532">
        <f t="shared" si="166"/>
        <v>4</v>
      </c>
      <c r="AG1532">
        <f t="shared" si="163"/>
        <v>3</v>
      </c>
      <c r="AH1532">
        <f t="shared" si="164"/>
        <v>443</v>
      </c>
      <c r="AI1532" t="str">
        <f t="shared" si="165"/>
        <v>Platinum Customer</v>
      </c>
    </row>
    <row r="1533" spans="1:35" x14ac:dyDescent="0.3">
      <c r="A1533">
        <v>533</v>
      </c>
      <c r="B1533" t="s">
        <v>4637</v>
      </c>
      <c r="C1533">
        <v>2021</v>
      </c>
      <c r="D1533" t="s">
        <v>24</v>
      </c>
      <c r="E1533" t="s">
        <v>25</v>
      </c>
      <c r="F1533">
        <v>7</v>
      </c>
      <c r="G1533" t="s">
        <v>2109</v>
      </c>
      <c r="H1533" t="s">
        <v>4638</v>
      </c>
      <c r="I1533" t="str">
        <f>VLOOKUP(A1533,[1]Transactions!$A$2:$Y$3480,8,FALSE)</f>
        <v>Touring</v>
      </c>
      <c r="J1533">
        <f>VLOOKUP(A1533,[1]Transactions!$A$2:$Y$3480,13,FALSE)</f>
        <v>1630.25</v>
      </c>
      <c r="K1533" s="4">
        <f>VLOOKUP(A1533,[1]Transactions!$A$2:$Y$3480,14,FALSE)</f>
        <v>33259</v>
      </c>
      <c r="M1533" t="b">
        <f>VLOOKUP(A1533,[1]Transactions!$A$2:$Y$3480,5,FALSE)</f>
        <v>0</v>
      </c>
      <c r="N1533" t="str">
        <f>VLOOKUP(A1533,[1]Transactions!$A$2:$Y$3480,6,FALSE)</f>
        <v>Approved</v>
      </c>
      <c r="O1533" t="str">
        <f>VLOOKUP(A1533,[1]Transactions!$A$1:$Y$3480,7,FALSE)</f>
        <v>WeareA2B</v>
      </c>
      <c r="P1533" t="s">
        <v>28</v>
      </c>
      <c r="Q1533">
        <v>40</v>
      </c>
      <c r="R1533" t="s">
        <v>2684</v>
      </c>
      <c r="S1533" t="s">
        <v>57</v>
      </c>
      <c r="T1533" t="s">
        <v>31</v>
      </c>
      <c r="U1533" t="s">
        <v>32</v>
      </c>
      <c r="V1533" t="s">
        <v>47</v>
      </c>
      <c r="W1533">
        <v>11</v>
      </c>
      <c r="X1533">
        <v>6</v>
      </c>
      <c r="Y1533">
        <v>8210.1</v>
      </c>
      <c r="Z1533">
        <v>2823.05</v>
      </c>
      <c r="AA1533">
        <v>38</v>
      </c>
      <c r="AB1533">
        <v>2</v>
      </c>
      <c r="AC1533">
        <v>6</v>
      </c>
      <c r="AD1533">
        <v>5387.05</v>
      </c>
      <c r="AE1533">
        <f t="shared" si="162"/>
        <v>4</v>
      </c>
      <c r="AF1533">
        <f t="shared" si="166"/>
        <v>3</v>
      </c>
      <c r="AG1533">
        <f t="shared" si="163"/>
        <v>1</v>
      </c>
      <c r="AH1533">
        <f t="shared" si="164"/>
        <v>431</v>
      </c>
      <c r="AI1533" t="str">
        <f t="shared" si="165"/>
        <v>Platinum Customer</v>
      </c>
    </row>
    <row r="1534" spans="1:35" x14ac:dyDescent="0.3">
      <c r="A1534">
        <v>1128</v>
      </c>
      <c r="B1534" t="s">
        <v>4639</v>
      </c>
      <c r="C1534">
        <v>4869</v>
      </c>
      <c r="D1534" t="s">
        <v>53</v>
      </c>
      <c r="E1534" t="s">
        <v>25</v>
      </c>
      <c r="F1534">
        <v>4</v>
      </c>
      <c r="G1534" t="s">
        <v>1932</v>
      </c>
      <c r="H1534" t="s">
        <v>4640</v>
      </c>
      <c r="I1534" t="str">
        <f>VLOOKUP(A1534,[1]Transactions!$A$2:$Y$3480,8,FALSE)</f>
        <v>Standard</v>
      </c>
      <c r="J1534">
        <f>VLOOKUP(A1534,[1]Transactions!$A$2:$Y$3480,13,FALSE)</f>
        <v>1660.88</v>
      </c>
      <c r="K1534" s="4">
        <f>VLOOKUP(A1534,[1]Transactions!$A$2:$Y$3480,14,FALSE)</f>
        <v>40672</v>
      </c>
      <c r="M1534" t="b">
        <f>VLOOKUP(A1534,[1]Transactions!$A$2:$Y$3480,5,FALSE)</f>
        <v>0</v>
      </c>
      <c r="N1534" t="str">
        <f>VLOOKUP(A1534,[1]Transactions!$A$2:$Y$3480,6,FALSE)</f>
        <v>Approved</v>
      </c>
      <c r="O1534" t="str">
        <f>VLOOKUP(A1534,[1]Transactions!$A$1:$Y$3480,7,FALSE)</f>
        <v>WeareA2B</v>
      </c>
      <c r="P1534" t="s">
        <v>43</v>
      </c>
      <c r="Q1534">
        <v>47</v>
      </c>
      <c r="R1534" t="s">
        <v>822</v>
      </c>
      <c r="S1534" t="s">
        <v>45</v>
      </c>
      <c r="T1534" t="s">
        <v>31</v>
      </c>
      <c r="U1534" t="s">
        <v>32</v>
      </c>
      <c r="V1534" t="s">
        <v>33</v>
      </c>
      <c r="W1534">
        <v>8</v>
      </c>
      <c r="X1534">
        <v>5</v>
      </c>
      <c r="Y1534">
        <v>5855.44</v>
      </c>
      <c r="Z1534">
        <v>2467.09</v>
      </c>
      <c r="AA1534">
        <v>28</v>
      </c>
      <c r="AB1534">
        <v>26</v>
      </c>
      <c r="AC1534">
        <v>5</v>
      </c>
      <c r="AD1534">
        <v>3388.35</v>
      </c>
      <c r="AE1534">
        <f t="shared" si="162"/>
        <v>3</v>
      </c>
      <c r="AF1534">
        <f>_xlfn.IFS(AC1534&gt;=14,1,AND(AC1534&lt;=14,AC1534&gt;7),2,AND(AC1534&lt;=7,AC1534&gt;=5),3,AND(AC1534&lt;=4,AC1534&gt;0),4)</f>
        <v>3</v>
      </c>
      <c r="AG1534">
        <f t="shared" si="163"/>
        <v>2</v>
      </c>
      <c r="AH1534">
        <f t="shared" si="164"/>
        <v>332</v>
      </c>
      <c r="AI1534" t="str">
        <f t="shared" si="165"/>
        <v>Silver Customer</v>
      </c>
    </row>
    <row r="1535" spans="1:35" x14ac:dyDescent="0.3">
      <c r="A1535">
        <v>1217</v>
      </c>
      <c r="B1535" t="s">
        <v>4641</v>
      </c>
      <c r="C1535">
        <v>2580</v>
      </c>
      <c r="D1535" t="s">
        <v>24</v>
      </c>
      <c r="E1535" t="s">
        <v>25</v>
      </c>
      <c r="F1535">
        <v>4</v>
      </c>
      <c r="G1535" t="s">
        <v>4642</v>
      </c>
      <c r="H1535" t="s">
        <v>4643</v>
      </c>
      <c r="I1535" t="str">
        <f>VLOOKUP(A1535,[1]Transactions!$A$2:$Y$3480,8,FALSE)</f>
        <v>Standard</v>
      </c>
      <c r="J1535">
        <f>VLOOKUP(A1535,[1]Transactions!$A$2:$Y$3480,13,FALSE)</f>
        <v>182.81000000000017</v>
      </c>
      <c r="K1535" s="4">
        <f>VLOOKUP(A1535,[1]Transactions!$A$2:$Y$3480,14,FALSE)</f>
        <v>34586</v>
      </c>
      <c r="M1535" t="b">
        <f>VLOOKUP(A1535,[1]Transactions!$A$2:$Y$3480,5,FALSE)</f>
        <v>1</v>
      </c>
      <c r="N1535" t="str">
        <f>VLOOKUP(A1535,[1]Transactions!$A$2:$Y$3480,6,FALSE)</f>
        <v>Approved</v>
      </c>
      <c r="O1535" t="str">
        <f>VLOOKUP(A1535,[1]Transactions!$A$1:$Y$3480,7,FALSE)</f>
        <v>Norco Bicycles</v>
      </c>
      <c r="P1535" t="s">
        <v>43</v>
      </c>
      <c r="Q1535">
        <v>67</v>
      </c>
      <c r="R1535" t="s">
        <v>165</v>
      </c>
      <c r="S1535" t="s">
        <v>119</v>
      </c>
      <c r="T1535" t="s">
        <v>46</v>
      </c>
      <c r="U1535" t="s">
        <v>32</v>
      </c>
      <c r="V1535" t="s">
        <v>47</v>
      </c>
      <c r="W1535">
        <v>16</v>
      </c>
      <c r="X1535">
        <v>7</v>
      </c>
      <c r="Y1535">
        <v>8001.53</v>
      </c>
      <c r="Z1535">
        <v>4730.92</v>
      </c>
      <c r="AA1535">
        <v>52</v>
      </c>
      <c r="AB1535">
        <v>10</v>
      </c>
      <c r="AC1535">
        <v>7</v>
      </c>
      <c r="AD1535">
        <v>3270.61</v>
      </c>
      <c r="AE1535">
        <f t="shared" si="162"/>
        <v>4</v>
      </c>
      <c r="AF1535">
        <f t="shared" si="166"/>
        <v>3</v>
      </c>
      <c r="AG1535">
        <f t="shared" si="163"/>
        <v>2</v>
      </c>
      <c r="AH1535">
        <f t="shared" si="164"/>
        <v>432</v>
      </c>
      <c r="AI1535" t="str">
        <f t="shared" si="165"/>
        <v>Platinum Customer</v>
      </c>
    </row>
    <row r="1536" spans="1:35" x14ac:dyDescent="0.3">
      <c r="A1536">
        <v>2285</v>
      </c>
      <c r="B1536" t="s">
        <v>4644</v>
      </c>
      <c r="C1536">
        <v>3631</v>
      </c>
      <c r="D1536" t="s">
        <v>40</v>
      </c>
      <c r="E1536" t="s">
        <v>25</v>
      </c>
      <c r="F1536">
        <v>6</v>
      </c>
      <c r="G1536" t="s">
        <v>4645</v>
      </c>
      <c r="H1536" t="s">
        <v>4646</v>
      </c>
      <c r="I1536" t="str">
        <f>VLOOKUP(A1536,[1]Transactions!$A$2:$Y$3480,8,FALSE)</f>
        <v>Standard</v>
      </c>
      <c r="J1536">
        <f>VLOOKUP(A1536,[1]Transactions!$A$2:$Y$3480,13,FALSE)</f>
        <v>41.129999999999995</v>
      </c>
      <c r="K1536" s="4">
        <f>VLOOKUP(A1536,[1]Transactions!$A$2:$Y$3480,14,FALSE)</f>
        <v>42458</v>
      </c>
      <c r="M1536" t="b">
        <f>VLOOKUP(A1536,[1]Transactions!$A$2:$Y$3480,5,FALSE)</f>
        <v>1</v>
      </c>
      <c r="N1536" t="str">
        <f>VLOOKUP(A1536,[1]Transactions!$A$2:$Y$3480,6,FALSE)</f>
        <v>Approved</v>
      </c>
      <c r="O1536" t="str">
        <f>VLOOKUP(A1536,[1]Transactions!$A$1:$Y$3480,7,FALSE)</f>
        <v>Giant Bicycles</v>
      </c>
      <c r="P1536" t="s">
        <v>43</v>
      </c>
      <c r="Q1536">
        <v>71</v>
      </c>
      <c r="R1536" t="s">
        <v>291</v>
      </c>
      <c r="S1536" t="s">
        <v>30</v>
      </c>
      <c r="T1536" t="s">
        <v>46</v>
      </c>
      <c r="U1536" t="s">
        <v>32</v>
      </c>
      <c r="V1536" t="s">
        <v>47</v>
      </c>
      <c r="W1536">
        <v>5</v>
      </c>
      <c r="X1536">
        <v>7</v>
      </c>
      <c r="Y1536">
        <v>4829.54</v>
      </c>
      <c r="Z1536">
        <v>3033.25</v>
      </c>
      <c r="AA1536">
        <v>46</v>
      </c>
      <c r="AB1536">
        <v>39</v>
      </c>
      <c r="AC1536">
        <v>7</v>
      </c>
      <c r="AD1536">
        <v>1796.29</v>
      </c>
      <c r="AE1536">
        <f t="shared" si="162"/>
        <v>3</v>
      </c>
      <c r="AF1536">
        <f t="shared" si="166"/>
        <v>3</v>
      </c>
      <c r="AG1536">
        <f t="shared" si="163"/>
        <v>4</v>
      </c>
      <c r="AH1536">
        <f t="shared" si="164"/>
        <v>334</v>
      </c>
      <c r="AI1536" t="str">
        <f t="shared" si="165"/>
        <v>Silver Customer</v>
      </c>
    </row>
    <row r="1537" spans="1:35" x14ac:dyDescent="0.3">
      <c r="A1537">
        <v>2894</v>
      </c>
      <c r="B1537" t="s">
        <v>4647</v>
      </c>
      <c r="C1537">
        <v>4818</v>
      </c>
      <c r="D1537" t="s">
        <v>53</v>
      </c>
      <c r="E1537" t="s">
        <v>25</v>
      </c>
      <c r="F1537">
        <v>4</v>
      </c>
      <c r="G1537" t="s">
        <v>4648</v>
      </c>
      <c r="I1537" t="str">
        <f>VLOOKUP(A1537,[1]Transactions!$A$2:$Y$3480,8,FALSE)</f>
        <v>Standard</v>
      </c>
      <c r="J1537">
        <f>VLOOKUP(A1537,[1]Transactions!$A$2:$Y$3480,13,FALSE)</f>
        <v>437.46</v>
      </c>
      <c r="K1537" s="4">
        <f>VLOOKUP(A1537,[1]Transactions!$A$2:$Y$3480,14,FALSE)</f>
        <v>36361</v>
      </c>
      <c r="M1537" t="b">
        <f>VLOOKUP(A1537,[1]Transactions!$A$2:$Y$3480,5,FALSE)</f>
        <v>0</v>
      </c>
      <c r="N1537" t="str">
        <f>VLOOKUP(A1537,[1]Transactions!$A$2:$Y$3480,6,FALSE)</f>
        <v>Approved</v>
      </c>
      <c r="O1537" t="str">
        <f>VLOOKUP(A1537,[1]Transactions!$A$1:$Y$3480,7,FALSE)</f>
        <v>Solex</v>
      </c>
      <c r="P1537" t="s">
        <v>28</v>
      </c>
      <c r="Q1537">
        <v>91</v>
      </c>
      <c r="R1537" t="s">
        <v>890</v>
      </c>
      <c r="S1537" t="s">
        <v>45</v>
      </c>
      <c r="T1537" t="s">
        <v>31</v>
      </c>
      <c r="U1537" t="s">
        <v>32</v>
      </c>
      <c r="V1537" t="s">
        <v>33</v>
      </c>
      <c r="W1537">
        <v>22</v>
      </c>
      <c r="X1537">
        <v>8</v>
      </c>
      <c r="Y1537">
        <v>13218.23</v>
      </c>
      <c r="Z1537">
        <v>6122.83</v>
      </c>
      <c r="AA1537">
        <v>43</v>
      </c>
      <c r="AB1537">
        <v>86</v>
      </c>
      <c r="AC1537">
        <v>8</v>
      </c>
      <c r="AD1537">
        <v>7095.4</v>
      </c>
      <c r="AE1537">
        <f t="shared" si="162"/>
        <v>1</v>
      </c>
      <c r="AF1537">
        <f t="shared" si="166"/>
        <v>2</v>
      </c>
      <c r="AG1537">
        <f t="shared" si="163"/>
        <v>1</v>
      </c>
      <c r="AH1537">
        <f t="shared" si="164"/>
        <v>121</v>
      </c>
      <c r="AI1537" t="str">
        <f t="shared" si="165"/>
        <v>Bronz customer</v>
      </c>
    </row>
    <row r="1538" spans="1:35" x14ac:dyDescent="0.3">
      <c r="A1538">
        <v>830</v>
      </c>
      <c r="B1538" t="s">
        <v>4649</v>
      </c>
      <c r="C1538">
        <v>2228</v>
      </c>
      <c r="D1538" t="s">
        <v>24</v>
      </c>
      <c r="E1538" t="s">
        <v>25</v>
      </c>
      <c r="F1538">
        <v>8</v>
      </c>
      <c r="G1538" t="s">
        <v>3052</v>
      </c>
      <c r="H1538" t="s">
        <v>4650</v>
      </c>
      <c r="I1538" t="str">
        <f>VLOOKUP(A1538,[1]Transactions!$A$2:$Y$3480,8,FALSE)</f>
        <v>Standard</v>
      </c>
      <c r="J1538">
        <f>VLOOKUP(A1538,[1]Transactions!$A$2:$Y$3480,13,FALSE)</f>
        <v>459.46000000000015</v>
      </c>
      <c r="K1538" s="4">
        <f>VLOOKUP(A1538,[1]Transactions!$A$2:$Y$3480,14,FALSE)</f>
        <v>42226</v>
      </c>
      <c r="M1538" t="b">
        <f>VLOOKUP(A1538,[1]Transactions!$A$2:$Y$3480,5,FALSE)</f>
        <v>1</v>
      </c>
      <c r="N1538" t="str">
        <f>VLOOKUP(A1538,[1]Transactions!$A$2:$Y$3480,6,FALSE)</f>
        <v>Approved</v>
      </c>
      <c r="O1538" t="str">
        <f>VLOOKUP(A1538,[1]Transactions!$A$1:$Y$3480,7,FALSE)</f>
        <v>Norco Bicycles</v>
      </c>
      <c r="P1538" t="s">
        <v>28</v>
      </c>
      <c r="Q1538">
        <v>58</v>
      </c>
      <c r="R1538" t="s">
        <v>842</v>
      </c>
      <c r="S1538" t="s">
        <v>119</v>
      </c>
      <c r="T1538" t="s">
        <v>38</v>
      </c>
      <c r="U1538" t="s">
        <v>32</v>
      </c>
      <c r="V1538" t="s">
        <v>47</v>
      </c>
      <c r="W1538">
        <v>6</v>
      </c>
      <c r="X1538">
        <v>6</v>
      </c>
      <c r="Y1538">
        <v>6106.94</v>
      </c>
      <c r="Z1538">
        <v>3600.67</v>
      </c>
      <c r="AA1538">
        <v>39</v>
      </c>
      <c r="AB1538">
        <v>149</v>
      </c>
      <c r="AC1538">
        <v>6</v>
      </c>
      <c r="AD1538">
        <v>2506.27</v>
      </c>
      <c r="AE1538">
        <f t="shared" si="162"/>
        <v>1</v>
      </c>
      <c r="AF1538">
        <f t="shared" si="166"/>
        <v>3</v>
      </c>
      <c r="AG1538">
        <f t="shared" si="163"/>
        <v>3</v>
      </c>
      <c r="AH1538">
        <f t="shared" si="164"/>
        <v>133</v>
      </c>
      <c r="AI1538" t="str">
        <f t="shared" si="165"/>
        <v>Bronz customer</v>
      </c>
    </row>
    <row r="1539" spans="1:35" x14ac:dyDescent="0.3">
      <c r="A1539">
        <v>1451</v>
      </c>
      <c r="B1539" t="s">
        <v>4651</v>
      </c>
      <c r="C1539">
        <v>2567</v>
      </c>
      <c r="D1539" t="s">
        <v>24</v>
      </c>
      <c r="E1539" t="s">
        <v>25</v>
      </c>
      <c r="F1539">
        <v>9</v>
      </c>
      <c r="G1539" t="s">
        <v>4652</v>
      </c>
      <c r="H1539" t="s">
        <v>4653</v>
      </c>
      <c r="I1539" t="str">
        <f>VLOOKUP(A1539,[1]Transactions!$A$2:$Y$3480,8,FALSE)</f>
        <v>Standard</v>
      </c>
      <c r="J1539">
        <f>VLOOKUP(A1539,[1]Transactions!$A$2:$Y$3480,13,FALSE)</f>
        <v>1660.88</v>
      </c>
      <c r="K1539" s="4">
        <f>VLOOKUP(A1539,[1]Transactions!$A$2:$Y$3480,14,FALSE)</f>
        <v>37668</v>
      </c>
      <c r="M1539" t="b">
        <f>VLOOKUP(A1539,[1]Transactions!$A$2:$Y$3480,5,FALSE)</f>
        <v>1</v>
      </c>
      <c r="N1539" t="str">
        <f>VLOOKUP(A1539,[1]Transactions!$A$2:$Y$3480,6,FALSE)</f>
        <v>Approved</v>
      </c>
      <c r="O1539" t="str">
        <f>VLOOKUP(A1539,[1]Transactions!$A$1:$Y$3480,7,FALSE)</f>
        <v>WeareA2B</v>
      </c>
      <c r="P1539" t="s">
        <v>43</v>
      </c>
      <c r="Q1539">
        <v>32</v>
      </c>
      <c r="R1539" t="s">
        <v>44</v>
      </c>
      <c r="S1539" t="s">
        <v>7272</v>
      </c>
      <c r="T1539" t="s">
        <v>31</v>
      </c>
      <c r="U1539" t="s">
        <v>32</v>
      </c>
      <c r="V1539" t="s">
        <v>33</v>
      </c>
      <c r="W1539">
        <v>16</v>
      </c>
      <c r="X1539">
        <v>6</v>
      </c>
      <c r="Y1539">
        <v>5516.52</v>
      </c>
      <c r="Z1539">
        <v>1456.21</v>
      </c>
      <c r="AA1539">
        <v>43</v>
      </c>
      <c r="AB1539">
        <v>83</v>
      </c>
      <c r="AC1539">
        <v>6</v>
      </c>
      <c r="AD1539">
        <v>4060.31</v>
      </c>
      <c r="AE1539">
        <f>_xlfn.IFS(AB1539&gt;=85,1,AND(AB1539&lt;=84,AB1539&gt;44),2,AND(AB1539&lt;=44,AB1539&gt;17),3,AND(AB1539&lt;=18,AB1539&gt;=0),4)</f>
        <v>2</v>
      </c>
      <c r="AF1539">
        <f t="shared" si="166"/>
        <v>3</v>
      </c>
      <c r="AG1539">
        <f t="shared" ref="AG1539:AG1602" si="168">_xlfn.IFS(AD1539&gt;4273.398,1,AND(AD1539&lt;=4273.398,AD1539&gt;2918.195),2,AND(AD1539&lt;=2918.195,AD1539&gt;1905.948),3,AND(AD1539&lt;=1905.948,AD1539&gt;15.08),4)</f>
        <v>2</v>
      </c>
      <c r="AH1539">
        <f t="shared" ref="AH1539:AH1602" si="169">(100*AE1539+10*AF1539+AG1539)</f>
        <v>232</v>
      </c>
      <c r="AI1539" t="str">
        <f t="shared" ref="AI1539:AI1602" si="170">_xlfn.IFS(AH1539&gt;411,"Platinum Customer",AND(AH1539&lt;=411,AH1539&gt;311),"Silver Customer",AND(AH1539&lt;=311,AH1539&gt;144),"Gold Customerr",AND(AH1539&lt;=144,AH1539&gt;111),"Bronz customer")</f>
        <v>Gold Customerr</v>
      </c>
    </row>
    <row r="1540" spans="1:35" x14ac:dyDescent="0.3">
      <c r="A1540">
        <v>245</v>
      </c>
      <c r="B1540" t="s">
        <v>4654</v>
      </c>
      <c r="C1540">
        <v>3500</v>
      </c>
      <c r="D1540" t="s">
        <v>40</v>
      </c>
      <c r="E1540" t="s">
        <v>25</v>
      </c>
      <c r="F1540">
        <v>1</v>
      </c>
      <c r="G1540" t="s">
        <v>4655</v>
      </c>
      <c r="H1540" t="s">
        <v>4656</v>
      </c>
      <c r="I1540" t="str">
        <f>VLOOKUP(A1540,[1]Transactions!$A$2:$Y$3480,8,FALSE)</f>
        <v>Standard</v>
      </c>
      <c r="J1540">
        <f>VLOOKUP(A1540,[1]Transactions!$A$2:$Y$3480,13,FALSE)</f>
        <v>144.26</v>
      </c>
      <c r="K1540" s="4">
        <f>VLOOKUP(A1540,[1]Transactions!$A$2:$Y$3480,14,FALSE)</f>
        <v>40336</v>
      </c>
      <c r="M1540" t="b">
        <f>VLOOKUP(A1540,[1]Transactions!$A$2:$Y$3480,5,FALSE)</f>
        <v>1</v>
      </c>
      <c r="N1540" t="str">
        <f>VLOOKUP(A1540,[1]Transactions!$A$2:$Y$3480,6,FALSE)</f>
        <v>Approved</v>
      </c>
      <c r="O1540" t="str">
        <f>VLOOKUP(A1540,[1]Transactions!$A$1:$Y$3480,7,FALSE)</f>
        <v>Giant Bicycles</v>
      </c>
      <c r="P1540" t="s">
        <v>43</v>
      </c>
      <c r="Q1540">
        <v>6</v>
      </c>
      <c r="R1540" t="s">
        <v>161</v>
      </c>
      <c r="S1540" t="s">
        <v>45</v>
      </c>
      <c r="T1540" t="s">
        <v>38</v>
      </c>
      <c r="U1540" t="s">
        <v>32</v>
      </c>
      <c r="V1540" t="s">
        <v>47</v>
      </c>
      <c r="W1540">
        <v>1</v>
      </c>
      <c r="X1540">
        <v>5</v>
      </c>
      <c r="Y1540">
        <v>4855.26</v>
      </c>
      <c r="Z1540">
        <v>2642.24</v>
      </c>
      <c r="AA1540">
        <v>18</v>
      </c>
      <c r="AB1540">
        <v>12</v>
      </c>
      <c r="AC1540">
        <v>5</v>
      </c>
      <c r="AD1540">
        <v>2213.02</v>
      </c>
      <c r="AE1540">
        <f t="shared" ref="AE1540:AE1603" si="171">_xlfn.IFS(AB1540&gt;=85,1,AND(AB1540&lt;=81,AB1540&gt;44),2,AND(AB1540&lt;=44,AB1540&gt;17),3,AND(AB1540&lt;=18,AB1540&gt;0),4)</f>
        <v>4</v>
      </c>
      <c r="AF1540">
        <f>_xlfn.IFS(AC1540&gt;=14,1,AND(AC1540&lt;=14,AC1540&gt;7),2,AND(AC1540&lt;=7,AC1540&gt;=5),3,AND(AC1540&lt;=4,AC1540&gt;0),4)</f>
        <v>3</v>
      </c>
      <c r="AG1540">
        <f t="shared" si="168"/>
        <v>3</v>
      </c>
      <c r="AH1540">
        <f t="shared" si="169"/>
        <v>433</v>
      </c>
      <c r="AI1540" t="str">
        <f t="shared" si="170"/>
        <v>Platinum Customer</v>
      </c>
    </row>
    <row r="1541" spans="1:35" x14ac:dyDescent="0.3">
      <c r="A1541">
        <v>2328</v>
      </c>
      <c r="B1541" t="s">
        <v>4657</v>
      </c>
      <c r="C1541">
        <v>4037</v>
      </c>
      <c r="D1541" t="s">
        <v>53</v>
      </c>
      <c r="E1541" t="s">
        <v>25</v>
      </c>
      <c r="F1541">
        <v>8</v>
      </c>
      <c r="G1541" t="s">
        <v>4658</v>
      </c>
      <c r="H1541" t="s">
        <v>4659</v>
      </c>
      <c r="I1541" t="str">
        <f>VLOOKUP(A1541,[1]Transactions!$A$2:$Y$3480,8,FALSE)</f>
        <v>Road</v>
      </c>
      <c r="J1541">
        <f>VLOOKUP(A1541,[1]Transactions!$A$2:$Y$3480,13,FALSE)</f>
        <v>450.77</v>
      </c>
      <c r="K1541" s="4">
        <f>VLOOKUP(A1541,[1]Transactions!$A$2:$Y$3480,14,FALSE)</f>
        <v>34170</v>
      </c>
      <c r="M1541" t="b">
        <f>VLOOKUP(A1541,[1]Transactions!$A$2:$Y$3480,5,FALSE)</f>
        <v>1</v>
      </c>
      <c r="N1541" t="str">
        <f>VLOOKUP(A1541,[1]Transactions!$A$2:$Y$3480,6,FALSE)</f>
        <v>Approved</v>
      </c>
      <c r="O1541" t="str">
        <f>VLOOKUP(A1541,[1]Transactions!$A$1:$Y$3480,7,FALSE)</f>
        <v>OHM Cycles</v>
      </c>
      <c r="P1541" t="s">
        <v>28</v>
      </c>
      <c r="Q1541">
        <v>63</v>
      </c>
      <c r="R1541" t="s">
        <v>130</v>
      </c>
      <c r="S1541" t="s">
        <v>30</v>
      </c>
      <c r="T1541" t="s">
        <v>31</v>
      </c>
      <c r="U1541" t="s">
        <v>32</v>
      </c>
      <c r="V1541" t="s">
        <v>33</v>
      </c>
      <c r="W1541">
        <v>8</v>
      </c>
      <c r="X1541">
        <v>1</v>
      </c>
      <c r="Y1541">
        <v>441.49</v>
      </c>
      <c r="Z1541">
        <v>84.99</v>
      </c>
      <c r="AA1541">
        <v>34</v>
      </c>
      <c r="AB1541">
        <v>151</v>
      </c>
      <c r="AC1541">
        <v>1</v>
      </c>
      <c r="AD1541">
        <v>356.5</v>
      </c>
      <c r="AE1541">
        <f t="shared" si="171"/>
        <v>1</v>
      </c>
      <c r="AF1541">
        <f t="shared" ref="AF1541:AF1602" si="172">_xlfn.IFS(AC1541&gt;=14,1,AND(AC1541&lt;=14,AC1541&gt;7),2,AND(AC1541&lt;=7,AC1541&gt;5),3,AND(AC1541&lt;=4,AC1541&gt;0),4)</f>
        <v>4</v>
      </c>
      <c r="AG1541">
        <f t="shared" si="168"/>
        <v>4</v>
      </c>
      <c r="AH1541">
        <f t="shared" si="169"/>
        <v>144</v>
      </c>
      <c r="AI1541" t="str">
        <f t="shared" si="170"/>
        <v>Bronz customer</v>
      </c>
    </row>
    <row r="1542" spans="1:35" x14ac:dyDescent="0.3">
      <c r="A1542">
        <v>1504</v>
      </c>
      <c r="B1542" t="s">
        <v>4660</v>
      </c>
      <c r="C1542">
        <v>2211</v>
      </c>
      <c r="D1542" t="s">
        <v>24</v>
      </c>
      <c r="E1542" t="s">
        <v>25</v>
      </c>
      <c r="F1542">
        <v>10</v>
      </c>
      <c r="G1542" t="s">
        <v>4661</v>
      </c>
      <c r="H1542" t="s">
        <v>4662</v>
      </c>
      <c r="I1542" t="str">
        <f>VLOOKUP(A1542,[1]Transactions!$A$2:$Y$3480,8,FALSE)</f>
        <v>Road</v>
      </c>
      <c r="J1542">
        <f>VLOOKUP(A1542,[1]Transactions!$A$2:$Y$3480,13,FALSE)</f>
        <v>75.480000000000018</v>
      </c>
      <c r="K1542" s="4">
        <f>VLOOKUP(A1542,[1]Transactions!$A$2:$Y$3480,14,FALSE)</f>
        <v>37626</v>
      </c>
      <c r="M1542" t="b">
        <f>VLOOKUP(A1542,[1]Transactions!$A$2:$Y$3480,5,FALSE)</f>
        <v>1</v>
      </c>
      <c r="N1542" t="str">
        <f>VLOOKUP(A1542,[1]Transactions!$A$2:$Y$3480,6,FALSE)</f>
        <v>Approved</v>
      </c>
      <c r="O1542" t="str">
        <f>VLOOKUP(A1542,[1]Transactions!$A$1:$Y$3480,7,FALSE)</f>
        <v>Trek Bicycles</v>
      </c>
      <c r="P1542" t="s">
        <v>28</v>
      </c>
      <c r="Q1542">
        <v>98</v>
      </c>
      <c r="R1542" t="s">
        <v>474</v>
      </c>
      <c r="S1542" t="s">
        <v>176</v>
      </c>
      <c r="T1542" t="s">
        <v>38</v>
      </c>
      <c r="U1542" t="s">
        <v>32</v>
      </c>
      <c r="V1542" t="s">
        <v>33</v>
      </c>
      <c r="W1542">
        <v>13</v>
      </c>
      <c r="X1542">
        <v>5</v>
      </c>
      <c r="Y1542">
        <v>5266.7</v>
      </c>
      <c r="Z1542">
        <v>4553.4799999999996</v>
      </c>
      <c r="AA1542">
        <v>45</v>
      </c>
      <c r="AB1542">
        <v>5</v>
      </c>
      <c r="AC1542">
        <v>5</v>
      </c>
      <c r="AD1542">
        <v>713.22</v>
      </c>
      <c r="AE1542">
        <f t="shared" si="171"/>
        <v>4</v>
      </c>
      <c r="AF1542">
        <f>_xlfn.IFS(AC1542&gt;=14,1,AND(AC1542&lt;=14,AC1542&gt;7),2,AND(AC1542&lt;=7,AC1542&gt;=5),3,AND(AC1542&lt;=4,AC1542&gt;0),4)</f>
        <v>3</v>
      </c>
      <c r="AG1542">
        <f t="shared" si="168"/>
        <v>4</v>
      </c>
      <c r="AH1542">
        <f t="shared" si="169"/>
        <v>434</v>
      </c>
      <c r="AI1542" t="str">
        <f t="shared" si="170"/>
        <v>Platinum Customer</v>
      </c>
    </row>
    <row r="1543" spans="1:35" x14ac:dyDescent="0.3">
      <c r="A1543">
        <v>870</v>
      </c>
      <c r="B1543" t="s">
        <v>4663</v>
      </c>
      <c r="C1543">
        <v>2753</v>
      </c>
      <c r="D1543" t="s">
        <v>24</v>
      </c>
      <c r="E1543" t="s">
        <v>25</v>
      </c>
      <c r="F1543">
        <v>9</v>
      </c>
      <c r="G1543" t="s">
        <v>1112</v>
      </c>
      <c r="H1543" t="s">
        <v>4664</v>
      </c>
      <c r="I1543" t="str">
        <f>VLOOKUP(A1543,[1]Transactions!$A$2:$Y$3480,8,FALSE)</f>
        <v>Road</v>
      </c>
      <c r="J1543">
        <f>VLOOKUP(A1543,[1]Transactions!$A$2:$Y$3480,13,FALSE)</f>
        <v>4.8</v>
      </c>
      <c r="K1543" s="4">
        <f>VLOOKUP(A1543,[1]Transactions!$A$2:$Y$3480,14,FALSE)</f>
        <v>39880</v>
      </c>
      <c r="M1543" t="b">
        <f>VLOOKUP(A1543,[1]Transactions!$A$2:$Y$3480,5,FALSE)</f>
        <v>1</v>
      </c>
      <c r="N1543" t="str">
        <f>VLOOKUP(A1543,[1]Transactions!$A$2:$Y$3480,6,FALSE)</f>
        <v>Approved</v>
      </c>
      <c r="O1543" t="str">
        <f>VLOOKUP(A1543,[1]Transactions!$A$1:$Y$3480,7,FALSE)</f>
        <v>OHM Cycles</v>
      </c>
      <c r="P1543" t="s">
        <v>28</v>
      </c>
      <c r="Q1543">
        <v>63</v>
      </c>
      <c r="R1543" t="s">
        <v>88</v>
      </c>
      <c r="S1543" t="s">
        <v>30</v>
      </c>
      <c r="T1543" t="s">
        <v>31</v>
      </c>
      <c r="U1543" t="s">
        <v>32</v>
      </c>
      <c r="V1543" t="s">
        <v>47</v>
      </c>
      <c r="W1543">
        <v>6</v>
      </c>
      <c r="X1543">
        <v>7</v>
      </c>
      <c r="Y1543">
        <v>6201.42</v>
      </c>
      <c r="Z1543">
        <v>2382.4499999999998</v>
      </c>
      <c r="AA1543">
        <v>56</v>
      </c>
      <c r="AB1543">
        <v>100</v>
      </c>
      <c r="AC1543">
        <v>7</v>
      </c>
      <c r="AD1543">
        <v>3818.97</v>
      </c>
      <c r="AE1543">
        <f t="shared" si="171"/>
        <v>1</v>
      </c>
      <c r="AF1543">
        <f t="shared" si="172"/>
        <v>3</v>
      </c>
      <c r="AG1543">
        <f t="shared" si="168"/>
        <v>2</v>
      </c>
      <c r="AH1543">
        <f t="shared" si="169"/>
        <v>132</v>
      </c>
      <c r="AI1543" t="str">
        <f t="shared" si="170"/>
        <v>Bronz customer</v>
      </c>
    </row>
    <row r="1544" spans="1:35" x14ac:dyDescent="0.3">
      <c r="A1544">
        <v>250</v>
      </c>
      <c r="B1544" t="s">
        <v>4665</v>
      </c>
      <c r="C1544">
        <v>2040</v>
      </c>
      <c r="D1544" t="s">
        <v>24</v>
      </c>
      <c r="E1544" t="s">
        <v>25</v>
      </c>
      <c r="F1544">
        <v>10</v>
      </c>
      <c r="G1544" t="s">
        <v>4666</v>
      </c>
      <c r="I1544" t="str">
        <f>VLOOKUP(A1544,[1]Transactions!$A$2:$Y$3480,8,FALSE)</f>
        <v>Standard</v>
      </c>
      <c r="J1544">
        <f>VLOOKUP(A1544,[1]Transactions!$A$2:$Y$3480,13,FALSE)</f>
        <v>812.44</v>
      </c>
      <c r="K1544" s="4">
        <f>VLOOKUP(A1544,[1]Transactions!$A$2:$Y$3480,14,FALSE)</f>
        <v>35470</v>
      </c>
      <c r="M1544" t="b">
        <f>VLOOKUP(A1544,[1]Transactions!$A$2:$Y$3480,5,FALSE)</f>
        <v>0</v>
      </c>
      <c r="N1544" t="str">
        <f>VLOOKUP(A1544,[1]Transactions!$A$2:$Y$3480,6,FALSE)</f>
        <v>Cancelled</v>
      </c>
      <c r="O1544" t="str">
        <f>VLOOKUP(A1544,[1]Transactions!$A$1:$Y$3480,7,FALSE)</f>
        <v>WeareA2B</v>
      </c>
      <c r="P1544" t="s">
        <v>28</v>
      </c>
      <c r="Q1544">
        <v>53</v>
      </c>
      <c r="R1544" t="s">
        <v>710</v>
      </c>
      <c r="S1544" t="s">
        <v>30</v>
      </c>
      <c r="T1544" t="s">
        <v>31</v>
      </c>
      <c r="U1544" t="s">
        <v>32</v>
      </c>
      <c r="V1544" t="s">
        <v>33</v>
      </c>
      <c r="W1544">
        <v>13</v>
      </c>
      <c r="X1544">
        <v>6</v>
      </c>
      <c r="Y1544">
        <v>8100.97</v>
      </c>
      <c r="Z1544">
        <v>5137.74</v>
      </c>
      <c r="AA1544">
        <v>32</v>
      </c>
      <c r="AB1544">
        <v>31</v>
      </c>
      <c r="AC1544">
        <v>6</v>
      </c>
      <c r="AD1544">
        <v>2963.23</v>
      </c>
      <c r="AE1544">
        <f t="shared" si="171"/>
        <v>3</v>
      </c>
      <c r="AF1544">
        <f t="shared" si="172"/>
        <v>3</v>
      </c>
      <c r="AG1544">
        <f t="shared" si="168"/>
        <v>2</v>
      </c>
      <c r="AH1544">
        <f t="shared" si="169"/>
        <v>332</v>
      </c>
      <c r="AI1544" t="str">
        <f t="shared" si="170"/>
        <v>Silver Customer</v>
      </c>
    </row>
    <row r="1545" spans="1:35" x14ac:dyDescent="0.3">
      <c r="A1545">
        <v>3256</v>
      </c>
      <c r="B1545" t="s">
        <v>4667</v>
      </c>
      <c r="C1545">
        <v>4031</v>
      </c>
      <c r="D1545" t="s">
        <v>53</v>
      </c>
      <c r="E1545" t="s">
        <v>25</v>
      </c>
      <c r="F1545">
        <v>9</v>
      </c>
      <c r="G1545" t="s">
        <v>4668</v>
      </c>
      <c r="H1545" t="s">
        <v>4669</v>
      </c>
      <c r="I1545" t="str">
        <f>VLOOKUP(A1545,[1]Transactions!$A$2:$Y$3480,8,FALSE)</f>
        <v>Standard</v>
      </c>
      <c r="J1545">
        <f>VLOOKUP(A1545,[1]Transactions!$A$2:$Y$3480,13,FALSE)</f>
        <v>91.15</v>
      </c>
      <c r="K1545" s="4">
        <f>VLOOKUP(A1545,[1]Transactions!$A$2:$Y$3480,14,FALSE)</f>
        <v>41701</v>
      </c>
      <c r="M1545" t="b">
        <f>VLOOKUP(A1545,[1]Transactions!$A$2:$Y$3480,5,FALSE)</f>
        <v>1</v>
      </c>
      <c r="N1545" t="str">
        <f>VLOOKUP(A1545,[1]Transactions!$A$2:$Y$3480,6,FALSE)</f>
        <v>Approved</v>
      </c>
      <c r="O1545" t="str">
        <f>VLOOKUP(A1545,[1]Transactions!$A$1:$Y$3480,7,FALSE)</f>
        <v>OHM Cycles</v>
      </c>
      <c r="P1545" t="s">
        <v>43</v>
      </c>
      <c r="Q1545">
        <v>76</v>
      </c>
      <c r="R1545" t="s">
        <v>118</v>
      </c>
      <c r="S1545" t="s">
        <v>45</v>
      </c>
      <c r="T1545" t="s">
        <v>38</v>
      </c>
      <c r="U1545" t="s">
        <v>32</v>
      </c>
      <c r="V1545" t="s">
        <v>47</v>
      </c>
      <c r="W1545">
        <v>6</v>
      </c>
      <c r="X1545">
        <v>10</v>
      </c>
      <c r="Y1545">
        <v>12399.54</v>
      </c>
      <c r="Z1545">
        <v>5111.67</v>
      </c>
      <c r="AA1545">
        <v>34</v>
      </c>
      <c r="AB1545">
        <v>12</v>
      </c>
      <c r="AC1545">
        <v>10</v>
      </c>
      <c r="AD1545">
        <v>7287.87</v>
      </c>
      <c r="AE1545">
        <f t="shared" si="171"/>
        <v>4</v>
      </c>
      <c r="AF1545">
        <f t="shared" si="172"/>
        <v>2</v>
      </c>
      <c r="AG1545">
        <f t="shared" si="168"/>
        <v>1</v>
      </c>
      <c r="AH1545">
        <f t="shared" si="169"/>
        <v>421</v>
      </c>
      <c r="AI1545" t="str">
        <f t="shared" si="170"/>
        <v>Platinum Customer</v>
      </c>
    </row>
    <row r="1546" spans="1:35" x14ac:dyDescent="0.3">
      <c r="A1546">
        <v>2133</v>
      </c>
      <c r="B1546" t="s">
        <v>4670</v>
      </c>
      <c r="C1546">
        <v>2880</v>
      </c>
      <c r="D1546" t="s">
        <v>24</v>
      </c>
      <c r="E1546" t="s">
        <v>25</v>
      </c>
      <c r="F1546">
        <v>1</v>
      </c>
      <c r="G1546" t="s">
        <v>4671</v>
      </c>
      <c r="H1546" t="s">
        <v>4672</v>
      </c>
      <c r="I1546" t="str">
        <f>VLOOKUP(A1546,[1]Transactions!$A$2:$Y$3480,8,FALSE)</f>
        <v>Standard</v>
      </c>
      <c r="J1546">
        <f>VLOOKUP(A1546,[1]Transactions!$A$2:$Y$3480,13,FALSE)</f>
        <v>547.28</v>
      </c>
      <c r="K1546" s="4">
        <f>VLOOKUP(A1546,[1]Transactions!$A$2:$Y$3480,14,FALSE)</f>
        <v>42218</v>
      </c>
      <c r="M1546" t="b">
        <f>VLOOKUP(A1546,[1]Transactions!$A$2:$Y$3480,5,FALSE)</f>
        <v>0</v>
      </c>
      <c r="N1546" t="str">
        <f>VLOOKUP(A1546,[1]Transactions!$A$2:$Y$3480,6,FALSE)</f>
        <v>Approved</v>
      </c>
      <c r="O1546" t="str">
        <f>VLOOKUP(A1546,[1]Transactions!$A$1:$Y$3480,7,FALSE)</f>
        <v>WeareA2B</v>
      </c>
      <c r="P1546" t="s">
        <v>43</v>
      </c>
      <c r="Q1546">
        <v>44</v>
      </c>
      <c r="R1546" t="s">
        <v>307</v>
      </c>
      <c r="S1546" t="s">
        <v>45</v>
      </c>
      <c r="T1546" t="s">
        <v>46</v>
      </c>
      <c r="U1546" t="s">
        <v>32</v>
      </c>
      <c r="V1546" t="s">
        <v>47</v>
      </c>
      <c r="W1546">
        <v>3</v>
      </c>
      <c r="X1546">
        <v>5</v>
      </c>
      <c r="Y1546">
        <v>6553.44</v>
      </c>
      <c r="Z1546">
        <v>3426.6</v>
      </c>
      <c r="AA1546">
        <v>22</v>
      </c>
      <c r="AB1546">
        <v>120</v>
      </c>
      <c r="AC1546">
        <v>5</v>
      </c>
      <c r="AD1546">
        <v>3126.84</v>
      </c>
      <c r="AE1546">
        <f t="shared" si="171"/>
        <v>1</v>
      </c>
      <c r="AF1546">
        <f t="shared" ref="AF1546:AF1547" si="173">_xlfn.IFS(AC1546&gt;=14,1,AND(AC1546&lt;=14,AC1546&gt;7),2,AND(AC1546&lt;=7,AC1546&gt;=5),3,AND(AC1546&lt;=4,AC1546&gt;0),4)</f>
        <v>3</v>
      </c>
      <c r="AG1546">
        <f t="shared" si="168"/>
        <v>2</v>
      </c>
      <c r="AH1546">
        <f t="shared" si="169"/>
        <v>132</v>
      </c>
      <c r="AI1546" t="str">
        <f t="shared" si="170"/>
        <v>Bronz customer</v>
      </c>
    </row>
    <row r="1547" spans="1:35" x14ac:dyDescent="0.3">
      <c r="A1547">
        <v>283</v>
      </c>
      <c r="B1547" t="s">
        <v>4673</v>
      </c>
      <c r="C1547">
        <v>4508</v>
      </c>
      <c r="D1547" t="s">
        <v>53</v>
      </c>
      <c r="E1547" t="s">
        <v>25</v>
      </c>
      <c r="F1547">
        <v>6</v>
      </c>
      <c r="G1547" t="s">
        <v>4674</v>
      </c>
      <c r="H1547" t="s">
        <v>4675</v>
      </c>
      <c r="I1547" t="str">
        <f>VLOOKUP(A1547,[1]Transactions!$A$2:$Y$3480,8,FALSE)</f>
        <v>Standard</v>
      </c>
      <c r="J1547">
        <f>VLOOKUP(A1547,[1]Transactions!$A$2:$Y$3480,13,FALSE)</f>
        <v>182.81000000000017</v>
      </c>
      <c r="K1547" s="4">
        <f>VLOOKUP(A1547,[1]Transactions!$A$2:$Y$3480,14,FALSE)</f>
        <v>34586</v>
      </c>
      <c r="M1547" t="b">
        <f>VLOOKUP(A1547,[1]Transactions!$A$2:$Y$3480,5,FALSE)</f>
        <v>0</v>
      </c>
      <c r="N1547" t="str">
        <f>VLOOKUP(A1547,[1]Transactions!$A$2:$Y$3480,6,FALSE)</f>
        <v>Approved</v>
      </c>
      <c r="O1547" t="str">
        <f>VLOOKUP(A1547,[1]Transactions!$A$1:$Y$3480,7,FALSE)</f>
        <v>Norco Bicycles</v>
      </c>
      <c r="P1547" t="s">
        <v>43</v>
      </c>
      <c r="Q1547">
        <v>34</v>
      </c>
      <c r="R1547" t="s">
        <v>325</v>
      </c>
      <c r="S1547" t="s">
        <v>57</v>
      </c>
      <c r="T1547" t="s">
        <v>31</v>
      </c>
      <c r="U1547" t="s">
        <v>32</v>
      </c>
      <c r="V1547" t="s">
        <v>47</v>
      </c>
      <c r="W1547">
        <v>2</v>
      </c>
      <c r="X1547">
        <v>5</v>
      </c>
      <c r="Y1547">
        <v>7164.45</v>
      </c>
      <c r="Z1547">
        <v>2371.66</v>
      </c>
      <c r="AA1547">
        <v>29</v>
      </c>
      <c r="AB1547">
        <v>91</v>
      </c>
      <c r="AC1547">
        <v>5</v>
      </c>
      <c r="AD1547">
        <v>4792.79</v>
      </c>
      <c r="AE1547">
        <f t="shared" si="171"/>
        <v>1</v>
      </c>
      <c r="AF1547">
        <f t="shared" si="173"/>
        <v>3</v>
      </c>
      <c r="AG1547">
        <f t="shared" si="168"/>
        <v>1</v>
      </c>
      <c r="AH1547">
        <f t="shared" si="169"/>
        <v>131</v>
      </c>
      <c r="AI1547" t="str">
        <f t="shared" si="170"/>
        <v>Bronz customer</v>
      </c>
    </row>
    <row r="1548" spans="1:35" x14ac:dyDescent="0.3">
      <c r="A1548">
        <v>1397</v>
      </c>
      <c r="B1548" t="s">
        <v>4676</v>
      </c>
      <c r="C1548">
        <v>3061</v>
      </c>
      <c r="D1548" t="s">
        <v>40</v>
      </c>
      <c r="E1548" t="s">
        <v>25</v>
      </c>
      <c r="F1548">
        <v>5</v>
      </c>
      <c r="G1548" t="s">
        <v>4677</v>
      </c>
      <c r="H1548" t="s">
        <v>4678</v>
      </c>
      <c r="I1548" t="str">
        <f>VLOOKUP(A1548,[1]Transactions!$A$2:$Y$3480,8,FALSE)</f>
        <v>Road</v>
      </c>
      <c r="J1548">
        <f>VLOOKUP(A1548,[1]Transactions!$A$2:$Y$3480,13,FALSE)</f>
        <v>309.80999999999995</v>
      </c>
      <c r="K1548" s="4">
        <f>VLOOKUP(A1548,[1]Transactions!$A$2:$Y$3480,14,FALSE)</f>
        <v>37698</v>
      </c>
      <c r="M1548" t="b">
        <f>VLOOKUP(A1548,[1]Transactions!$A$2:$Y$3480,5,FALSE)</f>
        <v>1</v>
      </c>
      <c r="N1548" t="str">
        <f>VLOOKUP(A1548,[1]Transactions!$A$2:$Y$3480,6,FALSE)</f>
        <v>Approved</v>
      </c>
      <c r="O1548" t="str">
        <f>VLOOKUP(A1548,[1]Transactions!$A$1:$Y$3480,7,FALSE)</f>
        <v>Norco Bicycles</v>
      </c>
      <c r="P1548" t="s">
        <v>28</v>
      </c>
      <c r="Q1548">
        <v>29</v>
      </c>
      <c r="R1548" t="s">
        <v>710</v>
      </c>
      <c r="S1548" t="s">
        <v>119</v>
      </c>
      <c r="T1548" t="s">
        <v>31</v>
      </c>
      <c r="U1548" t="s">
        <v>32</v>
      </c>
      <c r="V1548" t="s">
        <v>33</v>
      </c>
      <c r="W1548">
        <v>14</v>
      </c>
      <c r="X1548">
        <v>6</v>
      </c>
      <c r="Y1548">
        <v>7257.49</v>
      </c>
      <c r="Z1548">
        <v>2693.54</v>
      </c>
      <c r="AA1548">
        <v>41</v>
      </c>
      <c r="AB1548">
        <v>137</v>
      </c>
      <c r="AC1548">
        <v>6</v>
      </c>
      <c r="AD1548">
        <v>4563.95</v>
      </c>
      <c r="AE1548">
        <f t="shared" si="171"/>
        <v>1</v>
      </c>
      <c r="AF1548">
        <f t="shared" si="172"/>
        <v>3</v>
      </c>
      <c r="AG1548">
        <f t="shared" si="168"/>
        <v>1</v>
      </c>
      <c r="AH1548">
        <f t="shared" si="169"/>
        <v>131</v>
      </c>
      <c r="AI1548" t="str">
        <f t="shared" si="170"/>
        <v>Bronz customer</v>
      </c>
    </row>
    <row r="1549" spans="1:35" x14ac:dyDescent="0.3">
      <c r="A1549">
        <v>802</v>
      </c>
      <c r="B1549" t="s">
        <v>4679</v>
      </c>
      <c r="C1549">
        <v>4210</v>
      </c>
      <c r="D1549" t="s">
        <v>53</v>
      </c>
      <c r="E1549" t="s">
        <v>25</v>
      </c>
      <c r="F1549">
        <v>7</v>
      </c>
      <c r="G1549" t="s">
        <v>4680</v>
      </c>
      <c r="H1549" t="s">
        <v>4681</v>
      </c>
      <c r="I1549" t="str">
        <f>VLOOKUP(A1549,[1]Transactions!$A$2:$Y$3480,8,FALSE)</f>
        <v>Standard</v>
      </c>
      <c r="J1549">
        <f>VLOOKUP(A1549,[1]Transactions!$A$2:$Y$3480,13,FALSE)</f>
        <v>437.46</v>
      </c>
      <c r="K1549" s="4">
        <f>VLOOKUP(A1549,[1]Transactions!$A$2:$Y$3480,14,FALSE)</f>
        <v>35052</v>
      </c>
      <c r="M1549" t="b">
        <f>VLOOKUP(A1549,[1]Transactions!$A$2:$Y$3480,5,FALSE)</f>
        <v>0</v>
      </c>
      <c r="N1549" t="str">
        <f>VLOOKUP(A1549,[1]Transactions!$A$2:$Y$3480,6,FALSE)</f>
        <v>Approved</v>
      </c>
      <c r="O1549" t="str">
        <f>VLOOKUP(A1549,[1]Transactions!$A$1:$Y$3480,7,FALSE)</f>
        <v>Solex</v>
      </c>
      <c r="P1549" t="s">
        <v>43</v>
      </c>
      <c r="Q1549">
        <v>50</v>
      </c>
      <c r="R1549" t="s">
        <v>641</v>
      </c>
      <c r="S1549" t="s">
        <v>45</v>
      </c>
      <c r="T1549" t="s">
        <v>31</v>
      </c>
      <c r="U1549" t="s">
        <v>32</v>
      </c>
      <c r="V1549" t="s">
        <v>47</v>
      </c>
      <c r="W1549">
        <v>3</v>
      </c>
      <c r="X1549">
        <v>6</v>
      </c>
      <c r="Y1549">
        <v>7508.74</v>
      </c>
      <c r="Z1549">
        <v>4615.54</v>
      </c>
      <c r="AA1549">
        <v>34</v>
      </c>
      <c r="AB1549">
        <v>95</v>
      </c>
      <c r="AC1549">
        <v>6</v>
      </c>
      <c r="AD1549">
        <v>2893.2</v>
      </c>
      <c r="AE1549">
        <f t="shared" si="171"/>
        <v>1</v>
      </c>
      <c r="AF1549">
        <f t="shared" si="172"/>
        <v>3</v>
      </c>
      <c r="AG1549">
        <f t="shared" si="168"/>
        <v>3</v>
      </c>
      <c r="AH1549">
        <f t="shared" si="169"/>
        <v>133</v>
      </c>
      <c r="AI1549" t="str">
        <f t="shared" si="170"/>
        <v>Bronz customer</v>
      </c>
    </row>
    <row r="1550" spans="1:35" x14ac:dyDescent="0.3">
      <c r="A1550">
        <v>2706</v>
      </c>
      <c r="B1550" t="s">
        <v>4682</v>
      </c>
      <c r="C1550">
        <v>2070</v>
      </c>
      <c r="D1550" t="s">
        <v>24</v>
      </c>
      <c r="E1550" t="s">
        <v>25</v>
      </c>
      <c r="F1550">
        <v>12</v>
      </c>
      <c r="G1550" t="s">
        <v>4683</v>
      </c>
      <c r="H1550" t="s">
        <v>4684</v>
      </c>
      <c r="I1550" t="str">
        <f>VLOOKUP(A1550,[1]Transactions!$A$2:$Y$3480,8,FALSE)</f>
        <v>Standard</v>
      </c>
      <c r="J1550">
        <f>VLOOKUP(A1550,[1]Transactions!$A$2:$Y$3480,13,FALSE)</f>
        <v>502.47</v>
      </c>
      <c r="K1550" s="4">
        <f>VLOOKUP(A1550,[1]Transactions!$A$2:$Y$3480,14,FALSE)</f>
        <v>36498</v>
      </c>
      <c r="M1550" t="b">
        <f>VLOOKUP(A1550,[1]Transactions!$A$2:$Y$3480,5,FALSE)</f>
        <v>0</v>
      </c>
      <c r="N1550" t="str">
        <f>VLOOKUP(A1550,[1]Transactions!$A$2:$Y$3480,6,FALSE)</f>
        <v>Approved</v>
      </c>
      <c r="O1550" t="str">
        <f>VLOOKUP(A1550,[1]Transactions!$A$1:$Y$3480,7,FALSE)</f>
        <v>Solex</v>
      </c>
      <c r="P1550" t="s">
        <v>28</v>
      </c>
      <c r="Q1550">
        <v>59</v>
      </c>
      <c r="R1550" t="s">
        <v>123</v>
      </c>
      <c r="S1550" t="s">
        <v>57</v>
      </c>
      <c r="T1550" t="s">
        <v>38</v>
      </c>
      <c r="U1550" t="s">
        <v>32</v>
      </c>
      <c r="V1550" t="s">
        <v>47</v>
      </c>
      <c r="W1550">
        <v>6</v>
      </c>
      <c r="X1550">
        <v>3</v>
      </c>
      <c r="Y1550">
        <v>2769.36</v>
      </c>
      <c r="Z1550">
        <v>1425.75</v>
      </c>
      <c r="AA1550">
        <v>56</v>
      </c>
      <c r="AB1550">
        <v>123</v>
      </c>
      <c r="AC1550">
        <v>3</v>
      </c>
      <c r="AD1550">
        <v>1343.61</v>
      </c>
      <c r="AE1550">
        <f t="shared" si="171"/>
        <v>1</v>
      </c>
      <c r="AF1550">
        <f t="shared" si="172"/>
        <v>4</v>
      </c>
      <c r="AG1550">
        <f t="shared" si="168"/>
        <v>4</v>
      </c>
      <c r="AH1550">
        <f t="shared" si="169"/>
        <v>144</v>
      </c>
      <c r="AI1550" t="str">
        <f t="shared" si="170"/>
        <v>Bronz customer</v>
      </c>
    </row>
    <row r="1551" spans="1:35" x14ac:dyDescent="0.3">
      <c r="A1551">
        <v>284</v>
      </c>
      <c r="B1551" t="s">
        <v>4685</v>
      </c>
      <c r="C1551">
        <v>2032</v>
      </c>
      <c r="D1551" t="s">
        <v>24</v>
      </c>
      <c r="E1551" t="s">
        <v>25</v>
      </c>
      <c r="F1551">
        <v>11</v>
      </c>
      <c r="G1551" t="s">
        <v>3214</v>
      </c>
      <c r="H1551" t="s">
        <v>4686</v>
      </c>
      <c r="I1551" t="str">
        <f>VLOOKUP(A1551,[1]Transactions!$A$2:$Y$3480,8,FALSE)</f>
        <v>Standard</v>
      </c>
      <c r="J1551">
        <f>VLOOKUP(A1551,[1]Transactions!$A$2:$Y$3480,13,FALSE)</f>
        <v>1660.88</v>
      </c>
      <c r="K1551" s="4">
        <f>VLOOKUP(A1551,[1]Transactions!$A$2:$Y$3480,14,FALSE)</f>
        <v>41064</v>
      </c>
      <c r="M1551" t="b">
        <f>VLOOKUP(A1551,[1]Transactions!$A$2:$Y$3480,5,FALSE)</f>
        <v>1</v>
      </c>
      <c r="N1551" t="str">
        <f>VLOOKUP(A1551,[1]Transactions!$A$2:$Y$3480,6,FALSE)</f>
        <v>Approved</v>
      </c>
      <c r="O1551" t="str">
        <f>VLOOKUP(A1551,[1]Transactions!$A$1:$Y$3480,7,FALSE)</f>
        <v>WeareA2B</v>
      </c>
      <c r="P1551" t="s">
        <v>28</v>
      </c>
      <c r="Q1551">
        <v>38</v>
      </c>
      <c r="R1551" t="s">
        <v>641</v>
      </c>
      <c r="S1551" t="s">
        <v>45</v>
      </c>
      <c r="T1551" t="s">
        <v>46</v>
      </c>
      <c r="U1551" t="s">
        <v>32</v>
      </c>
      <c r="V1551" t="s">
        <v>33</v>
      </c>
      <c r="W1551">
        <v>9</v>
      </c>
      <c r="X1551">
        <v>5</v>
      </c>
      <c r="Y1551">
        <v>5874.84</v>
      </c>
      <c r="Z1551">
        <v>2623.42</v>
      </c>
      <c r="AA1551">
        <v>34</v>
      </c>
      <c r="AB1551">
        <v>133</v>
      </c>
      <c r="AC1551">
        <v>5</v>
      </c>
      <c r="AD1551">
        <v>3251.42</v>
      </c>
      <c r="AE1551">
        <f t="shared" si="171"/>
        <v>1</v>
      </c>
      <c r="AF1551">
        <f t="shared" ref="AF1551:AF1552" si="174">_xlfn.IFS(AC1551&gt;=14,1,AND(AC1551&lt;=14,AC1551&gt;7),2,AND(AC1551&lt;=7,AC1551&gt;=5),3,AND(AC1551&lt;=4,AC1551&gt;0),4)</f>
        <v>3</v>
      </c>
      <c r="AG1551">
        <f t="shared" si="168"/>
        <v>2</v>
      </c>
      <c r="AH1551">
        <f t="shared" si="169"/>
        <v>132</v>
      </c>
      <c r="AI1551" t="str">
        <f t="shared" si="170"/>
        <v>Bronz customer</v>
      </c>
    </row>
    <row r="1552" spans="1:35" x14ac:dyDescent="0.3">
      <c r="A1552">
        <v>783</v>
      </c>
      <c r="B1552" t="s">
        <v>4687</v>
      </c>
      <c r="C1552">
        <v>4814</v>
      </c>
      <c r="D1552" t="s">
        <v>53</v>
      </c>
      <c r="E1552" t="s">
        <v>25</v>
      </c>
      <c r="F1552">
        <v>2</v>
      </c>
      <c r="G1552" t="s">
        <v>4688</v>
      </c>
      <c r="H1552" t="s">
        <v>4689</v>
      </c>
      <c r="I1552" t="str">
        <f>VLOOKUP(A1552,[1]Transactions!$A$2:$Y$3480,8,FALSE)</f>
        <v>Standard</v>
      </c>
      <c r="J1552">
        <f>VLOOKUP(A1552,[1]Transactions!$A$2:$Y$3480,13,FALSE)</f>
        <v>41.129999999999995</v>
      </c>
      <c r="K1552" s="4">
        <f>VLOOKUP(A1552,[1]Transactions!$A$2:$Y$3480,14,FALSE)</f>
        <v>37874</v>
      </c>
      <c r="M1552" t="b">
        <f>VLOOKUP(A1552,[1]Transactions!$A$2:$Y$3480,5,FALSE)</f>
        <v>0</v>
      </c>
      <c r="N1552" t="str">
        <f>VLOOKUP(A1552,[1]Transactions!$A$2:$Y$3480,6,FALSE)</f>
        <v>Approved</v>
      </c>
      <c r="O1552" t="str">
        <f>VLOOKUP(A1552,[1]Transactions!$A$1:$Y$3480,7,FALSE)</f>
        <v>Giant Bicycles</v>
      </c>
      <c r="P1552" t="s">
        <v>28</v>
      </c>
      <c r="Q1552">
        <v>6</v>
      </c>
      <c r="R1552" t="s">
        <v>84</v>
      </c>
      <c r="S1552" t="s">
        <v>57</v>
      </c>
      <c r="T1552" t="s">
        <v>38</v>
      </c>
      <c r="U1552" t="s">
        <v>32</v>
      </c>
      <c r="V1552" t="s">
        <v>47</v>
      </c>
      <c r="W1552">
        <v>14</v>
      </c>
      <c r="X1552">
        <v>5</v>
      </c>
      <c r="Y1552">
        <v>6170.6</v>
      </c>
      <c r="Z1552">
        <v>2671.74</v>
      </c>
      <c r="AA1552">
        <v>35</v>
      </c>
      <c r="AB1552">
        <v>96</v>
      </c>
      <c r="AC1552">
        <v>5</v>
      </c>
      <c r="AD1552">
        <v>3498.86</v>
      </c>
      <c r="AE1552">
        <f t="shared" si="171"/>
        <v>1</v>
      </c>
      <c r="AF1552">
        <f t="shared" si="174"/>
        <v>3</v>
      </c>
      <c r="AG1552">
        <f t="shared" si="168"/>
        <v>2</v>
      </c>
      <c r="AH1552">
        <f t="shared" si="169"/>
        <v>132</v>
      </c>
      <c r="AI1552" t="str">
        <f t="shared" si="170"/>
        <v>Bronz customer</v>
      </c>
    </row>
    <row r="1553" spans="1:35" x14ac:dyDescent="0.3">
      <c r="A1553">
        <v>2981</v>
      </c>
      <c r="B1553" t="s">
        <v>4690</v>
      </c>
      <c r="C1553">
        <v>2760</v>
      </c>
      <c r="D1553" t="s">
        <v>24</v>
      </c>
      <c r="E1553" t="s">
        <v>25</v>
      </c>
      <c r="F1553">
        <v>9</v>
      </c>
      <c r="G1553" t="s">
        <v>4691</v>
      </c>
      <c r="H1553" t="s">
        <v>4692</v>
      </c>
      <c r="I1553" t="str">
        <f>VLOOKUP(A1553,[1]Transactions!$A$2:$Y$3480,8,FALSE)</f>
        <v>Touring</v>
      </c>
      <c r="J1553">
        <f>VLOOKUP(A1553,[1]Transactions!$A$2:$Y$3480,13,FALSE)</f>
        <v>1010.02</v>
      </c>
      <c r="K1553" s="4">
        <f>VLOOKUP(A1553,[1]Transactions!$A$2:$Y$3480,14,FALSE)</f>
        <v>38859</v>
      </c>
      <c r="M1553" t="b">
        <f>VLOOKUP(A1553,[1]Transactions!$A$2:$Y$3480,5,FALSE)</f>
        <v>1</v>
      </c>
      <c r="N1553" t="str">
        <f>VLOOKUP(A1553,[1]Transactions!$A$2:$Y$3480,6,FALSE)</f>
        <v>Approved</v>
      </c>
      <c r="O1553" t="str">
        <f>VLOOKUP(A1553,[1]Transactions!$A$1:$Y$3480,7,FALSE)</f>
        <v>Giant Bicycles</v>
      </c>
      <c r="P1553" t="s">
        <v>28</v>
      </c>
      <c r="Q1553">
        <v>26</v>
      </c>
      <c r="R1553" t="s">
        <v>191</v>
      </c>
      <c r="S1553" t="s">
        <v>57</v>
      </c>
      <c r="T1553" t="s">
        <v>46</v>
      </c>
      <c r="U1553" t="s">
        <v>32</v>
      </c>
      <c r="V1553" t="s">
        <v>33</v>
      </c>
      <c r="W1553">
        <v>21</v>
      </c>
      <c r="X1553">
        <v>6</v>
      </c>
      <c r="Y1553">
        <v>3001.28</v>
      </c>
      <c r="Z1553">
        <v>1741.02</v>
      </c>
      <c r="AA1553">
        <v>40</v>
      </c>
      <c r="AB1553">
        <v>52</v>
      </c>
      <c r="AC1553">
        <v>6</v>
      </c>
      <c r="AD1553">
        <v>1260.26</v>
      </c>
      <c r="AE1553">
        <f t="shared" si="171"/>
        <v>2</v>
      </c>
      <c r="AF1553">
        <f t="shared" si="172"/>
        <v>3</v>
      </c>
      <c r="AG1553">
        <f t="shared" si="168"/>
        <v>4</v>
      </c>
      <c r="AH1553">
        <f t="shared" si="169"/>
        <v>234</v>
      </c>
      <c r="AI1553" t="str">
        <f t="shared" si="170"/>
        <v>Gold Customerr</v>
      </c>
    </row>
    <row r="1554" spans="1:35" x14ac:dyDescent="0.3">
      <c r="A1554">
        <v>1011</v>
      </c>
      <c r="B1554" t="s">
        <v>4693</v>
      </c>
      <c r="C1554">
        <v>2769</v>
      </c>
      <c r="D1554" t="s">
        <v>24</v>
      </c>
      <c r="E1554" t="s">
        <v>25</v>
      </c>
      <c r="F1554">
        <v>9</v>
      </c>
      <c r="G1554" t="s">
        <v>4694</v>
      </c>
      <c r="H1554" t="s">
        <v>4695</v>
      </c>
      <c r="I1554" t="str">
        <f>VLOOKUP(A1554,[1]Transactions!$A$2:$Y$3480,8,FALSE)</f>
        <v>Standard</v>
      </c>
      <c r="J1554">
        <f>VLOOKUP(A1554,[1]Transactions!$A$2:$Y$3480,13,FALSE)</f>
        <v>817.36</v>
      </c>
      <c r="K1554" s="4">
        <f>VLOOKUP(A1554,[1]Transactions!$A$2:$Y$3480,14,FALSE)</f>
        <v>36833</v>
      </c>
      <c r="M1554" t="b">
        <f>VLOOKUP(A1554,[1]Transactions!$A$2:$Y$3480,5,FALSE)</f>
        <v>1</v>
      </c>
      <c r="N1554" t="str">
        <f>VLOOKUP(A1554,[1]Transactions!$A$2:$Y$3480,6,FALSE)</f>
        <v>Approved</v>
      </c>
      <c r="O1554" t="str">
        <f>VLOOKUP(A1554,[1]Transactions!$A$1:$Y$3480,7,FALSE)</f>
        <v>Norco Bicycles</v>
      </c>
      <c r="P1554" t="s">
        <v>43</v>
      </c>
      <c r="Q1554">
        <v>42</v>
      </c>
      <c r="R1554" t="s">
        <v>356</v>
      </c>
      <c r="S1554" t="s">
        <v>30</v>
      </c>
      <c r="T1554" t="s">
        <v>46</v>
      </c>
      <c r="U1554" t="s">
        <v>32</v>
      </c>
      <c r="V1554" t="s">
        <v>33</v>
      </c>
      <c r="W1554">
        <v>10</v>
      </c>
      <c r="X1554">
        <v>3</v>
      </c>
      <c r="Y1554">
        <v>3940.18</v>
      </c>
      <c r="Z1554">
        <v>2540.7399999999998</v>
      </c>
      <c r="AA1554">
        <v>35</v>
      </c>
      <c r="AB1554">
        <v>242</v>
      </c>
      <c r="AC1554">
        <v>3</v>
      </c>
      <c r="AD1554">
        <v>1399.44</v>
      </c>
      <c r="AE1554">
        <f t="shared" si="171"/>
        <v>1</v>
      </c>
      <c r="AF1554">
        <f t="shared" si="172"/>
        <v>4</v>
      </c>
      <c r="AG1554">
        <f t="shared" si="168"/>
        <v>4</v>
      </c>
      <c r="AH1554">
        <f t="shared" si="169"/>
        <v>144</v>
      </c>
      <c r="AI1554" t="str">
        <f t="shared" si="170"/>
        <v>Bronz customer</v>
      </c>
    </row>
    <row r="1555" spans="1:35" x14ac:dyDescent="0.3">
      <c r="A1555">
        <v>1192</v>
      </c>
      <c r="B1555" t="s">
        <v>4696</v>
      </c>
      <c r="C1555">
        <v>2168</v>
      </c>
      <c r="D1555" t="s">
        <v>24</v>
      </c>
      <c r="E1555" t="s">
        <v>25</v>
      </c>
      <c r="F1555">
        <v>9</v>
      </c>
      <c r="G1555" t="s">
        <v>4697</v>
      </c>
      <c r="H1555" t="s">
        <v>4698</v>
      </c>
      <c r="I1555" t="str">
        <f>VLOOKUP(A1555,[1]Transactions!$A$2:$Y$3480,8,FALSE)</f>
        <v>Road</v>
      </c>
      <c r="J1555">
        <f>VLOOKUP(A1555,[1]Transactions!$A$2:$Y$3480,13,FALSE)</f>
        <v>1295.43</v>
      </c>
      <c r="K1555" s="4">
        <f>VLOOKUP(A1555,[1]Transactions!$A$2:$Y$3480,14,FALSE)</f>
        <v>33259</v>
      </c>
      <c r="M1555" t="b">
        <f>VLOOKUP(A1555,[1]Transactions!$A$2:$Y$3480,5,FALSE)</f>
        <v>0</v>
      </c>
      <c r="N1555" t="str">
        <f>VLOOKUP(A1555,[1]Transactions!$A$2:$Y$3480,6,FALSE)</f>
        <v>Approved</v>
      </c>
      <c r="O1555" t="str">
        <f>VLOOKUP(A1555,[1]Transactions!$A$1:$Y$3480,7,FALSE)</f>
        <v>Trek Bicycles</v>
      </c>
      <c r="P1555" t="s">
        <v>43</v>
      </c>
      <c r="Q1555">
        <v>31</v>
      </c>
      <c r="R1555" t="s">
        <v>842</v>
      </c>
      <c r="S1555" t="s">
        <v>119</v>
      </c>
      <c r="T1555" t="s">
        <v>31</v>
      </c>
      <c r="U1555" t="s">
        <v>32</v>
      </c>
      <c r="V1555" t="s">
        <v>47</v>
      </c>
      <c r="W1555">
        <v>16</v>
      </c>
      <c r="X1555">
        <v>5</v>
      </c>
      <c r="Y1555">
        <v>4306.09</v>
      </c>
      <c r="Z1555">
        <v>2908.71</v>
      </c>
      <c r="AA1555">
        <v>50</v>
      </c>
      <c r="AB1555">
        <v>79</v>
      </c>
      <c r="AC1555">
        <v>5</v>
      </c>
      <c r="AD1555">
        <v>1397.38</v>
      </c>
      <c r="AE1555">
        <f t="shared" si="171"/>
        <v>2</v>
      </c>
      <c r="AF1555">
        <f>_xlfn.IFS(AC1555&gt;=14,1,AND(AC1555&lt;=14,AC1555&gt;7),2,AND(AC1555&lt;=7,AC1555&gt;=5),3,AND(AC1555&lt;=4,AC1555&gt;0),4)</f>
        <v>3</v>
      </c>
      <c r="AG1555">
        <f t="shared" si="168"/>
        <v>4</v>
      </c>
      <c r="AH1555">
        <f t="shared" si="169"/>
        <v>234</v>
      </c>
      <c r="AI1555" t="str">
        <f t="shared" si="170"/>
        <v>Gold Customerr</v>
      </c>
    </row>
    <row r="1556" spans="1:35" x14ac:dyDescent="0.3">
      <c r="A1556">
        <v>1223</v>
      </c>
      <c r="B1556" t="s">
        <v>4699</v>
      </c>
      <c r="C1556">
        <v>2480</v>
      </c>
      <c r="D1556" t="s">
        <v>24</v>
      </c>
      <c r="E1556" t="s">
        <v>25</v>
      </c>
      <c r="F1556">
        <v>7</v>
      </c>
      <c r="G1556" t="s">
        <v>4700</v>
      </c>
      <c r="I1556" t="str">
        <f>VLOOKUP(A1556,[1]Transactions!$A$2:$Y$3480,8,FALSE)</f>
        <v>Standard</v>
      </c>
      <c r="J1556">
        <f>VLOOKUP(A1556,[1]Transactions!$A$2:$Y$3480,13,FALSE)</f>
        <v>771.12</v>
      </c>
      <c r="K1556" s="4">
        <f>VLOOKUP(A1556,[1]Transactions!$A$2:$Y$3480,14,FALSE)</f>
        <v>42295</v>
      </c>
      <c r="M1556" t="b">
        <f>VLOOKUP(A1556,[1]Transactions!$A$2:$Y$3480,5,FALSE)</f>
        <v>0</v>
      </c>
      <c r="N1556" t="str">
        <f>VLOOKUP(A1556,[1]Transactions!$A$2:$Y$3480,6,FALSE)</f>
        <v>Approved</v>
      </c>
      <c r="O1556" t="str">
        <f>VLOOKUP(A1556,[1]Transactions!$A$1:$Y$3480,7,FALSE)</f>
        <v>OHM Cycles</v>
      </c>
      <c r="P1556" t="s">
        <v>43</v>
      </c>
      <c r="Q1556">
        <v>19</v>
      </c>
      <c r="R1556" t="s">
        <v>815</v>
      </c>
      <c r="S1556" t="s">
        <v>119</v>
      </c>
      <c r="T1556" t="s">
        <v>31</v>
      </c>
      <c r="U1556" t="s">
        <v>32</v>
      </c>
      <c r="V1556" t="s">
        <v>33</v>
      </c>
      <c r="W1556">
        <v>16</v>
      </c>
      <c r="X1556">
        <v>7</v>
      </c>
      <c r="Y1556">
        <v>3920.52</v>
      </c>
      <c r="Z1556">
        <v>2375.71</v>
      </c>
      <c r="AA1556">
        <v>55</v>
      </c>
      <c r="AB1556">
        <v>34</v>
      </c>
      <c r="AC1556">
        <v>7</v>
      </c>
      <c r="AD1556">
        <v>1544.81</v>
      </c>
      <c r="AE1556">
        <f t="shared" si="171"/>
        <v>3</v>
      </c>
      <c r="AF1556">
        <f t="shared" si="172"/>
        <v>3</v>
      </c>
      <c r="AG1556">
        <f t="shared" si="168"/>
        <v>4</v>
      </c>
      <c r="AH1556">
        <f t="shared" si="169"/>
        <v>334</v>
      </c>
      <c r="AI1556" t="str">
        <f t="shared" si="170"/>
        <v>Silver Customer</v>
      </c>
    </row>
    <row r="1557" spans="1:35" x14ac:dyDescent="0.3">
      <c r="A1557">
        <v>661</v>
      </c>
      <c r="B1557" t="s">
        <v>4701</v>
      </c>
      <c r="C1557">
        <v>2577</v>
      </c>
      <c r="D1557" t="s">
        <v>24</v>
      </c>
      <c r="E1557" t="s">
        <v>25</v>
      </c>
      <c r="F1557">
        <v>7</v>
      </c>
      <c r="G1557" t="s">
        <v>4702</v>
      </c>
      <c r="H1557" t="s">
        <v>4703</v>
      </c>
      <c r="I1557" t="str">
        <f>VLOOKUP(A1557,[1]Transactions!$A$2:$Y$3480,8,FALSE)</f>
        <v>Standard</v>
      </c>
      <c r="J1557">
        <f>VLOOKUP(A1557,[1]Transactions!$A$2:$Y$3480,13,FALSE)</f>
        <v>471.6</v>
      </c>
      <c r="K1557" s="4">
        <f>VLOOKUP(A1557,[1]Transactions!$A$2:$Y$3480,14,FALSE)</f>
        <v>35667</v>
      </c>
      <c r="M1557" t="b">
        <f>VLOOKUP(A1557,[1]Transactions!$A$2:$Y$3480,5,FALSE)</f>
        <v>0</v>
      </c>
      <c r="N1557" t="str">
        <f>VLOOKUP(A1557,[1]Transactions!$A$2:$Y$3480,6,FALSE)</f>
        <v>Approved</v>
      </c>
      <c r="O1557" t="str">
        <f>VLOOKUP(A1557,[1]Transactions!$A$1:$Y$3480,7,FALSE)</f>
        <v>Giant Bicycles</v>
      </c>
      <c r="P1557" t="s">
        <v>43</v>
      </c>
      <c r="Q1557">
        <v>35</v>
      </c>
      <c r="R1557" t="s">
        <v>80</v>
      </c>
      <c r="S1557" t="s">
        <v>219</v>
      </c>
      <c r="T1557" t="s">
        <v>46</v>
      </c>
      <c r="U1557" t="s">
        <v>32</v>
      </c>
      <c r="V1557" t="s">
        <v>47</v>
      </c>
      <c r="W1557">
        <v>14</v>
      </c>
      <c r="X1557">
        <v>6</v>
      </c>
      <c r="Y1557">
        <v>5564.07</v>
      </c>
      <c r="Z1557">
        <v>2255.98</v>
      </c>
      <c r="AA1557">
        <v>32</v>
      </c>
      <c r="AB1557">
        <v>34</v>
      </c>
      <c r="AC1557">
        <v>6</v>
      </c>
      <c r="AD1557">
        <v>3308.09</v>
      </c>
      <c r="AE1557">
        <f t="shared" si="171"/>
        <v>3</v>
      </c>
      <c r="AF1557">
        <f t="shared" si="172"/>
        <v>3</v>
      </c>
      <c r="AG1557">
        <f t="shared" si="168"/>
        <v>2</v>
      </c>
      <c r="AH1557">
        <f t="shared" si="169"/>
        <v>332</v>
      </c>
      <c r="AI1557" t="str">
        <f t="shared" si="170"/>
        <v>Silver Customer</v>
      </c>
    </row>
    <row r="1558" spans="1:35" x14ac:dyDescent="0.3">
      <c r="A1558">
        <v>448</v>
      </c>
      <c r="B1558" t="s">
        <v>4704</v>
      </c>
      <c r="C1558">
        <v>2748</v>
      </c>
      <c r="D1558" t="s">
        <v>24</v>
      </c>
      <c r="E1558" t="s">
        <v>25</v>
      </c>
      <c r="F1558">
        <v>10</v>
      </c>
      <c r="G1558" t="s">
        <v>4705</v>
      </c>
      <c r="H1558" t="s">
        <v>4706</v>
      </c>
      <c r="I1558" t="str">
        <f>VLOOKUP(A1558,[1]Transactions!$A$2:$Y$3480,8,FALSE)</f>
        <v>Standard</v>
      </c>
      <c r="J1558">
        <f>VLOOKUP(A1558,[1]Transactions!$A$2:$Y$3480,13,FALSE)</f>
        <v>451.65000000000009</v>
      </c>
      <c r="K1558" s="4">
        <f>VLOOKUP(A1558,[1]Transactions!$A$2:$Y$3480,14,FALSE)</f>
        <v>38258</v>
      </c>
      <c r="M1558" t="b">
        <f>VLOOKUP(A1558,[1]Transactions!$A$2:$Y$3480,5,FALSE)</f>
        <v>1</v>
      </c>
      <c r="N1558" t="str">
        <f>VLOOKUP(A1558,[1]Transactions!$A$2:$Y$3480,6,FALSE)</f>
        <v>Approved</v>
      </c>
      <c r="O1558" t="str">
        <f>VLOOKUP(A1558,[1]Transactions!$A$1:$Y$3480,7,FALSE)</f>
        <v>Giant Bicycles</v>
      </c>
      <c r="P1558" t="s">
        <v>43</v>
      </c>
      <c r="Q1558">
        <v>34</v>
      </c>
      <c r="R1558" t="s">
        <v>411</v>
      </c>
      <c r="S1558" t="s">
        <v>219</v>
      </c>
      <c r="T1558" t="s">
        <v>46</v>
      </c>
      <c r="U1558" t="s">
        <v>32</v>
      </c>
      <c r="V1558" t="s">
        <v>47</v>
      </c>
      <c r="W1558">
        <v>3</v>
      </c>
      <c r="X1558">
        <v>4</v>
      </c>
      <c r="Y1558">
        <v>4424.38</v>
      </c>
      <c r="Z1558">
        <v>2011.3</v>
      </c>
      <c r="AA1558">
        <v>25</v>
      </c>
      <c r="AB1558">
        <v>188</v>
      </c>
      <c r="AC1558">
        <v>4</v>
      </c>
      <c r="AD1558">
        <v>2413.08</v>
      </c>
      <c r="AE1558">
        <f t="shared" si="171"/>
        <v>1</v>
      </c>
      <c r="AF1558">
        <f t="shared" si="172"/>
        <v>4</v>
      </c>
      <c r="AG1558">
        <f t="shared" si="168"/>
        <v>3</v>
      </c>
      <c r="AH1558">
        <f t="shared" si="169"/>
        <v>143</v>
      </c>
      <c r="AI1558" t="str">
        <f t="shared" si="170"/>
        <v>Bronz customer</v>
      </c>
    </row>
    <row r="1559" spans="1:35" x14ac:dyDescent="0.3">
      <c r="A1559">
        <v>1142</v>
      </c>
      <c r="B1559" t="s">
        <v>4707</v>
      </c>
      <c r="C1559">
        <v>2526</v>
      </c>
      <c r="D1559" t="s">
        <v>24</v>
      </c>
      <c r="E1559" t="s">
        <v>25</v>
      </c>
      <c r="F1559">
        <v>9</v>
      </c>
      <c r="G1559" t="s">
        <v>4132</v>
      </c>
      <c r="H1559" t="s">
        <v>4708</v>
      </c>
      <c r="I1559" t="str">
        <f>VLOOKUP(A1559,[1]Transactions!$A$2:$Y$3480,8,FALSE)</f>
        <v>Road</v>
      </c>
      <c r="J1559">
        <f>VLOOKUP(A1559,[1]Transactions!$A$2:$Y$3480,13,FALSE)</f>
        <v>830.2399999999999</v>
      </c>
      <c r="K1559" s="4">
        <f>VLOOKUP(A1559,[1]Transactions!$A$2:$Y$3480,14,FALSE)</f>
        <v>33364</v>
      </c>
      <c r="M1559" t="b">
        <f>VLOOKUP(A1559,[1]Transactions!$A$2:$Y$3480,5,FALSE)</f>
        <v>0</v>
      </c>
      <c r="N1559" t="str">
        <f>VLOOKUP(A1559,[1]Transactions!$A$2:$Y$3480,6,FALSE)</f>
        <v>Approved</v>
      </c>
      <c r="O1559" t="str">
        <f>VLOOKUP(A1559,[1]Transactions!$A$1:$Y$3480,7,FALSE)</f>
        <v>Norco Bicycles</v>
      </c>
      <c r="P1559" t="s">
        <v>28</v>
      </c>
      <c r="Q1559">
        <v>95</v>
      </c>
      <c r="R1559" t="s">
        <v>123</v>
      </c>
      <c r="S1559" t="s">
        <v>183</v>
      </c>
      <c r="T1559" t="s">
        <v>31</v>
      </c>
      <c r="U1559" t="s">
        <v>32</v>
      </c>
      <c r="V1559" t="s">
        <v>47</v>
      </c>
      <c r="W1559">
        <v>2</v>
      </c>
      <c r="X1559">
        <v>4</v>
      </c>
      <c r="Y1559">
        <v>4828.3900000000003</v>
      </c>
      <c r="Z1559">
        <v>2986.66</v>
      </c>
      <c r="AA1559">
        <v>22</v>
      </c>
      <c r="AB1559">
        <v>38</v>
      </c>
      <c r="AC1559">
        <v>4</v>
      </c>
      <c r="AD1559">
        <v>1841.73</v>
      </c>
      <c r="AE1559">
        <f t="shared" si="171"/>
        <v>3</v>
      </c>
      <c r="AF1559">
        <f t="shared" si="172"/>
        <v>4</v>
      </c>
      <c r="AG1559">
        <f t="shared" si="168"/>
        <v>4</v>
      </c>
      <c r="AH1559">
        <f t="shared" si="169"/>
        <v>344</v>
      </c>
      <c r="AI1559" t="str">
        <f t="shared" si="170"/>
        <v>Silver Customer</v>
      </c>
    </row>
    <row r="1560" spans="1:35" x14ac:dyDescent="0.3">
      <c r="A1560">
        <v>2635</v>
      </c>
      <c r="B1560" t="s">
        <v>4709</v>
      </c>
      <c r="C1560">
        <v>3279</v>
      </c>
      <c r="D1560" t="s">
        <v>40</v>
      </c>
      <c r="E1560" t="s">
        <v>25</v>
      </c>
      <c r="F1560">
        <v>8</v>
      </c>
      <c r="G1560" t="s">
        <v>4710</v>
      </c>
      <c r="H1560" t="s">
        <v>4711</v>
      </c>
      <c r="I1560" t="str">
        <f>VLOOKUP(A1560,[1]Transactions!$A$2:$Y$3480,8,FALSE)</f>
        <v>Standard</v>
      </c>
      <c r="J1560">
        <f>VLOOKUP(A1560,[1]Transactions!$A$2:$Y$3480,13,FALSE)</f>
        <v>299.27</v>
      </c>
      <c r="K1560" s="4">
        <f>VLOOKUP(A1560,[1]Transactions!$A$2:$Y$3480,14,FALSE)</f>
        <v>33552</v>
      </c>
      <c r="M1560" t="b">
        <f>VLOOKUP(A1560,[1]Transactions!$A$2:$Y$3480,5,FALSE)</f>
        <v>0</v>
      </c>
      <c r="N1560" t="str">
        <f>VLOOKUP(A1560,[1]Transactions!$A$2:$Y$3480,6,FALSE)</f>
        <v>Approved</v>
      </c>
      <c r="O1560" t="str">
        <f>VLOOKUP(A1560,[1]Transactions!$A$1:$Y$3480,7,FALSE)</f>
        <v>Solex</v>
      </c>
      <c r="P1560" t="s">
        <v>28</v>
      </c>
      <c r="Q1560">
        <v>45</v>
      </c>
      <c r="R1560" t="s">
        <v>403</v>
      </c>
      <c r="S1560" t="s">
        <v>57</v>
      </c>
      <c r="T1560" t="s">
        <v>31</v>
      </c>
      <c r="U1560" t="s">
        <v>32</v>
      </c>
      <c r="V1560" t="s">
        <v>47</v>
      </c>
      <c r="W1560">
        <v>14</v>
      </c>
      <c r="X1560">
        <v>8</v>
      </c>
      <c r="Y1560">
        <v>10781.21</v>
      </c>
      <c r="Z1560">
        <v>5602.65</v>
      </c>
      <c r="AA1560">
        <v>61</v>
      </c>
      <c r="AB1560">
        <v>68</v>
      </c>
      <c r="AC1560">
        <v>8</v>
      </c>
      <c r="AD1560">
        <v>5178.5600000000004</v>
      </c>
      <c r="AE1560">
        <f t="shared" si="171"/>
        <v>2</v>
      </c>
      <c r="AF1560">
        <f t="shared" si="172"/>
        <v>2</v>
      </c>
      <c r="AG1560">
        <f t="shared" si="168"/>
        <v>1</v>
      </c>
      <c r="AH1560">
        <f t="shared" si="169"/>
        <v>221</v>
      </c>
      <c r="AI1560" t="str">
        <f t="shared" si="170"/>
        <v>Gold Customerr</v>
      </c>
    </row>
    <row r="1561" spans="1:35" x14ac:dyDescent="0.3">
      <c r="A1561">
        <v>3167</v>
      </c>
      <c r="B1561" t="s">
        <v>4712</v>
      </c>
      <c r="C1561">
        <v>3155</v>
      </c>
      <c r="D1561" t="s">
        <v>40</v>
      </c>
      <c r="E1561" t="s">
        <v>25</v>
      </c>
      <c r="F1561">
        <v>8</v>
      </c>
      <c r="G1561" t="s">
        <v>1133</v>
      </c>
      <c r="H1561" t="s">
        <v>4713</v>
      </c>
      <c r="I1561" t="str">
        <f>VLOOKUP(A1561,[1]Transactions!$A$2:$Y$3480,8,FALSE)</f>
        <v>Standard</v>
      </c>
      <c r="J1561">
        <f>VLOOKUP(A1561,[1]Transactions!$A$2:$Y$3480,13,FALSE)</f>
        <v>1702.5499999999997</v>
      </c>
      <c r="K1561" s="4">
        <f>VLOOKUP(A1561,[1]Transactions!$A$2:$Y$3480,14,FALSE)</f>
        <v>41167</v>
      </c>
      <c r="M1561" t="b">
        <f>VLOOKUP(A1561,[1]Transactions!$A$2:$Y$3480,5,FALSE)</f>
        <v>0</v>
      </c>
      <c r="N1561" t="str">
        <f>VLOOKUP(A1561,[1]Transactions!$A$2:$Y$3480,6,FALSE)</f>
        <v>Approved</v>
      </c>
      <c r="O1561" t="str">
        <f>VLOOKUP(A1561,[1]Transactions!$A$1:$Y$3480,7,FALSE)</f>
        <v>Trek Bicycles</v>
      </c>
      <c r="P1561" t="s">
        <v>28</v>
      </c>
      <c r="Q1561">
        <v>36</v>
      </c>
      <c r="R1561" t="s">
        <v>2027</v>
      </c>
      <c r="S1561" t="s">
        <v>176</v>
      </c>
      <c r="T1561" t="s">
        <v>31</v>
      </c>
      <c r="U1561" t="s">
        <v>32</v>
      </c>
      <c r="V1561" t="s">
        <v>47</v>
      </c>
      <c r="W1561">
        <v>5</v>
      </c>
      <c r="X1561">
        <v>3</v>
      </c>
      <c r="Y1561">
        <v>3266.8</v>
      </c>
      <c r="Z1561">
        <v>1058.28</v>
      </c>
      <c r="AA1561">
        <v>25</v>
      </c>
      <c r="AB1561">
        <v>73</v>
      </c>
      <c r="AC1561">
        <v>3</v>
      </c>
      <c r="AD1561">
        <v>2208.52</v>
      </c>
      <c r="AE1561">
        <f t="shared" si="171"/>
        <v>2</v>
      </c>
      <c r="AF1561">
        <f t="shared" si="172"/>
        <v>4</v>
      </c>
      <c r="AG1561">
        <f t="shared" si="168"/>
        <v>3</v>
      </c>
      <c r="AH1561">
        <f t="shared" si="169"/>
        <v>243</v>
      </c>
      <c r="AI1561" t="str">
        <f t="shared" si="170"/>
        <v>Gold Customerr</v>
      </c>
    </row>
    <row r="1562" spans="1:35" x14ac:dyDescent="0.3">
      <c r="A1562">
        <v>1453</v>
      </c>
      <c r="B1562" t="s">
        <v>4714</v>
      </c>
      <c r="C1562">
        <v>2567</v>
      </c>
      <c r="D1562" t="s">
        <v>24</v>
      </c>
      <c r="E1562" t="s">
        <v>25</v>
      </c>
      <c r="F1562">
        <v>8</v>
      </c>
      <c r="G1562" t="s">
        <v>853</v>
      </c>
      <c r="I1562" t="str">
        <f>VLOOKUP(A1562,[1]Transactions!$A$2:$Y$3480,8,FALSE)</f>
        <v>Standard</v>
      </c>
      <c r="J1562">
        <f>VLOOKUP(A1562,[1]Transactions!$A$2:$Y$3480,13,FALSE)</f>
        <v>1230.27</v>
      </c>
      <c r="K1562" s="4">
        <f>VLOOKUP(A1562,[1]Transactions!$A$2:$Y$3480,14,FALSE)</f>
        <v>40336</v>
      </c>
      <c r="M1562" t="b">
        <f>VLOOKUP(A1562,[1]Transactions!$A$2:$Y$3480,5,FALSE)</f>
        <v>1</v>
      </c>
      <c r="N1562" t="str">
        <f>VLOOKUP(A1562,[1]Transactions!$A$2:$Y$3480,6,FALSE)</f>
        <v>Approved</v>
      </c>
      <c r="O1562" t="str">
        <f>VLOOKUP(A1562,[1]Transactions!$A$1:$Y$3480,7,FALSE)</f>
        <v>Giant Bicycles</v>
      </c>
      <c r="P1562" t="s">
        <v>28</v>
      </c>
      <c r="Q1562">
        <v>54</v>
      </c>
      <c r="R1562" t="s">
        <v>861</v>
      </c>
      <c r="S1562" t="s">
        <v>30</v>
      </c>
      <c r="T1562" t="s">
        <v>46</v>
      </c>
      <c r="U1562" t="s">
        <v>32</v>
      </c>
      <c r="V1562" t="s">
        <v>47</v>
      </c>
      <c r="W1562">
        <v>13</v>
      </c>
      <c r="X1562">
        <v>5</v>
      </c>
      <c r="Y1562">
        <v>6332.4</v>
      </c>
      <c r="Z1562">
        <v>3066.65</v>
      </c>
      <c r="AA1562">
        <v>43</v>
      </c>
      <c r="AB1562">
        <v>0</v>
      </c>
      <c r="AC1562">
        <v>5</v>
      </c>
      <c r="AD1562">
        <v>3265.75</v>
      </c>
      <c r="AE1562">
        <f>_xlfn.IFS(AB1562&gt;=85,1,AND(AB1562&lt;=84,AB1562&gt;44),2,AND(AB1562&lt;=44,AB1562&gt;17),3,AND(AB1562&lt;=18,AB1562&gt;=0),4)</f>
        <v>4</v>
      </c>
      <c r="AF1562">
        <f t="shared" ref="AF1562:AF1563" si="175">_xlfn.IFS(AC1562&gt;=14,1,AND(AC1562&lt;=14,AC1562&gt;7),2,AND(AC1562&lt;=7,AC1562&gt;=5),3,AND(AC1562&lt;=4,AC1562&gt;0),4)</f>
        <v>3</v>
      </c>
      <c r="AG1562">
        <f t="shared" si="168"/>
        <v>2</v>
      </c>
      <c r="AH1562">
        <f t="shared" si="169"/>
        <v>432</v>
      </c>
      <c r="AI1562" t="str">
        <f t="shared" si="170"/>
        <v>Platinum Customer</v>
      </c>
    </row>
    <row r="1563" spans="1:35" x14ac:dyDescent="0.3">
      <c r="A1563">
        <v>2661</v>
      </c>
      <c r="B1563" t="s">
        <v>4715</v>
      </c>
      <c r="C1563">
        <v>2770</v>
      </c>
      <c r="D1563" t="s">
        <v>24</v>
      </c>
      <c r="E1563" t="s">
        <v>25</v>
      </c>
      <c r="F1563">
        <v>7</v>
      </c>
      <c r="G1563" t="s">
        <v>4716</v>
      </c>
      <c r="H1563" t="s">
        <v>4717</v>
      </c>
      <c r="I1563" t="str">
        <f>VLOOKUP(A1563,[1]Transactions!$A$2:$Y$3480,8,FALSE)</f>
        <v>Standard</v>
      </c>
      <c r="J1563">
        <f>VLOOKUP(A1563,[1]Transactions!$A$2:$Y$3480,13,FALSE)</f>
        <v>1544.6100000000001</v>
      </c>
      <c r="K1563" s="4">
        <f>VLOOKUP(A1563,[1]Transactions!$A$2:$Y$3480,14,FALSE)</f>
        <v>36361</v>
      </c>
      <c r="M1563" t="b">
        <f>VLOOKUP(A1563,[1]Transactions!$A$2:$Y$3480,5,FALSE)</f>
        <v>1</v>
      </c>
      <c r="N1563" t="str">
        <f>VLOOKUP(A1563,[1]Transactions!$A$2:$Y$3480,6,FALSE)</f>
        <v>Approved</v>
      </c>
      <c r="O1563" t="str">
        <f>VLOOKUP(A1563,[1]Transactions!$A$1:$Y$3480,7,FALSE)</f>
        <v>OHM Cycles</v>
      </c>
      <c r="P1563" t="s">
        <v>43</v>
      </c>
      <c r="Q1563">
        <v>59</v>
      </c>
      <c r="R1563" t="s">
        <v>1748</v>
      </c>
      <c r="S1563" t="s">
        <v>45</v>
      </c>
      <c r="T1563" t="s">
        <v>46</v>
      </c>
      <c r="U1563" t="s">
        <v>32</v>
      </c>
      <c r="V1563" t="s">
        <v>33</v>
      </c>
      <c r="W1563">
        <v>12</v>
      </c>
      <c r="X1563">
        <v>5</v>
      </c>
      <c r="Y1563">
        <v>5712.01</v>
      </c>
      <c r="Z1563">
        <v>2073.2600000000002</v>
      </c>
      <c r="AA1563">
        <v>43</v>
      </c>
      <c r="AB1563">
        <v>8</v>
      </c>
      <c r="AC1563">
        <v>5</v>
      </c>
      <c r="AD1563">
        <v>3638.75</v>
      </c>
      <c r="AE1563">
        <f t="shared" si="171"/>
        <v>4</v>
      </c>
      <c r="AF1563">
        <f t="shared" si="175"/>
        <v>3</v>
      </c>
      <c r="AG1563">
        <f t="shared" si="168"/>
        <v>2</v>
      </c>
      <c r="AH1563">
        <f t="shared" si="169"/>
        <v>432</v>
      </c>
      <c r="AI1563" t="str">
        <f t="shared" si="170"/>
        <v>Platinum Customer</v>
      </c>
    </row>
    <row r="1564" spans="1:35" x14ac:dyDescent="0.3">
      <c r="A1564">
        <v>2153</v>
      </c>
      <c r="B1564" t="s">
        <v>4718</v>
      </c>
      <c r="C1564">
        <v>4165</v>
      </c>
      <c r="D1564" t="s">
        <v>53</v>
      </c>
      <c r="E1564" t="s">
        <v>25</v>
      </c>
      <c r="F1564">
        <v>5</v>
      </c>
      <c r="G1564" t="s">
        <v>4719</v>
      </c>
      <c r="I1564" t="str">
        <f>VLOOKUP(A1564,[1]Transactions!$A$2:$Y$3480,8,FALSE)</f>
        <v>Standard</v>
      </c>
      <c r="J1564">
        <f>VLOOKUP(A1564,[1]Transactions!$A$2:$Y$3480,13,FALSE)</f>
        <v>751.02</v>
      </c>
      <c r="K1564" s="4">
        <f>VLOOKUP(A1564,[1]Transactions!$A$2:$Y$3480,14,FALSE)</f>
        <v>38750</v>
      </c>
      <c r="M1564" t="b">
        <f>VLOOKUP(A1564,[1]Transactions!$A$2:$Y$3480,5,FALSE)</f>
        <v>0</v>
      </c>
      <c r="N1564" t="str">
        <f>VLOOKUP(A1564,[1]Transactions!$A$2:$Y$3480,6,FALSE)</f>
        <v>Cancelled</v>
      </c>
      <c r="O1564" t="str">
        <f>VLOOKUP(A1564,[1]Transactions!$A$1:$Y$3480,7,FALSE)</f>
        <v>Solex</v>
      </c>
      <c r="P1564" t="s">
        <v>28</v>
      </c>
      <c r="Q1564">
        <v>22</v>
      </c>
      <c r="R1564" t="s">
        <v>641</v>
      </c>
      <c r="S1564" t="s">
        <v>45</v>
      </c>
      <c r="T1564" t="s">
        <v>31</v>
      </c>
      <c r="U1564" t="s">
        <v>32</v>
      </c>
      <c r="V1564" t="s">
        <v>47</v>
      </c>
      <c r="W1564">
        <v>10</v>
      </c>
      <c r="X1564">
        <v>7</v>
      </c>
      <c r="Y1564">
        <v>7792.47</v>
      </c>
      <c r="Z1564">
        <v>3749.78</v>
      </c>
      <c r="AA1564">
        <v>33</v>
      </c>
      <c r="AB1564">
        <v>76</v>
      </c>
      <c r="AC1564">
        <v>7</v>
      </c>
      <c r="AD1564">
        <v>4042.69</v>
      </c>
      <c r="AE1564">
        <f t="shared" si="171"/>
        <v>2</v>
      </c>
      <c r="AF1564">
        <f t="shared" si="172"/>
        <v>3</v>
      </c>
      <c r="AG1564">
        <f t="shared" si="168"/>
        <v>2</v>
      </c>
      <c r="AH1564">
        <f t="shared" si="169"/>
        <v>232</v>
      </c>
      <c r="AI1564" t="str">
        <f t="shared" si="170"/>
        <v>Gold Customerr</v>
      </c>
    </row>
    <row r="1565" spans="1:35" x14ac:dyDescent="0.3">
      <c r="A1565">
        <v>2489</v>
      </c>
      <c r="B1565" t="s">
        <v>4720</v>
      </c>
      <c r="C1565">
        <v>2102</v>
      </c>
      <c r="D1565" t="s">
        <v>24</v>
      </c>
      <c r="E1565" t="s">
        <v>25</v>
      </c>
      <c r="F1565">
        <v>9</v>
      </c>
      <c r="G1565" t="s">
        <v>4721</v>
      </c>
      <c r="H1565" t="s">
        <v>4722</v>
      </c>
      <c r="I1565" t="str">
        <f>VLOOKUP(A1565,[1]Transactions!$A$2:$Y$3480,8,FALSE)</f>
        <v>Standard</v>
      </c>
      <c r="J1565">
        <f>VLOOKUP(A1565,[1]Transactions!$A$2:$Y$3480,13,FALSE)</f>
        <v>1383.6100000000001</v>
      </c>
      <c r="K1565" s="4">
        <f>VLOOKUP(A1565,[1]Transactions!$A$2:$Y$3480,14,FALSE)</f>
        <v>36146</v>
      </c>
      <c r="M1565" t="b">
        <f>VLOOKUP(A1565,[1]Transactions!$A$2:$Y$3480,5,FALSE)</f>
        <v>0</v>
      </c>
      <c r="N1565" t="str">
        <f>VLOOKUP(A1565,[1]Transactions!$A$2:$Y$3480,6,FALSE)</f>
        <v>Approved</v>
      </c>
      <c r="O1565" t="str">
        <f>VLOOKUP(A1565,[1]Transactions!$A$1:$Y$3480,7,FALSE)</f>
        <v>Solex</v>
      </c>
      <c r="P1565" t="s">
        <v>43</v>
      </c>
      <c r="Q1565">
        <v>42</v>
      </c>
      <c r="R1565" t="s">
        <v>261</v>
      </c>
      <c r="S1565" t="s">
        <v>57</v>
      </c>
      <c r="T1565" t="s">
        <v>31</v>
      </c>
      <c r="U1565" t="s">
        <v>32</v>
      </c>
      <c r="V1565" t="s">
        <v>47</v>
      </c>
      <c r="W1565">
        <v>15</v>
      </c>
      <c r="X1565">
        <v>8</v>
      </c>
      <c r="Y1565">
        <v>11411.16</v>
      </c>
      <c r="Z1565">
        <v>4556.3100000000004</v>
      </c>
      <c r="AA1565">
        <v>44</v>
      </c>
      <c r="AB1565">
        <v>40</v>
      </c>
      <c r="AC1565">
        <v>8</v>
      </c>
      <c r="AD1565">
        <v>6854.85</v>
      </c>
      <c r="AE1565">
        <f t="shared" si="171"/>
        <v>3</v>
      </c>
      <c r="AF1565">
        <f t="shared" si="172"/>
        <v>2</v>
      </c>
      <c r="AG1565">
        <f t="shared" si="168"/>
        <v>1</v>
      </c>
      <c r="AH1565">
        <f t="shared" si="169"/>
        <v>321</v>
      </c>
      <c r="AI1565" t="str">
        <f t="shared" si="170"/>
        <v>Silver Customer</v>
      </c>
    </row>
    <row r="1566" spans="1:35" x14ac:dyDescent="0.3">
      <c r="A1566">
        <v>2471</v>
      </c>
      <c r="B1566" t="s">
        <v>4723</v>
      </c>
      <c r="C1566">
        <v>2208</v>
      </c>
      <c r="D1566" t="s">
        <v>24</v>
      </c>
      <c r="E1566" t="s">
        <v>25</v>
      </c>
      <c r="F1566">
        <v>10</v>
      </c>
      <c r="G1566" t="s">
        <v>3641</v>
      </c>
      <c r="H1566" t="s">
        <v>4724</v>
      </c>
      <c r="I1566" t="str">
        <f>VLOOKUP(A1566,[1]Transactions!$A$2:$Y$3480,8,FALSE)</f>
        <v>Road</v>
      </c>
      <c r="J1566">
        <f>VLOOKUP(A1566,[1]Transactions!$A$2:$Y$3480,13,FALSE)</f>
        <v>135.84999999999997</v>
      </c>
      <c r="K1566" s="4">
        <f>VLOOKUP(A1566,[1]Transactions!$A$2:$Y$3480,14,FALSE)</f>
        <v>36361</v>
      </c>
      <c r="M1566" t="b">
        <f>VLOOKUP(A1566,[1]Transactions!$A$2:$Y$3480,5,FALSE)</f>
        <v>0</v>
      </c>
      <c r="N1566" t="str">
        <f>VLOOKUP(A1566,[1]Transactions!$A$2:$Y$3480,6,FALSE)</f>
        <v>Approved</v>
      </c>
      <c r="O1566" t="str">
        <f>VLOOKUP(A1566,[1]Transactions!$A$1:$Y$3480,7,FALSE)</f>
        <v>Norco Bicycles</v>
      </c>
      <c r="P1566" t="s">
        <v>28</v>
      </c>
      <c r="Q1566">
        <v>55</v>
      </c>
      <c r="R1566" t="s">
        <v>567</v>
      </c>
      <c r="S1566" t="s">
        <v>119</v>
      </c>
      <c r="T1566" t="s">
        <v>31</v>
      </c>
      <c r="U1566" t="s">
        <v>32</v>
      </c>
      <c r="V1566" t="s">
        <v>33</v>
      </c>
      <c r="W1566">
        <v>8</v>
      </c>
      <c r="X1566">
        <v>5</v>
      </c>
      <c r="Y1566">
        <v>5699.45</v>
      </c>
      <c r="Z1566">
        <v>3208.79</v>
      </c>
      <c r="AA1566">
        <v>41</v>
      </c>
      <c r="AB1566">
        <v>13</v>
      </c>
      <c r="AC1566">
        <v>5</v>
      </c>
      <c r="AD1566">
        <v>2490.66</v>
      </c>
      <c r="AE1566">
        <f t="shared" si="171"/>
        <v>4</v>
      </c>
      <c r="AF1566">
        <f>_xlfn.IFS(AC1566&gt;=14,1,AND(AC1566&lt;=14,AC1566&gt;7),2,AND(AC1566&lt;=7,AC1566&gt;=5),3,AND(AC1566&lt;=4,AC1566&gt;0),4)</f>
        <v>3</v>
      </c>
      <c r="AG1566">
        <f t="shared" si="168"/>
        <v>3</v>
      </c>
      <c r="AH1566">
        <f t="shared" si="169"/>
        <v>433</v>
      </c>
      <c r="AI1566" t="str">
        <f t="shared" si="170"/>
        <v>Platinum Customer</v>
      </c>
    </row>
    <row r="1567" spans="1:35" x14ac:dyDescent="0.3">
      <c r="A1567">
        <v>954</v>
      </c>
      <c r="B1567" t="s">
        <v>4725</v>
      </c>
      <c r="C1567">
        <v>3177</v>
      </c>
      <c r="D1567" t="s">
        <v>40</v>
      </c>
      <c r="E1567" t="s">
        <v>25</v>
      </c>
      <c r="F1567">
        <v>6</v>
      </c>
      <c r="G1567" t="s">
        <v>4726</v>
      </c>
      <c r="H1567" t="s">
        <v>4727</v>
      </c>
      <c r="I1567" t="str">
        <f>VLOOKUP(A1567,[1]Transactions!$A$2:$Y$3480,8,FALSE)</f>
        <v>Standard</v>
      </c>
      <c r="J1567">
        <f>VLOOKUP(A1567,[1]Transactions!$A$2:$Y$3480,13,FALSE)</f>
        <v>1230.27</v>
      </c>
      <c r="K1567" s="4">
        <f>VLOOKUP(A1567,[1]Transactions!$A$2:$Y$3480,14,FALSE)</f>
        <v>40336</v>
      </c>
      <c r="M1567" t="b">
        <f>VLOOKUP(A1567,[1]Transactions!$A$2:$Y$3480,5,FALSE)</f>
        <v>1</v>
      </c>
      <c r="N1567" t="str">
        <f>VLOOKUP(A1567,[1]Transactions!$A$2:$Y$3480,6,FALSE)</f>
        <v>Approved</v>
      </c>
      <c r="O1567" t="str">
        <f>VLOOKUP(A1567,[1]Transactions!$A$1:$Y$3480,7,FALSE)</f>
        <v>Giant Bicycles</v>
      </c>
      <c r="P1567" t="s">
        <v>28</v>
      </c>
      <c r="Q1567">
        <v>76</v>
      </c>
      <c r="R1567" t="s">
        <v>842</v>
      </c>
      <c r="S1567" t="s">
        <v>119</v>
      </c>
      <c r="T1567" t="s">
        <v>31</v>
      </c>
      <c r="U1567" t="s">
        <v>32</v>
      </c>
      <c r="V1567" t="s">
        <v>33</v>
      </c>
      <c r="W1567">
        <v>7</v>
      </c>
      <c r="X1567">
        <v>4</v>
      </c>
      <c r="Y1567">
        <v>5686.31</v>
      </c>
      <c r="Z1567">
        <v>2062.31</v>
      </c>
      <c r="AA1567">
        <v>25</v>
      </c>
      <c r="AB1567">
        <v>113</v>
      </c>
      <c r="AC1567">
        <v>4</v>
      </c>
      <c r="AD1567">
        <v>3624</v>
      </c>
      <c r="AE1567">
        <f t="shared" si="171"/>
        <v>1</v>
      </c>
      <c r="AF1567">
        <f t="shared" si="172"/>
        <v>4</v>
      </c>
      <c r="AG1567">
        <f t="shared" si="168"/>
        <v>2</v>
      </c>
      <c r="AH1567">
        <f t="shared" si="169"/>
        <v>142</v>
      </c>
      <c r="AI1567" t="str">
        <f t="shared" si="170"/>
        <v>Bronz customer</v>
      </c>
    </row>
    <row r="1568" spans="1:35" x14ac:dyDescent="0.3">
      <c r="A1568">
        <v>1419</v>
      </c>
      <c r="B1568" t="s">
        <v>4728</v>
      </c>
      <c r="C1568">
        <v>2767</v>
      </c>
      <c r="D1568" t="s">
        <v>24</v>
      </c>
      <c r="E1568" t="s">
        <v>25</v>
      </c>
      <c r="F1568">
        <v>9</v>
      </c>
      <c r="G1568" t="s">
        <v>4729</v>
      </c>
      <c r="H1568" t="s">
        <v>4730</v>
      </c>
      <c r="I1568" t="str">
        <f>VLOOKUP(A1568,[1]Transactions!$A$2:$Y$3480,8,FALSE)</f>
        <v>Touring</v>
      </c>
      <c r="J1568">
        <f>VLOOKUP(A1568,[1]Transactions!$A$2:$Y$3480,13,FALSE)</f>
        <v>1408.91</v>
      </c>
      <c r="K1568" s="4">
        <f>VLOOKUP(A1568,[1]Transactions!$A$2:$Y$3480,14,FALSE)</f>
        <v>36367</v>
      </c>
      <c r="M1568" t="b">
        <f>VLOOKUP(A1568,[1]Transactions!$A$2:$Y$3480,5,FALSE)</f>
        <v>0</v>
      </c>
      <c r="N1568" t="str">
        <f>VLOOKUP(A1568,[1]Transactions!$A$2:$Y$3480,6,FALSE)</f>
        <v>Approved</v>
      </c>
      <c r="O1568" t="str">
        <f>VLOOKUP(A1568,[1]Transactions!$A$1:$Y$3480,7,FALSE)</f>
        <v>Solex</v>
      </c>
      <c r="P1568" t="s">
        <v>28</v>
      </c>
      <c r="Q1568">
        <v>5</v>
      </c>
      <c r="R1568" t="s">
        <v>453</v>
      </c>
      <c r="S1568" t="s">
        <v>45</v>
      </c>
      <c r="T1568" t="s">
        <v>31</v>
      </c>
      <c r="U1568" t="s">
        <v>32</v>
      </c>
      <c r="V1568" t="s">
        <v>33</v>
      </c>
      <c r="W1568">
        <v>4</v>
      </c>
      <c r="X1568">
        <v>5</v>
      </c>
      <c r="Y1568">
        <v>3385.24</v>
      </c>
      <c r="Z1568">
        <v>2412.4499999999998</v>
      </c>
      <c r="AA1568">
        <v>53</v>
      </c>
      <c r="AB1568">
        <v>22</v>
      </c>
      <c r="AC1568">
        <v>5</v>
      </c>
      <c r="AD1568">
        <v>972.79</v>
      </c>
      <c r="AE1568">
        <f t="shared" si="171"/>
        <v>3</v>
      </c>
      <c r="AF1568">
        <f>_xlfn.IFS(AC1568&gt;=14,1,AND(AC1568&lt;=14,AC1568&gt;7),2,AND(AC1568&lt;=7,AC1568&gt;=5),3,AND(AC1568&lt;=4,AC1568&gt;0),4)</f>
        <v>3</v>
      </c>
      <c r="AG1568">
        <f t="shared" si="168"/>
        <v>4</v>
      </c>
      <c r="AH1568">
        <f t="shared" si="169"/>
        <v>334</v>
      </c>
      <c r="AI1568" t="str">
        <f t="shared" si="170"/>
        <v>Silver Customer</v>
      </c>
    </row>
    <row r="1569" spans="1:35" x14ac:dyDescent="0.3">
      <c r="A1569">
        <v>86</v>
      </c>
      <c r="B1569" t="s">
        <v>4731</v>
      </c>
      <c r="C1569">
        <v>2075</v>
      </c>
      <c r="D1569" t="s">
        <v>24</v>
      </c>
      <c r="E1569" t="s">
        <v>25</v>
      </c>
      <c r="F1569">
        <v>11</v>
      </c>
      <c r="G1569" t="s">
        <v>4732</v>
      </c>
      <c r="H1569" t="s">
        <v>4733</v>
      </c>
      <c r="I1569" t="str">
        <f>VLOOKUP(A1569,[1]Transactions!$A$2:$Y$3480,8,FALSE)</f>
        <v>Standard</v>
      </c>
      <c r="J1569">
        <f>VLOOKUP(A1569,[1]Transactions!$A$2:$Y$3480,13,FALSE)</f>
        <v>448.67999999999995</v>
      </c>
      <c r="K1569" s="4">
        <f>VLOOKUP(A1569,[1]Transactions!$A$2:$Y$3480,14,FALSE)</f>
        <v>38258</v>
      </c>
      <c r="M1569" t="b">
        <f>VLOOKUP(A1569,[1]Transactions!$A$2:$Y$3480,5,FALSE)</f>
        <v>0</v>
      </c>
      <c r="N1569" t="str">
        <f>VLOOKUP(A1569,[1]Transactions!$A$2:$Y$3480,6,FALSE)</f>
        <v>Approved</v>
      </c>
      <c r="O1569" t="str">
        <f>VLOOKUP(A1569,[1]Transactions!$A$1:$Y$3480,7,FALSE)</f>
        <v>Giant Bicycles</v>
      </c>
      <c r="P1569" t="s">
        <v>28</v>
      </c>
      <c r="Q1569">
        <v>75</v>
      </c>
      <c r="R1569" t="s">
        <v>356</v>
      </c>
      <c r="S1569" t="s">
        <v>30</v>
      </c>
      <c r="T1569" t="s">
        <v>46</v>
      </c>
      <c r="U1569" t="s">
        <v>32</v>
      </c>
      <c r="V1569" t="s">
        <v>33</v>
      </c>
      <c r="W1569">
        <v>7</v>
      </c>
      <c r="X1569">
        <v>9</v>
      </c>
      <c r="Y1569">
        <v>7319.35</v>
      </c>
      <c r="Z1569">
        <v>4959.26</v>
      </c>
      <c r="AA1569">
        <v>31</v>
      </c>
      <c r="AB1569">
        <v>0</v>
      </c>
      <c r="AC1569">
        <v>9</v>
      </c>
      <c r="AD1569">
        <v>2360.09</v>
      </c>
      <c r="AE1569">
        <f>_xlfn.IFS(AB1569&gt;=85,1,AND(AB1569&lt;=84,AB1569&gt;44),2,AND(AB1569&lt;=44,AB1569&gt;17),3,AND(AB1569&lt;=18,AB1569&gt;=0),4)</f>
        <v>4</v>
      </c>
      <c r="AF1569">
        <f t="shared" si="172"/>
        <v>2</v>
      </c>
      <c r="AG1569">
        <f t="shared" si="168"/>
        <v>3</v>
      </c>
      <c r="AH1569">
        <f t="shared" si="169"/>
        <v>423</v>
      </c>
      <c r="AI1569" t="str">
        <f t="shared" si="170"/>
        <v>Platinum Customer</v>
      </c>
    </row>
    <row r="1570" spans="1:35" x14ac:dyDescent="0.3">
      <c r="A1570">
        <v>2431</v>
      </c>
      <c r="B1570" t="s">
        <v>4734</v>
      </c>
      <c r="C1570">
        <v>4211</v>
      </c>
      <c r="D1570" t="s">
        <v>53</v>
      </c>
      <c r="E1570" t="s">
        <v>25</v>
      </c>
      <c r="F1570">
        <v>10</v>
      </c>
      <c r="G1570" t="s">
        <v>4735</v>
      </c>
      <c r="H1570" t="s">
        <v>4736</v>
      </c>
      <c r="I1570" t="str">
        <f>VLOOKUP(A1570,[1]Transactions!$A$2:$Y$3480,8,FALSE)</f>
        <v>Standard</v>
      </c>
      <c r="J1570">
        <f>VLOOKUP(A1570,[1]Transactions!$A$2:$Y$3480,13,FALSE)</f>
        <v>17.869999999999997</v>
      </c>
      <c r="K1570" s="4">
        <f>VLOOKUP(A1570,[1]Transactions!$A$2:$Y$3480,14,FALSE)</f>
        <v>38573</v>
      </c>
      <c r="M1570" t="b">
        <f>VLOOKUP(A1570,[1]Transactions!$A$2:$Y$3480,5,FALSE)</f>
        <v>0</v>
      </c>
      <c r="N1570" t="str">
        <f>VLOOKUP(A1570,[1]Transactions!$A$2:$Y$3480,6,FALSE)</f>
        <v>Approved</v>
      </c>
      <c r="O1570" t="str">
        <f>VLOOKUP(A1570,[1]Transactions!$A$1:$Y$3480,7,FALSE)</f>
        <v>Solex</v>
      </c>
      <c r="P1570" t="s">
        <v>28</v>
      </c>
      <c r="Q1570">
        <v>15</v>
      </c>
      <c r="R1570" t="s">
        <v>368</v>
      </c>
      <c r="S1570" t="s">
        <v>45</v>
      </c>
      <c r="T1570" t="s">
        <v>31</v>
      </c>
      <c r="U1570" t="s">
        <v>32</v>
      </c>
      <c r="V1570" t="s">
        <v>33</v>
      </c>
      <c r="W1570">
        <v>2</v>
      </c>
      <c r="X1570">
        <v>2</v>
      </c>
      <c r="Y1570">
        <v>1447.18</v>
      </c>
      <c r="Z1570">
        <v>1279.55</v>
      </c>
      <c r="AA1570">
        <v>20</v>
      </c>
      <c r="AB1570">
        <v>218</v>
      </c>
      <c r="AC1570">
        <v>2</v>
      </c>
      <c r="AD1570">
        <v>167.63</v>
      </c>
      <c r="AE1570">
        <f t="shared" si="171"/>
        <v>1</v>
      </c>
      <c r="AF1570">
        <f t="shared" si="172"/>
        <v>4</v>
      </c>
      <c r="AG1570">
        <f t="shared" si="168"/>
        <v>4</v>
      </c>
      <c r="AH1570">
        <f t="shared" si="169"/>
        <v>144</v>
      </c>
      <c r="AI1570" t="str">
        <f t="shared" si="170"/>
        <v>Bronz customer</v>
      </c>
    </row>
    <row r="1571" spans="1:35" x14ac:dyDescent="0.3">
      <c r="A1571">
        <v>3077</v>
      </c>
      <c r="B1571" t="s">
        <v>4737</v>
      </c>
      <c r="C1571">
        <v>2099</v>
      </c>
      <c r="D1571" t="s">
        <v>24</v>
      </c>
      <c r="E1571" t="s">
        <v>25</v>
      </c>
      <c r="F1571">
        <v>10</v>
      </c>
      <c r="G1571" t="s">
        <v>4738</v>
      </c>
      <c r="H1571" t="s">
        <v>4739</v>
      </c>
      <c r="I1571" t="str">
        <f>VLOOKUP(A1571,[1]Transactions!$A$2:$Y$3480,8,FALSE)</f>
        <v>Standard</v>
      </c>
      <c r="J1571">
        <f>VLOOKUP(A1571,[1]Transactions!$A$2:$Y$3480,13,FALSE)</f>
        <v>144.26</v>
      </c>
      <c r="K1571" s="4">
        <f>VLOOKUP(A1571,[1]Transactions!$A$2:$Y$3480,14,FALSE)</f>
        <v>33888</v>
      </c>
      <c r="M1571" t="b">
        <f>VLOOKUP(A1571,[1]Transactions!$A$2:$Y$3480,5,FALSE)</f>
        <v>0</v>
      </c>
      <c r="N1571" t="str">
        <f>VLOOKUP(A1571,[1]Transactions!$A$2:$Y$3480,6,FALSE)</f>
        <v>Approved</v>
      </c>
      <c r="O1571" t="str">
        <f>VLOOKUP(A1571,[1]Transactions!$A$1:$Y$3480,7,FALSE)</f>
        <v>Giant Bicycles</v>
      </c>
      <c r="P1571" t="s">
        <v>28</v>
      </c>
      <c r="Q1571">
        <v>19</v>
      </c>
      <c r="R1571" t="s">
        <v>84</v>
      </c>
      <c r="S1571" t="s">
        <v>119</v>
      </c>
      <c r="T1571" t="s">
        <v>38</v>
      </c>
      <c r="U1571" t="s">
        <v>32</v>
      </c>
      <c r="V1571" t="s">
        <v>47</v>
      </c>
      <c r="W1571">
        <v>2</v>
      </c>
      <c r="X1571">
        <v>7</v>
      </c>
      <c r="Y1571">
        <v>8452.6200000000008</v>
      </c>
      <c r="Z1571">
        <v>4780.47</v>
      </c>
      <c r="AA1571">
        <v>20</v>
      </c>
      <c r="AB1571">
        <v>16</v>
      </c>
      <c r="AC1571">
        <v>7</v>
      </c>
      <c r="AD1571">
        <v>3672.15</v>
      </c>
      <c r="AE1571">
        <f t="shared" si="171"/>
        <v>4</v>
      </c>
      <c r="AF1571">
        <f t="shared" si="172"/>
        <v>3</v>
      </c>
      <c r="AG1571">
        <f t="shared" si="168"/>
        <v>2</v>
      </c>
      <c r="AH1571">
        <f t="shared" si="169"/>
        <v>432</v>
      </c>
      <c r="AI1571" t="str">
        <f t="shared" si="170"/>
        <v>Platinum Customer</v>
      </c>
    </row>
    <row r="1572" spans="1:35" x14ac:dyDescent="0.3">
      <c r="A1572">
        <v>361</v>
      </c>
      <c r="B1572" t="s">
        <v>4740</v>
      </c>
      <c r="C1572">
        <v>2075</v>
      </c>
      <c r="D1572" t="s">
        <v>24</v>
      </c>
      <c r="E1572" t="s">
        <v>25</v>
      </c>
      <c r="F1572">
        <v>11</v>
      </c>
      <c r="G1572" t="s">
        <v>4741</v>
      </c>
      <c r="H1572" t="s">
        <v>4742</v>
      </c>
      <c r="I1572" t="str">
        <f>VLOOKUP(A1572,[1]Transactions!$A$2:$Y$3480,8,FALSE)</f>
        <v>Standard</v>
      </c>
      <c r="J1572">
        <f>VLOOKUP(A1572,[1]Transactions!$A$2:$Y$3480,13,FALSE)</f>
        <v>1279.3999999999999</v>
      </c>
      <c r="K1572" s="4">
        <f>VLOOKUP(A1572,[1]Transactions!$A$2:$Y$3480,14,FALSE)</f>
        <v>39915</v>
      </c>
      <c r="M1572" t="b">
        <f>VLOOKUP(A1572,[1]Transactions!$A$2:$Y$3480,5,FALSE)</f>
        <v>0</v>
      </c>
      <c r="N1572" t="str">
        <f>VLOOKUP(A1572,[1]Transactions!$A$2:$Y$3480,6,FALSE)</f>
        <v>Approved</v>
      </c>
      <c r="O1572" t="str">
        <f>VLOOKUP(A1572,[1]Transactions!$A$1:$Y$3480,7,FALSE)</f>
        <v>WeareA2B</v>
      </c>
      <c r="P1572" t="s">
        <v>43</v>
      </c>
      <c r="Q1572">
        <v>59</v>
      </c>
      <c r="R1572" t="s">
        <v>242</v>
      </c>
      <c r="S1572" t="s">
        <v>30</v>
      </c>
      <c r="T1572" t="s">
        <v>31</v>
      </c>
      <c r="U1572" t="s">
        <v>32</v>
      </c>
      <c r="V1572" t="s">
        <v>33</v>
      </c>
      <c r="W1572">
        <v>2</v>
      </c>
      <c r="X1572">
        <v>7</v>
      </c>
      <c r="Y1572">
        <v>6592.67</v>
      </c>
      <c r="Z1572">
        <v>3164.52</v>
      </c>
      <c r="AA1572">
        <v>21</v>
      </c>
      <c r="AB1572">
        <v>146</v>
      </c>
      <c r="AC1572">
        <v>7</v>
      </c>
      <c r="AD1572">
        <v>3428.15</v>
      </c>
      <c r="AE1572">
        <f t="shared" si="171"/>
        <v>1</v>
      </c>
      <c r="AF1572">
        <f t="shared" si="172"/>
        <v>3</v>
      </c>
      <c r="AG1572">
        <f t="shared" si="168"/>
        <v>2</v>
      </c>
      <c r="AH1572">
        <f t="shared" si="169"/>
        <v>132</v>
      </c>
      <c r="AI1572" t="str">
        <f t="shared" si="170"/>
        <v>Bronz customer</v>
      </c>
    </row>
    <row r="1573" spans="1:35" x14ac:dyDescent="0.3">
      <c r="A1573">
        <v>2035</v>
      </c>
      <c r="B1573" t="s">
        <v>4743</v>
      </c>
      <c r="C1573">
        <v>2428</v>
      </c>
      <c r="D1573" t="s">
        <v>24</v>
      </c>
      <c r="E1573" t="s">
        <v>25</v>
      </c>
      <c r="F1573">
        <v>7</v>
      </c>
      <c r="G1573" t="s">
        <v>1307</v>
      </c>
      <c r="H1573" t="s">
        <v>4744</v>
      </c>
      <c r="I1573" t="str">
        <f>VLOOKUP(A1573,[1]Transactions!$A$2:$Y$3480,8,FALSE)</f>
        <v>Standard</v>
      </c>
      <c r="J1573">
        <f>VLOOKUP(A1573,[1]Transactions!$A$2:$Y$3480,13,FALSE)</f>
        <v>45.960000000000008</v>
      </c>
      <c r="K1573" s="4">
        <f>VLOOKUP(A1573,[1]Transactions!$A$2:$Y$3480,14,FALSE)</f>
        <v>35707</v>
      </c>
      <c r="M1573" t="b">
        <f>VLOOKUP(A1573,[1]Transactions!$A$2:$Y$3480,5,FALSE)</f>
        <v>1</v>
      </c>
      <c r="N1573" t="str">
        <f>VLOOKUP(A1573,[1]Transactions!$A$2:$Y$3480,6,FALSE)</f>
        <v>Approved</v>
      </c>
      <c r="O1573" t="str">
        <f>VLOOKUP(A1573,[1]Transactions!$A$1:$Y$3480,7,FALSE)</f>
        <v>OHM Cycles</v>
      </c>
      <c r="P1573" t="s">
        <v>28</v>
      </c>
      <c r="Q1573">
        <v>40</v>
      </c>
      <c r="R1573" t="s">
        <v>665</v>
      </c>
      <c r="S1573" t="s">
        <v>30</v>
      </c>
      <c r="T1573" t="s">
        <v>31</v>
      </c>
      <c r="U1573" t="s">
        <v>32</v>
      </c>
      <c r="V1573" t="s">
        <v>47</v>
      </c>
      <c r="W1573">
        <v>19</v>
      </c>
      <c r="X1573">
        <v>3</v>
      </c>
      <c r="Y1573">
        <v>2797.16</v>
      </c>
      <c r="Z1573">
        <v>1391.23</v>
      </c>
      <c r="AA1573">
        <v>41</v>
      </c>
      <c r="AB1573">
        <v>127</v>
      </c>
      <c r="AC1573">
        <v>3</v>
      </c>
      <c r="AD1573">
        <v>1405.93</v>
      </c>
      <c r="AE1573">
        <f t="shared" si="171"/>
        <v>1</v>
      </c>
      <c r="AF1573">
        <f t="shared" si="172"/>
        <v>4</v>
      </c>
      <c r="AG1573">
        <f t="shared" si="168"/>
        <v>4</v>
      </c>
      <c r="AH1573">
        <f t="shared" si="169"/>
        <v>144</v>
      </c>
      <c r="AI1573" t="str">
        <f t="shared" si="170"/>
        <v>Bronz customer</v>
      </c>
    </row>
    <row r="1574" spans="1:35" x14ac:dyDescent="0.3">
      <c r="A1574">
        <v>3487</v>
      </c>
      <c r="B1574" t="s">
        <v>4745</v>
      </c>
      <c r="C1574">
        <v>3146</v>
      </c>
      <c r="D1574" t="s">
        <v>40</v>
      </c>
      <c r="E1574" t="s">
        <v>25</v>
      </c>
      <c r="F1574">
        <v>9</v>
      </c>
      <c r="G1574" t="s">
        <v>3055</v>
      </c>
      <c r="H1574" t="s">
        <v>2604</v>
      </c>
      <c r="I1574" t="e">
        <f>VLOOKUP(A1574,[1]Transactions!$A$2:$Y$3480,8,FALSE)</f>
        <v>#N/A</v>
      </c>
      <c r="J1574" t="e">
        <f>VLOOKUP(A1574,[1]Transactions!$A$2:$Y$3480,13,FALSE)</f>
        <v>#N/A</v>
      </c>
      <c r="K1574" s="4" t="e">
        <f>VLOOKUP(A1574,[1]Transactions!$A$2:$Y$3480,14,FALSE)</f>
        <v>#N/A</v>
      </c>
      <c r="M1574" t="e">
        <f>VLOOKUP(A1574,[1]Transactions!$A$2:$Y$3480,5,FALSE)</f>
        <v>#N/A</v>
      </c>
      <c r="N1574" t="e">
        <f>VLOOKUP(A1574,[1]Transactions!$A$2:$Y$3480,6,FALSE)</f>
        <v>#N/A</v>
      </c>
      <c r="O1574" t="e">
        <f>VLOOKUP(A1574,[1]Transactions!$A$1:$Y$3480,7,FALSE)</f>
        <v>#N/A</v>
      </c>
      <c r="P1574" t="s">
        <v>43</v>
      </c>
      <c r="Q1574">
        <v>4</v>
      </c>
      <c r="R1574" t="s">
        <v>134</v>
      </c>
      <c r="S1574" t="s">
        <v>30</v>
      </c>
      <c r="T1574" t="s">
        <v>46</v>
      </c>
      <c r="U1574" t="s">
        <v>32</v>
      </c>
      <c r="V1574" t="s">
        <v>47</v>
      </c>
      <c r="W1574">
        <v>18</v>
      </c>
      <c r="X1574">
        <v>3</v>
      </c>
      <c r="Y1574">
        <v>3715.32</v>
      </c>
      <c r="Z1574">
        <v>1877.57</v>
      </c>
      <c r="AA1574">
        <v>42</v>
      </c>
      <c r="AB1574">
        <v>10</v>
      </c>
      <c r="AC1574">
        <v>3</v>
      </c>
      <c r="AD1574">
        <v>1837.75</v>
      </c>
      <c r="AE1574">
        <f t="shared" si="171"/>
        <v>4</v>
      </c>
      <c r="AF1574">
        <f t="shared" si="172"/>
        <v>4</v>
      </c>
      <c r="AG1574">
        <f t="shared" si="168"/>
        <v>4</v>
      </c>
      <c r="AH1574">
        <f t="shared" si="169"/>
        <v>444</v>
      </c>
      <c r="AI1574" t="str">
        <f t="shared" si="170"/>
        <v>Platinum Customer</v>
      </c>
    </row>
    <row r="1575" spans="1:35" x14ac:dyDescent="0.3">
      <c r="A1575">
        <v>2878</v>
      </c>
      <c r="B1575" t="s">
        <v>4746</v>
      </c>
      <c r="C1575">
        <v>2316</v>
      </c>
      <c r="D1575" t="s">
        <v>24</v>
      </c>
      <c r="E1575" t="s">
        <v>25</v>
      </c>
      <c r="F1575">
        <v>6</v>
      </c>
      <c r="G1575" t="s">
        <v>4747</v>
      </c>
      <c r="H1575" t="s">
        <v>4748</v>
      </c>
      <c r="I1575" t="str">
        <f>VLOOKUP(A1575,[1]Transactions!$A$2:$Y$3480,8,FALSE)</f>
        <v>Mountain</v>
      </c>
      <c r="J1575">
        <f>VLOOKUP(A1575,[1]Transactions!$A$2:$Y$3480,13,FALSE)</f>
        <v>75.75</v>
      </c>
      <c r="K1575" s="4">
        <f>VLOOKUP(A1575,[1]Transactions!$A$2:$Y$3480,14,FALSE)</f>
        <v>33455</v>
      </c>
      <c r="M1575" t="b">
        <f>VLOOKUP(A1575,[1]Transactions!$A$2:$Y$3480,5,FALSE)</f>
        <v>1</v>
      </c>
      <c r="N1575" t="str">
        <f>VLOOKUP(A1575,[1]Transactions!$A$2:$Y$3480,6,FALSE)</f>
        <v>Approved</v>
      </c>
      <c r="O1575" t="str">
        <f>VLOOKUP(A1575,[1]Transactions!$A$1:$Y$3480,7,FALSE)</f>
        <v>Norco Bicycles</v>
      </c>
      <c r="P1575" t="s">
        <v>28</v>
      </c>
      <c r="Q1575">
        <v>73</v>
      </c>
      <c r="R1575" t="s">
        <v>706</v>
      </c>
      <c r="S1575" t="s">
        <v>176</v>
      </c>
      <c r="T1575" t="s">
        <v>31</v>
      </c>
      <c r="U1575" t="s">
        <v>32</v>
      </c>
      <c r="V1575" t="s">
        <v>33</v>
      </c>
      <c r="W1575">
        <v>9</v>
      </c>
      <c r="X1575">
        <v>3</v>
      </c>
      <c r="Y1575">
        <v>2319.39</v>
      </c>
      <c r="Z1575">
        <v>1534.48</v>
      </c>
      <c r="AA1575">
        <v>34</v>
      </c>
      <c r="AB1575">
        <v>0</v>
      </c>
      <c r="AC1575">
        <v>3</v>
      </c>
      <c r="AD1575">
        <v>784.91</v>
      </c>
      <c r="AE1575">
        <f>_xlfn.IFS(AB1575&gt;=85,1,AND(AB1575&lt;=84,AB1575&gt;44),2,AND(AB1575&lt;=44,AB1575&gt;17),3,AND(AB1575&lt;=18,AB1575&gt;=0),4)</f>
        <v>4</v>
      </c>
      <c r="AF1575">
        <f t="shared" si="172"/>
        <v>4</v>
      </c>
      <c r="AG1575">
        <f t="shared" si="168"/>
        <v>4</v>
      </c>
      <c r="AH1575">
        <f t="shared" si="169"/>
        <v>444</v>
      </c>
      <c r="AI1575" t="str">
        <f t="shared" si="170"/>
        <v>Platinum Customer</v>
      </c>
    </row>
    <row r="1576" spans="1:35" x14ac:dyDescent="0.3">
      <c r="A1576">
        <v>1919</v>
      </c>
      <c r="B1576" t="s">
        <v>4749</v>
      </c>
      <c r="C1576">
        <v>4179</v>
      </c>
      <c r="D1576" t="s">
        <v>53</v>
      </c>
      <c r="E1576" t="s">
        <v>25</v>
      </c>
      <c r="F1576">
        <v>8</v>
      </c>
      <c r="G1576" t="s">
        <v>4750</v>
      </c>
      <c r="H1576" t="s">
        <v>4751</v>
      </c>
      <c r="I1576" t="str">
        <f>VLOOKUP(A1576,[1]Transactions!$A$2:$Y$3480,8,FALSE)</f>
        <v>Touring</v>
      </c>
      <c r="J1576">
        <f>VLOOKUP(A1576,[1]Transactions!$A$2:$Y$3480,13,FALSE)</f>
        <v>1630.25</v>
      </c>
      <c r="K1576" s="4">
        <f>VLOOKUP(A1576,[1]Transactions!$A$2:$Y$3480,14,FALSE)</f>
        <v>33259</v>
      </c>
      <c r="M1576" t="b">
        <f>VLOOKUP(A1576,[1]Transactions!$A$2:$Y$3480,5,FALSE)</f>
        <v>0</v>
      </c>
      <c r="N1576" t="str">
        <f>VLOOKUP(A1576,[1]Transactions!$A$2:$Y$3480,6,FALSE)</f>
        <v>Approved</v>
      </c>
      <c r="O1576" t="str">
        <f>VLOOKUP(A1576,[1]Transactions!$A$1:$Y$3480,7,FALSE)</f>
        <v>WeareA2B</v>
      </c>
      <c r="P1576" t="s">
        <v>28</v>
      </c>
      <c r="Q1576">
        <v>40</v>
      </c>
      <c r="R1576" t="s">
        <v>554</v>
      </c>
      <c r="S1576" t="s">
        <v>7272</v>
      </c>
      <c r="T1576" t="s">
        <v>31</v>
      </c>
      <c r="U1576" t="s">
        <v>32</v>
      </c>
      <c r="V1576" t="s">
        <v>33</v>
      </c>
      <c r="W1576">
        <v>19</v>
      </c>
      <c r="X1576">
        <v>4</v>
      </c>
      <c r="Y1576">
        <v>3935.23</v>
      </c>
      <c r="Z1576">
        <v>2093.98</v>
      </c>
      <c r="AA1576">
        <v>59</v>
      </c>
      <c r="AB1576">
        <v>44</v>
      </c>
      <c r="AC1576">
        <v>4</v>
      </c>
      <c r="AD1576">
        <v>1841.25</v>
      </c>
      <c r="AE1576">
        <f t="shared" si="171"/>
        <v>3</v>
      </c>
      <c r="AF1576">
        <f t="shared" si="172"/>
        <v>4</v>
      </c>
      <c r="AG1576">
        <f t="shared" si="168"/>
        <v>4</v>
      </c>
      <c r="AH1576">
        <f t="shared" si="169"/>
        <v>344</v>
      </c>
      <c r="AI1576" t="str">
        <f t="shared" si="170"/>
        <v>Silver Customer</v>
      </c>
    </row>
    <row r="1577" spans="1:35" x14ac:dyDescent="0.3">
      <c r="A1577">
        <v>609</v>
      </c>
      <c r="B1577" t="s">
        <v>4752</v>
      </c>
      <c r="C1577">
        <v>2176</v>
      </c>
      <c r="D1577" t="s">
        <v>24</v>
      </c>
      <c r="E1577" t="s">
        <v>25</v>
      </c>
      <c r="F1577">
        <v>9</v>
      </c>
      <c r="G1577" t="s">
        <v>961</v>
      </c>
      <c r="H1577" t="s">
        <v>4753</v>
      </c>
      <c r="I1577" t="str">
        <f>VLOOKUP(A1577,[1]Transactions!$A$2:$Y$3480,8,FALSE)</f>
        <v>Standard</v>
      </c>
      <c r="J1577">
        <f>VLOOKUP(A1577,[1]Transactions!$A$2:$Y$3480,13,FALSE)</f>
        <v>827.15999999999985</v>
      </c>
      <c r="K1577" s="4">
        <f>VLOOKUP(A1577,[1]Transactions!$A$2:$Y$3480,14,FALSE)</f>
        <v>36668</v>
      </c>
      <c r="M1577" t="b">
        <f>VLOOKUP(A1577,[1]Transactions!$A$2:$Y$3480,5,FALSE)</f>
        <v>0</v>
      </c>
      <c r="N1577" t="str">
        <f>VLOOKUP(A1577,[1]Transactions!$A$2:$Y$3480,6,FALSE)</f>
        <v>Approved</v>
      </c>
      <c r="O1577" t="str">
        <f>VLOOKUP(A1577,[1]Transactions!$A$1:$Y$3480,7,FALSE)</f>
        <v>WeareA2B</v>
      </c>
      <c r="P1577" t="s">
        <v>43</v>
      </c>
      <c r="Q1577">
        <v>32</v>
      </c>
      <c r="R1577" t="s">
        <v>175</v>
      </c>
      <c r="S1577" t="s">
        <v>30</v>
      </c>
      <c r="T1577" t="s">
        <v>31</v>
      </c>
      <c r="U1577" t="s">
        <v>32</v>
      </c>
      <c r="V1577" t="s">
        <v>47</v>
      </c>
      <c r="W1577">
        <v>1</v>
      </c>
      <c r="X1577">
        <v>4</v>
      </c>
      <c r="Y1577">
        <v>3937.44</v>
      </c>
      <c r="Z1577">
        <v>1768.71</v>
      </c>
      <c r="AA1577">
        <v>19</v>
      </c>
      <c r="AB1577">
        <v>36</v>
      </c>
      <c r="AC1577">
        <v>4</v>
      </c>
      <c r="AD1577">
        <v>2168.73</v>
      </c>
      <c r="AE1577">
        <f t="shared" si="171"/>
        <v>3</v>
      </c>
      <c r="AF1577">
        <f t="shared" si="172"/>
        <v>4</v>
      </c>
      <c r="AG1577">
        <f t="shared" si="168"/>
        <v>3</v>
      </c>
      <c r="AH1577">
        <f t="shared" si="169"/>
        <v>343</v>
      </c>
      <c r="AI1577" t="str">
        <f t="shared" si="170"/>
        <v>Silver Customer</v>
      </c>
    </row>
    <row r="1578" spans="1:35" x14ac:dyDescent="0.3">
      <c r="A1578">
        <v>3143</v>
      </c>
      <c r="B1578" t="s">
        <v>4754</v>
      </c>
      <c r="C1578">
        <v>3000</v>
      </c>
      <c r="D1578" t="s">
        <v>40</v>
      </c>
      <c r="E1578" t="s">
        <v>25</v>
      </c>
      <c r="F1578">
        <v>8</v>
      </c>
      <c r="G1578" t="s">
        <v>1198</v>
      </c>
      <c r="H1578" t="s">
        <v>4755</v>
      </c>
      <c r="I1578" t="str">
        <f>VLOOKUP(A1578,[1]Transactions!$A$2:$Y$3480,8,FALSE)</f>
        <v>Road</v>
      </c>
      <c r="J1578">
        <f>VLOOKUP(A1578,[1]Transactions!$A$2:$Y$3480,13,FALSE)</f>
        <v>4.8</v>
      </c>
      <c r="K1578" s="4">
        <f>VLOOKUP(A1578,[1]Transactions!$A$2:$Y$3480,14,FALSE)</f>
        <v>36334</v>
      </c>
      <c r="M1578" t="b">
        <f>VLOOKUP(A1578,[1]Transactions!$A$2:$Y$3480,5,FALSE)</f>
        <v>0</v>
      </c>
      <c r="N1578" t="str">
        <f>VLOOKUP(A1578,[1]Transactions!$A$2:$Y$3480,6,FALSE)</f>
        <v>Approved</v>
      </c>
      <c r="O1578" t="str">
        <f>VLOOKUP(A1578,[1]Transactions!$A$1:$Y$3480,7,FALSE)</f>
        <v>OHM Cycles</v>
      </c>
      <c r="P1578" t="s">
        <v>43</v>
      </c>
      <c r="Q1578">
        <v>0</v>
      </c>
      <c r="R1578" t="s">
        <v>607</v>
      </c>
      <c r="S1578" t="s">
        <v>119</v>
      </c>
      <c r="T1578" t="s">
        <v>31</v>
      </c>
      <c r="U1578" t="s">
        <v>32</v>
      </c>
      <c r="V1578" t="s">
        <v>47</v>
      </c>
      <c r="W1578">
        <v>5</v>
      </c>
      <c r="X1578">
        <v>11</v>
      </c>
      <c r="Y1578">
        <v>10532.28</v>
      </c>
      <c r="Z1578">
        <v>7170.44</v>
      </c>
      <c r="AA1578">
        <v>23</v>
      </c>
      <c r="AB1578">
        <v>20</v>
      </c>
      <c r="AC1578">
        <v>11</v>
      </c>
      <c r="AD1578">
        <v>3361.84</v>
      </c>
      <c r="AE1578">
        <f t="shared" si="171"/>
        <v>3</v>
      </c>
      <c r="AF1578">
        <f t="shared" si="172"/>
        <v>2</v>
      </c>
      <c r="AG1578">
        <f t="shared" si="168"/>
        <v>2</v>
      </c>
      <c r="AH1578">
        <f t="shared" si="169"/>
        <v>322</v>
      </c>
      <c r="AI1578" t="str">
        <f t="shared" si="170"/>
        <v>Silver Customer</v>
      </c>
    </row>
    <row r="1579" spans="1:35" x14ac:dyDescent="0.3">
      <c r="A1579">
        <v>3420</v>
      </c>
      <c r="B1579" t="s">
        <v>4756</v>
      </c>
      <c r="C1579">
        <v>4118</v>
      </c>
      <c r="D1579" t="s">
        <v>53</v>
      </c>
      <c r="E1579" t="s">
        <v>25</v>
      </c>
      <c r="F1579">
        <v>5</v>
      </c>
      <c r="G1579" t="s">
        <v>4757</v>
      </c>
      <c r="H1579" t="s">
        <v>4758</v>
      </c>
      <c r="I1579" t="str">
        <f>VLOOKUP(A1579,[1]Transactions!$A$2:$Y$3480,8,FALSE)</f>
        <v>Standard</v>
      </c>
      <c r="J1579">
        <f>VLOOKUP(A1579,[1]Transactions!$A$2:$Y$3480,13,FALSE)</f>
        <v>43.97</v>
      </c>
      <c r="K1579" s="4">
        <f>VLOOKUP(A1579,[1]Transactions!$A$2:$Y$3480,14,FALSE)</f>
        <v>37668</v>
      </c>
      <c r="M1579" t="b">
        <f>VLOOKUP(A1579,[1]Transactions!$A$2:$Y$3480,5,FALSE)</f>
        <v>0</v>
      </c>
      <c r="N1579" t="str">
        <f>VLOOKUP(A1579,[1]Transactions!$A$2:$Y$3480,6,FALSE)</f>
        <v>Approved</v>
      </c>
      <c r="O1579" t="str">
        <f>VLOOKUP(A1579,[1]Transactions!$A$1:$Y$3480,7,FALSE)</f>
        <v>WeareA2B</v>
      </c>
      <c r="P1579" t="s">
        <v>28</v>
      </c>
      <c r="Q1579">
        <v>96</v>
      </c>
      <c r="R1579" t="s">
        <v>822</v>
      </c>
      <c r="S1579" t="s">
        <v>45</v>
      </c>
      <c r="T1579" t="s">
        <v>31</v>
      </c>
      <c r="U1579" t="s">
        <v>32</v>
      </c>
      <c r="V1579" t="s">
        <v>33</v>
      </c>
      <c r="W1579">
        <v>19</v>
      </c>
      <c r="X1579">
        <v>11</v>
      </c>
      <c r="Y1579">
        <v>13885.45</v>
      </c>
      <c r="Z1579">
        <v>7077.27</v>
      </c>
      <c r="AA1579">
        <v>40</v>
      </c>
      <c r="AB1579">
        <v>5</v>
      </c>
      <c r="AC1579">
        <v>11</v>
      </c>
      <c r="AD1579">
        <v>6808.18</v>
      </c>
      <c r="AE1579">
        <f t="shared" si="171"/>
        <v>4</v>
      </c>
      <c r="AF1579">
        <f t="shared" si="172"/>
        <v>2</v>
      </c>
      <c r="AG1579">
        <f t="shared" si="168"/>
        <v>1</v>
      </c>
      <c r="AH1579">
        <f t="shared" si="169"/>
        <v>421</v>
      </c>
      <c r="AI1579" t="str">
        <f t="shared" si="170"/>
        <v>Platinum Customer</v>
      </c>
    </row>
    <row r="1580" spans="1:35" x14ac:dyDescent="0.3">
      <c r="A1580">
        <v>1377</v>
      </c>
      <c r="B1580" t="s">
        <v>4759</v>
      </c>
      <c r="C1580">
        <v>3170</v>
      </c>
      <c r="D1580" t="s">
        <v>40</v>
      </c>
      <c r="E1580" t="s">
        <v>25</v>
      </c>
      <c r="F1580">
        <v>10</v>
      </c>
      <c r="G1580" t="s">
        <v>4074</v>
      </c>
      <c r="H1580" t="s">
        <v>4760</v>
      </c>
      <c r="I1580" t="str">
        <f>VLOOKUP(A1580,[1]Transactions!$A$2:$Y$3480,8,FALSE)</f>
        <v>Road</v>
      </c>
      <c r="J1580">
        <f>VLOOKUP(A1580,[1]Transactions!$A$2:$Y$3480,13,FALSE)</f>
        <v>75.139999999999986</v>
      </c>
      <c r="K1580" s="4">
        <f>VLOOKUP(A1580,[1]Transactions!$A$2:$Y$3480,14,FALSE)</f>
        <v>42560</v>
      </c>
      <c r="M1580" t="b">
        <f>VLOOKUP(A1580,[1]Transactions!$A$2:$Y$3480,5,FALSE)</f>
        <v>1</v>
      </c>
      <c r="N1580" t="str">
        <f>VLOOKUP(A1580,[1]Transactions!$A$2:$Y$3480,6,FALSE)</f>
        <v>Approved</v>
      </c>
      <c r="O1580" t="str">
        <f>VLOOKUP(A1580,[1]Transactions!$A$1:$Y$3480,7,FALSE)</f>
        <v>OHM Cycles</v>
      </c>
      <c r="P1580" t="s">
        <v>28</v>
      </c>
      <c r="Q1580">
        <v>86</v>
      </c>
      <c r="R1580" t="s">
        <v>61</v>
      </c>
      <c r="S1580" t="s">
        <v>57</v>
      </c>
      <c r="T1580" t="s">
        <v>31</v>
      </c>
      <c r="U1580" t="s">
        <v>32</v>
      </c>
      <c r="V1580" t="s">
        <v>33</v>
      </c>
      <c r="W1580">
        <v>2</v>
      </c>
      <c r="X1580">
        <v>5</v>
      </c>
      <c r="Y1580">
        <v>5783.17</v>
      </c>
      <c r="Z1580">
        <v>2969.09</v>
      </c>
      <c r="AA1580">
        <v>31</v>
      </c>
      <c r="AB1580">
        <v>75</v>
      </c>
      <c r="AC1580">
        <v>5</v>
      </c>
      <c r="AD1580">
        <v>2814.08</v>
      </c>
      <c r="AE1580">
        <f t="shared" si="171"/>
        <v>2</v>
      </c>
      <c r="AF1580">
        <f>_xlfn.IFS(AC1580&gt;=14,1,AND(AC1580&lt;=14,AC1580&gt;7),2,AND(AC1580&lt;=7,AC1580&gt;=5),3,AND(AC1580&lt;=4,AC1580&gt;0),4)</f>
        <v>3</v>
      </c>
      <c r="AG1580">
        <f t="shared" si="168"/>
        <v>3</v>
      </c>
      <c r="AH1580">
        <f t="shared" si="169"/>
        <v>233</v>
      </c>
      <c r="AI1580" t="str">
        <f t="shared" si="170"/>
        <v>Gold Customerr</v>
      </c>
    </row>
    <row r="1581" spans="1:35" x14ac:dyDescent="0.3">
      <c r="A1581">
        <v>3258</v>
      </c>
      <c r="B1581" t="s">
        <v>4761</v>
      </c>
      <c r="C1581">
        <v>2093</v>
      </c>
      <c r="D1581" t="s">
        <v>24</v>
      </c>
      <c r="E1581" t="s">
        <v>25</v>
      </c>
      <c r="F1581">
        <v>9</v>
      </c>
      <c r="G1581" t="s">
        <v>4762</v>
      </c>
      <c r="H1581" t="s">
        <v>4763</v>
      </c>
      <c r="I1581" t="str">
        <f>VLOOKUP(A1581,[1]Transactions!$A$2:$Y$3480,8,FALSE)</f>
        <v>Standard</v>
      </c>
      <c r="J1581">
        <f>VLOOKUP(A1581,[1]Transactions!$A$2:$Y$3480,13,FALSE)</f>
        <v>217.51</v>
      </c>
      <c r="K1581" s="4">
        <f>VLOOKUP(A1581,[1]Transactions!$A$2:$Y$3480,14,FALSE)</f>
        <v>40779</v>
      </c>
      <c r="M1581" t="b">
        <f>VLOOKUP(A1581,[1]Transactions!$A$2:$Y$3480,5,FALSE)</f>
        <v>0</v>
      </c>
      <c r="N1581" t="str">
        <f>VLOOKUP(A1581,[1]Transactions!$A$2:$Y$3480,6,FALSE)</f>
        <v>Approved</v>
      </c>
      <c r="O1581" t="str">
        <f>VLOOKUP(A1581,[1]Transactions!$A$1:$Y$3480,7,FALSE)</f>
        <v>Giant Bicycles</v>
      </c>
      <c r="P1581" t="s">
        <v>43</v>
      </c>
      <c r="Q1581">
        <v>77</v>
      </c>
      <c r="R1581" t="s">
        <v>191</v>
      </c>
      <c r="S1581" t="s">
        <v>57</v>
      </c>
      <c r="T1581" t="s">
        <v>31</v>
      </c>
      <c r="U1581" t="s">
        <v>32</v>
      </c>
      <c r="V1581" t="s">
        <v>33</v>
      </c>
      <c r="W1581">
        <v>18</v>
      </c>
      <c r="X1581">
        <v>8</v>
      </c>
      <c r="Y1581">
        <v>11196.13</v>
      </c>
      <c r="Z1581">
        <v>6374.23</v>
      </c>
      <c r="AA1581">
        <v>41</v>
      </c>
      <c r="AB1581">
        <v>17</v>
      </c>
      <c r="AC1581">
        <v>8</v>
      </c>
      <c r="AD1581">
        <v>4821.8999999999996</v>
      </c>
      <c r="AE1581">
        <f t="shared" si="171"/>
        <v>4</v>
      </c>
      <c r="AF1581">
        <f t="shared" si="172"/>
        <v>2</v>
      </c>
      <c r="AG1581">
        <f t="shared" si="168"/>
        <v>1</v>
      </c>
      <c r="AH1581">
        <f t="shared" si="169"/>
        <v>421</v>
      </c>
      <c r="AI1581" t="str">
        <f t="shared" si="170"/>
        <v>Platinum Customer</v>
      </c>
    </row>
    <row r="1582" spans="1:35" x14ac:dyDescent="0.3">
      <c r="A1582">
        <v>1869</v>
      </c>
      <c r="B1582" t="s">
        <v>4764</v>
      </c>
      <c r="C1582">
        <v>4226</v>
      </c>
      <c r="D1582" t="s">
        <v>53</v>
      </c>
      <c r="E1582" t="s">
        <v>25</v>
      </c>
      <c r="F1582">
        <v>7</v>
      </c>
      <c r="G1582" t="s">
        <v>1746</v>
      </c>
      <c r="H1582" t="s">
        <v>4765</v>
      </c>
      <c r="I1582" t="str">
        <f>VLOOKUP(A1582,[1]Transactions!$A$2:$Y$3480,8,FALSE)</f>
        <v>Standard</v>
      </c>
      <c r="J1582">
        <f>VLOOKUP(A1582,[1]Transactions!$A$2:$Y$3480,13,FALSE)</f>
        <v>179.44</v>
      </c>
      <c r="K1582" s="4">
        <f>VLOOKUP(A1582,[1]Transactions!$A$2:$Y$3480,14,FALSE)</f>
        <v>34143</v>
      </c>
      <c r="M1582" t="b">
        <f>VLOOKUP(A1582,[1]Transactions!$A$2:$Y$3480,5,FALSE)</f>
        <v>0</v>
      </c>
      <c r="N1582" t="str">
        <f>VLOOKUP(A1582,[1]Transactions!$A$2:$Y$3480,6,FALSE)</f>
        <v>Approved</v>
      </c>
      <c r="O1582" t="str">
        <f>VLOOKUP(A1582,[1]Transactions!$A$1:$Y$3480,7,FALSE)</f>
        <v>Solex</v>
      </c>
      <c r="P1582" t="s">
        <v>43</v>
      </c>
      <c r="Q1582">
        <v>73</v>
      </c>
      <c r="R1582" t="s">
        <v>2442</v>
      </c>
      <c r="S1582" t="s">
        <v>45</v>
      </c>
      <c r="T1582" t="s">
        <v>46</v>
      </c>
      <c r="U1582" t="s">
        <v>32</v>
      </c>
      <c r="V1582" t="s">
        <v>33</v>
      </c>
      <c r="W1582">
        <v>9</v>
      </c>
      <c r="X1582">
        <v>4</v>
      </c>
      <c r="Y1582">
        <v>3260.59</v>
      </c>
      <c r="Z1582">
        <v>1637.16</v>
      </c>
      <c r="AA1582">
        <v>42</v>
      </c>
      <c r="AB1582">
        <v>41</v>
      </c>
      <c r="AC1582">
        <v>4</v>
      </c>
      <c r="AD1582">
        <v>1623.43</v>
      </c>
      <c r="AE1582">
        <f t="shared" si="171"/>
        <v>3</v>
      </c>
      <c r="AF1582">
        <f t="shared" si="172"/>
        <v>4</v>
      </c>
      <c r="AG1582">
        <f t="shared" si="168"/>
        <v>4</v>
      </c>
      <c r="AH1582">
        <f t="shared" si="169"/>
        <v>344</v>
      </c>
      <c r="AI1582" t="str">
        <f t="shared" si="170"/>
        <v>Silver Customer</v>
      </c>
    </row>
    <row r="1583" spans="1:35" x14ac:dyDescent="0.3">
      <c r="A1583">
        <v>2796</v>
      </c>
      <c r="B1583" t="s">
        <v>4766</v>
      </c>
      <c r="C1583">
        <v>2343</v>
      </c>
      <c r="D1583" t="s">
        <v>24</v>
      </c>
      <c r="E1583" t="s">
        <v>25</v>
      </c>
      <c r="F1583">
        <v>2</v>
      </c>
      <c r="G1583" t="s">
        <v>4767</v>
      </c>
      <c r="H1583" t="s">
        <v>313</v>
      </c>
      <c r="I1583" t="str">
        <f>VLOOKUP(A1583,[1]Transactions!$A$2:$Y$3480,8,FALSE)</f>
        <v>Standard</v>
      </c>
      <c r="J1583">
        <f>VLOOKUP(A1583,[1]Transactions!$A$2:$Y$3480,13,FALSE)</f>
        <v>1028.76</v>
      </c>
      <c r="K1583" s="4">
        <f>VLOOKUP(A1583,[1]Transactions!$A$2:$Y$3480,14,FALSE)</f>
        <v>42710</v>
      </c>
      <c r="M1583" t="b">
        <f>VLOOKUP(A1583,[1]Transactions!$A$2:$Y$3480,5,FALSE)</f>
        <v>0</v>
      </c>
      <c r="N1583" t="str">
        <f>VLOOKUP(A1583,[1]Transactions!$A$2:$Y$3480,6,FALSE)</f>
        <v>Approved</v>
      </c>
      <c r="O1583" t="str">
        <f>VLOOKUP(A1583,[1]Transactions!$A$1:$Y$3480,7,FALSE)</f>
        <v>WeareA2B</v>
      </c>
      <c r="P1583" t="s">
        <v>43</v>
      </c>
      <c r="Q1583">
        <v>52</v>
      </c>
      <c r="R1583" t="s">
        <v>2252</v>
      </c>
      <c r="S1583" t="s">
        <v>119</v>
      </c>
      <c r="T1583" t="s">
        <v>31</v>
      </c>
      <c r="U1583" t="s">
        <v>32</v>
      </c>
      <c r="V1583" t="s">
        <v>47</v>
      </c>
      <c r="W1583">
        <v>9</v>
      </c>
      <c r="X1583">
        <v>7</v>
      </c>
      <c r="Y1583">
        <v>8157.72</v>
      </c>
      <c r="Z1583">
        <v>4341.29</v>
      </c>
      <c r="AA1583">
        <v>42</v>
      </c>
      <c r="AB1583">
        <v>8</v>
      </c>
      <c r="AC1583">
        <v>7</v>
      </c>
      <c r="AD1583">
        <v>3816.43</v>
      </c>
      <c r="AE1583">
        <f t="shared" si="171"/>
        <v>4</v>
      </c>
      <c r="AF1583">
        <f t="shared" si="172"/>
        <v>3</v>
      </c>
      <c r="AG1583">
        <f t="shared" si="168"/>
        <v>2</v>
      </c>
      <c r="AH1583">
        <f t="shared" si="169"/>
        <v>432</v>
      </c>
      <c r="AI1583" t="str">
        <f t="shared" si="170"/>
        <v>Platinum Customer</v>
      </c>
    </row>
    <row r="1584" spans="1:35" x14ac:dyDescent="0.3">
      <c r="A1584">
        <v>789</v>
      </c>
      <c r="B1584" t="s">
        <v>4768</v>
      </c>
      <c r="C1584">
        <v>2126</v>
      </c>
      <c r="D1584" t="s">
        <v>24</v>
      </c>
      <c r="E1584" t="s">
        <v>25</v>
      </c>
      <c r="F1584">
        <v>11</v>
      </c>
      <c r="G1584" t="s">
        <v>4769</v>
      </c>
      <c r="H1584" t="s">
        <v>4770</v>
      </c>
      <c r="I1584" t="str">
        <f>VLOOKUP(A1584,[1]Transactions!$A$2:$Y$3480,8,FALSE)</f>
        <v>Road</v>
      </c>
      <c r="J1584">
        <f>VLOOKUP(A1584,[1]Transactions!$A$2:$Y$3480,13,FALSE)</f>
        <v>445.20999999999992</v>
      </c>
      <c r="K1584" s="4">
        <f>VLOOKUP(A1584,[1]Transactions!$A$2:$Y$3480,14,FALSE)</f>
        <v>42226</v>
      </c>
      <c r="M1584" t="b">
        <f>VLOOKUP(A1584,[1]Transactions!$A$2:$Y$3480,5,FALSE)</f>
        <v>1</v>
      </c>
      <c r="N1584" t="str">
        <f>VLOOKUP(A1584,[1]Transactions!$A$2:$Y$3480,6,FALSE)</f>
        <v>Approved</v>
      </c>
      <c r="O1584" t="str">
        <f>VLOOKUP(A1584,[1]Transactions!$A$1:$Y$3480,7,FALSE)</f>
        <v>Norco Bicycles</v>
      </c>
      <c r="P1584" t="s">
        <v>43</v>
      </c>
      <c r="Q1584">
        <v>69</v>
      </c>
      <c r="R1584" t="s">
        <v>567</v>
      </c>
      <c r="S1584" t="s">
        <v>119</v>
      </c>
      <c r="T1584" t="s">
        <v>38</v>
      </c>
      <c r="U1584" t="s">
        <v>32</v>
      </c>
      <c r="V1584" t="s">
        <v>33</v>
      </c>
      <c r="W1584">
        <v>14</v>
      </c>
      <c r="X1584">
        <v>8</v>
      </c>
      <c r="Y1584">
        <v>4497.3</v>
      </c>
      <c r="Z1584">
        <v>1604.54</v>
      </c>
      <c r="AA1584">
        <v>42</v>
      </c>
      <c r="AB1584">
        <v>4</v>
      </c>
      <c r="AC1584">
        <v>8</v>
      </c>
      <c r="AD1584">
        <v>2892.76</v>
      </c>
      <c r="AE1584">
        <f t="shared" si="171"/>
        <v>4</v>
      </c>
      <c r="AF1584">
        <f t="shared" si="172"/>
        <v>2</v>
      </c>
      <c r="AG1584">
        <f t="shared" si="168"/>
        <v>3</v>
      </c>
      <c r="AH1584">
        <f t="shared" si="169"/>
        <v>423</v>
      </c>
      <c r="AI1584" t="str">
        <f t="shared" si="170"/>
        <v>Platinum Customer</v>
      </c>
    </row>
    <row r="1585" spans="1:35" x14ac:dyDescent="0.3">
      <c r="A1585">
        <v>224</v>
      </c>
      <c r="B1585" t="s">
        <v>4771</v>
      </c>
      <c r="C1585">
        <v>2110</v>
      </c>
      <c r="D1585" t="s">
        <v>24</v>
      </c>
      <c r="E1585" t="s">
        <v>25</v>
      </c>
      <c r="F1585">
        <v>12</v>
      </c>
      <c r="G1585" t="s">
        <v>3652</v>
      </c>
      <c r="H1585" t="s">
        <v>4772</v>
      </c>
      <c r="I1585" t="str">
        <f>VLOOKUP(A1585,[1]Transactions!$A$2:$Y$3480,8,FALSE)</f>
        <v>Road</v>
      </c>
      <c r="J1585">
        <f>VLOOKUP(A1585,[1]Transactions!$A$2:$Y$3480,13,FALSE)</f>
        <v>198.22000000000003</v>
      </c>
      <c r="K1585" s="4">
        <f>VLOOKUP(A1585,[1]Transactions!$A$2:$Y$3480,14,FALSE)</f>
        <v>33879</v>
      </c>
      <c r="M1585" t="b">
        <f>VLOOKUP(A1585,[1]Transactions!$A$2:$Y$3480,5,FALSE)</f>
        <v>1</v>
      </c>
      <c r="N1585" t="str">
        <f>VLOOKUP(A1585,[1]Transactions!$A$2:$Y$3480,6,FALSE)</f>
        <v>Approved</v>
      </c>
      <c r="O1585" t="str">
        <f>VLOOKUP(A1585,[1]Transactions!$A$1:$Y$3480,7,FALSE)</f>
        <v>Giant Bicycles</v>
      </c>
      <c r="P1585" t="s">
        <v>28</v>
      </c>
      <c r="Q1585">
        <v>2</v>
      </c>
      <c r="R1585" t="s">
        <v>1064</v>
      </c>
      <c r="S1585" t="s">
        <v>45</v>
      </c>
      <c r="T1585" t="s">
        <v>38</v>
      </c>
      <c r="U1585" t="s">
        <v>32</v>
      </c>
      <c r="V1585" t="s">
        <v>47</v>
      </c>
      <c r="W1585">
        <v>17</v>
      </c>
      <c r="X1585">
        <v>5</v>
      </c>
      <c r="Y1585">
        <v>4216.53</v>
      </c>
      <c r="Z1585">
        <v>1754.74</v>
      </c>
      <c r="AA1585">
        <v>52</v>
      </c>
      <c r="AB1585">
        <v>1</v>
      </c>
      <c r="AC1585">
        <v>5</v>
      </c>
      <c r="AD1585">
        <v>2461.79</v>
      </c>
      <c r="AE1585">
        <f t="shared" si="171"/>
        <v>4</v>
      </c>
      <c r="AF1585">
        <f>_xlfn.IFS(AC1585&gt;=14,1,AND(AC1585&lt;=14,AC1585&gt;7),2,AND(AC1585&lt;=7,AC1585&gt;=5),3,AND(AC1585&lt;=4,AC1585&gt;0),4)</f>
        <v>3</v>
      </c>
      <c r="AG1585">
        <f t="shared" si="168"/>
        <v>3</v>
      </c>
      <c r="AH1585">
        <f t="shared" si="169"/>
        <v>433</v>
      </c>
      <c r="AI1585" t="str">
        <f t="shared" si="170"/>
        <v>Platinum Customer</v>
      </c>
    </row>
    <row r="1586" spans="1:35" x14ac:dyDescent="0.3">
      <c r="A1586">
        <v>3053</v>
      </c>
      <c r="B1586" t="s">
        <v>4773</v>
      </c>
      <c r="C1586">
        <v>2428</v>
      </c>
      <c r="D1586" t="s">
        <v>24</v>
      </c>
      <c r="E1586" t="s">
        <v>25</v>
      </c>
      <c r="F1586">
        <v>5</v>
      </c>
      <c r="G1586" t="s">
        <v>4774</v>
      </c>
      <c r="I1586" t="str">
        <f>VLOOKUP(A1586,[1]Transactions!$A$2:$Y$3480,8,FALSE)</f>
        <v>Touring</v>
      </c>
      <c r="J1586">
        <f>VLOOKUP(A1586,[1]Transactions!$A$2:$Y$3480,13,FALSE)</f>
        <v>1630.25</v>
      </c>
      <c r="K1586" s="4">
        <f>VLOOKUP(A1586,[1]Transactions!$A$2:$Y$3480,14,FALSE)</f>
        <v>34586</v>
      </c>
      <c r="M1586" t="b">
        <f>VLOOKUP(A1586,[1]Transactions!$A$2:$Y$3480,5,FALSE)</f>
        <v>0</v>
      </c>
      <c r="N1586" t="str">
        <f>VLOOKUP(A1586,[1]Transactions!$A$2:$Y$3480,6,FALSE)</f>
        <v>Approved</v>
      </c>
      <c r="O1586" t="str">
        <f>VLOOKUP(A1586,[1]Transactions!$A$1:$Y$3480,7,FALSE)</f>
        <v>WeareA2B</v>
      </c>
      <c r="P1586" t="s">
        <v>43</v>
      </c>
      <c r="Q1586">
        <v>67</v>
      </c>
      <c r="R1586" t="s">
        <v>437</v>
      </c>
      <c r="S1586" t="s">
        <v>57</v>
      </c>
      <c r="T1586" t="s">
        <v>46</v>
      </c>
      <c r="U1586" t="s">
        <v>32</v>
      </c>
      <c r="V1586" t="s">
        <v>47</v>
      </c>
      <c r="W1586">
        <v>17</v>
      </c>
      <c r="X1586">
        <v>4</v>
      </c>
      <c r="Y1586">
        <v>3823.21</v>
      </c>
      <c r="Z1586">
        <v>1484.68</v>
      </c>
      <c r="AA1586">
        <v>36</v>
      </c>
      <c r="AB1586">
        <v>193</v>
      </c>
      <c r="AC1586">
        <v>4</v>
      </c>
      <c r="AD1586">
        <v>2338.5300000000002</v>
      </c>
      <c r="AE1586">
        <f t="shared" si="171"/>
        <v>1</v>
      </c>
      <c r="AF1586">
        <f t="shared" si="172"/>
        <v>4</v>
      </c>
      <c r="AG1586">
        <f t="shared" si="168"/>
        <v>3</v>
      </c>
      <c r="AH1586">
        <f t="shared" si="169"/>
        <v>143</v>
      </c>
      <c r="AI1586" t="str">
        <f t="shared" si="170"/>
        <v>Bronz customer</v>
      </c>
    </row>
    <row r="1587" spans="1:35" x14ac:dyDescent="0.3">
      <c r="A1587">
        <v>1455</v>
      </c>
      <c r="B1587" t="s">
        <v>4775</v>
      </c>
      <c r="C1587">
        <v>2560</v>
      </c>
      <c r="D1587" t="s">
        <v>24</v>
      </c>
      <c r="E1587" t="s">
        <v>25</v>
      </c>
      <c r="F1587">
        <v>7</v>
      </c>
      <c r="G1587" t="s">
        <v>4776</v>
      </c>
      <c r="I1587" t="str">
        <f>VLOOKUP(A1587,[1]Transactions!$A$2:$Y$3480,8,FALSE)</f>
        <v>Standard</v>
      </c>
      <c r="J1587">
        <f>VLOOKUP(A1587,[1]Transactions!$A$2:$Y$3480,13,FALSE)</f>
        <v>437.46</v>
      </c>
      <c r="K1587" s="4">
        <f>VLOOKUP(A1587,[1]Transactions!$A$2:$Y$3480,14,FALSE)</f>
        <v>35560</v>
      </c>
      <c r="M1587" t="b">
        <f>VLOOKUP(A1587,[1]Transactions!$A$2:$Y$3480,5,FALSE)</f>
        <v>0</v>
      </c>
      <c r="N1587" t="str">
        <f>VLOOKUP(A1587,[1]Transactions!$A$2:$Y$3480,6,FALSE)</f>
        <v>Approved</v>
      </c>
      <c r="O1587" t="str">
        <f>VLOOKUP(A1587,[1]Transactions!$A$1:$Y$3480,7,FALSE)</f>
        <v>Solex</v>
      </c>
      <c r="P1587" t="s">
        <v>43</v>
      </c>
      <c r="Q1587">
        <v>2</v>
      </c>
      <c r="R1587" t="s">
        <v>2745</v>
      </c>
      <c r="S1587" t="s">
        <v>176</v>
      </c>
      <c r="T1587" t="s">
        <v>38</v>
      </c>
      <c r="U1587" t="s">
        <v>32</v>
      </c>
      <c r="V1587" t="s">
        <v>47</v>
      </c>
      <c r="W1587">
        <v>8</v>
      </c>
      <c r="X1587">
        <v>4</v>
      </c>
      <c r="Y1587">
        <v>4018.67</v>
      </c>
      <c r="Z1587">
        <v>2359.1799999999998</v>
      </c>
      <c r="AA1587">
        <v>28</v>
      </c>
      <c r="AB1587">
        <v>32</v>
      </c>
      <c r="AC1587">
        <v>4</v>
      </c>
      <c r="AD1587">
        <v>1659.49</v>
      </c>
      <c r="AE1587">
        <f t="shared" si="171"/>
        <v>3</v>
      </c>
      <c r="AF1587">
        <f t="shared" si="172"/>
        <v>4</v>
      </c>
      <c r="AG1587">
        <f t="shared" si="168"/>
        <v>4</v>
      </c>
      <c r="AH1587">
        <f t="shared" si="169"/>
        <v>344</v>
      </c>
      <c r="AI1587" t="str">
        <f t="shared" si="170"/>
        <v>Silver Customer</v>
      </c>
    </row>
    <row r="1588" spans="1:35" x14ac:dyDescent="0.3">
      <c r="A1588">
        <v>1657</v>
      </c>
      <c r="B1588" t="s">
        <v>4777</v>
      </c>
      <c r="C1588">
        <v>2763</v>
      </c>
      <c r="D1588" t="s">
        <v>24</v>
      </c>
      <c r="E1588" t="s">
        <v>25</v>
      </c>
      <c r="F1588">
        <v>9</v>
      </c>
      <c r="G1588" t="s">
        <v>4778</v>
      </c>
      <c r="H1588" t="s">
        <v>4779</v>
      </c>
      <c r="I1588" t="str">
        <f>VLOOKUP(A1588,[1]Transactions!$A$2:$Y$3480,8,FALSE)</f>
        <v>Standard</v>
      </c>
      <c r="J1588">
        <f>VLOOKUP(A1588,[1]Transactions!$A$2:$Y$3480,13,FALSE)</f>
        <v>198.29000000000002</v>
      </c>
      <c r="K1588" s="4">
        <f>VLOOKUP(A1588,[1]Transactions!$A$2:$Y$3480,14,FALSE)</f>
        <v>42105</v>
      </c>
      <c r="M1588" t="b">
        <f>VLOOKUP(A1588,[1]Transactions!$A$2:$Y$3480,5,FALSE)</f>
        <v>1</v>
      </c>
      <c r="N1588" t="str">
        <f>VLOOKUP(A1588,[1]Transactions!$A$2:$Y$3480,6,FALSE)</f>
        <v>Approved</v>
      </c>
      <c r="O1588" t="str">
        <f>VLOOKUP(A1588,[1]Transactions!$A$1:$Y$3480,7,FALSE)</f>
        <v>Trek Bicycles</v>
      </c>
      <c r="P1588" t="s">
        <v>28</v>
      </c>
      <c r="Q1588">
        <v>11</v>
      </c>
      <c r="R1588" t="s">
        <v>2759</v>
      </c>
      <c r="S1588" t="s">
        <v>45</v>
      </c>
      <c r="T1588" t="s">
        <v>31</v>
      </c>
      <c r="U1588" t="s">
        <v>32</v>
      </c>
      <c r="V1588" t="s">
        <v>47</v>
      </c>
      <c r="W1588">
        <v>5</v>
      </c>
      <c r="X1588">
        <v>5</v>
      </c>
      <c r="Y1588">
        <v>5480.33</v>
      </c>
      <c r="Z1588">
        <v>2804.61</v>
      </c>
      <c r="AA1588">
        <v>43</v>
      </c>
      <c r="AB1588">
        <v>61</v>
      </c>
      <c r="AC1588">
        <v>5</v>
      </c>
      <c r="AD1588">
        <v>2675.72</v>
      </c>
      <c r="AE1588">
        <f t="shared" si="171"/>
        <v>2</v>
      </c>
      <c r="AF1588">
        <f t="shared" ref="AF1588:AF1589" si="176">_xlfn.IFS(AC1588&gt;=14,1,AND(AC1588&lt;=14,AC1588&gt;7),2,AND(AC1588&lt;=7,AC1588&gt;=5),3,AND(AC1588&lt;=4,AC1588&gt;0),4)</f>
        <v>3</v>
      </c>
      <c r="AG1588">
        <f t="shared" si="168"/>
        <v>3</v>
      </c>
      <c r="AH1588">
        <f t="shared" si="169"/>
        <v>233</v>
      </c>
      <c r="AI1588" t="str">
        <f t="shared" si="170"/>
        <v>Gold Customerr</v>
      </c>
    </row>
    <row r="1589" spans="1:35" x14ac:dyDescent="0.3">
      <c r="A1589">
        <v>2366</v>
      </c>
      <c r="B1589" t="s">
        <v>4780</v>
      </c>
      <c r="C1589">
        <v>2300</v>
      </c>
      <c r="D1589" t="s">
        <v>24</v>
      </c>
      <c r="E1589" t="s">
        <v>25</v>
      </c>
      <c r="F1589">
        <v>9</v>
      </c>
      <c r="G1589" t="s">
        <v>4781</v>
      </c>
      <c r="H1589" t="s">
        <v>4782</v>
      </c>
      <c r="I1589" t="str">
        <f>VLOOKUP(A1589,[1]Transactions!$A$2:$Y$3480,8,FALSE)</f>
        <v>Standard</v>
      </c>
      <c r="J1589">
        <f>VLOOKUP(A1589,[1]Transactions!$A$2:$Y$3480,13,FALSE)</f>
        <v>110.80999999999995</v>
      </c>
      <c r="K1589" s="4">
        <f>VLOOKUP(A1589,[1]Transactions!$A$2:$Y$3480,14,FALSE)</f>
        <v>37698</v>
      </c>
      <c r="M1589" t="b">
        <f>VLOOKUP(A1589,[1]Transactions!$A$2:$Y$3480,5,FALSE)</f>
        <v>1</v>
      </c>
      <c r="N1589" t="str">
        <f>VLOOKUP(A1589,[1]Transactions!$A$2:$Y$3480,6,FALSE)</f>
        <v>Approved</v>
      </c>
      <c r="O1589" t="str">
        <f>VLOOKUP(A1589,[1]Transactions!$A$1:$Y$3480,7,FALSE)</f>
        <v>Trek Bicycles</v>
      </c>
      <c r="P1589" t="s">
        <v>43</v>
      </c>
      <c r="Q1589">
        <v>51</v>
      </c>
      <c r="R1589" t="s">
        <v>487</v>
      </c>
      <c r="S1589" t="s">
        <v>30</v>
      </c>
      <c r="T1589" t="s">
        <v>31</v>
      </c>
      <c r="U1589" t="s">
        <v>32</v>
      </c>
      <c r="V1589" t="s">
        <v>33</v>
      </c>
      <c r="W1589">
        <v>15</v>
      </c>
      <c r="X1589">
        <v>5</v>
      </c>
      <c r="Y1589">
        <v>5543.95</v>
      </c>
      <c r="Z1589">
        <v>2989.53</v>
      </c>
      <c r="AA1589">
        <v>45</v>
      </c>
      <c r="AB1589">
        <v>19</v>
      </c>
      <c r="AC1589">
        <v>5</v>
      </c>
      <c r="AD1589">
        <v>2554.42</v>
      </c>
      <c r="AE1589">
        <f t="shared" si="171"/>
        <v>3</v>
      </c>
      <c r="AF1589">
        <f t="shared" si="176"/>
        <v>3</v>
      </c>
      <c r="AG1589">
        <f t="shared" si="168"/>
        <v>3</v>
      </c>
      <c r="AH1589">
        <f t="shared" si="169"/>
        <v>333</v>
      </c>
      <c r="AI1589" t="str">
        <f t="shared" si="170"/>
        <v>Silver Customer</v>
      </c>
    </row>
    <row r="1590" spans="1:35" x14ac:dyDescent="0.3">
      <c r="A1590">
        <v>1254</v>
      </c>
      <c r="B1590" t="s">
        <v>4783</v>
      </c>
      <c r="C1590">
        <v>4701</v>
      </c>
      <c r="D1590" t="s">
        <v>53</v>
      </c>
      <c r="E1590" t="s">
        <v>25</v>
      </c>
      <c r="F1590">
        <v>1</v>
      </c>
      <c r="G1590" t="s">
        <v>4784</v>
      </c>
      <c r="H1590" t="s">
        <v>4785</v>
      </c>
      <c r="I1590" t="str">
        <f>VLOOKUP(A1590,[1]Transactions!$A$2:$Y$3480,8,FALSE)</f>
        <v>Standard</v>
      </c>
      <c r="J1590">
        <f>VLOOKUP(A1590,[1]Transactions!$A$2:$Y$3480,13,FALSE)</f>
        <v>1612.25</v>
      </c>
      <c r="K1590" s="4">
        <f>VLOOKUP(A1590,[1]Transactions!$A$2:$Y$3480,14,FALSE)</f>
        <v>37499</v>
      </c>
      <c r="M1590" t="b">
        <f>VLOOKUP(A1590,[1]Transactions!$A$2:$Y$3480,5,FALSE)</f>
        <v>0</v>
      </c>
      <c r="N1590" t="str">
        <f>VLOOKUP(A1590,[1]Transactions!$A$2:$Y$3480,6,FALSE)</f>
        <v>Approved</v>
      </c>
      <c r="O1590" t="str">
        <f>VLOOKUP(A1590,[1]Transactions!$A$1:$Y$3480,7,FALSE)</f>
        <v>Solex</v>
      </c>
      <c r="P1590" t="s">
        <v>28</v>
      </c>
      <c r="Q1590">
        <v>60</v>
      </c>
      <c r="R1590" t="s">
        <v>253</v>
      </c>
      <c r="S1590" t="s">
        <v>57</v>
      </c>
      <c r="T1590" t="s">
        <v>31</v>
      </c>
      <c r="U1590" t="s">
        <v>32</v>
      </c>
      <c r="V1590" t="s">
        <v>33</v>
      </c>
      <c r="W1590">
        <v>5</v>
      </c>
      <c r="X1590">
        <v>7</v>
      </c>
      <c r="Y1590">
        <v>6791.62</v>
      </c>
      <c r="Z1590">
        <v>3355.12</v>
      </c>
      <c r="AA1590">
        <v>61</v>
      </c>
      <c r="AB1590">
        <v>37</v>
      </c>
      <c r="AC1590">
        <v>7</v>
      </c>
      <c r="AD1590">
        <v>3436.5</v>
      </c>
      <c r="AE1590">
        <f t="shared" si="171"/>
        <v>3</v>
      </c>
      <c r="AF1590">
        <f t="shared" si="172"/>
        <v>3</v>
      </c>
      <c r="AG1590">
        <f t="shared" si="168"/>
        <v>2</v>
      </c>
      <c r="AH1590">
        <f t="shared" si="169"/>
        <v>332</v>
      </c>
      <c r="AI1590" t="str">
        <f t="shared" si="170"/>
        <v>Silver Customer</v>
      </c>
    </row>
    <row r="1591" spans="1:35" x14ac:dyDescent="0.3">
      <c r="A1591">
        <v>1743</v>
      </c>
      <c r="B1591" t="s">
        <v>4786</v>
      </c>
      <c r="C1591">
        <v>4570</v>
      </c>
      <c r="D1591" t="s">
        <v>53</v>
      </c>
      <c r="E1591" t="s">
        <v>25</v>
      </c>
      <c r="F1591">
        <v>3</v>
      </c>
      <c r="G1591" t="s">
        <v>4787</v>
      </c>
      <c r="H1591" t="s">
        <v>4788</v>
      </c>
      <c r="I1591" t="str">
        <f>VLOOKUP(A1591,[1]Transactions!$A$2:$Y$3480,8,FALSE)</f>
        <v>Standard</v>
      </c>
      <c r="J1591">
        <f>VLOOKUP(A1591,[1]Transactions!$A$2:$Y$3480,13,FALSE)</f>
        <v>155.65000000000009</v>
      </c>
      <c r="K1591" s="4">
        <f>VLOOKUP(A1591,[1]Transactions!$A$2:$Y$3480,14,FALSE)</f>
        <v>37626</v>
      </c>
      <c r="M1591" t="b">
        <f>VLOOKUP(A1591,[1]Transactions!$A$2:$Y$3480,5,FALSE)</f>
        <v>1</v>
      </c>
      <c r="N1591" t="str">
        <f>VLOOKUP(A1591,[1]Transactions!$A$2:$Y$3480,6,FALSE)</f>
        <v>Approved</v>
      </c>
      <c r="O1591" t="str">
        <f>VLOOKUP(A1591,[1]Transactions!$A$1:$Y$3480,7,FALSE)</f>
        <v>WeareA2B</v>
      </c>
      <c r="P1591" t="s">
        <v>28</v>
      </c>
      <c r="Q1591">
        <v>80</v>
      </c>
      <c r="R1591" t="s">
        <v>339</v>
      </c>
      <c r="S1591" t="s">
        <v>119</v>
      </c>
      <c r="T1591" t="s">
        <v>38</v>
      </c>
      <c r="U1591" t="s">
        <v>32</v>
      </c>
      <c r="V1591" t="s">
        <v>33</v>
      </c>
      <c r="W1591">
        <v>8</v>
      </c>
      <c r="X1591">
        <v>7</v>
      </c>
      <c r="Y1591">
        <v>8615.73</v>
      </c>
      <c r="Z1591">
        <v>4167.66</v>
      </c>
      <c r="AA1591">
        <v>39</v>
      </c>
      <c r="AB1591">
        <v>86</v>
      </c>
      <c r="AC1591">
        <v>7</v>
      </c>
      <c r="AD1591">
        <v>4448.07</v>
      </c>
      <c r="AE1591">
        <f t="shared" si="171"/>
        <v>1</v>
      </c>
      <c r="AF1591">
        <f t="shared" si="172"/>
        <v>3</v>
      </c>
      <c r="AG1591">
        <f t="shared" si="168"/>
        <v>1</v>
      </c>
      <c r="AH1591">
        <f t="shared" si="169"/>
        <v>131</v>
      </c>
      <c r="AI1591" t="str">
        <f t="shared" si="170"/>
        <v>Bronz customer</v>
      </c>
    </row>
    <row r="1592" spans="1:35" x14ac:dyDescent="0.3">
      <c r="A1592">
        <v>300</v>
      </c>
      <c r="B1592" t="s">
        <v>4789</v>
      </c>
      <c r="C1592">
        <v>3199</v>
      </c>
      <c r="D1592" t="s">
        <v>40</v>
      </c>
      <c r="E1592" t="s">
        <v>25</v>
      </c>
      <c r="F1592">
        <v>9</v>
      </c>
      <c r="G1592" t="s">
        <v>4790</v>
      </c>
      <c r="H1592" t="s">
        <v>4791</v>
      </c>
      <c r="I1592" t="str">
        <f>VLOOKUP(A1592,[1]Transactions!$A$2:$Y$3480,8,FALSE)</f>
        <v>Standard</v>
      </c>
      <c r="J1592">
        <f>VLOOKUP(A1592,[1]Transactions!$A$2:$Y$3480,13,FALSE)</f>
        <v>451.65000000000009</v>
      </c>
      <c r="K1592" s="4">
        <f>VLOOKUP(A1592,[1]Transactions!$A$2:$Y$3480,14,FALSE)</f>
        <v>38216</v>
      </c>
      <c r="M1592" t="b">
        <f>VLOOKUP(A1592,[1]Transactions!$A$2:$Y$3480,5,FALSE)</f>
        <v>1</v>
      </c>
      <c r="N1592" t="str">
        <f>VLOOKUP(A1592,[1]Transactions!$A$2:$Y$3480,6,FALSE)</f>
        <v>Approved</v>
      </c>
      <c r="O1592" t="str">
        <f>VLOOKUP(A1592,[1]Transactions!$A$1:$Y$3480,7,FALSE)</f>
        <v>Giant Bicycles</v>
      </c>
      <c r="P1592" t="s">
        <v>28</v>
      </c>
      <c r="Q1592">
        <v>88</v>
      </c>
      <c r="R1592" t="s">
        <v>265</v>
      </c>
      <c r="S1592" t="s">
        <v>30</v>
      </c>
      <c r="T1592" t="s">
        <v>31</v>
      </c>
      <c r="U1592" t="s">
        <v>32</v>
      </c>
      <c r="V1592" t="s">
        <v>47</v>
      </c>
      <c r="W1592">
        <v>9</v>
      </c>
      <c r="X1592">
        <v>5</v>
      </c>
      <c r="Y1592">
        <v>7003.74</v>
      </c>
      <c r="Z1592">
        <v>3527.84</v>
      </c>
      <c r="AA1592">
        <v>64</v>
      </c>
      <c r="AB1592">
        <v>156</v>
      </c>
      <c r="AC1592">
        <v>5</v>
      </c>
      <c r="AD1592">
        <v>3475.9</v>
      </c>
      <c r="AE1592">
        <f t="shared" si="171"/>
        <v>1</v>
      </c>
      <c r="AF1592">
        <f>_xlfn.IFS(AC1592&gt;=14,1,AND(AC1592&lt;=14,AC1592&gt;7),2,AND(AC1592&lt;=7,AC1592&gt;=5),3,AND(AC1592&lt;=4,AC1592&gt;0),4)</f>
        <v>3</v>
      </c>
      <c r="AG1592">
        <f t="shared" si="168"/>
        <v>2</v>
      </c>
      <c r="AH1592">
        <f t="shared" si="169"/>
        <v>132</v>
      </c>
      <c r="AI1592" t="str">
        <f t="shared" si="170"/>
        <v>Bronz customer</v>
      </c>
    </row>
    <row r="1593" spans="1:35" x14ac:dyDescent="0.3">
      <c r="A1593">
        <v>2495</v>
      </c>
      <c r="B1593" t="s">
        <v>4792</v>
      </c>
      <c r="C1593">
        <v>2560</v>
      </c>
      <c r="D1593" t="s">
        <v>24</v>
      </c>
      <c r="E1593" t="s">
        <v>25</v>
      </c>
      <c r="F1593">
        <v>8</v>
      </c>
      <c r="G1593" t="s">
        <v>4793</v>
      </c>
      <c r="H1593" t="s">
        <v>4794</v>
      </c>
      <c r="I1593" t="str">
        <f>VLOOKUP(A1593,[1]Transactions!$A$2:$Y$3480,8,FALSE)</f>
        <v>Road</v>
      </c>
      <c r="J1593">
        <f>VLOOKUP(A1593,[1]Transactions!$A$2:$Y$3480,13,FALSE)</f>
        <v>75.480000000000018</v>
      </c>
      <c r="K1593" s="4">
        <f>VLOOKUP(A1593,[1]Transactions!$A$2:$Y$3480,14,FALSE)</f>
        <v>38339</v>
      </c>
      <c r="M1593" t="b">
        <f>VLOOKUP(A1593,[1]Transactions!$A$2:$Y$3480,5,FALSE)</f>
        <v>0</v>
      </c>
      <c r="N1593" t="str">
        <f>VLOOKUP(A1593,[1]Transactions!$A$2:$Y$3480,6,FALSE)</f>
        <v>Approved</v>
      </c>
      <c r="O1593" t="str">
        <f>VLOOKUP(A1593,[1]Transactions!$A$1:$Y$3480,7,FALSE)</f>
        <v>Trek Bicycles</v>
      </c>
      <c r="P1593" t="s">
        <v>43</v>
      </c>
      <c r="Q1593">
        <v>89</v>
      </c>
      <c r="R1593" t="s">
        <v>762</v>
      </c>
      <c r="S1593" t="s">
        <v>219</v>
      </c>
      <c r="T1593" t="s">
        <v>38</v>
      </c>
      <c r="U1593" t="s">
        <v>32</v>
      </c>
      <c r="V1593" t="s">
        <v>47</v>
      </c>
      <c r="W1593">
        <v>17</v>
      </c>
      <c r="X1593">
        <v>8</v>
      </c>
      <c r="Y1593">
        <v>5497.11</v>
      </c>
      <c r="Z1593">
        <v>3264.33</v>
      </c>
      <c r="AA1593">
        <v>66</v>
      </c>
      <c r="AB1593">
        <v>31</v>
      </c>
      <c r="AC1593">
        <v>8</v>
      </c>
      <c r="AD1593">
        <v>2232.7800000000002</v>
      </c>
      <c r="AE1593">
        <f t="shared" si="171"/>
        <v>3</v>
      </c>
      <c r="AF1593">
        <f t="shared" si="172"/>
        <v>2</v>
      </c>
      <c r="AG1593">
        <f t="shared" si="168"/>
        <v>3</v>
      </c>
      <c r="AH1593">
        <f t="shared" si="169"/>
        <v>323</v>
      </c>
      <c r="AI1593" t="str">
        <f t="shared" si="170"/>
        <v>Silver Customer</v>
      </c>
    </row>
    <row r="1594" spans="1:35" x14ac:dyDescent="0.3">
      <c r="A1594">
        <v>1195</v>
      </c>
      <c r="B1594" t="s">
        <v>4795</v>
      </c>
      <c r="C1594">
        <v>3043</v>
      </c>
      <c r="D1594" t="s">
        <v>40</v>
      </c>
      <c r="E1594" t="s">
        <v>25</v>
      </c>
      <c r="F1594">
        <v>8</v>
      </c>
      <c r="G1594" t="s">
        <v>4796</v>
      </c>
      <c r="H1594" t="s">
        <v>4797</v>
      </c>
      <c r="I1594" t="str">
        <f>VLOOKUP(A1594,[1]Transactions!$A$2:$Y$3480,8,FALSE)</f>
        <v>Standard</v>
      </c>
      <c r="J1594">
        <f>VLOOKUP(A1594,[1]Transactions!$A$2:$Y$3480,13,FALSE)</f>
        <v>583.2700000000001</v>
      </c>
      <c r="K1594" s="4">
        <f>VLOOKUP(A1594,[1]Transactions!$A$2:$Y$3480,14,FALSE)</f>
        <v>38750</v>
      </c>
      <c r="M1594" t="b">
        <f>VLOOKUP(A1594,[1]Transactions!$A$2:$Y$3480,5,FALSE)</f>
        <v>1</v>
      </c>
      <c r="N1594" t="str">
        <f>VLOOKUP(A1594,[1]Transactions!$A$2:$Y$3480,6,FALSE)</f>
        <v>Approved</v>
      </c>
      <c r="O1594" t="str">
        <f>VLOOKUP(A1594,[1]Transactions!$A$1:$Y$3480,7,FALSE)</f>
        <v>OHM Cycles</v>
      </c>
      <c r="P1594" t="s">
        <v>43</v>
      </c>
      <c r="Q1594">
        <v>0</v>
      </c>
      <c r="R1594" t="s">
        <v>1748</v>
      </c>
      <c r="S1594" t="s">
        <v>183</v>
      </c>
      <c r="T1594" t="s">
        <v>31</v>
      </c>
      <c r="U1594" t="s">
        <v>32</v>
      </c>
      <c r="V1594" t="s">
        <v>47</v>
      </c>
      <c r="W1594">
        <v>18</v>
      </c>
      <c r="X1594">
        <v>5</v>
      </c>
      <c r="Y1594">
        <v>5178.38</v>
      </c>
      <c r="Z1594">
        <v>1714.57</v>
      </c>
      <c r="AA1594">
        <v>42</v>
      </c>
      <c r="AB1594">
        <v>19</v>
      </c>
      <c r="AC1594">
        <v>5</v>
      </c>
      <c r="AD1594">
        <v>3463.81</v>
      </c>
      <c r="AE1594">
        <f t="shared" si="171"/>
        <v>3</v>
      </c>
      <c r="AF1594">
        <f t="shared" ref="AF1594:AF1595" si="177">_xlfn.IFS(AC1594&gt;=14,1,AND(AC1594&lt;=14,AC1594&gt;7),2,AND(AC1594&lt;=7,AC1594&gt;=5),3,AND(AC1594&lt;=4,AC1594&gt;0),4)</f>
        <v>3</v>
      </c>
      <c r="AG1594">
        <f t="shared" si="168"/>
        <v>2</v>
      </c>
      <c r="AH1594">
        <f t="shared" si="169"/>
        <v>332</v>
      </c>
      <c r="AI1594" t="str">
        <f t="shared" si="170"/>
        <v>Silver Customer</v>
      </c>
    </row>
    <row r="1595" spans="1:35" x14ac:dyDescent="0.3">
      <c r="A1595">
        <v>2227</v>
      </c>
      <c r="B1595" t="s">
        <v>4798</v>
      </c>
      <c r="C1595">
        <v>3918</v>
      </c>
      <c r="D1595" t="s">
        <v>40</v>
      </c>
      <c r="E1595" t="s">
        <v>25</v>
      </c>
      <c r="F1595">
        <v>7</v>
      </c>
      <c r="G1595" t="s">
        <v>1062</v>
      </c>
      <c r="H1595" t="s">
        <v>4799</v>
      </c>
      <c r="I1595" t="str">
        <f>VLOOKUP(A1595,[1]Transactions!$A$2:$Y$3480,8,FALSE)</f>
        <v>Standard</v>
      </c>
      <c r="J1595">
        <f>VLOOKUP(A1595,[1]Transactions!$A$2:$Y$3480,13,FALSE)</f>
        <v>903.11</v>
      </c>
      <c r="K1595" s="4">
        <f>VLOOKUP(A1595,[1]Transactions!$A$2:$Y$3480,14,FALSE)</f>
        <v>34527</v>
      </c>
      <c r="M1595" t="b">
        <f>VLOOKUP(A1595,[1]Transactions!$A$2:$Y$3480,5,FALSE)</f>
        <v>0</v>
      </c>
      <c r="N1595" t="str">
        <f>VLOOKUP(A1595,[1]Transactions!$A$2:$Y$3480,6,FALSE)</f>
        <v>Approved</v>
      </c>
      <c r="O1595" t="str">
        <f>VLOOKUP(A1595,[1]Transactions!$A$1:$Y$3480,7,FALSE)</f>
        <v>Trek Bicycles</v>
      </c>
      <c r="P1595" t="s">
        <v>28</v>
      </c>
      <c r="Q1595">
        <v>45</v>
      </c>
      <c r="R1595" t="s">
        <v>3681</v>
      </c>
      <c r="S1595" t="s">
        <v>176</v>
      </c>
      <c r="T1595" t="s">
        <v>38</v>
      </c>
      <c r="U1595" t="s">
        <v>32</v>
      </c>
      <c r="V1595" t="s">
        <v>33</v>
      </c>
      <c r="W1595">
        <v>9</v>
      </c>
      <c r="X1595">
        <v>5</v>
      </c>
      <c r="Y1595">
        <v>5068.82</v>
      </c>
      <c r="Z1595">
        <v>2900.42</v>
      </c>
      <c r="AA1595">
        <v>44</v>
      </c>
      <c r="AB1595">
        <v>40</v>
      </c>
      <c r="AC1595">
        <v>5</v>
      </c>
      <c r="AD1595">
        <v>2168.4</v>
      </c>
      <c r="AE1595">
        <f t="shared" si="171"/>
        <v>3</v>
      </c>
      <c r="AF1595">
        <f t="shared" si="177"/>
        <v>3</v>
      </c>
      <c r="AG1595">
        <f t="shared" si="168"/>
        <v>3</v>
      </c>
      <c r="AH1595">
        <f t="shared" si="169"/>
        <v>333</v>
      </c>
      <c r="AI1595" t="str">
        <f t="shared" si="170"/>
        <v>Silver Customer</v>
      </c>
    </row>
    <row r="1596" spans="1:35" x14ac:dyDescent="0.3">
      <c r="A1596">
        <v>2686</v>
      </c>
      <c r="B1596" t="s">
        <v>4800</v>
      </c>
      <c r="C1596">
        <v>3174</v>
      </c>
      <c r="D1596" t="s">
        <v>40</v>
      </c>
      <c r="E1596" t="s">
        <v>25</v>
      </c>
      <c r="F1596">
        <v>8</v>
      </c>
      <c r="G1596" t="s">
        <v>4801</v>
      </c>
      <c r="H1596" t="s">
        <v>4802</v>
      </c>
      <c r="I1596" t="str">
        <f>VLOOKUP(A1596,[1]Transactions!$A$2:$Y$3480,8,FALSE)</f>
        <v>Standard</v>
      </c>
      <c r="J1596">
        <f>VLOOKUP(A1596,[1]Transactions!$A$2:$Y$3480,13,FALSE)</f>
        <v>409.86000000000013</v>
      </c>
      <c r="K1596" s="4">
        <f>VLOOKUP(A1596,[1]Transactions!$A$2:$Y$3480,14,FALSE)</f>
        <v>42105</v>
      </c>
      <c r="M1596" t="b">
        <f>VLOOKUP(A1596,[1]Transactions!$A$2:$Y$3480,5,FALSE)</f>
        <v>0</v>
      </c>
      <c r="N1596" t="str">
        <f>VLOOKUP(A1596,[1]Transactions!$A$2:$Y$3480,6,FALSE)</f>
        <v>Approved</v>
      </c>
      <c r="O1596" t="str">
        <f>VLOOKUP(A1596,[1]Transactions!$A$1:$Y$3480,7,FALSE)</f>
        <v>Solex</v>
      </c>
      <c r="P1596" t="s">
        <v>28</v>
      </c>
      <c r="Q1596">
        <v>63</v>
      </c>
      <c r="R1596" t="s">
        <v>2217</v>
      </c>
      <c r="S1596" t="s">
        <v>45</v>
      </c>
      <c r="T1596" t="s">
        <v>38</v>
      </c>
      <c r="U1596" t="s">
        <v>32</v>
      </c>
      <c r="V1596" t="s">
        <v>47</v>
      </c>
      <c r="W1596">
        <v>4</v>
      </c>
      <c r="X1596">
        <v>11</v>
      </c>
      <c r="Y1596">
        <v>13237.88</v>
      </c>
      <c r="Z1596">
        <v>7118.15</v>
      </c>
      <c r="AA1596">
        <v>24</v>
      </c>
      <c r="AB1596">
        <v>24</v>
      </c>
      <c r="AC1596">
        <v>11</v>
      </c>
      <c r="AD1596">
        <v>6119.73</v>
      </c>
      <c r="AE1596">
        <f t="shared" si="171"/>
        <v>3</v>
      </c>
      <c r="AF1596">
        <f t="shared" si="172"/>
        <v>2</v>
      </c>
      <c r="AG1596">
        <f t="shared" si="168"/>
        <v>1</v>
      </c>
      <c r="AH1596">
        <f t="shared" si="169"/>
        <v>321</v>
      </c>
      <c r="AI1596" t="str">
        <f t="shared" si="170"/>
        <v>Silver Customer</v>
      </c>
    </row>
    <row r="1597" spans="1:35" x14ac:dyDescent="0.3">
      <c r="A1597">
        <v>2711</v>
      </c>
      <c r="B1597" t="s">
        <v>4803</v>
      </c>
      <c r="C1597">
        <v>2095</v>
      </c>
      <c r="D1597" t="s">
        <v>24</v>
      </c>
      <c r="E1597" t="s">
        <v>25</v>
      </c>
      <c r="F1597">
        <v>11</v>
      </c>
      <c r="G1597" t="s">
        <v>2321</v>
      </c>
      <c r="H1597" t="s">
        <v>4804</v>
      </c>
      <c r="I1597" t="str">
        <f>VLOOKUP(A1597,[1]Transactions!$A$2:$Y$3480,8,FALSE)</f>
        <v>Standard</v>
      </c>
      <c r="J1597">
        <f>VLOOKUP(A1597,[1]Transactions!$A$2:$Y$3480,13,FALSE)</f>
        <v>182.81000000000017</v>
      </c>
      <c r="K1597" s="4">
        <f>VLOOKUP(A1597,[1]Transactions!$A$2:$Y$3480,14,FALSE)</f>
        <v>34586</v>
      </c>
      <c r="M1597" t="b">
        <f>VLOOKUP(A1597,[1]Transactions!$A$2:$Y$3480,5,FALSE)</f>
        <v>0</v>
      </c>
      <c r="N1597" t="str">
        <f>VLOOKUP(A1597,[1]Transactions!$A$2:$Y$3480,6,FALSE)</f>
        <v>Approved</v>
      </c>
      <c r="O1597" t="str">
        <f>VLOOKUP(A1597,[1]Transactions!$A$1:$Y$3480,7,FALSE)</f>
        <v>Norco Bicycles</v>
      </c>
      <c r="P1597" t="s">
        <v>28</v>
      </c>
      <c r="Q1597">
        <v>52</v>
      </c>
      <c r="R1597" t="s">
        <v>478</v>
      </c>
      <c r="S1597" t="s">
        <v>30</v>
      </c>
      <c r="T1597" t="s">
        <v>38</v>
      </c>
      <c r="U1597" t="s">
        <v>32</v>
      </c>
      <c r="V1597" t="s">
        <v>47</v>
      </c>
      <c r="W1597">
        <v>6</v>
      </c>
      <c r="X1597">
        <v>6</v>
      </c>
      <c r="Y1597">
        <v>6439.08</v>
      </c>
      <c r="Z1597">
        <v>3624.21</v>
      </c>
      <c r="AA1597">
        <v>50</v>
      </c>
      <c r="AB1597">
        <v>63</v>
      </c>
      <c r="AC1597">
        <v>6</v>
      </c>
      <c r="AD1597">
        <v>2814.87</v>
      </c>
      <c r="AE1597">
        <f t="shared" si="171"/>
        <v>2</v>
      </c>
      <c r="AF1597">
        <f t="shared" si="172"/>
        <v>3</v>
      </c>
      <c r="AG1597">
        <f t="shared" si="168"/>
        <v>3</v>
      </c>
      <c r="AH1597">
        <f t="shared" si="169"/>
        <v>233</v>
      </c>
      <c r="AI1597" t="str">
        <f t="shared" si="170"/>
        <v>Gold Customerr</v>
      </c>
    </row>
    <row r="1598" spans="1:35" x14ac:dyDescent="0.3">
      <c r="A1598">
        <v>2775</v>
      </c>
      <c r="B1598" t="s">
        <v>4805</v>
      </c>
      <c r="C1598">
        <v>4014</v>
      </c>
      <c r="D1598" t="s">
        <v>53</v>
      </c>
      <c r="E1598" t="s">
        <v>25</v>
      </c>
      <c r="F1598">
        <v>8</v>
      </c>
      <c r="G1598" t="s">
        <v>4806</v>
      </c>
      <c r="H1598" t="s">
        <v>4807</v>
      </c>
      <c r="I1598" t="str">
        <f>VLOOKUP(A1598,[1]Transactions!$A$2:$Y$3480,8,FALSE)</f>
        <v>Standard</v>
      </c>
      <c r="J1598">
        <f>VLOOKUP(A1598,[1]Transactions!$A$2:$Y$3480,13,FALSE)</f>
        <v>110.56</v>
      </c>
      <c r="K1598" s="4">
        <f>VLOOKUP(A1598,[1]Transactions!$A$2:$Y$3480,14,FALSE)</f>
        <v>36367</v>
      </c>
      <c r="M1598" t="b">
        <f>VLOOKUP(A1598,[1]Transactions!$A$2:$Y$3480,5,FALSE)</f>
        <v>1</v>
      </c>
      <c r="N1598" t="str">
        <f>VLOOKUP(A1598,[1]Transactions!$A$2:$Y$3480,6,FALSE)</f>
        <v>Approved</v>
      </c>
      <c r="O1598" t="str">
        <f>VLOOKUP(A1598,[1]Transactions!$A$1:$Y$3480,7,FALSE)</f>
        <v>OHM Cycles</v>
      </c>
      <c r="P1598" t="s">
        <v>43</v>
      </c>
      <c r="Q1598">
        <v>40</v>
      </c>
      <c r="R1598" t="s">
        <v>335</v>
      </c>
      <c r="S1598" t="s">
        <v>119</v>
      </c>
      <c r="T1598" t="s">
        <v>31</v>
      </c>
      <c r="U1598" t="s">
        <v>32</v>
      </c>
      <c r="V1598" t="s">
        <v>33</v>
      </c>
      <c r="W1598">
        <v>7</v>
      </c>
      <c r="X1598">
        <v>6</v>
      </c>
      <c r="Y1598">
        <v>6201.93</v>
      </c>
      <c r="Z1598">
        <v>4279.74</v>
      </c>
      <c r="AA1598">
        <v>53</v>
      </c>
      <c r="AB1598">
        <v>12</v>
      </c>
      <c r="AC1598">
        <v>6</v>
      </c>
      <c r="AD1598">
        <v>1922.19</v>
      </c>
      <c r="AE1598">
        <f t="shared" si="171"/>
        <v>4</v>
      </c>
      <c r="AF1598">
        <f t="shared" si="172"/>
        <v>3</v>
      </c>
      <c r="AG1598">
        <f t="shared" si="168"/>
        <v>3</v>
      </c>
      <c r="AH1598">
        <f t="shared" si="169"/>
        <v>433</v>
      </c>
      <c r="AI1598" t="str">
        <f t="shared" si="170"/>
        <v>Platinum Customer</v>
      </c>
    </row>
    <row r="1599" spans="1:35" x14ac:dyDescent="0.3">
      <c r="A1599">
        <v>2634</v>
      </c>
      <c r="B1599" t="s">
        <v>4808</v>
      </c>
      <c r="C1599">
        <v>2034</v>
      </c>
      <c r="D1599" t="s">
        <v>24</v>
      </c>
      <c r="E1599" t="s">
        <v>25</v>
      </c>
      <c r="F1599">
        <v>12</v>
      </c>
      <c r="G1599" t="s">
        <v>4809</v>
      </c>
      <c r="H1599" t="s">
        <v>4810</v>
      </c>
      <c r="I1599" t="str">
        <f>VLOOKUP(A1599,[1]Transactions!$A$2:$Y$3480,8,FALSE)</f>
        <v>Touring</v>
      </c>
      <c r="J1599">
        <f>VLOOKUP(A1599,[1]Transactions!$A$2:$Y$3480,13,FALSE)</f>
        <v>1630.25</v>
      </c>
      <c r="K1599" s="4">
        <f>VLOOKUP(A1599,[1]Transactions!$A$2:$Y$3480,14,FALSE)</f>
        <v>35378</v>
      </c>
      <c r="M1599" t="b">
        <f>VLOOKUP(A1599,[1]Transactions!$A$2:$Y$3480,5,FALSE)</f>
        <v>1</v>
      </c>
      <c r="N1599" t="str">
        <f>VLOOKUP(A1599,[1]Transactions!$A$2:$Y$3480,6,FALSE)</f>
        <v>Approved</v>
      </c>
      <c r="O1599" t="str">
        <f>VLOOKUP(A1599,[1]Transactions!$A$1:$Y$3480,7,FALSE)</f>
        <v>WeareA2B</v>
      </c>
      <c r="P1599" t="s">
        <v>28</v>
      </c>
      <c r="Q1599">
        <v>85</v>
      </c>
      <c r="R1599" t="s">
        <v>218</v>
      </c>
      <c r="S1599" t="s">
        <v>45</v>
      </c>
      <c r="T1599" t="s">
        <v>46</v>
      </c>
      <c r="U1599" t="s">
        <v>32</v>
      </c>
      <c r="V1599" t="s">
        <v>47</v>
      </c>
      <c r="W1599">
        <v>15</v>
      </c>
      <c r="X1599">
        <v>3</v>
      </c>
      <c r="Y1599">
        <v>2614.21</v>
      </c>
      <c r="Z1599">
        <v>1815.93</v>
      </c>
      <c r="AA1599">
        <v>40</v>
      </c>
      <c r="AB1599">
        <v>189</v>
      </c>
      <c r="AC1599">
        <v>3</v>
      </c>
      <c r="AD1599">
        <v>798.28</v>
      </c>
      <c r="AE1599">
        <f t="shared" si="171"/>
        <v>1</v>
      </c>
      <c r="AF1599">
        <f t="shared" si="172"/>
        <v>4</v>
      </c>
      <c r="AG1599">
        <f t="shared" si="168"/>
        <v>4</v>
      </c>
      <c r="AH1599">
        <f t="shared" si="169"/>
        <v>144</v>
      </c>
      <c r="AI1599" t="str">
        <f t="shared" si="170"/>
        <v>Bronz customer</v>
      </c>
    </row>
    <row r="1600" spans="1:35" x14ac:dyDescent="0.3">
      <c r="A1600">
        <v>775</v>
      </c>
      <c r="B1600" t="s">
        <v>4811</v>
      </c>
      <c r="C1600">
        <v>4350</v>
      </c>
      <c r="D1600" t="s">
        <v>53</v>
      </c>
      <c r="E1600" t="s">
        <v>25</v>
      </c>
      <c r="F1600">
        <v>4</v>
      </c>
      <c r="G1600" t="s">
        <v>4812</v>
      </c>
      <c r="H1600" t="s">
        <v>4813</v>
      </c>
      <c r="I1600" t="str">
        <f>VLOOKUP(A1600,[1]Transactions!$A$2:$Y$3480,8,FALSE)</f>
        <v>Standard</v>
      </c>
      <c r="J1600">
        <f>VLOOKUP(A1600,[1]Transactions!$A$2:$Y$3480,13,FALSE)</f>
        <v>57.72999999999999</v>
      </c>
      <c r="K1600" s="4">
        <f>VLOOKUP(A1600,[1]Transactions!$A$2:$Y$3480,14,FALSE)</f>
        <v>39031</v>
      </c>
      <c r="M1600" t="b">
        <f>VLOOKUP(A1600,[1]Transactions!$A$2:$Y$3480,5,FALSE)</f>
        <v>1</v>
      </c>
      <c r="N1600" t="str">
        <f>VLOOKUP(A1600,[1]Transactions!$A$2:$Y$3480,6,FALSE)</f>
        <v>Approved</v>
      </c>
      <c r="O1600" t="str">
        <f>VLOOKUP(A1600,[1]Transactions!$A$1:$Y$3480,7,FALSE)</f>
        <v>Giant Bicycles</v>
      </c>
      <c r="P1600" t="s">
        <v>28</v>
      </c>
      <c r="Q1600">
        <v>66</v>
      </c>
      <c r="R1600" t="s">
        <v>2571</v>
      </c>
      <c r="S1600" t="s">
        <v>119</v>
      </c>
      <c r="T1600" t="s">
        <v>38</v>
      </c>
      <c r="U1600" t="s">
        <v>32</v>
      </c>
      <c r="V1600" t="s">
        <v>47</v>
      </c>
      <c r="W1600">
        <v>4</v>
      </c>
      <c r="X1600">
        <v>7</v>
      </c>
      <c r="Y1600">
        <v>6985.21</v>
      </c>
      <c r="Z1600">
        <v>4122.88</v>
      </c>
      <c r="AA1600">
        <v>37</v>
      </c>
      <c r="AB1600">
        <v>58</v>
      </c>
      <c r="AC1600">
        <v>7</v>
      </c>
      <c r="AD1600">
        <v>2862.33</v>
      </c>
      <c r="AE1600">
        <f t="shared" si="171"/>
        <v>2</v>
      </c>
      <c r="AF1600">
        <f t="shared" si="172"/>
        <v>3</v>
      </c>
      <c r="AG1600">
        <f t="shared" si="168"/>
        <v>3</v>
      </c>
      <c r="AH1600">
        <f t="shared" si="169"/>
        <v>233</v>
      </c>
      <c r="AI1600" t="str">
        <f t="shared" si="170"/>
        <v>Gold Customerr</v>
      </c>
    </row>
    <row r="1601" spans="1:35" x14ac:dyDescent="0.3">
      <c r="A1601">
        <v>2766</v>
      </c>
      <c r="B1601" t="s">
        <v>4814</v>
      </c>
      <c r="C1601">
        <v>2203</v>
      </c>
      <c r="D1601" t="s">
        <v>24</v>
      </c>
      <c r="E1601" t="s">
        <v>25</v>
      </c>
      <c r="F1601">
        <v>9</v>
      </c>
      <c r="G1601" t="s">
        <v>3574</v>
      </c>
      <c r="H1601" t="s">
        <v>4815</v>
      </c>
      <c r="I1601" t="str">
        <f>VLOOKUP(A1601,[1]Transactions!$A$2:$Y$3480,8,FALSE)</f>
        <v>Standard</v>
      </c>
      <c r="J1601">
        <f>VLOOKUP(A1601,[1]Transactions!$A$2:$Y$3480,13,FALSE)</f>
        <v>641.64</v>
      </c>
      <c r="K1601" s="4">
        <f>VLOOKUP(A1601,[1]Transactions!$A$2:$Y$3480,14,FALSE)</f>
        <v>34556</v>
      </c>
      <c r="M1601" t="b">
        <f>VLOOKUP(A1601,[1]Transactions!$A$2:$Y$3480,5,FALSE)</f>
        <v>0</v>
      </c>
      <c r="N1601" t="str">
        <f>VLOOKUP(A1601,[1]Transactions!$A$2:$Y$3480,6,FALSE)</f>
        <v>Approved</v>
      </c>
      <c r="O1601" t="str">
        <f>VLOOKUP(A1601,[1]Transactions!$A$1:$Y$3480,7,FALSE)</f>
        <v>Giant Bicycles</v>
      </c>
      <c r="P1601" t="s">
        <v>43</v>
      </c>
      <c r="Q1601">
        <v>93</v>
      </c>
      <c r="R1601" t="s">
        <v>822</v>
      </c>
      <c r="S1601" t="s">
        <v>45</v>
      </c>
      <c r="T1601" t="s">
        <v>46</v>
      </c>
      <c r="U1601" t="s">
        <v>32</v>
      </c>
      <c r="V1601" t="s">
        <v>33</v>
      </c>
      <c r="W1601">
        <v>8</v>
      </c>
      <c r="X1601">
        <v>6</v>
      </c>
      <c r="Y1601">
        <v>8740.06</v>
      </c>
      <c r="Z1601">
        <v>2506.7600000000002</v>
      </c>
      <c r="AA1601">
        <v>31</v>
      </c>
      <c r="AB1601">
        <v>47</v>
      </c>
      <c r="AC1601">
        <v>6</v>
      </c>
      <c r="AD1601">
        <v>6233.3</v>
      </c>
      <c r="AE1601">
        <f t="shared" si="171"/>
        <v>2</v>
      </c>
      <c r="AF1601">
        <f t="shared" si="172"/>
        <v>3</v>
      </c>
      <c r="AG1601">
        <f t="shared" si="168"/>
        <v>1</v>
      </c>
      <c r="AH1601">
        <f t="shared" si="169"/>
        <v>231</v>
      </c>
      <c r="AI1601" t="str">
        <f t="shared" si="170"/>
        <v>Gold Customerr</v>
      </c>
    </row>
    <row r="1602" spans="1:35" x14ac:dyDescent="0.3">
      <c r="A1602">
        <v>2420</v>
      </c>
      <c r="B1602" t="s">
        <v>4816</v>
      </c>
      <c r="C1602">
        <v>4210</v>
      </c>
      <c r="D1602" t="s">
        <v>53</v>
      </c>
      <c r="E1602" t="s">
        <v>25</v>
      </c>
      <c r="F1602">
        <v>3</v>
      </c>
      <c r="G1602" t="s">
        <v>4817</v>
      </c>
      <c r="H1602" t="s">
        <v>4818</v>
      </c>
      <c r="I1602" t="str">
        <f>VLOOKUP(A1602,[1]Transactions!$A$2:$Y$3480,8,FALSE)</f>
        <v>Standard</v>
      </c>
      <c r="J1602">
        <f>VLOOKUP(A1602,[1]Transactions!$A$2:$Y$3480,13,FALSE)</f>
        <v>198.29000000000002</v>
      </c>
      <c r="K1602" s="4">
        <f>VLOOKUP(A1602,[1]Transactions!$A$2:$Y$3480,14,FALSE)</f>
        <v>38193</v>
      </c>
      <c r="M1602" t="b">
        <f>VLOOKUP(A1602,[1]Transactions!$A$2:$Y$3480,5,FALSE)</f>
        <v>0</v>
      </c>
      <c r="N1602" t="str">
        <f>VLOOKUP(A1602,[1]Transactions!$A$2:$Y$3480,6,FALSE)</f>
        <v>Approved</v>
      </c>
      <c r="O1602" t="str">
        <f>VLOOKUP(A1602,[1]Transactions!$A$1:$Y$3480,7,FALSE)</f>
        <v>Trek Bicycles</v>
      </c>
      <c r="P1602" t="s">
        <v>43</v>
      </c>
      <c r="Q1602">
        <v>10</v>
      </c>
      <c r="R1602" t="s">
        <v>500</v>
      </c>
      <c r="S1602" t="s">
        <v>45</v>
      </c>
      <c r="T1602" t="s">
        <v>46</v>
      </c>
      <c r="U1602" t="s">
        <v>32</v>
      </c>
      <c r="V1602" t="s">
        <v>47</v>
      </c>
      <c r="W1602">
        <v>16</v>
      </c>
      <c r="X1602">
        <v>3</v>
      </c>
      <c r="Y1602">
        <v>2367.71</v>
      </c>
      <c r="Z1602">
        <v>618.14</v>
      </c>
      <c r="AA1602">
        <v>44</v>
      </c>
      <c r="AB1602">
        <v>139</v>
      </c>
      <c r="AC1602">
        <v>3</v>
      </c>
      <c r="AD1602">
        <v>1749.57</v>
      </c>
      <c r="AE1602">
        <f t="shared" si="171"/>
        <v>1</v>
      </c>
      <c r="AF1602">
        <f t="shared" si="172"/>
        <v>4</v>
      </c>
      <c r="AG1602">
        <f t="shared" si="168"/>
        <v>4</v>
      </c>
      <c r="AH1602">
        <f t="shared" si="169"/>
        <v>144</v>
      </c>
      <c r="AI1602" t="str">
        <f t="shared" si="170"/>
        <v>Bronz customer</v>
      </c>
    </row>
    <row r="1603" spans="1:35" x14ac:dyDescent="0.3">
      <c r="A1603">
        <v>3289</v>
      </c>
      <c r="B1603" t="s">
        <v>4819</v>
      </c>
      <c r="C1603">
        <v>2075</v>
      </c>
      <c r="D1603" t="s">
        <v>24</v>
      </c>
      <c r="E1603" t="s">
        <v>25</v>
      </c>
      <c r="F1603">
        <v>12</v>
      </c>
      <c r="G1603" t="s">
        <v>4820</v>
      </c>
      <c r="H1603" t="s">
        <v>4821</v>
      </c>
      <c r="I1603" t="str">
        <f>VLOOKUP(A1603,[1]Transactions!$A$2:$Y$3480,8,FALSE)</f>
        <v>Standard</v>
      </c>
      <c r="J1603">
        <f>VLOOKUP(A1603,[1]Transactions!$A$2:$Y$3480,13,FALSE)</f>
        <v>152.54999999999995</v>
      </c>
      <c r="K1603" s="4">
        <f>VLOOKUP(A1603,[1]Transactions!$A$2:$Y$3480,14,FALSE)</f>
        <v>39880</v>
      </c>
      <c r="M1603" t="b">
        <f>VLOOKUP(A1603,[1]Transactions!$A$2:$Y$3480,5,FALSE)</f>
        <v>0</v>
      </c>
      <c r="N1603" t="str">
        <f>VLOOKUP(A1603,[1]Transactions!$A$2:$Y$3480,6,FALSE)</f>
        <v>Approved</v>
      </c>
      <c r="O1603" t="str">
        <f>VLOOKUP(A1603,[1]Transactions!$A$1:$Y$3480,7,FALSE)</f>
        <v>Trek Bicycles</v>
      </c>
      <c r="P1603" t="s">
        <v>28</v>
      </c>
      <c r="Q1603">
        <v>43</v>
      </c>
      <c r="R1603" t="s">
        <v>325</v>
      </c>
      <c r="S1603" t="s">
        <v>176</v>
      </c>
      <c r="T1603" t="s">
        <v>31</v>
      </c>
      <c r="U1603" t="s">
        <v>32</v>
      </c>
      <c r="V1603" t="s">
        <v>47</v>
      </c>
      <c r="W1603">
        <v>12</v>
      </c>
      <c r="X1603">
        <v>5</v>
      </c>
      <c r="Y1603">
        <v>7683.39</v>
      </c>
      <c r="Z1603">
        <v>4207.16</v>
      </c>
      <c r="AA1603">
        <v>42</v>
      </c>
      <c r="AB1603">
        <v>69</v>
      </c>
      <c r="AC1603">
        <v>5</v>
      </c>
      <c r="AD1603">
        <v>3476.23</v>
      </c>
      <c r="AE1603">
        <f t="shared" si="171"/>
        <v>2</v>
      </c>
      <c r="AF1603">
        <f>_xlfn.IFS(AC1603&gt;=14,1,AND(AC1603&lt;=14,AC1603&gt;7),2,AND(AC1603&lt;=7,AC1603&gt;=5),3,AND(AC1603&lt;=4,AC1603&gt;0),4)</f>
        <v>3</v>
      </c>
      <c r="AG1603">
        <f t="shared" ref="AG1603:AG1666" si="178">_xlfn.IFS(AD1603&gt;4273.398,1,AND(AD1603&lt;=4273.398,AD1603&gt;2918.195),2,AND(AD1603&lt;=2918.195,AD1603&gt;1905.948),3,AND(AD1603&lt;=1905.948,AD1603&gt;15.08),4)</f>
        <v>2</v>
      </c>
      <c r="AH1603">
        <f t="shared" ref="AH1603:AH1666" si="179">(100*AE1603+10*AF1603+AG1603)</f>
        <v>232</v>
      </c>
      <c r="AI1603" t="str">
        <f t="shared" ref="AI1603:AI1666" si="180">_xlfn.IFS(AH1603&gt;411,"Platinum Customer",AND(AH1603&lt;=411,AH1603&gt;311),"Silver Customer",AND(AH1603&lt;=311,AH1603&gt;144),"Gold Customerr",AND(AH1603&lt;=144,AH1603&gt;111),"Bronz customer")</f>
        <v>Gold Customerr</v>
      </c>
    </row>
    <row r="1604" spans="1:35" x14ac:dyDescent="0.3">
      <c r="A1604">
        <v>425</v>
      </c>
      <c r="B1604" t="s">
        <v>4822</v>
      </c>
      <c r="C1604">
        <v>2549</v>
      </c>
      <c r="D1604" t="s">
        <v>24</v>
      </c>
      <c r="E1604" t="s">
        <v>25</v>
      </c>
      <c r="F1604">
        <v>3</v>
      </c>
      <c r="G1604" t="s">
        <v>4823</v>
      </c>
      <c r="H1604" t="s">
        <v>4824</v>
      </c>
      <c r="I1604" t="str">
        <f>VLOOKUP(A1604,[1]Transactions!$A$2:$Y$3480,8,FALSE)</f>
        <v>Road</v>
      </c>
      <c r="J1604">
        <f>VLOOKUP(A1604,[1]Transactions!$A$2:$Y$3480,13,FALSE)</f>
        <v>187.38999999999987</v>
      </c>
      <c r="K1604" s="4">
        <f>VLOOKUP(A1604,[1]Transactions!$A$2:$Y$3480,14,FALSE)</f>
        <v>41701</v>
      </c>
      <c r="M1604" t="b">
        <f>VLOOKUP(A1604,[1]Transactions!$A$2:$Y$3480,5,FALSE)</f>
        <v>0</v>
      </c>
      <c r="N1604" t="str">
        <f>VLOOKUP(A1604,[1]Transactions!$A$2:$Y$3480,6,FALSE)</f>
        <v>Approved</v>
      </c>
      <c r="O1604" t="str">
        <f>VLOOKUP(A1604,[1]Transactions!$A$1:$Y$3480,7,FALSE)</f>
        <v>Solex</v>
      </c>
      <c r="P1604" t="s">
        <v>43</v>
      </c>
      <c r="Q1604">
        <v>60</v>
      </c>
      <c r="R1604" t="s">
        <v>191</v>
      </c>
      <c r="S1604" t="s">
        <v>57</v>
      </c>
      <c r="T1604" t="s">
        <v>31</v>
      </c>
      <c r="U1604" t="s">
        <v>32</v>
      </c>
      <c r="V1604" t="s">
        <v>33</v>
      </c>
      <c r="W1604">
        <v>20</v>
      </c>
      <c r="X1604">
        <v>7</v>
      </c>
      <c r="Y1604">
        <v>10925.23</v>
      </c>
      <c r="Z1604">
        <v>3536.63</v>
      </c>
      <c r="AA1604">
        <v>66</v>
      </c>
      <c r="AB1604">
        <v>25</v>
      </c>
      <c r="AC1604">
        <v>7</v>
      </c>
      <c r="AD1604">
        <v>7388.6</v>
      </c>
      <c r="AE1604">
        <f t="shared" ref="AE1604:AE1667" si="181">_xlfn.IFS(AB1604&gt;=85,1,AND(AB1604&lt;=81,AB1604&gt;44),2,AND(AB1604&lt;=44,AB1604&gt;17),3,AND(AB1604&lt;=18,AB1604&gt;0),4)</f>
        <v>3</v>
      </c>
      <c r="AF1604">
        <f t="shared" ref="AF1604:AF1667" si="182">_xlfn.IFS(AC1604&gt;=14,1,AND(AC1604&lt;=14,AC1604&gt;7),2,AND(AC1604&lt;=7,AC1604&gt;5),3,AND(AC1604&lt;=4,AC1604&gt;0),4)</f>
        <v>3</v>
      </c>
      <c r="AG1604">
        <f t="shared" si="178"/>
        <v>1</v>
      </c>
      <c r="AH1604">
        <f t="shared" si="179"/>
        <v>331</v>
      </c>
      <c r="AI1604" t="str">
        <f t="shared" si="180"/>
        <v>Silver Customer</v>
      </c>
    </row>
    <row r="1605" spans="1:35" x14ac:dyDescent="0.3">
      <c r="A1605">
        <v>655</v>
      </c>
      <c r="B1605" t="s">
        <v>4825</v>
      </c>
      <c r="C1605">
        <v>3807</v>
      </c>
      <c r="D1605" t="s">
        <v>40</v>
      </c>
      <c r="E1605" t="s">
        <v>25</v>
      </c>
      <c r="F1605">
        <v>8</v>
      </c>
      <c r="G1605" t="s">
        <v>1974</v>
      </c>
      <c r="H1605" t="s">
        <v>4826</v>
      </c>
      <c r="I1605" t="str">
        <f>VLOOKUP(A1605,[1]Transactions!$A$2:$Y$3480,8,FALSE)</f>
        <v>Road</v>
      </c>
      <c r="J1605">
        <f>VLOOKUP(A1605,[1]Transactions!$A$2:$Y$3480,13,FALSE)</f>
        <v>187.38999999999987</v>
      </c>
      <c r="K1605" s="4">
        <f>VLOOKUP(A1605,[1]Transactions!$A$2:$Y$3480,14,FALSE)</f>
        <v>38693</v>
      </c>
      <c r="M1605" t="b">
        <f>VLOOKUP(A1605,[1]Transactions!$A$2:$Y$3480,5,FALSE)</f>
        <v>0</v>
      </c>
      <c r="N1605" t="str">
        <f>VLOOKUP(A1605,[1]Transactions!$A$2:$Y$3480,6,FALSE)</f>
        <v>Approved</v>
      </c>
      <c r="O1605" t="str">
        <f>VLOOKUP(A1605,[1]Transactions!$A$1:$Y$3480,7,FALSE)</f>
        <v>Solex</v>
      </c>
      <c r="P1605" t="s">
        <v>28</v>
      </c>
      <c r="Q1605">
        <v>64</v>
      </c>
      <c r="R1605" t="s">
        <v>307</v>
      </c>
      <c r="S1605" t="s">
        <v>119</v>
      </c>
      <c r="T1605" t="s">
        <v>38</v>
      </c>
      <c r="U1605" t="s">
        <v>32</v>
      </c>
      <c r="V1605" t="s">
        <v>33</v>
      </c>
      <c r="W1605">
        <v>19</v>
      </c>
      <c r="X1605">
        <v>6</v>
      </c>
      <c r="Y1605">
        <v>8876.49</v>
      </c>
      <c r="Z1605">
        <v>3122.61</v>
      </c>
      <c r="AA1605">
        <v>45</v>
      </c>
      <c r="AB1605">
        <v>51</v>
      </c>
      <c r="AC1605">
        <v>6</v>
      </c>
      <c r="AD1605">
        <v>5753.88</v>
      </c>
      <c r="AE1605">
        <f t="shared" si="181"/>
        <v>2</v>
      </c>
      <c r="AF1605">
        <f t="shared" si="182"/>
        <v>3</v>
      </c>
      <c r="AG1605">
        <f t="shared" si="178"/>
        <v>1</v>
      </c>
      <c r="AH1605">
        <f t="shared" si="179"/>
        <v>231</v>
      </c>
      <c r="AI1605" t="str">
        <f t="shared" si="180"/>
        <v>Gold Customerr</v>
      </c>
    </row>
    <row r="1606" spans="1:35" x14ac:dyDescent="0.3">
      <c r="A1606">
        <v>1465</v>
      </c>
      <c r="B1606" t="s">
        <v>4827</v>
      </c>
      <c r="C1606">
        <v>2536</v>
      </c>
      <c r="D1606" t="s">
        <v>24</v>
      </c>
      <c r="E1606" t="s">
        <v>25</v>
      </c>
      <c r="F1606">
        <v>5</v>
      </c>
      <c r="G1606" t="s">
        <v>4828</v>
      </c>
      <c r="H1606" t="s">
        <v>3670</v>
      </c>
      <c r="I1606" t="str">
        <f>VLOOKUP(A1606,[1]Transactions!$A$2:$Y$3480,8,FALSE)</f>
        <v>Standard</v>
      </c>
      <c r="J1606">
        <f>VLOOKUP(A1606,[1]Transactions!$A$2:$Y$3480,13,FALSE)</f>
        <v>144.26</v>
      </c>
      <c r="K1606" s="4">
        <f>VLOOKUP(A1606,[1]Transactions!$A$2:$Y$3480,14,FALSE)</f>
        <v>40618</v>
      </c>
      <c r="M1606" t="b">
        <f>VLOOKUP(A1606,[1]Transactions!$A$2:$Y$3480,5,FALSE)</f>
        <v>0</v>
      </c>
      <c r="N1606" t="str">
        <f>VLOOKUP(A1606,[1]Transactions!$A$2:$Y$3480,6,FALSE)</f>
        <v>Approved</v>
      </c>
      <c r="O1606" t="str">
        <f>VLOOKUP(A1606,[1]Transactions!$A$1:$Y$3480,7,FALSE)</f>
        <v>Giant Bicycles</v>
      </c>
      <c r="P1606" t="s">
        <v>43</v>
      </c>
      <c r="Q1606">
        <v>53</v>
      </c>
      <c r="R1606" t="s">
        <v>61</v>
      </c>
      <c r="S1606" t="s">
        <v>45</v>
      </c>
      <c r="T1606" t="s">
        <v>31</v>
      </c>
      <c r="U1606" t="s">
        <v>32</v>
      </c>
      <c r="V1606" t="s">
        <v>33</v>
      </c>
      <c r="W1606">
        <v>5</v>
      </c>
      <c r="X1606">
        <v>4</v>
      </c>
      <c r="Y1606">
        <v>3709.83</v>
      </c>
      <c r="Z1606">
        <v>2280.33</v>
      </c>
      <c r="AA1606">
        <v>49</v>
      </c>
      <c r="AB1606">
        <v>107</v>
      </c>
      <c r="AC1606">
        <v>4</v>
      </c>
      <c r="AD1606">
        <v>1429.5</v>
      </c>
      <c r="AE1606">
        <f t="shared" si="181"/>
        <v>1</v>
      </c>
      <c r="AF1606">
        <f t="shared" si="182"/>
        <v>4</v>
      </c>
      <c r="AG1606">
        <f t="shared" si="178"/>
        <v>4</v>
      </c>
      <c r="AH1606">
        <f t="shared" si="179"/>
        <v>144</v>
      </c>
      <c r="AI1606" t="str">
        <f t="shared" si="180"/>
        <v>Bronz customer</v>
      </c>
    </row>
    <row r="1607" spans="1:35" x14ac:dyDescent="0.3">
      <c r="A1607">
        <v>2132</v>
      </c>
      <c r="B1607" t="s">
        <v>4829</v>
      </c>
      <c r="C1607">
        <v>2145</v>
      </c>
      <c r="D1607" t="s">
        <v>24</v>
      </c>
      <c r="E1607" t="s">
        <v>25</v>
      </c>
      <c r="F1607">
        <v>9</v>
      </c>
      <c r="G1607" t="s">
        <v>4830</v>
      </c>
      <c r="H1607" t="s">
        <v>4831</v>
      </c>
      <c r="I1607" t="str">
        <f>VLOOKUP(A1607,[1]Transactions!$A$2:$Y$3480,8,FALSE)</f>
        <v>Standard</v>
      </c>
      <c r="J1607">
        <f>VLOOKUP(A1607,[1]Transactions!$A$2:$Y$3480,13,FALSE)</f>
        <v>179.44</v>
      </c>
      <c r="K1607" s="4">
        <f>VLOOKUP(A1607,[1]Transactions!$A$2:$Y$3480,14,FALSE)</f>
        <v>34143</v>
      </c>
      <c r="M1607" t="b">
        <f>VLOOKUP(A1607,[1]Transactions!$A$2:$Y$3480,5,FALSE)</f>
        <v>1</v>
      </c>
      <c r="N1607" t="str">
        <f>VLOOKUP(A1607,[1]Transactions!$A$2:$Y$3480,6,FALSE)</f>
        <v>Approved</v>
      </c>
      <c r="O1607" t="str">
        <f>VLOOKUP(A1607,[1]Transactions!$A$1:$Y$3480,7,FALSE)</f>
        <v>Solex</v>
      </c>
      <c r="P1607" t="s">
        <v>43</v>
      </c>
      <c r="Q1607">
        <v>16</v>
      </c>
      <c r="R1607" t="s">
        <v>415</v>
      </c>
      <c r="S1607" t="s">
        <v>45</v>
      </c>
      <c r="T1607" t="s">
        <v>46</v>
      </c>
      <c r="U1607" t="s">
        <v>32</v>
      </c>
      <c r="V1607" t="s">
        <v>33</v>
      </c>
      <c r="W1607">
        <v>22</v>
      </c>
      <c r="X1607">
        <v>8</v>
      </c>
      <c r="Y1607">
        <v>12668.24</v>
      </c>
      <c r="Z1607">
        <v>6266.41</v>
      </c>
      <c r="AA1607">
        <v>35</v>
      </c>
      <c r="AB1607">
        <v>18</v>
      </c>
      <c r="AC1607">
        <v>8</v>
      </c>
      <c r="AD1607">
        <v>6401.83</v>
      </c>
      <c r="AE1607">
        <f t="shared" si="181"/>
        <v>3</v>
      </c>
      <c r="AF1607">
        <f t="shared" si="182"/>
        <v>2</v>
      </c>
      <c r="AG1607">
        <f t="shared" si="178"/>
        <v>1</v>
      </c>
      <c r="AH1607">
        <f t="shared" si="179"/>
        <v>321</v>
      </c>
      <c r="AI1607" t="str">
        <f t="shared" si="180"/>
        <v>Silver Customer</v>
      </c>
    </row>
    <row r="1608" spans="1:35" x14ac:dyDescent="0.3">
      <c r="A1608">
        <v>293</v>
      </c>
      <c r="B1608" t="s">
        <v>4832</v>
      </c>
      <c r="C1608">
        <v>2830</v>
      </c>
      <c r="D1608" t="s">
        <v>24</v>
      </c>
      <c r="E1608" t="s">
        <v>25</v>
      </c>
      <c r="F1608">
        <v>2</v>
      </c>
      <c r="G1608" t="s">
        <v>4833</v>
      </c>
      <c r="H1608" t="s">
        <v>4834</v>
      </c>
      <c r="I1608" t="str">
        <f>VLOOKUP(A1608,[1]Transactions!$A$2:$Y$3480,8,FALSE)</f>
        <v>Standard</v>
      </c>
      <c r="J1608">
        <f>VLOOKUP(A1608,[1]Transactions!$A$2:$Y$3480,13,FALSE)</f>
        <v>91.15</v>
      </c>
      <c r="K1608" s="4">
        <f>VLOOKUP(A1608,[1]Transactions!$A$2:$Y$3480,14,FALSE)</f>
        <v>39298</v>
      </c>
      <c r="M1608" t="b">
        <f>VLOOKUP(A1608,[1]Transactions!$A$2:$Y$3480,5,FALSE)</f>
        <v>0</v>
      </c>
      <c r="N1608" t="str">
        <f>VLOOKUP(A1608,[1]Transactions!$A$2:$Y$3480,6,FALSE)</f>
        <v>Approved</v>
      </c>
      <c r="O1608" t="str">
        <f>VLOOKUP(A1608,[1]Transactions!$A$1:$Y$3480,7,FALSE)</f>
        <v>OHM Cycles</v>
      </c>
      <c r="P1608" t="s">
        <v>28</v>
      </c>
      <c r="Q1608">
        <v>80</v>
      </c>
      <c r="R1608" t="s">
        <v>303</v>
      </c>
      <c r="S1608" t="s">
        <v>119</v>
      </c>
      <c r="T1608" t="s">
        <v>31</v>
      </c>
      <c r="U1608" t="s">
        <v>32</v>
      </c>
      <c r="V1608" t="s">
        <v>33</v>
      </c>
      <c r="W1608">
        <v>20</v>
      </c>
      <c r="X1608">
        <v>5</v>
      </c>
      <c r="Y1608">
        <v>5175.5600000000004</v>
      </c>
      <c r="Z1608">
        <v>3183.63</v>
      </c>
      <c r="AA1608">
        <v>30</v>
      </c>
      <c r="AB1608">
        <v>10</v>
      </c>
      <c r="AC1608">
        <v>5</v>
      </c>
      <c r="AD1608">
        <v>1991.93</v>
      </c>
      <c r="AE1608">
        <f t="shared" si="181"/>
        <v>4</v>
      </c>
      <c r="AF1608">
        <f>_xlfn.IFS(AC1608&gt;=14,1,AND(AC1608&lt;=14,AC1608&gt;7),2,AND(AC1608&lt;=7,AC1608&gt;=5),3,AND(AC1608&lt;=4,AC1608&gt;0),4)</f>
        <v>3</v>
      </c>
      <c r="AG1608">
        <f t="shared" si="178"/>
        <v>3</v>
      </c>
      <c r="AH1608">
        <f t="shared" si="179"/>
        <v>433</v>
      </c>
      <c r="AI1608" t="str">
        <f t="shared" si="180"/>
        <v>Platinum Customer</v>
      </c>
    </row>
    <row r="1609" spans="1:35" x14ac:dyDescent="0.3">
      <c r="A1609">
        <v>618</v>
      </c>
      <c r="B1609" t="s">
        <v>4835</v>
      </c>
      <c r="C1609">
        <v>3975</v>
      </c>
      <c r="D1609" t="s">
        <v>40</v>
      </c>
      <c r="E1609" t="s">
        <v>25</v>
      </c>
      <c r="F1609">
        <v>7</v>
      </c>
      <c r="G1609" t="s">
        <v>4836</v>
      </c>
      <c r="H1609" t="s">
        <v>4837</v>
      </c>
      <c r="I1609" t="str">
        <f>VLOOKUP(A1609,[1]Transactions!$A$2:$Y$3480,8,FALSE)</f>
        <v>Touring</v>
      </c>
      <c r="J1609">
        <f>VLOOKUP(A1609,[1]Transactions!$A$2:$Y$3480,13,FALSE)</f>
        <v>1408.91</v>
      </c>
      <c r="K1609" s="4">
        <f>VLOOKUP(A1609,[1]Transactions!$A$2:$Y$3480,14,FALSE)</f>
        <v>40303</v>
      </c>
      <c r="M1609" t="b">
        <f>VLOOKUP(A1609,[1]Transactions!$A$2:$Y$3480,5,FALSE)</f>
        <v>1</v>
      </c>
      <c r="N1609" t="str">
        <f>VLOOKUP(A1609,[1]Transactions!$A$2:$Y$3480,6,FALSE)</f>
        <v>Approved</v>
      </c>
      <c r="O1609" t="str">
        <f>VLOOKUP(A1609,[1]Transactions!$A$1:$Y$3480,7,FALSE)</f>
        <v>Solex</v>
      </c>
      <c r="P1609" t="s">
        <v>28</v>
      </c>
      <c r="Q1609">
        <v>17</v>
      </c>
      <c r="R1609" t="s">
        <v>625</v>
      </c>
      <c r="S1609" t="s">
        <v>119</v>
      </c>
      <c r="T1609" t="s">
        <v>38</v>
      </c>
      <c r="U1609" t="s">
        <v>32</v>
      </c>
      <c r="V1609" t="s">
        <v>33</v>
      </c>
      <c r="W1609">
        <v>18</v>
      </c>
      <c r="X1609">
        <v>2</v>
      </c>
      <c r="Y1609">
        <v>2207.71</v>
      </c>
      <c r="Z1609">
        <v>1005.32</v>
      </c>
      <c r="AA1609">
        <v>58</v>
      </c>
      <c r="AB1609">
        <v>308</v>
      </c>
      <c r="AC1609">
        <v>2</v>
      </c>
      <c r="AD1609">
        <v>1202.3900000000001</v>
      </c>
      <c r="AE1609">
        <f t="shared" si="181"/>
        <v>1</v>
      </c>
      <c r="AF1609">
        <f t="shared" si="182"/>
        <v>4</v>
      </c>
      <c r="AG1609">
        <f t="shared" si="178"/>
        <v>4</v>
      </c>
      <c r="AH1609">
        <f t="shared" si="179"/>
        <v>144</v>
      </c>
      <c r="AI1609" t="str">
        <f t="shared" si="180"/>
        <v>Bronz customer</v>
      </c>
    </row>
    <row r="1610" spans="1:35" x14ac:dyDescent="0.3">
      <c r="A1610">
        <v>339</v>
      </c>
      <c r="B1610" t="s">
        <v>4838</v>
      </c>
      <c r="C1610">
        <v>2763</v>
      </c>
      <c r="D1610" t="s">
        <v>24</v>
      </c>
      <c r="E1610" t="s">
        <v>25</v>
      </c>
      <c r="F1610">
        <v>8</v>
      </c>
      <c r="G1610" t="s">
        <v>4839</v>
      </c>
      <c r="H1610" t="s">
        <v>4840</v>
      </c>
      <c r="I1610" t="str">
        <f>VLOOKUP(A1610,[1]Transactions!$A$2:$Y$3480,8,FALSE)</f>
        <v>Standard</v>
      </c>
      <c r="J1610">
        <f>VLOOKUP(A1610,[1]Transactions!$A$2:$Y$3480,13,FALSE)</f>
        <v>1028.76</v>
      </c>
      <c r="K1610" s="4">
        <f>VLOOKUP(A1610,[1]Transactions!$A$2:$Y$3480,14,FALSE)</f>
        <v>37499</v>
      </c>
      <c r="M1610" t="b">
        <f>VLOOKUP(A1610,[1]Transactions!$A$2:$Y$3480,5,FALSE)</f>
        <v>1</v>
      </c>
      <c r="N1610" t="str">
        <f>VLOOKUP(A1610,[1]Transactions!$A$2:$Y$3480,6,FALSE)</f>
        <v>Approved</v>
      </c>
      <c r="O1610" t="str">
        <f>VLOOKUP(A1610,[1]Transactions!$A$1:$Y$3480,7,FALSE)</f>
        <v>WeareA2B</v>
      </c>
      <c r="P1610" t="s">
        <v>43</v>
      </c>
      <c r="Q1610">
        <v>56</v>
      </c>
      <c r="R1610" t="s">
        <v>415</v>
      </c>
      <c r="S1610" t="s">
        <v>30</v>
      </c>
      <c r="T1610" t="s">
        <v>31</v>
      </c>
      <c r="U1610" t="s">
        <v>32</v>
      </c>
      <c r="V1610" t="s">
        <v>47</v>
      </c>
      <c r="W1610">
        <v>12</v>
      </c>
      <c r="X1610">
        <v>5</v>
      </c>
      <c r="Y1610">
        <v>6459.18</v>
      </c>
      <c r="Z1610">
        <v>2131.94</v>
      </c>
      <c r="AA1610">
        <v>40</v>
      </c>
      <c r="AB1610">
        <v>58</v>
      </c>
      <c r="AC1610">
        <v>5</v>
      </c>
      <c r="AD1610">
        <v>4327.24</v>
      </c>
      <c r="AE1610">
        <f t="shared" si="181"/>
        <v>2</v>
      </c>
      <c r="AF1610">
        <f>_xlfn.IFS(AC1610&gt;=14,1,AND(AC1610&lt;=14,AC1610&gt;7),2,AND(AC1610&lt;=7,AC1610&gt;=5),3,AND(AC1610&lt;=4,AC1610&gt;0),4)</f>
        <v>3</v>
      </c>
      <c r="AG1610">
        <f t="shared" si="178"/>
        <v>1</v>
      </c>
      <c r="AH1610">
        <f t="shared" si="179"/>
        <v>231</v>
      </c>
      <c r="AI1610" t="str">
        <f t="shared" si="180"/>
        <v>Gold Customerr</v>
      </c>
    </row>
    <row r="1611" spans="1:35" x14ac:dyDescent="0.3">
      <c r="A1611">
        <v>216</v>
      </c>
      <c r="B1611" t="s">
        <v>4841</v>
      </c>
      <c r="C1611">
        <v>2153</v>
      </c>
      <c r="D1611" t="s">
        <v>24</v>
      </c>
      <c r="E1611" t="s">
        <v>25</v>
      </c>
      <c r="F1611">
        <v>10</v>
      </c>
      <c r="G1611" t="s">
        <v>4702</v>
      </c>
      <c r="H1611" t="s">
        <v>4842</v>
      </c>
      <c r="I1611" t="str">
        <f>VLOOKUP(A1611,[1]Transactions!$A$2:$Y$3480,8,FALSE)</f>
        <v>Standard</v>
      </c>
      <c r="J1611">
        <f>VLOOKUP(A1611,[1]Transactions!$A$2:$Y$3480,13,FALSE)</f>
        <v>90.099999999999966</v>
      </c>
      <c r="K1611" s="4">
        <f>VLOOKUP(A1611,[1]Transactions!$A$2:$Y$3480,14,FALSE)</f>
        <v>42710</v>
      </c>
      <c r="M1611" t="b">
        <f>VLOOKUP(A1611,[1]Transactions!$A$2:$Y$3480,5,FALSE)</f>
        <v>1</v>
      </c>
      <c r="N1611" t="str">
        <f>VLOOKUP(A1611,[1]Transactions!$A$2:$Y$3480,6,FALSE)</f>
        <v>Approved</v>
      </c>
      <c r="O1611" t="str">
        <f>VLOOKUP(A1611,[1]Transactions!$A$1:$Y$3480,7,FALSE)</f>
        <v>Norco Bicycles</v>
      </c>
      <c r="P1611" t="s">
        <v>43</v>
      </c>
      <c r="Q1611">
        <v>12</v>
      </c>
      <c r="R1611" t="s">
        <v>218</v>
      </c>
      <c r="S1611" t="s">
        <v>45</v>
      </c>
      <c r="T1611" t="s">
        <v>46</v>
      </c>
      <c r="U1611" t="s">
        <v>32</v>
      </c>
      <c r="V1611" t="s">
        <v>33</v>
      </c>
      <c r="W1611">
        <v>7</v>
      </c>
      <c r="X1611">
        <v>4</v>
      </c>
      <c r="Y1611">
        <v>4801.6099999999997</v>
      </c>
      <c r="Z1611">
        <v>2649.56</v>
      </c>
      <c r="AA1611">
        <v>25</v>
      </c>
      <c r="AB1611">
        <v>16</v>
      </c>
      <c r="AC1611">
        <v>4</v>
      </c>
      <c r="AD1611">
        <v>2152.0500000000002</v>
      </c>
      <c r="AE1611">
        <f t="shared" si="181"/>
        <v>4</v>
      </c>
      <c r="AF1611">
        <f t="shared" si="182"/>
        <v>4</v>
      </c>
      <c r="AG1611">
        <f t="shared" si="178"/>
        <v>3</v>
      </c>
      <c r="AH1611">
        <f t="shared" si="179"/>
        <v>443</v>
      </c>
      <c r="AI1611" t="str">
        <f t="shared" si="180"/>
        <v>Platinum Customer</v>
      </c>
    </row>
    <row r="1612" spans="1:35" x14ac:dyDescent="0.3">
      <c r="A1612">
        <v>630</v>
      </c>
      <c r="B1612" t="s">
        <v>4843</v>
      </c>
      <c r="C1612">
        <v>2153</v>
      </c>
      <c r="D1612" t="s">
        <v>24</v>
      </c>
      <c r="E1612" t="s">
        <v>25</v>
      </c>
      <c r="F1612">
        <v>10</v>
      </c>
      <c r="G1612" t="s">
        <v>2560</v>
      </c>
      <c r="H1612" t="s">
        <v>4844</v>
      </c>
      <c r="I1612" t="str">
        <f>VLOOKUP(A1612,[1]Transactions!$A$2:$Y$3480,8,FALSE)</f>
        <v>Touring</v>
      </c>
      <c r="J1612">
        <f>VLOOKUP(A1612,[1]Transactions!$A$2:$Y$3480,13,FALSE)</f>
        <v>1630.25</v>
      </c>
      <c r="K1612" s="4">
        <f>VLOOKUP(A1612,[1]Transactions!$A$2:$Y$3480,14,FALSE)</f>
        <v>33259</v>
      </c>
      <c r="M1612" t="b">
        <f>VLOOKUP(A1612,[1]Transactions!$A$2:$Y$3480,5,FALSE)</f>
        <v>1</v>
      </c>
      <c r="N1612" t="str">
        <f>VLOOKUP(A1612,[1]Transactions!$A$2:$Y$3480,6,FALSE)</f>
        <v>Approved</v>
      </c>
      <c r="O1612" t="str">
        <f>VLOOKUP(A1612,[1]Transactions!$A$1:$Y$3480,7,FALSE)</f>
        <v>WeareA2B</v>
      </c>
      <c r="P1612" t="s">
        <v>28</v>
      </c>
      <c r="Q1612">
        <v>90</v>
      </c>
      <c r="R1612" t="s">
        <v>3815</v>
      </c>
      <c r="S1612" t="s">
        <v>176</v>
      </c>
      <c r="T1612" t="s">
        <v>38</v>
      </c>
      <c r="U1612" t="s">
        <v>32</v>
      </c>
      <c r="V1612" t="s">
        <v>33</v>
      </c>
      <c r="W1612">
        <v>17</v>
      </c>
      <c r="X1612">
        <v>7</v>
      </c>
      <c r="Y1612">
        <v>9406.5499999999993</v>
      </c>
      <c r="Z1612">
        <v>5689.34</v>
      </c>
      <c r="AA1612">
        <v>34</v>
      </c>
      <c r="AB1612">
        <v>53</v>
      </c>
      <c r="AC1612">
        <v>7</v>
      </c>
      <c r="AD1612">
        <v>3717.21</v>
      </c>
      <c r="AE1612">
        <f t="shared" si="181"/>
        <v>2</v>
      </c>
      <c r="AF1612">
        <f t="shared" si="182"/>
        <v>3</v>
      </c>
      <c r="AG1612">
        <f t="shared" si="178"/>
        <v>2</v>
      </c>
      <c r="AH1612">
        <f t="shared" si="179"/>
        <v>232</v>
      </c>
      <c r="AI1612" t="str">
        <f t="shared" si="180"/>
        <v>Gold Customerr</v>
      </c>
    </row>
    <row r="1613" spans="1:35" x14ac:dyDescent="0.3">
      <c r="A1613">
        <v>1276</v>
      </c>
      <c r="B1613" t="s">
        <v>4845</v>
      </c>
      <c r="C1613">
        <v>4500</v>
      </c>
      <c r="D1613" t="s">
        <v>53</v>
      </c>
      <c r="E1613" t="s">
        <v>25</v>
      </c>
      <c r="F1613">
        <v>8</v>
      </c>
      <c r="G1613" t="s">
        <v>4846</v>
      </c>
      <c r="H1613" t="s">
        <v>4847</v>
      </c>
      <c r="I1613" t="str">
        <f>VLOOKUP(A1613,[1]Transactions!$A$2:$Y$3480,8,FALSE)</f>
        <v>Standard</v>
      </c>
      <c r="J1613">
        <f>VLOOKUP(A1613,[1]Transactions!$A$2:$Y$3480,13,FALSE)</f>
        <v>152.54999999999995</v>
      </c>
      <c r="K1613" s="4">
        <f>VLOOKUP(A1613,[1]Transactions!$A$2:$Y$3480,14,FALSE)</f>
        <v>37838</v>
      </c>
      <c r="M1613" t="b">
        <f>VLOOKUP(A1613,[1]Transactions!$A$2:$Y$3480,5,FALSE)</f>
        <v>0</v>
      </c>
      <c r="N1613" t="str">
        <f>VLOOKUP(A1613,[1]Transactions!$A$2:$Y$3480,6,FALSE)</f>
        <v>Approved</v>
      </c>
      <c r="O1613" t="str">
        <f>VLOOKUP(A1613,[1]Transactions!$A$1:$Y$3480,7,FALSE)</f>
        <v>Trek Bicycles</v>
      </c>
      <c r="P1613" t="s">
        <v>28</v>
      </c>
      <c r="Q1613">
        <v>24</v>
      </c>
      <c r="R1613" t="s">
        <v>130</v>
      </c>
      <c r="S1613" t="s">
        <v>30</v>
      </c>
      <c r="T1613" t="s">
        <v>38</v>
      </c>
      <c r="U1613" t="s">
        <v>32</v>
      </c>
      <c r="V1613" t="s">
        <v>47</v>
      </c>
      <c r="W1613">
        <v>4</v>
      </c>
      <c r="X1613">
        <v>2</v>
      </c>
      <c r="Y1613">
        <v>2585.3000000000002</v>
      </c>
      <c r="Z1613">
        <v>1615.39</v>
      </c>
      <c r="AA1613">
        <v>56</v>
      </c>
      <c r="AB1613">
        <v>100</v>
      </c>
      <c r="AC1613">
        <v>2</v>
      </c>
      <c r="AD1613">
        <v>969.91</v>
      </c>
      <c r="AE1613">
        <f t="shared" si="181"/>
        <v>1</v>
      </c>
      <c r="AF1613">
        <f t="shared" si="182"/>
        <v>4</v>
      </c>
      <c r="AG1613">
        <f t="shared" si="178"/>
        <v>4</v>
      </c>
      <c r="AH1613">
        <f t="shared" si="179"/>
        <v>144</v>
      </c>
      <c r="AI1613" t="str">
        <f t="shared" si="180"/>
        <v>Bronz customer</v>
      </c>
    </row>
    <row r="1614" spans="1:35" x14ac:dyDescent="0.3">
      <c r="A1614">
        <v>1160</v>
      </c>
      <c r="B1614" t="s">
        <v>4848</v>
      </c>
      <c r="C1614">
        <v>2250</v>
      </c>
      <c r="D1614" t="s">
        <v>24</v>
      </c>
      <c r="E1614" t="s">
        <v>25</v>
      </c>
      <c r="F1614">
        <v>7</v>
      </c>
      <c r="G1614" t="s">
        <v>4849</v>
      </c>
      <c r="H1614" t="s">
        <v>4850</v>
      </c>
      <c r="I1614" t="str">
        <f>VLOOKUP(A1614,[1]Transactions!$A$2:$Y$3480,8,FALSE)</f>
        <v>Standard</v>
      </c>
      <c r="J1614">
        <f>VLOOKUP(A1614,[1]Transactions!$A$2:$Y$3480,13,FALSE)</f>
        <v>1612.25</v>
      </c>
      <c r="K1614" s="4">
        <f>VLOOKUP(A1614,[1]Transactions!$A$2:$Y$3480,14,FALSE)</f>
        <v>37499</v>
      </c>
      <c r="M1614">
        <f>VLOOKUP(A1614,[1]Transactions!$A$2:$Y$3480,5,FALSE)</f>
        <v>0</v>
      </c>
      <c r="N1614" t="str">
        <f>VLOOKUP(A1614,[1]Transactions!$A$2:$Y$3480,6,FALSE)</f>
        <v>Approved</v>
      </c>
      <c r="O1614" t="str">
        <f>VLOOKUP(A1614,[1]Transactions!$A$1:$Y$3480,7,FALSE)</f>
        <v>Solex</v>
      </c>
      <c r="P1614" t="s">
        <v>43</v>
      </c>
      <c r="Q1614">
        <v>98</v>
      </c>
      <c r="R1614" t="s">
        <v>261</v>
      </c>
      <c r="S1614" t="s">
        <v>219</v>
      </c>
      <c r="T1614" t="s">
        <v>38</v>
      </c>
      <c r="U1614" t="s">
        <v>32</v>
      </c>
      <c r="V1614" t="s">
        <v>47</v>
      </c>
      <c r="W1614">
        <v>10</v>
      </c>
      <c r="X1614">
        <v>3</v>
      </c>
      <c r="Y1614">
        <v>3192.01</v>
      </c>
      <c r="Z1614">
        <v>2507.4899999999998</v>
      </c>
      <c r="AA1614">
        <v>55</v>
      </c>
      <c r="AB1614">
        <v>163</v>
      </c>
      <c r="AC1614">
        <v>3</v>
      </c>
      <c r="AD1614">
        <v>684.52</v>
      </c>
      <c r="AE1614">
        <f t="shared" si="181"/>
        <v>1</v>
      </c>
      <c r="AF1614">
        <f t="shared" si="182"/>
        <v>4</v>
      </c>
      <c r="AG1614">
        <f t="shared" si="178"/>
        <v>4</v>
      </c>
      <c r="AH1614">
        <f t="shared" si="179"/>
        <v>144</v>
      </c>
      <c r="AI1614" t="str">
        <f t="shared" si="180"/>
        <v>Bronz customer</v>
      </c>
    </row>
    <row r="1615" spans="1:35" x14ac:dyDescent="0.3">
      <c r="A1615">
        <v>518</v>
      </c>
      <c r="B1615" t="s">
        <v>4851</v>
      </c>
      <c r="C1615">
        <v>4208</v>
      </c>
      <c r="D1615" t="s">
        <v>53</v>
      </c>
      <c r="E1615" t="s">
        <v>25</v>
      </c>
      <c r="F1615">
        <v>8</v>
      </c>
      <c r="G1615" t="s">
        <v>4852</v>
      </c>
      <c r="H1615" t="s">
        <v>4853</v>
      </c>
      <c r="I1615" t="str">
        <f>VLOOKUP(A1615,[1]Transactions!$A$2:$Y$3480,8,FALSE)</f>
        <v>Road</v>
      </c>
      <c r="J1615">
        <f>VLOOKUP(A1615,[1]Transactions!$A$2:$Y$3480,13,FALSE)</f>
        <v>75.480000000000018</v>
      </c>
      <c r="K1615" s="4">
        <f>VLOOKUP(A1615,[1]Transactions!$A$2:$Y$3480,14,FALSE)</f>
        <v>38339</v>
      </c>
      <c r="M1615" t="b">
        <f>VLOOKUP(A1615,[1]Transactions!$A$2:$Y$3480,5,FALSE)</f>
        <v>0</v>
      </c>
      <c r="N1615" t="str">
        <f>VLOOKUP(A1615,[1]Transactions!$A$2:$Y$3480,6,FALSE)</f>
        <v>Approved</v>
      </c>
      <c r="O1615" t="str">
        <f>VLOOKUP(A1615,[1]Transactions!$A$1:$Y$3480,7,FALSE)</f>
        <v>Trek Bicycles</v>
      </c>
      <c r="P1615" t="s">
        <v>28</v>
      </c>
      <c r="Q1615">
        <v>60</v>
      </c>
      <c r="R1615" t="s">
        <v>275</v>
      </c>
      <c r="S1615" t="s">
        <v>57</v>
      </c>
      <c r="T1615" t="s">
        <v>31</v>
      </c>
      <c r="U1615" t="s">
        <v>32</v>
      </c>
      <c r="V1615" t="s">
        <v>33</v>
      </c>
      <c r="W1615">
        <v>10</v>
      </c>
      <c r="X1615">
        <v>3</v>
      </c>
      <c r="Y1615">
        <v>3288.99</v>
      </c>
      <c r="Z1615">
        <v>2350.7399999999998</v>
      </c>
      <c r="AA1615">
        <v>29</v>
      </c>
      <c r="AB1615">
        <v>261</v>
      </c>
      <c r="AC1615">
        <v>3</v>
      </c>
      <c r="AD1615">
        <v>938.25</v>
      </c>
      <c r="AE1615">
        <f t="shared" si="181"/>
        <v>1</v>
      </c>
      <c r="AF1615">
        <f t="shared" si="182"/>
        <v>4</v>
      </c>
      <c r="AG1615">
        <f t="shared" si="178"/>
        <v>4</v>
      </c>
      <c r="AH1615">
        <f t="shared" si="179"/>
        <v>144</v>
      </c>
      <c r="AI1615" t="str">
        <f t="shared" si="180"/>
        <v>Bronz customer</v>
      </c>
    </row>
    <row r="1616" spans="1:35" x14ac:dyDescent="0.3">
      <c r="A1616">
        <v>3047</v>
      </c>
      <c r="B1616" t="s">
        <v>4854</v>
      </c>
      <c r="C1616">
        <v>2077</v>
      </c>
      <c r="D1616" t="s">
        <v>24</v>
      </c>
      <c r="E1616" t="s">
        <v>25</v>
      </c>
      <c r="F1616">
        <v>10</v>
      </c>
      <c r="G1616" t="s">
        <v>4855</v>
      </c>
      <c r="H1616" t="s">
        <v>4856</v>
      </c>
      <c r="I1616" t="str">
        <f>VLOOKUP(A1616,[1]Transactions!$A$2:$Y$3480,8,FALSE)</f>
        <v>Road</v>
      </c>
      <c r="J1616">
        <f>VLOOKUP(A1616,[1]Transactions!$A$2:$Y$3480,13,FALSE)</f>
        <v>1295.43</v>
      </c>
      <c r="K1616" s="4">
        <f>VLOOKUP(A1616,[1]Transactions!$A$2:$Y$3480,14,FALSE)</f>
        <v>40779</v>
      </c>
      <c r="M1616" t="b">
        <f>VLOOKUP(A1616,[1]Transactions!$A$2:$Y$3480,5,FALSE)</f>
        <v>0</v>
      </c>
      <c r="N1616" t="str">
        <f>VLOOKUP(A1616,[1]Transactions!$A$2:$Y$3480,6,FALSE)</f>
        <v>Approved</v>
      </c>
      <c r="O1616" t="str">
        <f>VLOOKUP(A1616,[1]Transactions!$A$1:$Y$3480,7,FALSE)</f>
        <v>Trek Bicycles</v>
      </c>
      <c r="P1616" t="s">
        <v>28</v>
      </c>
      <c r="Q1616">
        <v>20</v>
      </c>
      <c r="R1616" t="s">
        <v>261</v>
      </c>
      <c r="S1616" t="s">
        <v>57</v>
      </c>
      <c r="T1616" t="s">
        <v>31</v>
      </c>
      <c r="U1616" t="s">
        <v>32</v>
      </c>
      <c r="V1616" t="s">
        <v>33</v>
      </c>
      <c r="W1616">
        <v>19</v>
      </c>
      <c r="X1616">
        <v>5</v>
      </c>
      <c r="Y1616">
        <v>6712.39</v>
      </c>
      <c r="Z1616">
        <v>2803.25</v>
      </c>
      <c r="AA1616">
        <v>58</v>
      </c>
      <c r="AB1616">
        <v>34</v>
      </c>
      <c r="AC1616">
        <v>5</v>
      </c>
      <c r="AD1616">
        <v>3909.14</v>
      </c>
      <c r="AE1616">
        <f t="shared" si="181"/>
        <v>3</v>
      </c>
      <c r="AF1616">
        <f t="shared" ref="AF1616:AF1617" si="183">_xlfn.IFS(AC1616&gt;=14,1,AND(AC1616&lt;=14,AC1616&gt;7),2,AND(AC1616&lt;=7,AC1616&gt;=5),3,AND(AC1616&lt;=4,AC1616&gt;0),4)</f>
        <v>3</v>
      </c>
      <c r="AG1616">
        <f t="shared" si="178"/>
        <v>2</v>
      </c>
      <c r="AH1616">
        <f t="shared" si="179"/>
        <v>332</v>
      </c>
      <c r="AI1616" t="str">
        <f t="shared" si="180"/>
        <v>Silver Customer</v>
      </c>
    </row>
    <row r="1617" spans="1:35" x14ac:dyDescent="0.3">
      <c r="A1617">
        <v>873</v>
      </c>
      <c r="B1617" t="s">
        <v>4857</v>
      </c>
      <c r="C1617">
        <v>2287</v>
      </c>
      <c r="D1617" t="s">
        <v>24</v>
      </c>
      <c r="E1617" t="s">
        <v>25</v>
      </c>
      <c r="F1617">
        <v>7</v>
      </c>
      <c r="G1617" t="s">
        <v>4858</v>
      </c>
      <c r="H1617" t="s">
        <v>4859</v>
      </c>
      <c r="I1617" t="str">
        <f>VLOOKUP(A1617,[1]Transactions!$A$2:$Y$3480,8,FALSE)</f>
        <v>Standard</v>
      </c>
      <c r="J1617">
        <f>VLOOKUP(A1617,[1]Transactions!$A$2:$Y$3480,13,FALSE)</f>
        <v>1055.82</v>
      </c>
      <c r="K1617" s="4">
        <f>VLOOKUP(A1617,[1]Transactions!$A$2:$Y$3480,14,FALSE)</f>
        <v>42226</v>
      </c>
      <c r="M1617" t="b">
        <f>VLOOKUP(A1617,[1]Transactions!$A$2:$Y$3480,5,FALSE)</f>
        <v>1</v>
      </c>
      <c r="N1617" t="str">
        <f>VLOOKUP(A1617,[1]Transactions!$A$2:$Y$3480,6,FALSE)</f>
        <v>Approved</v>
      </c>
      <c r="O1617" t="str">
        <f>VLOOKUP(A1617,[1]Transactions!$A$1:$Y$3480,7,FALSE)</f>
        <v>Giant Bicycles</v>
      </c>
      <c r="P1617" t="s">
        <v>28</v>
      </c>
      <c r="Q1617">
        <v>37</v>
      </c>
      <c r="R1617" t="s">
        <v>356</v>
      </c>
      <c r="S1617" t="s">
        <v>30</v>
      </c>
      <c r="T1617" t="s">
        <v>38</v>
      </c>
      <c r="U1617" t="s">
        <v>32</v>
      </c>
      <c r="V1617" t="s">
        <v>33</v>
      </c>
      <c r="W1617">
        <v>20</v>
      </c>
      <c r="X1617">
        <v>5</v>
      </c>
      <c r="Y1617">
        <v>4426.2</v>
      </c>
      <c r="Z1617">
        <v>1199.74</v>
      </c>
      <c r="AA1617">
        <v>60</v>
      </c>
      <c r="AB1617">
        <v>31</v>
      </c>
      <c r="AC1617">
        <v>5</v>
      </c>
      <c r="AD1617">
        <v>3226.46</v>
      </c>
      <c r="AE1617">
        <f t="shared" si="181"/>
        <v>3</v>
      </c>
      <c r="AF1617">
        <f t="shared" si="183"/>
        <v>3</v>
      </c>
      <c r="AG1617">
        <f t="shared" si="178"/>
        <v>2</v>
      </c>
      <c r="AH1617">
        <f t="shared" si="179"/>
        <v>332</v>
      </c>
      <c r="AI1617" t="str">
        <f t="shared" si="180"/>
        <v>Silver Customer</v>
      </c>
    </row>
    <row r="1618" spans="1:35" x14ac:dyDescent="0.3">
      <c r="A1618">
        <v>2961</v>
      </c>
      <c r="B1618" t="s">
        <v>4860</v>
      </c>
      <c r="C1618">
        <v>3031</v>
      </c>
      <c r="D1618" t="s">
        <v>40</v>
      </c>
      <c r="E1618" t="s">
        <v>25</v>
      </c>
      <c r="F1618">
        <v>8</v>
      </c>
      <c r="G1618" t="s">
        <v>4861</v>
      </c>
      <c r="H1618" t="s">
        <v>4862</v>
      </c>
      <c r="I1618" t="str">
        <f>VLOOKUP(A1618,[1]Transactions!$A$2:$Y$3480,8,FALSE)</f>
        <v>Standard</v>
      </c>
      <c r="J1618">
        <f>VLOOKUP(A1618,[1]Transactions!$A$2:$Y$3480,13,FALSE)</f>
        <v>1702.5499999999997</v>
      </c>
      <c r="K1618" s="4">
        <f>VLOOKUP(A1618,[1]Transactions!$A$2:$Y$3480,14,FALSE)</f>
        <v>35667</v>
      </c>
      <c r="M1618" t="b">
        <f>VLOOKUP(A1618,[1]Transactions!$A$2:$Y$3480,5,FALSE)</f>
        <v>0</v>
      </c>
      <c r="N1618" t="str">
        <f>VLOOKUP(A1618,[1]Transactions!$A$2:$Y$3480,6,FALSE)</f>
        <v>Approved</v>
      </c>
      <c r="O1618" t="str">
        <f>VLOOKUP(A1618,[1]Transactions!$A$1:$Y$3480,7,FALSE)</f>
        <v>Trek Bicycles</v>
      </c>
      <c r="P1618" t="s">
        <v>28</v>
      </c>
      <c r="Q1618">
        <v>56</v>
      </c>
      <c r="R1618" t="s">
        <v>325</v>
      </c>
      <c r="S1618" t="s">
        <v>30</v>
      </c>
      <c r="T1618" t="s">
        <v>31</v>
      </c>
      <c r="U1618" t="s">
        <v>32</v>
      </c>
      <c r="V1618" t="s">
        <v>33</v>
      </c>
      <c r="W1618">
        <v>12</v>
      </c>
      <c r="X1618">
        <v>6</v>
      </c>
      <c r="Y1618">
        <v>8983.52</v>
      </c>
      <c r="Z1618">
        <v>2748.65</v>
      </c>
      <c r="AA1618">
        <v>45</v>
      </c>
      <c r="AB1618">
        <v>2</v>
      </c>
      <c r="AC1618">
        <v>6</v>
      </c>
      <c r="AD1618">
        <v>6234.87</v>
      </c>
      <c r="AE1618">
        <f t="shared" si="181"/>
        <v>4</v>
      </c>
      <c r="AF1618">
        <f t="shared" si="182"/>
        <v>3</v>
      </c>
      <c r="AG1618">
        <f t="shared" si="178"/>
        <v>1</v>
      </c>
      <c r="AH1618">
        <f t="shared" si="179"/>
        <v>431</v>
      </c>
      <c r="AI1618" t="str">
        <f t="shared" si="180"/>
        <v>Platinum Customer</v>
      </c>
    </row>
    <row r="1619" spans="1:35" x14ac:dyDescent="0.3">
      <c r="A1619">
        <v>3032</v>
      </c>
      <c r="B1619" t="s">
        <v>4863</v>
      </c>
      <c r="C1619">
        <v>4207</v>
      </c>
      <c r="D1619" t="s">
        <v>53</v>
      </c>
      <c r="E1619" t="s">
        <v>25</v>
      </c>
      <c r="F1619">
        <v>6</v>
      </c>
      <c r="G1619" t="s">
        <v>4864</v>
      </c>
      <c r="H1619" t="s">
        <v>2472</v>
      </c>
      <c r="I1619" t="str">
        <f>VLOOKUP(A1619,[1]Transactions!$A$2:$Y$3480,8,FALSE)</f>
        <v>Standard</v>
      </c>
      <c r="J1619">
        <f>VLOOKUP(A1619,[1]Transactions!$A$2:$Y$3480,13,FALSE)</f>
        <v>431.33000000000004</v>
      </c>
      <c r="K1619" s="4">
        <f>VLOOKUP(A1619,[1]Transactions!$A$2:$Y$3480,14,FALSE)</f>
        <v>37337</v>
      </c>
      <c r="M1619" t="b">
        <f>VLOOKUP(A1619,[1]Transactions!$A$2:$Y$3480,5,FALSE)</f>
        <v>0</v>
      </c>
      <c r="N1619" t="str">
        <f>VLOOKUP(A1619,[1]Transactions!$A$2:$Y$3480,6,FALSE)</f>
        <v>Approved</v>
      </c>
      <c r="O1619" t="str">
        <f>VLOOKUP(A1619,[1]Transactions!$A$1:$Y$3480,7,FALSE)</f>
        <v>Giant Bicycles</v>
      </c>
      <c r="P1619" t="s">
        <v>28</v>
      </c>
      <c r="Q1619">
        <v>53</v>
      </c>
      <c r="R1619" t="s">
        <v>706</v>
      </c>
      <c r="S1619" t="s">
        <v>30</v>
      </c>
      <c r="T1619" t="s">
        <v>38</v>
      </c>
      <c r="U1619" t="s">
        <v>32</v>
      </c>
      <c r="V1619" t="s">
        <v>33</v>
      </c>
      <c r="W1619">
        <v>5</v>
      </c>
      <c r="X1619">
        <v>7</v>
      </c>
      <c r="Y1619">
        <v>10767.02</v>
      </c>
      <c r="Z1619">
        <v>4583.71</v>
      </c>
      <c r="AA1619">
        <v>28</v>
      </c>
      <c r="AB1619">
        <v>40</v>
      </c>
      <c r="AC1619">
        <v>7</v>
      </c>
      <c r="AD1619">
        <v>6183.31</v>
      </c>
      <c r="AE1619">
        <f t="shared" si="181"/>
        <v>3</v>
      </c>
      <c r="AF1619">
        <f t="shared" si="182"/>
        <v>3</v>
      </c>
      <c r="AG1619">
        <f t="shared" si="178"/>
        <v>1</v>
      </c>
      <c r="AH1619">
        <f t="shared" si="179"/>
        <v>331</v>
      </c>
      <c r="AI1619" t="str">
        <f t="shared" si="180"/>
        <v>Silver Customer</v>
      </c>
    </row>
    <row r="1620" spans="1:35" x14ac:dyDescent="0.3">
      <c r="A1620">
        <v>2451</v>
      </c>
      <c r="B1620" t="s">
        <v>4865</v>
      </c>
      <c r="C1620">
        <v>4178</v>
      </c>
      <c r="D1620" t="s">
        <v>53</v>
      </c>
      <c r="E1620" t="s">
        <v>25</v>
      </c>
      <c r="F1620">
        <v>7</v>
      </c>
      <c r="G1620" t="s">
        <v>4866</v>
      </c>
      <c r="H1620" t="s">
        <v>4867</v>
      </c>
      <c r="I1620" t="str">
        <f>VLOOKUP(A1620,[1]Transactions!$A$2:$Y$3480,8,FALSE)</f>
        <v>Standard</v>
      </c>
      <c r="J1620">
        <f>VLOOKUP(A1620,[1]Transactions!$A$2:$Y$3480,13,FALSE)</f>
        <v>72.599999999999966</v>
      </c>
      <c r="K1620" s="4">
        <f>VLOOKUP(A1620,[1]Transactions!$A$2:$Y$3480,14,FALSE)</f>
        <v>38482</v>
      </c>
      <c r="M1620" t="b">
        <f>VLOOKUP(A1620,[1]Transactions!$A$2:$Y$3480,5,FALSE)</f>
        <v>0</v>
      </c>
      <c r="N1620" t="str">
        <f>VLOOKUP(A1620,[1]Transactions!$A$2:$Y$3480,6,FALSE)</f>
        <v>Approved</v>
      </c>
      <c r="O1620" t="str">
        <f>VLOOKUP(A1620,[1]Transactions!$A$1:$Y$3480,7,FALSE)</f>
        <v>Norco Bicycles</v>
      </c>
      <c r="P1620" t="s">
        <v>28</v>
      </c>
      <c r="Q1620">
        <v>33</v>
      </c>
      <c r="R1620" t="s">
        <v>693</v>
      </c>
      <c r="S1620" t="s">
        <v>7272</v>
      </c>
      <c r="T1620" t="s">
        <v>38</v>
      </c>
      <c r="U1620" t="s">
        <v>32</v>
      </c>
      <c r="V1620" t="s">
        <v>33</v>
      </c>
      <c r="W1620">
        <v>18</v>
      </c>
      <c r="X1620">
        <v>3</v>
      </c>
      <c r="Y1620">
        <v>3247.85</v>
      </c>
      <c r="Z1620">
        <v>1645.03</v>
      </c>
      <c r="AA1620">
        <v>47</v>
      </c>
      <c r="AB1620">
        <v>17</v>
      </c>
      <c r="AC1620">
        <v>3</v>
      </c>
      <c r="AD1620">
        <v>1602.82</v>
      </c>
      <c r="AE1620">
        <f t="shared" si="181"/>
        <v>4</v>
      </c>
      <c r="AF1620">
        <f t="shared" si="182"/>
        <v>4</v>
      </c>
      <c r="AG1620">
        <f t="shared" si="178"/>
        <v>4</v>
      </c>
      <c r="AH1620">
        <f t="shared" si="179"/>
        <v>444</v>
      </c>
      <c r="AI1620" t="str">
        <f t="shared" si="180"/>
        <v>Platinum Customer</v>
      </c>
    </row>
    <row r="1621" spans="1:35" x14ac:dyDescent="0.3">
      <c r="A1621">
        <v>1290</v>
      </c>
      <c r="B1621" t="s">
        <v>4868</v>
      </c>
      <c r="C1621">
        <v>4305</v>
      </c>
      <c r="D1621" t="s">
        <v>53</v>
      </c>
      <c r="E1621" t="s">
        <v>25</v>
      </c>
      <c r="F1621">
        <v>5</v>
      </c>
      <c r="G1621" t="s">
        <v>4869</v>
      </c>
      <c r="H1621" t="s">
        <v>4870</v>
      </c>
      <c r="I1621" t="str">
        <f>VLOOKUP(A1621,[1]Transactions!$A$2:$Y$3480,8,FALSE)</f>
        <v>Standard</v>
      </c>
      <c r="J1621">
        <f>VLOOKUP(A1621,[1]Transactions!$A$2:$Y$3480,13,FALSE)</f>
        <v>751.02</v>
      </c>
      <c r="K1621" s="4">
        <f>VLOOKUP(A1621,[1]Transactions!$A$2:$Y$3480,14,FALSE)</f>
        <v>39427</v>
      </c>
      <c r="M1621" t="b">
        <f>VLOOKUP(A1621,[1]Transactions!$A$2:$Y$3480,5,FALSE)</f>
        <v>1</v>
      </c>
      <c r="N1621" t="str">
        <f>VLOOKUP(A1621,[1]Transactions!$A$2:$Y$3480,6,FALSE)</f>
        <v>Approved</v>
      </c>
      <c r="O1621" t="str">
        <f>VLOOKUP(A1621,[1]Transactions!$A$1:$Y$3480,7,FALSE)</f>
        <v>Solex</v>
      </c>
      <c r="P1621" t="s">
        <v>28</v>
      </c>
      <c r="Q1621">
        <v>49</v>
      </c>
      <c r="R1621" t="s">
        <v>1748</v>
      </c>
      <c r="S1621" t="s">
        <v>45</v>
      </c>
      <c r="T1621" t="s">
        <v>46</v>
      </c>
      <c r="U1621" t="s">
        <v>32</v>
      </c>
      <c r="V1621" t="s">
        <v>33</v>
      </c>
      <c r="W1621">
        <v>6</v>
      </c>
      <c r="X1621">
        <v>9</v>
      </c>
      <c r="Y1621">
        <v>11890.97</v>
      </c>
      <c r="Z1621">
        <v>4274.93</v>
      </c>
      <c r="AA1621">
        <v>53</v>
      </c>
      <c r="AB1621">
        <v>44</v>
      </c>
      <c r="AC1621">
        <v>9</v>
      </c>
      <c r="AD1621">
        <v>7616.04</v>
      </c>
      <c r="AE1621">
        <f t="shared" si="181"/>
        <v>3</v>
      </c>
      <c r="AF1621">
        <f t="shared" si="182"/>
        <v>2</v>
      </c>
      <c r="AG1621">
        <f t="shared" si="178"/>
        <v>1</v>
      </c>
      <c r="AH1621">
        <f t="shared" si="179"/>
        <v>321</v>
      </c>
      <c r="AI1621" t="str">
        <f t="shared" si="180"/>
        <v>Silver Customer</v>
      </c>
    </row>
    <row r="1622" spans="1:35" x14ac:dyDescent="0.3">
      <c r="A1622">
        <v>2611</v>
      </c>
      <c r="B1622" t="s">
        <v>4871</v>
      </c>
      <c r="C1622">
        <v>2218</v>
      </c>
      <c r="D1622" t="s">
        <v>24</v>
      </c>
      <c r="E1622" t="s">
        <v>25</v>
      </c>
      <c r="F1622">
        <v>10</v>
      </c>
      <c r="G1622" t="s">
        <v>4872</v>
      </c>
      <c r="H1622" t="s">
        <v>4873</v>
      </c>
      <c r="I1622" t="str">
        <f>VLOOKUP(A1622,[1]Transactions!$A$2:$Y$3480,8,FALSE)</f>
        <v>Standard</v>
      </c>
      <c r="J1622">
        <f>VLOOKUP(A1622,[1]Transactions!$A$2:$Y$3480,13,FALSE)</f>
        <v>1055.82</v>
      </c>
      <c r="K1622" s="4">
        <f>VLOOKUP(A1622,[1]Transactions!$A$2:$Y$3480,14,FALSE)</f>
        <v>38193</v>
      </c>
      <c r="M1622" t="b">
        <f>VLOOKUP(A1622,[1]Transactions!$A$2:$Y$3480,5,FALSE)</f>
        <v>1</v>
      </c>
      <c r="N1622" t="str">
        <f>VLOOKUP(A1622,[1]Transactions!$A$2:$Y$3480,6,FALSE)</f>
        <v>Approved</v>
      </c>
      <c r="O1622" t="str">
        <f>VLOOKUP(A1622,[1]Transactions!$A$1:$Y$3480,7,FALSE)</f>
        <v>Giant Bicycles</v>
      </c>
      <c r="P1622" t="s">
        <v>43</v>
      </c>
      <c r="Q1622">
        <v>36</v>
      </c>
      <c r="R1622" t="s">
        <v>295</v>
      </c>
      <c r="S1622" t="s">
        <v>45</v>
      </c>
      <c r="T1622" t="s">
        <v>38</v>
      </c>
      <c r="U1622" t="s">
        <v>32</v>
      </c>
      <c r="V1622" t="s">
        <v>47</v>
      </c>
      <c r="W1622">
        <v>9</v>
      </c>
      <c r="X1622">
        <v>7</v>
      </c>
      <c r="Y1622">
        <v>5700.59</v>
      </c>
      <c r="Z1622">
        <v>3090.73</v>
      </c>
      <c r="AA1622">
        <v>29</v>
      </c>
      <c r="AB1622">
        <v>2</v>
      </c>
      <c r="AC1622">
        <v>7</v>
      </c>
      <c r="AD1622">
        <v>2609.86</v>
      </c>
      <c r="AE1622">
        <f t="shared" si="181"/>
        <v>4</v>
      </c>
      <c r="AF1622">
        <f t="shared" si="182"/>
        <v>3</v>
      </c>
      <c r="AG1622">
        <f t="shared" si="178"/>
        <v>3</v>
      </c>
      <c r="AH1622">
        <f t="shared" si="179"/>
        <v>433</v>
      </c>
      <c r="AI1622" t="str">
        <f t="shared" si="180"/>
        <v>Platinum Customer</v>
      </c>
    </row>
    <row r="1623" spans="1:35" x14ac:dyDescent="0.3">
      <c r="A1623">
        <v>2728</v>
      </c>
      <c r="B1623" t="s">
        <v>4874</v>
      </c>
      <c r="C1623">
        <v>3188</v>
      </c>
      <c r="D1623" t="s">
        <v>40</v>
      </c>
      <c r="E1623" t="s">
        <v>25</v>
      </c>
      <c r="F1623">
        <v>11</v>
      </c>
      <c r="G1623" t="s">
        <v>4875</v>
      </c>
      <c r="H1623" t="s">
        <v>4876</v>
      </c>
      <c r="I1623" t="str">
        <f>VLOOKUP(A1623,[1]Transactions!$A$2:$Y$3480,8,FALSE)</f>
        <v>Standard</v>
      </c>
      <c r="J1623">
        <f>VLOOKUP(A1623,[1]Transactions!$A$2:$Y$3480,13,FALSE)</f>
        <v>1069.5500000000002</v>
      </c>
      <c r="K1623" s="4">
        <f>VLOOKUP(A1623,[1]Transactions!$A$2:$Y$3480,14,FALSE)</f>
        <v>38216</v>
      </c>
      <c r="M1623" t="b">
        <f>VLOOKUP(A1623,[1]Transactions!$A$2:$Y$3480,5,FALSE)</f>
        <v>0</v>
      </c>
      <c r="N1623" t="str">
        <f>VLOOKUP(A1623,[1]Transactions!$A$2:$Y$3480,6,FALSE)</f>
        <v>Approved</v>
      </c>
      <c r="O1623" t="str">
        <f>VLOOKUP(A1623,[1]Transactions!$A$1:$Y$3480,7,FALSE)</f>
        <v>WeareA2B</v>
      </c>
      <c r="P1623" t="s">
        <v>43</v>
      </c>
      <c r="Q1623">
        <v>55</v>
      </c>
      <c r="R1623" t="s">
        <v>453</v>
      </c>
      <c r="S1623" t="s">
        <v>219</v>
      </c>
      <c r="T1623" t="s">
        <v>46</v>
      </c>
      <c r="U1623" t="s">
        <v>32</v>
      </c>
      <c r="V1623" t="s">
        <v>47</v>
      </c>
      <c r="W1623">
        <v>19</v>
      </c>
      <c r="X1623">
        <v>8</v>
      </c>
      <c r="Y1623">
        <v>9659.77</v>
      </c>
      <c r="Z1623">
        <v>5605.18</v>
      </c>
      <c r="AA1623">
        <v>61</v>
      </c>
      <c r="AB1623">
        <v>7</v>
      </c>
      <c r="AC1623">
        <v>8</v>
      </c>
      <c r="AD1623">
        <v>4054.59</v>
      </c>
      <c r="AE1623">
        <f t="shared" si="181"/>
        <v>4</v>
      </c>
      <c r="AF1623">
        <f t="shared" si="182"/>
        <v>2</v>
      </c>
      <c r="AG1623">
        <f t="shared" si="178"/>
        <v>2</v>
      </c>
      <c r="AH1623">
        <f t="shared" si="179"/>
        <v>422</v>
      </c>
      <c r="AI1623" t="str">
        <f t="shared" si="180"/>
        <v>Platinum Customer</v>
      </c>
    </row>
    <row r="1624" spans="1:35" x14ac:dyDescent="0.3">
      <c r="A1624">
        <v>3471</v>
      </c>
      <c r="B1624" t="s">
        <v>4877</v>
      </c>
      <c r="C1624">
        <v>2230</v>
      </c>
      <c r="D1624" t="s">
        <v>24</v>
      </c>
      <c r="E1624" t="s">
        <v>25</v>
      </c>
      <c r="F1624">
        <v>7</v>
      </c>
      <c r="G1624" t="s">
        <v>964</v>
      </c>
      <c r="H1624" t="s">
        <v>4878</v>
      </c>
      <c r="I1624" t="str">
        <f>VLOOKUP(A1624,[1]Transactions!$A$2:$Y$3480,8,FALSE)</f>
        <v>Standard</v>
      </c>
      <c r="J1624">
        <f>VLOOKUP(A1624,[1]Transactions!$A$2:$Y$3480,13,FALSE)</f>
        <v>209.84000000000003</v>
      </c>
      <c r="K1624" s="4">
        <f>VLOOKUP(A1624,[1]Transactions!$A$2:$Y$3480,14,FALSE)</f>
        <v>35378</v>
      </c>
      <c r="M1624" t="b">
        <f>VLOOKUP(A1624,[1]Transactions!$A$2:$Y$3480,5,FALSE)</f>
        <v>1</v>
      </c>
      <c r="N1624" t="str">
        <f>VLOOKUP(A1624,[1]Transactions!$A$2:$Y$3480,6,FALSE)</f>
        <v>Approved</v>
      </c>
      <c r="O1624" t="str">
        <f>VLOOKUP(A1624,[1]Transactions!$A$1:$Y$3480,7,FALSE)</f>
        <v>Norco Bicycles</v>
      </c>
      <c r="P1624" t="s">
        <v>43</v>
      </c>
      <c r="Q1624">
        <v>95</v>
      </c>
      <c r="R1624" t="s">
        <v>218</v>
      </c>
      <c r="S1624" t="s">
        <v>219</v>
      </c>
      <c r="T1624" t="s">
        <v>46</v>
      </c>
      <c r="U1624" t="s">
        <v>32</v>
      </c>
      <c r="V1624" t="s">
        <v>33</v>
      </c>
      <c r="W1624">
        <v>8</v>
      </c>
      <c r="X1624">
        <v>4</v>
      </c>
      <c r="Y1624">
        <v>4637.4799999999996</v>
      </c>
      <c r="Z1624">
        <v>2723.38</v>
      </c>
      <c r="AA1624">
        <v>67</v>
      </c>
      <c r="AB1624">
        <v>148</v>
      </c>
      <c r="AC1624">
        <v>4</v>
      </c>
      <c r="AD1624">
        <v>1914.1</v>
      </c>
      <c r="AE1624">
        <f t="shared" si="181"/>
        <v>1</v>
      </c>
      <c r="AF1624">
        <f t="shared" si="182"/>
        <v>4</v>
      </c>
      <c r="AG1624">
        <f t="shared" si="178"/>
        <v>3</v>
      </c>
      <c r="AH1624">
        <f t="shared" si="179"/>
        <v>143</v>
      </c>
      <c r="AI1624" t="str">
        <f t="shared" si="180"/>
        <v>Bronz customer</v>
      </c>
    </row>
    <row r="1625" spans="1:35" x14ac:dyDescent="0.3">
      <c r="A1625">
        <v>725</v>
      </c>
      <c r="B1625" t="s">
        <v>4879</v>
      </c>
      <c r="C1625">
        <v>4221</v>
      </c>
      <c r="D1625" t="s">
        <v>53</v>
      </c>
      <c r="E1625" t="s">
        <v>25</v>
      </c>
      <c r="F1625">
        <v>8</v>
      </c>
      <c r="G1625" t="s">
        <v>931</v>
      </c>
      <c r="H1625" t="s">
        <v>4880</v>
      </c>
      <c r="I1625" t="str">
        <f>VLOOKUP(A1625,[1]Transactions!$A$2:$Y$3480,8,FALSE)</f>
        <v>Road</v>
      </c>
      <c r="J1625">
        <f>VLOOKUP(A1625,[1]Transactions!$A$2:$Y$3480,13,FALSE)</f>
        <v>135.84999999999997</v>
      </c>
      <c r="K1625" s="4">
        <f>VLOOKUP(A1625,[1]Transactions!$A$2:$Y$3480,14,FALSE)</f>
        <v>42696</v>
      </c>
      <c r="M1625" t="b">
        <f>VLOOKUP(A1625,[1]Transactions!$A$2:$Y$3480,5,FALSE)</f>
        <v>1</v>
      </c>
      <c r="N1625" t="str">
        <f>VLOOKUP(A1625,[1]Transactions!$A$2:$Y$3480,6,FALSE)</f>
        <v>Approved</v>
      </c>
      <c r="O1625" t="str">
        <f>VLOOKUP(A1625,[1]Transactions!$A$1:$Y$3480,7,FALSE)</f>
        <v>Norco Bicycles</v>
      </c>
      <c r="P1625" t="s">
        <v>28</v>
      </c>
      <c r="Q1625">
        <v>61</v>
      </c>
      <c r="R1625" t="s">
        <v>145</v>
      </c>
      <c r="S1625" t="s">
        <v>30</v>
      </c>
      <c r="T1625" t="s">
        <v>46</v>
      </c>
      <c r="U1625" t="s">
        <v>32</v>
      </c>
      <c r="V1625" t="s">
        <v>33</v>
      </c>
      <c r="W1625">
        <v>19</v>
      </c>
      <c r="X1625">
        <v>11</v>
      </c>
      <c r="Y1625">
        <v>13048.82</v>
      </c>
      <c r="Z1625">
        <v>5727.32</v>
      </c>
      <c r="AA1625">
        <v>55</v>
      </c>
      <c r="AB1625">
        <v>3</v>
      </c>
      <c r="AC1625">
        <v>11</v>
      </c>
      <c r="AD1625">
        <v>7321.5</v>
      </c>
      <c r="AE1625">
        <f t="shared" si="181"/>
        <v>4</v>
      </c>
      <c r="AF1625">
        <f t="shared" si="182"/>
        <v>2</v>
      </c>
      <c r="AG1625">
        <f t="shared" si="178"/>
        <v>1</v>
      </c>
      <c r="AH1625">
        <f t="shared" si="179"/>
        <v>421</v>
      </c>
      <c r="AI1625" t="str">
        <f t="shared" si="180"/>
        <v>Platinum Customer</v>
      </c>
    </row>
    <row r="1626" spans="1:35" x14ac:dyDescent="0.3">
      <c r="A1626">
        <v>1845</v>
      </c>
      <c r="B1626" t="s">
        <v>4881</v>
      </c>
      <c r="C1626">
        <v>2125</v>
      </c>
      <c r="D1626" t="s">
        <v>24</v>
      </c>
      <c r="E1626" t="s">
        <v>25</v>
      </c>
      <c r="F1626">
        <v>12</v>
      </c>
      <c r="G1626" t="s">
        <v>4882</v>
      </c>
      <c r="H1626" t="s">
        <v>3867</v>
      </c>
      <c r="I1626" t="str">
        <f>VLOOKUP(A1626,[1]Transactions!$A$2:$Y$3480,8,FALSE)</f>
        <v>Standard</v>
      </c>
      <c r="J1626">
        <f>VLOOKUP(A1626,[1]Transactions!$A$2:$Y$3480,13,FALSE)</f>
        <v>834.93999999999994</v>
      </c>
      <c r="K1626" s="4">
        <f>VLOOKUP(A1626,[1]Transactions!$A$2:$Y$3480,14,FALSE)</f>
        <v>36833</v>
      </c>
      <c r="M1626" t="b">
        <f>VLOOKUP(A1626,[1]Transactions!$A$2:$Y$3480,5,FALSE)</f>
        <v>1</v>
      </c>
      <c r="N1626" t="str">
        <f>VLOOKUP(A1626,[1]Transactions!$A$2:$Y$3480,6,FALSE)</f>
        <v>Approved</v>
      </c>
      <c r="O1626" t="str">
        <f>VLOOKUP(A1626,[1]Transactions!$A$1:$Y$3480,7,FALSE)</f>
        <v>WeareA2B</v>
      </c>
      <c r="P1626" t="s">
        <v>28</v>
      </c>
      <c r="Q1626">
        <v>34</v>
      </c>
      <c r="R1626" t="s">
        <v>307</v>
      </c>
      <c r="S1626" t="s">
        <v>45</v>
      </c>
      <c r="T1626" t="s">
        <v>31</v>
      </c>
      <c r="U1626" t="s">
        <v>32</v>
      </c>
      <c r="V1626" t="s">
        <v>47</v>
      </c>
      <c r="W1626">
        <v>6</v>
      </c>
      <c r="X1626">
        <v>7</v>
      </c>
      <c r="Y1626">
        <v>9342.2000000000007</v>
      </c>
      <c r="Z1626">
        <v>4769.3100000000004</v>
      </c>
      <c r="AA1626">
        <v>42</v>
      </c>
      <c r="AB1626">
        <v>21</v>
      </c>
      <c r="AC1626">
        <v>7</v>
      </c>
      <c r="AD1626">
        <v>4572.8900000000003</v>
      </c>
      <c r="AE1626">
        <f t="shared" si="181"/>
        <v>3</v>
      </c>
      <c r="AF1626">
        <f t="shared" si="182"/>
        <v>3</v>
      </c>
      <c r="AG1626">
        <f t="shared" si="178"/>
        <v>1</v>
      </c>
      <c r="AH1626">
        <f t="shared" si="179"/>
        <v>331</v>
      </c>
      <c r="AI1626" t="str">
        <f t="shared" si="180"/>
        <v>Silver Customer</v>
      </c>
    </row>
    <row r="1627" spans="1:35" x14ac:dyDescent="0.3">
      <c r="A1627">
        <v>2305</v>
      </c>
      <c r="B1627" t="s">
        <v>4883</v>
      </c>
      <c r="C1627">
        <v>3149</v>
      </c>
      <c r="D1627" t="s">
        <v>40</v>
      </c>
      <c r="E1627" t="s">
        <v>25</v>
      </c>
      <c r="F1627">
        <v>10</v>
      </c>
      <c r="G1627" t="s">
        <v>4884</v>
      </c>
      <c r="H1627" t="s">
        <v>4885</v>
      </c>
      <c r="I1627" t="str">
        <f>VLOOKUP(A1627,[1]Transactions!$A$2:$Y$3480,8,FALSE)</f>
        <v>Road</v>
      </c>
      <c r="J1627">
        <f>VLOOKUP(A1627,[1]Transactions!$A$2:$Y$3480,13,FALSE)</f>
        <v>745.94</v>
      </c>
      <c r="K1627" s="4">
        <f>VLOOKUP(A1627,[1]Transactions!$A$2:$Y$3480,14,FALSE)</f>
        <v>39298</v>
      </c>
      <c r="M1627" t="b">
        <f>VLOOKUP(A1627,[1]Transactions!$A$2:$Y$3480,5,FALSE)</f>
        <v>1</v>
      </c>
      <c r="N1627" t="str">
        <f>VLOOKUP(A1627,[1]Transactions!$A$2:$Y$3480,6,FALSE)</f>
        <v>Approved</v>
      </c>
      <c r="O1627" t="str">
        <f>VLOOKUP(A1627,[1]Transactions!$A$1:$Y$3480,7,FALSE)</f>
        <v>Trek Bicycles</v>
      </c>
      <c r="P1627" t="s">
        <v>43</v>
      </c>
      <c r="Q1627">
        <v>91</v>
      </c>
      <c r="R1627" t="s">
        <v>607</v>
      </c>
      <c r="S1627" t="s">
        <v>45</v>
      </c>
      <c r="T1627" t="s">
        <v>38</v>
      </c>
      <c r="U1627" t="s">
        <v>32</v>
      </c>
      <c r="V1627" t="s">
        <v>33</v>
      </c>
      <c r="W1627">
        <v>13</v>
      </c>
      <c r="X1627">
        <v>4</v>
      </c>
      <c r="Y1627">
        <v>4233.8900000000003</v>
      </c>
      <c r="Z1627">
        <v>2055.5700000000002</v>
      </c>
      <c r="AA1627">
        <v>36</v>
      </c>
      <c r="AB1627">
        <v>78</v>
      </c>
      <c r="AC1627">
        <v>4</v>
      </c>
      <c r="AD1627">
        <v>2178.3200000000002</v>
      </c>
      <c r="AE1627">
        <f t="shared" si="181"/>
        <v>2</v>
      </c>
      <c r="AF1627">
        <f t="shared" si="182"/>
        <v>4</v>
      </c>
      <c r="AG1627">
        <f t="shared" si="178"/>
        <v>3</v>
      </c>
      <c r="AH1627">
        <f t="shared" si="179"/>
        <v>243</v>
      </c>
      <c r="AI1627" t="str">
        <f t="shared" si="180"/>
        <v>Gold Customerr</v>
      </c>
    </row>
    <row r="1628" spans="1:35" x14ac:dyDescent="0.3">
      <c r="A1628">
        <v>212</v>
      </c>
      <c r="B1628" t="s">
        <v>4886</v>
      </c>
      <c r="C1628">
        <v>4503</v>
      </c>
      <c r="D1628" t="s">
        <v>53</v>
      </c>
      <c r="E1628" t="s">
        <v>25</v>
      </c>
      <c r="F1628">
        <v>4</v>
      </c>
      <c r="G1628" t="s">
        <v>4887</v>
      </c>
      <c r="H1628" t="s">
        <v>4888</v>
      </c>
      <c r="I1628" t="str">
        <f>VLOOKUP(A1628,[1]Transactions!$A$2:$Y$3480,8,FALSE)</f>
        <v>Standard</v>
      </c>
      <c r="J1628">
        <f>VLOOKUP(A1628,[1]Transactions!$A$2:$Y$3480,13,FALSE)</f>
        <v>872.8900000000001</v>
      </c>
      <c r="K1628" s="4">
        <f>VLOOKUP(A1628,[1]Transactions!$A$2:$Y$3480,14,FALSE)</f>
        <v>38647</v>
      </c>
      <c r="M1628" t="b">
        <f>VLOOKUP(A1628,[1]Transactions!$A$2:$Y$3480,5,FALSE)</f>
        <v>0</v>
      </c>
      <c r="N1628" t="str">
        <f>VLOOKUP(A1628,[1]Transactions!$A$2:$Y$3480,6,FALSE)</f>
        <v>Approved</v>
      </c>
      <c r="O1628" t="str">
        <f>VLOOKUP(A1628,[1]Transactions!$A$1:$Y$3480,7,FALSE)</f>
        <v>Trek Bicycles</v>
      </c>
      <c r="P1628" t="s">
        <v>43</v>
      </c>
      <c r="Q1628">
        <v>21</v>
      </c>
      <c r="R1628" t="s">
        <v>123</v>
      </c>
      <c r="S1628" t="s">
        <v>219</v>
      </c>
      <c r="T1628" t="s">
        <v>38</v>
      </c>
      <c r="U1628" t="s">
        <v>32</v>
      </c>
      <c r="V1628" t="s">
        <v>47</v>
      </c>
      <c r="W1628">
        <v>1</v>
      </c>
      <c r="X1628">
        <v>2</v>
      </c>
      <c r="Y1628">
        <v>2429.8000000000002</v>
      </c>
      <c r="Z1628">
        <v>639.39</v>
      </c>
      <c r="AA1628">
        <v>18</v>
      </c>
      <c r="AB1628">
        <v>187</v>
      </c>
      <c r="AC1628">
        <v>2</v>
      </c>
      <c r="AD1628">
        <v>1790.41</v>
      </c>
      <c r="AE1628">
        <f t="shared" si="181"/>
        <v>1</v>
      </c>
      <c r="AF1628">
        <f t="shared" si="182"/>
        <v>4</v>
      </c>
      <c r="AG1628">
        <f t="shared" si="178"/>
        <v>4</v>
      </c>
      <c r="AH1628">
        <f t="shared" si="179"/>
        <v>144</v>
      </c>
      <c r="AI1628" t="str">
        <f t="shared" si="180"/>
        <v>Bronz customer</v>
      </c>
    </row>
    <row r="1629" spans="1:35" x14ac:dyDescent="0.3">
      <c r="A1629">
        <v>282</v>
      </c>
      <c r="B1629" t="s">
        <v>4889</v>
      </c>
      <c r="C1629">
        <v>4211</v>
      </c>
      <c r="D1629" t="s">
        <v>53</v>
      </c>
      <c r="E1629" t="s">
        <v>25</v>
      </c>
      <c r="F1629">
        <v>5</v>
      </c>
      <c r="G1629" t="s">
        <v>1418</v>
      </c>
      <c r="H1629" t="s">
        <v>4890</v>
      </c>
      <c r="I1629" t="str">
        <f>VLOOKUP(A1629,[1]Transactions!$A$2:$Y$3480,8,FALSE)</f>
        <v>Standard</v>
      </c>
      <c r="J1629">
        <f>VLOOKUP(A1629,[1]Transactions!$A$2:$Y$3480,13,FALSE)</f>
        <v>448.67999999999995</v>
      </c>
      <c r="K1629" s="4">
        <f>VLOOKUP(A1629,[1]Transactions!$A$2:$Y$3480,14,FALSE)</f>
        <v>38258</v>
      </c>
      <c r="M1629" t="b">
        <f>VLOOKUP(A1629,[1]Transactions!$A$2:$Y$3480,5,FALSE)</f>
        <v>0</v>
      </c>
      <c r="N1629" t="str">
        <f>VLOOKUP(A1629,[1]Transactions!$A$2:$Y$3480,6,FALSE)</f>
        <v>Approved</v>
      </c>
      <c r="O1629" t="str">
        <f>VLOOKUP(A1629,[1]Transactions!$A$1:$Y$3480,7,FALSE)</f>
        <v>Giant Bicycles</v>
      </c>
      <c r="P1629" t="s">
        <v>28</v>
      </c>
      <c r="Q1629">
        <v>82</v>
      </c>
      <c r="R1629" t="s">
        <v>842</v>
      </c>
      <c r="S1629" t="s">
        <v>7272</v>
      </c>
      <c r="T1629" t="s">
        <v>46</v>
      </c>
      <c r="U1629" t="s">
        <v>32</v>
      </c>
      <c r="V1629" t="s">
        <v>33</v>
      </c>
      <c r="W1629">
        <v>11</v>
      </c>
      <c r="X1629">
        <v>2</v>
      </c>
      <c r="Y1629">
        <v>2565.84</v>
      </c>
      <c r="Z1629">
        <v>1941.69</v>
      </c>
      <c r="AA1629">
        <v>30</v>
      </c>
      <c r="AB1629">
        <v>69</v>
      </c>
      <c r="AC1629">
        <v>2</v>
      </c>
      <c r="AD1629">
        <v>624.15</v>
      </c>
      <c r="AE1629">
        <f t="shared" si="181"/>
        <v>2</v>
      </c>
      <c r="AF1629">
        <f t="shared" si="182"/>
        <v>4</v>
      </c>
      <c r="AG1629">
        <f t="shared" si="178"/>
        <v>4</v>
      </c>
      <c r="AH1629">
        <f t="shared" si="179"/>
        <v>244</v>
      </c>
      <c r="AI1629" t="str">
        <f t="shared" si="180"/>
        <v>Gold Customerr</v>
      </c>
    </row>
    <row r="1630" spans="1:35" x14ac:dyDescent="0.3">
      <c r="A1630">
        <v>2103</v>
      </c>
      <c r="B1630" t="s">
        <v>4891</v>
      </c>
      <c r="C1630">
        <v>2265</v>
      </c>
      <c r="D1630" t="s">
        <v>24</v>
      </c>
      <c r="E1630" t="s">
        <v>25</v>
      </c>
      <c r="F1630">
        <v>6</v>
      </c>
      <c r="G1630" t="s">
        <v>201</v>
      </c>
      <c r="H1630" t="s">
        <v>4892</v>
      </c>
      <c r="I1630" t="str">
        <f>VLOOKUP(A1630,[1]Transactions!$A$2:$Y$3480,8,FALSE)</f>
        <v>Road</v>
      </c>
      <c r="J1630">
        <f>VLOOKUP(A1630,[1]Transactions!$A$2:$Y$3480,13,FALSE)</f>
        <v>75.139999999999986</v>
      </c>
      <c r="K1630" s="4">
        <f>VLOOKUP(A1630,[1]Transactions!$A$2:$Y$3480,14,FALSE)</f>
        <v>33549</v>
      </c>
      <c r="M1630" t="b">
        <f>VLOOKUP(A1630,[1]Transactions!$A$2:$Y$3480,5,FALSE)</f>
        <v>0</v>
      </c>
      <c r="N1630" t="str">
        <f>VLOOKUP(A1630,[1]Transactions!$A$2:$Y$3480,6,FALSE)</f>
        <v>Approved</v>
      </c>
      <c r="O1630" t="str">
        <f>VLOOKUP(A1630,[1]Transactions!$A$1:$Y$3480,7,FALSE)</f>
        <v>OHM Cycles</v>
      </c>
      <c r="P1630" t="s">
        <v>28</v>
      </c>
      <c r="Q1630">
        <v>94</v>
      </c>
      <c r="R1630" t="s">
        <v>127</v>
      </c>
      <c r="S1630" t="s">
        <v>45</v>
      </c>
      <c r="T1630" t="s">
        <v>38</v>
      </c>
      <c r="U1630" t="s">
        <v>32</v>
      </c>
      <c r="V1630" t="s">
        <v>47</v>
      </c>
      <c r="W1630">
        <v>18</v>
      </c>
      <c r="X1630">
        <v>10</v>
      </c>
      <c r="Y1630">
        <v>11617.25</v>
      </c>
      <c r="Z1630">
        <v>4864.62</v>
      </c>
      <c r="AA1630">
        <v>45</v>
      </c>
      <c r="AB1630">
        <v>14</v>
      </c>
      <c r="AC1630">
        <v>10</v>
      </c>
      <c r="AD1630">
        <v>6752.63</v>
      </c>
      <c r="AE1630">
        <f t="shared" si="181"/>
        <v>4</v>
      </c>
      <c r="AF1630">
        <f t="shared" si="182"/>
        <v>2</v>
      </c>
      <c r="AG1630">
        <f t="shared" si="178"/>
        <v>1</v>
      </c>
      <c r="AH1630">
        <f t="shared" si="179"/>
        <v>421</v>
      </c>
      <c r="AI1630" t="str">
        <f t="shared" si="180"/>
        <v>Platinum Customer</v>
      </c>
    </row>
    <row r="1631" spans="1:35" x14ac:dyDescent="0.3">
      <c r="A1631">
        <v>1027</v>
      </c>
      <c r="B1631" t="s">
        <v>4893</v>
      </c>
      <c r="C1631">
        <v>2069</v>
      </c>
      <c r="D1631" t="s">
        <v>24</v>
      </c>
      <c r="E1631" t="s">
        <v>25</v>
      </c>
      <c r="F1631">
        <v>12</v>
      </c>
      <c r="G1631" t="s">
        <v>4894</v>
      </c>
      <c r="H1631" t="s">
        <v>4895</v>
      </c>
      <c r="I1631" t="str">
        <f>VLOOKUP(A1631,[1]Transactions!$A$2:$Y$3480,8,FALSE)</f>
        <v>Standard</v>
      </c>
      <c r="J1631">
        <f>VLOOKUP(A1631,[1]Transactions!$A$2:$Y$3480,13,FALSE)</f>
        <v>834.93999999999994</v>
      </c>
      <c r="K1631" s="4">
        <f>VLOOKUP(A1631,[1]Transactions!$A$2:$Y$3480,14,FALSE)</f>
        <v>38002</v>
      </c>
      <c r="M1631" t="b">
        <f>VLOOKUP(A1631,[1]Transactions!$A$2:$Y$3480,5,FALSE)</f>
        <v>0</v>
      </c>
      <c r="N1631" t="str">
        <f>VLOOKUP(A1631,[1]Transactions!$A$2:$Y$3480,6,FALSE)</f>
        <v>Approved</v>
      </c>
      <c r="O1631" t="str">
        <f>VLOOKUP(A1631,[1]Transactions!$A$1:$Y$3480,7,FALSE)</f>
        <v>WeareA2B</v>
      </c>
      <c r="P1631" t="s">
        <v>28</v>
      </c>
      <c r="Q1631">
        <v>33</v>
      </c>
      <c r="R1631" t="s">
        <v>272</v>
      </c>
      <c r="S1631" t="s">
        <v>45</v>
      </c>
      <c r="T1631" t="s">
        <v>38</v>
      </c>
      <c r="U1631" t="s">
        <v>32</v>
      </c>
      <c r="V1631" t="s">
        <v>47</v>
      </c>
      <c r="W1631">
        <v>18</v>
      </c>
      <c r="X1631">
        <v>6</v>
      </c>
      <c r="Y1631">
        <v>6580.15</v>
      </c>
      <c r="Z1631">
        <v>5130.71</v>
      </c>
      <c r="AA1631">
        <v>53</v>
      </c>
      <c r="AB1631">
        <v>24</v>
      </c>
      <c r="AC1631">
        <v>6</v>
      </c>
      <c r="AD1631">
        <v>1449.44</v>
      </c>
      <c r="AE1631">
        <f t="shared" si="181"/>
        <v>3</v>
      </c>
      <c r="AF1631">
        <f t="shared" si="182"/>
        <v>3</v>
      </c>
      <c r="AG1631">
        <f t="shared" si="178"/>
        <v>4</v>
      </c>
      <c r="AH1631">
        <f t="shared" si="179"/>
        <v>334</v>
      </c>
      <c r="AI1631" t="str">
        <f t="shared" si="180"/>
        <v>Silver Customer</v>
      </c>
    </row>
    <row r="1632" spans="1:35" x14ac:dyDescent="0.3">
      <c r="A1632">
        <v>78</v>
      </c>
      <c r="B1632" t="s">
        <v>4896</v>
      </c>
      <c r="C1632">
        <v>2153</v>
      </c>
      <c r="D1632" t="s">
        <v>24</v>
      </c>
      <c r="E1632" t="s">
        <v>25</v>
      </c>
      <c r="F1632">
        <v>9</v>
      </c>
      <c r="G1632" t="s">
        <v>4897</v>
      </c>
      <c r="H1632" t="s">
        <v>4898</v>
      </c>
      <c r="I1632" t="str">
        <f>VLOOKUP(A1632,[1]Transactions!$A$2:$Y$3480,8,FALSE)</f>
        <v>Touring</v>
      </c>
      <c r="J1632">
        <f>VLOOKUP(A1632,[1]Transactions!$A$2:$Y$3480,13,FALSE)</f>
        <v>139.2299999999999</v>
      </c>
      <c r="K1632" s="4">
        <f>VLOOKUP(A1632,[1]Transactions!$A$2:$Y$3480,14,FALSE)</f>
        <v>36145</v>
      </c>
      <c r="M1632" t="b">
        <f>VLOOKUP(A1632,[1]Transactions!$A$2:$Y$3480,5,FALSE)</f>
        <v>0</v>
      </c>
      <c r="N1632" t="str">
        <f>VLOOKUP(A1632,[1]Transactions!$A$2:$Y$3480,6,FALSE)</f>
        <v>Approved</v>
      </c>
      <c r="O1632" t="str">
        <f>VLOOKUP(A1632,[1]Transactions!$A$1:$Y$3480,7,FALSE)</f>
        <v>OHM Cycles</v>
      </c>
      <c r="P1632" t="s">
        <v>28</v>
      </c>
      <c r="Q1632">
        <v>37</v>
      </c>
      <c r="R1632" t="s">
        <v>127</v>
      </c>
      <c r="S1632" t="s">
        <v>7272</v>
      </c>
      <c r="T1632" t="s">
        <v>38</v>
      </c>
      <c r="U1632" t="s">
        <v>32</v>
      </c>
      <c r="V1632" t="s">
        <v>47</v>
      </c>
      <c r="W1632">
        <v>8</v>
      </c>
      <c r="X1632">
        <v>2</v>
      </c>
      <c r="Y1632">
        <v>1139.1199999999999</v>
      </c>
      <c r="Z1632">
        <v>1056.8599999999999</v>
      </c>
      <c r="AA1632">
        <v>35</v>
      </c>
      <c r="AB1632">
        <v>211</v>
      </c>
      <c r="AC1632">
        <v>2</v>
      </c>
      <c r="AD1632">
        <v>82.26</v>
      </c>
      <c r="AE1632">
        <f t="shared" si="181"/>
        <v>1</v>
      </c>
      <c r="AF1632">
        <f t="shared" si="182"/>
        <v>4</v>
      </c>
      <c r="AG1632">
        <f t="shared" si="178"/>
        <v>4</v>
      </c>
      <c r="AH1632">
        <f t="shared" si="179"/>
        <v>144</v>
      </c>
      <c r="AI1632" t="str">
        <f t="shared" si="180"/>
        <v>Bronz customer</v>
      </c>
    </row>
    <row r="1633" spans="1:35" x14ac:dyDescent="0.3">
      <c r="A1633">
        <v>3185</v>
      </c>
      <c r="B1633" t="s">
        <v>4899</v>
      </c>
      <c r="C1633">
        <v>2320</v>
      </c>
      <c r="D1633" t="s">
        <v>24</v>
      </c>
      <c r="E1633" t="s">
        <v>25</v>
      </c>
      <c r="F1633">
        <v>7</v>
      </c>
      <c r="G1633" t="s">
        <v>4900</v>
      </c>
      <c r="H1633" t="s">
        <v>4901</v>
      </c>
      <c r="I1633" t="str">
        <f>VLOOKUP(A1633,[1]Transactions!$A$2:$Y$3480,8,FALSE)</f>
        <v>Standard</v>
      </c>
      <c r="J1633">
        <f>VLOOKUP(A1633,[1]Transactions!$A$2:$Y$3480,13,FALSE)</f>
        <v>448.67999999999995</v>
      </c>
      <c r="K1633" s="4">
        <f>VLOOKUP(A1633,[1]Transactions!$A$2:$Y$3480,14,FALSE)</f>
        <v>40784</v>
      </c>
      <c r="M1633" t="b">
        <f>VLOOKUP(A1633,[1]Transactions!$A$2:$Y$3480,5,FALSE)</f>
        <v>0</v>
      </c>
      <c r="N1633" t="str">
        <f>VLOOKUP(A1633,[1]Transactions!$A$2:$Y$3480,6,FALSE)</f>
        <v>Approved</v>
      </c>
      <c r="O1633" t="str">
        <f>VLOOKUP(A1633,[1]Transactions!$A$1:$Y$3480,7,FALSE)</f>
        <v>Giant Bicycles</v>
      </c>
      <c r="P1633" t="s">
        <v>28</v>
      </c>
      <c r="Q1633">
        <v>25</v>
      </c>
      <c r="R1633" t="s">
        <v>599</v>
      </c>
      <c r="S1633" t="s">
        <v>45</v>
      </c>
      <c r="T1633" t="s">
        <v>31</v>
      </c>
      <c r="U1633" t="s">
        <v>32</v>
      </c>
      <c r="V1633" t="s">
        <v>47</v>
      </c>
      <c r="W1633">
        <v>10</v>
      </c>
      <c r="X1633">
        <v>7</v>
      </c>
      <c r="Y1633">
        <v>6809.12</v>
      </c>
      <c r="Z1633">
        <v>4869.3599999999997</v>
      </c>
      <c r="AA1633">
        <v>64</v>
      </c>
      <c r="AB1633">
        <v>18</v>
      </c>
      <c r="AC1633">
        <v>7</v>
      </c>
      <c r="AD1633">
        <v>1939.76</v>
      </c>
      <c r="AE1633">
        <f t="shared" si="181"/>
        <v>3</v>
      </c>
      <c r="AF1633">
        <f t="shared" si="182"/>
        <v>3</v>
      </c>
      <c r="AG1633">
        <f t="shared" si="178"/>
        <v>3</v>
      </c>
      <c r="AH1633">
        <f t="shared" si="179"/>
        <v>333</v>
      </c>
      <c r="AI1633" t="str">
        <f t="shared" si="180"/>
        <v>Silver Customer</v>
      </c>
    </row>
    <row r="1634" spans="1:35" x14ac:dyDescent="0.3">
      <c r="A1634">
        <v>3445</v>
      </c>
      <c r="B1634" t="s">
        <v>4902</v>
      </c>
      <c r="C1634">
        <v>3352</v>
      </c>
      <c r="D1634" t="s">
        <v>40</v>
      </c>
      <c r="E1634" t="s">
        <v>25</v>
      </c>
      <c r="F1634">
        <v>4</v>
      </c>
      <c r="G1634" t="s">
        <v>3778</v>
      </c>
      <c r="I1634" t="str">
        <f>VLOOKUP(A1634,[1]Transactions!$A$2:$Y$3480,8,FALSE)</f>
        <v>Standard</v>
      </c>
      <c r="J1634">
        <f>VLOOKUP(A1634,[1]Transactions!$A$2:$Y$3480,13,FALSE)</f>
        <v>110.56</v>
      </c>
      <c r="K1634" s="4">
        <f>VLOOKUP(A1634,[1]Transactions!$A$2:$Y$3480,14,FALSE)</f>
        <v>38482</v>
      </c>
      <c r="M1634" t="b">
        <f>VLOOKUP(A1634,[1]Transactions!$A$2:$Y$3480,5,FALSE)</f>
        <v>1</v>
      </c>
      <c r="N1634" t="str">
        <f>VLOOKUP(A1634,[1]Transactions!$A$2:$Y$3480,6,FALSE)</f>
        <v>Approved</v>
      </c>
      <c r="O1634" t="str">
        <f>VLOOKUP(A1634,[1]Transactions!$A$1:$Y$3480,7,FALSE)</f>
        <v>OHM Cycles</v>
      </c>
      <c r="P1634" t="s">
        <v>28</v>
      </c>
      <c r="Q1634">
        <v>62</v>
      </c>
      <c r="R1634" t="s">
        <v>1707</v>
      </c>
      <c r="S1634" t="s">
        <v>45</v>
      </c>
      <c r="T1634" t="s">
        <v>38</v>
      </c>
      <c r="U1634" t="s">
        <v>32</v>
      </c>
      <c r="V1634" t="s">
        <v>33</v>
      </c>
      <c r="W1634">
        <v>11</v>
      </c>
      <c r="X1634">
        <v>6</v>
      </c>
      <c r="Y1634">
        <v>7992.19</v>
      </c>
      <c r="Z1634">
        <v>4127.7299999999996</v>
      </c>
      <c r="AA1634">
        <v>54</v>
      </c>
      <c r="AB1634">
        <v>14</v>
      </c>
      <c r="AC1634">
        <v>6</v>
      </c>
      <c r="AD1634">
        <v>3864.46</v>
      </c>
      <c r="AE1634">
        <f t="shared" si="181"/>
        <v>4</v>
      </c>
      <c r="AF1634">
        <f t="shared" si="182"/>
        <v>3</v>
      </c>
      <c r="AG1634">
        <f t="shared" si="178"/>
        <v>2</v>
      </c>
      <c r="AH1634">
        <f t="shared" si="179"/>
        <v>432</v>
      </c>
      <c r="AI1634" t="str">
        <f t="shared" si="180"/>
        <v>Platinum Customer</v>
      </c>
    </row>
    <row r="1635" spans="1:35" x14ac:dyDescent="0.3">
      <c r="A1635">
        <v>3193</v>
      </c>
      <c r="B1635" t="s">
        <v>4903</v>
      </c>
      <c r="C1635">
        <v>2519</v>
      </c>
      <c r="D1635" t="s">
        <v>24</v>
      </c>
      <c r="E1635" t="s">
        <v>25</v>
      </c>
      <c r="F1635">
        <v>10</v>
      </c>
      <c r="G1635" t="s">
        <v>4904</v>
      </c>
      <c r="H1635" t="s">
        <v>4905</v>
      </c>
      <c r="I1635" t="str">
        <f>VLOOKUP(A1635,[1]Transactions!$A$2:$Y$3480,8,FALSE)</f>
        <v>Standard</v>
      </c>
      <c r="J1635">
        <f>VLOOKUP(A1635,[1]Transactions!$A$2:$Y$3480,13,FALSE)</f>
        <v>1544.6100000000001</v>
      </c>
      <c r="K1635" s="4">
        <f>VLOOKUP(A1635,[1]Transactions!$A$2:$Y$3480,14,FALSE)</f>
        <v>36146</v>
      </c>
      <c r="M1635" t="b">
        <f>VLOOKUP(A1635,[1]Transactions!$A$2:$Y$3480,5,FALSE)</f>
        <v>0</v>
      </c>
      <c r="N1635" t="str">
        <f>VLOOKUP(A1635,[1]Transactions!$A$2:$Y$3480,6,FALSE)</f>
        <v>Approved</v>
      </c>
      <c r="O1635" t="str">
        <f>VLOOKUP(A1635,[1]Transactions!$A$1:$Y$3480,7,FALSE)</f>
        <v>OHM Cycles</v>
      </c>
      <c r="P1635" t="s">
        <v>43</v>
      </c>
      <c r="Q1635">
        <v>6</v>
      </c>
      <c r="R1635" t="s">
        <v>2027</v>
      </c>
      <c r="S1635" t="s">
        <v>176</v>
      </c>
      <c r="T1635" t="s">
        <v>46</v>
      </c>
      <c r="U1635" t="s">
        <v>32</v>
      </c>
      <c r="V1635" t="s">
        <v>47</v>
      </c>
      <c r="W1635">
        <v>7</v>
      </c>
      <c r="X1635">
        <v>6</v>
      </c>
      <c r="Y1635">
        <v>5155.41</v>
      </c>
      <c r="Z1635">
        <v>2793.1</v>
      </c>
      <c r="AA1635">
        <v>42</v>
      </c>
      <c r="AB1635">
        <v>10</v>
      </c>
      <c r="AC1635">
        <v>6</v>
      </c>
      <c r="AD1635">
        <v>2362.31</v>
      </c>
      <c r="AE1635">
        <f t="shared" si="181"/>
        <v>4</v>
      </c>
      <c r="AF1635">
        <f t="shared" si="182"/>
        <v>3</v>
      </c>
      <c r="AG1635">
        <f t="shared" si="178"/>
        <v>3</v>
      </c>
      <c r="AH1635">
        <f t="shared" si="179"/>
        <v>433</v>
      </c>
      <c r="AI1635" t="str">
        <f t="shared" si="180"/>
        <v>Platinum Customer</v>
      </c>
    </row>
    <row r="1636" spans="1:35" x14ac:dyDescent="0.3">
      <c r="A1636">
        <v>2739</v>
      </c>
      <c r="B1636" t="s">
        <v>4906</v>
      </c>
      <c r="C1636">
        <v>3149</v>
      </c>
      <c r="D1636" t="s">
        <v>40</v>
      </c>
      <c r="E1636" t="s">
        <v>25</v>
      </c>
      <c r="F1636">
        <v>12</v>
      </c>
      <c r="G1636" t="s">
        <v>3192</v>
      </c>
      <c r="H1636" t="s">
        <v>4907</v>
      </c>
      <c r="I1636" t="str">
        <f>VLOOKUP(A1636,[1]Transactions!$A$2:$Y$3480,8,FALSE)</f>
        <v>Road</v>
      </c>
      <c r="J1636">
        <f>VLOOKUP(A1636,[1]Transactions!$A$2:$Y$3480,13,FALSE)</f>
        <v>129.01</v>
      </c>
      <c r="K1636" s="4">
        <f>VLOOKUP(A1636,[1]Transactions!$A$2:$Y$3480,14,FALSE)</f>
        <v>42458</v>
      </c>
      <c r="M1636" t="b">
        <f>VLOOKUP(A1636,[1]Transactions!$A$2:$Y$3480,5,FALSE)</f>
        <v>0</v>
      </c>
      <c r="N1636" t="str">
        <f>VLOOKUP(A1636,[1]Transactions!$A$2:$Y$3480,6,FALSE)</f>
        <v>Approved</v>
      </c>
      <c r="O1636" t="str">
        <f>VLOOKUP(A1636,[1]Transactions!$A$1:$Y$3480,7,FALSE)</f>
        <v>WeareA2B</v>
      </c>
      <c r="P1636" t="s">
        <v>28</v>
      </c>
      <c r="Q1636">
        <v>48</v>
      </c>
      <c r="R1636" t="s">
        <v>61</v>
      </c>
      <c r="S1636" t="s">
        <v>30</v>
      </c>
      <c r="T1636" t="s">
        <v>46</v>
      </c>
      <c r="U1636" t="s">
        <v>32</v>
      </c>
      <c r="V1636" t="s">
        <v>33</v>
      </c>
      <c r="W1636">
        <v>15</v>
      </c>
      <c r="X1636">
        <v>2</v>
      </c>
      <c r="Y1636">
        <v>743.05</v>
      </c>
      <c r="Z1636">
        <v>286.63</v>
      </c>
      <c r="AA1636">
        <v>35</v>
      </c>
      <c r="AB1636">
        <v>242</v>
      </c>
      <c r="AC1636">
        <v>2</v>
      </c>
      <c r="AD1636">
        <v>456.42</v>
      </c>
      <c r="AE1636">
        <f t="shared" si="181"/>
        <v>1</v>
      </c>
      <c r="AF1636">
        <f t="shared" si="182"/>
        <v>4</v>
      </c>
      <c r="AG1636">
        <f t="shared" si="178"/>
        <v>4</v>
      </c>
      <c r="AH1636">
        <f t="shared" si="179"/>
        <v>144</v>
      </c>
      <c r="AI1636" t="str">
        <f t="shared" si="180"/>
        <v>Bronz customer</v>
      </c>
    </row>
    <row r="1637" spans="1:35" x14ac:dyDescent="0.3">
      <c r="A1637">
        <v>363</v>
      </c>
      <c r="B1637" t="s">
        <v>4908</v>
      </c>
      <c r="C1637">
        <v>2066</v>
      </c>
      <c r="D1637" t="s">
        <v>24</v>
      </c>
      <c r="E1637" t="s">
        <v>25</v>
      </c>
      <c r="F1637">
        <v>12</v>
      </c>
      <c r="G1637" t="s">
        <v>4909</v>
      </c>
      <c r="H1637" t="s">
        <v>4910</v>
      </c>
      <c r="I1637" t="str">
        <f>VLOOKUP(A1637,[1]Transactions!$A$2:$Y$3480,8,FALSE)</f>
        <v>Standard</v>
      </c>
      <c r="J1637">
        <f>VLOOKUP(A1637,[1]Transactions!$A$2:$Y$3480,13,FALSE)</f>
        <v>1612.25</v>
      </c>
      <c r="K1637" s="4">
        <f>VLOOKUP(A1637,[1]Transactions!$A$2:$Y$3480,14,FALSE)</f>
        <v>37499</v>
      </c>
      <c r="M1637" t="b">
        <f>VLOOKUP(A1637,[1]Transactions!$A$2:$Y$3480,5,FALSE)</f>
        <v>1</v>
      </c>
      <c r="N1637" t="str">
        <f>VLOOKUP(A1637,[1]Transactions!$A$2:$Y$3480,6,FALSE)</f>
        <v>Approved</v>
      </c>
      <c r="O1637" t="str">
        <f>VLOOKUP(A1637,[1]Transactions!$A$1:$Y$3480,7,FALSE)</f>
        <v>Solex</v>
      </c>
      <c r="P1637" t="s">
        <v>43</v>
      </c>
      <c r="Q1637">
        <v>82</v>
      </c>
      <c r="R1637" t="s">
        <v>621</v>
      </c>
      <c r="S1637" t="s">
        <v>57</v>
      </c>
      <c r="T1637" t="s">
        <v>31</v>
      </c>
      <c r="U1637" t="s">
        <v>32</v>
      </c>
      <c r="V1637" t="s">
        <v>33</v>
      </c>
      <c r="W1637">
        <v>7</v>
      </c>
      <c r="X1637">
        <v>6</v>
      </c>
      <c r="Y1637">
        <v>11621.14</v>
      </c>
      <c r="Z1637">
        <v>2162.9699999999998</v>
      </c>
      <c r="AA1637">
        <v>32</v>
      </c>
      <c r="AB1637">
        <v>14</v>
      </c>
      <c r="AC1637">
        <v>6</v>
      </c>
      <c r="AD1637">
        <v>9458.17</v>
      </c>
      <c r="AE1637">
        <f t="shared" si="181"/>
        <v>4</v>
      </c>
      <c r="AF1637">
        <f t="shared" si="182"/>
        <v>3</v>
      </c>
      <c r="AG1637">
        <f t="shared" si="178"/>
        <v>1</v>
      </c>
      <c r="AH1637">
        <f t="shared" si="179"/>
        <v>431</v>
      </c>
      <c r="AI1637" t="str">
        <f t="shared" si="180"/>
        <v>Platinum Customer</v>
      </c>
    </row>
    <row r="1638" spans="1:35" x14ac:dyDescent="0.3">
      <c r="A1638">
        <v>474</v>
      </c>
      <c r="B1638" t="s">
        <v>4911</v>
      </c>
      <c r="C1638">
        <v>2567</v>
      </c>
      <c r="D1638" t="s">
        <v>24</v>
      </c>
      <c r="E1638" t="s">
        <v>25</v>
      </c>
      <c r="F1638">
        <v>9</v>
      </c>
      <c r="G1638" t="s">
        <v>4912</v>
      </c>
      <c r="H1638" t="s">
        <v>4913</v>
      </c>
      <c r="I1638" t="str">
        <f>VLOOKUP(A1638,[1]Transactions!$A$2:$Y$3480,8,FALSE)</f>
        <v>Standard</v>
      </c>
      <c r="J1638">
        <f>VLOOKUP(A1638,[1]Transactions!$A$2:$Y$3480,13,FALSE)</f>
        <v>143.82</v>
      </c>
      <c r="K1638" s="4">
        <f>VLOOKUP(A1638,[1]Transactions!$A$2:$Y$3480,14,FALSE)</f>
        <v>41345</v>
      </c>
      <c r="M1638" t="b">
        <f>VLOOKUP(A1638,[1]Transactions!$A$2:$Y$3480,5,FALSE)</f>
        <v>1</v>
      </c>
      <c r="N1638" t="str">
        <f>VLOOKUP(A1638,[1]Transactions!$A$2:$Y$3480,6,FALSE)</f>
        <v>Approved</v>
      </c>
      <c r="O1638" t="str">
        <f>VLOOKUP(A1638,[1]Transactions!$A$1:$Y$3480,7,FALSE)</f>
        <v>Solex</v>
      </c>
      <c r="P1638" t="s">
        <v>43</v>
      </c>
      <c r="Q1638">
        <v>86</v>
      </c>
      <c r="R1638" t="s">
        <v>2442</v>
      </c>
      <c r="S1638" t="s">
        <v>96</v>
      </c>
      <c r="T1638" t="s">
        <v>38</v>
      </c>
      <c r="U1638" t="s">
        <v>32</v>
      </c>
      <c r="V1638" t="s">
        <v>47</v>
      </c>
      <c r="W1638">
        <v>18</v>
      </c>
      <c r="X1638">
        <v>2</v>
      </c>
      <c r="Y1638">
        <v>2107.8200000000002</v>
      </c>
      <c r="Z1638">
        <v>587.09</v>
      </c>
      <c r="AA1638">
        <v>37</v>
      </c>
      <c r="AB1638">
        <v>97</v>
      </c>
      <c r="AC1638">
        <v>2</v>
      </c>
      <c r="AD1638">
        <v>1520.73</v>
      </c>
      <c r="AE1638">
        <f t="shared" si="181"/>
        <v>1</v>
      </c>
      <c r="AF1638">
        <f t="shared" si="182"/>
        <v>4</v>
      </c>
      <c r="AG1638">
        <f t="shared" si="178"/>
        <v>4</v>
      </c>
      <c r="AH1638">
        <f t="shared" si="179"/>
        <v>144</v>
      </c>
      <c r="AI1638" t="str">
        <f t="shared" si="180"/>
        <v>Bronz customer</v>
      </c>
    </row>
    <row r="1639" spans="1:35" x14ac:dyDescent="0.3">
      <c r="A1639">
        <v>1375</v>
      </c>
      <c r="B1639" t="s">
        <v>4914</v>
      </c>
      <c r="C1639">
        <v>3156</v>
      </c>
      <c r="D1639" t="s">
        <v>40</v>
      </c>
      <c r="E1639" t="s">
        <v>25</v>
      </c>
      <c r="F1639">
        <v>8</v>
      </c>
      <c r="G1639" t="s">
        <v>4915</v>
      </c>
      <c r="H1639" t="s">
        <v>4916</v>
      </c>
      <c r="I1639" t="str">
        <f>VLOOKUP(A1639,[1]Transactions!$A$2:$Y$3480,8,FALSE)</f>
        <v>Standard</v>
      </c>
      <c r="J1639">
        <f>VLOOKUP(A1639,[1]Transactions!$A$2:$Y$3480,13,FALSE)</f>
        <v>1230.3000000000002</v>
      </c>
      <c r="K1639" s="4">
        <f>VLOOKUP(A1639,[1]Transactions!$A$2:$Y$3480,14,FALSE)</f>
        <v>33455</v>
      </c>
      <c r="M1639" t="b">
        <f>VLOOKUP(A1639,[1]Transactions!$A$2:$Y$3480,5,FALSE)</f>
        <v>1</v>
      </c>
      <c r="N1639" t="str">
        <f>VLOOKUP(A1639,[1]Transactions!$A$2:$Y$3480,6,FALSE)</f>
        <v>Approved</v>
      </c>
      <c r="O1639" t="str">
        <f>VLOOKUP(A1639,[1]Transactions!$A$1:$Y$3480,7,FALSE)</f>
        <v>WeareA2B</v>
      </c>
      <c r="P1639" t="s">
        <v>28</v>
      </c>
      <c r="Q1639">
        <v>36</v>
      </c>
      <c r="R1639" t="s">
        <v>706</v>
      </c>
      <c r="S1639" t="s">
        <v>45</v>
      </c>
      <c r="T1639" t="s">
        <v>38</v>
      </c>
      <c r="U1639" t="s">
        <v>32</v>
      </c>
      <c r="V1639" t="s">
        <v>47</v>
      </c>
      <c r="W1639">
        <v>18</v>
      </c>
      <c r="X1639">
        <v>5</v>
      </c>
      <c r="Y1639">
        <v>6008.95</v>
      </c>
      <c r="Z1639">
        <v>4159.04</v>
      </c>
      <c r="AA1639">
        <v>41</v>
      </c>
      <c r="AB1639">
        <v>82</v>
      </c>
      <c r="AC1639">
        <v>5</v>
      </c>
      <c r="AD1639">
        <v>1849.91</v>
      </c>
      <c r="AE1639">
        <f>_xlfn.IFS(AB1639&gt;=85,1,AND(AB1639&lt;=84,AB1639&gt;44),2,AND(AB1639&lt;=44,AB1639&gt;17),3,AND(AB1639&lt;=18,AB1639&gt;=0),4)</f>
        <v>2</v>
      </c>
      <c r="AF1639">
        <f>_xlfn.IFS(AC1639&gt;=14,1,AND(AC1639&lt;=14,AC1639&gt;7),2,AND(AC1639&lt;=7,AC1639&gt;=5),3,AND(AC1639&lt;=4,AC1639&gt;0),4)</f>
        <v>3</v>
      </c>
      <c r="AG1639">
        <f t="shared" si="178"/>
        <v>4</v>
      </c>
      <c r="AH1639">
        <f t="shared" si="179"/>
        <v>234</v>
      </c>
      <c r="AI1639" t="str">
        <f t="shared" si="180"/>
        <v>Gold Customerr</v>
      </c>
    </row>
    <row r="1640" spans="1:35" x14ac:dyDescent="0.3">
      <c r="A1640">
        <v>2229</v>
      </c>
      <c r="B1640" t="s">
        <v>4917</v>
      </c>
      <c r="C1640">
        <v>2214</v>
      </c>
      <c r="D1640" t="s">
        <v>24</v>
      </c>
      <c r="E1640" t="s">
        <v>25</v>
      </c>
      <c r="F1640">
        <v>8</v>
      </c>
      <c r="G1640" t="s">
        <v>4918</v>
      </c>
      <c r="H1640" t="s">
        <v>4919</v>
      </c>
      <c r="I1640" t="str">
        <f>VLOOKUP(A1640,[1]Transactions!$A$2:$Y$3480,8,FALSE)</f>
        <v>Standard</v>
      </c>
      <c r="J1640">
        <f>VLOOKUP(A1640,[1]Transactions!$A$2:$Y$3480,13,FALSE)</f>
        <v>217.51</v>
      </c>
      <c r="K1640" s="4">
        <f>VLOOKUP(A1640,[1]Transactions!$A$2:$Y$3480,14,FALSE)</f>
        <v>40410</v>
      </c>
      <c r="M1640" t="b">
        <f>VLOOKUP(A1640,[1]Transactions!$A$2:$Y$3480,5,FALSE)</f>
        <v>1</v>
      </c>
      <c r="N1640" t="str">
        <f>VLOOKUP(A1640,[1]Transactions!$A$2:$Y$3480,6,FALSE)</f>
        <v>Approved</v>
      </c>
      <c r="O1640" t="str">
        <f>VLOOKUP(A1640,[1]Transactions!$A$1:$Y$3480,7,FALSE)</f>
        <v>Giant Bicycles</v>
      </c>
      <c r="P1640" t="s">
        <v>43</v>
      </c>
      <c r="Q1640">
        <v>76</v>
      </c>
      <c r="R1640" t="s">
        <v>580</v>
      </c>
      <c r="S1640" t="s">
        <v>45</v>
      </c>
      <c r="T1640" t="s">
        <v>38</v>
      </c>
      <c r="U1640" t="s">
        <v>32</v>
      </c>
      <c r="V1640" t="s">
        <v>33</v>
      </c>
      <c r="W1640">
        <v>7</v>
      </c>
      <c r="X1640">
        <v>4</v>
      </c>
      <c r="Y1640">
        <v>3937.92</v>
      </c>
      <c r="Z1640">
        <v>1823.68</v>
      </c>
      <c r="AA1640">
        <v>61</v>
      </c>
      <c r="AB1640">
        <v>21</v>
      </c>
      <c r="AC1640">
        <v>4</v>
      </c>
      <c r="AD1640">
        <v>2114.2399999999998</v>
      </c>
      <c r="AE1640">
        <f t="shared" si="181"/>
        <v>3</v>
      </c>
      <c r="AF1640">
        <f t="shared" si="182"/>
        <v>4</v>
      </c>
      <c r="AG1640">
        <f t="shared" si="178"/>
        <v>3</v>
      </c>
      <c r="AH1640">
        <f t="shared" si="179"/>
        <v>343</v>
      </c>
      <c r="AI1640" t="str">
        <f t="shared" si="180"/>
        <v>Silver Customer</v>
      </c>
    </row>
    <row r="1641" spans="1:35" x14ac:dyDescent="0.3">
      <c r="A1641">
        <v>657</v>
      </c>
      <c r="B1641" t="s">
        <v>4920</v>
      </c>
      <c r="C1641">
        <v>4800</v>
      </c>
      <c r="D1641" t="s">
        <v>53</v>
      </c>
      <c r="E1641" t="s">
        <v>25</v>
      </c>
      <c r="F1641">
        <v>7</v>
      </c>
      <c r="G1641" t="s">
        <v>4921</v>
      </c>
      <c r="I1641" t="str">
        <f>VLOOKUP(A1641,[1]Transactions!$A$2:$Y$3480,8,FALSE)</f>
        <v>Standard</v>
      </c>
      <c r="J1641">
        <f>VLOOKUP(A1641,[1]Transactions!$A$2:$Y$3480,13,FALSE)</f>
        <v>15.080000000000005</v>
      </c>
      <c r="K1641" s="4">
        <f>VLOOKUP(A1641,[1]Transactions!$A$2:$Y$3480,14,FALSE)</f>
        <v>34165</v>
      </c>
      <c r="M1641" t="b">
        <f>VLOOKUP(A1641,[1]Transactions!$A$2:$Y$3480,5,FALSE)</f>
        <v>1</v>
      </c>
      <c r="N1641" t="str">
        <f>VLOOKUP(A1641,[1]Transactions!$A$2:$Y$3480,6,FALSE)</f>
        <v>Approved</v>
      </c>
      <c r="O1641" t="str">
        <f>VLOOKUP(A1641,[1]Transactions!$A$1:$Y$3480,7,FALSE)</f>
        <v>WeareA2B</v>
      </c>
      <c r="P1641" t="s">
        <v>28</v>
      </c>
      <c r="Q1641">
        <v>66</v>
      </c>
      <c r="R1641" t="s">
        <v>1500</v>
      </c>
      <c r="S1641" t="s">
        <v>119</v>
      </c>
      <c r="T1641" t="s">
        <v>38</v>
      </c>
      <c r="U1641" t="s">
        <v>32</v>
      </c>
      <c r="V1641" t="s">
        <v>47</v>
      </c>
      <c r="W1641">
        <v>10</v>
      </c>
      <c r="X1641">
        <v>5</v>
      </c>
      <c r="Y1641">
        <v>4830.4799999999996</v>
      </c>
      <c r="Z1641">
        <v>2300.58</v>
      </c>
      <c r="AA1641">
        <v>27</v>
      </c>
      <c r="AB1641">
        <v>175</v>
      </c>
      <c r="AC1641">
        <v>5</v>
      </c>
      <c r="AD1641">
        <v>2529.9</v>
      </c>
      <c r="AE1641">
        <f t="shared" si="181"/>
        <v>1</v>
      </c>
      <c r="AF1641">
        <f t="shared" ref="AF1641:AF1642" si="184">_xlfn.IFS(AC1641&gt;=14,1,AND(AC1641&lt;=14,AC1641&gt;7),2,AND(AC1641&lt;=7,AC1641&gt;=5),3,AND(AC1641&lt;=4,AC1641&gt;0),4)</f>
        <v>3</v>
      </c>
      <c r="AG1641">
        <f t="shared" si="178"/>
        <v>3</v>
      </c>
      <c r="AH1641">
        <f t="shared" si="179"/>
        <v>133</v>
      </c>
      <c r="AI1641" t="str">
        <f t="shared" si="180"/>
        <v>Bronz customer</v>
      </c>
    </row>
    <row r="1642" spans="1:35" x14ac:dyDescent="0.3">
      <c r="A1642">
        <v>360</v>
      </c>
      <c r="B1642" t="s">
        <v>4922</v>
      </c>
      <c r="C1642">
        <v>2530</v>
      </c>
      <c r="D1642" t="s">
        <v>24</v>
      </c>
      <c r="E1642" t="s">
        <v>25</v>
      </c>
      <c r="F1642">
        <v>7</v>
      </c>
      <c r="G1642" t="s">
        <v>4923</v>
      </c>
      <c r="H1642" t="s">
        <v>4924</v>
      </c>
      <c r="I1642" t="str">
        <f>VLOOKUP(A1642,[1]Transactions!$A$2:$Y$3480,8,FALSE)</f>
        <v>Road</v>
      </c>
      <c r="J1642">
        <f>VLOOKUP(A1642,[1]Transactions!$A$2:$Y$3480,13,FALSE)</f>
        <v>445.20999999999992</v>
      </c>
      <c r="K1642" s="4">
        <f>VLOOKUP(A1642,[1]Transactions!$A$2:$Y$3480,14,FALSE)</f>
        <v>40553</v>
      </c>
      <c r="M1642" t="b">
        <f>VLOOKUP(A1642,[1]Transactions!$A$2:$Y$3480,5,FALSE)</f>
        <v>1</v>
      </c>
      <c r="N1642" t="str">
        <f>VLOOKUP(A1642,[1]Transactions!$A$2:$Y$3480,6,FALSE)</f>
        <v>Approved</v>
      </c>
      <c r="O1642" t="str">
        <f>VLOOKUP(A1642,[1]Transactions!$A$1:$Y$3480,7,FALSE)</f>
        <v>Norco Bicycles</v>
      </c>
      <c r="P1642" t="s">
        <v>43</v>
      </c>
      <c r="Q1642">
        <v>64</v>
      </c>
      <c r="R1642" t="s">
        <v>500</v>
      </c>
      <c r="S1642" t="s">
        <v>176</v>
      </c>
      <c r="T1642" t="s">
        <v>31</v>
      </c>
      <c r="U1642" t="s">
        <v>32</v>
      </c>
      <c r="V1642" t="s">
        <v>33</v>
      </c>
      <c r="W1642">
        <v>19</v>
      </c>
      <c r="X1642">
        <v>5</v>
      </c>
      <c r="Y1642">
        <v>6069.39</v>
      </c>
      <c r="Z1642">
        <v>999.16</v>
      </c>
      <c r="AA1642">
        <v>64</v>
      </c>
      <c r="AB1642">
        <v>8</v>
      </c>
      <c r="AC1642">
        <v>5</v>
      </c>
      <c r="AD1642">
        <v>5070.2299999999996</v>
      </c>
      <c r="AE1642">
        <f t="shared" si="181"/>
        <v>4</v>
      </c>
      <c r="AF1642">
        <f t="shared" si="184"/>
        <v>3</v>
      </c>
      <c r="AG1642">
        <f t="shared" si="178"/>
        <v>1</v>
      </c>
      <c r="AH1642">
        <f t="shared" si="179"/>
        <v>431</v>
      </c>
      <c r="AI1642" t="str">
        <f t="shared" si="180"/>
        <v>Platinum Customer</v>
      </c>
    </row>
    <row r="1643" spans="1:35" x14ac:dyDescent="0.3">
      <c r="A1643">
        <v>920</v>
      </c>
      <c r="B1643" t="s">
        <v>4925</v>
      </c>
      <c r="C1643">
        <v>2062</v>
      </c>
      <c r="D1643" t="s">
        <v>24</v>
      </c>
      <c r="E1643" t="s">
        <v>25</v>
      </c>
      <c r="F1643">
        <v>10</v>
      </c>
      <c r="G1643" t="s">
        <v>4115</v>
      </c>
      <c r="H1643" t="s">
        <v>4926</v>
      </c>
      <c r="I1643" t="str">
        <f>VLOOKUP(A1643,[1]Transactions!$A$2:$Y$3480,8,FALSE)</f>
        <v>Standard</v>
      </c>
      <c r="J1643">
        <f>VLOOKUP(A1643,[1]Transactions!$A$2:$Y$3480,13,FALSE)</f>
        <v>1055.82</v>
      </c>
      <c r="K1643" s="4">
        <f>VLOOKUP(A1643,[1]Transactions!$A$2:$Y$3480,14,FALSE)</f>
        <v>38193</v>
      </c>
      <c r="M1643" t="b">
        <f>VLOOKUP(A1643,[1]Transactions!$A$2:$Y$3480,5,FALSE)</f>
        <v>1</v>
      </c>
      <c r="N1643" t="str">
        <f>VLOOKUP(A1643,[1]Transactions!$A$2:$Y$3480,6,FALSE)</f>
        <v>Approved</v>
      </c>
      <c r="O1643" t="str">
        <f>VLOOKUP(A1643,[1]Transactions!$A$1:$Y$3480,7,FALSE)</f>
        <v>Giant Bicycles</v>
      </c>
      <c r="P1643" t="s">
        <v>28</v>
      </c>
      <c r="Q1643">
        <v>89</v>
      </c>
      <c r="R1643" t="s">
        <v>1984</v>
      </c>
      <c r="S1643" t="s">
        <v>30</v>
      </c>
      <c r="T1643" t="s">
        <v>31</v>
      </c>
      <c r="U1643" t="s">
        <v>32</v>
      </c>
      <c r="V1643" t="s">
        <v>33</v>
      </c>
      <c r="W1643">
        <v>19</v>
      </c>
      <c r="X1643">
        <v>6</v>
      </c>
      <c r="Y1643">
        <v>6259.75</v>
      </c>
      <c r="Z1643">
        <v>2115.56</v>
      </c>
      <c r="AA1643">
        <v>44</v>
      </c>
      <c r="AB1643">
        <v>90</v>
      </c>
      <c r="AC1643">
        <v>6</v>
      </c>
      <c r="AD1643">
        <v>4144.1899999999996</v>
      </c>
      <c r="AE1643">
        <f t="shared" si="181"/>
        <v>1</v>
      </c>
      <c r="AF1643">
        <f t="shared" si="182"/>
        <v>3</v>
      </c>
      <c r="AG1643">
        <f t="shared" si="178"/>
        <v>2</v>
      </c>
      <c r="AH1643">
        <f t="shared" si="179"/>
        <v>132</v>
      </c>
      <c r="AI1643" t="str">
        <f t="shared" si="180"/>
        <v>Bronz customer</v>
      </c>
    </row>
    <row r="1644" spans="1:35" x14ac:dyDescent="0.3">
      <c r="A1644">
        <v>678</v>
      </c>
      <c r="B1644" t="s">
        <v>4927</v>
      </c>
      <c r="C1644">
        <v>4352</v>
      </c>
      <c r="D1644" t="s">
        <v>53</v>
      </c>
      <c r="E1644" t="s">
        <v>25</v>
      </c>
      <c r="F1644">
        <v>7</v>
      </c>
      <c r="G1644" t="s">
        <v>4928</v>
      </c>
      <c r="H1644" t="s">
        <v>4929</v>
      </c>
      <c r="I1644" t="str">
        <f>VLOOKUP(A1644,[1]Transactions!$A$2:$Y$3480,8,FALSE)</f>
        <v>Standard</v>
      </c>
      <c r="J1644">
        <f>VLOOKUP(A1644,[1]Transactions!$A$2:$Y$3480,13,FALSE)</f>
        <v>14.229999999999997</v>
      </c>
      <c r="K1644" s="4">
        <f>VLOOKUP(A1644,[1]Transactions!$A$2:$Y$3480,14,FALSE)</f>
        <v>42172</v>
      </c>
      <c r="M1644" t="b">
        <f>VLOOKUP(A1644,[1]Transactions!$A$2:$Y$3480,5,FALSE)</f>
        <v>0</v>
      </c>
      <c r="N1644" t="str">
        <f>VLOOKUP(A1644,[1]Transactions!$A$2:$Y$3480,6,FALSE)</f>
        <v>Approved</v>
      </c>
      <c r="O1644" t="str">
        <f>VLOOKUP(A1644,[1]Transactions!$A$1:$Y$3480,7,FALSE)</f>
        <v>OHM Cycles</v>
      </c>
      <c r="P1644" t="s">
        <v>43</v>
      </c>
      <c r="Q1644">
        <v>57</v>
      </c>
      <c r="R1644" t="s">
        <v>868</v>
      </c>
      <c r="S1644" t="s">
        <v>219</v>
      </c>
      <c r="T1644" t="s">
        <v>46</v>
      </c>
      <c r="U1644" t="s">
        <v>32</v>
      </c>
      <c r="V1644" t="s">
        <v>47</v>
      </c>
      <c r="W1644">
        <v>2</v>
      </c>
      <c r="X1644">
        <v>3</v>
      </c>
      <c r="Y1644">
        <v>2079.27</v>
      </c>
      <c r="Z1644">
        <v>472.28</v>
      </c>
      <c r="AA1644">
        <v>25</v>
      </c>
      <c r="AB1644">
        <v>94</v>
      </c>
      <c r="AC1644">
        <v>3</v>
      </c>
      <c r="AD1644">
        <v>1606.99</v>
      </c>
      <c r="AE1644">
        <f t="shared" si="181"/>
        <v>1</v>
      </c>
      <c r="AF1644">
        <f t="shared" si="182"/>
        <v>4</v>
      </c>
      <c r="AG1644">
        <f t="shared" si="178"/>
        <v>4</v>
      </c>
      <c r="AH1644">
        <f t="shared" si="179"/>
        <v>144</v>
      </c>
      <c r="AI1644" t="str">
        <f t="shared" si="180"/>
        <v>Bronz customer</v>
      </c>
    </row>
    <row r="1645" spans="1:35" x14ac:dyDescent="0.3">
      <c r="A1645">
        <v>2788</v>
      </c>
      <c r="B1645" t="s">
        <v>4930</v>
      </c>
      <c r="C1645">
        <v>3150</v>
      </c>
      <c r="D1645" t="s">
        <v>40</v>
      </c>
      <c r="E1645" t="s">
        <v>25</v>
      </c>
      <c r="F1645">
        <v>10</v>
      </c>
      <c r="G1645" t="s">
        <v>4931</v>
      </c>
      <c r="H1645" t="s">
        <v>4932</v>
      </c>
      <c r="I1645" t="str">
        <f>VLOOKUP(A1645,[1]Transactions!$A$2:$Y$3480,8,FALSE)</f>
        <v>Standard</v>
      </c>
      <c r="J1645">
        <f>VLOOKUP(A1645,[1]Transactions!$A$2:$Y$3480,13,FALSE)</f>
        <v>903.11</v>
      </c>
      <c r="K1645" s="4">
        <f>VLOOKUP(A1645,[1]Transactions!$A$2:$Y$3480,14,FALSE)</f>
        <v>36361</v>
      </c>
      <c r="M1645" t="b">
        <f>VLOOKUP(A1645,[1]Transactions!$A$2:$Y$3480,5,FALSE)</f>
        <v>1</v>
      </c>
      <c r="N1645" t="str">
        <f>VLOOKUP(A1645,[1]Transactions!$A$2:$Y$3480,6,FALSE)</f>
        <v>Approved</v>
      </c>
      <c r="O1645" t="str">
        <f>VLOOKUP(A1645,[1]Transactions!$A$1:$Y$3480,7,FALSE)</f>
        <v>Trek Bicycles</v>
      </c>
      <c r="P1645" t="s">
        <v>43</v>
      </c>
      <c r="Q1645">
        <v>45</v>
      </c>
      <c r="R1645" t="s">
        <v>317</v>
      </c>
      <c r="S1645" t="s">
        <v>30</v>
      </c>
      <c r="T1645" t="s">
        <v>38</v>
      </c>
      <c r="U1645" t="s">
        <v>32</v>
      </c>
      <c r="V1645" t="s">
        <v>47</v>
      </c>
      <c r="W1645">
        <v>4</v>
      </c>
      <c r="X1645">
        <v>11</v>
      </c>
      <c r="Y1645">
        <v>17258.939999999999</v>
      </c>
      <c r="Z1645">
        <v>8197.4699999999993</v>
      </c>
      <c r="AA1645">
        <v>52</v>
      </c>
      <c r="AB1645">
        <v>44</v>
      </c>
      <c r="AC1645">
        <v>11</v>
      </c>
      <c r="AD1645">
        <v>9061.4699999999993</v>
      </c>
      <c r="AE1645">
        <f t="shared" si="181"/>
        <v>3</v>
      </c>
      <c r="AF1645">
        <f t="shared" si="182"/>
        <v>2</v>
      </c>
      <c r="AG1645">
        <f t="shared" si="178"/>
        <v>1</v>
      </c>
      <c r="AH1645">
        <f t="shared" si="179"/>
        <v>321</v>
      </c>
      <c r="AI1645" t="str">
        <f t="shared" si="180"/>
        <v>Silver Customer</v>
      </c>
    </row>
    <row r="1646" spans="1:35" x14ac:dyDescent="0.3">
      <c r="A1646">
        <v>1165</v>
      </c>
      <c r="B1646" t="s">
        <v>4933</v>
      </c>
      <c r="C1646">
        <v>2710</v>
      </c>
      <c r="D1646" t="s">
        <v>24</v>
      </c>
      <c r="E1646" t="s">
        <v>25</v>
      </c>
      <c r="F1646">
        <v>1</v>
      </c>
      <c r="G1646" t="s">
        <v>4934</v>
      </c>
      <c r="H1646" t="s">
        <v>4935</v>
      </c>
      <c r="I1646" t="str">
        <f>VLOOKUP(A1646,[1]Transactions!$A$2:$Y$3480,8,FALSE)</f>
        <v>Standard</v>
      </c>
      <c r="J1646">
        <f>VLOOKUP(A1646,[1]Transactions!$A$2:$Y$3480,13,FALSE)</f>
        <v>817.36</v>
      </c>
      <c r="K1646" s="4">
        <f>VLOOKUP(A1646,[1]Transactions!$A$2:$Y$3480,14,FALSE)</f>
        <v>37539</v>
      </c>
      <c r="M1646" t="b">
        <f>VLOOKUP(A1646,[1]Transactions!$A$2:$Y$3480,5,FALSE)</f>
        <v>1</v>
      </c>
      <c r="N1646" t="str">
        <f>VLOOKUP(A1646,[1]Transactions!$A$2:$Y$3480,6,FALSE)</f>
        <v>Approved</v>
      </c>
      <c r="O1646" t="str">
        <f>VLOOKUP(A1646,[1]Transactions!$A$1:$Y$3480,7,FALSE)</f>
        <v>Norco Bicycles</v>
      </c>
      <c r="P1646" t="s">
        <v>43</v>
      </c>
      <c r="Q1646">
        <v>58</v>
      </c>
      <c r="R1646" t="s">
        <v>2738</v>
      </c>
      <c r="S1646" t="s">
        <v>45</v>
      </c>
      <c r="T1646" t="s">
        <v>46</v>
      </c>
      <c r="U1646" t="s">
        <v>32</v>
      </c>
      <c r="V1646" t="s">
        <v>47</v>
      </c>
      <c r="W1646">
        <v>2</v>
      </c>
      <c r="X1646">
        <v>9</v>
      </c>
      <c r="Y1646">
        <v>6796.88</v>
      </c>
      <c r="Z1646">
        <v>3510.53</v>
      </c>
      <c r="AA1646">
        <v>27</v>
      </c>
      <c r="AB1646">
        <v>10</v>
      </c>
      <c r="AC1646">
        <v>9</v>
      </c>
      <c r="AD1646">
        <v>3286.35</v>
      </c>
      <c r="AE1646">
        <f t="shared" si="181"/>
        <v>4</v>
      </c>
      <c r="AF1646">
        <f t="shared" si="182"/>
        <v>2</v>
      </c>
      <c r="AG1646">
        <f t="shared" si="178"/>
        <v>2</v>
      </c>
      <c r="AH1646">
        <f t="shared" si="179"/>
        <v>422</v>
      </c>
      <c r="AI1646" t="str">
        <f t="shared" si="180"/>
        <v>Platinum Customer</v>
      </c>
    </row>
    <row r="1647" spans="1:35" x14ac:dyDescent="0.3">
      <c r="A1647">
        <v>2374</v>
      </c>
      <c r="B1647" t="s">
        <v>4936</v>
      </c>
      <c r="C1647">
        <v>3025</v>
      </c>
      <c r="D1647" t="s">
        <v>40</v>
      </c>
      <c r="E1647" t="s">
        <v>25</v>
      </c>
      <c r="F1647">
        <v>9</v>
      </c>
      <c r="G1647" t="s">
        <v>4937</v>
      </c>
      <c r="H1647" t="s">
        <v>4938</v>
      </c>
      <c r="I1647" t="str">
        <f>VLOOKUP(A1647,[1]Transactions!$A$2:$Y$3480,8,FALSE)</f>
        <v>Standard</v>
      </c>
      <c r="J1647">
        <f>VLOOKUP(A1647,[1]Transactions!$A$2:$Y$3480,13,FALSE)</f>
        <v>90.099999999999966</v>
      </c>
      <c r="K1647" s="4">
        <f>VLOOKUP(A1647,[1]Transactions!$A$2:$Y$3480,14,FALSE)</f>
        <v>42710</v>
      </c>
      <c r="M1647" t="b">
        <f>VLOOKUP(A1647,[1]Transactions!$A$2:$Y$3480,5,FALSE)</f>
        <v>1</v>
      </c>
      <c r="N1647" t="str">
        <f>VLOOKUP(A1647,[1]Transactions!$A$2:$Y$3480,6,FALSE)</f>
        <v>Approved</v>
      </c>
      <c r="O1647" t="str">
        <f>VLOOKUP(A1647,[1]Transactions!$A$1:$Y$3480,7,FALSE)</f>
        <v>Norco Bicycles</v>
      </c>
      <c r="P1647" t="s">
        <v>28</v>
      </c>
      <c r="Q1647">
        <v>6</v>
      </c>
      <c r="R1647" t="s">
        <v>145</v>
      </c>
      <c r="S1647" t="s">
        <v>45</v>
      </c>
      <c r="T1647" t="s">
        <v>31</v>
      </c>
      <c r="U1647" t="s">
        <v>32</v>
      </c>
      <c r="V1647" t="s">
        <v>47</v>
      </c>
      <c r="W1647">
        <v>9</v>
      </c>
      <c r="X1647">
        <v>7</v>
      </c>
      <c r="Y1647">
        <v>7495.68</v>
      </c>
      <c r="Z1647">
        <v>2195.64</v>
      </c>
      <c r="AA1647">
        <v>27</v>
      </c>
      <c r="AB1647">
        <v>14</v>
      </c>
      <c r="AC1647">
        <v>7</v>
      </c>
      <c r="AD1647">
        <v>5300.04</v>
      </c>
      <c r="AE1647">
        <f t="shared" si="181"/>
        <v>4</v>
      </c>
      <c r="AF1647">
        <f t="shared" si="182"/>
        <v>3</v>
      </c>
      <c r="AG1647">
        <f t="shared" si="178"/>
        <v>1</v>
      </c>
      <c r="AH1647">
        <f t="shared" si="179"/>
        <v>431</v>
      </c>
      <c r="AI1647" t="str">
        <f t="shared" si="180"/>
        <v>Platinum Customer</v>
      </c>
    </row>
    <row r="1648" spans="1:35" x14ac:dyDescent="0.3">
      <c r="A1648">
        <v>334</v>
      </c>
      <c r="B1648" t="s">
        <v>4939</v>
      </c>
      <c r="C1648">
        <v>3356</v>
      </c>
      <c r="D1648" t="s">
        <v>40</v>
      </c>
      <c r="E1648" t="s">
        <v>25</v>
      </c>
      <c r="F1648">
        <v>2</v>
      </c>
      <c r="G1648" t="s">
        <v>4940</v>
      </c>
      <c r="H1648" t="s">
        <v>4941</v>
      </c>
      <c r="I1648" t="str">
        <f>VLOOKUP(A1648,[1]Transactions!$A$2:$Y$3480,8,FALSE)</f>
        <v>Road</v>
      </c>
      <c r="J1648">
        <f>VLOOKUP(A1648,[1]Transactions!$A$2:$Y$3480,13,FALSE)</f>
        <v>309.80999999999995</v>
      </c>
      <c r="K1648" s="4">
        <f>VLOOKUP(A1648,[1]Transactions!$A$2:$Y$3480,14,FALSE)</f>
        <v>36361</v>
      </c>
      <c r="M1648" t="b">
        <f>VLOOKUP(A1648,[1]Transactions!$A$2:$Y$3480,5,FALSE)</f>
        <v>0</v>
      </c>
      <c r="N1648" t="str">
        <f>VLOOKUP(A1648,[1]Transactions!$A$2:$Y$3480,6,FALSE)</f>
        <v>Approved</v>
      </c>
      <c r="O1648" t="str">
        <f>VLOOKUP(A1648,[1]Transactions!$A$1:$Y$3480,7,FALSE)</f>
        <v>Norco Bicycles</v>
      </c>
      <c r="P1648" t="s">
        <v>43</v>
      </c>
      <c r="Q1648">
        <v>71</v>
      </c>
      <c r="R1648" t="s">
        <v>822</v>
      </c>
      <c r="S1648" t="s">
        <v>45</v>
      </c>
      <c r="T1648" t="s">
        <v>38</v>
      </c>
      <c r="U1648" t="s">
        <v>32</v>
      </c>
      <c r="V1648" t="s">
        <v>33</v>
      </c>
      <c r="W1648">
        <v>3</v>
      </c>
      <c r="X1648">
        <v>6</v>
      </c>
      <c r="Y1648">
        <v>6125.9</v>
      </c>
      <c r="Z1648">
        <v>3998.31</v>
      </c>
      <c r="AA1648">
        <v>21</v>
      </c>
      <c r="AB1648">
        <v>56</v>
      </c>
      <c r="AC1648">
        <v>6</v>
      </c>
      <c r="AD1648">
        <v>2127.59</v>
      </c>
      <c r="AE1648">
        <f t="shared" si="181"/>
        <v>2</v>
      </c>
      <c r="AF1648">
        <f t="shared" si="182"/>
        <v>3</v>
      </c>
      <c r="AG1648">
        <f t="shared" si="178"/>
        <v>3</v>
      </c>
      <c r="AH1648">
        <f t="shared" si="179"/>
        <v>233</v>
      </c>
      <c r="AI1648" t="str">
        <f t="shared" si="180"/>
        <v>Gold Customerr</v>
      </c>
    </row>
    <row r="1649" spans="1:35" x14ac:dyDescent="0.3">
      <c r="A1649">
        <v>1200</v>
      </c>
      <c r="B1649" t="s">
        <v>4942</v>
      </c>
      <c r="C1649">
        <v>4350</v>
      </c>
      <c r="D1649" t="s">
        <v>53</v>
      </c>
      <c r="E1649" t="s">
        <v>25</v>
      </c>
      <c r="F1649">
        <v>3</v>
      </c>
      <c r="G1649" t="s">
        <v>4943</v>
      </c>
      <c r="H1649" t="s">
        <v>4944</v>
      </c>
      <c r="I1649" t="str">
        <f>VLOOKUP(A1649,[1]Transactions!$A$2:$Y$3480,8,FALSE)</f>
        <v>Standard</v>
      </c>
      <c r="J1649">
        <f>VLOOKUP(A1649,[1]Transactions!$A$2:$Y$3480,13,FALSE)</f>
        <v>14.229999999999997</v>
      </c>
      <c r="K1649" s="4">
        <f>VLOOKUP(A1649,[1]Transactions!$A$2:$Y$3480,14,FALSE)</f>
        <v>38647</v>
      </c>
      <c r="M1649" t="b">
        <f>VLOOKUP(A1649,[1]Transactions!$A$2:$Y$3480,5,FALSE)</f>
        <v>1</v>
      </c>
      <c r="N1649" t="str">
        <f>VLOOKUP(A1649,[1]Transactions!$A$2:$Y$3480,6,FALSE)</f>
        <v>Approved</v>
      </c>
      <c r="O1649" t="str">
        <f>VLOOKUP(A1649,[1]Transactions!$A$1:$Y$3480,7,FALSE)</f>
        <v>OHM Cycles</v>
      </c>
      <c r="P1649" t="s">
        <v>43</v>
      </c>
      <c r="Q1649">
        <v>38</v>
      </c>
      <c r="R1649" t="s">
        <v>95</v>
      </c>
      <c r="S1649" t="s">
        <v>96</v>
      </c>
      <c r="T1649" t="s">
        <v>46</v>
      </c>
      <c r="U1649" t="s">
        <v>32</v>
      </c>
      <c r="V1649" t="s">
        <v>47</v>
      </c>
      <c r="W1649">
        <v>18</v>
      </c>
      <c r="X1649">
        <v>8</v>
      </c>
      <c r="Y1649">
        <v>5923.11</v>
      </c>
      <c r="Z1649">
        <v>3078.21</v>
      </c>
      <c r="AA1649">
        <v>46</v>
      </c>
      <c r="AB1649">
        <v>79</v>
      </c>
      <c r="AC1649">
        <v>8</v>
      </c>
      <c r="AD1649">
        <v>2844.9</v>
      </c>
      <c r="AE1649">
        <f t="shared" si="181"/>
        <v>2</v>
      </c>
      <c r="AF1649">
        <f t="shared" si="182"/>
        <v>2</v>
      </c>
      <c r="AG1649">
        <f t="shared" si="178"/>
        <v>3</v>
      </c>
      <c r="AH1649">
        <f t="shared" si="179"/>
        <v>223</v>
      </c>
      <c r="AI1649" t="str">
        <f t="shared" si="180"/>
        <v>Gold Customerr</v>
      </c>
    </row>
    <row r="1650" spans="1:35" x14ac:dyDescent="0.3">
      <c r="A1650">
        <v>3483</v>
      </c>
      <c r="B1650" t="s">
        <v>4945</v>
      </c>
      <c r="C1650">
        <v>4216</v>
      </c>
      <c r="D1650" t="s">
        <v>53</v>
      </c>
      <c r="E1650" t="s">
        <v>25</v>
      </c>
      <c r="F1650">
        <v>5</v>
      </c>
      <c r="G1650" t="s">
        <v>4946</v>
      </c>
      <c r="H1650" t="s">
        <v>4947</v>
      </c>
      <c r="I1650" t="e">
        <f>VLOOKUP(A1650,[1]Transactions!$A$2:$Y$3480,8,FALSE)</f>
        <v>#N/A</v>
      </c>
      <c r="J1650" t="e">
        <f>VLOOKUP(A1650,[1]Transactions!$A$2:$Y$3480,13,FALSE)</f>
        <v>#N/A</v>
      </c>
      <c r="K1650" s="4" t="e">
        <f>VLOOKUP(A1650,[1]Transactions!$A$2:$Y$3480,14,FALSE)</f>
        <v>#N/A</v>
      </c>
      <c r="M1650" t="e">
        <f>VLOOKUP(A1650,[1]Transactions!$A$2:$Y$3480,5,FALSE)</f>
        <v>#N/A</v>
      </c>
      <c r="N1650" t="e">
        <f>VLOOKUP(A1650,[1]Transactions!$A$2:$Y$3480,6,FALSE)</f>
        <v>#N/A</v>
      </c>
      <c r="O1650" t="e">
        <f>VLOOKUP(A1650,[1]Transactions!$A$1:$Y$3480,7,FALSE)</f>
        <v>#N/A</v>
      </c>
      <c r="P1650" t="s">
        <v>28</v>
      </c>
      <c r="Q1650">
        <v>19</v>
      </c>
      <c r="R1650" t="s">
        <v>815</v>
      </c>
      <c r="S1650" t="s">
        <v>30</v>
      </c>
      <c r="T1650" t="s">
        <v>46</v>
      </c>
      <c r="U1650" t="s">
        <v>32</v>
      </c>
      <c r="V1650" t="s">
        <v>33</v>
      </c>
      <c r="W1650">
        <v>15</v>
      </c>
      <c r="X1650">
        <v>6</v>
      </c>
      <c r="Y1650">
        <v>8078.03</v>
      </c>
      <c r="Z1650">
        <v>5884.99</v>
      </c>
      <c r="AA1650">
        <v>63</v>
      </c>
      <c r="AB1650">
        <v>117</v>
      </c>
      <c r="AC1650">
        <v>6</v>
      </c>
      <c r="AD1650">
        <v>2193.04</v>
      </c>
      <c r="AE1650">
        <f t="shared" si="181"/>
        <v>1</v>
      </c>
      <c r="AF1650">
        <f t="shared" si="182"/>
        <v>3</v>
      </c>
      <c r="AG1650">
        <f t="shared" si="178"/>
        <v>3</v>
      </c>
      <c r="AH1650">
        <f t="shared" si="179"/>
        <v>133</v>
      </c>
      <c r="AI1650" t="str">
        <f t="shared" si="180"/>
        <v>Bronz customer</v>
      </c>
    </row>
    <row r="1651" spans="1:35" x14ac:dyDescent="0.3">
      <c r="A1651">
        <v>3144</v>
      </c>
      <c r="B1651" t="s">
        <v>4948</v>
      </c>
      <c r="C1651">
        <v>3807</v>
      </c>
      <c r="D1651" t="s">
        <v>40</v>
      </c>
      <c r="E1651" t="s">
        <v>25</v>
      </c>
      <c r="F1651">
        <v>9</v>
      </c>
      <c r="G1651" t="s">
        <v>4949</v>
      </c>
      <c r="H1651" t="s">
        <v>4950</v>
      </c>
      <c r="I1651" t="str">
        <f>VLOOKUP(A1651,[1]Transactions!$A$2:$Y$3480,8,FALSE)</f>
        <v>Standard</v>
      </c>
      <c r="J1651">
        <f>VLOOKUP(A1651,[1]Transactions!$A$2:$Y$3480,13,FALSE)</f>
        <v>1383.6100000000001</v>
      </c>
      <c r="K1651" s="4">
        <f>VLOOKUP(A1651,[1]Transactions!$A$2:$Y$3480,14,FALSE)</f>
        <v>36146</v>
      </c>
      <c r="M1651" t="b">
        <f>VLOOKUP(A1651,[1]Transactions!$A$2:$Y$3480,5,FALSE)</f>
        <v>1</v>
      </c>
      <c r="N1651" t="str">
        <f>VLOOKUP(A1651,[1]Transactions!$A$2:$Y$3480,6,FALSE)</f>
        <v>Approved</v>
      </c>
      <c r="O1651" t="str">
        <f>VLOOKUP(A1651,[1]Transactions!$A$1:$Y$3480,7,FALSE)</f>
        <v>Solex</v>
      </c>
      <c r="P1651" t="s">
        <v>28</v>
      </c>
      <c r="Q1651">
        <v>94</v>
      </c>
      <c r="R1651" t="s">
        <v>1513</v>
      </c>
      <c r="S1651" t="s">
        <v>119</v>
      </c>
      <c r="T1651" t="s">
        <v>31</v>
      </c>
      <c r="U1651" t="s">
        <v>32</v>
      </c>
      <c r="V1651" t="s">
        <v>33</v>
      </c>
      <c r="W1651">
        <v>8</v>
      </c>
      <c r="X1651">
        <v>3</v>
      </c>
      <c r="Y1651">
        <v>1975.27</v>
      </c>
      <c r="Z1651">
        <v>1310.0999999999999</v>
      </c>
      <c r="AA1651">
        <v>41</v>
      </c>
      <c r="AB1651">
        <v>64</v>
      </c>
      <c r="AC1651">
        <v>3</v>
      </c>
      <c r="AD1651">
        <v>665.17</v>
      </c>
      <c r="AE1651">
        <f t="shared" si="181"/>
        <v>2</v>
      </c>
      <c r="AF1651">
        <f t="shared" si="182"/>
        <v>4</v>
      </c>
      <c r="AG1651">
        <f t="shared" si="178"/>
        <v>4</v>
      </c>
      <c r="AH1651">
        <f t="shared" si="179"/>
        <v>244</v>
      </c>
      <c r="AI1651" t="str">
        <f t="shared" si="180"/>
        <v>Gold Customerr</v>
      </c>
    </row>
    <row r="1652" spans="1:35" x14ac:dyDescent="0.3">
      <c r="A1652">
        <v>3249</v>
      </c>
      <c r="B1652" t="s">
        <v>4951</v>
      </c>
      <c r="C1652">
        <v>2325</v>
      </c>
      <c r="D1652" t="s">
        <v>24</v>
      </c>
      <c r="E1652" t="s">
        <v>25</v>
      </c>
      <c r="F1652">
        <v>4</v>
      </c>
      <c r="G1652" t="s">
        <v>4952</v>
      </c>
      <c r="H1652" t="s">
        <v>4953</v>
      </c>
      <c r="I1652" t="str">
        <f>VLOOKUP(A1652,[1]Transactions!$A$2:$Y$3480,8,FALSE)</f>
        <v>Standard</v>
      </c>
      <c r="J1652">
        <f>VLOOKUP(A1652,[1]Transactions!$A$2:$Y$3480,13,FALSE)</f>
        <v>802.26</v>
      </c>
      <c r="K1652" s="4">
        <f>VLOOKUP(A1652,[1]Transactions!$A$2:$Y$3480,14,FALSE)</f>
        <v>41009</v>
      </c>
      <c r="M1652" t="b">
        <f>VLOOKUP(A1652,[1]Transactions!$A$2:$Y$3480,5,FALSE)</f>
        <v>1</v>
      </c>
      <c r="N1652" t="str">
        <f>VLOOKUP(A1652,[1]Transactions!$A$2:$Y$3480,6,FALSE)</f>
        <v>Approved</v>
      </c>
      <c r="O1652" t="str">
        <f>VLOOKUP(A1652,[1]Transactions!$A$1:$Y$3480,7,FALSE)</f>
        <v>OHM Cycles</v>
      </c>
      <c r="P1652" t="s">
        <v>43</v>
      </c>
      <c r="Q1652">
        <v>46</v>
      </c>
      <c r="R1652" t="s">
        <v>706</v>
      </c>
      <c r="S1652" t="s">
        <v>119</v>
      </c>
      <c r="T1652" t="s">
        <v>31</v>
      </c>
      <c r="U1652" t="s">
        <v>32</v>
      </c>
      <c r="V1652" t="s">
        <v>33</v>
      </c>
      <c r="W1652">
        <v>14</v>
      </c>
      <c r="X1652">
        <v>7</v>
      </c>
      <c r="Y1652">
        <v>10781.65</v>
      </c>
      <c r="Z1652">
        <v>4570.93</v>
      </c>
      <c r="AA1652">
        <v>39</v>
      </c>
      <c r="AB1652">
        <v>33</v>
      </c>
      <c r="AC1652">
        <v>7</v>
      </c>
      <c r="AD1652">
        <v>6210.72</v>
      </c>
      <c r="AE1652">
        <f t="shared" si="181"/>
        <v>3</v>
      </c>
      <c r="AF1652">
        <f t="shared" si="182"/>
        <v>3</v>
      </c>
      <c r="AG1652">
        <f t="shared" si="178"/>
        <v>1</v>
      </c>
      <c r="AH1652">
        <f t="shared" si="179"/>
        <v>331</v>
      </c>
      <c r="AI1652" t="str">
        <f t="shared" si="180"/>
        <v>Silver Customer</v>
      </c>
    </row>
    <row r="1653" spans="1:35" x14ac:dyDescent="0.3">
      <c r="A1653">
        <v>71</v>
      </c>
      <c r="B1653" t="s">
        <v>4954</v>
      </c>
      <c r="C1653">
        <v>2213</v>
      </c>
      <c r="D1653" t="s">
        <v>24</v>
      </c>
      <c r="E1653" t="s">
        <v>25</v>
      </c>
      <c r="F1653">
        <v>10</v>
      </c>
      <c r="G1653" t="s">
        <v>4921</v>
      </c>
      <c r="H1653" t="s">
        <v>4955</v>
      </c>
      <c r="I1653" t="str">
        <f>VLOOKUP(A1653,[1]Transactions!$A$2:$Y$3480,8,FALSE)</f>
        <v>Standard</v>
      </c>
      <c r="J1653">
        <f>VLOOKUP(A1653,[1]Transactions!$A$2:$Y$3480,13,FALSE)</f>
        <v>1279.3999999999999</v>
      </c>
      <c r="K1653" s="4">
        <f>VLOOKUP(A1653,[1]Transactions!$A$2:$Y$3480,14,FALSE)</f>
        <v>39915</v>
      </c>
      <c r="M1653" t="b">
        <f>VLOOKUP(A1653,[1]Transactions!$A$2:$Y$3480,5,FALSE)</f>
        <v>0</v>
      </c>
      <c r="N1653" t="str">
        <f>VLOOKUP(A1653,[1]Transactions!$A$2:$Y$3480,6,FALSE)</f>
        <v>Approved</v>
      </c>
      <c r="O1653" t="str">
        <f>VLOOKUP(A1653,[1]Transactions!$A$1:$Y$3480,7,FALSE)</f>
        <v>WeareA2B</v>
      </c>
      <c r="P1653" t="s">
        <v>28</v>
      </c>
      <c r="Q1653">
        <v>30</v>
      </c>
      <c r="R1653" t="s">
        <v>360</v>
      </c>
      <c r="S1653" t="s">
        <v>7272</v>
      </c>
      <c r="T1653" t="s">
        <v>38</v>
      </c>
      <c r="U1653" t="s">
        <v>32</v>
      </c>
      <c r="V1653" t="s">
        <v>33</v>
      </c>
      <c r="W1653">
        <v>12</v>
      </c>
      <c r="X1653">
        <v>1</v>
      </c>
      <c r="Y1653">
        <v>1415.01</v>
      </c>
      <c r="Z1653">
        <v>1259.3599999999999</v>
      </c>
      <c r="AA1653">
        <v>35</v>
      </c>
      <c r="AB1653">
        <v>131</v>
      </c>
      <c r="AC1653">
        <v>1</v>
      </c>
      <c r="AD1653">
        <v>155.65</v>
      </c>
      <c r="AE1653">
        <f t="shared" si="181"/>
        <v>1</v>
      </c>
      <c r="AF1653">
        <f t="shared" si="182"/>
        <v>4</v>
      </c>
      <c r="AG1653">
        <f t="shared" si="178"/>
        <v>4</v>
      </c>
      <c r="AH1653">
        <f t="shared" si="179"/>
        <v>144</v>
      </c>
      <c r="AI1653" t="str">
        <f t="shared" si="180"/>
        <v>Bronz customer</v>
      </c>
    </row>
    <row r="1654" spans="1:35" x14ac:dyDescent="0.3">
      <c r="A1654">
        <v>2308</v>
      </c>
      <c r="B1654" t="s">
        <v>4956</v>
      </c>
      <c r="C1654">
        <v>3115</v>
      </c>
      <c r="D1654" t="s">
        <v>40</v>
      </c>
      <c r="E1654" t="s">
        <v>25</v>
      </c>
      <c r="F1654">
        <v>9</v>
      </c>
      <c r="G1654" t="s">
        <v>4957</v>
      </c>
      <c r="H1654" t="s">
        <v>4958</v>
      </c>
      <c r="I1654" t="str">
        <f>VLOOKUP(A1654,[1]Transactions!$A$2:$Y$3480,8,FALSE)</f>
        <v>Standard</v>
      </c>
      <c r="J1654">
        <f>VLOOKUP(A1654,[1]Transactions!$A$2:$Y$3480,13,FALSE)</f>
        <v>502.47</v>
      </c>
      <c r="K1654" s="4">
        <f>VLOOKUP(A1654,[1]Transactions!$A$2:$Y$3480,14,FALSE)</f>
        <v>36498</v>
      </c>
      <c r="M1654" t="b">
        <f>VLOOKUP(A1654,[1]Transactions!$A$2:$Y$3480,5,FALSE)</f>
        <v>0</v>
      </c>
      <c r="N1654" t="str">
        <f>VLOOKUP(A1654,[1]Transactions!$A$2:$Y$3480,6,FALSE)</f>
        <v>Approved</v>
      </c>
      <c r="O1654" t="str">
        <f>VLOOKUP(A1654,[1]Transactions!$A$1:$Y$3480,7,FALSE)</f>
        <v>Solex</v>
      </c>
      <c r="P1654" t="s">
        <v>43</v>
      </c>
      <c r="Q1654">
        <v>52</v>
      </c>
      <c r="R1654" t="s">
        <v>321</v>
      </c>
      <c r="S1654" t="s">
        <v>45</v>
      </c>
      <c r="T1654" t="s">
        <v>31</v>
      </c>
      <c r="U1654" t="s">
        <v>32</v>
      </c>
      <c r="V1654" t="s">
        <v>33</v>
      </c>
      <c r="W1654">
        <v>17</v>
      </c>
      <c r="X1654">
        <v>9</v>
      </c>
      <c r="Y1654">
        <v>11438.37</v>
      </c>
      <c r="Z1654">
        <v>6360.4</v>
      </c>
      <c r="AA1654">
        <v>57</v>
      </c>
      <c r="AB1654">
        <v>13</v>
      </c>
      <c r="AC1654">
        <v>9</v>
      </c>
      <c r="AD1654">
        <v>5077.97</v>
      </c>
      <c r="AE1654">
        <f t="shared" si="181"/>
        <v>4</v>
      </c>
      <c r="AF1654">
        <f t="shared" si="182"/>
        <v>2</v>
      </c>
      <c r="AG1654">
        <f t="shared" si="178"/>
        <v>1</v>
      </c>
      <c r="AH1654">
        <f t="shared" si="179"/>
        <v>421</v>
      </c>
      <c r="AI1654" t="str">
        <f t="shared" si="180"/>
        <v>Platinum Customer</v>
      </c>
    </row>
    <row r="1655" spans="1:35" x14ac:dyDescent="0.3">
      <c r="A1655">
        <v>1680</v>
      </c>
      <c r="B1655" t="s">
        <v>4959</v>
      </c>
      <c r="C1655">
        <v>2068</v>
      </c>
      <c r="D1655" t="s">
        <v>24</v>
      </c>
      <c r="E1655" t="s">
        <v>25</v>
      </c>
      <c r="F1655">
        <v>10</v>
      </c>
      <c r="G1655" t="s">
        <v>4960</v>
      </c>
      <c r="H1655" t="s">
        <v>4961</v>
      </c>
      <c r="I1655" t="str">
        <f>VLOOKUP(A1655,[1]Transactions!$A$2:$Y$3480,8,FALSE)</f>
        <v>Mountain</v>
      </c>
      <c r="J1655">
        <f>VLOOKUP(A1655,[1]Transactions!$A$2:$Y$3480,13,FALSE)</f>
        <v>114.93</v>
      </c>
      <c r="K1655" s="4">
        <f>VLOOKUP(A1655,[1]Transactions!$A$2:$Y$3480,14,FALSE)</f>
        <v>40784</v>
      </c>
      <c r="M1655" t="b">
        <f>VLOOKUP(A1655,[1]Transactions!$A$2:$Y$3480,5,FALSE)</f>
        <v>0</v>
      </c>
      <c r="N1655" t="str">
        <f>VLOOKUP(A1655,[1]Transactions!$A$2:$Y$3480,6,FALSE)</f>
        <v>Approved</v>
      </c>
      <c r="O1655" t="str">
        <f>VLOOKUP(A1655,[1]Transactions!$A$1:$Y$3480,7,FALSE)</f>
        <v>Trek Bicycles</v>
      </c>
      <c r="P1655" t="s">
        <v>43</v>
      </c>
      <c r="Q1655">
        <v>5</v>
      </c>
      <c r="R1655" t="s">
        <v>123</v>
      </c>
      <c r="S1655" t="s">
        <v>176</v>
      </c>
      <c r="T1655" t="s">
        <v>31</v>
      </c>
      <c r="U1655" t="s">
        <v>32</v>
      </c>
      <c r="V1655" t="s">
        <v>33</v>
      </c>
      <c r="W1655">
        <v>4</v>
      </c>
      <c r="X1655">
        <v>3</v>
      </c>
      <c r="Y1655">
        <v>5001.21</v>
      </c>
      <c r="Z1655">
        <v>3069.71</v>
      </c>
      <c r="AA1655">
        <v>22</v>
      </c>
      <c r="AB1655">
        <v>112</v>
      </c>
      <c r="AC1655">
        <v>3</v>
      </c>
      <c r="AD1655">
        <v>1931.5</v>
      </c>
      <c r="AE1655">
        <f t="shared" si="181"/>
        <v>1</v>
      </c>
      <c r="AF1655">
        <f t="shared" si="182"/>
        <v>4</v>
      </c>
      <c r="AG1655">
        <f t="shared" si="178"/>
        <v>3</v>
      </c>
      <c r="AH1655">
        <f t="shared" si="179"/>
        <v>143</v>
      </c>
      <c r="AI1655" t="str">
        <f t="shared" si="180"/>
        <v>Bronz customer</v>
      </c>
    </row>
    <row r="1656" spans="1:35" x14ac:dyDescent="0.3">
      <c r="A1656">
        <v>3453</v>
      </c>
      <c r="B1656" t="s">
        <v>4962</v>
      </c>
      <c r="C1656">
        <v>4272</v>
      </c>
      <c r="D1656" t="s">
        <v>53</v>
      </c>
      <c r="E1656" t="s">
        <v>25</v>
      </c>
      <c r="F1656">
        <v>9</v>
      </c>
      <c r="G1656" t="s">
        <v>4963</v>
      </c>
      <c r="H1656" t="s">
        <v>4964</v>
      </c>
      <c r="I1656" t="str">
        <f>VLOOKUP(A1656,[1]Transactions!$A$2:$Y$3480,8,FALSE)</f>
        <v>Standard</v>
      </c>
      <c r="J1656">
        <f>VLOOKUP(A1656,[1]Transactions!$A$2:$Y$3480,13,FALSE)</f>
        <v>903.11</v>
      </c>
      <c r="K1656" s="4">
        <f>VLOOKUP(A1656,[1]Transactions!$A$2:$Y$3480,14,FALSE)</f>
        <v>36498</v>
      </c>
      <c r="M1656" t="b">
        <f>VLOOKUP(A1656,[1]Transactions!$A$2:$Y$3480,5,FALSE)</f>
        <v>1</v>
      </c>
      <c r="N1656" t="str">
        <f>VLOOKUP(A1656,[1]Transactions!$A$2:$Y$3480,6,FALSE)</f>
        <v>Approved</v>
      </c>
      <c r="O1656" t="str">
        <f>VLOOKUP(A1656,[1]Transactions!$A$1:$Y$3480,7,FALSE)</f>
        <v>Trek Bicycles</v>
      </c>
      <c r="P1656" t="s">
        <v>43</v>
      </c>
      <c r="Q1656">
        <v>57</v>
      </c>
      <c r="R1656" t="s">
        <v>37</v>
      </c>
      <c r="S1656" t="s">
        <v>57</v>
      </c>
      <c r="T1656" t="s">
        <v>38</v>
      </c>
      <c r="U1656" t="s">
        <v>32</v>
      </c>
      <c r="V1656" t="s">
        <v>47</v>
      </c>
      <c r="W1656">
        <v>14</v>
      </c>
      <c r="X1656">
        <v>6</v>
      </c>
      <c r="Y1656">
        <v>6294.04</v>
      </c>
      <c r="Z1656">
        <v>3952.75</v>
      </c>
      <c r="AA1656">
        <v>31</v>
      </c>
      <c r="AB1656">
        <v>72</v>
      </c>
      <c r="AC1656">
        <v>6</v>
      </c>
      <c r="AD1656">
        <v>2341.29</v>
      </c>
      <c r="AE1656">
        <f t="shared" si="181"/>
        <v>2</v>
      </c>
      <c r="AF1656">
        <f t="shared" si="182"/>
        <v>3</v>
      </c>
      <c r="AG1656">
        <f t="shared" si="178"/>
        <v>3</v>
      </c>
      <c r="AH1656">
        <f t="shared" si="179"/>
        <v>233</v>
      </c>
      <c r="AI1656" t="str">
        <f t="shared" si="180"/>
        <v>Gold Customerr</v>
      </c>
    </row>
    <row r="1657" spans="1:35" x14ac:dyDescent="0.3">
      <c r="A1657">
        <v>1788</v>
      </c>
      <c r="B1657" t="s">
        <v>4965</v>
      </c>
      <c r="C1657">
        <v>2380</v>
      </c>
      <c r="D1657" t="s">
        <v>24</v>
      </c>
      <c r="E1657" t="s">
        <v>25</v>
      </c>
      <c r="F1657">
        <v>5</v>
      </c>
      <c r="G1657" t="s">
        <v>4966</v>
      </c>
      <c r="H1657" t="s">
        <v>4967</v>
      </c>
      <c r="I1657" t="str">
        <f>VLOOKUP(A1657,[1]Transactions!$A$2:$Y$3480,8,FALSE)</f>
        <v>Standard</v>
      </c>
      <c r="J1657">
        <f>VLOOKUP(A1657,[1]Transactions!$A$2:$Y$3480,13,FALSE)</f>
        <v>834.93999999999994</v>
      </c>
      <c r="K1657" s="4">
        <f>VLOOKUP(A1657,[1]Transactions!$A$2:$Y$3480,14,FALSE)</f>
        <v>33549</v>
      </c>
      <c r="M1657" t="b">
        <f>VLOOKUP(A1657,[1]Transactions!$A$2:$Y$3480,5,FALSE)</f>
        <v>1</v>
      </c>
      <c r="N1657" t="str">
        <f>VLOOKUP(A1657,[1]Transactions!$A$2:$Y$3480,6,FALSE)</f>
        <v>Approved</v>
      </c>
      <c r="O1657" t="str">
        <f>VLOOKUP(A1657,[1]Transactions!$A$1:$Y$3480,7,FALSE)</f>
        <v>WeareA2B</v>
      </c>
      <c r="P1657" t="s">
        <v>43</v>
      </c>
      <c r="Q1657">
        <v>79</v>
      </c>
      <c r="R1657" t="s">
        <v>1576</v>
      </c>
      <c r="S1657" t="s">
        <v>45</v>
      </c>
      <c r="T1657" t="s">
        <v>46</v>
      </c>
      <c r="U1657" t="s">
        <v>32</v>
      </c>
      <c r="V1657" t="s">
        <v>33</v>
      </c>
      <c r="W1657">
        <v>10</v>
      </c>
      <c r="X1657">
        <v>9</v>
      </c>
      <c r="Y1657">
        <v>10584.15</v>
      </c>
      <c r="Z1657">
        <v>5604.76</v>
      </c>
      <c r="AA1657">
        <v>56</v>
      </c>
      <c r="AB1657">
        <v>29</v>
      </c>
      <c r="AC1657">
        <v>9</v>
      </c>
      <c r="AD1657">
        <v>4979.3900000000003</v>
      </c>
      <c r="AE1657">
        <f t="shared" si="181"/>
        <v>3</v>
      </c>
      <c r="AF1657">
        <f t="shared" si="182"/>
        <v>2</v>
      </c>
      <c r="AG1657">
        <f t="shared" si="178"/>
        <v>1</v>
      </c>
      <c r="AH1657">
        <f t="shared" si="179"/>
        <v>321</v>
      </c>
      <c r="AI1657" t="str">
        <f t="shared" si="180"/>
        <v>Silver Customer</v>
      </c>
    </row>
    <row r="1658" spans="1:35" x14ac:dyDescent="0.3">
      <c r="A1658">
        <v>1424</v>
      </c>
      <c r="B1658" t="s">
        <v>4968</v>
      </c>
      <c r="C1658">
        <v>2745</v>
      </c>
      <c r="D1658" t="s">
        <v>24</v>
      </c>
      <c r="E1658" t="s">
        <v>25</v>
      </c>
      <c r="F1658">
        <v>9</v>
      </c>
      <c r="G1658" t="s">
        <v>4969</v>
      </c>
      <c r="H1658" t="s">
        <v>4970</v>
      </c>
      <c r="I1658" t="str">
        <f>VLOOKUP(A1658,[1]Transactions!$A$2:$Y$3480,8,FALSE)</f>
        <v>Standard</v>
      </c>
      <c r="J1658">
        <f>VLOOKUP(A1658,[1]Transactions!$A$2:$Y$3480,13,FALSE)</f>
        <v>144.26</v>
      </c>
      <c r="K1658" s="4">
        <f>VLOOKUP(A1658,[1]Transactions!$A$2:$Y$3480,14,FALSE)</f>
        <v>35052</v>
      </c>
      <c r="M1658" t="b">
        <f>VLOOKUP(A1658,[1]Transactions!$A$2:$Y$3480,5,FALSE)</f>
        <v>1</v>
      </c>
      <c r="N1658" t="str">
        <f>VLOOKUP(A1658,[1]Transactions!$A$2:$Y$3480,6,FALSE)</f>
        <v>Approved</v>
      </c>
      <c r="O1658" t="str">
        <f>VLOOKUP(A1658,[1]Transactions!$A$1:$Y$3480,7,FALSE)</f>
        <v>Giant Bicycles</v>
      </c>
      <c r="P1658" t="s">
        <v>28</v>
      </c>
      <c r="Q1658">
        <v>56</v>
      </c>
      <c r="R1658" t="s">
        <v>356</v>
      </c>
      <c r="S1658" t="s">
        <v>30</v>
      </c>
      <c r="T1658" t="s">
        <v>46</v>
      </c>
      <c r="U1658" t="s">
        <v>32</v>
      </c>
      <c r="V1658" t="s">
        <v>33</v>
      </c>
      <c r="W1658">
        <v>14</v>
      </c>
      <c r="X1658">
        <v>3</v>
      </c>
      <c r="Y1658">
        <v>3560.7</v>
      </c>
      <c r="Z1658">
        <v>2084.8200000000002</v>
      </c>
      <c r="AA1658">
        <v>46</v>
      </c>
      <c r="AB1658">
        <v>76</v>
      </c>
      <c r="AC1658">
        <v>3</v>
      </c>
      <c r="AD1658">
        <v>1475.88</v>
      </c>
      <c r="AE1658">
        <f t="shared" si="181"/>
        <v>2</v>
      </c>
      <c r="AF1658">
        <f t="shared" si="182"/>
        <v>4</v>
      </c>
      <c r="AG1658">
        <f t="shared" si="178"/>
        <v>4</v>
      </c>
      <c r="AH1658">
        <f t="shared" si="179"/>
        <v>244</v>
      </c>
      <c r="AI1658" t="str">
        <f t="shared" si="180"/>
        <v>Gold Customerr</v>
      </c>
    </row>
    <row r="1659" spans="1:35" x14ac:dyDescent="0.3">
      <c r="A1659">
        <v>3317</v>
      </c>
      <c r="B1659" t="s">
        <v>4971</v>
      </c>
      <c r="C1659">
        <v>3137</v>
      </c>
      <c r="D1659" t="s">
        <v>40</v>
      </c>
      <c r="E1659" t="s">
        <v>25</v>
      </c>
      <c r="F1659">
        <v>7</v>
      </c>
      <c r="G1659" t="s">
        <v>4972</v>
      </c>
      <c r="H1659" t="s">
        <v>4973</v>
      </c>
      <c r="I1659" t="str">
        <f>VLOOKUP(A1659,[1]Transactions!$A$2:$Y$3480,8,FALSE)</f>
        <v>Standard</v>
      </c>
      <c r="J1659">
        <f>VLOOKUP(A1659,[1]Transactions!$A$2:$Y$3480,13,FALSE)</f>
        <v>872.8900000000001</v>
      </c>
      <c r="K1659" s="4">
        <f>VLOOKUP(A1659,[1]Transactions!$A$2:$Y$3480,14,FALSE)</f>
        <v>41047</v>
      </c>
      <c r="M1659" t="b">
        <f>VLOOKUP(A1659,[1]Transactions!$A$2:$Y$3480,5,FALSE)</f>
        <v>0</v>
      </c>
      <c r="N1659" t="str">
        <f>VLOOKUP(A1659,[1]Transactions!$A$2:$Y$3480,6,FALSE)</f>
        <v>Approved</v>
      </c>
      <c r="O1659" t="str">
        <f>VLOOKUP(A1659,[1]Transactions!$A$1:$Y$3480,7,FALSE)</f>
        <v>Trek Bicycles</v>
      </c>
      <c r="P1659" t="s">
        <v>28</v>
      </c>
      <c r="Q1659">
        <v>35</v>
      </c>
      <c r="R1659" t="s">
        <v>107</v>
      </c>
      <c r="S1659" t="s">
        <v>45</v>
      </c>
      <c r="T1659" t="s">
        <v>31</v>
      </c>
      <c r="U1659" t="s">
        <v>32</v>
      </c>
      <c r="V1659" t="s">
        <v>33</v>
      </c>
      <c r="W1659">
        <v>11</v>
      </c>
      <c r="X1659">
        <v>4</v>
      </c>
      <c r="Y1659">
        <v>3299.45</v>
      </c>
      <c r="Z1659">
        <v>2086.14</v>
      </c>
      <c r="AA1659">
        <v>50</v>
      </c>
      <c r="AB1659">
        <v>87</v>
      </c>
      <c r="AC1659">
        <v>4</v>
      </c>
      <c r="AD1659">
        <v>1213.31</v>
      </c>
      <c r="AE1659">
        <f t="shared" si="181"/>
        <v>1</v>
      </c>
      <c r="AF1659">
        <f t="shared" si="182"/>
        <v>4</v>
      </c>
      <c r="AG1659">
        <f t="shared" si="178"/>
        <v>4</v>
      </c>
      <c r="AH1659">
        <f t="shared" si="179"/>
        <v>144</v>
      </c>
      <c r="AI1659" t="str">
        <f t="shared" si="180"/>
        <v>Bronz customer</v>
      </c>
    </row>
    <row r="1660" spans="1:35" x14ac:dyDescent="0.3">
      <c r="A1660">
        <v>755</v>
      </c>
      <c r="B1660" t="s">
        <v>4974</v>
      </c>
      <c r="C1660">
        <v>2536</v>
      </c>
      <c r="D1660" t="s">
        <v>24</v>
      </c>
      <c r="E1660" t="s">
        <v>25</v>
      </c>
      <c r="F1660">
        <v>4</v>
      </c>
      <c r="G1660" t="s">
        <v>1760</v>
      </c>
      <c r="H1660" t="s">
        <v>4975</v>
      </c>
      <c r="I1660" t="str">
        <f>VLOOKUP(A1660,[1]Transactions!$A$2:$Y$3480,8,FALSE)</f>
        <v>Standard</v>
      </c>
      <c r="J1660">
        <f>VLOOKUP(A1660,[1]Transactions!$A$2:$Y$3480,13,FALSE)</f>
        <v>509.97</v>
      </c>
      <c r="K1660" s="4">
        <f>VLOOKUP(A1660,[1]Transactions!$A$2:$Y$3480,14,FALSE)</f>
        <v>39298</v>
      </c>
      <c r="M1660" t="b">
        <f>VLOOKUP(A1660,[1]Transactions!$A$2:$Y$3480,5,FALSE)</f>
        <v>1</v>
      </c>
      <c r="N1660" t="str">
        <f>VLOOKUP(A1660,[1]Transactions!$A$2:$Y$3480,6,FALSE)</f>
        <v>Approved</v>
      </c>
      <c r="O1660" t="str">
        <f>VLOOKUP(A1660,[1]Transactions!$A$1:$Y$3480,7,FALSE)</f>
        <v>Giant Bicycles</v>
      </c>
      <c r="P1660" t="s">
        <v>28</v>
      </c>
      <c r="Q1660">
        <v>31</v>
      </c>
      <c r="R1660" t="s">
        <v>368</v>
      </c>
      <c r="S1660" t="s">
        <v>45</v>
      </c>
      <c r="T1660" t="s">
        <v>31</v>
      </c>
      <c r="U1660" t="s">
        <v>32</v>
      </c>
      <c r="V1660" t="s">
        <v>47</v>
      </c>
      <c r="W1660">
        <v>4</v>
      </c>
      <c r="X1660">
        <v>3</v>
      </c>
      <c r="Y1660">
        <v>2071.7800000000002</v>
      </c>
      <c r="Z1660">
        <v>1224.56</v>
      </c>
      <c r="AA1660">
        <v>27</v>
      </c>
      <c r="AB1660">
        <v>95</v>
      </c>
      <c r="AC1660">
        <v>3</v>
      </c>
      <c r="AD1660">
        <v>847.22</v>
      </c>
      <c r="AE1660">
        <f t="shared" si="181"/>
        <v>1</v>
      </c>
      <c r="AF1660">
        <f t="shared" si="182"/>
        <v>4</v>
      </c>
      <c r="AG1660">
        <f t="shared" si="178"/>
        <v>4</v>
      </c>
      <c r="AH1660">
        <f t="shared" si="179"/>
        <v>144</v>
      </c>
      <c r="AI1660" t="str">
        <f t="shared" si="180"/>
        <v>Bronz customer</v>
      </c>
    </row>
    <row r="1661" spans="1:35" x14ac:dyDescent="0.3">
      <c r="A1661">
        <v>3004</v>
      </c>
      <c r="B1661" t="s">
        <v>4976</v>
      </c>
      <c r="C1661">
        <v>3179</v>
      </c>
      <c r="D1661" t="s">
        <v>40</v>
      </c>
      <c r="E1661" t="s">
        <v>25</v>
      </c>
      <c r="F1661">
        <v>9</v>
      </c>
      <c r="G1661" t="s">
        <v>4977</v>
      </c>
      <c r="H1661" t="s">
        <v>4978</v>
      </c>
      <c r="I1661" t="str">
        <f>VLOOKUP(A1661,[1]Transactions!$A$2:$Y$3480,8,FALSE)</f>
        <v>Road</v>
      </c>
      <c r="J1661">
        <f>VLOOKUP(A1661,[1]Transactions!$A$2:$Y$3480,13,FALSE)</f>
        <v>198.22000000000003</v>
      </c>
      <c r="K1661" s="4">
        <f>VLOOKUP(A1661,[1]Transactions!$A$2:$Y$3480,14,FALSE)</f>
        <v>33879</v>
      </c>
      <c r="M1661" t="b">
        <f>VLOOKUP(A1661,[1]Transactions!$A$2:$Y$3480,5,FALSE)</f>
        <v>1</v>
      </c>
      <c r="N1661" t="str">
        <f>VLOOKUP(A1661,[1]Transactions!$A$2:$Y$3480,6,FALSE)</f>
        <v>Approved</v>
      </c>
      <c r="O1661" t="str">
        <f>VLOOKUP(A1661,[1]Transactions!$A$1:$Y$3480,7,FALSE)</f>
        <v>Giant Bicycles</v>
      </c>
      <c r="P1661" t="s">
        <v>28</v>
      </c>
      <c r="Q1661">
        <v>82</v>
      </c>
      <c r="R1661" t="s">
        <v>1490</v>
      </c>
      <c r="S1661" t="s">
        <v>30</v>
      </c>
      <c r="T1661" t="s">
        <v>31</v>
      </c>
      <c r="U1661" t="s">
        <v>32</v>
      </c>
      <c r="V1661" t="s">
        <v>33</v>
      </c>
      <c r="W1661">
        <v>16</v>
      </c>
      <c r="X1661">
        <v>5</v>
      </c>
      <c r="Y1661">
        <v>5048.79</v>
      </c>
      <c r="Z1661">
        <v>1498.75</v>
      </c>
      <c r="AA1661">
        <v>65</v>
      </c>
      <c r="AB1661">
        <v>113</v>
      </c>
      <c r="AC1661">
        <v>5</v>
      </c>
      <c r="AD1661">
        <v>3550.04</v>
      </c>
      <c r="AE1661">
        <f t="shared" si="181"/>
        <v>1</v>
      </c>
      <c r="AF1661">
        <f>_xlfn.IFS(AC1661&gt;=14,1,AND(AC1661&lt;=14,AC1661&gt;7),2,AND(AC1661&lt;=7,AC1661&gt;=5),3,AND(AC1661&lt;=4,AC1661&gt;0),4)</f>
        <v>3</v>
      </c>
      <c r="AG1661">
        <f t="shared" si="178"/>
        <v>2</v>
      </c>
      <c r="AH1661">
        <f t="shared" si="179"/>
        <v>132</v>
      </c>
      <c r="AI1661" t="str">
        <f t="shared" si="180"/>
        <v>Bronz customer</v>
      </c>
    </row>
    <row r="1662" spans="1:35" x14ac:dyDescent="0.3">
      <c r="A1662">
        <v>232</v>
      </c>
      <c r="B1662" t="s">
        <v>4979</v>
      </c>
      <c r="C1662">
        <v>2145</v>
      </c>
      <c r="D1662" t="s">
        <v>24</v>
      </c>
      <c r="E1662" t="s">
        <v>25</v>
      </c>
      <c r="F1662">
        <v>9</v>
      </c>
      <c r="G1662" t="s">
        <v>4980</v>
      </c>
      <c r="H1662" t="s">
        <v>4981</v>
      </c>
      <c r="I1662" t="str">
        <f>VLOOKUP(A1662,[1]Transactions!$A$2:$Y$3480,8,FALSE)</f>
        <v>Standard</v>
      </c>
      <c r="J1662">
        <f>VLOOKUP(A1662,[1]Transactions!$A$2:$Y$3480,13,FALSE)</f>
        <v>299.27</v>
      </c>
      <c r="K1662" s="4">
        <f>VLOOKUP(A1662,[1]Transactions!$A$2:$Y$3480,14,FALSE)</f>
        <v>36361</v>
      </c>
      <c r="M1662" t="b">
        <f>VLOOKUP(A1662,[1]Transactions!$A$2:$Y$3480,5,FALSE)</f>
        <v>0</v>
      </c>
      <c r="N1662" t="str">
        <f>VLOOKUP(A1662,[1]Transactions!$A$2:$Y$3480,6,FALSE)</f>
        <v>Approved</v>
      </c>
      <c r="O1662" t="str">
        <f>VLOOKUP(A1662,[1]Transactions!$A$1:$Y$3480,7,FALSE)</f>
        <v>Solex</v>
      </c>
      <c r="P1662" t="s">
        <v>43</v>
      </c>
      <c r="Q1662">
        <v>94</v>
      </c>
      <c r="R1662" t="s">
        <v>118</v>
      </c>
      <c r="S1662" t="s">
        <v>57</v>
      </c>
      <c r="T1662" t="s">
        <v>31</v>
      </c>
      <c r="U1662" t="s">
        <v>32</v>
      </c>
      <c r="V1662" t="s">
        <v>47</v>
      </c>
      <c r="W1662">
        <v>12</v>
      </c>
      <c r="X1662">
        <v>6</v>
      </c>
      <c r="Y1662">
        <v>4132.4399999999996</v>
      </c>
      <c r="Z1662">
        <v>974.85</v>
      </c>
      <c r="AA1662">
        <v>32</v>
      </c>
      <c r="AB1662">
        <v>141</v>
      </c>
      <c r="AC1662">
        <v>6</v>
      </c>
      <c r="AD1662">
        <v>3157.59</v>
      </c>
      <c r="AE1662">
        <f t="shared" si="181"/>
        <v>1</v>
      </c>
      <c r="AF1662">
        <f t="shared" si="182"/>
        <v>3</v>
      </c>
      <c r="AG1662">
        <f t="shared" si="178"/>
        <v>2</v>
      </c>
      <c r="AH1662">
        <f t="shared" si="179"/>
        <v>132</v>
      </c>
      <c r="AI1662" t="str">
        <f t="shared" si="180"/>
        <v>Bronz customer</v>
      </c>
    </row>
    <row r="1663" spans="1:35" x14ac:dyDescent="0.3">
      <c r="A1663">
        <v>2727</v>
      </c>
      <c r="B1663" t="s">
        <v>4982</v>
      </c>
      <c r="C1663">
        <v>4215</v>
      </c>
      <c r="D1663" t="s">
        <v>53</v>
      </c>
      <c r="E1663" t="s">
        <v>25</v>
      </c>
      <c r="F1663">
        <v>6</v>
      </c>
      <c r="G1663" t="s">
        <v>2365</v>
      </c>
      <c r="H1663" t="s">
        <v>4983</v>
      </c>
      <c r="I1663" t="str">
        <f>VLOOKUP(A1663,[1]Transactions!$A$2:$Y$3480,8,FALSE)</f>
        <v>Standard</v>
      </c>
      <c r="J1663">
        <f>VLOOKUP(A1663,[1]Transactions!$A$2:$Y$3480,13,FALSE)</f>
        <v>690.49</v>
      </c>
      <c r="K1663" s="4">
        <f>VLOOKUP(A1663,[1]Transactions!$A$2:$Y$3480,14,FALSE)</f>
        <v>42404</v>
      </c>
      <c r="M1663" t="b">
        <f>VLOOKUP(A1663,[1]Transactions!$A$2:$Y$3480,5,FALSE)</f>
        <v>1</v>
      </c>
      <c r="N1663" t="str">
        <f>VLOOKUP(A1663,[1]Transactions!$A$2:$Y$3480,6,FALSE)</f>
        <v>Approved</v>
      </c>
      <c r="O1663" t="str">
        <f>VLOOKUP(A1663,[1]Transactions!$A$1:$Y$3480,7,FALSE)</f>
        <v>Solex</v>
      </c>
      <c r="P1663" t="s">
        <v>43</v>
      </c>
      <c r="Q1663">
        <v>88</v>
      </c>
      <c r="R1663" t="s">
        <v>429</v>
      </c>
      <c r="S1663" t="s">
        <v>45</v>
      </c>
      <c r="T1663" t="s">
        <v>46</v>
      </c>
      <c r="U1663" t="s">
        <v>32</v>
      </c>
      <c r="V1663" t="s">
        <v>33</v>
      </c>
      <c r="W1663">
        <v>2</v>
      </c>
      <c r="X1663">
        <v>5</v>
      </c>
      <c r="Y1663">
        <v>8567.85</v>
      </c>
      <c r="Z1663">
        <v>3810.64</v>
      </c>
      <c r="AA1663">
        <v>32</v>
      </c>
      <c r="AB1663">
        <v>49</v>
      </c>
      <c r="AC1663">
        <v>5</v>
      </c>
      <c r="AD1663">
        <v>4757.21</v>
      </c>
      <c r="AE1663">
        <f t="shared" si="181"/>
        <v>2</v>
      </c>
      <c r="AF1663">
        <f>_xlfn.IFS(AC1663&gt;=14,1,AND(AC1663&lt;=14,AC1663&gt;7),2,AND(AC1663&lt;=7,AC1663&gt;=5),3,AND(AC1663&lt;=4,AC1663&gt;0),4)</f>
        <v>3</v>
      </c>
      <c r="AG1663">
        <f t="shared" si="178"/>
        <v>1</v>
      </c>
      <c r="AH1663">
        <f t="shared" si="179"/>
        <v>231</v>
      </c>
      <c r="AI1663" t="str">
        <f t="shared" si="180"/>
        <v>Gold Customerr</v>
      </c>
    </row>
    <row r="1664" spans="1:35" x14ac:dyDescent="0.3">
      <c r="A1664">
        <v>2970</v>
      </c>
      <c r="B1664" t="s">
        <v>4984</v>
      </c>
      <c r="C1664">
        <v>2760</v>
      </c>
      <c r="D1664" t="s">
        <v>24</v>
      </c>
      <c r="E1664" t="s">
        <v>25</v>
      </c>
      <c r="F1664">
        <v>8</v>
      </c>
      <c r="G1664" t="s">
        <v>4985</v>
      </c>
      <c r="H1664" t="s">
        <v>4986</v>
      </c>
      <c r="I1664" t="str">
        <f>VLOOKUP(A1664,[1]Transactions!$A$2:$Y$3480,8,FALSE)</f>
        <v>Standard</v>
      </c>
      <c r="J1664">
        <f>VLOOKUP(A1664,[1]Transactions!$A$2:$Y$3480,13,FALSE)</f>
        <v>198.29000000000002</v>
      </c>
      <c r="K1664" s="4">
        <f>VLOOKUP(A1664,[1]Transactions!$A$2:$Y$3480,14,FALSE)</f>
        <v>42105</v>
      </c>
      <c r="M1664" t="b">
        <f>VLOOKUP(A1664,[1]Transactions!$A$2:$Y$3480,5,FALSE)</f>
        <v>1</v>
      </c>
      <c r="N1664" t="str">
        <f>VLOOKUP(A1664,[1]Transactions!$A$2:$Y$3480,6,FALSE)</f>
        <v>Approved</v>
      </c>
      <c r="O1664" t="str">
        <f>VLOOKUP(A1664,[1]Transactions!$A$1:$Y$3480,7,FALSE)</f>
        <v>Trek Bicycles</v>
      </c>
      <c r="P1664" t="s">
        <v>43</v>
      </c>
      <c r="Q1664">
        <v>64</v>
      </c>
      <c r="R1664" t="s">
        <v>396</v>
      </c>
      <c r="S1664" t="s">
        <v>45</v>
      </c>
      <c r="T1664" t="s">
        <v>31</v>
      </c>
      <c r="U1664" t="s">
        <v>32</v>
      </c>
      <c r="V1664" t="s">
        <v>47</v>
      </c>
      <c r="W1664">
        <v>5</v>
      </c>
      <c r="X1664">
        <v>4</v>
      </c>
      <c r="Y1664">
        <v>4043.88</v>
      </c>
      <c r="Z1664">
        <v>2932.77</v>
      </c>
      <c r="AA1664">
        <v>27</v>
      </c>
      <c r="AB1664">
        <v>98</v>
      </c>
      <c r="AC1664">
        <v>4</v>
      </c>
      <c r="AD1664">
        <v>1111.1099999999999</v>
      </c>
      <c r="AE1664">
        <f t="shared" si="181"/>
        <v>1</v>
      </c>
      <c r="AF1664">
        <f t="shared" si="182"/>
        <v>4</v>
      </c>
      <c r="AG1664">
        <f t="shared" si="178"/>
        <v>4</v>
      </c>
      <c r="AH1664">
        <f t="shared" si="179"/>
        <v>144</v>
      </c>
      <c r="AI1664" t="str">
        <f t="shared" si="180"/>
        <v>Bronz customer</v>
      </c>
    </row>
    <row r="1665" spans="1:35" x14ac:dyDescent="0.3">
      <c r="A1665">
        <v>1222</v>
      </c>
      <c r="B1665" t="s">
        <v>4987</v>
      </c>
      <c r="C1665">
        <v>3930</v>
      </c>
      <c r="D1665" t="s">
        <v>40</v>
      </c>
      <c r="E1665" t="s">
        <v>25</v>
      </c>
      <c r="F1665">
        <v>9</v>
      </c>
      <c r="G1665" t="s">
        <v>4988</v>
      </c>
      <c r="H1665" t="s">
        <v>4989</v>
      </c>
      <c r="I1665" t="str">
        <f>VLOOKUP(A1665,[1]Transactions!$A$2:$Y$3480,8,FALSE)</f>
        <v>Standard</v>
      </c>
      <c r="J1665">
        <f>VLOOKUP(A1665,[1]Transactions!$A$2:$Y$3480,13,FALSE)</f>
        <v>583.2700000000001</v>
      </c>
      <c r="K1665" s="4">
        <f>VLOOKUP(A1665,[1]Transactions!$A$2:$Y$3480,14,FALSE)</f>
        <v>35560</v>
      </c>
      <c r="M1665" t="b">
        <f>VLOOKUP(A1665,[1]Transactions!$A$2:$Y$3480,5,FALSE)</f>
        <v>0</v>
      </c>
      <c r="N1665" t="str">
        <f>VLOOKUP(A1665,[1]Transactions!$A$2:$Y$3480,6,FALSE)</f>
        <v>Approved</v>
      </c>
      <c r="O1665" t="str">
        <f>VLOOKUP(A1665,[1]Transactions!$A$1:$Y$3480,7,FALSE)</f>
        <v>OHM Cycles</v>
      </c>
      <c r="P1665" t="s">
        <v>43</v>
      </c>
      <c r="Q1665">
        <v>83</v>
      </c>
      <c r="R1665" t="s">
        <v>335</v>
      </c>
      <c r="S1665" t="s">
        <v>176</v>
      </c>
      <c r="T1665" t="s">
        <v>31</v>
      </c>
      <c r="U1665" t="s">
        <v>32</v>
      </c>
      <c r="V1665" t="s">
        <v>47</v>
      </c>
      <c r="W1665">
        <v>19</v>
      </c>
      <c r="X1665">
        <v>3</v>
      </c>
      <c r="Y1665">
        <v>2947.03</v>
      </c>
      <c r="Z1665">
        <v>2279.04</v>
      </c>
      <c r="AA1665">
        <v>49</v>
      </c>
      <c r="AB1665">
        <v>51</v>
      </c>
      <c r="AC1665">
        <v>3</v>
      </c>
      <c r="AD1665">
        <v>667.99</v>
      </c>
      <c r="AE1665">
        <f t="shared" si="181"/>
        <v>2</v>
      </c>
      <c r="AF1665">
        <f t="shared" si="182"/>
        <v>4</v>
      </c>
      <c r="AG1665">
        <f t="shared" si="178"/>
        <v>4</v>
      </c>
      <c r="AH1665">
        <f t="shared" si="179"/>
        <v>244</v>
      </c>
      <c r="AI1665" t="str">
        <f t="shared" si="180"/>
        <v>Gold Customerr</v>
      </c>
    </row>
    <row r="1666" spans="1:35" x14ac:dyDescent="0.3">
      <c r="A1666">
        <v>749</v>
      </c>
      <c r="B1666" t="s">
        <v>4990</v>
      </c>
      <c r="C1666">
        <v>3068</v>
      </c>
      <c r="D1666" t="s">
        <v>40</v>
      </c>
      <c r="E1666" t="s">
        <v>25</v>
      </c>
      <c r="F1666">
        <v>12</v>
      </c>
      <c r="G1666" t="s">
        <v>4991</v>
      </c>
      <c r="H1666" t="s">
        <v>4992</v>
      </c>
      <c r="I1666" t="str">
        <f>VLOOKUP(A1666,[1]Transactions!$A$2:$Y$3480,8,FALSE)</f>
        <v>Road</v>
      </c>
      <c r="J1666">
        <f>VLOOKUP(A1666,[1]Transactions!$A$2:$Y$3480,13,FALSE)</f>
        <v>75.139999999999986</v>
      </c>
      <c r="K1666" s="4">
        <f>VLOOKUP(A1666,[1]Transactions!$A$2:$Y$3480,14,FALSE)</f>
        <v>33549</v>
      </c>
      <c r="M1666" t="b">
        <f>VLOOKUP(A1666,[1]Transactions!$A$2:$Y$3480,5,FALSE)</f>
        <v>1</v>
      </c>
      <c r="N1666" t="str">
        <f>VLOOKUP(A1666,[1]Transactions!$A$2:$Y$3480,6,FALSE)</f>
        <v>Approved</v>
      </c>
      <c r="O1666" t="str">
        <f>VLOOKUP(A1666,[1]Transactions!$A$1:$Y$3480,7,FALSE)</f>
        <v>OHM Cycles</v>
      </c>
      <c r="P1666" t="s">
        <v>28</v>
      </c>
      <c r="Q1666">
        <v>47</v>
      </c>
      <c r="R1666" t="s">
        <v>195</v>
      </c>
      <c r="S1666" t="s">
        <v>7272</v>
      </c>
      <c r="T1666" t="s">
        <v>31</v>
      </c>
      <c r="U1666" t="s">
        <v>32</v>
      </c>
      <c r="V1666" t="s">
        <v>47</v>
      </c>
      <c r="W1666">
        <v>19</v>
      </c>
      <c r="X1666">
        <v>9</v>
      </c>
      <c r="Y1666">
        <v>7591.94</v>
      </c>
      <c r="Z1666">
        <v>5761.22</v>
      </c>
      <c r="AA1666">
        <v>48</v>
      </c>
      <c r="AB1666">
        <v>80</v>
      </c>
      <c r="AC1666">
        <v>9</v>
      </c>
      <c r="AD1666">
        <v>1830.72</v>
      </c>
      <c r="AE1666">
        <f t="shared" si="181"/>
        <v>2</v>
      </c>
      <c r="AF1666">
        <f t="shared" si="182"/>
        <v>2</v>
      </c>
      <c r="AG1666">
        <f t="shared" si="178"/>
        <v>4</v>
      </c>
      <c r="AH1666">
        <f t="shared" si="179"/>
        <v>224</v>
      </c>
      <c r="AI1666" t="str">
        <f t="shared" si="180"/>
        <v>Gold Customerr</v>
      </c>
    </row>
    <row r="1667" spans="1:35" x14ac:dyDescent="0.3">
      <c r="A1667">
        <v>463</v>
      </c>
      <c r="B1667" t="s">
        <v>4993</v>
      </c>
      <c r="C1667">
        <v>2760</v>
      </c>
      <c r="D1667" t="s">
        <v>24</v>
      </c>
      <c r="E1667" t="s">
        <v>25</v>
      </c>
      <c r="F1667">
        <v>7</v>
      </c>
      <c r="G1667" t="s">
        <v>4994</v>
      </c>
      <c r="H1667" t="s">
        <v>4995</v>
      </c>
      <c r="I1667" t="str">
        <f>VLOOKUP(A1667,[1]Transactions!$A$2:$Y$3480,8,FALSE)</f>
        <v>Road</v>
      </c>
      <c r="J1667">
        <f>VLOOKUP(A1667,[1]Transactions!$A$2:$Y$3480,13,FALSE)</f>
        <v>129.01</v>
      </c>
      <c r="K1667" s="4">
        <f>VLOOKUP(A1667,[1]Transactions!$A$2:$Y$3480,14,FALSE)</f>
        <v>37539</v>
      </c>
      <c r="M1667" t="b">
        <f>VLOOKUP(A1667,[1]Transactions!$A$2:$Y$3480,5,FALSE)</f>
        <v>1</v>
      </c>
      <c r="N1667" t="str">
        <f>VLOOKUP(A1667,[1]Transactions!$A$2:$Y$3480,6,FALSE)</f>
        <v>Approved</v>
      </c>
      <c r="O1667" t="str">
        <f>VLOOKUP(A1667,[1]Transactions!$A$1:$Y$3480,7,FALSE)</f>
        <v>WeareA2B</v>
      </c>
      <c r="P1667" t="s">
        <v>43</v>
      </c>
      <c r="Q1667">
        <v>9</v>
      </c>
      <c r="R1667" t="s">
        <v>368</v>
      </c>
      <c r="S1667" t="s">
        <v>45</v>
      </c>
      <c r="T1667" t="s">
        <v>31</v>
      </c>
      <c r="U1667" t="s">
        <v>32</v>
      </c>
      <c r="V1667" t="s">
        <v>33</v>
      </c>
      <c r="W1667">
        <v>20</v>
      </c>
      <c r="X1667">
        <v>6</v>
      </c>
      <c r="Y1667">
        <v>6617.91</v>
      </c>
      <c r="Z1667">
        <v>3116.19</v>
      </c>
      <c r="AA1667">
        <v>58</v>
      </c>
      <c r="AB1667">
        <v>67</v>
      </c>
      <c r="AC1667">
        <v>6</v>
      </c>
      <c r="AD1667">
        <v>3501.72</v>
      </c>
      <c r="AE1667">
        <f t="shared" si="181"/>
        <v>2</v>
      </c>
      <c r="AF1667">
        <f t="shared" si="182"/>
        <v>3</v>
      </c>
      <c r="AG1667">
        <f t="shared" ref="AG1667:AG1730" si="185">_xlfn.IFS(AD1667&gt;4273.398,1,AND(AD1667&lt;=4273.398,AD1667&gt;2918.195),2,AND(AD1667&lt;=2918.195,AD1667&gt;1905.948),3,AND(AD1667&lt;=1905.948,AD1667&gt;15.08),4)</f>
        <v>2</v>
      </c>
      <c r="AH1667">
        <f t="shared" ref="AH1667:AH1730" si="186">(100*AE1667+10*AF1667+AG1667)</f>
        <v>232</v>
      </c>
      <c r="AI1667" t="str">
        <f t="shared" ref="AI1667:AI1730" si="187">_xlfn.IFS(AH1667&gt;411,"Platinum Customer",AND(AH1667&lt;=411,AH1667&gt;311),"Silver Customer",AND(AH1667&lt;=311,AH1667&gt;144),"Gold Customerr",AND(AH1667&lt;=144,AH1667&gt;111),"Bronz customer")</f>
        <v>Gold Customerr</v>
      </c>
    </row>
    <row r="1668" spans="1:35" x14ac:dyDescent="0.3">
      <c r="A1668">
        <v>117</v>
      </c>
      <c r="B1668" t="s">
        <v>4996</v>
      </c>
      <c r="C1668">
        <v>4226</v>
      </c>
      <c r="D1668" t="s">
        <v>53</v>
      </c>
      <c r="E1668" t="s">
        <v>25</v>
      </c>
      <c r="F1668">
        <v>6</v>
      </c>
      <c r="G1668" t="s">
        <v>4997</v>
      </c>
      <c r="H1668" t="s">
        <v>4998</v>
      </c>
      <c r="I1668" t="str">
        <f>VLOOKUP(A1668,[1]Transactions!$A$2:$Y$3480,8,FALSE)</f>
        <v>Road</v>
      </c>
      <c r="J1668">
        <f>VLOOKUP(A1668,[1]Transactions!$A$2:$Y$3480,13,FALSE)</f>
        <v>199.09999999999991</v>
      </c>
      <c r="K1668" s="4">
        <f>VLOOKUP(A1668,[1]Transactions!$A$2:$Y$3480,14,FALSE)</f>
        <v>34071</v>
      </c>
      <c r="M1668" t="b">
        <f>VLOOKUP(A1668,[1]Transactions!$A$2:$Y$3480,5,FALSE)</f>
        <v>0</v>
      </c>
      <c r="N1668" t="str">
        <f>VLOOKUP(A1668,[1]Transactions!$A$2:$Y$3480,6,FALSE)</f>
        <v>Approved</v>
      </c>
      <c r="O1668" t="str">
        <f>VLOOKUP(A1668,[1]Transactions!$A$1:$Y$3480,7,FALSE)</f>
        <v>OHM Cycles</v>
      </c>
      <c r="P1668" t="s">
        <v>43</v>
      </c>
      <c r="Q1668">
        <v>75</v>
      </c>
      <c r="R1668" t="s">
        <v>648</v>
      </c>
      <c r="S1668" t="s">
        <v>119</v>
      </c>
      <c r="T1668" t="s">
        <v>31</v>
      </c>
      <c r="U1668" t="s">
        <v>32</v>
      </c>
      <c r="V1668" t="s">
        <v>47</v>
      </c>
      <c r="W1668">
        <v>15</v>
      </c>
      <c r="X1668">
        <v>10</v>
      </c>
      <c r="Y1668">
        <v>12856.83</v>
      </c>
      <c r="Z1668">
        <v>5939.49</v>
      </c>
      <c r="AA1668">
        <v>38</v>
      </c>
      <c r="AB1668">
        <v>5</v>
      </c>
      <c r="AC1668">
        <v>10</v>
      </c>
      <c r="AD1668">
        <v>6917.34</v>
      </c>
      <c r="AE1668">
        <f t="shared" ref="AE1668:AE1731" si="188">_xlfn.IFS(AB1668&gt;=85,1,AND(AB1668&lt;=81,AB1668&gt;44),2,AND(AB1668&lt;=44,AB1668&gt;17),3,AND(AB1668&lt;=18,AB1668&gt;0),4)</f>
        <v>4</v>
      </c>
      <c r="AF1668">
        <f t="shared" ref="AF1668:AF1731" si="189">_xlfn.IFS(AC1668&gt;=14,1,AND(AC1668&lt;=14,AC1668&gt;7),2,AND(AC1668&lt;=7,AC1668&gt;5),3,AND(AC1668&lt;=4,AC1668&gt;0),4)</f>
        <v>2</v>
      </c>
      <c r="AG1668">
        <f t="shared" si="185"/>
        <v>1</v>
      </c>
      <c r="AH1668">
        <f t="shared" si="186"/>
        <v>421</v>
      </c>
      <c r="AI1668" t="str">
        <f t="shared" si="187"/>
        <v>Platinum Customer</v>
      </c>
    </row>
    <row r="1669" spans="1:35" x14ac:dyDescent="0.3">
      <c r="A1669">
        <v>603</v>
      </c>
      <c r="B1669" t="s">
        <v>4999</v>
      </c>
      <c r="C1669">
        <v>4300</v>
      </c>
      <c r="D1669" t="s">
        <v>53</v>
      </c>
      <c r="E1669" t="s">
        <v>25</v>
      </c>
      <c r="F1669">
        <v>5</v>
      </c>
      <c r="G1669" t="s">
        <v>5000</v>
      </c>
      <c r="H1669" t="s">
        <v>4059</v>
      </c>
      <c r="I1669" t="str">
        <f>VLOOKUP(A1669,[1]Transactions!$A$2:$Y$3480,8,FALSE)</f>
        <v>Road</v>
      </c>
      <c r="J1669">
        <f>VLOOKUP(A1669,[1]Transactions!$A$2:$Y$3480,13,FALSE)</f>
        <v>957.02</v>
      </c>
      <c r="K1669" s="4">
        <f>VLOOKUP(A1669,[1]Transactions!$A$2:$Y$3480,14,FALSE)</f>
        <v>40670</v>
      </c>
      <c r="M1669" t="b">
        <f>VLOOKUP(A1669,[1]Transactions!$A$2:$Y$3480,5,FALSE)</f>
        <v>1</v>
      </c>
      <c r="N1669" t="str">
        <f>VLOOKUP(A1669,[1]Transactions!$A$2:$Y$3480,6,FALSE)</f>
        <v>Approved</v>
      </c>
      <c r="O1669" t="str">
        <f>VLOOKUP(A1669,[1]Transactions!$A$1:$Y$3480,7,FALSE)</f>
        <v>Solex</v>
      </c>
      <c r="P1669" t="s">
        <v>43</v>
      </c>
      <c r="Q1669">
        <v>28</v>
      </c>
      <c r="R1669" t="s">
        <v>1450</v>
      </c>
      <c r="S1669" t="s">
        <v>45</v>
      </c>
      <c r="T1669" t="s">
        <v>38</v>
      </c>
      <c r="U1669" t="s">
        <v>32</v>
      </c>
      <c r="V1669" t="s">
        <v>47</v>
      </c>
      <c r="W1669">
        <v>11</v>
      </c>
      <c r="X1669">
        <v>7</v>
      </c>
      <c r="Y1669">
        <v>8284.07</v>
      </c>
      <c r="Z1669">
        <v>5135.97</v>
      </c>
      <c r="AA1669">
        <v>33</v>
      </c>
      <c r="AB1669">
        <v>49</v>
      </c>
      <c r="AC1669">
        <v>7</v>
      </c>
      <c r="AD1669">
        <v>3148.1</v>
      </c>
      <c r="AE1669">
        <f t="shared" si="188"/>
        <v>2</v>
      </c>
      <c r="AF1669">
        <f t="shared" si="189"/>
        <v>3</v>
      </c>
      <c r="AG1669">
        <f t="shared" si="185"/>
        <v>2</v>
      </c>
      <c r="AH1669">
        <f t="shared" si="186"/>
        <v>232</v>
      </c>
      <c r="AI1669" t="str">
        <f t="shared" si="187"/>
        <v>Gold Customerr</v>
      </c>
    </row>
    <row r="1670" spans="1:35" x14ac:dyDescent="0.3">
      <c r="A1670">
        <v>2919</v>
      </c>
      <c r="B1670" t="s">
        <v>5001</v>
      </c>
      <c r="C1670">
        <v>4121</v>
      </c>
      <c r="D1670" t="s">
        <v>53</v>
      </c>
      <c r="E1670" t="s">
        <v>25</v>
      </c>
      <c r="F1670">
        <v>9</v>
      </c>
      <c r="G1670" t="s">
        <v>5002</v>
      </c>
      <c r="I1670" t="str">
        <f>VLOOKUP(A1670,[1]Transactions!$A$2:$Y$3480,8,FALSE)</f>
        <v>Standard</v>
      </c>
      <c r="J1670">
        <f>VLOOKUP(A1670,[1]Transactions!$A$2:$Y$3480,13,FALSE)</f>
        <v>502.47</v>
      </c>
      <c r="K1670" s="4">
        <f>VLOOKUP(A1670,[1]Transactions!$A$2:$Y$3480,14,FALSE)</f>
        <v>36498</v>
      </c>
      <c r="M1670" t="b">
        <f>VLOOKUP(A1670,[1]Transactions!$A$2:$Y$3480,5,FALSE)</f>
        <v>0</v>
      </c>
      <c r="N1670" t="str">
        <f>VLOOKUP(A1670,[1]Transactions!$A$2:$Y$3480,6,FALSE)</f>
        <v>Approved</v>
      </c>
      <c r="O1670" t="str">
        <f>VLOOKUP(A1670,[1]Transactions!$A$1:$Y$3480,7,FALSE)</f>
        <v>Solex</v>
      </c>
      <c r="P1670" t="s">
        <v>28</v>
      </c>
      <c r="Q1670">
        <v>47</v>
      </c>
      <c r="R1670" t="s">
        <v>2195</v>
      </c>
      <c r="S1670" t="s">
        <v>45</v>
      </c>
      <c r="T1670" t="s">
        <v>46</v>
      </c>
      <c r="U1670" t="s">
        <v>32</v>
      </c>
      <c r="V1670" t="s">
        <v>33</v>
      </c>
      <c r="W1670">
        <v>8</v>
      </c>
      <c r="X1670">
        <v>6</v>
      </c>
      <c r="Y1670">
        <v>5710.05</v>
      </c>
      <c r="Z1670">
        <v>2220.7199999999998</v>
      </c>
      <c r="AA1670">
        <v>55</v>
      </c>
      <c r="AB1670">
        <v>21</v>
      </c>
      <c r="AC1670">
        <v>6</v>
      </c>
      <c r="AD1670">
        <v>3489.33</v>
      </c>
      <c r="AE1670">
        <f t="shared" si="188"/>
        <v>3</v>
      </c>
      <c r="AF1670">
        <f t="shared" si="189"/>
        <v>3</v>
      </c>
      <c r="AG1670">
        <f t="shared" si="185"/>
        <v>2</v>
      </c>
      <c r="AH1670">
        <f t="shared" si="186"/>
        <v>332</v>
      </c>
      <c r="AI1670" t="str">
        <f t="shared" si="187"/>
        <v>Silver Customer</v>
      </c>
    </row>
    <row r="1671" spans="1:35" x14ac:dyDescent="0.3">
      <c r="A1671">
        <v>3352</v>
      </c>
      <c r="B1671" t="s">
        <v>5003</v>
      </c>
      <c r="C1671">
        <v>3056</v>
      </c>
      <c r="D1671" t="s">
        <v>40</v>
      </c>
      <c r="E1671" t="s">
        <v>25</v>
      </c>
      <c r="F1671">
        <v>5</v>
      </c>
      <c r="G1671" t="s">
        <v>5004</v>
      </c>
      <c r="H1671" t="s">
        <v>5005</v>
      </c>
      <c r="I1671" t="str">
        <f>VLOOKUP(A1671,[1]Transactions!$A$2:$Y$3480,8,FALSE)</f>
        <v>Standard</v>
      </c>
      <c r="J1671">
        <f>VLOOKUP(A1671,[1]Transactions!$A$2:$Y$3480,13,FALSE)</f>
        <v>90.099999999999966</v>
      </c>
      <c r="K1671" s="4">
        <f>VLOOKUP(A1671,[1]Transactions!$A$2:$Y$3480,14,FALSE)</f>
        <v>42710</v>
      </c>
      <c r="M1671" t="b">
        <f>VLOOKUP(A1671,[1]Transactions!$A$2:$Y$3480,5,FALSE)</f>
        <v>0</v>
      </c>
      <c r="N1671" t="str">
        <f>VLOOKUP(A1671,[1]Transactions!$A$2:$Y$3480,6,FALSE)</f>
        <v>Approved</v>
      </c>
      <c r="O1671" t="str">
        <f>VLOOKUP(A1671,[1]Transactions!$A$1:$Y$3480,7,FALSE)</f>
        <v>Norco Bicycles</v>
      </c>
      <c r="P1671" t="s">
        <v>28</v>
      </c>
      <c r="Q1671">
        <v>14</v>
      </c>
      <c r="R1671" t="s">
        <v>758</v>
      </c>
      <c r="S1671" t="s">
        <v>119</v>
      </c>
      <c r="T1671" t="s">
        <v>38</v>
      </c>
      <c r="U1671" t="s">
        <v>32</v>
      </c>
      <c r="V1671" t="s">
        <v>47</v>
      </c>
      <c r="W1671">
        <v>1</v>
      </c>
      <c r="X1671">
        <v>6</v>
      </c>
      <c r="Y1671">
        <v>5357.02</v>
      </c>
      <c r="Z1671">
        <v>2568.33</v>
      </c>
      <c r="AA1671">
        <v>25</v>
      </c>
      <c r="AB1671">
        <v>37</v>
      </c>
      <c r="AC1671">
        <v>6</v>
      </c>
      <c r="AD1671">
        <v>2788.69</v>
      </c>
      <c r="AE1671">
        <f t="shared" si="188"/>
        <v>3</v>
      </c>
      <c r="AF1671">
        <f t="shared" si="189"/>
        <v>3</v>
      </c>
      <c r="AG1671">
        <f t="shared" si="185"/>
        <v>3</v>
      </c>
      <c r="AH1671">
        <f t="shared" si="186"/>
        <v>333</v>
      </c>
      <c r="AI1671" t="str">
        <f t="shared" si="187"/>
        <v>Silver Customer</v>
      </c>
    </row>
    <row r="1672" spans="1:35" x14ac:dyDescent="0.3">
      <c r="A1672">
        <v>2702</v>
      </c>
      <c r="B1672" t="s">
        <v>5006</v>
      </c>
      <c r="C1672">
        <v>2758</v>
      </c>
      <c r="D1672" t="s">
        <v>24</v>
      </c>
      <c r="E1672" t="s">
        <v>25</v>
      </c>
      <c r="F1672">
        <v>9</v>
      </c>
      <c r="G1672" t="s">
        <v>5007</v>
      </c>
      <c r="H1672" t="s">
        <v>5008</v>
      </c>
      <c r="I1672" t="str">
        <f>VLOOKUP(A1672,[1]Transactions!$A$2:$Y$3480,8,FALSE)</f>
        <v>Standard</v>
      </c>
      <c r="J1672">
        <f>VLOOKUP(A1672,[1]Transactions!$A$2:$Y$3480,13,FALSE)</f>
        <v>690.49</v>
      </c>
      <c r="K1672" s="4">
        <f>VLOOKUP(A1672,[1]Transactions!$A$2:$Y$3480,14,FALSE)</f>
        <v>34165</v>
      </c>
      <c r="M1672" t="b">
        <f>VLOOKUP(A1672,[1]Transactions!$A$2:$Y$3480,5,FALSE)</f>
        <v>0</v>
      </c>
      <c r="N1672" t="str">
        <f>VLOOKUP(A1672,[1]Transactions!$A$2:$Y$3480,6,FALSE)</f>
        <v>Approved</v>
      </c>
      <c r="O1672" t="str">
        <f>VLOOKUP(A1672,[1]Transactions!$A$1:$Y$3480,7,FALSE)</f>
        <v>Solex</v>
      </c>
      <c r="P1672" t="s">
        <v>43</v>
      </c>
      <c r="Q1672">
        <v>34</v>
      </c>
      <c r="R1672" t="s">
        <v>625</v>
      </c>
      <c r="S1672" t="s">
        <v>119</v>
      </c>
      <c r="T1672" t="s">
        <v>38</v>
      </c>
      <c r="U1672" t="s">
        <v>32</v>
      </c>
      <c r="V1672" t="s">
        <v>33</v>
      </c>
      <c r="W1672">
        <v>11</v>
      </c>
      <c r="X1672">
        <v>8</v>
      </c>
      <c r="Y1672">
        <v>11698.41</v>
      </c>
      <c r="Z1672">
        <v>4085.14</v>
      </c>
      <c r="AA1672">
        <v>43</v>
      </c>
      <c r="AB1672">
        <v>19</v>
      </c>
      <c r="AC1672">
        <v>8</v>
      </c>
      <c r="AD1672">
        <v>7613.27</v>
      </c>
      <c r="AE1672">
        <f t="shared" si="188"/>
        <v>3</v>
      </c>
      <c r="AF1672">
        <f t="shared" si="189"/>
        <v>2</v>
      </c>
      <c r="AG1672">
        <f t="shared" si="185"/>
        <v>1</v>
      </c>
      <c r="AH1672">
        <f t="shared" si="186"/>
        <v>321</v>
      </c>
      <c r="AI1672" t="str">
        <f t="shared" si="187"/>
        <v>Silver Customer</v>
      </c>
    </row>
    <row r="1673" spans="1:35" x14ac:dyDescent="0.3">
      <c r="A1673">
        <v>2725</v>
      </c>
      <c r="B1673" t="s">
        <v>5009</v>
      </c>
      <c r="C1673">
        <v>2444</v>
      </c>
      <c r="D1673" t="s">
        <v>24</v>
      </c>
      <c r="E1673" t="s">
        <v>25</v>
      </c>
      <c r="F1673">
        <v>7</v>
      </c>
      <c r="G1673" t="s">
        <v>5010</v>
      </c>
      <c r="H1673" t="s">
        <v>5011</v>
      </c>
      <c r="I1673" t="str">
        <f>VLOOKUP(A1673,[1]Transactions!$A$2:$Y$3480,8,FALSE)</f>
        <v>Road</v>
      </c>
      <c r="J1673">
        <f>VLOOKUP(A1673,[1]Transactions!$A$2:$Y$3480,13,FALSE)</f>
        <v>167.20999999999998</v>
      </c>
      <c r="K1673" s="4">
        <f>VLOOKUP(A1673,[1]Transactions!$A$2:$Y$3480,14,FALSE)</f>
        <v>38647</v>
      </c>
      <c r="M1673" t="b">
        <f>VLOOKUP(A1673,[1]Transactions!$A$2:$Y$3480,5,FALSE)</f>
        <v>0</v>
      </c>
      <c r="N1673" t="str">
        <f>VLOOKUP(A1673,[1]Transactions!$A$2:$Y$3480,6,FALSE)</f>
        <v>Approved</v>
      </c>
      <c r="O1673" t="str">
        <f>VLOOKUP(A1673,[1]Transactions!$A$1:$Y$3480,7,FALSE)</f>
        <v>Norco Bicycles</v>
      </c>
      <c r="P1673" t="s">
        <v>43</v>
      </c>
      <c r="Q1673">
        <v>20</v>
      </c>
      <c r="R1673" t="s">
        <v>793</v>
      </c>
      <c r="S1673" t="s">
        <v>176</v>
      </c>
      <c r="T1673" t="s">
        <v>38</v>
      </c>
      <c r="U1673" t="s">
        <v>32</v>
      </c>
      <c r="V1673" t="s">
        <v>47</v>
      </c>
      <c r="W1673">
        <v>11</v>
      </c>
      <c r="X1673">
        <v>4</v>
      </c>
      <c r="Y1673">
        <v>2094.38</v>
      </c>
      <c r="Z1673">
        <v>1741.03</v>
      </c>
      <c r="AA1673">
        <v>55</v>
      </c>
      <c r="AB1673">
        <v>176</v>
      </c>
      <c r="AC1673">
        <v>4</v>
      </c>
      <c r="AD1673">
        <v>353.35</v>
      </c>
      <c r="AE1673">
        <f t="shared" si="188"/>
        <v>1</v>
      </c>
      <c r="AF1673">
        <f t="shared" si="189"/>
        <v>4</v>
      </c>
      <c r="AG1673">
        <f t="shared" si="185"/>
        <v>4</v>
      </c>
      <c r="AH1673">
        <f t="shared" si="186"/>
        <v>144</v>
      </c>
      <c r="AI1673" t="str">
        <f t="shared" si="187"/>
        <v>Bronz customer</v>
      </c>
    </row>
    <row r="1674" spans="1:35" x14ac:dyDescent="0.3">
      <c r="A1674">
        <v>1318</v>
      </c>
      <c r="B1674" t="s">
        <v>5012</v>
      </c>
      <c r="C1674">
        <v>4055</v>
      </c>
      <c r="D1674" t="s">
        <v>53</v>
      </c>
      <c r="E1674" t="s">
        <v>25</v>
      </c>
      <c r="F1674">
        <v>6</v>
      </c>
      <c r="G1674" t="s">
        <v>5013</v>
      </c>
      <c r="H1674" t="s">
        <v>5014</v>
      </c>
      <c r="I1674" t="str">
        <f>VLOOKUP(A1674,[1]Transactions!$A$2:$Y$3480,8,FALSE)</f>
        <v>Standard</v>
      </c>
      <c r="J1674">
        <f>VLOOKUP(A1674,[1]Transactions!$A$2:$Y$3480,13,FALSE)</f>
        <v>1069.5500000000002</v>
      </c>
      <c r="K1674" s="4">
        <f>VLOOKUP(A1674,[1]Transactions!$A$2:$Y$3480,14,FALSE)</f>
        <v>38216</v>
      </c>
      <c r="M1674" t="b">
        <f>VLOOKUP(A1674,[1]Transactions!$A$2:$Y$3480,5,FALSE)</f>
        <v>1</v>
      </c>
      <c r="N1674" t="str">
        <f>VLOOKUP(A1674,[1]Transactions!$A$2:$Y$3480,6,FALSE)</f>
        <v>Approved</v>
      </c>
      <c r="O1674" t="str">
        <f>VLOOKUP(A1674,[1]Transactions!$A$1:$Y$3480,7,FALSE)</f>
        <v>WeareA2B</v>
      </c>
      <c r="P1674" t="s">
        <v>43</v>
      </c>
      <c r="Q1674">
        <v>10</v>
      </c>
      <c r="R1674" t="s">
        <v>665</v>
      </c>
      <c r="S1674" t="s">
        <v>45</v>
      </c>
      <c r="T1674" t="s">
        <v>31</v>
      </c>
      <c r="U1674" t="s">
        <v>32</v>
      </c>
      <c r="V1674" t="s">
        <v>33</v>
      </c>
      <c r="W1674">
        <v>4</v>
      </c>
      <c r="X1674">
        <v>7</v>
      </c>
      <c r="Y1674">
        <v>7834.26</v>
      </c>
      <c r="Z1674">
        <v>4333.5200000000004</v>
      </c>
      <c r="AA1674">
        <v>54</v>
      </c>
      <c r="AB1674">
        <v>7</v>
      </c>
      <c r="AC1674">
        <v>7</v>
      </c>
      <c r="AD1674">
        <v>3500.74</v>
      </c>
      <c r="AE1674">
        <f t="shared" si="188"/>
        <v>4</v>
      </c>
      <c r="AF1674">
        <f t="shared" si="189"/>
        <v>3</v>
      </c>
      <c r="AG1674">
        <f t="shared" si="185"/>
        <v>2</v>
      </c>
      <c r="AH1674">
        <f t="shared" si="186"/>
        <v>432</v>
      </c>
      <c r="AI1674" t="str">
        <f t="shared" si="187"/>
        <v>Platinum Customer</v>
      </c>
    </row>
    <row r="1675" spans="1:35" x14ac:dyDescent="0.3">
      <c r="A1675">
        <v>2486</v>
      </c>
      <c r="B1675" t="s">
        <v>5015</v>
      </c>
      <c r="C1675">
        <v>2063</v>
      </c>
      <c r="D1675" t="s">
        <v>24</v>
      </c>
      <c r="E1675" t="s">
        <v>25</v>
      </c>
      <c r="F1675">
        <v>12</v>
      </c>
      <c r="G1675" t="s">
        <v>5016</v>
      </c>
      <c r="H1675" t="s">
        <v>5017</v>
      </c>
      <c r="I1675" t="str">
        <f>VLOOKUP(A1675,[1]Transactions!$A$2:$Y$3480,8,FALSE)</f>
        <v>Standard</v>
      </c>
      <c r="J1675">
        <f>VLOOKUP(A1675,[1]Transactions!$A$2:$Y$3480,13,FALSE)</f>
        <v>574.62000000000012</v>
      </c>
      <c r="K1675" s="4">
        <f>VLOOKUP(A1675,[1]Transactions!$A$2:$Y$3480,14,FALSE)</f>
        <v>41345</v>
      </c>
      <c r="M1675" t="b">
        <f>VLOOKUP(A1675,[1]Transactions!$A$2:$Y$3480,5,FALSE)</f>
        <v>0</v>
      </c>
      <c r="N1675" t="str">
        <f>VLOOKUP(A1675,[1]Transactions!$A$2:$Y$3480,6,FALSE)</f>
        <v>Approved</v>
      </c>
      <c r="O1675" t="str">
        <f>VLOOKUP(A1675,[1]Transactions!$A$1:$Y$3480,7,FALSE)</f>
        <v>Solex</v>
      </c>
      <c r="P1675" t="s">
        <v>43</v>
      </c>
      <c r="Q1675">
        <v>77</v>
      </c>
      <c r="R1675" t="s">
        <v>165</v>
      </c>
      <c r="S1675" t="s">
        <v>119</v>
      </c>
      <c r="T1675" t="s">
        <v>31</v>
      </c>
      <c r="U1675" t="s">
        <v>32</v>
      </c>
      <c r="V1675" t="s">
        <v>33</v>
      </c>
      <c r="W1675">
        <v>5</v>
      </c>
      <c r="X1675">
        <v>2</v>
      </c>
      <c r="Y1675">
        <v>3246.42</v>
      </c>
      <c r="Z1675">
        <v>2060.5700000000002</v>
      </c>
      <c r="AA1675">
        <v>66</v>
      </c>
      <c r="AB1675">
        <v>229</v>
      </c>
      <c r="AC1675">
        <v>2</v>
      </c>
      <c r="AD1675">
        <v>1185.8499999999999</v>
      </c>
      <c r="AE1675">
        <f t="shared" si="188"/>
        <v>1</v>
      </c>
      <c r="AF1675">
        <f t="shared" si="189"/>
        <v>4</v>
      </c>
      <c r="AG1675">
        <f t="shared" si="185"/>
        <v>4</v>
      </c>
      <c r="AH1675">
        <f t="shared" si="186"/>
        <v>144</v>
      </c>
      <c r="AI1675" t="str">
        <f t="shared" si="187"/>
        <v>Bronz customer</v>
      </c>
    </row>
    <row r="1676" spans="1:35" x14ac:dyDescent="0.3">
      <c r="A1676">
        <v>1324</v>
      </c>
      <c r="B1676" t="s">
        <v>5018</v>
      </c>
      <c r="C1676">
        <v>4020</v>
      </c>
      <c r="D1676" t="s">
        <v>53</v>
      </c>
      <c r="E1676" t="s">
        <v>25</v>
      </c>
      <c r="F1676">
        <v>5</v>
      </c>
      <c r="G1676" t="s">
        <v>5019</v>
      </c>
      <c r="H1676" t="s">
        <v>5020</v>
      </c>
      <c r="I1676" t="str">
        <f>VLOOKUP(A1676,[1]Transactions!$A$2:$Y$3480,8,FALSE)</f>
        <v>Standard</v>
      </c>
      <c r="J1676">
        <f>VLOOKUP(A1676,[1]Transactions!$A$2:$Y$3480,13,FALSE)</f>
        <v>25.089999999999989</v>
      </c>
      <c r="K1676" s="4">
        <f>VLOOKUP(A1676,[1]Transactions!$A$2:$Y$3480,14,FALSE)</f>
        <v>34556</v>
      </c>
      <c r="M1676" t="b">
        <f>VLOOKUP(A1676,[1]Transactions!$A$2:$Y$3480,5,FALSE)</f>
        <v>0</v>
      </c>
      <c r="N1676" t="str">
        <f>VLOOKUP(A1676,[1]Transactions!$A$2:$Y$3480,6,FALSE)</f>
        <v>Approved</v>
      </c>
      <c r="O1676" t="str">
        <f>VLOOKUP(A1676,[1]Transactions!$A$1:$Y$3480,7,FALSE)</f>
        <v>Solex</v>
      </c>
      <c r="P1676" t="s">
        <v>43</v>
      </c>
      <c r="Q1676">
        <v>88</v>
      </c>
      <c r="R1676" t="s">
        <v>199</v>
      </c>
      <c r="S1676" t="s">
        <v>119</v>
      </c>
      <c r="T1676" t="s">
        <v>31</v>
      </c>
      <c r="U1676" t="s">
        <v>32</v>
      </c>
      <c r="V1676" t="s">
        <v>47</v>
      </c>
      <c r="W1676">
        <v>11</v>
      </c>
      <c r="X1676">
        <v>6</v>
      </c>
      <c r="Y1676">
        <v>6148.34</v>
      </c>
      <c r="Z1676">
        <v>4136.41</v>
      </c>
      <c r="AA1676">
        <v>42</v>
      </c>
      <c r="AB1676">
        <v>74</v>
      </c>
      <c r="AC1676">
        <v>6</v>
      </c>
      <c r="AD1676">
        <v>2011.93</v>
      </c>
      <c r="AE1676">
        <f t="shared" si="188"/>
        <v>2</v>
      </c>
      <c r="AF1676">
        <f t="shared" si="189"/>
        <v>3</v>
      </c>
      <c r="AG1676">
        <f t="shared" si="185"/>
        <v>3</v>
      </c>
      <c r="AH1676">
        <f t="shared" si="186"/>
        <v>233</v>
      </c>
      <c r="AI1676" t="str">
        <f t="shared" si="187"/>
        <v>Gold Customerr</v>
      </c>
    </row>
    <row r="1677" spans="1:35" x14ac:dyDescent="0.3">
      <c r="A1677">
        <v>3102</v>
      </c>
      <c r="B1677" t="s">
        <v>5021</v>
      </c>
      <c r="C1677">
        <v>2323</v>
      </c>
      <c r="D1677" t="s">
        <v>24</v>
      </c>
      <c r="E1677" t="s">
        <v>25</v>
      </c>
      <c r="F1677">
        <v>6</v>
      </c>
      <c r="G1677" t="s">
        <v>5022</v>
      </c>
      <c r="H1677" t="s">
        <v>5023</v>
      </c>
      <c r="I1677" t="str">
        <f>VLOOKUP(A1677,[1]Transactions!$A$2:$Y$3480,8,FALSE)</f>
        <v>Touring</v>
      </c>
      <c r="J1677">
        <f>VLOOKUP(A1677,[1]Transactions!$A$2:$Y$3480,13,FALSE)</f>
        <v>1103.43</v>
      </c>
      <c r="K1677" s="4">
        <f>VLOOKUP(A1677,[1]Transactions!$A$2:$Y$3480,14,FALSE)</f>
        <v>41345</v>
      </c>
      <c r="M1677" t="b">
        <f>VLOOKUP(A1677,[1]Transactions!$A$2:$Y$3480,5,FALSE)</f>
        <v>1</v>
      </c>
      <c r="N1677" t="str">
        <f>VLOOKUP(A1677,[1]Transactions!$A$2:$Y$3480,6,FALSE)</f>
        <v>Approved</v>
      </c>
      <c r="O1677" t="str">
        <f>VLOOKUP(A1677,[1]Transactions!$A$1:$Y$3480,7,FALSE)</f>
        <v>WeareA2B</v>
      </c>
      <c r="P1677" t="s">
        <v>28</v>
      </c>
      <c r="Q1677">
        <v>37</v>
      </c>
      <c r="R1677" t="s">
        <v>325</v>
      </c>
      <c r="S1677" t="s">
        <v>176</v>
      </c>
      <c r="T1677" t="s">
        <v>38</v>
      </c>
      <c r="U1677" t="s">
        <v>32</v>
      </c>
      <c r="V1677" t="s">
        <v>47</v>
      </c>
      <c r="W1677">
        <v>2</v>
      </c>
      <c r="X1677">
        <v>4</v>
      </c>
      <c r="Y1677">
        <v>6100.75</v>
      </c>
      <c r="Z1677">
        <v>3217.24</v>
      </c>
      <c r="AA1677">
        <v>30</v>
      </c>
      <c r="AB1677">
        <v>106</v>
      </c>
      <c r="AC1677">
        <v>4</v>
      </c>
      <c r="AD1677">
        <v>2883.51</v>
      </c>
      <c r="AE1677">
        <f t="shared" si="188"/>
        <v>1</v>
      </c>
      <c r="AF1677">
        <f t="shared" si="189"/>
        <v>4</v>
      </c>
      <c r="AG1677">
        <f t="shared" si="185"/>
        <v>3</v>
      </c>
      <c r="AH1677">
        <f t="shared" si="186"/>
        <v>143</v>
      </c>
      <c r="AI1677" t="str">
        <f t="shared" si="187"/>
        <v>Bronz customer</v>
      </c>
    </row>
    <row r="1678" spans="1:35" x14ac:dyDescent="0.3">
      <c r="A1678">
        <v>1541</v>
      </c>
      <c r="B1678" t="s">
        <v>5024</v>
      </c>
      <c r="C1678">
        <v>2155</v>
      </c>
      <c r="D1678" t="s">
        <v>24</v>
      </c>
      <c r="E1678" t="s">
        <v>25</v>
      </c>
      <c r="F1678">
        <v>9</v>
      </c>
      <c r="G1678" t="s">
        <v>5025</v>
      </c>
      <c r="H1678" t="s">
        <v>5026</v>
      </c>
      <c r="I1678" t="str">
        <f>VLOOKUP(A1678,[1]Transactions!$A$2:$Y$3480,8,FALSE)</f>
        <v>Road</v>
      </c>
      <c r="J1678">
        <f>VLOOKUP(A1678,[1]Transactions!$A$2:$Y$3480,13,FALSE)</f>
        <v>450.77</v>
      </c>
      <c r="K1678" s="4">
        <f>VLOOKUP(A1678,[1]Transactions!$A$2:$Y$3480,14,FALSE)</f>
        <v>37220</v>
      </c>
      <c r="M1678" t="b">
        <f>VLOOKUP(A1678,[1]Transactions!$A$2:$Y$3480,5,FALSE)</f>
        <v>1</v>
      </c>
      <c r="N1678" t="str">
        <f>VLOOKUP(A1678,[1]Transactions!$A$2:$Y$3480,6,FALSE)</f>
        <v>Approved</v>
      </c>
      <c r="O1678" t="str">
        <f>VLOOKUP(A1678,[1]Transactions!$A$1:$Y$3480,7,FALSE)</f>
        <v>OHM Cycles</v>
      </c>
      <c r="P1678" t="s">
        <v>43</v>
      </c>
      <c r="Q1678">
        <v>7</v>
      </c>
      <c r="R1678" t="s">
        <v>165</v>
      </c>
      <c r="S1678" t="s">
        <v>7272</v>
      </c>
      <c r="T1678" t="s">
        <v>31</v>
      </c>
      <c r="U1678" t="s">
        <v>32</v>
      </c>
      <c r="V1678" t="s">
        <v>33</v>
      </c>
      <c r="W1678">
        <v>13</v>
      </c>
      <c r="X1678">
        <v>5</v>
      </c>
      <c r="Y1678">
        <v>6311.2</v>
      </c>
      <c r="Z1678">
        <v>2986.31</v>
      </c>
      <c r="AA1678">
        <v>65</v>
      </c>
      <c r="AB1678">
        <v>70</v>
      </c>
      <c r="AC1678">
        <v>5</v>
      </c>
      <c r="AD1678">
        <v>3324.89</v>
      </c>
      <c r="AE1678">
        <f t="shared" si="188"/>
        <v>2</v>
      </c>
      <c r="AF1678">
        <f>_xlfn.IFS(AC1678&gt;=14,1,AND(AC1678&lt;=14,AC1678&gt;7),2,AND(AC1678&lt;=7,AC1678&gt;=5),3,AND(AC1678&lt;=4,AC1678&gt;0),4)</f>
        <v>3</v>
      </c>
      <c r="AG1678">
        <f t="shared" si="185"/>
        <v>2</v>
      </c>
      <c r="AH1678">
        <f t="shared" si="186"/>
        <v>232</v>
      </c>
      <c r="AI1678" t="str">
        <f t="shared" si="187"/>
        <v>Gold Customerr</v>
      </c>
    </row>
    <row r="1679" spans="1:35" x14ac:dyDescent="0.3">
      <c r="A1679">
        <v>1625</v>
      </c>
      <c r="B1679" t="s">
        <v>5027</v>
      </c>
      <c r="C1679">
        <v>2763</v>
      </c>
      <c r="D1679" t="s">
        <v>24</v>
      </c>
      <c r="E1679" t="s">
        <v>25</v>
      </c>
      <c r="F1679">
        <v>8</v>
      </c>
      <c r="G1679" t="s">
        <v>3593</v>
      </c>
      <c r="H1679" t="s">
        <v>5028</v>
      </c>
      <c r="I1679" t="str">
        <f>VLOOKUP(A1679,[1]Transactions!$A$2:$Y$3480,8,FALSE)</f>
        <v>Standard</v>
      </c>
      <c r="J1679">
        <f>VLOOKUP(A1679,[1]Transactions!$A$2:$Y$3480,13,FALSE)</f>
        <v>72.599999999999966</v>
      </c>
      <c r="K1679" s="4">
        <f>VLOOKUP(A1679,[1]Transactions!$A$2:$Y$3480,14,FALSE)</f>
        <v>38482</v>
      </c>
      <c r="M1679" t="b">
        <f>VLOOKUP(A1679,[1]Transactions!$A$2:$Y$3480,5,FALSE)</f>
        <v>1</v>
      </c>
      <c r="N1679" t="str">
        <f>VLOOKUP(A1679,[1]Transactions!$A$2:$Y$3480,6,FALSE)</f>
        <v>Approved</v>
      </c>
      <c r="O1679" t="str">
        <f>VLOOKUP(A1679,[1]Transactions!$A$1:$Y$3480,7,FALSE)</f>
        <v>Norco Bicycles</v>
      </c>
      <c r="P1679" t="s">
        <v>28</v>
      </c>
      <c r="Q1679">
        <v>20</v>
      </c>
      <c r="R1679" t="s">
        <v>84</v>
      </c>
      <c r="S1679" t="s">
        <v>176</v>
      </c>
      <c r="T1679" t="s">
        <v>31</v>
      </c>
      <c r="U1679" t="s">
        <v>32</v>
      </c>
      <c r="V1679" t="s">
        <v>33</v>
      </c>
      <c r="W1679">
        <v>10</v>
      </c>
      <c r="X1679">
        <v>8</v>
      </c>
      <c r="Y1679">
        <v>12809.37</v>
      </c>
      <c r="Z1679">
        <v>4309.78</v>
      </c>
      <c r="AA1679">
        <v>42</v>
      </c>
      <c r="AB1679">
        <v>9</v>
      </c>
      <c r="AC1679">
        <v>8</v>
      </c>
      <c r="AD1679">
        <v>8499.59</v>
      </c>
      <c r="AE1679">
        <f t="shared" si="188"/>
        <v>4</v>
      </c>
      <c r="AF1679">
        <f t="shared" si="189"/>
        <v>2</v>
      </c>
      <c r="AG1679">
        <f t="shared" si="185"/>
        <v>1</v>
      </c>
      <c r="AH1679">
        <f t="shared" si="186"/>
        <v>421</v>
      </c>
      <c r="AI1679" t="str">
        <f t="shared" si="187"/>
        <v>Platinum Customer</v>
      </c>
    </row>
    <row r="1680" spans="1:35" x14ac:dyDescent="0.3">
      <c r="A1680">
        <v>581</v>
      </c>
      <c r="B1680" t="s">
        <v>5029</v>
      </c>
      <c r="C1680">
        <v>2291</v>
      </c>
      <c r="D1680" t="s">
        <v>24</v>
      </c>
      <c r="E1680" t="s">
        <v>25</v>
      </c>
      <c r="F1680">
        <v>9</v>
      </c>
      <c r="G1680" t="s">
        <v>3163</v>
      </c>
      <c r="H1680" t="s">
        <v>5030</v>
      </c>
      <c r="I1680" t="str">
        <f>VLOOKUP(A1680,[1]Transactions!$A$2:$Y$3480,8,FALSE)</f>
        <v>Road</v>
      </c>
      <c r="J1680">
        <f>VLOOKUP(A1680,[1]Transactions!$A$2:$Y$3480,13,FALSE)</f>
        <v>450.77</v>
      </c>
      <c r="K1680" s="4">
        <f>VLOOKUP(A1680,[1]Transactions!$A$2:$Y$3480,14,FALSE)</f>
        <v>37220</v>
      </c>
      <c r="M1680" t="b">
        <f>VLOOKUP(A1680,[1]Transactions!$A$2:$Y$3480,5,FALSE)</f>
        <v>0</v>
      </c>
      <c r="N1680" t="str">
        <f>VLOOKUP(A1680,[1]Transactions!$A$2:$Y$3480,6,FALSE)</f>
        <v>Approved</v>
      </c>
      <c r="O1680" t="str">
        <f>VLOOKUP(A1680,[1]Transactions!$A$1:$Y$3480,7,FALSE)</f>
        <v>OHM Cycles</v>
      </c>
      <c r="P1680" t="s">
        <v>43</v>
      </c>
      <c r="Q1680">
        <v>32</v>
      </c>
      <c r="R1680" t="s">
        <v>1219</v>
      </c>
      <c r="S1680" t="s">
        <v>45</v>
      </c>
      <c r="T1680" t="s">
        <v>31</v>
      </c>
      <c r="U1680" t="s">
        <v>32</v>
      </c>
      <c r="V1680" t="s">
        <v>33</v>
      </c>
      <c r="W1680">
        <v>16</v>
      </c>
      <c r="X1680">
        <v>4</v>
      </c>
      <c r="Y1680">
        <v>5597.19</v>
      </c>
      <c r="Z1680">
        <v>3373.64</v>
      </c>
      <c r="AA1680">
        <v>51</v>
      </c>
      <c r="AB1680">
        <v>53</v>
      </c>
      <c r="AC1680">
        <v>4</v>
      </c>
      <c r="AD1680">
        <v>2223.5500000000002</v>
      </c>
      <c r="AE1680">
        <f t="shared" si="188"/>
        <v>2</v>
      </c>
      <c r="AF1680">
        <f t="shared" si="189"/>
        <v>4</v>
      </c>
      <c r="AG1680">
        <f t="shared" si="185"/>
        <v>3</v>
      </c>
      <c r="AH1680">
        <f t="shared" si="186"/>
        <v>243</v>
      </c>
      <c r="AI1680" t="str">
        <f t="shared" si="187"/>
        <v>Gold Customerr</v>
      </c>
    </row>
    <row r="1681" spans="1:35" x14ac:dyDescent="0.3">
      <c r="A1681">
        <v>2503</v>
      </c>
      <c r="B1681" t="s">
        <v>5031</v>
      </c>
      <c r="C1681">
        <v>2760</v>
      </c>
      <c r="D1681" t="s">
        <v>24</v>
      </c>
      <c r="E1681" t="s">
        <v>25</v>
      </c>
      <c r="F1681">
        <v>7</v>
      </c>
      <c r="G1681" t="s">
        <v>5032</v>
      </c>
      <c r="H1681" t="s">
        <v>5033</v>
      </c>
      <c r="I1681" t="str">
        <f>VLOOKUP(A1681,[1]Transactions!$A$2:$Y$3480,8,FALSE)</f>
        <v>Standard</v>
      </c>
      <c r="J1681">
        <f>VLOOKUP(A1681,[1]Transactions!$A$2:$Y$3480,13,FALSE)</f>
        <v>771.12</v>
      </c>
      <c r="K1681" s="4">
        <f>VLOOKUP(A1681,[1]Transactions!$A$2:$Y$3480,14,FALSE)</f>
        <v>42295</v>
      </c>
      <c r="M1681" t="b">
        <f>VLOOKUP(A1681,[1]Transactions!$A$2:$Y$3480,5,FALSE)</f>
        <v>0</v>
      </c>
      <c r="N1681" t="str">
        <f>VLOOKUP(A1681,[1]Transactions!$A$2:$Y$3480,6,FALSE)</f>
        <v>Approved</v>
      </c>
      <c r="O1681" t="str">
        <f>VLOOKUP(A1681,[1]Transactions!$A$1:$Y$3480,7,FALSE)</f>
        <v>OHM Cycles</v>
      </c>
      <c r="P1681" t="s">
        <v>28</v>
      </c>
      <c r="Q1681">
        <v>80</v>
      </c>
      <c r="R1681" t="s">
        <v>991</v>
      </c>
      <c r="S1681" t="s">
        <v>30</v>
      </c>
      <c r="T1681" t="s">
        <v>38</v>
      </c>
      <c r="U1681" t="s">
        <v>32</v>
      </c>
      <c r="V1681" t="s">
        <v>33</v>
      </c>
      <c r="W1681">
        <v>10</v>
      </c>
      <c r="X1681">
        <v>4</v>
      </c>
      <c r="Y1681">
        <v>4951</v>
      </c>
      <c r="Z1681">
        <v>2341.4899999999998</v>
      </c>
      <c r="AA1681">
        <v>53</v>
      </c>
      <c r="AB1681">
        <v>108</v>
      </c>
      <c r="AC1681">
        <v>4</v>
      </c>
      <c r="AD1681">
        <v>2609.5100000000002</v>
      </c>
      <c r="AE1681">
        <f t="shared" si="188"/>
        <v>1</v>
      </c>
      <c r="AF1681">
        <f t="shared" si="189"/>
        <v>4</v>
      </c>
      <c r="AG1681">
        <f t="shared" si="185"/>
        <v>3</v>
      </c>
      <c r="AH1681">
        <f t="shared" si="186"/>
        <v>143</v>
      </c>
      <c r="AI1681" t="str">
        <f t="shared" si="187"/>
        <v>Bronz customer</v>
      </c>
    </row>
    <row r="1682" spans="1:35" x14ac:dyDescent="0.3">
      <c r="A1682">
        <v>1110</v>
      </c>
      <c r="B1682" t="s">
        <v>5034</v>
      </c>
      <c r="C1682">
        <v>3757</v>
      </c>
      <c r="D1682" t="s">
        <v>40</v>
      </c>
      <c r="E1682" t="s">
        <v>25</v>
      </c>
      <c r="F1682">
        <v>7</v>
      </c>
      <c r="G1682" t="s">
        <v>5035</v>
      </c>
      <c r="H1682" t="s">
        <v>5036</v>
      </c>
      <c r="I1682" t="str">
        <f>VLOOKUP(A1682,[1]Transactions!$A$2:$Y$3480,8,FALSE)</f>
        <v>Touring</v>
      </c>
      <c r="J1682">
        <f>VLOOKUP(A1682,[1]Transactions!$A$2:$Y$3480,13,FALSE)</f>
        <v>139.2299999999999</v>
      </c>
      <c r="K1682" s="4">
        <f>VLOOKUP(A1682,[1]Transactions!$A$2:$Y$3480,14,FALSE)</f>
        <v>41533</v>
      </c>
      <c r="M1682" t="b">
        <f>VLOOKUP(A1682,[1]Transactions!$A$2:$Y$3480,5,FALSE)</f>
        <v>1</v>
      </c>
      <c r="N1682" t="str">
        <f>VLOOKUP(A1682,[1]Transactions!$A$2:$Y$3480,6,FALSE)</f>
        <v>Approved</v>
      </c>
      <c r="O1682" t="str">
        <f>VLOOKUP(A1682,[1]Transactions!$A$1:$Y$3480,7,FALSE)</f>
        <v>OHM Cycles</v>
      </c>
      <c r="P1682" t="s">
        <v>28</v>
      </c>
      <c r="Q1682">
        <v>73</v>
      </c>
      <c r="R1682" t="s">
        <v>84</v>
      </c>
      <c r="S1682" t="s">
        <v>57</v>
      </c>
      <c r="T1682" t="s">
        <v>46</v>
      </c>
      <c r="U1682" t="s">
        <v>32</v>
      </c>
      <c r="V1682" t="s">
        <v>47</v>
      </c>
      <c r="W1682">
        <v>12</v>
      </c>
      <c r="X1682">
        <v>6</v>
      </c>
      <c r="Y1682">
        <v>7310.36</v>
      </c>
      <c r="Z1682">
        <v>2736.26</v>
      </c>
      <c r="AA1682">
        <v>29</v>
      </c>
      <c r="AB1682">
        <v>17</v>
      </c>
      <c r="AC1682">
        <v>6</v>
      </c>
      <c r="AD1682">
        <v>4574.1000000000004</v>
      </c>
      <c r="AE1682">
        <f t="shared" si="188"/>
        <v>4</v>
      </c>
      <c r="AF1682">
        <f t="shared" si="189"/>
        <v>3</v>
      </c>
      <c r="AG1682">
        <f t="shared" si="185"/>
        <v>1</v>
      </c>
      <c r="AH1682">
        <f t="shared" si="186"/>
        <v>431</v>
      </c>
      <c r="AI1682" t="str">
        <f t="shared" si="187"/>
        <v>Platinum Customer</v>
      </c>
    </row>
    <row r="1683" spans="1:35" x14ac:dyDescent="0.3">
      <c r="A1683">
        <v>2760</v>
      </c>
      <c r="B1683" t="s">
        <v>5037</v>
      </c>
      <c r="C1683">
        <v>4655</v>
      </c>
      <c r="D1683" t="s">
        <v>53</v>
      </c>
      <c r="E1683" t="s">
        <v>25</v>
      </c>
      <c r="F1683">
        <v>3</v>
      </c>
      <c r="G1683" t="s">
        <v>5038</v>
      </c>
      <c r="H1683" t="s">
        <v>5039</v>
      </c>
      <c r="I1683" t="str">
        <f>VLOOKUP(A1683,[1]Transactions!$A$2:$Y$3480,8,FALSE)</f>
        <v>Standard</v>
      </c>
      <c r="J1683">
        <f>VLOOKUP(A1683,[1]Transactions!$A$2:$Y$3480,13,FALSE)</f>
        <v>1028.76</v>
      </c>
      <c r="K1683" s="4">
        <f>VLOOKUP(A1683,[1]Transactions!$A$2:$Y$3480,14,FALSE)</f>
        <v>42145</v>
      </c>
      <c r="M1683" t="b">
        <f>VLOOKUP(A1683,[1]Transactions!$A$2:$Y$3480,5,FALSE)</f>
        <v>0</v>
      </c>
      <c r="N1683" t="str">
        <f>VLOOKUP(A1683,[1]Transactions!$A$2:$Y$3480,6,FALSE)</f>
        <v>Approved</v>
      </c>
      <c r="O1683" t="str">
        <f>VLOOKUP(A1683,[1]Transactions!$A$1:$Y$3480,7,FALSE)</f>
        <v>WeareA2B</v>
      </c>
      <c r="P1683" t="s">
        <v>28</v>
      </c>
      <c r="Q1683">
        <v>55</v>
      </c>
      <c r="R1683" t="s">
        <v>603</v>
      </c>
      <c r="S1683" t="s">
        <v>176</v>
      </c>
      <c r="T1683" t="s">
        <v>31</v>
      </c>
      <c r="U1683" t="s">
        <v>32</v>
      </c>
      <c r="V1683" t="s">
        <v>47</v>
      </c>
      <c r="W1683">
        <v>11</v>
      </c>
      <c r="X1683">
        <v>4</v>
      </c>
      <c r="Y1683">
        <v>4168.87</v>
      </c>
      <c r="Z1683">
        <v>2550.91</v>
      </c>
      <c r="AA1683">
        <v>44</v>
      </c>
      <c r="AB1683">
        <v>31</v>
      </c>
      <c r="AC1683">
        <v>4</v>
      </c>
      <c r="AD1683">
        <v>1617.96</v>
      </c>
      <c r="AE1683">
        <f t="shared" si="188"/>
        <v>3</v>
      </c>
      <c r="AF1683">
        <f t="shared" si="189"/>
        <v>4</v>
      </c>
      <c r="AG1683">
        <f t="shared" si="185"/>
        <v>4</v>
      </c>
      <c r="AH1683">
        <f t="shared" si="186"/>
        <v>344</v>
      </c>
      <c r="AI1683" t="str">
        <f t="shared" si="187"/>
        <v>Silver Customer</v>
      </c>
    </row>
    <row r="1684" spans="1:35" x14ac:dyDescent="0.3">
      <c r="A1684">
        <v>2363</v>
      </c>
      <c r="B1684" t="s">
        <v>5040</v>
      </c>
      <c r="C1684">
        <v>4223</v>
      </c>
      <c r="D1684" t="s">
        <v>53</v>
      </c>
      <c r="E1684" t="s">
        <v>25</v>
      </c>
      <c r="F1684">
        <v>9</v>
      </c>
      <c r="G1684" t="s">
        <v>5041</v>
      </c>
      <c r="H1684" t="s">
        <v>5042</v>
      </c>
      <c r="I1684" t="str">
        <f>VLOOKUP(A1684,[1]Transactions!$A$2:$Y$3480,8,FALSE)</f>
        <v>Standard</v>
      </c>
      <c r="J1684">
        <f>VLOOKUP(A1684,[1]Transactions!$A$2:$Y$3480,13,FALSE)</f>
        <v>128.45999999999992</v>
      </c>
      <c r="K1684" s="4">
        <f>VLOOKUP(A1684,[1]Transactions!$A$2:$Y$3480,14,FALSE)</f>
        <v>41922</v>
      </c>
      <c r="M1684" t="b">
        <f>VLOOKUP(A1684,[1]Transactions!$A$2:$Y$3480,5,FALSE)</f>
        <v>0</v>
      </c>
      <c r="N1684" t="str">
        <f>VLOOKUP(A1684,[1]Transactions!$A$2:$Y$3480,6,FALSE)</f>
        <v>Approved</v>
      </c>
      <c r="O1684" t="str">
        <f>VLOOKUP(A1684,[1]Transactions!$A$1:$Y$3480,7,FALSE)</f>
        <v>WeareA2B</v>
      </c>
      <c r="P1684" t="s">
        <v>28</v>
      </c>
      <c r="Q1684">
        <v>92</v>
      </c>
      <c r="R1684" t="s">
        <v>403</v>
      </c>
      <c r="S1684" t="s">
        <v>96</v>
      </c>
      <c r="T1684" t="s">
        <v>31</v>
      </c>
      <c r="U1684" t="s">
        <v>32</v>
      </c>
      <c r="V1684" t="s">
        <v>33</v>
      </c>
      <c r="W1684">
        <v>16</v>
      </c>
      <c r="X1684">
        <v>6</v>
      </c>
      <c r="Y1684">
        <v>5473.37</v>
      </c>
      <c r="Z1684">
        <v>2250.38</v>
      </c>
      <c r="AA1684">
        <v>36</v>
      </c>
      <c r="AB1684">
        <v>58</v>
      </c>
      <c r="AC1684">
        <v>6</v>
      </c>
      <c r="AD1684">
        <v>3222.99</v>
      </c>
      <c r="AE1684">
        <f t="shared" si="188"/>
        <v>2</v>
      </c>
      <c r="AF1684">
        <f t="shared" si="189"/>
        <v>3</v>
      </c>
      <c r="AG1684">
        <f t="shared" si="185"/>
        <v>2</v>
      </c>
      <c r="AH1684">
        <f t="shared" si="186"/>
        <v>232</v>
      </c>
      <c r="AI1684" t="str">
        <f t="shared" si="187"/>
        <v>Gold Customerr</v>
      </c>
    </row>
    <row r="1685" spans="1:35" x14ac:dyDescent="0.3">
      <c r="A1685">
        <v>1519</v>
      </c>
      <c r="B1685" t="s">
        <v>5043</v>
      </c>
      <c r="C1685">
        <v>2260</v>
      </c>
      <c r="D1685" t="s">
        <v>24</v>
      </c>
      <c r="E1685" t="s">
        <v>25</v>
      </c>
      <c r="F1685">
        <v>8</v>
      </c>
      <c r="G1685" t="s">
        <v>5044</v>
      </c>
      <c r="H1685" t="s">
        <v>5045</v>
      </c>
      <c r="I1685" t="str">
        <f>VLOOKUP(A1685,[1]Transactions!$A$2:$Y$3480,8,FALSE)</f>
        <v>Standard</v>
      </c>
      <c r="J1685">
        <f>VLOOKUP(A1685,[1]Transactions!$A$2:$Y$3480,13,FALSE)</f>
        <v>1230.27</v>
      </c>
      <c r="K1685" s="4">
        <f>VLOOKUP(A1685,[1]Transactions!$A$2:$Y$3480,14,FALSE)</f>
        <v>40618</v>
      </c>
      <c r="M1685" t="b">
        <f>VLOOKUP(A1685,[1]Transactions!$A$2:$Y$3480,5,FALSE)</f>
        <v>0</v>
      </c>
      <c r="N1685" t="str">
        <f>VLOOKUP(A1685,[1]Transactions!$A$2:$Y$3480,6,FALSE)</f>
        <v>Approved</v>
      </c>
      <c r="O1685" t="str">
        <f>VLOOKUP(A1685,[1]Transactions!$A$1:$Y$3480,7,FALSE)</f>
        <v>Giant Bicycles</v>
      </c>
      <c r="P1685" t="s">
        <v>28</v>
      </c>
      <c r="Q1685">
        <v>35</v>
      </c>
      <c r="R1685" t="s">
        <v>2738</v>
      </c>
      <c r="S1685" t="s">
        <v>183</v>
      </c>
      <c r="T1685" t="s">
        <v>46</v>
      </c>
      <c r="U1685" t="s">
        <v>32</v>
      </c>
      <c r="V1685" t="s">
        <v>33</v>
      </c>
      <c r="W1685">
        <v>1</v>
      </c>
      <c r="X1685">
        <v>11</v>
      </c>
      <c r="Y1685">
        <v>9090.0499999999993</v>
      </c>
      <c r="Z1685">
        <v>5270.52</v>
      </c>
      <c r="AA1685">
        <v>18</v>
      </c>
      <c r="AB1685">
        <v>8</v>
      </c>
      <c r="AC1685">
        <v>11</v>
      </c>
      <c r="AD1685">
        <v>3819.53</v>
      </c>
      <c r="AE1685">
        <f t="shared" si="188"/>
        <v>4</v>
      </c>
      <c r="AF1685">
        <f t="shared" si="189"/>
        <v>2</v>
      </c>
      <c r="AG1685">
        <f t="shared" si="185"/>
        <v>2</v>
      </c>
      <c r="AH1685">
        <f t="shared" si="186"/>
        <v>422</v>
      </c>
      <c r="AI1685" t="str">
        <f t="shared" si="187"/>
        <v>Platinum Customer</v>
      </c>
    </row>
    <row r="1686" spans="1:35" x14ac:dyDescent="0.3">
      <c r="A1686">
        <v>1136</v>
      </c>
      <c r="B1686" t="s">
        <v>5046</v>
      </c>
      <c r="C1686">
        <v>2147</v>
      </c>
      <c r="D1686" t="s">
        <v>24</v>
      </c>
      <c r="E1686" t="s">
        <v>25</v>
      </c>
      <c r="F1686">
        <v>9</v>
      </c>
      <c r="G1686" t="s">
        <v>5047</v>
      </c>
      <c r="H1686" t="s">
        <v>5048</v>
      </c>
      <c r="I1686" t="str">
        <f>VLOOKUP(A1686,[1]Transactions!$A$2:$Y$3480,8,FALSE)</f>
        <v>Road</v>
      </c>
      <c r="J1686">
        <f>VLOOKUP(A1686,[1]Transactions!$A$2:$Y$3480,13,FALSE)</f>
        <v>64.92999999999995</v>
      </c>
      <c r="K1686" s="4">
        <f>VLOOKUP(A1686,[1]Transactions!$A$2:$Y$3480,14,FALSE)</f>
        <v>34996</v>
      </c>
      <c r="M1686" t="b">
        <f>VLOOKUP(A1686,[1]Transactions!$A$2:$Y$3480,5,FALSE)</f>
        <v>0</v>
      </c>
      <c r="N1686" t="str">
        <f>VLOOKUP(A1686,[1]Transactions!$A$2:$Y$3480,6,FALSE)</f>
        <v>Approved</v>
      </c>
      <c r="O1686" t="str">
        <f>VLOOKUP(A1686,[1]Transactions!$A$1:$Y$3480,7,FALSE)</f>
        <v>Giant Bicycles</v>
      </c>
      <c r="P1686" t="s">
        <v>28</v>
      </c>
      <c r="Q1686">
        <v>72</v>
      </c>
      <c r="R1686" t="s">
        <v>425</v>
      </c>
      <c r="S1686" t="s">
        <v>176</v>
      </c>
      <c r="T1686" t="s">
        <v>46</v>
      </c>
      <c r="U1686" t="s">
        <v>32</v>
      </c>
      <c r="V1686" t="s">
        <v>47</v>
      </c>
      <c r="W1686">
        <v>7</v>
      </c>
      <c r="X1686">
        <v>5</v>
      </c>
      <c r="Y1686">
        <v>5369.95</v>
      </c>
      <c r="Z1686">
        <v>1975.85</v>
      </c>
      <c r="AA1686">
        <v>43</v>
      </c>
      <c r="AB1686">
        <v>35</v>
      </c>
      <c r="AC1686">
        <v>5</v>
      </c>
      <c r="AD1686">
        <v>3394.1</v>
      </c>
      <c r="AE1686">
        <f t="shared" si="188"/>
        <v>3</v>
      </c>
      <c r="AF1686">
        <f t="shared" ref="AF1686:AF1687" si="190">_xlfn.IFS(AC1686&gt;=14,1,AND(AC1686&lt;=14,AC1686&gt;7),2,AND(AC1686&lt;=7,AC1686&gt;=5),3,AND(AC1686&lt;=4,AC1686&gt;0),4)</f>
        <v>3</v>
      </c>
      <c r="AG1686">
        <f t="shared" si="185"/>
        <v>2</v>
      </c>
      <c r="AH1686">
        <f t="shared" si="186"/>
        <v>332</v>
      </c>
      <c r="AI1686" t="str">
        <f t="shared" si="187"/>
        <v>Silver Customer</v>
      </c>
    </row>
    <row r="1687" spans="1:35" x14ac:dyDescent="0.3">
      <c r="A1687">
        <v>3036</v>
      </c>
      <c r="B1687" t="s">
        <v>5049</v>
      </c>
      <c r="C1687">
        <v>2168</v>
      </c>
      <c r="D1687" t="s">
        <v>24</v>
      </c>
      <c r="E1687" t="s">
        <v>25</v>
      </c>
      <c r="F1687">
        <v>8</v>
      </c>
      <c r="G1687" t="s">
        <v>5050</v>
      </c>
      <c r="H1687" t="s">
        <v>5051</v>
      </c>
      <c r="I1687" t="str">
        <f>VLOOKUP(A1687,[1]Transactions!$A$2:$Y$3480,8,FALSE)</f>
        <v>Standard</v>
      </c>
      <c r="J1687">
        <f>VLOOKUP(A1687,[1]Transactions!$A$2:$Y$3480,13,FALSE)</f>
        <v>110.80999999999995</v>
      </c>
      <c r="K1687" s="4">
        <f>VLOOKUP(A1687,[1]Transactions!$A$2:$Y$3480,14,FALSE)</f>
        <v>36334</v>
      </c>
      <c r="M1687" t="b">
        <f>VLOOKUP(A1687,[1]Transactions!$A$2:$Y$3480,5,FALSE)</f>
        <v>0</v>
      </c>
      <c r="N1687" t="str">
        <f>VLOOKUP(A1687,[1]Transactions!$A$2:$Y$3480,6,FALSE)</f>
        <v>Approved</v>
      </c>
      <c r="O1687" t="str">
        <f>VLOOKUP(A1687,[1]Transactions!$A$1:$Y$3480,7,FALSE)</f>
        <v>Trek Bicycles</v>
      </c>
      <c r="P1687" t="s">
        <v>43</v>
      </c>
      <c r="Q1687">
        <v>24</v>
      </c>
      <c r="R1687" t="s">
        <v>127</v>
      </c>
      <c r="S1687" t="s">
        <v>176</v>
      </c>
      <c r="T1687" t="s">
        <v>38</v>
      </c>
      <c r="U1687" t="s">
        <v>32</v>
      </c>
      <c r="V1687" t="s">
        <v>33</v>
      </c>
      <c r="W1687">
        <v>11</v>
      </c>
      <c r="X1687">
        <v>5</v>
      </c>
      <c r="Y1687">
        <v>8620.5300000000007</v>
      </c>
      <c r="Z1687">
        <v>4869.8100000000004</v>
      </c>
      <c r="AA1687">
        <v>43</v>
      </c>
      <c r="AB1687">
        <v>156</v>
      </c>
      <c r="AC1687">
        <v>5</v>
      </c>
      <c r="AD1687">
        <v>3750.72</v>
      </c>
      <c r="AE1687">
        <f t="shared" si="188"/>
        <v>1</v>
      </c>
      <c r="AF1687">
        <f t="shared" si="190"/>
        <v>3</v>
      </c>
      <c r="AG1687">
        <f t="shared" si="185"/>
        <v>2</v>
      </c>
      <c r="AH1687">
        <f t="shared" si="186"/>
        <v>132</v>
      </c>
      <c r="AI1687" t="str">
        <f t="shared" si="187"/>
        <v>Bronz customer</v>
      </c>
    </row>
    <row r="1688" spans="1:35" x14ac:dyDescent="0.3">
      <c r="A1688">
        <v>2755</v>
      </c>
      <c r="B1688" t="s">
        <v>5052</v>
      </c>
      <c r="C1688">
        <v>4503</v>
      </c>
      <c r="D1688" t="s">
        <v>53</v>
      </c>
      <c r="E1688" t="s">
        <v>25</v>
      </c>
      <c r="F1688">
        <v>6</v>
      </c>
      <c r="G1688" t="s">
        <v>5053</v>
      </c>
      <c r="H1688" t="s">
        <v>5054</v>
      </c>
      <c r="I1688" t="str">
        <f>VLOOKUP(A1688,[1]Transactions!$A$2:$Y$3480,8,FALSE)</f>
        <v>Touring</v>
      </c>
      <c r="J1688">
        <f>VLOOKUP(A1688,[1]Transactions!$A$2:$Y$3480,13,FALSE)</f>
        <v>139.2299999999999</v>
      </c>
      <c r="K1688" s="4">
        <f>VLOOKUP(A1688,[1]Transactions!$A$2:$Y$3480,14,FALSE)</f>
        <v>36145</v>
      </c>
      <c r="M1688" t="b">
        <f>VLOOKUP(A1688,[1]Transactions!$A$2:$Y$3480,5,FALSE)</f>
        <v>0</v>
      </c>
      <c r="N1688" t="str">
        <f>VLOOKUP(A1688,[1]Transactions!$A$2:$Y$3480,6,FALSE)</f>
        <v>Approved</v>
      </c>
      <c r="O1688" t="str">
        <f>VLOOKUP(A1688,[1]Transactions!$A$1:$Y$3480,7,FALSE)</f>
        <v>OHM Cycles</v>
      </c>
      <c r="P1688" t="s">
        <v>43</v>
      </c>
      <c r="Q1688">
        <v>66</v>
      </c>
      <c r="R1688" t="s">
        <v>257</v>
      </c>
      <c r="S1688" t="s">
        <v>119</v>
      </c>
      <c r="T1688" t="s">
        <v>31</v>
      </c>
      <c r="U1688" t="s">
        <v>32</v>
      </c>
      <c r="V1688" t="s">
        <v>33</v>
      </c>
      <c r="W1688">
        <v>1</v>
      </c>
      <c r="X1688">
        <v>11</v>
      </c>
      <c r="Y1688">
        <v>10018.129999999999</v>
      </c>
      <c r="Z1688">
        <v>5114</v>
      </c>
      <c r="AA1688">
        <v>21</v>
      </c>
      <c r="AB1688">
        <v>28</v>
      </c>
      <c r="AC1688">
        <v>11</v>
      </c>
      <c r="AD1688">
        <v>4904.13</v>
      </c>
      <c r="AE1688">
        <f t="shared" si="188"/>
        <v>3</v>
      </c>
      <c r="AF1688">
        <f t="shared" si="189"/>
        <v>2</v>
      </c>
      <c r="AG1688">
        <f t="shared" si="185"/>
        <v>1</v>
      </c>
      <c r="AH1688">
        <f t="shared" si="186"/>
        <v>321</v>
      </c>
      <c r="AI1688" t="str">
        <f t="shared" si="187"/>
        <v>Silver Customer</v>
      </c>
    </row>
    <row r="1689" spans="1:35" x14ac:dyDescent="0.3">
      <c r="A1689">
        <v>2692</v>
      </c>
      <c r="B1689" t="s">
        <v>5055</v>
      </c>
      <c r="C1689">
        <v>3020</v>
      </c>
      <c r="D1689" t="s">
        <v>40</v>
      </c>
      <c r="E1689" t="s">
        <v>25</v>
      </c>
      <c r="F1689">
        <v>7</v>
      </c>
      <c r="G1689" t="s">
        <v>1566</v>
      </c>
      <c r="H1689" t="s">
        <v>5056</v>
      </c>
      <c r="I1689" t="str">
        <f>VLOOKUP(A1689,[1]Transactions!$A$2:$Y$3480,8,FALSE)</f>
        <v>Standard</v>
      </c>
      <c r="J1689">
        <f>VLOOKUP(A1689,[1]Transactions!$A$2:$Y$3480,13,FALSE)</f>
        <v>25.089999999999989</v>
      </c>
      <c r="K1689" s="4">
        <f>VLOOKUP(A1689,[1]Transactions!$A$2:$Y$3480,14,FALSE)</f>
        <v>36367</v>
      </c>
      <c r="M1689" t="b">
        <f>VLOOKUP(A1689,[1]Transactions!$A$2:$Y$3480,5,FALSE)</f>
        <v>0</v>
      </c>
      <c r="N1689" t="str">
        <f>VLOOKUP(A1689,[1]Transactions!$A$2:$Y$3480,6,FALSE)</f>
        <v>Approved</v>
      </c>
      <c r="O1689" t="str">
        <f>VLOOKUP(A1689,[1]Transactions!$A$1:$Y$3480,7,FALSE)</f>
        <v>Solex</v>
      </c>
      <c r="P1689" t="s">
        <v>43</v>
      </c>
      <c r="Q1689">
        <v>57</v>
      </c>
      <c r="R1689" t="s">
        <v>360</v>
      </c>
      <c r="S1689" t="s">
        <v>30</v>
      </c>
      <c r="T1689" t="s">
        <v>46</v>
      </c>
      <c r="U1689" t="s">
        <v>32</v>
      </c>
      <c r="V1689" t="s">
        <v>33</v>
      </c>
      <c r="W1689">
        <v>22</v>
      </c>
      <c r="X1689">
        <v>3</v>
      </c>
      <c r="Y1689">
        <v>1662.12</v>
      </c>
      <c r="Z1689">
        <v>807.88</v>
      </c>
      <c r="AA1689">
        <v>31</v>
      </c>
      <c r="AB1689">
        <v>40</v>
      </c>
      <c r="AC1689">
        <v>3</v>
      </c>
      <c r="AD1689">
        <v>854.24</v>
      </c>
      <c r="AE1689">
        <f t="shared" si="188"/>
        <v>3</v>
      </c>
      <c r="AF1689">
        <f t="shared" si="189"/>
        <v>4</v>
      </c>
      <c r="AG1689">
        <f t="shared" si="185"/>
        <v>4</v>
      </c>
      <c r="AH1689">
        <f t="shared" si="186"/>
        <v>344</v>
      </c>
      <c r="AI1689" t="str">
        <f t="shared" si="187"/>
        <v>Silver Customer</v>
      </c>
    </row>
    <row r="1690" spans="1:35" x14ac:dyDescent="0.3">
      <c r="A1690">
        <v>1629</v>
      </c>
      <c r="B1690" t="s">
        <v>5057</v>
      </c>
      <c r="C1690">
        <v>4413</v>
      </c>
      <c r="D1690" t="s">
        <v>53</v>
      </c>
      <c r="E1690" t="s">
        <v>25</v>
      </c>
      <c r="F1690">
        <v>5</v>
      </c>
      <c r="G1690" t="s">
        <v>5058</v>
      </c>
      <c r="H1690" t="s">
        <v>5059</v>
      </c>
      <c r="I1690" t="str">
        <f>VLOOKUP(A1690,[1]Transactions!$A$2:$Y$3480,8,FALSE)</f>
        <v>Standard</v>
      </c>
      <c r="J1690">
        <f>VLOOKUP(A1690,[1]Transactions!$A$2:$Y$3480,13,FALSE)</f>
        <v>1055.82</v>
      </c>
      <c r="K1690" s="4">
        <f>VLOOKUP(A1690,[1]Transactions!$A$2:$Y$3480,14,FALSE)</f>
        <v>37873</v>
      </c>
      <c r="M1690" t="b">
        <f>VLOOKUP(A1690,[1]Transactions!$A$2:$Y$3480,5,FALSE)</f>
        <v>0</v>
      </c>
      <c r="N1690" t="str">
        <f>VLOOKUP(A1690,[1]Transactions!$A$2:$Y$3480,6,FALSE)</f>
        <v>Approved</v>
      </c>
      <c r="O1690" t="str">
        <f>VLOOKUP(A1690,[1]Transactions!$A$1:$Y$3480,7,FALSE)</f>
        <v>Giant Bicycles</v>
      </c>
      <c r="P1690" t="s">
        <v>28</v>
      </c>
      <c r="Q1690">
        <v>46</v>
      </c>
      <c r="R1690" t="s">
        <v>206</v>
      </c>
      <c r="S1690" t="s">
        <v>45</v>
      </c>
      <c r="T1690" t="s">
        <v>31</v>
      </c>
      <c r="U1690" t="s">
        <v>32</v>
      </c>
      <c r="V1690" t="s">
        <v>47</v>
      </c>
      <c r="W1690">
        <v>14</v>
      </c>
      <c r="X1690">
        <v>7</v>
      </c>
      <c r="Y1690">
        <v>8226.2099999999991</v>
      </c>
      <c r="Z1690">
        <v>2174.34</v>
      </c>
      <c r="AA1690">
        <v>46</v>
      </c>
      <c r="AB1690">
        <v>1</v>
      </c>
      <c r="AC1690">
        <v>7</v>
      </c>
      <c r="AD1690">
        <v>6051.87</v>
      </c>
      <c r="AE1690">
        <f t="shared" si="188"/>
        <v>4</v>
      </c>
      <c r="AF1690">
        <f t="shared" si="189"/>
        <v>3</v>
      </c>
      <c r="AG1690">
        <f t="shared" si="185"/>
        <v>1</v>
      </c>
      <c r="AH1690">
        <f t="shared" si="186"/>
        <v>431</v>
      </c>
      <c r="AI1690" t="str">
        <f t="shared" si="187"/>
        <v>Platinum Customer</v>
      </c>
    </row>
    <row r="1691" spans="1:35" x14ac:dyDescent="0.3">
      <c r="A1691">
        <v>2448</v>
      </c>
      <c r="B1691" t="s">
        <v>5060</v>
      </c>
      <c r="C1691">
        <v>2219</v>
      </c>
      <c r="D1691" t="s">
        <v>24</v>
      </c>
      <c r="E1691" t="s">
        <v>25</v>
      </c>
      <c r="F1691">
        <v>10</v>
      </c>
      <c r="G1691" t="s">
        <v>5061</v>
      </c>
      <c r="H1691" t="s">
        <v>5062</v>
      </c>
      <c r="I1691" t="str">
        <f>VLOOKUP(A1691,[1]Transactions!$A$2:$Y$3480,8,FALSE)</f>
        <v>Touring</v>
      </c>
      <c r="J1691">
        <f>VLOOKUP(A1691,[1]Transactions!$A$2:$Y$3480,13,FALSE)</f>
        <v>1305.25</v>
      </c>
      <c r="K1691" s="4">
        <f>VLOOKUP(A1691,[1]Transactions!$A$2:$Y$3480,14,FALSE)</f>
        <v>37539</v>
      </c>
      <c r="M1691" t="b">
        <f>VLOOKUP(A1691,[1]Transactions!$A$2:$Y$3480,5,FALSE)</f>
        <v>1</v>
      </c>
      <c r="N1691" t="str">
        <f>VLOOKUP(A1691,[1]Transactions!$A$2:$Y$3480,6,FALSE)</f>
        <v>Approved</v>
      </c>
      <c r="O1691" t="str">
        <f>VLOOKUP(A1691,[1]Transactions!$A$1:$Y$3480,7,FALSE)</f>
        <v>WeareA2B</v>
      </c>
      <c r="P1691" t="s">
        <v>43</v>
      </c>
      <c r="Q1691">
        <v>5</v>
      </c>
      <c r="R1691" t="s">
        <v>1156</v>
      </c>
      <c r="S1691" t="s">
        <v>176</v>
      </c>
      <c r="T1691" t="s">
        <v>46</v>
      </c>
      <c r="U1691" t="s">
        <v>32</v>
      </c>
      <c r="V1691" t="s">
        <v>47</v>
      </c>
      <c r="W1691">
        <v>10</v>
      </c>
      <c r="X1691">
        <v>6</v>
      </c>
      <c r="Y1691">
        <v>5418.88</v>
      </c>
      <c r="Z1691">
        <v>2838.29</v>
      </c>
      <c r="AA1691">
        <v>27</v>
      </c>
      <c r="AB1691">
        <v>6</v>
      </c>
      <c r="AC1691">
        <v>6</v>
      </c>
      <c r="AD1691">
        <v>2580.59</v>
      </c>
      <c r="AE1691">
        <f t="shared" si="188"/>
        <v>4</v>
      </c>
      <c r="AF1691">
        <f t="shared" si="189"/>
        <v>3</v>
      </c>
      <c r="AG1691">
        <f t="shared" si="185"/>
        <v>3</v>
      </c>
      <c r="AH1691">
        <f t="shared" si="186"/>
        <v>433</v>
      </c>
      <c r="AI1691" t="str">
        <f t="shared" si="187"/>
        <v>Platinum Customer</v>
      </c>
    </row>
    <row r="1692" spans="1:35" x14ac:dyDescent="0.3">
      <c r="A1692">
        <v>1675</v>
      </c>
      <c r="B1692" t="s">
        <v>5063</v>
      </c>
      <c r="C1692">
        <v>3068</v>
      </c>
      <c r="D1692" t="s">
        <v>40</v>
      </c>
      <c r="E1692" t="s">
        <v>25</v>
      </c>
      <c r="F1692">
        <v>12</v>
      </c>
      <c r="G1692" t="s">
        <v>5064</v>
      </c>
      <c r="H1692" t="s">
        <v>5065</v>
      </c>
      <c r="I1692" t="str">
        <f>VLOOKUP(A1692,[1]Transactions!$A$2:$Y$3480,8,FALSE)</f>
        <v>Standard</v>
      </c>
      <c r="J1692">
        <f>VLOOKUP(A1692,[1]Transactions!$A$2:$Y$3480,13,FALSE)</f>
        <v>509.97</v>
      </c>
      <c r="K1692" s="4">
        <f>VLOOKUP(A1692,[1]Transactions!$A$2:$Y$3480,14,FALSE)</f>
        <v>39298</v>
      </c>
      <c r="M1692" t="b">
        <f>VLOOKUP(A1692,[1]Transactions!$A$2:$Y$3480,5,FALSE)</f>
        <v>0</v>
      </c>
      <c r="N1692" t="str">
        <f>VLOOKUP(A1692,[1]Transactions!$A$2:$Y$3480,6,FALSE)</f>
        <v>Approved</v>
      </c>
      <c r="O1692" t="str">
        <f>VLOOKUP(A1692,[1]Transactions!$A$1:$Y$3480,7,FALSE)</f>
        <v>Giant Bicycles</v>
      </c>
      <c r="P1692" t="s">
        <v>28</v>
      </c>
      <c r="Q1692">
        <v>76</v>
      </c>
      <c r="R1692" t="s">
        <v>1029</v>
      </c>
      <c r="S1692" t="s">
        <v>119</v>
      </c>
      <c r="T1692" t="s">
        <v>38</v>
      </c>
      <c r="U1692" t="s">
        <v>32</v>
      </c>
      <c r="V1692" t="s">
        <v>33</v>
      </c>
      <c r="W1692">
        <v>14</v>
      </c>
      <c r="X1692">
        <v>4</v>
      </c>
      <c r="Y1692">
        <v>4572.34</v>
      </c>
      <c r="Z1692">
        <v>1505.28</v>
      </c>
      <c r="AA1692">
        <v>65</v>
      </c>
      <c r="AB1692">
        <v>101</v>
      </c>
      <c r="AC1692">
        <v>4</v>
      </c>
      <c r="AD1692">
        <v>3067.06</v>
      </c>
      <c r="AE1692">
        <f t="shared" si="188"/>
        <v>1</v>
      </c>
      <c r="AF1692">
        <f t="shared" si="189"/>
        <v>4</v>
      </c>
      <c r="AG1692">
        <f t="shared" si="185"/>
        <v>2</v>
      </c>
      <c r="AH1692">
        <f t="shared" si="186"/>
        <v>142</v>
      </c>
      <c r="AI1692" t="str">
        <f t="shared" si="187"/>
        <v>Bronz customer</v>
      </c>
    </row>
    <row r="1693" spans="1:35" x14ac:dyDescent="0.3">
      <c r="A1693">
        <v>1094</v>
      </c>
      <c r="B1693" t="s">
        <v>5066</v>
      </c>
      <c r="C1693">
        <v>4074</v>
      </c>
      <c r="D1693" t="s">
        <v>53</v>
      </c>
      <c r="E1693" t="s">
        <v>25</v>
      </c>
      <c r="F1693">
        <v>7</v>
      </c>
      <c r="G1693" t="s">
        <v>3698</v>
      </c>
      <c r="H1693" t="s">
        <v>5067</v>
      </c>
      <c r="I1693" t="str">
        <f>VLOOKUP(A1693,[1]Transactions!$A$2:$Y$3480,8,FALSE)</f>
        <v>Standard</v>
      </c>
      <c r="J1693">
        <f>VLOOKUP(A1693,[1]Transactions!$A$2:$Y$3480,13,FALSE)</f>
        <v>57.72999999999999</v>
      </c>
      <c r="K1693" s="4">
        <f>VLOOKUP(A1693,[1]Transactions!$A$2:$Y$3480,14,FALSE)</f>
        <v>35052</v>
      </c>
      <c r="M1693" t="b">
        <f>VLOOKUP(A1693,[1]Transactions!$A$2:$Y$3480,5,FALSE)</f>
        <v>0</v>
      </c>
      <c r="N1693" t="str">
        <f>VLOOKUP(A1693,[1]Transactions!$A$2:$Y$3480,6,FALSE)</f>
        <v>Approved</v>
      </c>
      <c r="O1693" t="str">
        <f>VLOOKUP(A1693,[1]Transactions!$A$1:$Y$3480,7,FALSE)</f>
        <v>Giant Bicycles</v>
      </c>
      <c r="P1693" t="s">
        <v>28</v>
      </c>
      <c r="Q1693">
        <v>48</v>
      </c>
      <c r="R1693" t="s">
        <v>130</v>
      </c>
      <c r="S1693" t="s">
        <v>30</v>
      </c>
      <c r="T1693" t="s">
        <v>46</v>
      </c>
      <c r="U1693" t="s">
        <v>32</v>
      </c>
      <c r="V1693" t="s">
        <v>47</v>
      </c>
      <c r="W1693">
        <v>19</v>
      </c>
      <c r="X1693">
        <v>7</v>
      </c>
      <c r="Y1693">
        <v>7255.12</v>
      </c>
      <c r="Z1693">
        <v>3622.82</v>
      </c>
      <c r="AA1693">
        <v>44</v>
      </c>
      <c r="AB1693">
        <v>43</v>
      </c>
      <c r="AC1693">
        <v>7</v>
      </c>
      <c r="AD1693">
        <v>3632.3</v>
      </c>
      <c r="AE1693">
        <f t="shared" si="188"/>
        <v>3</v>
      </c>
      <c r="AF1693">
        <f t="shared" si="189"/>
        <v>3</v>
      </c>
      <c r="AG1693">
        <f t="shared" si="185"/>
        <v>2</v>
      </c>
      <c r="AH1693">
        <f t="shared" si="186"/>
        <v>332</v>
      </c>
      <c r="AI1693" t="str">
        <f t="shared" si="187"/>
        <v>Silver Customer</v>
      </c>
    </row>
    <row r="1694" spans="1:35" x14ac:dyDescent="0.3">
      <c r="A1694">
        <v>1726</v>
      </c>
      <c r="B1694" t="s">
        <v>5068</v>
      </c>
      <c r="C1694">
        <v>2203</v>
      </c>
      <c r="D1694" t="s">
        <v>24</v>
      </c>
      <c r="E1694" t="s">
        <v>25</v>
      </c>
      <c r="F1694">
        <v>10</v>
      </c>
      <c r="G1694" t="s">
        <v>5069</v>
      </c>
      <c r="H1694" t="s">
        <v>5070</v>
      </c>
      <c r="I1694" t="str">
        <f>VLOOKUP(A1694,[1]Transactions!$A$2:$Y$3480,8,FALSE)</f>
        <v>Road</v>
      </c>
      <c r="J1694">
        <f>VLOOKUP(A1694,[1]Transactions!$A$2:$Y$3480,13,FALSE)</f>
        <v>129.01</v>
      </c>
      <c r="K1694" s="4">
        <f>VLOOKUP(A1694,[1]Transactions!$A$2:$Y$3480,14,FALSE)</f>
        <v>33364</v>
      </c>
      <c r="M1694" t="b">
        <f>VLOOKUP(A1694,[1]Transactions!$A$2:$Y$3480,5,FALSE)</f>
        <v>0</v>
      </c>
      <c r="N1694" t="str">
        <f>VLOOKUP(A1694,[1]Transactions!$A$2:$Y$3480,6,FALSE)</f>
        <v>Approved</v>
      </c>
      <c r="O1694" t="str">
        <f>VLOOKUP(A1694,[1]Transactions!$A$1:$Y$3480,7,FALSE)</f>
        <v>WeareA2B</v>
      </c>
      <c r="P1694" t="s">
        <v>43</v>
      </c>
      <c r="Q1694">
        <v>41</v>
      </c>
      <c r="R1694" t="s">
        <v>44</v>
      </c>
      <c r="S1694" t="s">
        <v>45</v>
      </c>
      <c r="T1694" t="s">
        <v>46</v>
      </c>
      <c r="U1694" t="s">
        <v>32</v>
      </c>
      <c r="V1694" t="s">
        <v>47</v>
      </c>
      <c r="W1694">
        <v>11</v>
      </c>
      <c r="X1694">
        <v>5</v>
      </c>
      <c r="Y1694">
        <v>7508.62</v>
      </c>
      <c r="Z1694">
        <v>3476.86</v>
      </c>
      <c r="AA1694">
        <v>47</v>
      </c>
      <c r="AB1694">
        <v>117</v>
      </c>
      <c r="AC1694">
        <v>5</v>
      </c>
      <c r="AD1694">
        <v>4031.76</v>
      </c>
      <c r="AE1694">
        <f t="shared" si="188"/>
        <v>1</v>
      </c>
      <c r="AF1694">
        <f>_xlfn.IFS(AC1694&gt;=14,1,AND(AC1694&lt;=14,AC1694&gt;7),2,AND(AC1694&lt;=7,AC1694&gt;=5),3,AND(AC1694&lt;=4,AC1694&gt;0),4)</f>
        <v>3</v>
      </c>
      <c r="AG1694">
        <f t="shared" si="185"/>
        <v>2</v>
      </c>
      <c r="AH1694">
        <f t="shared" si="186"/>
        <v>132</v>
      </c>
      <c r="AI1694" t="str">
        <f t="shared" si="187"/>
        <v>Bronz customer</v>
      </c>
    </row>
    <row r="1695" spans="1:35" x14ac:dyDescent="0.3">
      <c r="A1695">
        <v>1760</v>
      </c>
      <c r="B1695" t="s">
        <v>5071</v>
      </c>
      <c r="C1695">
        <v>3130</v>
      </c>
      <c r="D1695" t="s">
        <v>40</v>
      </c>
      <c r="E1695" t="s">
        <v>25</v>
      </c>
      <c r="F1695">
        <v>8</v>
      </c>
      <c r="G1695" t="s">
        <v>1779</v>
      </c>
      <c r="H1695" t="s">
        <v>5072</v>
      </c>
      <c r="I1695" t="str">
        <f>VLOOKUP(A1695,[1]Transactions!$A$2:$Y$3480,8,FALSE)</f>
        <v>Standard</v>
      </c>
      <c r="J1695">
        <f>VLOOKUP(A1695,[1]Transactions!$A$2:$Y$3480,13,FALSE)</f>
        <v>110.56</v>
      </c>
      <c r="K1695" s="4">
        <f>VLOOKUP(A1695,[1]Transactions!$A$2:$Y$3480,14,FALSE)</f>
        <v>41434</v>
      </c>
      <c r="M1695" t="b">
        <f>VLOOKUP(A1695,[1]Transactions!$A$2:$Y$3480,5,FALSE)</f>
        <v>1</v>
      </c>
      <c r="N1695" t="str">
        <f>VLOOKUP(A1695,[1]Transactions!$A$2:$Y$3480,6,FALSE)</f>
        <v>Approved</v>
      </c>
      <c r="O1695" t="str">
        <f>VLOOKUP(A1695,[1]Transactions!$A$1:$Y$3480,7,FALSE)</f>
        <v>OHM Cycles</v>
      </c>
      <c r="P1695" t="s">
        <v>43</v>
      </c>
      <c r="Q1695">
        <v>68</v>
      </c>
      <c r="R1695" t="s">
        <v>130</v>
      </c>
      <c r="S1695" t="s">
        <v>30</v>
      </c>
      <c r="T1695" t="s">
        <v>46</v>
      </c>
      <c r="U1695" t="s">
        <v>32</v>
      </c>
      <c r="V1695" t="s">
        <v>47</v>
      </c>
      <c r="W1695">
        <v>15</v>
      </c>
      <c r="X1695">
        <v>6</v>
      </c>
      <c r="Y1695">
        <v>6410.4</v>
      </c>
      <c r="Z1695">
        <v>2743.46</v>
      </c>
      <c r="AA1695">
        <v>54</v>
      </c>
      <c r="AB1695">
        <v>12</v>
      </c>
      <c r="AC1695">
        <v>6</v>
      </c>
      <c r="AD1695">
        <v>3666.94</v>
      </c>
      <c r="AE1695">
        <f t="shared" si="188"/>
        <v>4</v>
      </c>
      <c r="AF1695">
        <f t="shared" si="189"/>
        <v>3</v>
      </c>
      <c r="AG1695">
        <f t="shared" si="185"/>
        <v>2</v>
      </c>
      <c r="AH1695">
        <f t="shared" si="186"/>
        <v>432</v>
      </c>
      <c r="AI1695" t="str">
        <f t="shared" si="187"/>
        <v>Platinum Customer</v>
      </c>
    </row>
    <row r="1696" spans="1:35" x14ac:dyDescent="0.3">
      <c r="A1696">
        <v>3245</v>
      </c>
      <c r="B1696" t="s">
        <v>5073</v>
      </c>
      <c r="C1696">
        <v>2145</v>
      </c>
      <c r="D1696" t="s">
        <v>24</v>
      </c>
      <c r="E1696" t="s">
        <v>25</v>
      </c>
      <c r="F1696">
        <v>8</v>
      </c>
      <c r="G1696" t="s">
        <v>5074</v>
      </c>
      <c r="H1696" t="s">
        <v>5075</v>
      </c>
      <c r="I1696" t="str">
        <f>VLOOKUP(A1696,[1]Transactions!$A$2:$Y$3480,8,FALSE)</f>
        <v>Standard</v>
      </c>
      <c r="J1696">
        <f>VLOOKUP(A1696,[1]Transactions!$A$2:$Y$3480,13,FALSE)</f>
        <v>195.33999999999992</v>
      </c>
      <c r="K1696" s="4">
        <f>VLOOKUP(A1696,[1]Transactions!$A$2:$Y$3480,14,FALSE)</f>
        <v>34244</v>
      </c>
      <c r="M1696" t="b">
        <f>VLOOKUP(A1696,[1]Transactions!$A$2:$Y$3480,5,FALSE)</f>
        <v>0</v>
      </c>
      <c r="N1696" t="str">
        <f>VLOOKUP(A1696,[1]Transactions!$A$2:$Y$3480,6,FALSE)</f>
        <v>Approved</v>
      </c>
      <c r="O1696" t="str">
        <f>VLOOKUP(A1696,[1]Transactions!$A$1:$Y$3480,7,FALSE)</f>
        <v>Trek Bicycles</v>
      </c>
      <c r="P1696" t="s">
        <v>28</v>
      </c>
      <c r="Q1696">
        <v>86</v>
      </c>
      <c r="R1696" t="s">
        <v>253</v>
      </c>
      <c r="S1696" t="s">
        <v>219</v>
      </c>
      <c r="T1696" t="s">
        <v>46</v>
      </c>
      <c r="U1696" t="s">
        <v>32</v>
      </c>
      <c r="V1696" t="s">
        <v>47</v>
      </c>
      <c r="W1696">
        <v>7</v>
      </c>
      <c r="X1696">
        <v>6</v>
      </c>
      <c r="Y1696">
        <v>5577.43</v>
      </c>
      <c r="Z1696">
        <v>3641.92</v>
      </c>
      <c r="AA1696">
        <v>61</v>
      </c>
      <c r="AB1696">
        <v>93</v>
      </c>
      <c r="AC1696">
        <v>6</v>
      </c>
      <c r="AD1696">
        <v>1935.51</v>
      </c>
      <c r="AE1696">
        <f t="shared" si="188"/>
        <v>1</v>
      </c>
      <c r="AF1696">
        <f t="shared" si="189"/>
        <v>3</v>
      </c>
      <c r="AG1696">
        <f t="shared" si="185"/>
        <v>3</v>
      </c>
      <c r="AH1696">
        <f t="shared" si="186"/>
        <v>133</v>
      </c>
      <c r="AI1696" t="str">
        <f t="shared" si="187"/>
        <v>Bronz customer</v>
      </c>
    </row>
    <row r="1697" spans="1:35" x14ac:dyDescent="0.3">
      <c r="A1697">
        <v>899</v>
      </c>
      <c r="B1697" t="s">
        <v>5076</v>
      </c>
      <c r="C1697">
        <v>2486</v>
      </c>
      <c r="D1697" t="s">
        <v>24</v>
      </c>
      <c r="E1697" t="s">
        <v>25</v>
      </c>
      <c r="F1697">
        <v>7</v>
      </c>
      <c r="G1697" t="s">
        <v>5077</v>
      </c>
      <c r="H1697" t="s">
        <v>5078</v>
      </c>
      <c r="I1697" t="str">
        <f>VLOOKUP(A1697,[1]Transactions!$A$2:$Y$3480,8,FALSE)</f>
        <v>Road</v>
      </c>
      <c r="J1697">
        <f>VLOOKUP(A1697,[1]Transactions!$A$2:$Y$3480,13,FALSE)</f>
        <v>129.01</v>
      </c>
      <c r="K1697" s="4">
        <f>VLOOKUP(A1697,[1]Transactions!$A$2:$Y$3480,14,FALSE)</f>
        <v>37539</v>
      </c>
      <c r="M1697" t="b">
        <f>VLOOKUP(A1697,[1]Transactions!$A$2:$Y$3480,5,FALSE)</f>
        <v>1</v>
      </c>
      <c r="N1697" t="str">
        <f>VLOOKUP(A1697,[1]Transactions!$A$2:$Y$3480,6,FALSE)</f>
        <v>Approved</v>
      </c>
      <c r="O1697" t="str">
        <f>VLOOKUP(A1697,[1]Transactions!$A$1:$Y$3480,7,FALSE)</f>
        <v>WeareA2B</v>
      </c>
      <c r="P1697" t="s">
        <v>43</v>
      </c>
      <c r="Q1697">
        <v>42</v>
      </c>
      <c r="R1697" t="s">
        <v>127</v>
      </c>
      <c r="S1697" t="s">
        <v>30</v>
      </c>
      <c r="T1697" t="s">
        <v>38</v>
      </c>
      <c r="U1697" t="s">
        <v>32</v>
      </c>
      <c r="V1697" t="s">
        <v>33</v>
      </c>
      <c r="W1697">
        <v>12</v>
      </c>
      <c r="X1697">
        <v>6</v>
      </c>
      <c r="Y1697">
        <v>4240.0600000000004</v>
      </c>
      <c r="Z1697">
        <v>2965.58</v>
      </c>
      <c r="AA1697">
        <v>57</v>
      </c>
      <c r="AB1697">
        <v>49</v>
      </c>
      <c r="AC1697">
        <v>6</v>
      </c>
      <c r="AD1697">
        <v>1274.48</v>
      </c>
      <c r="AE1697">
        <f t="shared" si="188"/>
        <v>2</v>
      </c>
      <c r="AF1697">
        <f t="shared" si="189"/>
        <v>3</v>
      </c>
      <c r="AG1697">
        <f t="shared" si="185"/>
        <v>4</v>
      </c>
      <c r="AH1697">
        <f t="shared" si="186"/>
        <v>234</v>
      </c>
      <c r="AI1697" t="str">
        <f t="shared" si="187"/>
        <v>Gold Customerr</v>
      </c>
    </row>
    <row r="1698" spans="1:35" x14ac:dyDescent="0.3">
      <c r="A1698">
        <v>3291</v>
      </c>
      <c r="B1698" t="s">
        <v>5079</v>
      </c>
      <c r="C1698">
        <v>2113</v>
      </c>
      <c r="D1698" t="s">
        <v>24</v>
      </c>
      <c r="E1698" t="s">
        <v>25</v>
      </c>
      <c r="F1698">
        <v>11</v>
      </c>
      <c r="G1698" t="s">
        <v>3184</v>
      </c>
      <c r="H1698" t="s">
        <v>5080</v>
      </c>
      <c r="I1698" t="str">
        <f>VLOOKUP(A1698,[1]Transactions!$A$2:$Y$3480,8,FALSE)</f>
        <v>Road</v>
      </c>
      <c r="J1698">
        <f>VLOOKUP(A1698,[1]Transactions!$A$2:$Y$3480,13,FALSE)</f>
        <v>957.02</v>
      </c>
      <c r="K1698" s="4">
        <f>VLOOKUP(A1698,[1]Transactions!$A$2:$Y$3480,14,FALSE)</f>
        <v>41047</v>
      </c>
      <c r="M1698" t="b">
        <f>VLOOKUP(A1698,[1]Transactions!$A$2:$Y$3480,5,FALSE)</f>
        <v>0</v>
      </c>
      <c r="N1698" t="str">
        <f>VLOOKUP(A1698,[1]Transactions!$A$2:$Y$3480,6,FALSE)</f>
        <v>Approved</v>
      </c>
      <c r="O1698" t="str">
        <f>VLOOKUP(A1698,[1]Transactions!$A$1:$Y$3480,7,FALSE)</f>
        <v>Solex</v>
      </c>
      <c r="P1698" t="s">
        <v>43</v>
      </c>
      <c r="Q1698">
        <v>33</v>
      </c>
      <c r="R1698" t="s">
        <v>4056</v>
      </c>
      <c r="S1698" t="s">
        <v>119</v>
      </c>
      <c r="T1698" t="s">
        <v>31</v>
      </c>
      <c r="U1698" t="s">
        <v>32</v>
      </c>
      <c r="V1698" t="s">
        <v>47</v>
      </c>
      <c r="W1698">
        <v>13</v>
      </c>
      <c r="X1698">
        <v>4</v>
      </c>
      <c r="Y1698">
        <v>3946.95</v>
      </c>
      <c r="Z1698">
        <v>1747.91</v>
      </c>
      <c r="AA1698">
        <v>64</v>
      </c>
      <c r="AB1698">
        <v>46</v>
      </c>
      <c r="AC1698">
        <v>4</v>
      </c>
      <c r="AD1698">
        <v>2199.04</v>
      </c>
      <c r="AE1698">
        <f t="shared" si="188"/>
        <v>2</v>
      </c>
      <c r="AF1698">
        <f t="shared" si="189"/>
        <v>4</v>
      </c>
      <c r="AG1698">
        <f t="shared" si="185"/>
        <v>3</v>
      </c>
      <c r="AH1698">
        <f t="shared" si="186"/>
        <v>243</v>
      </c>
      <c r="AI1698" t="str">
        <f t="shared" si="187"/>
        <v>Gold Customerr</v>
      </c>
    </row>
    <row r="1699" spans="1:35" x14ac:dyDescent="0.3">
      <c r="A1699">
        <v>3000</v>
      </c>
      <c r="B1699" t="s">
        <v>5081</v>
      </c>
      <c r="C1699">
        <v>2144</v>
      </c>
      <c r="D1699" t="s">
        <v>24</v>
      </c>
      <c r="E1699" t="s">
        <v>25</v>
      </c>
      <c r="F1699">
        <v>10</v>
      </c>
      <c r="G1699" t="s">
        <v>5082</v>
      </c>
      <c r="H1699" t="s">
        <v>5083</v>
      </c>
      <c r="I1699" t="str">
        <f>VLOOKUP(A1699,[1]Transactions!$A$2:$Y$3480,8,FALSE)</f>
        <v>Standard</v>
      </c>
      <c r="J1699">
        <f>VLOOKUP(A1699,[1]Transactions!$A$2:$Y$3480,13,FALSE)</f>
        <v>737.56999999999994</v>
      </c>
      <c r="K1699" s="4">
        <f>VLOOKUP(A1699,[1]Transactions!$A$2:$Y$3480,14,FALSE)</f>
        <v>38339</v>
      </c>
      <c r="M1699" t="b">
        <f>VLOOKUP(A1699,[1]Transactions!$A$2:$Y$3480,5,FALSE)</f>
        <v>0</v>
      </c>
      <c r="N1699" t="str">
        <f>VLOOKUP(A1699,[1]Transactions!$A$2:$Y$3480,6,FALSE)</f>
        <v>Approved</v>
      </c>
      <c r="O1699" t="str">
        <f>VLOOKUP(A1699,[1]Transactions!$A$1:$Y$3480,7,FALSE)</f>
        <v>Norco Bicycles</v>
      </c>
      <c r="P1699" t="s">
        <v>28</v>
      </c>
      <c r="Q1699">
        <v>28</v>
      </c>
      <c r="R1699" t="s">
        <v>1064</v>
      </c>
      <c r="S1699" t="s">
        <v>45</v>
      </c>
      <c r="T1699" t="s">
        <v>38</v>
      </c>
      <c r="U1699" t="s">
        <v>32</v>
      </c>
      <c r="V1699" t="s">
        <v>47</v>
      </c>
      <c r="W1699">
        <v>22</v>
      </c>
      <c r="X1699">
        <v>4</v>
      </c>
      <c r="Y1699">
        <v>4848.29</v>
      </c>
      <c r="Z1699">
        <v>1494.02</v>
      </c>
      <c r="AA1699">
        <v>46</v>
      </c>
      <c r="AB1699">
        <v>42</v>
      </c>
      <c r="AC1699">
        <v>4</v>
      </c>
      <c r="AD1699">
        <v>3354.27</v>
      </c>
      <c r="AE1699">
        <f t="shared" si="188"/>
        <v>3</v>
      </c>
      <c r="AF1699">
        <f t="shared" si="189"/>
        <v>4</v>
      </c>
      <c r="AG1699">
        <f t="shared" si="185"/>
        <v>2</v>
      </c>
      <c r="AH1699">
        <f t="shared" si="186"/>
        <v>342</v>
      </c>
      <c r="AI1699" t="str">
        <f t="shared" si="187"/>
        <v>Silver Customer</v>
      </c>
    </row>
    <row r="1700" spans="1:35" x14ac:dyDescent="0.3">
      <c r="A1700">
        <v>843</v>
      </c>
      <c r="B1700" t="s">
        <v>5084</v>
      </c>
      <c r="C1700">
        <v>2166</v>
      </c>
      <c r="D1700" t="s">
        <v>24</v>
      </c>
      <c r="E1700" t="s">
        <v>25</v>
      </c>
      <c r="F1700">
        <v>10</v>
      </c>
      <c r="G1700" t="s">
        <v>5085</v>
      </c>
      <c r="H1700" t="s">
        <v>5086</v>
      </c>
      <c r="I1700" t="str">
        <f>VLOOKUP(A1700,[1]Transactions!$A$2:$Y$3480,8,FALSE)</f>
        <v>Standard</v>
      </c>
      <c r="J1700">
        <f>VLOOKUP(A1700,[1]Transactions!$A$2:$Y$3480,13,FALSE)</f>
        <v>690.49</v>
      </c>
      <c r="K1700" s="4">
        <f>VLOOKUP(A1700,[1]Transactions!$A$2:$Y$3480,14,FALSE)</f>
        <v>42404</v>
      </c>
      <c r="M1700" t="b">
        <f>VLOOKUP(A1700,[1]Transactions!$A$2:$Y$3480,5,FALSE)</f>
        <v>1</v>
      </c>
      <c r="N1700" t="str">
        <f>VLOOKUP(A1700,[1]Transactions!$A$2:$Y$3480,6,FALSE)</f>
        <v>Approved</v>
      </c>
      <c r="O1700" t="str">
        <f>VLOOKUP(A1700,[1]Transactions!$A$1:$Y$3480,7,FALSE)</f>
        <v>Solex</v>
      </c>
      <c r="P1700" t="s">
        <v>28</v>
      </c>
      <c r="Q1700">
        <v>80</v>
      </c>
      <c r="R1700" t="s">
        <v>1166</v>
      </c>
      <c r="S1700" t="s">
        <v>119</v>
      </c>
      <c r="T1700" t="s">
        <v>38</v>
      </c>
      <c r="U1700" t="s">
        <v>32</v>
      </c>
      <c r="V1700" t="s">
        <v>33</v>
      </c>
      <c r="W1700">
        <v>9</v>
      </c>
      <c r="X1700">
        <v>6</v>
      </c>
      <c r="Y1700">
        <v>4090.19</v>
      </c>
      <c r="Z1700">
        <v>1718.1</v>
      </c>
      <c r="AA1700">
        <v>31</v>
      </c>
      <c r="AB1700">
        <v>2</v>
      </c>
      <c r="AC1700">
        <v>6</v>
      </c>
      <c r="AD1700">
        <v>2372.09</v>
      </c>
      <c r="AE1700">
        <f t="shared" si="188"/>
        <v>4</v>
      </c>
      <c r="AF1700">
        <f t="shared" si="189"/>
        <v>3</v>
      </c>
      <c r="AG1700">
        <f t="shared" si="185"/>
        <v>3</v>
      </c>
      <c r="AH1700">
        <f t="shared" si="186"/>
        <v>433</v>
      </c>
      <c r="AI1700" t="str">
        <f t="shared" si="187"/>
        <v>Platinum Customer</v>
      </c>
    </row>
    <row r="1701" spans="1:35" x14ac:dyDescent="0.3">
      <c r="A1701">
        <v>1125</v>
      </c>
      <c r="B1701" t="s">
        <v>5087</v>
      </c>
      <c r="C1701">
        <v>2759</v>
      </c>
      <c r="D1701" t="s">
        <v>24</v>
      </c>
      <c r="E1701" t="s">
        <v>25</v>
      </c>
      <c r="F1701">
        <v>9</v>
      </c>
      <c r="G1701" t="s">
        <v>5088</v>
      </c>
      <c r="H1701" t="s">
        <v>5089</v>
      </c>
      <c r="I1701" t="str">
        <f>VLOOKUP(A1701,[1]Transactions!$A$2:$Y$3480,8,FALSE)</f>
        <v>Road</v>
      </c>
      <c r="J1701">
        <f>VLOOKUP(A1701,[1]Transactions!$A$2:$Y$3480,13,FALSE)</f>
        <v>104.24000000000001</v>
      </c>
      <c r="K1701" s="4">
        <f>VLOOKUP(A1701,[1]Transactions!$A$2:$Y$3480,14,FALSE)</f>
        <v>36334</v>
      </c>
      <c r="M1701" t="b">
        <f>VLOOKUP(A1701,[1]Transactions!$A$2:$Y$3480,5,FALSE)</f>
        <v>1</v>
      </c>
      <c r="N1701" t="str">
        <f>VLOOKUP(A1701,[1]Transactions!$A$2:$Y$3480,6,FALSE)</f>
        <v>Approved</v>
      </c>
      <c r="O1701" t="str">
        <f>VLOOKUP(A1701,[1]Transactions!$A$1:$Y$3480,7,FALSE)</f>
        <v>Solex</v>
      </c>
      <c r="P1701" t="s">
        <v>28</v>
      </c>
      <c r="Q1701">
        <v>25</v>
      </c>
      <c r="R1701" t="s">
        <v>1534</v>
      </c>
      <c r="S1701" t="s">
        <v>219</v>
      </c>
      <c r="T1701" t="s">
        <v>38</v>
      </c>
      <c r="U1701" t="s">
        <v>32</v>
      </c>
      <c r="V1701" t="s">
        <v>47</v>
      </c>
      <c r="W1701">
        <v>9</v>
      </c>
      <c r="X1701">
        <v>5</v>
      </c>
      <c r="Y1701">
        <v>3793.57</v>
      </c>
      <c r="Z1701">
        <v>953.64</v>
      </c>
      <c r="AA1701">
        <v>30</v>
      </c>
      <c r="AB1701">
        <v>29</v>
      </c>
      <c r="AC1701">
        <v>5</v>
      </c>
      <c r="AD1701">
        <v>2839.93</v>
      </c>
      <c r="AE1701">
        <f t="shared" si="188"/>
        <v>3</v>
      </c>
      <c r="AF1701">
        <f>_xlfn.IFS(AC1701&gt;=14,1,AND(AC1701&lt;=14,AC1701&gt;7),2,AND(AC1701&lt;=7,AC1701&gt;=5),3,AND(AC1701&lt;=4,AC1701&gt;0),4)</f>
        <v>3</v>
      </c>
      <c r="AG1701">
        <f t="shared" si="185"/>
        <v>3</v>
      </c>
      <c r="AH1701">
        <f t="shared" si="186"/>
        <v>333</v>
      </c>
      <c r="AI1701" t="str">
        <f t="shared" si="187"/>
        <v>Silver Customer</v>
      </c>
    </row>
    <row r="1702" spans="1:35" x14ac:dyDescent="0.3">
      <c r="A1702">
        <v>1530</v>
      </c>
      <c r="B1702" t="s">
        <v>5090</v>
      </c>
      <c r="C1702">
        <v>2767</v>
      </c>
      <c r="D1702" t="s">
        <v>24</v>
      </c>
      <c r="E1702" t="s">
        <v>25</v>
      </c>
      <c r="F1702">
        <v>8</v>
      </c>
      <c r="G1702" t="s">
        <v>5091</v>
      </c>
      <c r="H1702" t="s">
        <v>5092</v>
      </c>
      <c r="I1702" t="str">
        <f>VLOOKUP(A1702,[1]Transactions!$A$2:$Y$3480,8,FALSE)</f>
        <v>Standard</v>
      </c>
      <c r="J1702">
        <f>VLOOKUP(A1702,[1]Transactions!$A$2:$Y$3480,13,FALSE)</f>
        <v>1592.19</v>
      </c>
      <c r="K1702" s="4">
        <f>VLOOKUP(A1702,[1]Transactions!$A$2:$Y$3480,14,FALSE)</f>
        <v>40410</v>
      </c>
      <c r="M1702" t="b">
        <f>VLOOKUP(A1702,[1]Transactions!$A$2:$Y$3480,5,FALSE)</f>
        <v>1</v>
      </c>
      <c r="N1702" t="str">
        <f>VLOOKUP(A1702,[1]Transactions!$A$2:$Y$3480,6,FALSE)</f>
        <v>Approved</v>
      </c>
      <c r="O1702" t="str">
        <f>VLOOKUP(A1702,[1]Transactions!$A$1:$Y$3480,7,FALSE)</f>
        <v>OHM Cycles</v>
      </c>
      <c r="P1702" t="s">
        <v>28</v>
      </c>
      <c r="Q1702">
        <v>89</v>
      </c>
      <c r="R1702" t="s">
        <v>88</v>
      </c>
      <c r="S1702" t="s">
        <v>30</v>
      </c>
      <c r="T1702" t="s">
        <v>31</v>
      </c>
      <c r="U1702" t="s">
        <v>32</v>
      </c>
      <c r="V1702" t="s">
        <v>33</v>
      </c>
      <c r="W1702">
        <v>9</v>
      </c>
      <c r="X1702">
        <v>10</v>
      </c>
      <c r="Y1702">
        <v>13634.73</v>
      </c>
      <c r="Z1702">
        <v>6243.98</v>
      </c>
      <c r="AA1702">
        <v>44</v>
      </c>
      <c r="AB1702">
        <v>1</v>
      </c>
      <c r="AC1702">
        <v>10</v>
      </c>
      <c r="AD1702">
        <v>7390.75</v>
      </c>
      <c r="AE1702">
        <f t="shared" si="188"/>
        <v>4</v>
      </c>
      <c r="AF1702">
        <f t="shared" si="189"/>
        <v>2</v>
      </c>
      <c r="AG1702">
        <f t="shared" si="185"/>
        <v>1</v>
      </c>
      <c r="AH1702">
        <f t="shared" si="186"/>
        <v>421</v>
      </c>
      <c r="AI1702" t="str">
        <f t="shared" si="187"/>
        <v>Platinum Customer</v>
      </c>
    </row>
    <row r="1703" spans="1:35" x14ac:dyDescent="0.3">
      <c r="A1703">
        <v>3138</v>
      </c>
      <c r="B1703" t="s">
        <v>5093</v>
      </c>
      <c r="C1703">
        <v>2226</v>
      </c>
      <c r="D1703" t="s">
        <v>24</v>
      </c>
      <c r="E1703" t="s">
        <v>25</v>
      </c>
      <c r="F1703">
        <v>10</v>
      </c>
      <c r="G1703" t="s">
        <v>5094</v>
      </c>
      <c r="H1703" t="s">
        <v>5095</v>
      </c>
      <c r="I1703" t="str">
        <f>VLOOKUP(A1703,[1]Transactions!$A$2:$Y$3480,8,FALSE)</f>
        <v>Standard</v>
      </c>
      <c r="J1703">
        <f>VLOOKUP(A1703,[1]Transactions!$A$2:$Y$3480,13,FALSE)</f>
        <v>872.8900000000001</v>
      </c>
      <c r="K1703" s="4">
        <f>VLOOKUP(A1703,[1]Transactions!$A$2:$Y$3480,14,FALSE)</f>
        <v>41047</v>
      </c>
      <c r="M1703" t="b">
        <f>VLOOKUP(A1703,[1]Transactions!$A$2:$Y$3480,5,FALSE)</f>
        <v>0</v>
      </c>
      <c r="N1703" t="str">
        <f>VLOOKUP(A1703,[1]Transactions!$A$2:$Y$3480,6,FALSE)</f>
        <v>Approved</v>
      </c>
      <c r="O1703" t="str">
        <f>VLOOKUP(A1703,[1]Transactions!$A$1:$Y$3480,7,FALSE)</f>
        <v>Trek Bicycles</v>
      </c>
      <c r="P1703" t="s">
        <v>28</v>
      </c>
      <c r="Q1703">
        <v>34</v>
      </c>
      <c r="R1703" t="s">
        <v>321</v>
      </c>
      <c r="S1703" t="s">
        <v>45</v>
      </c>
      <c r="T1703" t="s">
        <v>31</v>
      </c>
      <c r="U1703" t="s">
        <v>32</v>
      </c>
      <c r="V1703" t="s">
        <v>33</v>
      </c>
      <c r="W1703">
        <v>6</v>
      </c>
      <c r="X1703">
        <v>4</v>
      </c>
      <c r="Y1703">
        <v>5084.3</v>
      </c>
      <c r="Z1703">
        <v>1916.15</v>
      </c>
      <c r="AA1703">
        <v>49</v>
      </c>
      <c r="AB1703">
        <v>69</v>
      </c>
      <c r="AC1703">
        <v>4</v>
      </c>
      <c r="AD1703">
        <v>3168.15</v>
      </c>
      <c r="AE1703">
        <f t="shared" si="188"/>
        <v>2</v>
      </c>
      <c r="AF1703">
        <f t="shared" si="189"/>
        <v>4</v>
      </c>
      <c r="AG1703">
        <f t="shared" si="185"/>
        <v>2</v>
      </c>
      <c r="AH1703">
        <f t="shared" si="186"/>
        <v>242</v>
      </c>
      <c r="AI1703" t="str">
        <f t="shared" si="187"/>
        <v>Gold Customerr</v>
      </c>
    </row>
    <row r="1704" spans="1:35" x14ac:dyDescent="0.3">
      <c r="A1704">
        <v>3074</v>
      </c>
      <c r="B1704" t="s">
        <v>5096</v>
      </c>
      <c r="C1704">
        <v>2250</v>
      </c>
      <c r="D1704" t="s">
        <v>24</v>
      </c>
      <c r="E1704" t="s">
        <v>25</v>
      </c>
      <c r="F1704">
        <v>9</v>
      </c>
      <c r="G1704" t="s">
        <v>3810</v>
      </c>
      <c r="H1704" t="s">
        <v>5097</v>
      </c>
      <c r="I1704" t="str">
        <f>VLOOKUP(A1704,[1]Transactions!$A$2:$Y$3480,8,FALSE)</f>
        <v>Road</v>
      </c>
      <c r="J1704">
        <f>VLOOKUP(A1704,[1]Transactions!$A$2:$Y$3480,13,FALSE)</f>
        <v>189.27999999999997</v>
      </c>
      <c r="K1704" s="4">
        <f>VLOOKUP(A1704,[1]Transactions!$A$2:$Y$3480,14,FALSE)</f>
        <v>41009</v>
      </c>
      <c r="M1704" t="b">
        <f>VLOOKUP(A1704,[1]Transactions!$A$2:$Y$3480,5,FALSE)</f>
        <v>1</v>
      </c>
      <c r="N1704" t="str">
        <f>VLOOKUP(A1704,[1]Transactions!$A$2:$Y$3480,6,FALSE)</f>
        <v>Approved</v>
      </c>
      <c r="O1704" t="str">
        <f>VLOOKUP(A1704,[1]Transactions!$A$1:$Y$3480,7,FALSE)</f>
        <v>Trek Bicycles</v>
      </c>
      <c r="P1704" t="s">
        <v>28</v>
      </c>
      <c r="Q1704">
        <v>31</v>
      </c>
      <c r="R1704" t="s">
        <v>842</v>
      </c>
      <c r="S1704" t="s">
        <v>30</v>
      </c>
      <c r="T1704" t="s">
        <v>31</v>
      </c>
      <c r="U1704" t="s">
        <v>32</v>
      </c>
      <c r="V1704" t="s">
        <v>33</v>
      </c>
      <c r="W1704">
        <v>12</v>
      </c>
      <c r="X1704">
        <v>7</v>
      </c>
      <c r="Y1704">
        <v>8822.9500000000007</v>
      </c>
      <c r="Z1704">
        <v>4041.37</v>
      </c>
      <c r="AA1704">
        <v>51</v>
      </c>
      <c r="AB1704">
        <v>10</v>
      </c>
      <c r="AC1704">
        <v>7</v>
      </c>
      <c r="AD1704">
        <v>4781.58</v>
      </c>
      <c r="AE1704">
        <f t="shared" si="188"/>
        <v>4</v>
      </c>
      <c r="AF1704">
        <f t="shared" si="189"/>
        <v>3</v>
      </c>
      <c r="AG1704">
        <f t="shared" si="185"/>
        <v>1</v>
      </c>
      <c r="AH1704">
        <f t="shared" si="186"/>
        <v>431</v>
      </c>
      <c r="AI1704" t="str">
        <f t="shared" si="187"/>
        <v>Platinum Customer</v>
      </c>
    </row>
    <row r="1705" spans="1:35" x14ac:dyDescent="0.3">
      <c r="A1705">
        <v>2496</v>
      </c>
      <c r="B1705" t="s">
        <v>5098</v>
      </c>
      <c r="C1705">
        <v>4551</v>
      </c>
      <c r="D1705" t="s">
        <v>53</v>
      </c>
      <c r="E1705" t="s">
        <v>25</v>
      </c>
      <c r="F1705">
        <v>7</v>
      </c>
      <c r="G1705" t="s">
        <v>5099</v>
      </c>
      <c r="H1705" t="s">
        <v>5100</v>
      </c>
      <c r="I1705" t="str">
        <f>VLOOKUP(A1705,[1]Transactions!$A$2:$Y$3480,8,FALSE)</f>
        <v>Standard</v>
      </c>
      <c r="J1705">
        <f>VLOOKUP(A1705,[1]Transactions!$A$2:$Y$3480,13,FALSE)</f>
        <v>91.15</v>
      </c>
      <c r="K1705" s="4">
        <f>VLOOKUP(A1705,[1]Transactions!$A$2:$Y$3480,14,FALSE)</f>
        <v>37659</v>
      </c>
      <c r="M1705" t="b">
        <f>VLOOKUP(A1705,[1]Transactions!$A$2:$Y$3480,5,FALSE)</f>
        <v>0</v>
      </c>
      <c r="N1705" t="str">
        <f>VLOOKUP(A1705,[1]Transactions!$A$2:$Y$3480,6,FALSE)</f>
        <v>Approved</v>
      </c>
      <c r="O1705" t="str">
        <f>VLOOKUP(A1705,[1]Transactions!$A$1:$Y$3480,7,FALSE)</f>
        <v>OHM Cycles</v>
      </c>
      <c r="P1705" t="s">
        <v>28</v>
      </c>
      <c r="Q1705">
        <v>29</v>
      </c>
      <c r="R1705" t="s">
        <v>2821</v>
      </c>
      <c r="S1705" t="s">
        <v>119</v>
      </c>
      <c r="T1705" t="s">
        <v>31</v>
      </c>
      <c r="U1705" t="s">
        <v>32</v>
      </c>
      <c r="V1705" t="s">
        <v>33</v>
      </c>
      <c r="W1705">
        <v>21</v>
      </c>
      <c r="X1705">
        <v>5</v>
      </c>
      <c r="Y1705">
        <v>2095.52</v>
      </c>
      <c r="Z1705">
        <v>1387.96</v>
      </c>
      <c r="AA1705">
        <v>40</v>
      </c>
      <c r="AB1705">
        <v>196</v>
      </c>
      <c r="AC1705">
        <v>5</v>
      </c>
      <c r="AD1705">
        <v>707.56</v>
      </c>
      <c r="AE1705">
        <f t="shared" si="188"/>
        <v>1</v>
      </c>
      <c r="AF1705">
        <f>_xlfn.IFS(AC1705&gt;=14,1,AND(AC1705&lt;=14,AC1705&gt;7),2,AND(AC1705&lt;=7,AC1705&gt;=5),3,AND(AC1705&lt;=4,AC1705&gt;0),4)</f>
        <v>3</v>
      </c>
      <c r="AG1705">
        <f t="shared" si="185"/>
        <v>4</v>
      </c>
      <c r="AH1705">
        <f t="shared" si="186"/>
        <v>134</v>
      </c>
      <c r="AI1705" t="str">
        <f t="shared" si="187"/>
        <v>Bronz customer</v>
      </c>
    </row>
    <row r="1706" spans="1:35" x14ac:dyDescent="0.3">
      <c r="A1706">
        <v>1116</v>
      </c>
      <c r="B1706" t="s">
        <v>5101</v>
      </c>
      <c r="C1706">
        <v>2527</v>
      </c>
      <c r="D1706" t="s">
        <v>24</v>
      </c>
      <c r="E1706" t="s">
        <v>25</v>
      </c>
      <c r="F1706">
        <v>9</v>
      </c>
      <c r="G1706" t="s">
        <v>5102</v>
      </c>
      <c r="H1706" t="s">
        <v>5103</v>
      </c>
      <c r="I1706" t="str">
        <f>VLOOKUP(A1706,[1]Transactions!$A$2:$Y$3480,8,FALSE)</f>
        <v>Touring</v>
      </c>
      <c r="J1706">
        <f>VLOOKUP(A1706,[1]Transactions!$A$2:$Y$3480,13,FALSE)</f>
        <v>1305.25</v>
      </c>
      <c r="K1706" s="4">
        <f>VLOOKUP(A1706,[1]Transactions!$A$2:$Y$3480,14,FALSE)</f>
        <v>42458</v>
      </c>
      <c r="M1706" t="b">
        <f>VLOOKUP(A1706,[1]Transactions!$A$2:$Y$3480,5,FALSE)</f>
        <v>0</v>
      </c>
      <c r="N1706" t="str">
        <f>VLOOKUP(A1706,[1]Transactions!$A$2:$Y$3480,6,FALSE)</f>
        <v>Approved</v>
      </c>
      <c r="O1706" t="str">
        <f>VLOOKUP(A1706,[1]Transactions!$A$1:$Y$3480,7,FALSE)</f>
        <v>WeareA2B</v>
      </c>
      <c r="P1706" t="s">
        <v>43</v>
      </c>
      <c r="Q1706">
        <v>59</v>
      </c>
      <c r="R1706" t="s">
        <v>325</v>
      </c>
      <c r="S1706" t="s">
        <v>30</v>
      </c>
      <c r="T1706" t="s">
        <v>31</v>
      </c>
      <c r="U1706" t="s">
        <v>32</v>
      </c>
      <c r="V1706" t="s">
        <v>33</v>
      </c>
      <c r="W1706">
        <v>16</v>
      </c>
      <c r="X1706">
        <v>3</v>
      </c>
      <c r="Y1706">
        <v>4932.34</v>
      </c>
      <c r="Z1706">
        <v>878.42</v>
      </c>
      <c r="AA1706">
        <v>46</v>
      </c>
      <c r="AB1706">
        <v>7</v>
      </c>
      <c r="AC1706">
        <v>3</v>
      </c>
      <c r="AD1706">
        <v>4053.92</v>
      </c>
      <c r="AE1706">
        <f t="shared" si="188"/>
        <v>4</v>
      </c>
      <c r="AF1706">
        <f t="shared" si="189"/>
        <v>4</v>
      </c>
      <c r="AG1706">
        <f t="shared" si="185"/>
        <v>2</v>
      </c>
      <c r="AH1706">
        <f t="shared" si="186"/>
        <v>442</v>
      </c>
      <c r="AI1706" t="str">
        <f t="shared" si="187"/>
        <v>Platinum Customer</v>
      </c>
    </row>
    <row r="1707" spans="1:35" x14ac:dyDescent="0.3">
      <c r="A1707">
        <v>2637</v>
      </c>
      <c r="B1707" t="s">
        <v>5104</v>
      </c>
      <c r="C1707">
        <v>2100</v>
      </c>
      <c r="D1707" t="s">
        <v>24</v>
      </c>
      <c r="E1707" t="s">
        <v>25</v>
      </c>
      <c r="F1707">
        <v>10</v>
      </c>
      <c r="G1707" t="s">
        <v>5105</v>
      </c>
      <c r="H1707" t="s">
        <v>5106</v>
      </c>
      <c r="I1707" t="str">
        <f>VLOOKUP(A1707,[1]Transactions!$A$2:$Y$3480,8,FALSE)</f>
        <v>Standard</v>
      </c>
      <c r="J1707">
        <f>VLOOKUP(A1707,[1]Transactions!$A$2:$Y$3480,13,FALSE)</f>
        <v>155.65000000000009</v>
      </c>
      <c r="K1707" s="4">
        <f>VLOOKUP(A1707,[1]Transactions!$A$2:$Y$3480,14,FALSE)</f>
        <v>37539</v>
      </c>
      <c r="M1707" t="b">
        <f>VLOOKUP(A1707,[1]Transactions!$A$2:$Y$3480,5,FALSE)</f>
        <v>0</v>
      </c>
      <c r="N1707" t="str">
        <f>VLOOKUP(A1707,[1]Transactions!$A$2:$Y$3480,6,FALSE)</f>
        <v>Approved</v>
      </c>
      <c r="O1707" t="str">
        <f>VLOOKUP(A1707,[1]Transactions!$A$1:$Y$3480,7,FALSE)</f>
        <v>WeareA2B</v>
      </c>
      <c r="P1707" t="s">
        <v>43</v>
      </c>
      <c r="Q1707">
        <v>28</v>
      </c>
      <c r="R1707" t="s">
        <v>372</v>
      </c>
      <c r="S1707" t="s">
        <v>57</v>
      </c>
      <c r="T1707" t="s">
        <v>31</v>
      </c>
      <c r="U1707" t="s">
        <v>32</v>
      </c>
      <c r="V1707" t="s">
        <v>33</v>
      </c>
      <c r="W1707">
        <v>11</v>
      </c>
      <c r="X1707">
        <v>11</v>
      </c>
      <c r="Y1707">
        <v>13895.71</v>
      </c>
      <c r="Z1707">
        <v>2673.06</v>
      </c>
      <c r="AA1707">
        <v>48</v>
      </c>
      <c r="AB1707">
        <v>54</v>
      </c>
      <c r="AC1707">
        <v>11</v>
      </c>
      <c r="AD1707">
        <v>11222.65</v>
      </c>
      <c r="AE1707">
        <f t="shared" si="188"/>
        <v>2</v>
      </c>
      <c r="AF1707">
        <f t="shared" si="189"/>
        <v>2</v>
      </c>
      <c r="AG1707">
        <f t="shared" si="185"/>
        <v>1</v>
      </c>
      <c r="AH1707">
        <f t="shared" si="186"/>
        <v>221</v>
      </c>
      <c r="AI1707" t="str">
        <f t="shared" si="187"/>
        <v>Gold Customerr</v>
      </c>
    </row>
    <row r="1708" spans="1:35" x14ac:dyDescent="0.3">
      <c r="A1708">
        <v>2</v>
      </c>
      <c r="B1708" t="s">
        <v>5107</v>
      </c>
      <c r="C1708">
        <v>2153</v>
      </c>
      <c r="D1708" t="s">
        <v>24</v>
      </c>
      <c r="E1708" t="s">
        <v>25</v>
      </c>
      <c r="F1708">
        <v>10</v>
      </c>
      <c r="G1708" t="s">
        <v>5108</v>
      </c>
      <c r="H1708" t="s">
        <v>5109</v>
      </c>
      <c r="I1708" t="str">
        <f>VLOOKUP(A1708,[1]Transactions!$A$2:$Y$3480,8,FALSE)</f>
        <v>Standard</v>
      </c>
      <c r="J1708">
        <f>VLOOKUP(A1708,[1]Transactions!$A$2:$Y$3480,13,FALSE)</f>
        <v>1702.5499999999997</v>
      </c>
      <c r="K1708" s="4">
        <f>VLOOKUP(A1708,[1]Transactions!$A$2:$Y$3480,14,FALSE)</f>
        <v>41701</v>
      </c>
      <c r="M1708" t="b">
        <f>VLOOKUP(A1708,[1]Transactions!$A$2:$Y$3480,5,FALSE)</f>
        <v>1</v>
      </c>
      <c r="N1708" t="str">
        <f>VLOOKUP(A1708,[1]Transactions!$A$2:$Y$3480,6,FALSE)</f>
        <v>Approved</v>
      </c>
      <c r="O1708" t="str">
        <f>VLOOKUP(A1708,[1]Transactions!$A$1:$Y$3480,7,FALSE)</f>
        <v>Trek Bicycles</v>
      </c>
      <c r="P1708" t="s">
        <v>28</v>
      </c>
      <c r="Q1708">
        <v>81</v>
      </c>
      <c r="R1708" t="s">
        <v>429</v>
      </c>
      <c r="S1708" t="s">
        <v>45</v>
      </c>
      <c r="T1708" t="s">
        <v>31</v>
      </c>
      <c r="U1708" t="s">
        <v>32</v>
      </c>
      <c r="V1708" t="s">
        <v>33</v>
      </c>
      <c r="W1708">
        <v>16</v>
      </c>
      <c r="X1708">
        <v>3</v>
      </c>
      <c r="Y1708">
        <v>4149.07</v>
      </c>
      <c r="Z1708">
        <v>1922.81</v>
      </c>
      <c r="AA1708">
        <v>39</v>
      </c>
      <c r="AB1708">
        <v>128</v>
      </c>
      <c r="AC1708">
        <v>3</v>
      </c>
      <c r="AD1708">
        <v>2226.2600000000002</v>
      </c>
      <c r="AE1708">
        <f t="shared" si="188"/>
        <v>1</v>
      </c>
      <c r="AF1708">
        <f t="shared" si="189"/>
        <v>4</v>
      </c>
      <c r="AG1708">
        <f t="shared" si="185"/>
        <v>3</v>
      </c>
      <c r="AH1708">
        <f t="shared" si="186"/>
        <v>143</v>
      </c>
      <c r="AI1708" t="str">
        <f t="shared" si="187"/>
        <v>Bronz customer</v>
      </c>
    </row>
    <row r="1709" spans="1:35" x14ac:dyDescent="0.3">
      <c r="A1709">
        <v>907</v>
      </c>
      <c r="B1709" t="s">
        <v>5110</v>
      </c>
      <c r="C1709">
        <v>2026</v>
      </c>
      <c r="D1709" t="s">
        <v>24</v>
      </c>
      <c r="E1709" t="s">
        <v>25</v>
      </c>
      <c r="F1709">
        <v>9</v>
      </c>
      <c r="G1709" t="s">
        <v>5111</v>
      </c>
      <c r="H1709" t="s">
        <v>5112</v>
      </c>
      <c r="I1709" t="str">
        <f>VLOOKUP(A1709,[1]Transactions!$A$2:$Y$3480,8,FALSE)</f>
        <v>Mountain</v>
      </c>
      <c r="J1709">
        <f>VLOOKUP(A1709,[1]Transactions!$A$2:$Y$3480,13,FALSE)</f>
        <v>114.93</v>
      </c>
      <c r="K1709" s="4">
        <f>VLOOKUP(A1709,[1]Transactions!$A$2:$Y$3480,14,FALSE)</f>
        <v>33549</v>
      </c>
      <c r="M1709" t="b">
        <f>VLOOKUP(A1709,[1]Transactions!$A$2:$Y$3480,5,FALSE)</f>
        <v>1</v>
      </c>
      <c r="N1709" t="str">
        <f>VLOOKUP(A1709,[1]Transactions!$A$2:$Y$3480,6,FALSE)</f>
        <v>Approved</v>
      </c>
      <c r="O1709" t="str">
        <f>VLOOKUP(A1709,[1]Transactions!$A$1:$Y$3480,7,FALSE)</f>
        <v>Trek Bicycles</v>
      </c>
      <c r="P1709" t="s">
        <v>28</v>
      </c>
      <c r="Q1709">
        <v>51</v>
      </c>
      <c r="R1709" t="s">
        <v>80</v>
      </c>
      <c r="S1709" t="s">
        <v>176</v>
      </c>
      <c r="T1709" t="s">
        <v>46</v>
      </c>
      <c r="U1709" t="s">
        <v>32</v>
      </c>
      <c r="V1709" t="s">
        <v>33</v>
      </c>
      <c r="W1709">
        <v>17</v>
      </c>
      <c r="X1709">
        <v>7</v>
      </c>
      <c r="Y1709">
        <v>3448.87</v>
      </c>
      <c r="Z1709">
        <v>2078.5</v>
      </c>
      <c r="AA1709">
        <v>41</v>
      </c>
      <c r="AB1709">
        <v>26</v>
      </c>
      <c r="AC1709">
        <v>7</v>
      </c>
      <c r="AD1709">
        <v>1370.37</v>
      </c>
      <c r="AE1709">
        <f t="shared" si="188"/>
        <v>3</v>
      </c>
      <c r="AF1709">
        <f t="shared" si="189"/>
        <v>3</v>
      </c>
      <c r="AG1709">
        <f t="shared" si="185"/>
        <v>4</v>
      </c>
      <c r="AH1709">
        <f t="shared" si="186"/>
        <v>334</v>
      </c>
      <c r="AI1709" t="str">
        <f t="shared" si="187"/>
        <v>Silver Customer</v>
      </c>
    </row>
    <row r="1710" spans="1:35" x14ac:dyDescent="0.3">
      <c r="A1710">
        <v>285</v>
      </c>
      <c r="B1710" t="s">
        <v>5113</v>
      </c>
      <c r="C1710">
        <v>2117</v>
      </c>
      <c r="D1710" t="s">
        <v>24</v>
      </c>
      <c r="E1710" t="s">
        <v>25</v>
      </c>
      <c r="F1710">
        <v>12</v>
      </c>
      <c r="G1710" t="s">
        <v>5114</v>
      </c>
      <c r="H1710" t="s">
        <v>5115</v>
      </c>
      <c r="I1710" t="str">
        <f>VLOOKUP(A1710,[1]Transactions!$A$2:$Y$3480,8,FALSE)</f>
        <v>Standard</v>
      </c>
      <c r="J1710">
        <f>VLOOKUP(A1710,[1]Transactions!$A$2:$Y$3480,13,FALSE)</f>
        <v>812.44</v>
      </c>
      <c r="K1710" s="4">
        <f>VLOOKUP(A1710,[1]Transactions!$A$2:$Y$3480,14,FALSE)</f>
        <v>41848</v>
      </c>
      <c r="M1710" t="b">
        <f>VLOOKUP(A1710,[1]Transactions!$A$2:$Y$3480,5,FALSE)</f>
        <v>1</v>
      </c>
      <c r="N1710" t="str">
        <f>VLOOKUP(A1710,[1]Transactions!$A$2:$Y$3480,6,FALSE)</f>
        <v>Approved</v>
      </c>
      <c r="O1710" t="str">
        <f>VLOOKUP(A1710,[1]Transactions!$A$1:$Y$3480,7,FALSE)</f>
        <v>WeareA2B</v>
      </c>
      <c r="P1710" t="s">
        <v>43</v>
      </c>
      <c r="Q1710">
        <v>3</v>
      </c>
      <c r="R1710" t="s">
        <v>187</v>
      </c>
      <c r="S1710" t="s">
        <v>119</v>
      </c>
      <c r="T1710" t="s">
        <v>31</v>
      </c>
      <c r="U1710" t="s">
        <v>32</v>
      </c>
      <c r="V1710" t="s">
        <v>47</v>
      </c>
      <c r="W1710">
        <v>12</v>
      </c>
      <c r="X1710">
        <v>6</v>
      </c>
      <c r="Y1710">
        <v>6725.29</v>
      </c>
      <c r="Z1710">
        <v>4098.55</v>
      </c>
      <c r="AA1710">
        <v>42</v>
      </c>
      <c r="AB1710">
        <v>7</v>
      </c>
      <c r="AC1710">
        <v>6</v>
      </c>
      <c r="AD1710">
        <v>2626.74</v>
      </c>
      <c r="AE1710">
        <f t="shared" si="188"/>
        <v>4</v>
      </c>
      <c r="AF1710">
        <f t="shared" si="189"/>
        <v>3</v>
      </c>
      <c r="AG1710">
        <f t="shared" si="185"/>
        <v>3</v>
      </c>
      <c r="AH1710">
        <f t="shared" si="186"/>
        <v>433</v>
      </c>
      <c r="AI1710" t="str">
        <f t="shared" si="187"/>
        <v>Platinum Customer</v>
      </c>
    </row>
    <row r="1711" spans="1:35" x14ac:dyDescent="0.3">
      <c r="A1711">
        <v>1049</v>
      </c>
      <c r="B1711" t="s">
        <v>5116</v>
      </c>
      <c r="C1711">
        <v>3082</v>
      </c>
      <c r="D1711" t="s">
        <v>40</v>
      </c>
      <c r="E1711" t="s">
        <v>25</v>
      </c>
      <c r="F1711">
        <v>8</v>
      </c>
      <c r="G1711" t="s">
        <v>5117</v>
      </c>
      <c r="H1711" t="s">
        <v>5118</v>
      </c>
      <c r="I1711" t="str">
        <f>VLOOKUP(A1711,[1]Transactions!$A$2:$Y$3480,8,FALSE)</f>
        <v>Road</v>
      </c>
      <c r="J1711">
        <f>VLOOKUP(A1711,[1]Transactions!$A$2:$Y$3480,13,FALSE)</f>
        <v>75.139999999999986</v>
      </c>
      <c r="K1711" s="4">
        <f>VLOOKUP(A1711,[1]Transactions!$A$2:$Y$3480,14,FALSE)</f>
        <v>33549</v>
      </c>
      <c r="M1711" t="b">
        <f>VLOOKUP(A1711,[1]Transactions!$A$2:$Y$3480,5,FALSE)</f>
        <v>1</v>
      </c>
      <c r="N1711" t="str">
        <f>VLOOKUP(A1711,[1]Transactions!$A$2:$Y$3480,6,FALSE)</f>
        <v>Approved</v>
      </c>
      <c r="O1711" t="str">
        <f>VLOOKUP(A1711,[1]Transactions!$A$1:$Y$3480,7,FALSE)</f>
        <v>OHM Cycles</v>
      </c>
      <c r="P1711" t="s">
        <v>28</v>
      </c>
      <c r="Q1711">
        <v>35</v>
      </c>
      <c r="R1711" t="s">
        <v>396</v>
      </c>
      <c r="S1711" t="s">
        <v>176</v>
      </c>
      <c r="T1711" t="s">
        <v>31</v>
      </c>
      <c r="U1711" t="s">
        <v>32</v>
      </c>
      <c r="V1711" t="s">
        <v>47</v>
      </c>
      <c r="W1711">
        <v>2</v>
      </c>
      <c r="X1711">
        <v>10</v>
      </c>
      <c r="Y1711">
        <v>11130.05</v>
      </c>
      <c r="Z1711">
        <v>6643.73</v>
      </c>
      <c r="AA1711">
        <v>24</v>
      </c>
      <c r="AB1711">
        <v>32</v>
      </c>
      <c r="AC1711">
        <v>10</v>
      </c>
      <c r="AD1711">
        <v>4486.32</v>
      </c>
      <c r="AE1711">
        <f t="shared" si="188"/>
        <v>3</v>
      </c>
      <c r="AF1711">
        <f t="shared" si="189"/>
        <v>2</v>
      </c>
      <c r="AG1711">
        <f t="shared" si="185"/>
        <v>1</v>
      </c>
      <c r="AH1711">
        <f t="shared" si="186"/>
        <v>321</v>
      </c>
      <c r="AI1711" t="str">
        <f t="shared" si="187"/>
        <v>Silver Customer</v>
      </c>
    </row>
    <row r="1712" spans="1:35" x14ac:dyDescent="0.3">
      <c r="A1712">
        <v>1208</v>
      </c>
      <c r="B1712" t="s">
        <v>5119</v>
      </c>
      <c r="C1712">
        <v>2079</v>
      </c>
      <c r="D1712" t="s">
        <v>24</v>
      </c>
      <c r="E1712" t="s">
        <v>25</v>
      </c>
      <c r="F1712">
        <v>10</v>
      </c>
      <c r="G1712" t="s">
        <v>5120</v>
      </c>
      <c r="H1712" t="s">
        <v>5121</v>
      </c>
      <c r="I1712" t="str">
        <f>VLOOKUP(A1712,[1]Transactions!$A$2:$Y$3480,8,FALSE)</f>
        <v>Road</v>
      </c>
      <c r="J1712">
        <f>VLOOKUP(A1712,[1]Transactions!$A$2:$Y$3480,13,FALSE)</f>
        <v>309.80999999999995</v>
      </c>
      <c r="K1712" s="4">
        <f>VLOOKUP(A1712,[1]Transactions!$A$2:$Y$3480,14,FALSE)</f>
        <v>37698</v>
      </c>
      <c r="M1712" t="b">
        <f>VLOOKUP(A1712,[1]Transactions!$A$2:$Y$3480,5,FALSE)</f>
        <v>1</v>
      </c>
      <c r="N1712" t="str">
        <f>VLOOKUP(A1712,[1]Transactions!$A$2:$Y$3480,6,FALSE)</f>
        <v>Approved</v>
      </c>
      <c r="O1712" t="str">
        <f>VLOOKUP(A1712,[1]Transactions!$A$1:$Y$3480,7,FALSE)</f>
        <v>Norco Bicycles</v>
      </c>
      <c r="P1712" t="s">
        <v>43</v>
      </c>
      <c r="Q1712">
        <v>23</v>
      </c>
      <c r="R1712" t="s">
        <v>1042</v>
      </c>
      <c r="S1712" t="s">
        <v>45</v>
      </c>
      <c r="T1712" t="s">
        <v>31</v>
      </c>
      <c r="U1712" t="s">
        <v>32</v>
      </c>
      <c r="V1712" t="s">
        <v>47</v>
      </c>
      <c r="W1712">
        <v>15</v>
      </c>
      <c r="X1712">
        <v>5</v>
      </c>
      <c r="Y1712">
        <v>6789.07</v>
      </c>
      <c r="Z1712">
        <v>3550.7</v>
      </c>
      <c r="AA1712">
        <v>36</v>
      </c>
      <c r="AB1712">
        <v>77</v>
      </c>
      <c r="AC1712">
        <v>5</v>
      </c>
      <c r="AD1712">
        <v>3238.37</v>
      </c>
      <c r="AE1712">
        <f t="shared" si="188"/>
        <v>2</v>
      </c>
      <c r="AF1712">
        <f>_xlfn.IFS(AC1712&gt;=14,1,AND(AC1712&lt;=14,AC1712&gt;7),2,AND(AC1712&lt;=7,AC1712&gt;=5),3,AND(AC1712&lt;=4,AC1712&gt;0),4)</f>
        <v>3</v>
      </c>
      <c r="AG1712">
        <f t="shared" si="185"/>
        <v>2</v>
      </c>
      <c r="AH1712">
        <f t="shared" si="186"/>
        <v>232</v>
      </c>
      <c r="AI1712" t="str">
        <f t="shared" si="187"/>
        <v>Gold Customerr</v>
      </c>
    </row>
    <row r="1713" spans="1:35" x14ac:dyDescent="0.3">
      <c r="A1713">
        <v>552</v>
      </c>
      <c r="B1713" t="s">
        <v>5122</v>
      </c>
      <c r="C1713">
        <v>2750</v>
      </c>
      <c r="D1713" t="s">
        <v>24</v>
      </c>
      <c r="E1713" t="s">
        <v>25</v>
      </c>
      <c r="F1713">
        <v>9</v>
      </c>
      <c r="G1713" t="s">
        <v>5123</v>
      </c>
      <c r="H1713" t="s">
        <v>5124</v>
      </c>
      <c r="I1713" t="str">
        <f>VLOOKUP(A1713,[1]Transactions!$A$2:$Y$3480,8,FALSE)</f>
        <v>Standard</v>
      </c>
      <c r="J1713">
        <f>VLOOKUP(A1713,[1]Transactions!$A$2:$Y$3480,13,FALSE)</f>
        <v>690.49</v>
      </c>
      <c r="K1713" s="4">
        <f>VLOOKUP(A1713,[1]Transactions!$A$2:$Y$3480,14,FALSE)</f>
        <v>34244</v>
      </c>
      <c r="M1713" t="b">
        <f>VLOOKUP(A1713,[1]Transactions!$A$2:$Y$3480,5,FALSE)</f>
        <v>1</v>
      </c>
      <c r="N1713" t="str">
        <f>VLOOKUP(A1713,[1]Transactions!$A$2:$Y$3480,6,FALSE)</f>
        <v>Approved</v>
      </c>
      <c r="O1713" t="str">
        <f>VLOOKUP(A1713,[1]Transactions!$A$1:$Y$3480,7,FALSE)</f>
        <v>Solex</v>
      </c>
      <c r="P1713" t="s">
        <v>28</v>
      </c>
      <c r="Q1713">
        <v>66</v>
      </c>
      <c r="R1713" t="s">
        <v>567</v>
      </c>
      <c r="S1713" t="s">
        <v>119</v>
      </c>
      <c r="T1713" t="s">
        <v>46</v>
      </c>
      <c r="U1713" t="s">
        <v>32</v>
      </c>
      <c r="V1713" t="s">
        <v>33</v>
      </c>
      <c r="W1713">
        <v>20</v>
      </c>
      <c r="X1713">
        <v>4</v>
      </c>
      <c r="Y1713">
        <v>2960.27</v>
      </c>
      <c r="Z1713">
        <v>1382.57</v>
      </c>
      <c r="AA1713">
        <v>42</v>
      </c>
      <c r="AB1713">
        <v>159</v>
      </c>
      <c r="AC1713">
        <v>4</v>
      </c>
      <c r="AD1713">
        <v>1577.7</v>
      </c>
      <c r="AE1713">
        <f t="shared" si="188"/>
        <v>1</v>
      </c>
      <c r="AF1713">
        <f t="shared" si="189"/>
        <v>4</v>
      </c>
      <c r="AG1713">
        <f t="shared" si="185"/>
        <v>4</v>
      </c>
      <c r="AH1713">
        <f t="shared" si="186"/>
        <v>144</v>
      </c>
      <c r="AI1713" t="str">
        <f t="shared" si="187"/>
        <v>Bronz customer</v>
      </c>
    </row>
    <row r="1714" spans="1:35" x14ac:dyDescent="0.3">
      <c r="A1714">
        <v>1895</v>
      </c>
      <c r="B1714" t="s">
        <v>5125</v>
      </c>
      <c r="C1714">
        <v>3121</v>
      </c>
      <c r="D1714" t="s">
        <v>40</v>
      </c>
      <c r="E1714" t="s">
        <v>25</v>
      </c>
      <c r="F1714">
        <v>11</v>
      </c>
      <c r="G1714" t="s">
        <v>5126</v>
      </c>
      <c r="H1714" t="s">
        <v>5127</v>
      </c>
      <c r="I1714" t="str">
        <f>VLOOKUP(A1714,[1]Transactions!$A$2:$Y$3480,8,FALSE)</f>
        <v>Standard</v>
      </c>
      <c r="J1714">
        <f>VLOOKUP(A1714,[1]Transactions!$A$2:$Y$3480,13,FALSE)</f>
        <v>690.49</v>
      </c>
      <c r="K1714" s="4">
        <f>VLOOKUP(A1714,[1]Transactions!$A$2:$Y$3480,14,FALSE)</f>
        <v>35160</v>
      </c>
      <c r="M1714" t="b">
        <f>VLOOKUP(A1714,[1]Transactions!$A$2:$Y$3480,5,FALSE)</f>
        <v>0</v>
      </c>
      <c r="N1714" t="str">
        <f>VLOOKUP(A1714,[1]Transactions!$A$2:$Y$3480,6,FALSE)</f>
        <v>Approved</v>
      </c>
      <c r="O1714" t="str">
        <f>VLOOKUP(A1714,[1]Transactions!$A$1:$Y$3480,7,FALSE)</f>
        <v>Solex</v>
      </c>
      <c r="P1714" t="s">
        <v>43</v>
      </c>
      <c r="Q1714">
        <v>53</v>
      </c>
      <c r="R1714" t="s">
        <v>376</v>
      </c>
      <c r="S1714" t="s">
        <v>119</v>
      </c>
      <c r="T1714" t="s">
        <v>31</v>
      </c>
      <c r="U1714" t="s">
        <v>32</v>
      </c>
      <c r="V1714" t="s">
        <v>47</v>
      </c>
      <c r="W1714">
        <v>15</v>
      </c>
      <c r="X1714">
        <v>5</v>
      </c>
      <c r="Y1714">
        <v>2110.2600000000002</v>
      </c>
      <c r="Z1714">
        <v>1569.13</v>
      </c>
      <c r="AA1714">
        <v>45</v>
      </c>
      <c r="AB1714">
        <v>7</v>
      </c>
      <c r="AC1714">
        <v>5</v>
      </c>
      <c r="AD1714">
        <v>541.13</v>
      </c>
      <c r="AE1714">
        <f t="shared" si="188"/>
        <v>4</v>
      </c>
      <c r="AF1714">
        <f>_xlfn.IFS(AC1714&gt;=14,1,AND(AC1714&lt;=14,AC1714&gt;7),2,AND(AC1714&lt;=7,AC1714&gt;=5),3,AND(AC1714&lt;=4,AC1714&gt;0),4)</f>
        <v>3</v>
      </c>
      <c r="AG1714">
        <f t="shared" si="185"/>
        <v>4</v>
      </c>
      <c r="AH1714">
        <f t="shared" si="186"/>
        <v>434</v>
      </c>
      <c r="AI1714" t="str">
        <f t="shared" si="187"/>
        <v>Platinum Customer</v>
      </c>
    </row>
    <row r="1715" spans="1:35" x14ac:dyDescent="0.3">
      <c r="A1715">
        <v>2125</v>
      </c>
      <c r="B1715" t="s">
        <v>5128</v>
      </c>
      <c r="C1715">
        <v>2770</v>
      </c>
      <c r="D1715" t="s">
        <v>24</v>
      </c>
      <c r="E1715" t="s">
        <v>25</v>
      </c>
      <c r="F1715">
        <v>8</v>
      </c>
      <c r="G1715" t="s">
        <v>5129</v>
      </c>
      <c r="H1715" t="s">
        <v>5130</v>
      </c>
      <c r="I1715" t="str">
        <f>VLOOKUP(A1715,[1]Transactions!$A$2:$Y$3480,8,FALSE)</f>
        <v>Road</v>
      </c>
      <c r="J1715">
        <f>VLOOKUP(A1715,[1]Transactions!$A$2:$Y$3480,13,FALSE)</f>
        <v>957.02</v>
      </c>
      <c r="K1715" s="4">
        <f>VLOOKUP(A1715,[1]Transactions!$A$2:$Y$3480,14,FALSE)</f>
        <v>33552</v>
      </c>
      <c r="M1715" t="b">
        <f>VLOOKUP(A1715,[1]Transactions!$A$2:$Y$3480,5,FALSE)</f>
        <v>0</v>
      </c>
      <c r="N1715" t="str">
        <f>VLOOKUP(A1715,[1]Transactions!$A$2:$Y$3480,6,FALSE)</f>
        <v>Approved</v>
      </c>
      <c r="O1715" t="str">
        <f>VLOOKUP(A1715,[1]Transactions!$A$1:$Y$3480,7,FALSE)</f>
        <v>Solex</v>
      </c>
      <c r="P1715" t="s">
        <v>43</v>
      </c>
      <c r="Q1715">
        <v>9</v>
      </c>
      <c r="R1715" t="s">
        <v>842</v>
      </c>
      <c r="S1715" t="s">
        <v>45</v>
      </c>
      <c r="T1715" t="s">
        <v>46</v>
      </c>
      <c r="U1715" t="s">
        <v>32</v>
      </c>
      <c r="V1715" t="s">
        <v>47</v>
      </c>
      <c r="W1715">
        <v>18</v>
      </c>
      <c r="X1715">
        <v>6</v>
      </c>
      <c r="Y1715">
        <v>4206.4799999999996</v>
      </c>
      <c r="Z1715">
        <v>2496.1999999999998</v>
      </c>
      <c r="AA1715">
        <v>45</v>
      </c>
      <c r="AB1715">
        <v>13</v>
      </c>
      <c r="AC1715">
        <v>6</v>
      </c>
      <c r="AD1715">
        <v>1710.28</v>
      </c>
      <c r="AE1715">
        <f t="shared" si="188"/>
        <v>4</v>
      </c>
      <c r="AF1715">
        <f t="shared" si="189"/>
        <v>3</v>
      </c>
      <c r="AG1715">
        <f t="shared" si="185"/>
        <v>4</v>
      </c>
      <c r="AH1715">
        <f t="shared" si="186"/>
        <v>434</v>
      </c>
      <c r="AI1715" t="str">
        <f t="shared" si="187"/>
        <v>Platinum Customer</v>
      </c>
    </row>
    <row r="1716" spans="1:35" x14ac:dyDescent="0.3">
      <c r="A1716">
        <v>2162</v>
      </c>
      <c r="B1716" t="s">
        <v>5131</v>
      </c>
      <c r="C1716">
        <v>2760</v>
      </c>
      <c r="D1716" t="s">
        <v>24</v>
      </c>
      <c r="E1716" t="s">
        <v>25</v>
      </c>
      <c r="F1716">
        <v>8</v>
      </c>
      <c r="G1716" t="s">
        <v>5132</v>
      </c>
      <c r="H1716" t="s">
        <v>5133</v>
      </c>
      <c r="I1716" t="str">
        <f>VLOOKUP(A1716,[1]Transactions!$A$2:$Y$3480,8,FALSE)</f>
        <v>Standard</v>
      </c>
      <c r="J1716">
        <f>VLOOKUP(A1716,[1]Transactions!$A$2:$Y$3480,13,FALSE)</f>
        <v>144.26</v>
      </c>
      <c r="K1716" s="4">
        <f>VLOOKUP(A1716,[1]Transactions!$A$2:$Y$3480,14,FALSE)</f>
        <v>33888</v>
      </c>
      <c r="M1716" t="b">
        <f>VLOOKUP(A1716,[1]Transactions!$A$2:$Y$3480,5,FALSE)</f>
        <v>1</v>
      </c>
      <c r="N1716" t="str">
        <f>VLOOKUP(A1716,[1]Transactions!$A$2:$Y$3480,6,FALSE)</f>
        <v>Approved</v>
      </c>
      <c r="O1716" t="str">
        <f>VLOOKUP(A1716,[1]Transactions!$A$1:$Y$3480,7,FALSE)</f>
        <v>Giant Bicycles</v>
      </c>
      <c r="P1716" t="s">
        <v>28</v>
      </c>
      <c r="Q1716">
        <v>49</v>
      </c>
      <c r="R1716" t="s">
        <v>321</v>
      </c>
      <c r="S1716" t="s">
        <v>45</v>
      </c>
      <c r="T1716" t="s">
        <v>46</v>
      </c>
      <c r="U1716" t="s">
        <v>32</v>
      </c>
      <c r="V1716" t="s">
        <v>33</v>
      </c>
      <c r="W1716">
        <v>10</v>
      </c>
      <c r="X1716">
        <v>4</v>
      </c>
      <c r="Y1716">
        <v>4785.3900000000003</v>
      </c>
      <c r="Z1716">
        <v>3006.13</v>
      </c>
      <c r="AA1716">
        <v>46</v>
      </c>
      <c r="AB1716">
        <v>53</v>
      </c>
      <c r="AC1716">
        <v>4</v>
      </c>
      <c r="AD1716">
        <v>1779.26</v>
      </c>
      <c r="AE1716">
        <f t="shared" si="188"/>
        <v>2</v>
      </c>
      <c r="AF1716">
        <f t="shared" si="189"/>
        <v>4</v>
      </c>
      <c r="AG1716">
        <f t="shared" si="185"/>
        <v>4</v>
      </c>
      <c r="AH1716">
        <f t="shared" si="186"/>
        <v>244</v>
      </c>
      <c r="AI1716" t="str">
        <f t="shared" si="187"/>
        <v>Gold Customerr</v>
      </c>
    </row>
    <row r="1717" spans="1:35" x14ac:dyDescent="0.3">
      <c r="A1717">
        <v>2386</v>
      </c>
      <c r="B1717" t="s">
        <v>5134</v>
      </c>
      <c r="C1717">
        <v>2200</v>
      </c>
      <c r="D1717" t="s">
        <v>24</v>
      </c>
      <c r="E1717" t="s">
        <v>25</v>
      </c>
      <c r="F1717">
        <v>9</v>
      </c>
      <c r="G1717" t="s">
        <v>3083</v>
      </c>
      <c r="H1717" t="s">
        <v>5135</v>
      </c>
      <c r="I1717" t="str">
        <f>VLOOKUP(A1717,[1]Transactions!$A$2:$Y$3480,8,FALSE)</f>
        <v>Standard</v>
      </c>
      <c r="J1717">
        <f>VLOOKUP(A1717,[1]Transactions!$A$2:$Y$3480,13,FALSE)</f>
        <v>45.960000000000008</v>
      </c>
      <c r="K1717" s="4">
        <f>VLOOKUP(A1717,[1]Transactions!$A$2:$Y$3480,14,FALSE)</f>
        <v>33259</v>
      </c>
      <c r="M1717" t="b">
        <f>VLOOKUP(A1717,[1]Transactions!$A$2:$Y$3480,5,FALSE)</f>
        <v>1</v>
      </c>
      <c r="N1717" t="str">
        <f>VLOOKUP(A1717,[1]Transactions!$A$2:$Y$3480,6,FALSE)</f>
        <v>Approved</v>
      </c>
      <c r="O1717" t="str">
        <f>VLOOKUP(A1717,[1]Transactions!$A$1:$Y$3480,7,FALSE)</f>
        <v>OHM Cycles</v>
      </c>
      <c r="P1717" t="s">
        <v>43</v>
      </c>
      <c r="Q1717">
        <v>93</v>
      </c>
      <c r="R1717" t="s">
        <v>1064</v>
      </c>
      <c r="S1717" t="s">
        <v>45</v>
      </c>
      <c r="T1717" t="s">
        <v>31</v>
      </c>
      <c r="U1717" t="s">
        <v>32</v>
      </c>
      <c r="V1717" t="s">
        <v>47</v>
      </c>
      <c r="W1717">
        <v>2</v>
      </c>
      <c r="X1717">
        <v>7</v>
      </c>
      <c r="Y1717">
        <v>7710.12</v>
      </c>
      <c r="Z1717">
        <v>2256.2600000000002</v>
      </c>
      <c r="AA1717">
        <v>23</v>
      </c>
      <c r="AB1717">
        <v>12</v>
      </c>
      <c r="AC1717">
        <v>7</v>
      </c>
      <c r="AD1717">
        <v>5453.86</v>
      </c>
      <c r="AE1717">
        <f t="shared" si="188"/>
        <v>4</v>
      </c>
      <c r="AF1717">
        <f t="shared" si="189"/>
        <v>3</v>
      </c>
      <c r="AG1717">
        <f t="shared" si="185"/>
        <v>1</v>
      </c>
      <c r="AH1717">
        <f t="shared" si="186"/>
        <v>431</v>
      </c>
      <c r="AI1717" t="str">
        <f t="shared" si="187"/>
        <v>Platinum Customer</v>
      </c>
    </row>
    <row r="1718" spans="1:35" x14ac:dyDescent="0.3">
      <c r="A1718">
        <v>77</v>
      </c>
      <c r="B1718" t="s">
        <v>5136</v>
      </c>
      <c r="C1718">
        <v>4170</v>
      </c>
      <c r="D1718" t="s">
        <v>53</v>
      </c>
      <c r="E1718" t="s">
        <v>25</v>
      </c>
      <c r="F1718">
        <v>5</v>
      </c>
      <c r="G1718" t="s">
        <v>5137</v>
      </c>
      <c r="H1718" t="s">
        <v>5138</v>
      </c>
      <c r="I1718" t="str">
        <f>VLOOKUP(A1718,[1]Transactions!$A$2:$Y$3480,8,FALSE)</f>
        <v>Standard</v>
      </c>
      <c r="J1718">
        <f>VLOOKUP(A1718,[1]Transactions!$A$2:$Y$3480,13,FALSE)</f>
        <v>43.97</v>
      </c>
      <c r="K1718" s="4">
        <f>VLOOKUP(A1718,[1]Transactions!$A$2:$Y$3480,14,FALSE)</f>
        <v>37668</v>
      </c>
      <c r="M1718" t="b">
        <f>VLOOKUP(A1718,[1]Transactions!$A$2:$Y$3480,5,FALSE)</f>
        <v>0</v>
      </c>
      <c r="N1718" t="str">
        <f>VLOOKUP(A1718,[1]Transactions!$A$2:$Y$3480,6,FALSE)</f>
        <v>Approved</v>
      </c>
      <c r="O1718" t="str">
        <f>VLOOKUP(A1718,[1]Transactions!$A$1:$Y$3480,7,FALSE)</f>
        <v>WeareA2B</v>
      </c>
      <c r="P1718" t="s">
        <v>28</v>
      </c>
      <c r="Q1718">
        <v>79</v>
      </c>
      <c r="R1718" t="s">
        <v>4622</v>
      </c>
      <c r="S1718" t="s">
        <v>45</v>
      </c>
      <c r="T1718" t="s">
        <v>31</v>
      </c>
      <c r="U1718" t="s">
        <v>32</v>
      </c>
      <c r="V1718" t="s">
        <v>47</v>
      </c>
      <c r="W1718">
        <v>7</v>
      </c>
      <c r="X1718">
        <v>3</v>
      </c>
      <c r="Y1718">
        <v>2964.73</v>
      </c>
      <c r="Z1718">
        <v>1307.1500000000001</v>
      </c>
      <c r="AA1718">
        <v>31</v>
      </c>
      <c r="AB1718">
        <v>101</v>
      </c>
      <c r="AC1718">
        <v>3</v>
      </c>
      <c r="AD1718">
        <v>1657.58</v>
      </c>
      <c r="AE1718">
        <f t="shared" si="188"/>
        <v>1</v>
      </c>
      <c r="AF1718">
        <f t="shared" si="189"/>
        <v>4</v>
      </c>
      <c r="AG1718">
        <f t="shared" si="185"/>
        <v>4</v>
      </c>
      <c r="AH1718">
        <f t="shared" si="186"/>
        <v>144</v>
      </c>
      <c r="AI1718" t="str">
        <f t="shared" si="187"/>
        <v>Bronz customer</v>
      </c>
    </row>
    <row r="1719" spans="1:35" x14ac:dyDescent="0.3">
      <c r="A1719">
        <v>2550</v>
      </c>
      <c r="B1719" t="s">
        <v>5139</v>
      </c>
      <c r="C1719">
        <v>3000</v>
      </c>
      <c r="D1719" t="s">
        <v>40</v>
      </c>
      <c r="E1719" t="s">
        <v>25</v>
      </c>
      <c r="F1719">
        <v>6</v>
      </c>
      <c r="G1719" t="s">
        <v>2518</v>
      </c>
      <c r="H1719" t="s">
        <v>5140</v>
      </c>
      <c r="I1719" t="str">
        <f>VLOOKUP(A1719,[1]Transactions!$A$2:$Y$3480,8,FALSE)</f>
        <v>Standard</v>
      </c>
      <c r="J1719">
        <f>VLOOKUP(A1719,[1]Transactions!$A$2:$Y$3480,13,FALSE)</f>
        <v>110.56</v>
      </c>
      <c r="K1719" s="4">
        <f>VLOOKUP(A1719,[1]Transactions!$A$2:$Y$3480,14,FALSE)</f>
        <v>37626</v>
      </c>
      <c r="M1719" t="b">
        <f>VLOOKUP(A1719,[1]Transactions!$A$2:$Y$3480,5,FALSE)</f>
        <v>1</v>
      </c>
      <c r="N1719" t="str">
        <f>VLOOKUP(A1719,[1]Transactions!$A$2:$Y$3480,6,FALSE)</f>
        <v>Approved</v>
      </c>
      <c r="O1719" t="str">
        <f>VLOOKUP(A1719,[1]Transactions!$A$1:$Y$3480,7,FALSE)</f>
        <v>OHM Cycles</v>
      </c>
      <c r="P1719" t="s">
        <v>28</v>
      </c>
      <c r="Q1719">
        <v>34</v>
      </c>
      <c r="R1719" t="s">
        <v>88</v>
      </c>
      <c r="S1719" t="s">
        <v>30</v>
      </c>
      <c r="T1719" t="s">
        <v>31</v>
      </c>
      <c r="U1719" t="s">
        <v>32</v>
      </c>
      <c r="V1719" t="s">
        <v>33</v>
      </c>
      <c r="W1719">
        <v>4</v>
      </c>
      <c r="X1719">
        <v>5</v>
      </c>
      <c r="Y1719">
        <v>6139.76</v>
      </c>
      <c r="Z1719">
        <v>3011.49</v>
      </c>
      <c r="AA1719">
        <v>23</v>
      </c>
      <c r="AB1719">
        <v>11</v>
      </c>
      <c r="AC1719">
        <v>5</v>
      </c>
      <c r="AD1719">
        <v>3128.27</v>
      </c>
      <c r="AE1719">
        <f t="shared" si="188"/>
        <v>4</v>
      </c>
      <c r="AF1719">
        <f>_xlfn.IFS(AC1719&gt;=14,1,AND(AC1719&lt;=14,AC1719&gt;7),2,AND(AC1719&lt;=7,AC1719&gt;=5),3,AND(AC1719&lt;=4,AC1719&gt;0),4)</f>
        <v>3</v>
      </c>
      <c r="AG1719">
        <f t="shared" si="185"/>
        <v>2</v>
      </c>
      <c r="AH1719">
        <f t="shared" si="186"/>
        <v>432</v>
      </c>
      <c r="AI1719" t="str">
        <f t="shared" si="187"/>
        <v>Platinum Customer</v>
      </c>
    </row>
    <row r="1720" spans="1:35" x14ac:dyDescent="0.3">
      <c r="A1720">
        <v>354</v>
      </c>
      <c r="B1720" t="s">
        <v>5141</v>
      </c>
      <c r="C1720">
        <v>2830</v>
      </c>
      <c r="D1720" t="s">
        <v>24</v>
      </c>
      <c r="E1720" t="s">
        <v>25</v>
      </c>
      <c r="F1720">
        <v>5</v>
      </c>
      <c r="G1720" t="s">
        <v>5142</v>
      </c>
      <c r="H1720" t="s">
        <v>5143</v>
      </c>
      <c r="I1720" t="str">
        <f>VLOOKUP(A1720,[1]Transactions!$A$2:$Y$3480,8,FALSE)</f>
        <v>Touring</v>
      </c>
      <c r="J1720">
        <f>VLOOKUP(A1720,[1]Transactions!$A$2:$Y$3480,13,FALSE)</f>
        <v>1408.91</v>
      </c>
      <c r="K1720" s="4">
        <f>VLOOKUP(A1720,[1]Transactions!$A$2:$Y$3480,14,FALSE)</f>
        <v>41533</v>
      </c>
      <c r="M1720" t="b">
        <f>VLOOKUP(A1720,[1]Transactions!$A$2:$Y$3480,5,FALSE)</f>
        <v>0</v>
      </c>
      <c r="N1720" t="str">
        <f>VLOOKUP(A1720,[1]Transactions!$A$2:$Y$3480,6,FALSE)</f>
        <v>Approved</v>
      </c>
      <c r="O1720" t="str">
        <f>VLOOKUP(A1720,[1]Transactions!$A$1:$Y$3480,7,FALSE)</f>
        <v>Solex</v>
      </c>
      <c r="P1720" t="s">
        <v>43</v>
      </c>
      <c r="Q1720">
        <v>87</v>
      </c>
      <c r="R1720" t="s">
        <v>710</v>
      </c>
      <c r="S1720" t="s">
        <v>176</v>
      </c>
      <c r="T1720" t="s">
        <v>31</v>
      </c>
      <c r="U1720" t="s">
        <v>32</v>
      </c>
      <c r="V1720" t="s">
        <v>47</v>
      </c>
      <c r="W1720">
        <v>9</v>
      </c>
      <c r="X1720">
        <v>6</v>
      </c>
      <c r="Y1720">
        <v>5392.11</v>
      </c>
      <c r="Z1720">
        <v>2290.39</v>
      </c>
      <c r="AA1720">
        <v>39</v>
      </c>
      <c r="AB1720">
        <v>67</v>
      </c>
      <c r="AC1720">
        <v>6</v>
      </c>
      <c r="AD1720">
        <v>3101.72</v>
      </c>
      <c r="AE1720">
        <f t="shared" si="188"/>
        <v>2</v>
      </c>
      <c r="AF1720">
        <f t="shared" si="189"/>
        <v>3</v>
      </c>
      <c r="AG1720">
        <f t="shared" si="185"/>
        <v>2</v>
      </c>
      <c r="AH1720">
        <f t="shared" si="186"/>
        <v>232</v>
      </c>
      <c r="AI1720" t="str">
        <f t="shared" si="187"/>
        <v>Gold Customerr</v>
      </c>
    </row>
    <row r="1721" spans="1:35" x14ac:dyDescent="0.3">
      <c r="A1721">
        <v>1129</v>
      </c>
      <c r="B1721" t="s">
        <v>5144</v>
      </c>
      <c r="C1721">
        <v>4226</v>
      </c>
      <c r="D1721" t="s">
        <v>53</v>
      </c>
      <c r="E1721" t="s">
        <v>25</v>
      </c>
      <c r="F1721">
        <v>8</v>
      </c>
      <c r="G1721" t="s">
        <v>5145</v>
      </c>
      <c r="I1721" t="str">
        <f>VLOOKUP(A1721,[1]Transactions!$A$2:$Y$3480,8,FALSE)</f>
        <v>Road</v>
      </c>
      <c r="J1721">
        <f>VLOOKUP(A1721,[1]Transactions!$A$2:$Y$3480,13,FALSE)</f>
        <v>135.84999999999997</v>
      </c>
      <c r="K1721" s="4">
        <f>VLOOKUP(A1721,[1]Transactions!$A$2:$Y$3480,14,FALSE)</f>
        <v>34527</v>
      </c>
      <c r="M1721" t="b">
        <f>VLOOKUP(A1721,[1]Transactions!$A$2:$Y$3480,5,FALSE)</f>
        <v>1</v>
      </c>
      <c r="N1721" t="str">
        <f>VLOOKUP(A1721,[1]Transactions!$A$2:$Y$3480,6,FALSE)</f>
        <v>Approved</v>
      </c>
      <c r="O1721" t="str">
        <f>VLOOKUP(A1721,[1]Transactions!$A$1:$Y$3480,7,FALSE)</f>
        <v>Norco Bicycles</v>
      </c>
      <c r="P1721" t="s">
        <v>28</v>
      </c>
      <c r="Q1721">
        <v>2</v>
      </c>
      <c r="R1721" t="s">
        <v>1748</v>
      </c>
      <c r="S1721" t="s">
        <v>96</v>
      </c>
      <c r="T1721" t="s">
        <v>31</v>
      </c>
      <c r="U1721" t="s">
        <v>32</v>
      </c>
      <c r="V1721" t="s">
        <v>33</v>
      </c>
      <c r="W1721">
        <v>9</v>
      </c>
      <c r="X1721">
        <v>13</v>
      </c>
      <c r="Y1721">
        <v>18349.27</v>
      </c>
      <c r="Z1721">
        <v>11558.58</v>
      </c>
      <c r="AA1721">
        <v>43</v>
      </c>
      <c r="AB1721">
        <v>26</v>
      </c>
      <c r="AC1721">
        <v>13</v>
      </c>
      <c r="AD1721">
        <v>6790.69</v>
      </c>
      <c r="AE1721">
        <f t="shared" si="188"/>
        <v>3</v>
      </c>
      <c r="AF1721">
        <f t="shared" si="189"/>
        <v>2</v>
      </c>
      <c r="AG1721">
        <f t="shared" si="185"/>
        <v>1</v>
      </c>
      <c r="AH1721">
        <f t="shared" si="186"/>
        <v>321</v>
      </c>
      <c r="AI1721" t="str">
        <f t="shared" si="187"/>
        <v>Silver Customer</v>
      </c>
    </row>
    <row r="1722" spans="1:35" x14ac:dyDescent="0.3">
      <c r="A1722">
        <v>289</v>
      </c>
      <c r="B1722" t="s">
        <v>5146</v>
      </c>
      <c r="C1722">
        <v>2023</v>
      </c>
      <c r="D1722" t="s">
        <v>24</v>
      </c>
      <c r="E1722" t="s">
        <v>25</v>
      </c>
      <c r="F1722">
        <v>9</v>
      </c>
      <c r="G1722" t="s">
        <v>5147</v>
      </c>
      <c r="H1722" t="s">
        <v>811</v>
      </c>
      <c r="I1722" t="str">
        <f>VLOOKUP(A1722,[1]Transactions!$A$2:$Y$3480,8,FALSE)</f>
        <v>Standard</v>
      </c>
      <c r="J1722">
        <f>VLOOKUP(A1722,[1]Transactions!$A$2:$Y$3480,13,FALSE)</f>
        <v>574.62000000000012</v>
      </c>
      <c r="K1722" s="4">
        <f>VLOOKUP(A1722,[1]Transactions!$A$2:$Y$3480,14,FALSE)</f>
        <v>34586</v>
      </c>
      <c r="M1722" t="b">
        <f>VLOOKUP(A1722,[1]Transactions!$A$2:$Y$3480,5,FALSE)</f>
        <v>0</v>
      </c>
      <c r="N1722" t="str">
        <f>VLOOKUP(A1722,[1]Transactions!$A$2:$Y$3480,6,FALSE)</f>
        <v>Approved</v>
      </c>
      <c r="O1722" t="str">
        <f>VLOOKUP(A1722,[1]Transactions!$A$1:$Y$3480,7,FALSE)</f>
        <v>Solex</v>
      </c>
      <c r="P1722" t="s">
        <v>43</v>
      </c>
      <c r="Q1722">
        <v>43</v>
      </c>
      <c r="R1722" t="s">
        <v>265</v>
      </c>
      <c r="S1722" t="s">
        <v>30</v>
      </c>
      <c r="T1722" t="s">
        <v>46</v>
      </c>
      <c r="U1722" t="s">
        <v>32</v>
      </c>
      <c r="V1722" t="s">
        <v>47</v>
      </c>
      <c r="W1722">
        <v>10</v>
      </c>
      <c r="X1722">
        <v>9</v>
      </c>
      <c r="Y1722">
        <v>9320.1200000000008</v>
      </c>
      <c r="Z1722">
        <v>5396.01</v>
      </c>
      <c r="AA1722">
        <v>50</v>
      </c>
      <c r="AB1722">
        <v>44</v>
      </c>
      <c r="AC1722">
        <v>9</v>
      </c>
      <c r="AD1722">
        <v>3924.11</v>
      </c>
      <c r="AE1722">
        <f t="shared" si="188"/>
        <v>3</v>
      </c>
      <c r="AF1722">
        <f t="shared" si="189"/>
        <v>2</v>
      </c>
      <c r="AG1722">
        <f t="shared" si="185"/>
        <v>2</v>
      </c>
      <c r="AH1722">
        <f t="shared" si="186"/>
        <v>322</v>
      </c>
      <c r="AI1722" t="str">
        <f t="shared" si="187"/>
        <v>Silver Customer</v>
      </c>
    </row>
    <row r="1723" spans="1:35" x14ac:dyDescent="0.3">
      <c r="A1723">
        <v>2197</v>
      </c>
      <c r="B1723" t="s">
        <v>5148</v>
      </c>
      <c r="C1723">
        <v>3355</v>
      </c>
      <c r="D1723" t="s">
        <v>40</v>
      </c>
      <c r="E1723" t="s">
        <v>25</v>
      </c>
      <c r="F1723">
        <v>4</v>
      </c>
      <c r="G1723" t="s">
        <v>5149</v>
      </c>
      <c r="H1723" t="s">
        <v>5150</v>
      </c>
      <c r="I1723" t="str">
        <f>VLOOKUP(A1723,[1]Transactions!$A$2:$Y$3480,8,FALSE)</f>
        <v>Standard</v>
      </c>
      <c r="J1723">
        <f>VLOOKUP(A1723,[1]Transactions!$A$2:$Y$3480,13,FALSE)</f>
        <v>72.599999999999966</v>
      </c>
      <c r="K1723" s="4">
        <f>VLOOKUP(A1723,[1]Transactions!$A$2:$Y$3480,14,FALSE)</f>
        <v>38002</v>
      </c>
      <c r="M1723" t="b">
        <f>VLOOKUP(A1723,[1]Transactions!$A$2:$Y$3480,5,FALSE)</f>
        <v>1</v>
      </c>
      <c r="N1723" t="str">
        <f>VLOOKUP(A1723,[1]Transactions!$A$2:$Y$3480,6,FALSE)</f>
        <v>Approved</v>
      </c>
      <c r="O1723" t="str">
        <f>VLOOKUP(A1723,[1]Transactions!$A$1:$Y$3480,7,FALSE)</f>
        <v>Norco Bicycles</v>
      </c>
      <c r="P1723" t="s">
        <v>28</v>
      </c>
      <c r="Q1723">
        <v>32</v>
      </c>
      <c r="R1723" t="s">
        <v>826</v>
      </c>
      <c r="S1723" t="s">
        <v>45</v>
      </c>
      <c r="T1723" t="s">
        <v>31</v>
      </c>
      <c r="U1723" t="s">
        <v>32</v>
      </c>
      <c r="V1723" t="s">
        <v>47</v>
      </c>
      <c r="W1723">
        <v>7</v>
      </c>
      <c r="X1723">
        <v>3</v>
      </c>
      <c r="Y1723">
        <v>2284.56</v>
      </c>
      <c r="Z1723">
        <v>1906.41</v>
      </c>
      <c r="AA1723">
        <v>27</v>
      </c>
      <c r="AB1723">
        <v>119</v>
      </c>
      <c r="AC1723">
        <v>3</v>
      </c>
      <c r="AD1723">
        <v>378.15</v>
      </c>
      <c r="AE1723">
        <f t="shared" si="188"/>
        <v>1</v>
      </c>
      <c r="AF1723">
        <f t="shared" si="189"/>
        <v>4</v>
      </c>
      <c r="AG1723">
        <f t="shared" si="185"/>
        <v>4</v>
      </c>
      <c r="AH1723">
        <f t="shared" si="186"/>
        <v>144</v>
      </c>
      <c r="AI1723" t="str">
        <f t="shared" si="187"/>
        <v>Bronz customer</v>
      </c>
    </row>
    <row r="1724" spans="1:35" x14ac:dyDescent="0.3">
      <c r="A1724">
        <v>3415</v>
      </c>
      <c r="B1724" t="s">
        <v>5151</v>
      </c>
      <c r="C1724">
        <v>2285</v>
      </c>
      <c r="D1724" t="s">
        <v>24</v>
      </c>
      <c r="E1724" t="s">
        <v>25</v>
      </c>
      <c r="F1724">
        <v>7</v>
      </c>
      <c r="G1724" t="s">
        <v>4112</v>
      </c>
      <c r="H1724" t="s">
        <v>5152</v>
      </c>
      <c r="I1724" t="str">
        <f>VLOOKUP(A1724,[1]Transactions!$A$2:$Y$3480,8,FALSE)</f>
        <v>Standard</v>
      </c>
      <c r="J1724">
        <f>VLOOKUP(A1724,[1]Transactions!$A$2:$Y$3480,13,FALSE)</f>
        <v>143.82</v>
      </c>
      <c r="K1724" s="4">
        <f>VLOOKUP(A1724,[1]Transactions!$A$2:$Y$3480,14,FALSE)</f>
        <v>34165</v>
      </c>
      <c r="M1724" t="b">
        <f>VLOOKUP(A1724,[1]Transactions!$A$2:$Y$3480,5,FALSE)</f>
        <v>1</v>
      </c>
      <c r="N1724" t="str">
        <f>VLOOKUP(A1724,[1]Transactions!$A$2:$Y$3480,6,FALSE)</f>
        <v>Approved</v>
      </c>
      <c r="O1724" t="str">
        <f>VLOOKUP(A1724,[1]Transactions!$A$1:$Y$3480,7,FALSE)</f>
        <v>Solex</v>
      </c>
      <c r="P1724" t="s">
        <v>28</v>
      </c>
      <c r="Q1724">
        <v>43</v>
      </c>
      <c r="R1724" t="s">
        <v>218</v>
      </c>
      <c r="S1724" t="s">
        <v>176</v>
      </c>
      <c r="T1724" t="s">
        <v>46</v>
      </c>
      <c r="U1724" t="s">
        <v>32</v>
      </c>
      <c r="V1724" t="s">
        <v>33</v>
      </c>
      <c r="W1724">
        <v>11</v>
      </c>
      <c r="X1724">
        <v>5</v>
      </c>
      <c r="Y1724">
        <v>7794.34</v>
      </c>
      <c r="Z1724">
        <v>3200.52</v>
      </c>
      <c r="AA1724">
        <v>57</v>
      </c>
      <c r="AB1724">
        <v>102</v>
      </c>
      <c r="AC1724">
        <v>5</v>
      </c>
      <c r="AD1724">
        <v>4593.82</v>
      </c>
      <c r="AE1724">
        <f t="shared" si="188"/>
        <v>1</v>
      </c>
      <c r="AF1724">
        <f>_xlfn.IFS(AC1724&gt;=14,1,AND(AC1724&lt;=14,AC1724&gt;7),2,AND(AC1724&lt;=7,AC1724&gt;=5),3,AND(AC1724&lt;=4,AC1724&gt;0),4)</f>
        <v>3</v>
      </c>
      <c r="AG1724">
        <f t="shared" si="185"/>
        <v>1</v>
      </c>
      <c r="AH1724">
        <f t="shared" si="186"/>
        <v>131</v>
      </c>
      <c r="AI1724" t="str">
        <f t="shared" si="187"/>
        <v>Bronz customer</v>
      </c>
    </row>
    <row r="1725" spans="1:35" x14ac:dyDescent="0.3">
      <c r="A1725">
        <v>1818</v>
      </c>
      <c r="B1725" t="s">
        <v>5153</v>
      </c>
      <c r="C1725">
        <v>3012</v>
      </c>
      <c r="D1725" t="s">
        <v>40</v>
      </c>
      <c r="E1725" t="s">
        <v>25</v>
      </c>
      <c r="F1725">
        <v>8</v>
      </c>
      <c r="G1725" t="s">
        <v>5154</v>
      </c>
      <c r="H1725" t="s">
        <v>5155</v>
      </c>
      <c r="I1725" t="str">
        <f>VLOOKUP(A1725,[1]Transactions!$A$2:$Y$3480,8,FALSE)</f>
        <v>Standard</v>
      </c>
      <c r="J1725">
        <f>VLOOKUP(A1725,[1]Transactions!$A$2:$Y$3480,13,FALSE)</f>
        <v>817.36</v>
      </c>
      <c r="K1725" s="4">
        <f>VLOOKUP(A1725,[1]Transactions!$A$2:$Y$3480,14,FALSE)</f>
        <v>36145</v>
      </c>
      <c r="M1725">
        <f>VLOOKUP(A1725,[1]Transactions!$A$2:$Y$3480,5,FALSE)</f>
        <v>0</v>
      </c>
      <c r="N1725" t="str">
        <f>VLOOKUP(A1725,[1]Transactions!$A$2:$Y$3480,6,FALSE)</f>
        <v>Approved</v>
      </c>
      <c r="O1725" t="str">
        <f>VLOOKUP(A1725,[1]Transactions!$A$1:$Y$3480,7,FALSE)</f>
        <v>Norco Bicycles</v>
      </c>
      <c r="P1725" t="s">
        <v>43</v>
      </c>
      <c r="Q1725">
        <v>64</v>
      </c>
      <c r="R1725" t="s">
        <v>283</v>
      </c>
      <c r="S1725" t="s">
        <v>96</v>
      </c>
      <c r="T1725" t="s">
        <v>31</v>
      </c>
      <c r="U1725" t="s">
        <v>32</v>
      </c>
      <c r="V1725" t="s">
        <v>33</v>
      </c>
      <c r="W1725">
        <v>11</v>
      </c>
      <c r="X1725">
        <v>7</v>
      </c>
      <c r="Y1725">
        <v>8942.7800000000007</v>
      </c>
      <c r="Z1725">
        <v>4426.2299999999996</v>
      </c>
      <c r="AA1725">
        <v>53</v>
      </c>
      <c r="AB1725">
        <v>24</v>
      </c>
      <c r="AC1725">
        <v>7</v>
      </c>
      <c r="AD1725">
        <v>4516.55</v>
      </c>
      <c r="AE1725">
        <f t="shared" si="188"/>
        <v>3</v>
      </c>
      <c r="AF1725">
        <f t="shared" si="189"/>
        <v>3</v>
      </c>
      <c r="AG1725">
        <f t="shared" si="185"/>
        <v>1</v>
      </c>
      <c r="AH1725">
        <f t="shared" si="186"/>
        <v>331</v>
      </c>
      <c r="AI1725" t="str">
        <f t="shared" si="187"/>
        <v>Silver Customer</v>
      </c>
    </row>
    <row r="1726" spans="1:35" x14ac:dyDescent="0.3">
      <c r="A1726">
        <v>2509</v>
      </c>
      <c r="B1726" t="s">
        <v>5156</v>
      </c>
      <c r="C1726">
        <v>4341</v>
      </c>
      <c r="D1726" t="s">
        <v>53</v>
      </c>
      <c r="E1726" t="s">
        <v>25</v>
      </c>
      <c r="F1726">
        <v>2</v>
      </c>
      <c r="G1726" t="s">
        <v>3624</v>
      </c>
      <c r="H1726" t="s">
        <v>5157</v>
      </c>
      <c r="I1726" t="str">
        <f>VLOOKUP(A1726,[1]Transactions!$A$2:$Y$3480,8,FALSE)</f>
        <v>Standard</v>
      </c>
      <c r="J1726">
        <f>VLOOKUP(A1726,[1]Transactions!$A$2:$Y$3480,13,FALSE)</f>
        <v>903.11</v>
      </c>
      <c r="K1726" s="4">
        <f>VLOOKUP(A1726,[1]Transactions!$A$2:$Y$3480,14,FALSE)</f>
        <v>35560</v>
      </c>
      <c r="M1726" t="b">
        <f>VLOOKUP(A1726,[1]Transactions!$A$2:$Y$3480,5,FALSE)</f>
        <v>1</v>
      </c>
      <c r="N1726" t="str">
        <f>VLOOKUP(A1726,[1]Transactions!$A$2:$Y$3480,6,FALSE)</f>
        <v>Approved</v>
      </c>
      <c r="O1726" t="str">
        <f>VLOOKUP(A1726,[1]Transactions!$A$1:$Y$3480,7,FALSE)</f>
        <v>Trek Bicycles</v>
      </c>
      <c r="P1726" t="s">
        <v>28</v>
      </c>
      <c r="Q1726">
        <v>99</v>
      </c>
      <c r="R1726" t="s">
        <v>214</v>
      </c>
      <c r="S1726" t="s">
        <v>45</v>
      </c>
      <c r="T1726" t="s">
        <v>31</v>
      </c>
      <c r="U1726" t="s">
        <v>32</v>
      </c>
      <c r="V1726" t="s">
        <v>47</v>
      </c>
      <c r="W1726">
        <v>7</v>
      </c>
      <c r="X1726">
        <v>8</v>
      </c>
      <c r="Y1726">
        <v>8313.9</v>
      </c>
      <c r="Z1726">
        <v>4501.37</v>
      </c>
      <c r="AA1726">
        <v>49</v>
      </c>
      <c r="AB1726">
        <v>25</v>
      </c>
      <c r="AC1726">
        <v>8</v>
      </c>
      <c r="AD1726">
        <v>3812.53</v>
      </c>
      <c r="AE1726">
        <f t="shared" si="188"/>
        <v>3</v>
      </c>
      <c r="AF1726">
        <f t="shared" si="189"/>
        <v>2</v>
      </c>
      <c r="AG1726">
        <f t="shared" si="185"/>
        <v>2</v>
      </c>
      <c r="AH1726">
        <f t="shared" si="186"/>
        <v>322</v>
      </c>
      <c r="AI1726" t="str">
        <f t="shared" si="187"/>
        <v>Silver Customer</v>
      </c>
    </row>
    <row r="1727" spans="1:35" x14ac:dyDescent="0.3">
      <c r="A1727">
        <v>2790</v>
      </c>
      <c r="B1727" t="s">
        <v>5158</v>
      </c>
      <c r="C1727">
        <v>2763</v>
      </c>
      <c r="D1727" t="s">
        <v>24</v>
      </c>
      <c r="E1727" t="s">
        <v>25</v>
      </c>
      <c r="F1727">
        <v>8</v>
      </c>
      <c r="G1727" t="s">
        <v>5159</v>
      </c>
      <c r="H1727" t="s">
        <v>5160</v>
      </c>
      <c r="I1727" t="str">
        <f>VLOOKUP(A1727,[1]Transactions!$A$2:$Y$3480,8,FALSE)</f>
        <v>Standard</v>
      </c>
      <c r="J1727">
        <f>VLOOKUP(A1727,[1]Transactions!$A$2:$Y$3480,13,FALSE)</f>
        <v>1279.3999999999999</v>
      </c>
      <c r="K1727" s="4">
        <f>VLOOKUP(A1727,[1]Transactions!$A$2:$Y$3480,14,FALSE)</f>
        <v>39915</v>
      </c>
      <c r="M1727" t="b">
        <f>VLOOKUP(A1727,[1]Transactions!$A$2:$Y$3480,5,FALSE)</f>
        <v>1</v>
      </c>
      <c r="N1727" t="str">
        <f>VLOOKUP(A1727,[1]Transactions!$A$2:$Y$3480,6,FALSE)</f>
        <v>Approved</v>
      </c>
      <c r="O1727" t="str">
        <f>VLOOKUP(A1727,[1]Transactions!$A$1:$Y$3480,7,FALSE)</f>
        <v>WeareA2B</v>
      </c>
      <c r="P1727" t="s">
        <v>43</v>
      </c>
      <c r="Q1727">
        <v>16</v>
      </c>
      <c r="R1727" t="s">
        <v>1576</v>
      </c>
      <c r="S1727" t="s">
        <v>57</v>
      </c>
      <c r="T1727" t="s">
        <v>46</v>
      </c>
      <c r="U1727" t="s">
        <v>32</v>
      </c>
      <c r="V1727" t="s">
        <v>33</v>
      </c>
      <c r="W1727">
        <v>20</v>
      </c>
      <c r="X1727">
        <v>3</v>
      </c>
      <c r="Y1727">
        <v>1799.14</v>
      </c>
      <c r="Z1727">
        <v>895.48</v>
      </c>
      <c r="AA1727">
        <v>42</v>
      </c>
      <c r="AB1727">
        <v>77</v>
      </c>
      <c r="AC1727">
        <v>3</v>
      </c>
      <c r="AD1727">
        <v>903.66</v>
      </c>
      <c r="AE1727">
        <f t="shared" si="188"/>
        <v>2</v>
      </c>
      <c r="AF1727">
        <f t="shared" si="189"/>
        <v>4</v>
      </c>
      <c r="AG1727">
        <f t="shared" si="185"/>
        <v>4</v>
      </c>
      <c r="AH1727">
        <f t="shared" si="186"/>
        <v>244</v>
      </c>
      <c r="AI1727" t="str">
        <f t="shared" si="187"/>
        <v>Gold Customerr</v>
      </c>
    </row>
    <row r="1728" spans="1:35" x14ac:dyDescent="0.3">
      <c r="A1728">
        <v>2646</v>
      </c>
      <c r="B1728" t="s">
        <v>5161</v>
      </c>
      <c r="C1728">
        <v>4701</v>
      </c>
      <c r="D1728" t="s">
        <v>53</v>
      </c>
      <c r="E1728" t="s">
        <v>25</v>
      </c>
      <c r="F1728">
        <v>1</v>
      </c>
      <c r="G1728" t="s">
        <v>5162</v>
      </c>
      <c r="H1728" t="s">
        <v>5163</v>
      </c>
      <c r="I1728" t="str">
        <f>VLOOKUP(A1728,[1]Transactions!$A$2:$Y$3480,8,FALSE)</f>
        <v>Standard</v>
      </c>
      <c r="J1728">
        <f>VLOOKUP(A1728,[1]Transactions!$A$2:$Y$3480,13,FALSE)</f>
        <v>1702.5499999999997</v>
      </c>
      <c r="K1728" s="4">
        <f>VLOOKUP(A1728,[1]Transactions!$A$2:$Y$3480,14,FALSE)</f>
        <v>38258</v>
      </c>
      <c r="M1728" t="b">
        <f>VLOOKUP(A1728,[1]Transactions!$A$2:$Y$3480,5,FALSE)</f>
        <v>1</v>
      </c>
      <c r="N1728" t="str">
        <f>VLOOKUP(A1728,[1]Transactions!$A$2:$Y$3480,6,FALSE)</f>
        <v>Approved</v>
      </c>
      <c r="O1728" t="str">
        <f>VLOOKUP(A1728,[1]Transactions!$A$1:$Y$3480,7,FALSE)</f>
        <v>Trek Bicycles</v>
      </c>
      <c r="P1728" t="s">
        <v>43</v>
      </c>
      <c r="Q1728">
        <v>14</v>
      </c>
      <c r="R1728" t="s">
        <v>191</v>
      </c>
      <c r="S1728" t="s">
        <v>57</v>
      </c>
      <c r="T1728" t="s">
        <v>31</v>
      </c>
      <c r="U1728" t="s">
        <v>32</v>
      </c>
      <c r="V1728" t="s">
        <v>33</v>
      </c>
      <c r="W1728">
        <v>17</v>
      </c>
      <c r="X1728">
        <v>5</v>
      </c>
      <c r="Y1728">
        <v>4987.72</v>
      </c>
      <c r="Z1728">
        <v>2974.2</v>
      </c>
      <c r="AA1728">
        <v>47</v>
      </c>
      <c r="AB1728">
        <v>119</v>
      </c>
      <c r="AC1728">
        <v>5</v>
      </c>
      <c r="AD1728">
        <v>2013.52</v>
      </c>
      <c r="AE1728">
        <f t="shared" si="188"/>
        <v>1</v>
      </c>
      <c r="AF1728">
        <f t="shared" ref="AF1728:AF1729" si="191">_xlfn.IFS(AC1728&gt;=14,1,AND(AC1728&lt;=14,AC1728&gt;7),2,AND(AC1728&lt;=7,AC1728&gt;=5),3,AND(AC1728&lt;=4,AC1728&gt;0),4)</f>
        <v>3</v>
      </c>
      <c r="AG1728">
        <f t="shared" si="185"/>
        <v>3</v>
      </c>
      <c r="AH1728">
        <f t="shared" si="186"/>
        <v>133</v>
      </c>
      <c r="AI1728" t="str">
        <f t="shared" si="187"/>
        <v>Bronz customer</v>
      </c>
    </row>
    <row r="1729" spans="1:35" x14ac:dyDescent="0.3">
      <c r="A1729">
        <v>1607</v>
      </c>
      <c r="B1729" t="s">
        <v>5164</v>
      </c>
      <c r="C1729">
        <v>3809</v>
      </c>
      <c r="D1729" t="s">
        <v>40</v>
      </c>
      <c r="E1729" t="s">
        <v>25</v>
      </c>
      <c r="F1729">
        <v>5</v>
      </c>
      <c r="G1729" t="s">
        <v>5165</v>
      </c>
      <c r="H1729" t="s">
        <v>5166</v>
      </c>
      <c r="I1729" t="str">
        <f>VLOOKUP(A1729,[1]Transactions!$A$2:$Y$3480,8,FALSE)</f>
        <v>Standard</v>
      </c>
      <c r="J1729">
        <f>VLOOKUP(A1729,[1]Transactions!$A$2:$Y$3480,13,FALSE)</f>
        <v>64.509999999999991</v>
      </c>
      <c r="K1729" s="4">
        <f>VLOOKUP(A1729,[1]Transactions!$A$2:$Y$3480,14,FALSE)</f>
        <v>33429</v>
      </c>
      <c r="M1729" t="b">
        <f>VLOOKUP(A1729,[1]Transactions!$A$2:$Y$3480,5,FALSE)</f>
        <v>0</v>
      </c>
      <c r="N1729" t="str">
        <f>VLOOKUP(A1729,[1]Transactions!$A$2:$Y$3480,6,FALSE)</f>
        <v>Approved</v>
      </c>
      <c r="O1729" t="str">
        <f>VLOOKUP(A1729,[1]Transactions!$A$1:$Y$3480,7,FALSE)</f>
        <v>Norco Bicycles</v>
      </c>
      <c r="P1729" t="s">
        <v>43</v>
      </c>
      <c r="Q1729">
        <v>39</v>
      </c>
      <c r="R1729" t="s">
        <v>1450</v>
      </c>
      <c r="S1729" t="s">
        <v>57</v>
      </c>
      <c r="T1729" t="s">
        <v>31</v>
      </c>
      <c r="U1729" t="s">
        <v>32</v>
      </c>
      <c r="V1729" t="s">
        <v>33</v>
      </c>
      <c r="W1729">
        <v>15</v>
      </c>
      <c r="X1729">
        <v>5</v>
      </c>
      <c r="Y1729">
        <v>4898.71</v>
      </c>
      <c r="Z1729">
        <v>3217.69</v>
      </c>
      <c r="AA1729">
        <v>32</v>
      </c>
      <c r="AB1729">
        <v>1</v>
      </c>
      <c r="AC1729">
        <v>5</v>
      </c>
      <c r="AD1729">
        <v>1681.02</v>
      </c>
      <c r="AE1729">
        <f t="shared" si="188"/>
        <v>4</v>
      </c>
      <c r="AF1729">
        <f t="shared" si="191"/>
        <v>3</v>
      </c>
      <c r="AG1729">
        <f t="shared" si="185"/>
        <v>4</v>
      </c>
      <c r="AH1729">
        <f t="shared" si="186"/>
        <v>434</v>
      </c>
      <c r="AI1729" t="str">
        <f t="shared" si="187"/>
        <v>Platinum Customer</v>
      </c>
    </row>
    <row r="1730" spans="1:35" x14ac:dyDescent="0.3">
      <c r="A1730">
        <v>2472</v>
      </c>
      <c r="B1730" t="s">
        <v>5167</v>
      </c>
      <c r="C1730">
        <v>3160</v>
      </c>
      <c r="D1730" t="s">
        <v>40</v>
      </c>
      <c r="E1730" t="s">
        <v>25</v>
      </c>
      <c r="F1730">
        <v>7</v>
      </c>
      <c r="G1730" t="s">
        <v>5168</v>
      </c>
      <c r="H1730" t="s">
        <v>5169</v>
      </c>
      <c r="I1730" t="str">
        <f>VLOOKUP(A1730,[1]Transactions!$A$2:$Y$3480,8,FALSE)</f>
        <v>Road</v>
      </c>
      <c r="J1730">
        <f>VLOOKUP(A1730,[1]Transactions!$A$2:$Y$3480,13,FALSE)</f>
        <v>75.139999999999986</v>
      </c>
      <c r="K1730" s="4">
        <f>VLOOKUP(A1730,[1]Transactions!$A$2:$Y$3480,14,FALSE)</f>
        <v>33549</v>
      </c>
      <c r="M1730" t="b">
        <f>VLOOKUP(A1730,[1]Transactions!$A$2:$Y$3480,5,FALSE)</f>
        <v>1</v>
      </c>
      <c r="N1730" t="str">
        <f>VLOOKUP(A1730,[1]Transactions!$A$2:$Y$3480,6,FALSE)</f>
        <v>Approved</v>
      </c>
      <c r="O1730" t="str">
        <f>VLOOKUP(A1730,[1]Transactions!$A$1:$Y$3480,7,FALSE)</f>
        <v>OHM Cycles</v>
      </c>
      <c r="P1730" t="s">
        <v>28</v>
      </c>
      <c r="Q1730">
        <v>99</v>
      </c>
      <c r="R1730" t="s">
        <v>37</v>
      </c>
      <c r="S1730" t="s">
        <v>30</v>
      </c>
      <c r="T1730" t="s">
        <v>46</v>
      </c>
      <c r="U1730" t="s">
        <v>32</v>
      </c>
      <c r="V1730" t="s">
        <v>33</v>
      </c>
      <c r="W1730">
        <v>16</v>
      </c>
      <c r="X1730">
        <v>6</v>
      </c>
      <c r="Y1730">
        <v>7612.35</v>
      </c>
      <c r="Z1730">
        <v>3431.35</v>
      </c>
      <c r="AA1730">
        <v>31</v>
      </c>
      <c r="AB1730">
        <v>85</v>
      </c>
      <c r="AC1730">
        <v>6</v>
      </c>
      <c r="AD1730">
        <v>4181</v>
      </c>
      <c r="AE1730">
        <f t="shared" si="188"/>
        <v>1</v>
      </c>
      <c r="AF1730">
        <f t="shared" si="189"/>
        <v>3</v>
      </c>
      <c r="AG1730">
        <f t="shared" si="185"/>
        <v>2</v>
      </c>
      <c r="AH1730">
        <f t="shared" si="186"/>
        <v>132</v>
      </c>
      <c r="AI1730" t="str">
        <f t="shared" si="187"/>
        <v>Bronz customer</v>
      </c>
    </row>
    <row r="1731" spans="1:35" x14ac:dyDescent="0.3">
      <c r="A1731">
        <v>2895</v>
      </c>
      <c r="B1731" t="s">
        <v>5170</v>
      </c>
      <c r="C1731">
        <v>2075</v>
      </c>
      <c r="D1731" t="s">
        <v>24</v>
      </c>
      <c r="E1731" t="s">
        <v>25</v>
      </c>
      <c r="F1731">
        <v>9</v>
      </c>
      <c r="G1731" t="s">
        <v>2645</v>
      </c>
      <c r="H1731" t="s">
        <v>5171</v>
      </c>
      <c r="I1731" t="str">
        <f>VLOOKUP(A1731,[1]Transactions!$A$2:$Y$3480,8,FALSE)</f>
        <v>Standard</v>
      </c>
      <c r="J1731">
        <f>VLOOKUP(A1731,[1]Transactions!$A$2:$Y$3480,13,FALSE)</f>
        <v>1230.27</v>
      </c>
      <c r="K1731" s="4">
        <f>VLOOKUP(A1731,[1]Transactions!$A$2:$Y$3480,14,FALSE)</f>
        <v>40336</v>
      </c>
      <c r="M1731" t="b">
        <f>VLOOKUP(A1731,[1]Transactions!$A$2:$Y$3480,5,FALSE)</f>
        <v>1</v>
      </c>
      <c r="N1731" t="str">
        <f>VLOOKUP(A1731,[1]Transactions!$A$2:$Y$3480,6,FALSE)</f>
        <v>Approved</v>
      </c>
      <c r="O1731" t="str">
        <f>VLOOKUP(A1731,[1]Transactions!$A$1:$Y$3480,7,FALSE)</f>
        <v>Giant Bicycles</v>
      </c>
      <c r="P1731" t="s">
        <v>43</v>
      </c>
      <c r="Q1731">
        <v>85</v>
      </c>
      <c r="R1731" t="s">
        <v>95</v>
      </c>
      <c r="S1731" t="s">
        <v>96</v>
      </c>
      <c r="T1731" t="s">
        <v>31</v>
      </c>
      <c r="U1731" t="s">
        <v>32</v>
      </c>
      <c r="V1731" t="s">
        <v>33</v>
      </c>
      <c r="W1731">
        <v>5</v>
      </c>
      <c r="X1731">
        <v>2</v>
      </c>
      <c r="Y1731">
        <v>1390.68</v>
      </c>
      <c r="Z1731">
        <v>440.12</v>
      </c>
      <c r="AA1731">
        <v>53</v>
      </c>
      <c r="AB1731">
        <v>258</v>
      </c>
      <c r="AC1731">
        <v>2</v>
      </c>
      <c r="AD1731">
        <v>950.56</v>
      </c>
      <c r="AE1731">
        <f t="shared" si="188"/>
        <v>1</v>
      </c>
      <c r="AF1731">
        <f t="shared" si="189"/>
        <v>4</v>
      </c>
      <c r="AG1731">
        <f t="shared" ref="AG1731:AG1794" si="192">_xlfn.IFS(AD1731&gt;4273.398,1,AND(AD1731&lt;=4273.398,AD1731&gt;2918.195),2,AND(AD1731&lt;=2918.195,AD1731&gt;1905.948),3,AND(AD1731&lt;=1905.948,AD1731&gt;15.08),4)</f>
        <v>4</v>
      </c>
      <c r="AH1731">
        <f t="shared" ref="AH1731:AH1794" si="193">(100*AE1731+10*AF1731+AG1731)</f>
        <v>144</v>
      </c>
      <c r="AI1731" t="str">
        <f t="shared" ref="AI1731:AI1794" si="194">_xlfn.IFS(AH1731&gt;411,"Platinum Customer",AND(AH1731&lt;=411,AH1731&gt;311),"Silver Customer",AND(AH1731&lt;=311,AH1731&gt;144),"Gold Customerr",AND(AH1731&lt;=144,AH1731&gt;111),"Bronz customer")</f>
        <v>Bronz customer</v>
      </c>
    </row>
    <row r="1732" spans="1:35" x14ac:dyDescent="0.3">
      <c r="A1732">
        <v>2680</v>
      </c>
      <c r="B1732" t="s">
        <v>5172</v>
      </c>
      <c r="C1732">
        <v>3121</v>
      </c>
      <c r="D1732" t="s">
        <v>40</v>
      </c>
      <c r="E1732" t="s">
        <v>25</v>
      </c>
      <c r="F1732">
        <v>11</v>
      </c>
      <c r="G1732" t="s">
        <v>5173</v>
      </c>
      <c r="H1732" t="s">
        <v>5174</v>
      </c>
      <c r="I1732" t="str">
        <f>VLOOKUP(A1732,[1]Transactions!$A$2:$Y$3480,8,FALSE)</f>
        <v>Standard</v>
      </c>
      <c r="J1732">
        <f>VLOOKUP(A1732,[1]Transactions!$A$2:$Y$3480,13,FALSE)</f>
        <v>195.33999999999992</v>
      </c>
      <c r="K1732" s="4">
        <f>VLOOKUP(A1732,[1]Transactions!$A$2:$Y$3480,14,FALSE)</f>
        <v>40303</v>
      </c>
      <c r="M1732" t="b">
        <f>VLOOKUP(A1732,[1]Transactions!$A$2:$Y$3480,5,FALSE)</f>
        <v>0</v>
      </c>
      <c r="N1732" t="str">
        <f>VLOOKUP(A1732,[1]Transactions!$A$2:$Y$3480,6,FALSE)</f>
        <v>Approved</v>
      </c>
      <c r="O1732" t="str">
        <f>VLOOKUP(A1732,[1]Transactions!$A$1:$Y$3480,7,FALSE)</f>
        <v>Trek Bicycles</v>
      </c>
      <c r="P1732" t="s">
        <v>43</v>
      </c>
      <c r="Q1732">
        <v>0</v>
      </c>
      <c r="R1732" t="s">
        <v>641</v>
      </c>
      <c r="S1732" t="s">
        <v>45</v>
      </c>
      <c r="T1732" t="s">
        <v>31</v>
      </c>
      <c r="U1732" t="s">
        <v>32</v>
      </c>
      <c r="V1732" t="s">
        <v>33</v>
      </c>
      <c r="W1732">
        <v>14</v>
      </c>
      <c r="X1732">
        <v>8</v>
      </c>
      <c r="Y1732">
        <v>9105.7800000000007</v>
      </c>
      <c r="Z1732">
        <v>5563.47</v>
      </c>
      <c r="AA1732">
        <v>61</v>
      </c>
      <c r="AB1732">
        <v>16</v>
      </c>
      <c r="AC1732">
        <v>8</v>
      </c>
      <c r="AD1732">
        <v>3542.31</v>
      </c>
      <c r="AE1732">
        <f t="shared" ref="AE1732:AE1795" si="195">_xlfn.IFS(AB1732&gt;=85,1,AND(AB1732&lt;=81,AB1732&gt;44),2,AND(AB1732&lt;=44,AB1732&gt;17),3,AND(AB1732&lt;=18,AB1732&gt;0),4)</f>
        <v>4</v>
      </c>
      <c r="AF1732">
        <f t="shared" ref="AF1732:AF1794" si="196">_xlfn.IFS(AC1732&gt;=14,1,AND(AC1732&lt;=14,AC1732&gt;7),2,AND(AC1732&lt;=7,AC1732&gt;5),3,AND(AC1732&lt;=4,AC1732&gt;0),4)</f>
        <v>2</v>
      </c>
      <c r="AG1732">
        <f t="shared" si="192"/>
        <v>2</v>
      </c>
      <c r="AH1732">
        <f t="shared" si="193"/>
        <v>422</v>
      </c>
      <c r="AI1732" t="str">
        <f t="shared" si="194"/>
        <v>Platinum Customer</v>
      </c>
    </row>
    <row r="1733" spans="1:35" x14ac:dyDescent="0.3">
      <c r="A1733">
        <v>3246</v>
      </c>
      <c r="B1733" t="s">
        <v>5175</v>
      </c>
      <c r="C1733">
        <v>4007</v>
      </c>
      <c r="D1733" t="s">
        <v>53</v>
      </c>
      <c r="E1733" t="s">
        <v>25</v>
      </c>
      <c r="F1733">
        <v>12</v>
      </c>
      <c r="G1733" t="s">
        <v>5176</v>
      </c>
      <c r="H1733" t="s">
        <v>5177</v>
      </c>
      <c r="I1733" t="str">
        <f>VLOOKUP(A1733,[1]Transactions!$A$2:$Y$3480,8,FALSE)</f>
        <v>Road</v>
      </c>
      <c r="J1733">
        <f>VLOOKUP(A1733,[1]Transactions!$A$2:$Y$3480,13,FALSE)</f>
        <v>445.20999999999992</v>
      </c>
      <c r="K1733" s="4">
        <f>VLOOKUP(A1733,[1]Transactions!$A$2:$Y$3480,14,FALSE)</f>
        <v>35455</v>
      </c>
      <c r="M1733" t="b">
        <f>VLOOKUP(A1733,[1]Transactions!$A$2:$Y$3480,5,FALSE)</f>
        <v>0</v>
      </c>
      <c r="N1733" t="str">
        <f>VLOOKUP(A1733,[1]Transactions!$A$2:$Y$3480,6,FALSE)</f>
        <v>Approved</v>
      </c>
      <c r="O1733" t="str">
        <f>VLOOKUP(A1733,[1]Transactions!$A$1:$Y$3480,7,FALSE)</f>
        <v>Norco Bicycles</v>
      </c>
      <c r="P1733" t="s">
        <v>43</v>
      </c>
      <c r="Q1733">
        <v>73</v>
      </c>
      <c r="R1733" t="s">
        <v>368</v>
      </c>
      <c r="S1733" t="s">
        <v>45</v>
      </c>
      <c r="T1733" t="s">
        <v>31</v>
      </c>
      <c r="U1733" t="s">
        <v>32</v>
      </c>
      <c r="V1733" t="s">
        <v>33</v>
      </c>
      <c r="W1733">
        <v>4</v>
      </c>
      <c r="X1733">
        <v>5</v>
      </c>
      <c r="Y1733">
        <v>6186.95</v>
      </c>
      <c r="Z1733">
        <v>4239.1499999999996</v>
      </c>
      <c r="AA1733">
        <v>52</v>
      </c>
      <c r="AB1733">
        <v>99</v>
      </c>
      <c r="AC1733">
        <v>5</v>
      </c>
      <c r="AD1733">
        <v>1947.8</v>
      </c>
      <c r="AE1733">
        <f t="shared" si="195"/>
        <v>1</v>
      </c>
      <c r="AF1733">
        <f>_xlfn.IFS(AC1733&gt;=14,1,AND(AC1733&lt;=14,AC1733&gt;7),2,AND(AC1733&lt;=7,AC1733&gt;=5),3,AND(AC1733&lt;=4,AC1733&gt;0),4)</f>
        <v>3</v>
      </c>
      <c r="AG1733">
        <f t="shared" si="192"/>
        <v>3</v>
      </c>
      <c r="AH1733">
        <f t="shared" si="193"/>
        <v>133</v>
      </c>
      <c r="AI1733" t="str">
        <f t="shared" si="194"/>
        <v>Bronz customer</v>
      </c>
    </row>
    <row r="1734" spans="1:35" x14ac:dyDescent="0.3">
      <c r="A1734">
        <v>1798</v>
      </c>
      <c r="B1734" t="s">
        <v>5178</v>
      </c>
      <c r="C1734">
        <v>3810</v>
      </c>
      <c r="D1734" t="s">
        <v>40</v>
      </c>
      <c r="E1734" t="s">
        <v>25</v>
      </c>
      <c r="F1734">
        <v>6</v>
      </c>
      <c r="G1734" t="s">
        <v>5179</v>
      </c>
      <c r="H1734" t="s">
        <v>5180</v>
      </c>
      <c r="I1734" t="str">
        <f>VLOOKUP(A1734,[1]Transactions!$A$2:$Y$3480,8,FALSE)</f>
        <v>Touring</v>
      </c>
      <c r="J1734">
        <f>VLOOKUP(A1734,[1]Transactions!$A$2:$Y$3480,13,FALSE)</f>
        <v>1103.43</v>
      </c>
      <c r="K1734" s="4">
        <f>VLOOKUP(A1734,[1]Transactions!$A$2:$Y$3480,14,FALSE)</f>
        <v>41701</v>
      </c>
      <c r="M1734" t="b">
        <f>VLOOKUP(A1734,[1]Transactions!$A$2:$Y$3480,5,FALSE)</f>
        <v>0</v>
      </c>
      <c r="N1734" t="str">
        <f>VLOOKUP(A1734,[1]Transactions!$A$2:$Y$3480,6,FALSE)</f>
        <v>Approved</v>
      </c>
      <c r="O1734" t="str">
        <f>VLOOKUP(A1734,[1]Transactions!$A$1:$Y$3480,7,FALSE)</f>
        <v>WeareA2B</v>
      </c>
      <c r="P1734" t="s">
        <v>43</v>
      </c>
      <c r="Q1734">
        <v>46</v>
      </c>
      <c r="R1734" t="s">
        <v>625</v>
      </c>
      <c r="S1734" t="s">
        <v>119</v>
      </c>
      <c r="T1734" t="s">
        <v>46</v>
      </c>
      <c r="U1734" t="s">
        <v>32</v>
      </c>
      <c r="V1734" t="s">
        <v>33</v>
      </c>
      <c r="W1734">
        <v>1</v>
      </c>
      <c r="X1734">
        <v>7</v>
      </c>
      <c r="Y1734">
        <v>6605.39</v>
      </c>
      <c r="Z1734">
        <v>3670.63</v>
      </c>
      <c r="AA1734">
        <v>19</v>
      </c>
      <c r="AB1734">
        <v>13</v>
      </c>
      <c r="AC1734">
        <v>7</v>
      </c>
      <c r="AD1734">
        <v>2934.76</v>
      </c>
      <c r="AE1734">
        <f t="shared" si="195"/>
        <v>4</v>
      </c>
      <c r="AF1734">
        <f t="shared" si="196"/>
        <v>3</v>
      </c>
      <c r="AG1734">
        <f t="shared" si="192"/>
        <v>2</v>
      </c>
      <c r="AH1734">
        <f t="shared" si="193"/>
        <v>432</v>
      </c>
      <c r="AI1734" t="str">
        <f t="shared" si="194"/>
        <v>Platinum Customer</v>
      </c>
    </row>
    <row r="1735" spans="1:35" x14ac:dyDescent="0.3">
      <c r="A1735">
        <v>1163</v>
      </c>
      <c r="B1735" t="s">
        <v>5181</v>
      </c>
      <c r="C1735">
        <v>3145</v>
      </c>
      <c r="D1735" t="s">
        <v>40</v>
      </c>
      <c r="E1735" t="s">
        <v>25</v>
      </c>
      <c r="F1735">
        <v>9</v>
      </c>
      <c r="G1735" t="s">
        <v>5182</v>
      </c>
      <c r="H1735" t="s">
        <v>5183</v>
      </c>
      <c r="I1735" t="str">
        <f>VLOOKUP(A1735,[1]Transactions!$A$2:$Y$3480,8,FALSE)</f>
        <v>Standard</v>
      </c>
      <c r="J1735">
        <f>VLOOKUP(A1735,[1]Transactions!$A$2:$Y$3480,13,FALSE)</f>
        <v>547.28</v>
      </c>
      <c r="K1735" s="4">
        <f>VLOOKUP(A1735,[1]Transactions!$A$2:$Y$3480,14,FALSE)</f>
        <v>38482</v>
      </c>
      <c r="M1735" t="b">
        <f>VLOOKUP(A1735,[1]Transactions!$A$2:$Y$3480,5,FALSE)</f>
        <v>1</v>
      </c>
      <c r="N1735" t="str">
        <f>VLOOKUP(A1735,[1]Transactions!$A$2:$Y$3480,6,FALSE)</f>
        <v>Approved</v>
      </c>
      <c r="O1735" t="str">
        <f>VLOOKUP(A1735,[1]Transactions!$A$1:$Y$3480,7,FALSE)</f>
        <v>WeareA2B</v>
      </c>
      <c r="P1735" t="s">
        <v>28</v>
      </c>
      <c r="Q1735">
        <v>77</v>
      </c>
      <c r="R1735" t="s">
        <v>580</v>
      </c>
      <c r="S1735" t="s">
        <v>45</v>
      </c>
      <c r="T1735" t="s">
        <v>46</v>
      </c>
      <c r="U1735" t="s">
        <v>32</v>
      </c>
      <c r="V1735" t="s">
        <v>33</v>
      </c>
      <c r="W1735">
        <v>8</v>
      </c>
      <c r="X1735">
        <v>5</v>
      </c>
      <c r="Y1735">
        <v>2853.67</v>
      </c>
      <c r="Z1735">
        <v>1078.6600000000001</v>
      </c>
      <c r="AA1735">
        <v>38</v>
      </c>
      <c r="AB1735">
        <v>48</v>
      </c>
      <c r="AC1735">
        <v>5</v>
      </c>
      <c r="AD1735">
        <v>1775.01</v>
      </c>
      <c r="AE1735">
        <f t="shared" si="195"/>
        <v>2</v>
      </c>
      <c r="AF1735">
        <f>_xlfn.IFS(AC1735&gt;=14,1,AND(AC1735&lt;=14,AC1735&gt;7),2,AND(AC1735&lt;=7,AC1735&gt;=5),3,AND(AC1735&lt;=4,AC1735&gt;0),4)</f>
        <v>3</v>
      </c>
      <c r="AG1735">
        <f t="shared" si="192"/>
        <v>4</v>
      </c>
      <c r="AH1735">
        <f t="shared" si="193"/>
        <v>234</v>
      </c>
      <c r="AI1735" t="str">
        <f t="shared" si="194"/>
        <v>Gold Customerr</v>
      </c>
    </row>
    <row r="1736" spans="1:35" x14ac:dyDescent="0.3">
      <c r="A1736">
        <v>3247</v>
      </c>
      <c r="B1736" t="s">
        <v>5184</v>
      </c>
      <c r="C1736">
        <v>3350</v>
      </c>
      <c r="D1736" t="s">
        <v>40</v>
      </c>
      <c r="E1736" t="s">
        <v>25</v>
      </c>
      <c r="F1736">
        <v>5</v>
      </c>
      <c r="G1736" t="s">
        <v>5185</v>
      </c>
      <c r="H1736" t="s">
        <v>5186</v>
      </c>
      <c r="I1736" t="str">
        <f>VLOOKUP(A1736,[1]Transactions!$A$2:$Y$3480,8,FALSE)</f>
        <v>Standard</v>
      </c>
      <c r="J1736">
        <f>VLOOKUP(A1736,[1]Transactions!$A$2:$Y$3480,13,FALSE)</f>
        <v>1230.27</v>
      </c>
      <c r="K1736" s="4">
        <f>VLOOKUP(A1736,[1]Transactions!$A$2:$Y$3480,14,FALSE)</f>
        <v>40672</v>
      </c>
      <c r="M1736" t="b">
        <f>VLOOKUP(A1736,[1]Transactions!$A$2:$Y$3480,5,FALSE)</f>
        <v>1</v>
      </c>
      <c r="N1736" t="str">
        <f>VLOOKUP(A1736,[1]Transactions!$A$2:$Y$3480,6,FALSE)</f>
        <v>Approved</v>
      </c>
      <c r="O1736" t="str">
        <f>VLOOKUP(A1736,[1]Transactions!$A$1:$Y$3480,7,FALSE)</f>
        <v>Giant Bicycles</v>
      </c>
      <c r="P1736" t="s">
        <v>43</v>
      </c>
      <c r="Q1736">
        <v>0</v>
      </c>
      <c r="R1736" t="s">
        <v>165</v>
      </c>
      <c r="S1736" t="s">
        <v>119</v>
      </c>
      <c r="T1736" t="s">
        <v>31</v>
      </c>
      <c r="U1736" t="s">
        <v>32</v>
      </c>
      <c r="V1736" t="s">
        <v>33</v>
      </c>
      <c r="W1736">
        <v>5</v>
      </c>
      <c r="X1736">
        <v>8</v>
      </c>
      <c r="Y1736">
        <v>7108.27</v>
      </c>
      <c r="Z1736">
        <v>3305.72</v>
      </c>
      <c r="AA1736">
        <v>35</v>
      </c>
      <c r="AB1736">
        <v>44</v>
      </c>
      <c r="AC1736">
        <v>8</v>
      </c>
      <c r="AD1736">
        <v>3802.55</v>
      </c>
      <c r="AE1736">
        <f t="shared" si="195"/>
        <v>3</v>
      </c>
      <c r="AF1736">
        <f t="shared" si="196"/>
        <v>2</v>
      </c>
      <c r="AG1736">
        <f t="shared" si="192"/>
        <v>2</v>
      </c>
      <c r="AH1736">
        <f t="shared" si="193"/>
        <v>322</v>
      </c>
      <c r="AI1736" t="str">
        <f t="shared" si="194"/>
        <v>Silver Customer</v>
      </c>
    </row>
    <row r="1737" spans="1:35" x14ac:dyDescent="0.3">
      <c r="A1737">
        <v>841</v>
      </c>
      <c r="B1737" t="s">
        <v>5187</v>
      </c>
      <c r="C1737">
        <v>3187</v>
      </c>
      <c r="D1737" t="s">
        <v>40</v>
      </c>
      <c r="E1737" t="s">
        <v>25</v>
      </c>
      <c r="F1737">
        <v>11</v>
      </c>
      <c r="G1737" t="s">
        <v>5188</v>
      </c>
      <c r="H1737" t="s">
        <v>5189</v>
      </c>
      <c r="I1737" t="str">
        <f>VLOOKUP(A1737,[1]Transactions!$A$2:$Y$3480,8,FALSE)</f>
        <v>Standard</v>
      </c>
      <c r="J1737">
        <f>VLOOKUP(A1737,[1]Transactions!$A$2:$Y$3480,13,FALSE)</f>
        <v>356.5</v>
      </c>
      <c r="K1737" s="4">
        <f>VLOOKUP(A1737,[1]Transactions!$A$2:$Y$3480,14,FALSE)</f>
        <v>37220</v>
      </c>
      <c r="M1737" t="b">
        <f>VLOOKUP(A1737,[1]Transactions!$A$2:$Y$3480,5,FALSE)</f>
        <v>1</v>
      </c>
      <c r="N1737" t="str">
        <f>VLOOKUP(A1737,[1]Transactions!$A$2:$Y$3480,6,FALSE)</f>
        <v>Approved</v>
      </c>
      <c r="O1737" t="str">
        <f>VLOOKUP(A1737,[1]Transactions!$A$1:$Y$3480,7,FALSE)</f>
        <v>Solex</v>
      </c>
      <c r="P1737" t="s">
        <v>28</v>
      </c>
      <c r="Q1737">
        <v>93</v>
      </c>
      <c r="R1737" t="s">
        <v>648</v>
      </c>
      <c r="S1737" t="s">
        <v>119</v>
      </c>
      <c r="T1737" t="s">
        <v>38</v>
      </c>
      <c r="U1737" t="s">
        <v>32</v>
      </c>
      <c r="V1737" t="s">
        <v>33</v>
      </c>
      <c r="W1737">
        <v>8</v>
      </c>
      <c r="X1737">
        <v>7</v>
      </c>
      <c r="Y1737">
        <v>10936.2</v>
      </c>
      <c r="Z1737">
        <v>2606.11</v>
      </c>
      <c r="AA1737">
        <v>54</v>
      </c>
      <c r="AB1737">
        <v>150</v>
      </c>
      <c r="AC1737">
        <v>7</v>
      </c>
      <c r="AD1737">
        <v>8330.09</v>
      </c>
      <c r="AE1737">
        <f t="shared" si="195"/>
        <v>1</v>
      </c>
      <c r="AF1737">
        <f t="shared" si="196"/>
        <v>3</v>
      </c>
      <c r="AG1737">
        <f t="shared" si="192"/>
        <v>1</v>
      </c>
      <c r="AH1737">
        <f t="shared" si="193"/>
        <v>131</v>
      </c>
      <c r="AI1737" t="str">
        <f t="shared" si="194"/>
        <v>Bronz customer</v>
      </c>
    </row>
    <row r="1738" spans="1:35" x14ac:dyDescent="0.3">
      <c r="A1738">
        <v>1630</v>
      </c>
      <c r="B1738" t="s">
        <v>5190</v>
      </c>
      <c r="C1738">
        <v>2681</v>
      </c>
      <c r="D1738" t="s">
        <v>24</v>
      </c>
      <c r="E1738" t="s">
        <v>25</v>
      </c>
      <c r="F1738">
        <v>1</v>
      </c>
      <c r="G1738" t="s">
        <v>5191</v>
      </c>
      <c r="H1738" t="s">
        <v>5192</v>
      </c>
      <c r="I1738" t="str">
        <f>VLOOKUP(A1738,[1]Transactions!$A$2:$Y$3480,8,FALSE)</f>
        <v>Standard</v>
      </c>
      <c r="J1738">
        <f>VLOOKUP(A1738,[1]Transactions!$A$2:$Y$3480,13,FALSE)</f>
        <v>25.089999999999989</v>
      </c>
      <c r="K1738" s="4">
        <f>VLOOKUP(A1738,[1]Transactions!$A$2:$Y$3480,14,FALSE)</f>
        <v>37874</v>
      </c>
      <c r="M1738" t="b">
        <f>VLOOKUP(A1738,[1]Transactions!$A$2:$Y$3480,5,FALSE)</f>
        <v>0</v>
      </c>
      <c r="N1738" t="str">
        <f>VLOOKUP(A1738,[1]Transactions!$A$2:$Y$3480,6,FALSE)</f>
        <v>Approved</v>
      </c>
      <c r="O1738" t="str">
        <f>VLOOKUP(A1738,[1]Transactions!$A$1:$Y$3480,7,FALSE)</f>
        <v>Solex</v>
      </c>
      <c r="P1738" t="s">
        <v>43</v>
      </c>
      <c r="Q1738">
        <v>63</v>
      </c>
      <c r="R1738" t="s">
        <v>118</v>
      </c>
      <c r="S1738" t="s">
        <v>119</v>
      </c>
      <c r="T1738" t="s">
        <v>31</v>
      </c>
      <c r="U1738" t="s">
        <v>32</v>
      </c>
      <c r="V1738" t="s">
        <v>47</v>
      </c>
      <c r="W1738">
        <v>16</v>
      </c>
      <c r="X1738">
        <v>3</v>
      </c>
      <c r="Y1738">
        <v>3699.78</v>
      </c>
      <c r="Z1738">
        <v>1784.55</v>
      </c>
      <c r="AA1738">
        <v>36</v>
      </c>
      <c r="AB1738">
        <v>23</v>
      </c>
      <c r="AC1738">
        <v>3</v>
      </c>
      <c r="AD1738">
        <v>1915.23</v>
      </c>
      <c r="AE1738">
        <f t="shared" si="195"/>
        <v>3</v>
      </c>
      <c r="AF1738">
        <f t="shared" si="196"/>
        <v>4</v>
      </c>
      <c r="AG1738">
        <f t="shared" si="192"/>
        <v>3</v>
      </c>
      <c r="AH1738">
        <f t="shared" si="193"/>
        <v>343</v>
      </c>
      <c r="AI1738" t="str">
        <f t="shared" si="194"/>
        <v>Silver Customer</v>
      </c>
    </row>
    <row r="1739" spans="1:35" x14ac:dyDescent="0.3">
      <c r="A1739">
        <v>1306</v>
      </c>
      <c r="B1739" t="s">
        <v>5193</v>
      </c>
      <c r="C1739">
        <v>4208</v>
      </c>
      <c r="D1739" t="s">
        <v>53</v>
      </c>
      <c r="E1739" t="s">
        <v>25</v>
      </c>
      <c r="F1739">
        <v>7</v>
      </c>
      <c r="G1739" t="s">
        <v>5194</v>
      </c>
      <c r="H1739" t="s">
        <v>5195</v>
      </c>
      <c r="I1739" t="str">
        <f>VLOOKUP(A1739,[1]Transactions!$A$2:$Y$3480,8,FALSE)</f>
        <v>Standard</v>
      </c>
      <c r="J1739">
        <f>VLOOKUP(A1739,[1]Transactions!$A$2:$Y$3480,13,FALSE)</f>
        <v>1544.6100000000001</v>
      </c>
      <c r="K1739" s="4">
        <f>VLOOKUP(A1739,[1]Transactions!$A$2:$Y$3480,14,FALSE)</f>
        <v>36361</v>
      </c>
      <c r="M1739" t="b">
        <f>VLOOKUP(A1739,[1]Transactions!$A$2:$Y$3480,5,FALSE)</f>
        <v>0</v>
      </c>
      <c r="N1739" t="str">
        <f>VLOOKUP(A1739,[1]Transactions!$A$2:$Y$3480,6,FALSE)</f>
        <v>Approved</v>
      </c>
      <c r="O1739" t="str">
        <f>VLOOKUP(A1739,[1]Transactions!$A$1:$Y$3480,7,FALSE)</f>
        <v>OHM Cycles</v>
      </c>
      <c r="P1739" t="s">
        <v>28</v>
      </c>
      <c r="Q1739">
        <v>13</v>
      </c>
      <c r="R1739" t="s">
        <v>356</v>
      </c>
      <c r="S1739" t="s">
        <v>30</v>
      </c>
      <c r="T1739" t="s">
        <v>38</v>
      </c>
      <c r="U1739" t="s">
        <v>32</v>
      </c>
      <c r="V1739" t="s">
        <v>33</v>
      </c>
      <c r="W1739">
        <v>13</v>
      </c>
      <c r="X1739">
        <v>5</v>
      </c>
      <c r="Y1739">
        <v>5037.3</v>
      </c>
      <c r="Z1739">
        <v>960.11</v>
      </c>
      <c r="AA1739">
        <v>64</v>
      </c>
      <c r="AB1739">
        <v>136</v>
      </c>
      <c r="AC1739">
        <v>5</v>
      </c>
      <c r="AD1739">
        <v>4077.19</v>
      </c>
      <c r="AE1739">
        <f t="shared" si="195"/>
        <v>1</v>
      </c>
      <c r="AF1739">
        <f>_xlfn.IFS(AC1739&gt;=14,1,AND(AC1739&lt;=14,AC1739&gt;7),2,AND(AC1739&lt;=7,AC1739&gt;=5),3,AND(AC1739&lt;=4,AC1739&gt;0),4)</f>
        <v>3</v>
      </c>
      <c r="AG1739">
        <f t="shared" si="192"/>
        <v>2</v>
      </c>
      <c r="AH1739">
        <f t="shared" si="193"/>
        <v>132</v>
      </c>
      <c r="AI1739" t="str">
        <f t="shared" si="194"/>
        <v>Bronz customer</v>
      </c>
    </row>
    <row r="1740" spans="1:35" x14ac:dyDescent="0.3">
      <c r="A1740">
        <v>2840</v>
      </c>
      <c r="B1740" t="s">
        <v>5196</v>
      </c>
      <c r="C1740">
        <v>3337</v>
      </c>
      <c r="D1740" t="s">
        <v>40</v>
      </c>
      <c r="E1740" t="s">
        <v>25</v>
      </c>
      <c r="F1740">
        <v>3</v>
      </c>
      <c r="G1740" t="s">
        <v>5197</v>
      </c>
      <c r="H1740" t="s">
        <v>5198</v>
      </c>
      <c r="I1740" t="str">
        <f>VLOOKUP(A1740,[1]Transactions!$A$2:$Y$3480,8,FALSE)</f>
        <v>Road</v>
      </c>
      <c r="J1740">
        <f>VLOOKUP(A1740,[1]Transactions!$A$2:$Y$3480,13,FALSE)</f>
        <v>709.34</v>
      </c>
      <c r="K1740" s="4">
        <f>VLOOKUP(A1740,[1]Transactions!$A$2:$Y$3480,14,FALSE)</f>
        <v>42404</v>
      </c>
      <c r="M1740" t="b">
        <f>VLOOKUP(A1740,[1]Transactions!$A$2:$Y$3480,5,FALSE)</f>
        <v>0</v>
      </c>
      <c r="N1740" t="str">
        <f>VLOOKUP(A1740,[1]Transactions!$A$2:$Y$3480,6,FALSE)</f>
        <v>Approved</v>
      </c>
      <c r="O1740" t="str">
        <f>VLOOKUP(A1740,[1]Transactions!$A$1:$Y$3480,7,FALSE)</f>
        <v>Giant Bicycles</v>
      </c>
      <c r="P1740" t="s">
        <v>28</v>
      </c>
      <c r="Q1740">
        <v>63</v>
      </c>
      <c r="R1740" t="s">
        <v>1053</v>
      </c>
      <c r="S1740" t="s">
        <v>119</v>
      </c>
      <c r="T1740" t="s">
        <v>31</v>
      </c>
      <c r="U1740" t="s">
        <v>32</v>
      </c>
      <c r="V1740" t="s">
        <v>33</v>
      </c>
      <c r="W1740">
        <v>9</v>
      </c>
      <c r="X1740">
        <v>4</v>
      </c>
      <c r="Y1740">
        <v>3362.76</v>
      </c>
      <c r="Z1740">
        <v>2551.09</v>
      </c>
      <c r="AA1740">
        <v>28</v>
      </c>
      <c r="AB1740">
        <v>16</v>
      </c>
      <c r="AC1740">
        <v>4</v>
      </c>
      <c r="AD1740">
        <v>811.67</v>
      </c>
      <c r="AE1740">
        <f t="shared" si="195"/>
        <v>4</v>
      </c>
      <c r="AF1740">
        <f t="shared" si="196"/>
        <v>4</v>
      </c>
      <c r="AG1740">
        <f t="shared" si="192"/>
        <v>4</v>
      </c>
      <c r="AH1740">
        <f t="shared" si="193"/>
        <v>444</v>
      </c>
      <c r="AI1740" t="str">
        <f t="shared" si="194"/>
        <v>Platinum Customer</v>
      </c>
    </row>
    <row r="1741" spans="1:35" x14ac:dyDescent="0.3">
      <c r="A1741">
        <v>2294</v>
      </c>
      <c r="B1741" t="s">
        <v>5199</v>
      </c>
      <c r="C1741">
        <v>4017</v>
      </c>
      <c r="D1741" t="s">
        <v>53</v>
      </c>
      <c r="E1741" t="s">
        <v>25</v>
      </c>
      <c r="F1741">
        <v>5</v>
      </c>
      <c r="G1741" t="s">
        <v>5200</v>
      </c>
      <c r="H1741" t="s">
        <v>3496</v>
      </c>
      <c r="I1741" t="str">
        <f>VLOOKUP(A1741,[1]Transactions!$A$2:$Y$3480,8,FALSE)</f>
        <v>Standard</v>
      </c>
      <c r="J1741">
        <f>VLOOKUP(A1741,[1]Transactions!$A$2:$Y$3480,13,FALSE)</f>
        <v>198.29000000000002</v>
      </c>
      <c r="K1741" s="4">
        <f>VLOOKUP(A1741,[1]Transactions!$A$2:$Y$3480,14,FALSE)</f>
        <v>38193</v>
      </c>
      <c r="M1741" t="b">
        <f>VLOOKUP(A1741,[1]Transactions!$A$2:$Y$3480,5,FALSE)</f>
        <v>0</v>
      </c>
      <c r="N1741" t="str">
        <f>VLOOKUP(A1741,[1]Transactions!$A$2:$Y$3480,6,FALSE)</f>
        <v>Approved</v>
      </c>
      <c r="O1741" t="str">
        <f>VLOOKUP(A1741,[1]Transactions!$A$1:$Y$3480,7,FALSE)</f>
        <v>Trek Bicycles</v>
      </c>
      <c r="P1741" t="s">
        <v>28</v>
      </c>
      <c r="Q1741">
        <v>25</v>
      </c>
      <c r="R1741" t="s">
        <v>161</v>
      </c>
      <c r="S1741" t="s">
        <v>119</v>
      </c>
      <c r="T1741" t="s">
        <v>31</v>
      </c>
      <c r="U1741" t="s">
        <v>32</v>
      </c>
      <c r="V1741" t="s">
        <v>47</v>
      </c>
      <c r="W1741">
        <v>21</v>
      </c>
      <c r="X1741">
        <v>7</v>
      </c>
      <c r="Y1741">
        <v>9680.2199999999993</v>
      </c>
      <c r="Z1741">
        <v>4629.96</v>
      </c>
      <c r="AA1741">
        <v>33</v>
      </c>
      <c r="AB1741">
        <v>73</v>
      </c>
      <c r="AC1741">
        <v>7</v>
      </c>
      <c r="AD1741">
        <v>5050.26</v>
      </c>
      <c r="AE1741">
        <f t="shared" si="195"/>
        <v>2</v>
      </c>
      <c r="AF1741">
        <f t="shared" si="196"/>
        <v>3</v>
      </c>
      <c r="AG1741">
        <f t="shared" si="192"/>
        <v>1</v>
      </c>
      <c r="AH1741">
        <f t="shared" si="193"/>
        <v>231</v>
      </c>
      <c r="AI1741" t="str">
        <f t="shared" si="194"/>
        <v>Gold Customerr</v>
      </c>
    </row>
    <row r="1742" spans="1:35" x14ac:dyDescent="0.3">
      <c r="A1742">
        <v>1838</v>
      </c>
      <c r="B1742" t="s">
        <v>5201</v>
      </c>
      <c r="C1742">
        <v>3145</v>
      </c>
      <c r="D1742" t="s">
        <v>40</v>
      </c>
      <c r="E1742" t="s">
        <v>25</v>
      </c>
      <c r="F1742">
        <v>11</v>
      </c>
      <c r="G1742" t="s">
        <v>5202</v>
      </c>
      <c r="H1742" t="s">
        <v>5203</v>
      </c>
      <c r="I1742" t="str">
        <f>VLOOKUP(A1742,[1]Transactions!$A$2:$Y$3480,8,FALSE)</f>
        <v>Road</v>
      </c>
      <c r="J1742">
        <f>VLOOKUP(A1742,[1]Transactions!$A$2:$Y$3480,13,FALSE)</f>
        <v>199.09999999999991</v>
      </c>
      <c r="K1742" s="4">
        <f>VLOOKUP(A1742,[1]Transactions!$A$2:$Y$3480,14,FALSE)</f>
        <v>39427</v>
      </c>
      <c r="M1742" t="b">
        <f>VLOOKUP(A1742,[1]Transactions!$A$2:$Y$3480,5,FALSE)</f>
        <v>1</v>
      </c>
      <c r="N1742" t="str">
        <f>VLOOKUP(A1742,[1]Transactions!$A$2:$Y$3480,6,FALSE)</f>
        <v>Approved</v>
      </c>
      <c r="O1742" t="str">
        <f>VLOOKUP(A1742,[1]Transactions!$A$1:$Y$3480,7,FALSE)</f>
        <v>OHM Cycles</v>
      </c>
      <c r="P1742" t="s">
        <v>43</v>
      </c>
      <c r="Q1742">
        <v>14</v>
      </c>
      <c r="R1742" t="s">
        <v>127</v>
      </c>
      <c r="S1742" t="s">
        <v>45</v>
      </c>
      <c r="T1742" t="s">
        <v>38</v>
      </c>
      <c r="U1742" t="s">
        <v>32</v>
      </c>
      <c r="V1742" t="s">
        <v>33</v>
      </c>
      <c r="W1742">
        <v>12</v>
      </c>
      <c r="X1742">
        <v>5</v>
      </c>
      <c r="Y1742">
        <v>7121.11</v>
      </c>
      <c r="Z1742">
        <v>2429.66</v>
      </c>
      <c r="AA1742">
        <v>55</v>
      </c>
      <c r="AB1742">
        <v>49</v>
      </c>
      <c r="AC1742">
        <v>5</v>
      </c>
      <c r="AD1742">
        <v>4691.45</v>
      </c>
      <c r="AE1742">
        <f t="shared" si="195"/>
        <v>2</v>
      </c>
      <c r="AF1742">
        <f>_xlfn.IFS(AC1742&gt;=14,1,AND(AC1742&lt;=14,AC1742&gt;7),2,AND(AC1742&lt;=7,AC1742&gt;=5),3,AND(AC1742&lt;=4,AC1742&gt;0),4)</f>
        <v>3</v>
      </c>
      <c r="AG1742">
        <f t="shared" si="192"/>
        <v>1</v>
      </c>
      <c r="AH1742">
        <f t="shared" si="193"/>
        <v>231</v>
      </c>
      <c r="AI1742" t="str">
        <f t="shared" si="194"/>
        <v>Gold Customerr</v>
      </c>
    </row>
    <row r="1743" spans="1:35" x14ac:dyDescent="0.3">
      <c r="A1743">
        <v>76</v>
      </c>
      <c r="B1743" t="s">
        <v>5204</v>
      </c>
      <c r="C1743">
        <v>4213</v>
      </c>
      <c r="D1743" t="s">
        <v>53</v>
      </c>
      <c r="E1743" t="s">
        <v>25</v>
      </c>
      <c r="F1743">
        <v>9</v>
      </c>
      <c r="G1743" t="s">
        <v>1445</v>
      </c>
      <c r="H1743" t="s">
        <v>5205</v>
      </c>
      <c r="I1743" t="str">
        <f>VLOOKUP(A1743,[1]Transactions!$A$2:$Y$3480,8,FALSE)</f>
        <v>Standard</v>
      </c>
      <c r="J1743">
        <f>VLOOKUP(A1743,[1]Transactions!$A$2:$Y$3480,13,FALSE)</f>
        <v>15.080000000000005</v>
      </c>
      <c r="K1743" s="4">
        <f>VLOOKUP(A1743,[1]Transactions!$A$2:$Y$3480,14,FALSE)</f>
        <v>33552</v>
      </c>
      <c r="M1743" t="b">
        <f>VLOOKUP(A1743,[1]Transactions!$A$2:$Y$3480,5,FALSE)</f>
        <v>0</v>
      </c>
      <c r="N1743" t="str">
        <f>VLOOKUP(A1743,[1]Transactions!$A$2:$Y$3480,6,FALSE)</f>
        <v>Approved</v>
      </c>
      <c r="O1743" t="str">
        <f>VLOOKUP(A1743,[1]Transactions!$A$1:$Y$3480,7,FALSE)</f>
        <v>WeareA2B</v>
      </c>
      <c r="P1743" t="s">
        <v>43</v>
      </c>
      <c r="Q1743">
        <v>20</v>
      </c>
      <c r="R1743" t="s">
        <v>149</v>
      </c>
      <c r="S1743" t="s">
        <v>57</v>
      </c>
      <c r="T1743" t="s">
        <v>46</v>
      </c>
      <c r="U1743" t="s">
        <v>32</v>
      </c>
      <c r="V1743" t="s">
        <v>33</v>
      </c>
      <c r="W1743">
        <v>18</v>
      </c>
      <c r="X1743">
        <v>8</v>
      </c>
      <c r="Y1743">
        <v>7425.04</v>
      </c>
      <c r="Z1743">
        <v>4556.88</v>
      </c>
      <c r="AA1743">
        <v>42</v>
      </c>
      <c r="AB1743">
        <v>1</v>
      </c>
      <c r="AC1743">
        <v>8</v>
      </c>
      <c r="AD1743">
        <v>2868.16</v>
      </c>
      <c r="AE1743">
        <f t="shared" si="195"/>
        <v>4</v>
      </c>
      <c r="AF1743">
        <f t="shared" si="196"/>
        <v>2</v>
      </c>
      <c r="AG1743">
        <f t="shared" si="192"/>
        <v>3</v>
      </c>
      <c r="AH1743">
        <f t="shared" si="193"/>
        <v>423</v>
      </c>
      <c r="AI1743" t="str">
        <f t="shared" si="194"/>
        <v>Platinum Customer</v>
      </c>
    </row>
    <row r="1744" spans="1:35" x14ac:dyDescent="0.3">
      <c r="A1744">
        <v>2713</v>
      </c>
      <c r="B1744" t="s">
        <v>5206</v>
      </c>
      <c r="C1744">
        <v>2049</v>
      </c>
      <c r="D1744" t="s">
        <v>24</v>
      </c>
      <c r="E1744" t="s">
        <v>25</v>
      </c>
      <c r="F1744">
        <v>11</v>
      </c>
      <c r="G1744" t="s">
        <v>5207</v>
      </c>
      <c r="H1744" t="s">
        <v>5208</v>
      </c>
      <c r="I1744" t="str">
        <f>VLOOKUP(A1744,[1]Transactions!$A$2:$Y$3480,8,FALSE)</f>
        <v>Standard</v>
      </c>
      <c r="J1744">
        <f>VLOOKUP(A1744,[1]Transactions!$A$2:$Y$3480,13,FALSE)</f>
        <v>72.599999999999966</v>
      </c>
      <c r="K1744" s="4">
        <f>VLOOKUP(A1744,[1]Transactions!$A$2:$Y$3480,14,FALSE)</f>
        <v>36833</v>
      </c>
      <c r="M1744" t="b">
        <f>VLOOKUP(A1744,[1]Transactions!$A$2:$Y$3480,5,FALSE)</f>
        <v>0</v>
      </c>
      <c r="N1744" t="str">
        <f>VLOOKUP(A1744,[1]Transactions!$A$2:$Y$3480,6,FALSE)</f>
        <v>Approved</v>
      </c>
      <c r="O1744" t="str">
        <f>VLOOKUP(A1744,[1]Transactions!$A$1:$Y$3480,7,FALSE)</f>
        <v>Norco Bicycles</v>
      </c>
      <c r="P1744" t="s">
        <v>28</v>
      </c>
      <c r="Q1744">
        <v>55</v>
      </c>
      <c r="R1744" t="s">
        <v>149</v>
      </c>
      <c r="S1744" t="s">
        <v>57</v>
      </c>
      <c r="T1744" t="s">
        <v>38</v>
      </c>
      <c r="U1744" t="s">
        <v>32</v>
      </c>
      <c r="V1744" t="s">
        <v>33</v>
      </c>
      <c r="W1744">
        <v>5</v>
      </c>
      <c r="X1744">
        <v>2</v>
      </c>
      <c r="Y1744">
        <v>1722.85</v>
      </c>
      <c r="Z1744">
        <v>967.55</v>
      </c>
      <c r="AA1744">
        <v>65</v>
      </c>
      <c r="AB1744">
        <v>0</v>
      </c>
      <c r="AC1744">
        <v>2</v>
      </c>
      <c r="AD1744">
        <v>755.3</v>
      </c>
      <c r="AE1744">
        <f>_xlfn.IFS(AB1744&gt;=85,1,AND(AB1744&lt;=84,AB1744&gt;44),2,AND(AB1744&lt;=44,AB1744&gt;17),3,AND(AB1744&lt;=18,AB1744&gt;=0),4)</f>
        <v>4</v>
      </c>
      <c r="AF1744">
        <f t="shared" si="196"/>
        <v>4</v>
      </c>
      <c r="AG1744">
        <f t="shared" si="192"/>
        <v>4</v>
      </c>
      <c r="AH1744">
        <f t="shared" si="193"/>
        <v>444</v>
      </c>
      <c r="AI1744" t="str">
        <f t="shared" si="194"/>
        <v>Platinum Customer</v>
      </c>
    </row>
    <row r="1745" spans="1:35" x14ac:dyDescent="0.3">
      <c r="A1745">
        <v>551</v>
      </c>
      <c r="B1745" t="s">
        <v>5209</v>
      </c>
      <c r="C1745">
        <v>3076</v>
      </c>
      <c r="D1745" t="s">
        <v>40</v>
      </c>
      <c r="E1745" t="s">
        <v>25</v>
      </c>
      <c r="F1745">
        <v>7</v>
      </c>
      <c r="G1745" t="s">
        <v>3804</v>
      </c>
      <c r="H1745" t="s">
        <v>5210</v>
      </c>
      <c r="I1745" t="str">
        <f>VLOOKUP(A1745,[1]Transactions!$A$2:$Y$3480,8,FALSE)</f>
        <v>Standard</v>
      </c>
      <c r="J1745">
        <f>VLOOKUP(A1745,[1]Transactions!$A$2:$Y$3480,13,FALSE)</f>
        <v>91.15</v>
      </c>
      <c r="K1745" s="4">
        <f>VLOOKUP(A1745,[1]Transactions!$A$2:$Y$3480,14,FALSE)</f>
        <v>37659</v>
      </c>
      <c r="M1745" t="b">
        <f>VLOOKUP(A1745,[1]Transactions!$A$2:$Y$3480,5,FALSE)</f>
        <v>1</v>
      </c>
      <c r="N1745" t="str">
        <f>VLOOKUP(A1745,[1]Transactions!$A$2:$Y$3480,6,FALSE)</f>
        <v>Approved</v>
      </c>
      <c r="O1745" t="str">
        <f>VLOOKUP(A1745,[1]Transactions!$A$1:$Y$3480,7,FALSE)</f>
        <v>OHM Cycles</v>
      </c>
      <c r="P1745" t="s">
        <v>43</v>
      </c>
      <c r="Q1745">
        <v>8</v>
      </c>
      <c r="R1745" t="s">
        <v>165</v>
      </c>
      <c r="S1745" t="s">
        <v>45</v>
      </c>
      <c r="T1745" t="s">
        <v>46</v>
      </c>
      <c r="U1745" t="s">
        <v>32</v>
      </c>
      <c r="V1745" t="s">
        <v>47</v>
      </c>
      <c r="W1745">
        <v>9</v>
      </c>
      <c r="X1745">
        <v>4</v>
      </c>
      <c r="Y1745">
        <v>3722.38</v>
      </c>
      <c r="Z1745">
        <v>872.38</v>
      </c>
      <c r="AA1745">
        <v>33</v>
      </c>
      <c r="AB1745">
        <v>152</v>
      </c>
      <c r="AC1745">
        <v>4</v>
      </c>
      <c r="AD1745">
        <v>2850</v>
      </c>
      <c r="AE1745">
        <f t="shared" si="195"/>
        <v>1</v>
      </c>
      <c r="AF1745">
        <f t="shared" si="196"/>
        <v>4</v>
      </c>
      <c r="AG1745">
        <f t="shared" si="192"/>
        <v>3</v>
      </c>
      <c r="AH1745">
        <f t="shared" si="193"/>
        <v>143</v>
      </c>
      <c r="AI1745" t="str">
        <f t="shared" si="194"/>
        <v>Bronz customer</v>
      </c>
    </row>
    <row r="1746" spans="1:35" x14ac:dyDescent="0.3">
      <c r="A1746">
        <v>401</v>
      </c>
      <c r="B1746" t="s">
        <v>5211</v>
      </c>
      <c r="C1746">
        <v>2579</v>
      </c>
      <c r="D1746" t="s">
        <v>24</v>
      </c>
      <c r="E1746" t="s">
        <v>25</v>
      </c>
      <c r="F1746">
        <v>5</v>
      </c>
      <c r="G1746" t="s">
        <v>5212</v>
      </c>
      <c r="H1746" t="s">
        <v>5213</v>
      </c>
      <c r="I1746" t="str">
        <f>VLOOKUP(A1746,[1]Transactions!$A$2:$Y$3480,8,FALSE)</f>
        <v>Road</v>
      </c>
      <c r="J1746">
        <f>VLOOKUP(A1746,[1]Transactions!$A$2:$Y$3480,13,FALSE)</f>
        <v>709.34</v>
      </c>
      <c r="K1746" s="4">
        <f>VLOOKUP(A1746,[1]Transactions!$A$2:$Y$3480,14,FALSE)</f>
        <v>33455</v>
      </c>
      <c r="M1746" t="b">
        <f>VLOOKUP(A1746,[1]Transactions!$A$2:$Y$3480,5,FALSE)</f>
        <v>0</v>
      </c>
      <c r="N1746" t="str">
        <f>VLOOKUP(A1746,[1]Transactions!$A$2:$Y$3480,6,FALSE)</f>
        <v>Approved</v>
      </c>
      <c r="O1746" t="str">
        <f>VLOOKUP(A1746,[1]Transactions!$A$1:$Y$3480,7,FALSE)</f>
        <v>Giant Bicycles</v>
      </c>
      <c r="P1746" t="s">
        <v>43</v>
      </c>
      <c r="Q1746">
        <v>56</v>
      </c>
      <c r="R1746" t="s">
        <v>762</v>
      </c>
      <c r="S1746" t="s">
        <v>57</v>
      </c>
      <c r="T1746" t="s">
        <v>31</v>
      </c>
      <c r="U1746" t="s">
        <v>32</v>
      </c>
      <c r="V1746" t="s">
        <v>47</v>
      </c>
      <c r="W1746">
        <v>15</v>
      </c>
      <c r="X1746">
        <v>7</v>
      </c>
      <c r="Y1746">
        <v>7478.68</v>
      </c>
      <c r="Z1746">
        <v>3835.65</v>
      </c>
      <c r="AA1746">
        <v>33</v>
      </c>
      <c r="AB1746">
        <v>29</v>
      </c>
      <c r="AC1746">
        <v>7</v>
      </c>
      <c r="AD1746">
        <v>3643.03</v>
      </c>
      <c r="AE1746">
        <f t="shared" si="195"/>
        <v>3</v>
      </c>
      <c r="AF1746">
        <f t="shared" si="196"/>
        <v>3</v>
      </c>
      <c r="AG1746">
        <f t="shared" si="192"/>
        <v>2</v>
      </c>
      <c r="AH1746">
        <f t="shared" si="193"/>
        <v>332</v>
      </c>
      <c r="AI1746" t="str">
        <f t="shared" si="194"/>
        <v>Silver Customer</v>
      </c>
    </row>
    <row r="1747" spans="1:35" x14ac:dyDescent="0.3">
      <c r="A1747">
        <v>1732</v>
      </c>
      <c r="B1747" t="s">
        <v>5214</v>
      </c>
      <c r="C1747">
        <v>3046</v>
      </c>
      <c r="D1747" t="s">
        <v>40</v>
      </c>
      <c r="E1747" t="s">
        <v>25</v>
      </c>
      <c r="F1747">
        <v>8</v>
      </c>
      <c r="G1747" t="s">
        <v>5215</v>
      </c>
      <c r="H1747" t="s">
        <v>5216</v>
      </c>
      <c r="I1747" t="str">
        <f>VLOOKUP(A1747,[1]Transactions!$A$2:$Y$3480,8,FALSE)</f>
        <v>Standard</v>
      </c>
      <c r="J1747">
        <f>VLOOKUP(A1747,[1]Transactions!$A$2:$Y$3480,13,FALSE)</f>
        <v>448.67999999999995</v>
      </c>
      <c r="K1747" s="4">
        <f>VLOOKUP(A1747,[1]Transactions!$A$2:$Y$3480,14,FALSE)</f>
        <v>35667</v>
      </c>
      <c r="M1747" t="b">
        <f>VLOOKUP(A1747,[1]Transactions!$A$2:$Y$3480,5,FALSE)</f>
        <v>0</v>
      </c>
      <c r="N1747" t="str">
        <f>VLOOKUP(A1747,[1]Transactions!$A$2:$Y$3480,6,FALSE)</f>
        <v>Approved</v>
      </c>
      <c r="O1747" t="str">
        <f>VLOOKUP(A1747,[1]Transactions!$A$1:$Y$3480,7,FALSE)</f>
        <v>Giant Bicycles</v>
      </c>
      <c r="P1747" t="s">
        <v>28</v>
      </c>
      <c r="Q1747">
        <v>95</v>
      </c>
      <c r="R1747" t="s">
        <v>123</v>
      </c>
      <c r="S1747" t="s">
        <v>7272</v>
      </c>
      <c r="T1747" t="s">
        <v>31</v>
      </c>
      <c r="U1747" t="s">
        <v>32</v>
      </c>
      <c r="V1747" t="s">
        <v>33</v>
      </c>
      <c r="W1747">
        <v>10</v>
      </c>
      <c r="X1747">
        <v>5</v>
      </c>
      <c r="Y1747">
        <v>4804.96</v>
      </c>
      <c r="Z1747">
        <v>2541.5700000000002</v>
      </c>
      <c r="AA1747">
        <v>42</v>
      </c>
      <c r="AB1747">
        <v>97</v>
      </c>
      <c r="AC1747">
        <v>5</v>
      </c>
      <c r="AD1747">
        <v>2263.39</v>
      </c>
      <c r="AE1747">
        <f t="shared" si="195"/>
        <v>1</v>
      </c>
      <c r="AF1747">
        <f>_xlfn.IFS(AC1747&gt;=14,1,AND(AC1747&lt;=14,AC1747&gt;7),2,AND(AC1747&lt;=7,AC1747&gt;=5),3,AND(AC1747&lt;=4,AC1747&gt;0),4)</f>
        <v>3</v>
      </c>
      <c r="AG1747">
        <f t="shared" si="192"/>
        <v>3</v>
      </c>
      <c r="AH1747">
        <f t="shared" si="193"/>
        <v>133</v>
      </c>
      <c r="AI1747" t="str">
        <f t="shared" si="194"/>
        <v>Bronz customer</v>
      </c>
    </row>
    <row r="1748" spans="1:35" x14ac:dyDescent="0.3">
      <c r="A1748">
        <v>1164</v>
      </c>
      <c r="B1748" t="s">
        <v>5217</v>
      </c>
      <c r="C1748">
        <v>3142</v>
      </c>
      <c r="D1748" t="s">
        <v>40</v>
      </c>
      <c r="E1748" t="s">
        <v>25</v>
      </c>
      <c r="F1748">
        <v>9</v>
      </c>
      <c r="G1748" t="s">
        <v>5218</v>
      </c>
      <c r="H1748" t="s">
        <v>5219</v>
      </c>
      <c r="I1748" t="str">
        <f>VLOOKUP(A1748,[1]Transactions!$A$2:$Y$3480,8,FALSE)</f>
        <v>Standard</v>
      </c>
      <c r="J1748">
        <f>VLOOKUP(A1748,[1]Transactions!$A$2:$Y$3480,13,FALSE)</f>
        <v>1279.3999999999999</v>
      </c>
      <c r="K1748" s="4">
        <f>VLOOKUP(A1748,[1]Transactions!$A$2:$Y$3480,14,FALSE)</f>
        <v>42226</v>
      </c>
      <c r="M1748" t="b">
        <f>VLOOKUP(A1748,[1]Transactions!$A$2:$Y$3480,5,FALSE)</f>
        <v>1</v>
      </c>
      <c r="N1748" t="str">
        <f>VLOOKUP(A1748,[1]Transactions!$A$2:$Y$3480,6,FALSE)</f>
        <v>Approved</v>
      </c>
      <c r="O1748" t="str">
        <f>VLOOKUP(A1748,[1]Transactions!$A$1:$Y$3480,7,FALSE)</f>
        <v>WeareA2B</v>
      </c>
      <c r="P1748" t="s">
        <v>43</v>
      </c>
      <c r="Q1748">
        <v>97</v>
      </c>
      <c r="R1748" t="s">
        <v>51</v>
      </c>
      <c r="S1748" t="s">
        <v>30</v>
      </c>
      <c r="T1748" t="s">
        <v>31</v>
      </c>
      <c r="U1748" t="s">
        <v>32</v>
      </c>
      <c r="V1748" t="s">
        <v>33</v>
      </c>
      <c r="W1748">
        <v>17</v>
      </c>
      <c r="X1748">
        <v>3</v>
      </c>
      <c r="Y1748">
        <v>2164.2199999999998</v>
      </c>
      <c r="Z1748">
        <v>1817.33</v>
      </c>
      <c r="AA1748">
        <v>43</v>
      </c>
      <c r="AB1748">
        <v>153</v>
      </c>
      <c r="AC1748">
        <v>3</v>
      </c>
      <c r="AD1748">
        <v>346.89</v>
      </c>
      <c r="AE1748">
        <f t="shared" si="195"/>
        <v>1</v>
      </c>
      <c r="AF1748">
        <f t="shared" si="196"/>
        <v>4</v>
      </c>
      <c r="AG1748">
        <f t="shared" si="192"/>
        <v>4</v>
      </c>
      <c r="AH1748">
        <f t="shared" si="193"/>
        <v>144</v>
      </c>
      <c r="AI1748" t="str">
        <f t="shared" si="194"/>
        <v>Bronz customer</v>
      </c>
    </row>
    <row r="1749" spans="1:35" x14ac:dyDescent="0.3">
      <c r="A1749">
        <v>1204</v>
      </c>
      <c r="B1749" t="s">
        <v>5220</v>
      </c>
      <c r="C1749">
        <v>2222</v>
      </c>
      <c r="D1749" t="s">
        <v>24</v>
      </c>
      <c r="E1749" t="s">
        <v>25</v>
      </c>
      <c r="F1749">
        <v>10</v>
      </c>
      <c r="G1749" t="s">
        <v>5221</v>
      </c>
      <c r="H1749" t="s">
        <v>5222</v>
      </c>
      <c r="I1749" t="str">
        <f>VLOOKUP(A1749,[1]Transactions!$A$2:$Y$3480,8,FALSE)</f>
        <v>Standard</v>
      </c>
      <c r="J1749">
        <f>VLOOKUP(A1749,[1]Transactions!$A$2:$Y$3480,13,FALSE)</f>
        <v>641.64</v>
      </c>
      <c r="K1749" s="4">
        <f>VLOOKUP(A1749,[1]Transactions!$A$2:$Y$3480,14,FALSE)</f>
        <v>41434</v>
      </c>
      <c r="M1749" t="b">
        <f>VLOOKUP(A1749,[1]Transactions!$A$2:$Y$3480,5,FALSE)</f>
        <v>0</v>
      </c>
      <c r="N1749" t="str">
        <f>VLOOKUP(A1749,[1]Transactions!$A$2:$Y$3480,6,FALSE)</f>
        <v>Approved</v>
      </c>
      <c r="O1749" t="str">
        <f>VLOOKUP(A1749,[1]Transactions!$A$1:$Y$3480,7,FALSE)</f>
        <v>Giant Bicycles</v>
      </c>
      <c r="P1749" t="s">
        <v>43</v>
      </c>
      <c r="Q1749">
        <v>12</v>
      </c>
      <c r="R1749" t="s">
        <v>665</v>
      </c>
      <c r="S1749" t="s">
        <v>119</v>
      </c>
      <c r="T1749" t="s">
        <v>38</v>
      </c>
      <c r="U1749" t="s">
        <v>32</v>
      </c>
      <c r="V1749" t="s">
        <v>33</v>
      </c>
      <c r="W1749">
        <v>16</v>
      </c>
      <c r="X1749">
        <v>1</v>
      </c>
      <c r="Y1749">
        <v>235.63</v>
      </c>
      <c r="Z1749">
        <v>125.07</v>
      </c>
      <c r="AA1749">
        <v>49</v>
      </c>
      <c r="AB1749">
        <v>200</v>
      </c>
      <c r="AC1749">
        <v>1</v>
      </c>
      <c r="AD1749">
        <v>110.56</v>
      </c>
      <c r="AE1749">
        <f t="shared" si="195"/>
        <v>1</v>
      </c>
      <c r="AF1749">
        <f t="shared" si="196"/>
        <v>4</v>
      </c>
      <c r="AG1749">
        <f t="shared" si="192"/>
        <v>4</v>
      </c>
      <c r="AH1749">
        <f t="shared" si="193"/>
        <v>144</v>
      </c>
      <c r="AI1749" t="str">
        <f t="shared" si="194"/>
        <v>Bronz customer</v>
      </c>
    </row>
    <row r="1750" spans="1:35" x14ac:dyDescent="0.3">
      <c r="A1750">
        <v>3026</v>
      </c>
      <c r="B1750" t="s">
        <v>5223</v>
      </c>
      <c r="C1750">
        <v>2164</v>
      </c>
      <c r="D1750" t="s">
        <v>24</v>
      </c>
      <c r="E1750" t="s">
        <v>25</v>
      </c>
      <c r="F1750">
        <v>9</v>
      </c>
      <c r="G1750" t="s">
        <v>5224</v>
      </c>
      <c r="H1750" t="s">
        <v>5225</v>
      </c>
      <c r="I1750" t="str">
        <f>VLOOKUP(A1750,[1]Transactions!$A$2:$Y$3480,8,FALSE)</f>
        <v>Standard</v>
      </c>
      <c r="J1750">
        <f>VLOOKUP(A1750,[1]Transactions!$A$2:$Y$3480,13,FALSE)</f>
        <v>182.81000000000017</v>
      </c>
      <c r="K1750" s="4">
        <f>VLOOKUP(A1750,[1]Transactions!$A$2:$Y$3480,14,FALSE)</f>
        <v>34586</v>
      </c>
      <c r="M1750">
        <f>VLOOKUP(A1750,[1]Transactions!$A$2:$Y$3480,5,FALSE)</f>
        <v>0</v>
      </c>
      <c r="N1750" t="str">
        <f>VLOOKUP(A1750,[1]Transactions!$A$2:$Y$3480,6,FALSE)</f>
        <v>Approved</v>
      </c>
      <c r="O1750" t="str">
        <f>VLOOKUP(A1750,[1]Transactions!$A$1:$Y$3480,7,FALSE)</f>
        <v>Norco Bicycles</v>
      </c>
      <c r="P1750" t="s">
        <v>43</v>
      </c>
      <c r="Q1750">
        <v>11</v>
      </c>
      <c r="R1750" t="s">
        <v>1846</v>
      </c>
      <c r="S1750" t="s">
        <v>176</v>
      </c>
      <c r="T1750" t="s">
        <v>31</v>
      </c>
      <c r="U1750" t="s">
        <v>32</v>
      </c>
      <c r="V1750" t="s">
        <v>33</v>
      </c>
      <c r="W1750">
        <v>5</v>
      </c>
      <c r="X1750">
        <v>5</v>
      </c>
      <c r="Y1750">
        <v>4489.49</v>
      </c>
      <c r="Z1750">
        <v>3054.54</v>
      </c>
      <c r="AA1750">
        <v>31</v>
      </c>
      <c r="AB1750">
        <v>92</v>
      </c>
      <c r="AC1750">
        <v>5</v>
      </c>
      <c r="AD1750">
        <v>1434.95</v>
      </c>
      <c r="AE1750">
        <f t="shared" si="195"/>
        <v>1</v>
      </c>
      <c r="AF1750">
        <f t="shared" ref="AF1750:AF1754" si="197">_xlfn.IFS(AC1750&gt;=14,1,AND(AC1750&lt;=14,AC1750&gt;7),2,AND(AC1750&lt;=7,AC1750&gt;=5),3,AND(AC1750&lt;=4,AC1750&gt;0),4)</f>
        <v>3</v>
      </c>
      <c r="AG1750">
        <f t="shared" si="192"/>
        <v>4</v>
      </c>
      <c r="AH1750">
        <f t="shared" si="193"/>
        <v>134</v>
      </c>
      <c r="AI1750" t="str">
        <f t="shared" si="194"/>
        <v>Bronz customer</v>
      </c>
    </row>
    <row r="1751" spans="1:35" x14ac:dyDescent="0.3">
      <c r="A1751">
        <v>3128</v>
      </c>
      <c r="B1751" t="s">
        <v>5226</v>
      </c>
      <c r="C1751">
        <v>3620</v>
      </c>
      <c r="D1751" t="s">
        <v>40</v>
      </c>
      <c r="E1751" t="s">
        <v>25</v>
      </c>
      <c r="F1751">
        <v>1</v>
      </c>
      <c r="G1751" t="s">
        <v>5227</v>
      </c>
      <c r="H1751" t="s">
        <v>5228</v>
      </c>
      <c r="I1751" t="str">
        <f>VLOOKUP(A1751,[1]Transactions!$A$2:$Y$3480,8,FALSE)</f>
        <v>Standard</v>
      </c>
      <c r="J1751">
        <f>VLOOKUP(A1751,[1]Transactions!$A$2:$Y$3480,13,FALSE)</f>
        <v>1660.88</v>
      </c>
      <c r="K1751" s="4">
        <f>VLOOKUP(A1751,[1]Transactions!$A$2:$Y$3480,14,FALSE)</f>
        <v>40672</v>
      </c>
      <c r="M1751" t="b">
        <f>VLOOKUP(A1751,[1]Transactions!$A$2:$Y$3480,5,FALSE)</f>
        <v>0</v>
      </c>
      <c r="N1751" t="str">
        <f>VLOOKUP(A1751,[1]Transactions!$A$2:$Y$3480,6,FALSE)</f>
        <v>Approved</v>
      </c>
      <c r="O1751" t="str">
        <f>VLOOKUP(A1751,[1]Transactions!$A$1:$Y$3480,7,FALSE)</f>
        <v>WeareA2B</v>
      </c>
      <c r="P1751" t="s">
        <v>43</v>
      </c>
      <c r="Q1751">
        <v>96</v>
      </c>
      <c r="R1751" t="s">
        <v>567</v>
      </c>
      <c r="S1751" t="s">
        <v>119</v>
      </c>
      <c r="T1751" t="s">
        <v>46</v>
      </c>
      <c r="U1751" t="s">
        <v>32</v>
      </c>
      <c r="V1751" t="s">
        <v>33</v>
      </c>
      <c r="W1751">
        <v>16</v>
      </c>
      <c r="X1751">
        <v>5</v>
      </c>
      <c r="Y1751">
        <v>5753.62</v>
      </c>
      <c r="Z1751">
        <v>2066.08</v>
      </c>
      <c r="AA1751">
        <v>55</v>
      </c>
      <c r="AB1751">
        <v>104</v>
      </c>
      <c r="AC1751">
        <v>5</v>
      </c>
      <c r="AD1751">
        <v>3687.54</v>
      </c>
      <c r="AE1751">
        <f t="shared" si="195"/>
        <v>1</v>
      </c>
      <c r="AF1751">
        <f t="shared" si="197"/>
        <v>3</v>
      </c>
      <c r="AG1751">
        <f t="shared" si="192"/>
        <v>2</v>
      </c>
      <c r="AH1751">
        <f t="shared" si="193"/>
        <v>132</v>
      </c>
      <c r="AI1751" t="str">
        <f t="shared" si="194"/>
        <v>Bronz customer</v>
      </c>
    </row>
    <row r="1752" spans="1:35" x14ac:dyDescent="0.3">
      <c r="A1752">
        <v>2435</v>
      </c>
      <c r="B1752" t="s">
        <v>5229</v>
      </c>
      <c r="C1752">
        <v>4019</v>
      </c>
      <c r="D1752" t="s">
        <v>53</v>
      </c>
      <c r="E1752" t="s">
        <v>25</v>
      </c>
      <c r="F1752">
        <v>7</v>
      </c>
      <c r="G1752" t="s">
        <v>5230</v>
      </c>
      <c r="H1752" t="s">
        <v>5231</v>
      </c>
      <c r="I1752" t="str">
        <f>VLOOKUP(A1752,[1]Transactions!$A$2:$Y$3480,8,FALSE)</f>
        <v>Standard</v>
      </c>
      <c r="J1752">
        <f>VLOOKUP(A1752,[1]Transactions!$A$2:$Y$3480,13,FALSE)</f>
        <v>1383.6100000000001</v>
      </c>
      <c r="K1752" s="4">
        <f>VLOOKUP(A1752,[1]Transactions!$A$2:$Y$3480,14,FALSE)</f>
        <v>40410</v>
      </c>
      <c r="M1752" t="b">
        <f>VLOOKUP(A1752,[1]Transactions!$A$2:$Y$3480,5,FALSE)</f>
        <v>1</v>
      </c>
      <c r="N1752" t="str">
        <f>VLOOKUP(A1752,[1]Transactions!$A$2:$Y$3480,6,FALSE)</f>
        <v>Approved</v>
      </c>
      <c r="O1752" t="str">
        <f>VLOOKUP(A1752,[1]Transactions!$A$1:$Y$3480,7,FALSE)</f>
        <v>Solex</v>
      </c>
      <c r="P1752" t="s">
        <v>43</v>
      </c>
      <c r="Q1752">
        <v>69</v>
      </c>
      <c r="R1752" t="s">
        <v>437</v>
      </c>
      <c r="S1752" t="s">
        <v>119</v>
      </c>
      <c r="T1752" t="s">
        <v>31</v>
      </c>
      <c r="U1752" t="s">
        <v>32</v>
      </c>
      <c r="V1752" t="s">
        <v>47</v>
      </c>
      <c r="W1752">
        <v>14</v>
      </c>
      <c r="X1752">
        <v>5</v>
      </c>
      <c r="Y1752">
        <v>6950.49</v>
      </c>
      <c r="Z1752">
        <v>4293.82</v>
      </c>
      <c r="AA1752">
        <v>59</v>
      </c>
      <c r="AB1752">
        <v>123</v>
      </c>
      <c r="AC1752">
        <v>5</v>
      </c>
      <c r="AD1752">
        <v>2656.67</v>
      </c>
      <c r="AE1752">
        <f t="shared" si="195"/>
        <v>1</v>
      </c>
      <c r="AF1752">
        <f t="shared" si="197"/>
        <v>3</v>
      </c>
      <c r="AG1752">
        <f t="shared" si="192"/>
        <v>3</v>
      </c>
      <c r="AH1752">
        <f t="shared" si="193"/>
        <v>133</v>
      </c>
      <c r="AI1752" t="str">
        <f t="shared" si="194"/>
        <v>Bronz customer</v>
      </c>
    </row>
    <row r="1753" spans="1:35" x14ac:dyDescent="0.3">
      <c r="A1753">
        <v>2096</v>
      </c>
      <c r="B1753" t="s">
        <v>5232</v>
      </c>
      <c r="C1753">
        <v>2575</v>
      </c>
      <c r="D1753" t="s">
        <v>24</v>
      </c>
      <c r="E1753" t="s">
        <v>25</v>
      </c>
      <c r="F1753">
        <v>8</v>
      </c>
      <c r="G1753" t="s">
        <v>5233</v>
      </c>
      <c r="H1753" t="s">
        <v>5234</v>
      </c>
      <c r="I1753" t="str">
        <f>VLOOKUP(A1753,[1]Transactions!$A$2:$Y$3480,8,FALSE)</f>
        <v>Standard</v>
      </c>
      <c r="J1753">
        <f>VLOOKUP(A1753,[1]Transactions!$A$2:$Y$3480,13,FALSE)</f>
        <v>1069.5500000000002</v>
      </c>
      <c r="K1753" s="4">
        <f>VLOOKUP(A1753,[1]Transactions!$A$2:$Y$3480,14,FALSE)</f>
        <v>38216</v>
      </c>
      <c r="M1753">
        <f>VLOOKUP(A1753,[1]Transactions!$A$2:$Y$3480,5,FALSE)</f>
        <v>0</v>
      </c>
      <c r="N1753" t="str">
        <f>VLOOKUP(A1753,[1]Transactions!$A$2:$Y$3480,6,FALSE)</f>
        <v>Approved</v>
      </c>
      <c r="O1753" t="str">
        <f>VLOOKUP(A1753,[1]Transactions!$A$1:$Y$3480,7,FALSE)</f>
        <v>WeareA2B</v>
      </c>
      <c r="P1753" t="s">
        <v>43</v>
      </c>
      <c r="Q1753">
        <v>74</v>
      </c>
      <c r="R1753" t="s">
        <v>407</v>
      </c>
      <c r="S1753" t="s">
        <v>183</v>
      </c>
      <c r="T1753" t="s">
        <v>46</v>
      </c>
      <c r="U1753" t="s">
        <v>32</v>
      </c>
      <c r="V1753" t="s">
        <v>33</v>
      </c>
      <c r="W1753">
        <v>12</v>
      </c>
      <c r="X1753">
        <v>5</v>
      </c>
      <c r="Y1753">
        <v>8229.84</v>
      </c>
      <c r="Z1753">
        <v>3909.42</v>
      </c>
      <c r="AA1753">
        <v>51</v>
      </c>
      <c r="AB1753">
        <v>132</v>
      </c>
      <c r="AC1753">
        <v>5</v>
      </c>
      <c r="AD1753">
        <v>4320.42</v>
      </c>
      <c r="AE1753">
        <f t="shared" si="195"/>
        <v>1</v>
      </c>
      <c r="AF1753">
        <f t="shared" si="197"/>
        <v>3</v>
      </c>
      <c r="AG1753">
        <f t="shared" si="192"/>
        <v>1</v>
      </c>
      <c r="AH1753">
        <f t="shared" si="193"/>
        <v>131</v>
      </c>
      <c r="AI1753" t="str">
        <f t="shared" si="194"/>
        <v>Bronz customer</v>
      </c>
    </row>
    <row r="1754" spans="1:35" x14ac:dyDescent="0.3">
      <c r="A1754">
        <v>2798</v>
      </c>
      <c r="B1754" t="s">
        <v>5235</v>
      </c>
      <c r="C1754">
        <v>3064</v>
      </c>
      <c r="D1754" t="s">
        <v>40</v>
      </c>
      <c r="E1754" t="s">
        <v>25</v>
      </c>
      <c r="F1754">
        <v>5</v>
      </c>
      <c r="G1754" t="s">
        <v>5236</v>
      </c>
      <c r="H1754" t="s">
        <v>5237</v>
      </c>
      <c r="I1754" t="str">
        <f>VLOOKUP(A1754,[1]Transactions!$A$2:$Y$3480,8,FALSE)</f>
        <v>Standard</v>
      </c>
      <c r="J1754">
        <f>VLOOKUP(A1754,[1]Transactions!$A$2:$Y$3480,13,FALSE)</f>
        <v>14.229999999999997</v>
      </c>
      <c r="K1754" s="4">
        <f>VLOOKUP(A1754,[1]Transactions!$A$2:$Y$3480,14,FALSE)</f>
        <v>40487</v>
      </c>
      <c r="M1754" t="b">
        <f>VLOOKUP(A1754,[1]Transactions!$A$2:$Y$3480,5,FALSE)</f>
        <v>1</v>
      </c>
      <c r="N1754" t="str">
        <f>VLOOKUP(A1754,[1]Transactions!$A$2:$Y$3480,6,FALSE)</f>
        <v>Approved</v>
      </c>
      <c r="O1754" t="str">
        <f>VLOOKUP(A1754,[1]Transactions!$A$1:$Y$3480,7,FALSE)</f>
        <v>OHM Cycles</v>
      </c>
      <c r="P1754" t="s">
        <v>28</v>
      </c>
      <c r="Q1754">
        <v>59</v>
      </c>
      <c r="R1754" t="s">
        <v>1053</v>
      </c>
      <c r="S1754" t="s">
        <v>7272</v>
      </c>
      <c r="T1754" t="s">
        <v>46</v>
      </c>
      <c r="U1754" t="s">
        <v>32</v>
      </c>
      <c r="V1754" t="s">
        <v>33</v>
      </c>
      <c r="W1754">
        <v>5</v>
      </c>
      <c r="X1754">
        <v>5</v>
      </c>
      <c r="Y1754">
        <v>3433.47</v>
      </c>
      <c r="Z1754">
        <v>2633.62</v>
      </c>
      <c r="AA1754">
        <v>55</v>
      </c>
      <c r="AB1754">
        <v>154</v>
      </c>
      <c r="AC1754">
        <v>5</v>
      </c>
      <c r="AD1754">
        <v>799.85</v>
      </c>
      <c r="AE1754">
        <f t="shared" si="195"/>
        <v>1</v>
      </c>
      <c r="AF1754">
        <f t="shared" si="197"/>
        <v>3</v>
      </c>
      <c r="AG1754">
        <f t="shared" si="192"/>
        <v>4</v>
      </c>
      <c r="AH1754">
        <f t="shared" si="193"/>
        <v>134</v>
      </c>
      <c r="AI1754" t="str">
        <f t="shared" si="194"/>
        <v>Bronz customer</v>
      </c>
    </row>
    <row r="1755" spans="1:35" x14ac:dyDescent="0.3">
      <c r="A1755">
        <v>555</v>
      </c>
      <c r="B1755" t="s">
        <v>5238</v>
      </c>
      <c r="C1755">
        <v>3564</v>
      </c>
      <c r="D1755" t="s">
        <v>40</v>
      </c>
      <c r="E1755" t="s">
        <v>25</v>
      </c>
      <c r="F1755">
        <v>4</v>
      </c>
      <c r="G1755" t="s">
        <v>5239</v>
      </c>
      <c r="H1755" t="s">
        <v>5240</v>
      </c>
      <c r="I1755" t="str">
        <f>VLOOKUP(A1755,[1]Transactions!$A$2:$Y$3480,8,FALSE)</f>
        <v>Standard</v>
      </c>
      <c r="J1755">
        <f>VLOOKUP(A1755,[1]Transactions!$A$2:$Y$3480,13,FALSE)</f>
        <v>437.46</v>
      </c>
      <c r="K1755" s="4">
        <f>VLOOKUP(A1755,[1]Transactions!$A$2:$Y$3480,14,FALSE)</f>
        <v>35052</v>
      </c>
      <c r="M1755" t="b">
        <f>VLOOKUP(A1755,[1]Transactions!$A$2:$Y$3480,5,FALSE)</f>
        <v>1</v>
      </c>
      <c r="N1755" t="str">
        <f>VLOOKUP(A1755,[1]Transactions!$A$2:$Y$3480,6,FALSE)</f>
        <v>Approved</v>
      </c>
      <c r="O1755" t="str">
        <f>VLOOKUP(A1755,[1]Transactions!$A$1:$Y$3480,7,FALSE)</f>
        <v>Solex</v>
      </c>
      <c r="P1755" t="s">
        <v>28</v>
      </c>
      <c r="Q1755">
        <v>99</v>
      </c>
      <c r="R1755" t="s">
        <v>44</v>
      </c>
      <c r="S1755" t="s">
        <v>176</v>
      </c>
      <c r="T1755" t="s">
        <v>31</v>
      </c>
      <c r="U1755" t="s">
        <v>32</v>
      </c>
      <c r="V1755" t="s">
        <v>47</v>
      </c>
      <c r="W1755">
        <v>4</v>
      </c>
      <c r="X1755">
        <v>4</v>
      </c>
      <c r="Y1755">
        <v>5261.73</v>
      </c>
      <c r="Z1755">
        <v>1756.1</v>
      </c>
      <c r="AA1755">
        <v>49</v>
      </c>
      <c r="AB1755">
        <v>165</v>
      </c>
      <c r="AC1755">
        <v>4</v>
      </c>
      <c r="AD1755">
        <v>3505.63</v>
      </c>
      <c r="AE1755">
        <f t="shared" si="195"/>
        <v>1</v>
      </c>
      <c r="AF1755">
        <f t="shared" si="196"/>
        <v>4</v>
      </c>
      <c r="AG1755">
        <f t="shared" si="192"/>
        <v>2</v>
      </c>
      <c r="AH1755">
        <f t="shared" si="193"/>
        <v>142</v>
      </c>
      <c r="AI1755" t="str">
        <f t="shared" si="194"/>
        <v>Bronz customer</v>
      </c>
    </row>
    <row r="1756" spans="1:35" x14ac:dyDescent="0.3">
      <c r="A1756">
        <v>890</v>
      </c>
      <c r="B1756" t="s">
        <v>5241</v>
      </c>
      <c r="C1756">
        <v>2026</v>
      </c>
      <c r="D1756" t="s">
        <v>24</v>
      </c>
      <c r="E1756" t="s">
        <v>25</v>
      </c>
      <c r="F1756">
        <v>11</v>
      </c>
      <c r="G1756" t="s">
        <v>5242</v>
      </c>
      <c r="H1756" t="s">
        <v>5243</v>
      </c>
      <c r="I1756" t="str">
        <f>VLOOKUP(A1756,[1]Transactions!$A$2:$Y$3480,8,FALSE)</f>
        <v>Standard</v>
      </c>
      <c r="J1756">
        <f>VLOOKUP(A1756,[1]Transactions!$A$2:$Y$3480,13,FALSE)</f>
        <v>152.54999999999995</v>
      </c>
      <c r="K1756" s="4">
        <f>VLOOKUP(A1756,[1]Transactions!$A$2:$Y$3480,14,FALSE)</f>
        <v>37838</v>
      </c>
      <c r="M1756" t="b">
        <f>VLOOKUP(A1756,[1]Transactions!$A$2:$Y$3480,5,FALSE)</f>
        <v>1</v>
      </c>
      <c r="N1756" t="str">
        <f>VLOOKUP(A1756,[1]Transactions!$A$2:$Y$3480,6,FALSE)</f>
        <v>Approved</v>
      </c>
      <c r="O1756" t="str">
        <f>VLOOKUP(A1756,[1]Transactions!$A$1:$Y$3480,7,FALSE)</f>
        <v>Trek Bicycles</v>
      </c>
      <c r="P1756" t="s">
        <v>43</v>
      </c>
      <c r="Q1756">
        <v>55</v>
      </c>
      <c r="R1756" t="s">
        <v>130</v>
      </c>
      <c r="S1756" t="s">
        <v>30</v>
      </c>
      <c r="T1756" t="s">
        <v>31</v>
      </c>
      <c r="U1756" t="s">
        <v>32</v>
      </c>
      <c r="V1756" t="s">
        <v>33</v>
      </c>
      <c r="W1756">
        <v>15</v>
      </c>
      <c r="X1756">
        <v>4</v>
      </c>
      <c r="Y1756">
        <v>4485.6000000000004</v>
      </c>
      <c r="Z1756">
        <v>2924.54</v>
      </c>
      <c r="AA1756">
        <v>46</v>
      </c>
      <c r="AB1756">
        <v>165</v>
      </c>
      <c r="AC1756">
        <v>4</v>
      </c>
      <c r="AD1756">
        <v>1561.06</v>
      </c>
      <c r="AE1756">
        <f t="shared" si="195"/>
        <v>1</v>
      </c>
      <c r="AF1756">
        <f t="shared" si="196"/>
        <v>4</v>
      </c>
      <c r="AG1756">
        <f t="shared" si="192"/>
        <v>4</v>
      </c>
      <c r="AH1756">
        <f t="shared" si="193"/>
        <v>144</v>
      </c>
      <c r="AI1756" t="str">
        <f t="shared" si="194"/>
        <v>Bronz customer</v>
      </c>
    </row>
    <row r="1757" spans="1:35" x14ac:dyDescent="0.3">
      <c r="A1757">
        <v>2462</v>
      </c>
      <c r="B1757" t="s">
        <v>5244</v>
      </c>
      <c r="C1757">
        <v>3028</v>
      </c>
      <c r="D1757" t="s">
        <v>40</v>
      </c>
      <c r="E1757" t="s">
        <v>25</v>
      </c>
      <c r="F1757">
        <v>8</v>
      </c>
      <c r="G1757" t="s">
        <v>5245</v>
      </c>
      <c r="H1757" t="s">
        <v>5246</v>
      </c>
      <c r="I1757" t="str">
        <f>VLOOKUP(A1757,[1]Transactions!$A$2:$Y$3480,8,FALSE)</f>
        <v>Standard</v>
      </c>
      <c r="J1757">
        <f>VLOOKUP(A1757,[1]Transactions!$A$2:$Y$3480,13,FALSE)</f>
        <v>110.56</v>
      </c>
      <c r="K1757" s="4">
        <f>VLOOKUP(A1757,[1]Transactions!$A$2:$Y$3480,14,FALSE)</f>
        <v>38206</v>
      </c>
      <c r="M1757" t="b">
        <f>VLOOKUP(A1757,[1]Transactions!$A$2:$Y$3480,5,FALSE)</f>
        <v>0</v>
      </c>
      <c r="N1757" t="str">
        <f>VLOOKUP(A1757,[1]Transactions!$A$2:$Y$3480,6,FALSE)</f>
        <v>Approved</v>
      </c>
      <c r="O1757" t="str">
        <f>VLOOKUP(A1757,[1]Transactions!$A$1:$Y$3480,7,FALSE)</f>
        <v>OHM Cycles</v>
      </c>
      <c r="P1757" t="s">
        <v>28</v>
      </c>
      <c r="Q1757">
        <v>17</v>
      </c>
      <c r="R1757" t="s">
        <v>283</v>
      </c>
      <c r="S1757" t="s">
        <v>96</v>
      </c>
      <c r="T1757" t="s">
        <v>38</v>
      </c>
      <c r="U1757" t="s">
        <v>32</v>
      </c>
      <c r="V1757" t="s">
        <v>47</v>
      </c>
      <c r="W1757">
        <v>21</v>
      </c>
      <c r="X1757">
        <v>5</v>
      </c>
      <c r="Y1757">
        <v>5679.63</v>
      </c>
      <c r="Z1757">
        <v>2198.1799999999998</v>
      </c>
      <c r="AA1757">
        <v>40</v>
      </c>
      <c r="AB1757">
        <v>24</v>
      </c>
      <c r="AC1757">
        <v>5</v>
      </c>
      <c r="AD1757">
        <v>3481.45</v>
      </c>
      <c r="AE1757">
        <f t="shared" si="195"/>
        <v>3</v>
      </c>
      <c r="AF1757">
        <f>_xlfn.IFS(AC1757&gt;=14,1,AND(AC1757&lt;=14,AC1757&gt;7),2,AND(AC1757&lt;=7,AC1757&gt;=5),3,AND(AC1757&lt;=4,AC1757&gt;0),4)</f>
        <v>3</v>
      </c>
      <c r="AG1757">
        <f t="shared" si="192"/>
        <v>2</v>
      </c>
      <c r="AH1757">
        <f t="shared" si="193"/>
        <v>332</v>
      </c>
      <c r="AI1757" t="str">
        <f t="shared" si="194"/>
        <v>Silver Customer</v>
      </c>
    </row>
    <row r="1758" spans="1:35" x14ac:dyDescent="0.3">
      <c r="A1758">
        <v>1216</v>
      </c>
      <c r="B1758" t="s">
        <v>5247</v>
      </c>
      <c r="C1758">
        <v>3175</v>
      </c>
      <c r="D1758" t="s">
        <v>40</v>
      </c>
      <c r="E1758" t="s">
        <v>25</v>
      </c>
      <c r="F1758">
        <v>7</v>
      </c>
      <c r="G1758" t="s">
        <v>5248</v>
      </c>
      <c r="H1758" t="s">
        <v>5249</v>
      </c>
      <c r="I1758" t="str">
        <f>VLOOKUP(A1758,[1]Transactions!$A$2:$Y$3480,8,FALSE)</f>
        <v>Standard</v>
      </c>
      <c r="J1758">
        <f>VLOOKUP(A1758,[1]Transactions!$A$2:$Y$3480,13,FALSE)</f>
        <v>64.509999999999991</v>
      </c>
      <c r="K1758" s="4">
        <f>VLOOKUP(A1758,[1]Transactions!$A$2:$Y$3480,14,FALSE)</f>
        <v>36145</v>
      </c>
      <c r="M1758" t="b">
        <f>VLOOKUP(A1758,[1]Transactions!$A$2:$Y$3480,5,FALSE)</f>
        <v>1</v>
      </c>
      <c r="N1758" t="str">
        <f>VLOOKUP(A1758,[1]Transactions!$A$2:$Y$3480,6,FALSE)</f>
        <v>Approved</v>
      </c>
      <c r="O1758" t="str">
        <f>VLOOKUP(A1758,[1]Transactions!$A$1:$Y$3480,7,FALSE)</f>
        <v>Norco Bicycles</v>
      </c>
      <c r="P1758" t="s">
        <v>43</v>
      </c>
      <c r="Q1758">
        <v>15</v>
      </c>
      <c r="R1758" t="s">
        <v>3522</v>
      </c>
      <c r="S1758" t="s">
        <v>183</v>
      </c>
      <c r="T1758" t="s">
        <v>38</v>
      </c>
      <c r="U1758" t="s">
        <v>32</v>
      </c>
      <c r="V1758" t="s">
        <v>33</v>
      </c>
      <c r="W1758">
        <v>10</v>
      </c>
      <c r="X1758">
        <v>3</v>
      </c>
      <c r="Y1758">
        <v>3294.19</v>
      </c>
      <c r="Z1758">
        <v>1152.55</v>
      </c>
      <c r="AA1758">
        <v>61</v>
      </c>
      <c r="AB1758">
        <v>7</v>
      </c>
      <c r="AC1758">
        <v>3</v>
      </c>
      <c r="AD1758">
        <v>2141.64</v>
      </c>
      <c r="AE1758">
        <f t="shared" si="195"/>
        <v>4</v>
      </c>
      <c r="AF1758">
        <f t="shared" si="196"/>
        <v>4</v>
      </c>
      <c r="AG1758">
        <f t="shared" si="192"/>
        <v>3</v>
      </c>
      <c r="AH1758">
        <f t="shared" si="193"/>
        <v>443</v>
      </c>
      <c r="AI1758" t="str">
        <f t="shared" si="194"/>
        <v>Platinum Customer</v>
      </c>
    </row>
    <row r="1759" spans="1:35" x14ac:dyDescent="0.3">
      <c r="A1759">
        <v>2326</v>
      </c>
      <c r="B1759" t="s">
        <v>5250</v>
      </c>
      <c r="C1759">
        <v>3204</v>
      </c>
      <c r="D1759" t="s">
        <v>40</v>
      </c>
      <c r="E1759" t="s">
        <v>25</v>
      </c>
      <c r="F1759">
        <v>11</v>
      </c>
      <c r="G1759" t="s">
        <v>5251</v>
      </c>
      <c r="H1759" t="s">
        <v>5252</v>
      </c>
      <c r="I1759" t="str">
        <f>VLOOKUP(A1759,[1]Transactions!$A$2:$Y$3480,8,FALSE)</f>
        <v>Standard</v>
      </c>
      <c r="J1759">
        <f>VLOOKUP(A1759,[1]Transactions!$A$2:$Y$3480,13,FALSE)</f>
        <v>737.56999999999994</v>
      </c>
      <c r="K1759" s="4">
        <f>VLOOKUP(A1759,[1]Transactions!$A$2:$Y$3480,14,FALSE)</f>
        <v>42218</v>
      </c>
      <c r="M1759" t="b">
        <f>VLOOKUP(A1759,[1]Transactions!$A$2:$Y$3480,5,FALSE)</f>
        <v>0</v>
      </c>
      <c r="N1759" t="str">
        <f>VLOOKUP(A1759,[1]Transactions!$A$2:$Y$3480,6,FALSE)</f>
        <v>Approved</v>
      </c>
      <c r="O1759" t="str">
        <f>VLOOKUP(A1759,[1]Transactions!$A$1:$Y$3480,7,FALSE)</f>
        <v>Norco Bicycles</v>
      </c>
      <c r="P1759" t="s">
        <v>28</v>
      </c>
      <c r="Q1759">
        <v>64</v>
      </c>
      <c r="R1759" t="s">
        <v>826</v>
      </c>
      <c r="S1759" t="s">
        <v>57</v>
      </c>
      <c r="T1759" t="s">
        <v>46</v>
      </c>
      <c r="U1759" t="s">
        <v>32</v>
      </c>
      <c r="V1759" t="s">
        <v>47</v>
      </c>
      <c r="W1759">
        <v>14</v>
      </c>
      <c r="X1759">
        <v>1</v>
      </c>
      <c r="Y1759">
        <v>774.53</v>
      </c>
      <c r="Z1759">
        <v>464.72</v>
      </c>
      <c r="AA1759">
        <v>54</v>
      </c>
      <c r="AB1759">
        <v>112</v>
      </c>
      <c r="AC1759">
        <v>1</v>
      </c>
      <c r="AD1759">
        <v>309.81</v>
      </c>
      <c r="AE1759">
        <f t="shared" si="195"/>
        <v>1</v>
      </c>
      <c r="AF1759">
        <f t="shared" si="196"/>
        <v>4</v>
      </c>
      <c r="AG1759">
        <f t="shared" si="192"/>
        <v>4</v>
      </c>
      <c r="AH1759">
        <f t="shared" si="193"/>
        <v>144</v>
      </c>
      <c r="AI1759" t="str">
        <f t="shared" si="194"/>
        <v>Bronz customer</v>
      </c>
    </row>
    <row r="1760" spans="1:35" x14ac:dyDescent="0.3">
      <c r="A1760">
        <v>495</v>
      </c>
      <c r="B1760" t="s">
        <v>5253</v>
      </c>
      <c r="C1760">
        <v>3185</v>
      </c>
      <c r="D1760" t="s">
        <v>40</v>
      </c>
      <c r="E1760" t="s">
        <v>25</v>
      </c>
      <c r="F1760">
        <v>9</v>
      </c>
      <c r="G1760" t="s">
        <v>5254</v>
      </c>
      <c r="H1760" t="s">
        <v>5255</v>
      </c>
      <c r="I1760" t="str">
        <f>VLOOKUP(A1760,[1]Transactions!$A$2:$Y$3480,8,FALSE)</f>
        <v>Standard</v>
      </c>
      <c r="J1760">
        <f>VLOOKUP(A1760,[1]Transactions!$A$2:$Y$3480,13,FALSE)</f>
        <v>690.49</v>
      </c>
      <c r="K1760" s="4">
        <f>VLOOKUP(A1760,[1]Transactions!$A$2:$Y$3480,14,FALSE)</f>
        <v>33455</v>
      </c>
      <c r="M1760" t="b">
        <f>VLOOKUP(A1760,[1]Transactions!$A$2:$Y$3480,5,FALSE)</f>
        <v>1</v>
      </c>
      <c r="N1760" t="str">
        <f>VLOOKUP(A1760,[1]Transactions!$A$2:$Y$3480,6,FALSE)</f>
        <v>Approved</v>
      </c>
      <c r="O1760" t="str">
        <f>VLOOKUP(A1760,[1]Transactions!$A$1:$Y$3480,7,FALSE)</f>
        <v>Solex</v>
      </c>
      <c r="P1760" t="s">
        <v>28</v>
      </c>
      <c r="Q1760">
        <v>91</v>
      </c>
      <c r="R1760" t="s">
        <v>206</v>
      </c>
      <c r="S1760" t="s">
        <v>45</v>
      </c>
      <c r="T1760" t="s">
        <v>31</v>
      </c>
      <c r="U1760" t="s">
        <v>32</v>
      </c>
      <c r="V1760" t="s">
        <v>33</v>
      </c>
      <c r="W1760">
        <v>6</v>
      </c>
      <c r="X1760">
        <v>6</v>
      </c>
      <c r="Y1760">
        <v>6120.14</v>
      </c>
      <c r="Z1760">
        <v>2033.1</v>
      </c>
      <c r="AA1760">
        <v>61</v>
      </c>
      <c r="AB1760">
        <v>128</v>
      </c>
      <c r="AC1760">
        <v>6</v>
      </c>
      <c r="AD1760">
        <v>4087.04</v>
      </c>
      <c r="AE1760">
        <f t="shared" si="195"/>
        <v>1</v>
      </c>
      <c r="AF1760">
        <f t="shared" si="196"/>
        <v>3</v>
      </c>
      <c r="AG1760">
        <f t="shared" si="192"/>
        <v>2</v>
      </c>
      <c r="AH1760">
        <f t="shared" si="193"/>
        <v>132</v>
      </c>
      <c r="AI1760" t="str">
        <f t="shared" si="194"/>
        <v>Bronz customer</v>
      </c>
    </row>
    <row r="1761" spans="1:35" x14ac:dyDescent="0.3">
      <c r="A1761">
        <v>1555</v>
      </c>
      <c r="B1761" t="s">
        <v>5256</v>
      </c>
      <c r="C1761">
        <v>2148</v>
      </c>
      <c r="D1761" t="s">
        <v>24</v>
      </c>
      <c r="E1761" t="s">
        <v>25</v>
      </c>
      <c r="F1761">
        <v>8</v>
      </c>
      <c r="G1761" t="s">
        <v>5257</v>
      </c>
      <c r="H1761" t="s">
        <v>5258</v>
      </c>
      <c r="I1761" t="str">
        <f>VLOOKUP(A1761,[1]Transactions!$A$2:$Y$3480,8,FALSE)</f>
        <v>Standard</v>
      </c>
      <c r="J1761">
        <f>VLOOKUP(A1761,[1]Transactions!$A$2:$Y$3480,13,FALSE)</f>
        <v>737.56999999999994</v>
      </c>
      <c r="K1761" s="4">
        <f>VLOOKUP(A1761,[1]Transactions!$A$2:$Y$3480,14,FALSE)</f>
        <v>37873</v>
      </c>
      <c r="M1761" t="b">
        <f>VLOOKUP(A1761,[1]Transactions!$A$2:$Y$3480,5,FALSE)</f>
        <v>1</v>
      </c>
      <c r="N1761" t="str">
        <f>VLOOKUP(A1761,[1]Transactions!$A$2:$Y$3480,6,FALSE)</f>
        <v>Approved</v>
      </c>
      <c r="O1761" t="str">
        <f>VLOOKUP(A1761,[1]Transactions!$A$1:$Y$3480,7,FALSE)</f>
        <v>Norco Bicycles</v>
      </c>
      <c r="P1761" t="s">
        <v>28</v>
      </c>
      <c r="Q1761">
        <v>60</v>
      </c>
      <c r="R1761" t="s">
        <v>295</v>
      </c>
      <c r="S1761" t="s">
        <v>30</v>
      </c>
      <c r="T1761" t="s">
        <v>46</v>
      </c>
      <c r="U1761" t="s">
        <v>32</v>
      </c>
      <c r="V1761" t="s">
        <v>47</v>
      </c>
      <c r="W1761">
        <v>15</v>
      </c>
      <c r="X1761">
        <v>7</v>
      </c>
      <c r="Y1761">
        <v>7885.78</v>
      </c>
      <c r="Z1761">
        <v>4778.42</v>
      </c>
      <c r="AA1761">
        <v>58</v>
      </c>
      <c r="AB1761">
        <v>133</v>
      </c>
      <c r="AC1761">
        <v>7</v>
      </c>
      <c r="AD1761">
        <v>3107.36</v>
      </c>
      <c r="AE1761">
        <f t="shared" si="195"/>
        <v>1</v>
      </c>
      <c r="AF1761">
        <f t="shared" si="196"/>
        <v>3</v>
      </c>
      <c r="AG1761">
        <f t="shared" si="192"/>
        <v>2</v>
      </c>
      <c r="AH1761">
        <f t="shared" si="193"/>
        <v>132</v>
      </c>
      <c r="AI1761" t="str">
        <f t="shared" si="194"/>
        <v>Bronz customer</v>
      </c>
    </row>
    <row r="1762" spans="1:35" x14ac:dyDescent="0.3">
      <c r="A1762">
        <v>371</v>
      </c>
      <c r="B1762" t="s">
        <v>5259</v>
      </c>
      <c r="C1762">
        <v>3215</v>
      </c>
      <c r="D1762" t="s">
        <v>40</v>
      </c>
      <c r="E1762" t="s">
        <v>25</v>
      </c>
      <c r="F1762">
        <v>4</v>
      </c>
      <c r="G1762" t="s">
        <v>1674</v>
      </c>
      <c r="H1762" t="s">
        <v>5260</v>
      </c>
      <c r="I1762" t="str">
        <f>VLOOKUP(A1762,[1]Transactions!$A$2:$Y$3480,8,FALSE)</f>
        <v>Standard</v>
      </c>
      <c r="J1762">
        <f>VLOOKUP(A1762,[1]Transactions!$A$2:$Y$3480,13,FALSE)</f>
        <v>1660.88</v>
      </c>
      <c r="K1762" s="4">
        <f>VLOOKUP(A1762,[1]Transactions!$A$2:$Y$3480,14,FALSE)</f>
        <v>40672</v>
      </c>
      <c r="M1762" t="b">
        <f>VLOOKUP(A1762,[1]Transactions!$A$2:$Y$3480,5,FALSE)</f>
        <v>0</v>
      </c>
      <c r="N1762" t="str">
        <f>VLOOKUP(A1762,[1]Transactions!$A$2:$Y$3480,6,FALSE)</f>
        <v>Approved</v>
      </c>
      <c r="O1762" t="str">
        <f>VLOOKUP(A1762,[1]Transactions!$A$1:$Y$3480,7,FALSE)</f>
        <v>WeareA2B</v>
      </c>
      <c r="P1762" t="s">
        <v>28</v>
      </c>
      <c r="Q1762">
        <v>7</v>
      </c>
      <c r="R1762" t="s">
        <v>1178</v>
      </c>
      <c r="S1762" t="s">
        <v>45</v>
      </c>
      <c r="T1762" t="s">
        <v>31</v>
      </c>
      <c r="U1762" t="s">
        <v>32</v>
      </c>
      <c r="V1762" t="s">
        <v>47</v>
      </c>
      <c r="W1762">
        <v>7</v>
      </c>
      <c r="X1762">
        <v>5</v>
      </c>
      <c r="Y1762">
        <v>6859.8</v>
      </c>
      <c r="Z1762">
        <v>1855.28</v>
      </c>
      <c r="AA1762">
        <v>66</v>
      </c>
      <c r="AB1762">
        <v>9</v>
      </c>
      <c r="AC1762">
        <v>5</v>
      </c>
      <c r="AD1762">
        <v>5004.5200000000004</v>
      </c>
      <c r="AE1762">
        <f t="shared" si="195"/>
        <v>4</v>
      </c>
      <c r="AF1762">
        <f t="shared" ref="AF1762:AF1763" si="198">_xlfn.IFS(AC1762&gt;=14,1,AND(AC1762&lt;=14,AC1762&gt;7),2,AND(AC1762&lt;=7,AC1762&gt;=5),3,AND(AC1762&lt;=4,AC1762&gt;0),4)</f>
        <v>3</v>
      </c>
      <c r="AG1762">
        <f t="shared" si="192"/>
        <v>1</v>
      </c>
      <c r="AH1762">
        <f t="shared" si="193"/>
        <v>431</v>
      </c>
      <c r="AI1762" t="str">
        <f t="shared" si="194"/>
        <v>Platinum Customer</v>
      </c>
    </row>
    <row r="1763" spans="1:35" x14ac:dyDescent="0.3">
      <c r="A1763">
        <v>2062</v>
      </c>
      <c r="B1763" t="s">
        <v>5261</v>
      </c>
      <c r="C1763">
        <v>4104</v>
      </c>
      <c r="D1763" t="s">
        <v>53</v>
      </c>
      <c r="E1763" t="s">
        <v>25</v>
      </c>
      <c r="F1763">
        <v>7</v>
      </c>
      <c r="G1763" t="s">
        <v>5262</v>
      </c>
      <c r="H1763" t="s">
        <v>5263</v>
      </c>
      <c r="I1763" t="str">
        <f>VLOOKUP(A1763,[1]Transactions!$A$2:$Y$3480,8,FALSE)</f>
        <v>Standard</v>
      </c>
      <c r="J1763">
        <f>VLOOKUP(A1763,[1]Transactions!$A$2:$Y$3480,13,FALSE)</f>
        <v>872.8900000000001</v>
      </c>
      <c r="K1763" s="4">
        <f>VLOOKUP(A1763,[1]Transactions!$A$2:$Y$3480,14,FALSE)</f>
        <v>41047</v>
      </c>
      <c r="M1763" t="b">
        <f>VLOOKUP(A1763,[1]Transactions!$A$2:$Y$3480,5,FALSE)</f>
        <v>1</v>
      </c>
      <c r="N1763" t="str">
        <f>VLOOKUP(A1763,[1]Transactions!$A$2:$Y$3480,6,FALSE)</f>
        <v>Approved</v>
      </c>
      <c r="O1763" t="str">
        <f>VLOOKUP(A1763,[1]Transactions!$A$1:$Y$3480,7,FALSE)</f>
        <v>Trek Bicycles</v>
      </c>
      <c r="P1763" t="s">
        <v>28</v>
      </c>
      <c r="Q1763">
        <v>67</v>
      </c>
      <c r="R1763" t="s">
        <v>44</v>
      </c>
      <c r="S1763" t="s">
        <v>57</v>
      </c>
      <c r="T1763" t="s">
        <v>31</v>
      </c>
      <c r="U1763" t="s">
        <v>32</v>
      </c>
      <c r="V1763" t="s">
        <v>47</v>
      </c>
      <c r="W1763">
        <v>18</v>
      </c>
      <c r="X1763">
        <v>5</v>
      </c>
      <c r="Y1763">
        <v>6976.84</v>
      </c>
      <c r="Z1763">
        <v>3511.43</v>
      </c>
      <c r="AA1763">
        <v>44</v>
      </c>
      <c r="AB1763">
        <v>42</v>
      </c>
      <c r="AC1763">
        <v>5</v>
      </c>
      <c r="AD1763">
        <v>3465.41</v>
      </c>
      <c r="AE1763">
        <f t="shared" si="195"/>
        <v>3</v>
      </c>
      <c r="AF1763">
        <f t="shared" si="198"/>
        <v>3</v>
      </c>
      <c r="AG1763">
        <f t="shared" si="192"/>
        <v>2</v>
      </c>
      <c r="AH1763">
        <f t="shared" si="193"/>
        <v>332</v>
      </c>
      <c r="AI1763" t="str">
        <f t="shared" si="194"/>
        <v>Silver Customer</v>
      </c>
    </row>
    <row r="1764" spans="1:35" x14ac:dyDescent="0.3">
      <c r="A1764">
        <v>1973</v>
      </c>
      <c r="B1764" t="s">
        <v>5264</v>
      </c>
      <c r="C1764">
        <v>2153</v>
      </c>
      <c r="D1764" t="s">
        <v>24</v>
      </c>
      <c r="E1764" t="s">
        <v>25</v>
      </c>
      <c r="F1764">
        <v>10</v>
      </c>
      <c r="G1764" t="s">
        <v>4934</v>
      </c>
      <c r="H1764" t="s">
        <v>5265</v>
      </c>
      <c r="I1764" t="str">
        <f>VLOOKUP(A1764,[1]Transactions!$A$2:$Y$3480,8,FALSE)</f>
        <v>Touring</v>
      </c>
      <c r="J1764">
        <f>VLOOKUP(A1764,[1]Transactions!$A$2:$Y$3480,13,FALSE)</f>
        <v>1630.25</v>
      </c>
      <c r="K1764" s="4">
        <f>VLOOKUP(A1764,[1]Transactions!$A$2:$Y$3480,14,FALSE)</f>
        <v>40670</v>
      </c>
      <c r="M1764" t="b">
        <f>VLOOKUP(A1764,[1]Transactions!$A$2:$Y$3480,5,FALSE)</f>
        <v>1</v>
      </c>
      <c r="N1764" t="str">
        <f>VLOOKUP(A1764,[1]Transactions!$A$2:$Y$3480,6,FALSE)</f>
        <v>Approved</v>
      </c>
      <c r="O1764" t="str">
        <f>VLOOKUP(A1764,[1]Transactions!$A$1:$Y$3480,7,FALSE)</f>
        <v>WeareA2B</v>
      </c>
      <c r="P1764" t="s">
        <v>43</v>
      </c>
      <c r="Q1764">
        <v>52</v>
      </c>
      <c r="R1764" t="s">
        <v>153</v>
      </c>
      <c r="S1764" t="s">
        <v>45</v>
      </c>
      <c r="T1764" t="s">
        <v>46</v>
      </c>
      <c r="U1764" t="s">
        <v>32</v>
      </c>
      <c r="V1764" t="s">
        <v>47</v>
      </c>
      <c r="W1764">
        <v>5</v>
      </c>
      <c r="X1764">
        <v>4</v>
      </c>
      <c r="Y1764">
        <v>4932.1000000000004</v>
      </c>
      <c r="Z1764">
        <v>1560.41</v>
      </c>
      <c r="AA1764">
        <v>40</v>
      </c>
      <c r="AB1764">
        <v>47</v>
      </c>
      <c r="AC1764">
        <v>4</v>
      </c>
      <c r="AD1764">
        <v>3371.69</v>
      </c>
      <c r="AE1764">
        <f t="shared" si="195"/>
        <v>2</v>
      </c>
      <c r="AF1764">
        <f t="shared" si="196"/>
        <v>4</v>
      </c>
      <c r="AG1764">
        <f t="shared" si="192"/>
        <v>2</v>
      </c>
      <c r="AH1764">
        <f t="shared" si="193"/>
        <v>242</v>
      </c>
      <c r="AI1764" t="str">
        <f t="shared" si="194"/>
        <v>Gold Customerr</v>
      </c>
    </row>
    <row r="1765" spans="1:35" x14ac:dyDescent="0.3">
      <c r="A1765">
        <v>2529</v>
      </c>
      <c r="B1765" t="s">
        <v>5266</v>
      </c>
      <c r="C1765">
        <v>3023</v>
      </c>
      <c r="D1765" t="s">
        <v>40</v>
      </c>
      <c r="E1765" t="s">
        <v>25</v>
      </c>
      <c r="F1765">
        <v>7</v>
      </c>
      <c r="G1765" t="s">
        <v>5267</v>
      </c>
      <c r="H1765" t="s">
        <v>5268</v>
      </c>
      <c r="I1765" t="str">
        <f>VLOOKUP(A1765,[1]Transactions!$A$2:$Y$3480,8,FALSE)</f>
        <v>Standard</v>
      </c>
      <c r="J1765">
        <f>VLOOKUP(A1765,[1]Transactions!$A$2:$Y$3480,13,FALSE)</f>
        <v>1028.76</v>
      </c>
      <c r="K1765" s="4">
        <f>VLOOKUP(A1765,[1]Transactions!$A$2:$Y$3480,14,FALSE)</f>
        <v>42710</v>
      </c>
      <c r="M1765" t="b">
        <f>VLOOKUP(A1765,[1]Transactions!$A$2:$Y$3480,5,FALSE)</f>
        <v>1</v>
      </c>
      <c r="N1765" t="str">
        <f>VLOOKUP(A1765,[1]Transactions!$A$2:$Y$3480,6,FALSE)</f>
        <v>Approved</v>
      </c>
      <c r="O1765" t="str">
        <f>VLOOKUP(A1765,[1]Transactions!$A$1:$Y$3480,7,FALSE)</f>
        <v>WeareA2B</v>
      </c>
      <c r="P1765" t="s">
        <v>28</v>
      </c>
      <c r="Q1765">
        <v>81</v>
      </c>
      <c r="R1765" t="s">
        <v>218</v>
      </c>
      <c r="S1765" t="s">
        <v>119</v>
      </c>
      <c r="T1765" t="s">
        <v>46</v>
      </c>
      <c r="U1765" t="s">
        <v>32</v>
      </c>
      <c r="V1765" t="s">
        <v>33</v>
      </c>
      <c r="W1765">
        <v>10</v>
      </c>
      <c r="X1765">
        <v>7</v>
      </c>
      <c r="Y1765">
        <v>9000.92</v>
      </c>
      <c r="Z1765">
        <v>4917.59</v>
      </c>
      <c r="AA1765">
        <v>66</v>
      </c>
      <c r="AB1765">
        <v>98</v>
      </c>
      <c r="AC1765">
        <v>7</v>
      </c>
      <c r="AD1765">
        <v>4083.33</v>
      </c>
      <c r="AE1765">
        <f t="shared" si="195"/>
        <v>1</v>
      </c>
      <c r="AF1765">
        <f t="shared" si="196"/>
        <v>3</v>
      </c>
      <c r="AG1765">
        <f t="shared" si="192"/>
        <v>2</v>
      </c>
      <c r="AH1765">
        <f t="shared" si="193"/>
        <v>132</v>
      </c>
      <c r="AI1765" t="str">
        <f t="shared" si="194"/>
        <v>Bronz customer</v>
      </c>
    </row>
    <row r="1766" spans="1:35" x14ac:dyDescent="0.3">
      <c r="A1766">
        <v>769</v>
      </c>
      <c r="B1766" t="s">
        <v>5269</v>
      </c>
      <c r="C1766">
        <v>2150</v>
      </c>
      <c r="D1766" t="s">
        <v>24</v>
      </c>
      <c r="E1766" t="s">
        <v>25</v>
      </c>
      <c r="F1766">
        <v>8</v>
      </c>
      <c r="G1766" t="s">
        <v>5270</v>
      </c>
      <c r="H1766" t="s">
        <v>5271</v>
      </c>
      <c r="I1766" t="str">
        <f>VLOOKUP(A1766,[1]Transactions!$A$2:$Y$3480,8,FALSE)</f>
        <v>Road</v>
      </c>
      <c r="J1766">
        <f>VLOOKUP(A1766,[1]Transactions!$A$2:$Y$3480,13,FALSE)</f>
        <v>198.22000000000003</v>
      </c>
      <c r="K1766" s="4">
        <f>VLOOKUP(A1766,[1]Transactions!$A$2:$Y$3480,14,FALSE)</f>
        <v>33879</v>
      </c>
      <c r="M1766" t="b">
        <f>VLOOKUP(A1766,[1]Transactions!$A$2:$Y$3480,5,FALSE)</f>
        <v>1</v>
      </c>
      <c r="N1766" t="str">
        <f>VLOOKUP(A1766,[1]Transactions!$A$2:$Y$3480,6,FALSE)</f>
        <v>Approved</v>
      </c>
      <c r="O1766" t="str">
        <f>VLOOKUP(A1766,[1]Transactions!$A$1:$Y$3480,7,FALSE)</f>
        <v>Giant Bicycles</v>
      </c>
      <c r="P1766" t="s">
        <v>28</v>
      </c>
      <c r="Q1766">
        <v>65</v>
      </c>
      <c r="R1766" t="s">
        <v>706</v>
      </c>
      <c r="S1766" t="s">
        <v>219</v>
      </c>
      <c r="T1766" t="s">
        <v>31</v>
      </c>
      <c r="U1766" t="s">
        <v>32</v>
      </c>
      <c r="V1766" t="s">
        <v>47</v>
      </c>
      <c r="W1766">
        <v>12</v>
      </c>
      <c r="X1766">
        <v>8</v>
      </c>
      <c r="Y1766">
        <v>9694.7900000000009</v>
      </c>
      <c r="Z1766">
        <v>4624.55</v>
      </c>
      <c r="AA1766">
        <v>58</v>
      </c>
      <c r="AB1766">
        <v>19</v>
      </c>
      <c r="AC1766">
        <v>8</v>
      </c>
      <c r="AD1766">
        <v>5070.24</v>
      </c>
      <c r="AE1766">
        <f t="shared" si="195"/>
        <v>3</v>
      </c>
      <c r="AF1766">
        <f t="shared" si="196"/>
        <v>2</v>
      </c>
      <c r="AG1766">
        <f t="shared" si="192"/>
        <v>1</v>
      </c>
      <c r="AH1766">
        <f t="shared" si="193"/>
        <v>321</v>
      </c>
      <c r="AI1766" t="str">
        <f t="shared" si="194"/>
        <v>Silver Customer</v>
      </c>
    </row>
    <row r="1767" spans="1:35" x14ac:dyDescent="0.3">
      <c r="A1767">
        <v>3183</v>
      </c>
      <c r="B1767" t="s">
        <v>5272</v>
      </c>
      <c r="C1767">
        <v>3165</v>
      </c>
      <c r="D1767" t="s">
        <v>40</v>
      </c>
      <c r="E1767" t="s">
        <v>25</v>
      </c>
      <c r="F1767">
        <v>10</v>
      </c>
      <c r="G1767" t="s">
        <v>270</v>
      </c>
      <c r="H1767" t="s">
        <v>5273</v>
      </c>
      <c r="I1767" t="str">
        <f>VLOOKUP(A1767,[1]Transactions!$A$2:$Y$3480,8,FALSE)</f>
        <v>Standard</v>
      </c>
      <c r="J1767">
        <f>VLOOKUP(A1767,[1]Transactions!$A$2:$Y$3480,13,FALSE)</f>
        <v>209.84000000000003</v>
      </c>
      <c r="K1767" s="4">
        <f>VLOOKUP(A1767,[1]Transactions!$A$2:$Y$3480,14,FALSE)</f>
        <v>38693</v>
      </c>
      <c r="M1767" t="b">
        <f>VLOOKUP(A1767,[1]Transactions!$A$2:$Y$3480,5,FALSE)</f>
        <v>1</v>
      </c>
      <c r="N1767" t="str">
        <f>VLOOKUP(A1767,[1]Transactions!$A$2:$Y$3480,6,FALSE)</f>
        <v>Approved</v>
      </c>
      <c r="O1767" t="str">
        <f>VLOOKUP(A1767,[1]Transactions!$A$1:$Y$3480,7,FALSE)</f>
        <v>Norco Bicycles</v>
      </c>
      <c r="P1767" t="s">
        <v>28</v>
      </c>
      <c r="Q1767">
        <v>64</v>
      </c>
      <c r="R1767" t="s">
        <v>44</v>
      </c>
      <c r="S1767" t="s">
        <v>30</v>
      </c>
      <c r="T1767" t="s">
        <v>31</v>
      </c>
      <c r="U1767" t="s">
        <v>32</v>
      </c>
      <c r="V1767" t="s">
        <v>47</v>
      </c>
      <c r="W1767">
        <v>14</v>
      </c>
      <c r="X1767">
        <v>8</v>
      </c>
      <c r="Y1767">
        <v>6607.77</v>
      </c>
      <c r="Z1767">
        <v>4548.72</v>
      </c>
      <c r="AA1767">
        <v>46</v>
      </c>
      <c r="AB1767">
        <v>11</v>
      </c>
      <c r="AC1767">
        <v>8</v>
      </c>
      <c r="AD1767">
        <v>2059.0500000000002</v>
      </c>
      <c r="AE1767">
        <f t="shared" si="195"/>
        <v>4</v>
      </c>
      <c r="AF1767">
        <f t="shared" si="196"/>
        <v>2</v>
      </c>
      <c r="AG1767">
        <f t="shared" si="192"/>
        <v>3</v>
      </c>
      <c r="AH1767">
        <f t="shared" si="193"/>
        <v>423</v>
      </c>
      <c r="AI1767" t="str">
        <f t="shared" si="194"/>
        <v>Platinum Customer</v>
      </c>
    </row>
    <row r="1768" spans="1:35" x14ac:dyDescent="0.3">
      <c r="A1768">
        <v>911</v>
      </c>
      <c r="B1768" t="s">
        <v>5274</v>
      </c>
      <c r="C1768">
        <v>2747</v>
      </c>
      <c r="D1768" t="s">
        <v>24</v>
      </c>
      <c r="E1768" t="s">
        <v>25</v>
      </c>
      <c r="F1768">
        <v>8</v>
      </c>
      <c r="G1768" t="s">
        <v>5275</v>
      </c>
      <c r="H1768" t="s">
        <v>5276</v>
      </c>
      <c r="I1768" t="str">
        <f>VLOOKUP(A1768,[1]Transactions!$A$2:$Y$3480,8,FALSE)</f>
        <v>Standard</v>
      </c>
      <c r="J1768">
        <f>VLOOKUP(A1768,[1]Transactions!$A$2:$Y$3480,13,FALSE)</f>
        <v>437.46</v>
      </c>
      <c r="K1768" s="4">
        <f>VLOOKUP(A1768,[1]Transactions!$A$2:$Y$3480,14,FALSE)</f>
        <v>35560</v>
      </c>
      <c r="M1768" t="b">
        <f>VLOOKUP(A1768,[1]Transactions!$A$2:$Y$3480,5,FALSE)</f>
        <v>1</v>
      </c>
      <c r="N1768" t="str">
        <f>VLOOKUP(A1768,[1]Transactions!$A$2:$Y$3480,6,FALSE)</f>
        <v>Approved</v>
      </c>
      <c r="O1768" t="str">
        <f>VLOOKUP(A1768,[1]Transactions!$A$1:$Y$3480,7,FALSE)</f>
        <v>Solex</v>
      </c>
      <c r="P1768" t="s">
        <v>28</v>
      </c>
      <c r="Q1768">
        <v>62</v>
      </c>
      <c r="R1768" t="s">
        <v>1156</v>
      </c>
      <c r="S1768" t="s">
        <v>176</v>
      </c>
      <c r="T1768" t="s">
        <v>38</v>
      </c>
      <c r="U1768" t="s">
        <v>32</v>
      </c>
      <c r="V1768" t="s">
        <v>47</v>
      </c>
      <c r="W1768">
        <v>3</v>
      </c>
      <c r="X1768">
        <v>5</v>
      </c>
      <c r="Y1768">
        <v>3792.6</v>
      </c>
      <c r="Z1768">
        <v>3159.25</v>
      </c>
      <c r="AA1768">
        <v>45</v>
      </c>
      <c r="AB1768">
        <v>56</v>
      </c>
      <c r="AC1768">
        <v>5</v>
      </c>
      <c r="AD1768">
        <v>633.35</v>
      </c>
      <c r="AE1768">
        <f t="shared" si="195"/>
        <v>2</v>
      </c>
      <c r="AF1768">
        <f>_xlfn.IFS(AC1768&gt;=14,1,AND(AC1768&lt;=14,AC1768&gt;7),2,AND(AC1768&lt;=7,AC1768&gt;=5),3,AND(AC1768&lt;=4,AC1768&gt;0),4)</f>
        <v>3</v>
      </c>
      <c r="AG1768">
        <f t="shared" si="192"/>
        <v>4</v>
      </c>
      <c r="AH1768">
        <f t="shared" si="193"/>
        <v>234</v>
      </c>
      <c r="AI1768" t="str">
        <f t="shared" si="194"/>
        <v>Gold Customerr</v>
      </c>
    </row>
    <row r="1769" spans="1:35" x14ac:dyDescent="0.3">
      <c r="A1769">
        <v>2494</v>
      </c>
      <c r="B1769" t="s">
        <v>5277</v>
      </c>
      <c r="C1769">
        <v>2166</v>
      </c>
      <c r="D1769" t="s">
        <v>24</v>
      </c>
      <c r="E1769" t="s">
        <v>25</v>
      </c>
      <c r="F1769">
        <v>9</v>
      </c>
      <c r="G1769" t="s">
        <v>5278</v>
      </c>
      <c r="H1769" t="s">
        <v>5279</v>
      </c>
      <c r="I1769" t="str">
        <f>VLOOKUP(A1769,[1]Transactions!$A$2:$Y$3480,8,FALSE)</f>
        <v>Standard</v>
      </c>
      <c r="J1769">
        <f>VLOOKUP(A1769,[1]Transactions!$A$2:$Y$3480,13,FALSE)</f>
        <v>195.33999999999992</v>
      </c>
      <c r="K1769" s="4">
        <f>VLOOKUP(A1769,[1]Transactions!$A$2:$Y$3480,14,FALSE)</f>
        <v>34115</v>
      </c>
      <c r="M1769" t="b">
        <f>VLOOKUP(A1769,[1]Transactions!$A$2:$Y$3480,5,FALSE)</f>
        <v>0</v>
      </c>
      <c r="N1769" t="str">
        <f>VLOOKUP(A1769,[1]Transactions!$A$2:$Y$3480,6,FALSE)</f>
        <v>Approved</v>
      </c>
      <c r="O1769" t="str">
        <f>VLOOKUP(A1769,[1]Transactions!$A$1:$Y$3480,7,FALSE)</f>
        <v>Trek Bicycles</v>
      </c>
      <c r="P1769" t="s">
        <v>43</v>
      </c>
      <c r="Q1769">
        <v>98</v>
      </c>
      <c r="R1769" t="s">
        <v>815</v>
      </c>
      <c r="S1769" t="s">
        <v>119</v>
      </c>
      <c r="T1769" t="s">
        <v>46</v>
      </c>
      <c r="U1769" t="s">
        <v>32</v>
      </c>
      <c r="V1769" t="s">
        <v>47</v>
      </c>
      <c r="W1769">
        <v>16</v>
      </c>
      <c r="X1769">
        <v>6</v>
      </c>
      <c r="Y1769">
        <v>5949.05</v>
      </c>
      <c r="Z1769">
        <v>3010.52</v>
      </c>
      <c r="AA1769">
        <v>46</v>
      </c>
      <c r="AB1769">
        <v>95</v>
      </c>
      <c r="AC1769">
        <v>6</v>
      </c>
      <c r="AD1769">
        <v>2938.53</v>
      </c>
      <c r="AE1769">
        <f t="shared" si="195"/>
        <v>1</v>
      </c>
      <c r="AF1769">
        <f t="shared" si="196"/>
        <v>3</v>
      </c>
      <c r="AG1769">
        <f t="shared" si="192"/>
        <v>2</v>
      </c>
      <c r="AH1769">
        <f t="shared" si="193"/>
        <v>132</v>
      </c>
      <c r="AI1769" t="str">
        <f t="shared" si="194"/>
        <v>Bronz customer</v>
      </c>
    </row>
    <row r="1770" spans="1:35" x14ac:dyDescent="0.3">
      <c r="A1770">
        <v>1362</v>
      </c>
      <c r="B1770" t="s">
        <v>5280</v>
      </c>
      <c r="C1770">
        <v>3224</v>
      </c>
      <c r="D1770" t="s">
        <v>40</v>
      </c>
      <c r="E1770" t="s">
        <v>25</v>
      </c>
      <c r="F1770">
        <v>5</v>
      </c>
      <c r="G1770" t="s">
        <v>5281</v>
      </c>
      <c r="H1770" t="s">
        <v>5282</v>
      </c>
      <c r="I1770" t="str">
        <f>VLOOKUP(A1770,[1]Transactions!$A$2:$Y$3480,8,FALSE)</f>
        <v>Standard</v>
      </c>
      <c r="J1770">
        <f>VLOOKUP(A1770,[1]Transactions!$A$2:$Y$3480,13,FALSE)</f>
        <v>471.6</v>
      </c>
      <c r="K1770" s="4">
        <f>VLOOKUP(A1770,[1]Transactions!$A$2:$Y$3480,14,FALSE)</f>
        <v>38482</v>
      </c>
      <c r="M1770">
        <f>VLOOKUP(A1770,[1]Transactions!$A$2:$Y$3480,5,FALSE)</f>
        <v>0</v>
      </c>
      <c r="N1770" t="str">
        <f>VLOOKUP(A1770,[1]Transactions!$A$2:$Y$3480,6,FALSE)</f>
        <v>Approved</v>
      </c>
      <c r="O1770" t="str">
        <f>VLOOKUP(A1770,[1]Transactions!$A$1:$Y$3480,7,FALSE)</f>
        <v>Giant Bicycles</v>
      </c>
      <c r="P1770" t="s">
        <v>43</v>
      </c>
      <c r="Q1770">
        <v>20</v>
      </c>
      <c r="R1770" t="s">
        <v>335</v>
      </c>
      <c r="S1770" t="s">
        <v>119</v>
      </c>
      <c r="T1770" t="s">
        <v>38</v>
      </c>
      <c r="U1770" t="s">
        <v>32</v>
      </c>
      <c r="V1770" t="s">
        <v>33</v>
      </c>
      <c r="W1770">
        <v>15</v>
      </c>
      <c r="X1770">
        <v>2</v>
      </c>
      <c r="Y1770">
        <v>2948.34</v>
      </c>
      <c r="Z1770">
        <v>1211.8900000000001</v>
      </c>
      <c r="AA1770">
        <v>47</v>
      </c>
      <c r="AB1770">
        <v>118</v>
      </c>
      <c r="AC1770">
        <v>2</v>
      </c>
      <c r="AD1770">
        <v>1736.45</v>
      </c>
      <c r="AE1770">
        <f t="shared" si="195"/>
        <v>1</v>
      </c>
      <c r="AF1770">
        <f t="shared" si="196"/>
        <v>4</v>
      </c>
      <c r="AG1770">
        <f t="shared" si="192"/>
        <v>4</v>
      </c>
      <c r="AH1770">
        <f t="shared" si="193"/>
        <v>144</v>
      </c>
      <c r="AI1770" t="str">
        <f t="shared" si="194"/>
        <v>Bronz customer</v>
      </c>
    </row>
    <row r="1771" spans="1:35" x14ac:dyDescent="0.3">
      <c r="A1771">
        <v>3112</v>
      </c>
      <c r="B1771" t="s">
        <v>5283</v>
      </c>
      <c r="C1771">
        <v>3162</v>
      </c>
      <c r="D1771" t="s">
        <v>40</v>
      </c>
      <c r="E1771" t="s">
        <v>25</v>
      </c>
      <c r="F1771">
        <v>11</v>
      </c>
      <c r="G1771" t="s">
        <v>5284</v>
      </c>
      <c r="H1771" t="s">
        <v>5285</v>
      </c>
      <c r="I1771" t="str">
        <f>VLOOKUP(A1771,[1]Transactions!$A$2:$Y$3480,8,FALSE)</f>
        <v>Road</v>
      </c>
      <c r="J1771">
        <f>VLOOKUP(A1771,[1]Transactions!$A$2:$Y$3480,13,FALSE)</f>
        <v>709.34</v>
      </c>
      <c r="K1771" s="4">
        <f>VLOOKUP(A1771,[1]Transactions!$A$2:$Y$3480,14,FALSE)</f>
        <v>42404</v>
      </c>
      <c r="M1771" t="b">
        <f>VLOOKUP(A1771,[1]Transactions!$A$2:$Y$3480,5,FALSE)</f>
        <v>1</v>
      </c>
      <c r="N1771" t="str">
        <f>VLOOKUP(A1771,[1]Transactions!$A$2:$Y$3480,6,FALSE)</f>
        <v>Approved</v>
      </c>
      <c r="O1771" t="str">
        <f>VLOOKUP(A1771,[1]Transactions!$A$1:$Y$3480,7,FALSE)</f>
        <v>Giant Bicycles</v>
      </c>
      <c r="P1771" t="s">
        <v>28</v>
      </c>
      <c r="Q1771">
        <v>41</v>
      </c>
      <c r="R1771" t="s">
        <v>111</v>
      </c>
      <c r="S1771" t="s">
        <v>57</v>
      </c>
      <c r="T1771" t="s">
        <v>46</v>
      </c>
      <c r="U1771" t="s">
        <v>32</v>
      </c>
      <c r="V1771" t="s">
        <v>33</v>
      </c>
      <c r="W1771">
        <v>1</v>
      </c>
      <c r="X1771">
        <v>8</v>
      </c>
      <c r="Y1771">
        <v>8006.59</v>
      </c>
      <c r="Z1771">
        <v>4970.63</v>
      </c>
      <c r="AA1771">
        <v>19</v>
      </c>
      <c r="AB1771">
        <v>11</v>
      </c>
      <c r="AC1771">
        <v>8</v>
      </c>
      <c r="AD1771">
        <v>3035.96</v>
      </c>
      <c r="AE1771">
        <f t="shared" si="195"/>
        <v>4</v>
      </c>
      <c r="AF1771">
        <f t="shared" si="196"/>
        <v>2</v>
      </c>
      <c r="AG1771">
        <f t="shared" si="192"/>
        <v>2</v>
      </c>
      <c r="AH1771">
        <f t="shared" si="193"/>
        <v>422</v>
      </c>
      <c r="AI1771" t="str">
        <f t="shared" si="194"/>
        <v>Platinum Customer</v>
      </c>
    </row>
    <row r="1772" spans="1:35" x14ac:dyDescent="0.3">
      <c r="A1772">
        <v>1529</v>
      </c>
      <c r="B1772" t="s">
        <v>5286</v>
      </c>
      <c r="C1772">
        <v>2145</v>
      </c>
      <c r="D1772" t="s">
        <v>24</v>
      </c>
      <c r="E1772" t="s">
        <v>25</v>
      </c>
      <c r="F1772">
        <v>8</v>
      </c>
      <c r="G1772" t="s">
        <v>5287</v>
      </c>
      <c r="H1772" t="s">
        <v>5288</v>
      </c>
      <c r="I1772" t="str">
        <f>VLOOKUP(A1772,[1]Transactions!$A$2:$Y$3480,8,FALSE)</f>
        <v>Standard</v>
      </c>
      <c r="J1772">
        <f>VLOOKUP(A1772,[1]Transactions!$A$2:$Y$3480,13,FALSE)</f>
        <v>327.9799999999999</v>
      </c>
      <c r="K1772" s="4">
        <f>VLOOKUP(A1772,[1]Transactions!$A$2:$Y$3480,14,FALSE)</f>
        <v>40779</v>
      </c>
      <c r="M1772" t="b">
        <f>VLOOKUP(A1772,[1]Transactions!$A$2:$Y$3480,5,FALSE)</f>
        <v>1</v>
      </c>
      <c r="N1772" t="str">
        <f>VLOOKUP(A1772,[1]Transactions!$A$2:$Y$3480,6,FALSE)</f>
        <v>Approved</v>
      </c>
      <c r="O1772" t="str">
        <f>VLOOKUP(A1772,[1]Transactions!$A$1:$Y$3480,7,FALSE)</f>
        <v>Solex</v>
      </c>
      <c r="P1772" t="s">
        <v>43</v>
      </c>
      <c r="Q1772">
        <v>0</v>
      </c>
      <c r="R1772" t="s">
        <v>2623</v>
      </c>
      <c r="S1772" t="s">
        <v>45</v>
      </c>
      <c r="T1772" t="s">
        <v>46</v>
      </c>
      <c r="U1772" t="s">
        <v>32</v>
      </c>
      <c r="V1772" t="s">
        <v>33</v>
      </c>
      <c r="W1772">
        <v>5</v>
      </c>
      <c r="X1772">
        <v>1</v>
      </c>
      <c r="Y1772">
        <v>1810</v>
      </c>
      <c r="Z1772">
        <v>1610.9</v>
      </c>
      <c r="AA1772">
        <v>33</v>
      </c>
      <c r="AB1772">
        <v>104</v>
      </c>
      <c r="AC1772">
        <v>1</v>
      </c>
      <c r="AD1772">
        <v>199.1</v>
      </c>
      <c r="AE1772">
        <f t="shared" si="195"/>
        <v>1</v>
      </c>
      <c r="AF1772">
        <f t="shared" si="196"/>
        <v>4</v>
      </c>
      <c r="AG1772">
        <f t="shared" si="192"/>
        <v>4</v>
      </c>
      <c r="AH1772">
        <f t="shared" si="193"/>
        <v>144</v>
      </c>
      <c r="AI1772" t="str">
        <f t="shared" si="194"/>
        <v>Bronz customer</v>
      </c>
    </row>
    <row r="1773" spans="1:35" x14ac:dyDescent="0.3">
      <c r="A1773">
        <v>2371</v>
      </c>
      <c r="B1773" t="s">
        <v>5289</v>
      </c>
      <c r="C1773">
        <v>2099</v>
      </c>
      <c r="D1773" t="s">
        <v>24</v>
      </c>
      <c r="E1773" t="s">
        <v>25</v>
      </c>
      <c r="F1773">
        <v>10</v>
      </c>
      <c r="G1773" t="s">
        <v>5290</v>
      </c>
      <c r="H1773" t="s">
        <v>5291</v>
      </c>
      <c r="I1773" t="str">
        <f>VLOOKUP(A1773,[1]Transactions!$A$2:$Y$3480,8,FALSE)</f>
        <v>Standard</v>
      </c>
      <c r="J1773">
        <f>VLOOKUP(A1773,[1]Transactions!$A$2:$Y$3480,13,FALSE)</f>
        <v>437.46</v>
      </c>
      <c r="K1773" s="4">
        <f>VLOOKUP(A1773,[1]Transactions!$A$2:$Y$3480,14,FALSE)</f>
        <v>35052</v>
      </c>
      <c r="M1773" t="b">
        <f>VLOOKUP(A1773,[1]Transactions!$A$2:$Y$3480,5,FALSE)</f>
        <v>0</v>
      </c>
      <c r="N1773" t="str">
        <f>VLOOKUP(A1773,[1]Transactions!$A$2:$Y$3480,6,FALSE)</f>
        <v>Approved</v>
      </c>
      <c r="O1773" t="str">
        <f>VLOOKUP(A1773,[1]Transactions!$A$1:$Y$3480,7,FALSE)</f>
        <v>Solex</v>
      </c>
      <c r="P1773" t="s">
        <v>43</v>
      </c>
      <c r="Q1773">
        <v>22</v>
      </c>
      <c r="R1773" t="s">
        <v>500</v>
      </c>
      <c r="S1773" t="s">
        <v>119</v>
      </c>
      <c r="T1773" t="s">
        <v>46</v>
      </c>
      <c r="U1773" t="s">
        <v>32</v>
      </c>
      <c r="V1773" t="s">
        <v>33</v>
      </c>
      <c r="W1773">
        <v>8</v>
      </c>
      <c r="X1773">
        <v>5</v>
      </c>
      <c r="Y1773">
        <v>7720.1</v>
      </c>
      <c r="Z1773">
        <v>5077.1499999999996</v>
      </c>
      <c r="AA1773">
        <v>53</v>
      </c>
      <c r="AB1773">
        <v>93</v>
      </c>
      <c r="AC1773">
        <v>5</v>
      </c>
      <c r="AD1773">
        <v>2642.95</v>
      </c>
      <c r="AE1773">
        <f t="shared" si="195"/>
        <v>1</v>
      </c>
      <c r="AF1773">
        <f>_xlfn.IFS(AC1773&gt;=14,1,AND(AC1773&lt;=14,AC1773&gt;7),2,AND(AC1773&lt;=7,AC1773&gt;=5),3,AND(AC1773&lt;=4,AC1773&gt;0),4)</f>
        <v>3</v>
      </c>
      <c r="AG1773">
        <f t="shared" si="192"/>
        <v>3</v>
      </c>
      <c r="AH1773">
        <f t="shared" si="193"/>
        <v>133</v>
      </c>
      <c r="AI1773" t="str">
        <f t="shared" si="194"/>
        <v>Bronz customer</v>
      </c>
    </row>
    <row r="1774" spans="1:35" x14ac:dyDescent="0.3">
      <c r="A1774">
        <v>2864</v>
      </c>
      <c r="B1774" t="s">
        <v>5292</v>
      </c>
      <c r="C1774">
        <v>3757</v>
      </c>
      <c r="D1774" t="s">
        <v>40</v>
      </c>
      <c r="E1774" t="s">
        <v>25</v>
      </c>
      <c r="F1774">
        <v>6</v>
      </c>
      <c r="G1774" t="s">
        <v>5293</v>
      </c>
      <c r="H1774" t="s">
        <v>5294</v>
      </c>
      <c r="I1774" t="str">
        <f>VLOOKUP(A1774,[1]Transactions!$A$2:$Y$3480,8,FALSE)</f>
        <v>Standard</v>
      </c>
      <c r="J1774">
        <f>VLOOKUP(A1774,[1]Transactions!$A$2:$Y$3480,13,FALSE)</f>
        <v>431.33000000000004</v>
      </c>
      <c r="K1774" s="4">
        <f>VLOOKUP(A1774,[1]Transactions!$A$2:$Y$3480,14,FALSE)</f>
        <v>37337</v>
      </c>
      <c r="M1774" t="b">
        <f>VLOOKUP(A1774,[1]Transactions!$A$2:$Y$3480,5,FALSE)</f>
        <v>0</v>
      </c>
      <c r="N1774" t="str">
        <f>VLOOKUP(A1774,[1]Transactions!$A$2:$Y$3480,6,FALSE)</f>
        <v>Approved</v>
      </c>
      <c r="O1774" t="str">
        <f>VLOOKUP(A1774,[1]Transactions!$A$1:$Y$3480,7,FALSE)</f>
        <v>Giant Bicycles</v>
      </c>
      <c r="P1774" t="s">
        <v>43</v>
      </c>
      <c r="Q1774">
        <v>36</v>
      </c>
      <c r="R1774" t="s">
        <v>706</v>
      </c>
      <c r="S1774" t="s">
        <v>219</v>
      </c>
      <c r="T1774" t="s">
        <v>31</v>
      </c>
      <c r="U1774" t="s">
        <v>32</v>
      </c>
      <c r="V1774" t="s">
        <v>47</v>
      </c>
      <c r="W1774">
        <v>21</v>
      </c>
      <c r="X1774">
        <v>4</v>
      </c>
      <c r="Y1774">
        <v>4770.7700000000004</v>
      </c>
      <c r="Z1774">
        <v>1747.77</v>
      </c>
      <c r="AA1774">
        <v>45</v>
      </c>
      <c r="AB1774">
        <v>17</v>
      </c>
      <c r="AC1774">
        <v>4</v>
      </c>
      <c r="AD1774">
        <v>3023</v>
      </c>
      <c r="AE1774">
        <f t="shared" si="195"/>
        <v>4</v>
      </c>
      <c r="AF1774">
        <f t="shared" si="196"/>
        <v>4</v>
      </c>
      <c r="AG1774">
        <f t="shared" si="192"/>
        <v>2</v>
      </c>
      <c r="AH1774">
        <f t="shared" si="193"/>
        <v>442</v>
      </c>
      <c r="AI1774" t="str">
        <f t="shared" si="194"/>
        <v>Platinum Customer</v>
      </c>
    </row>
    <row r="1775" spans="1:35" x14ac:dyDescent="0.3">
      <c r="A1775">
        <v>2203</v>
      </c>
      <c r="B1775" t="s">
        <v>5295</v>
      </c>
      <c r="C1775">
        <v>2026</v>
      </c>
      <c r="D1775" t="s">
        <v>24</v>
      </c>
      <c r="E1775" t="s">
        <v>25</v>
      </c>
      <c r="F1775">
        <v>10</v>
      </c>
      <c r="G1775" t="s">
        <v>5296</v>
      </c>
      <c r="H1775" t="s">
        <v>5297</v>
      </c>
      <c r="I1775" t="str">
        <f>VLOOKUP(A1775,[1]Transactions!$A$2:$Y$3480,8,FALSE)</f>
        <v>Standard</v>
      </c>
      <c r="J1775">
        <f>VLOOKUP(A1775,[1]Transactions!$A$2:$Y$3480,13,FALSE)</f>
        <v>437.46</v>
      </c>
      <c r="K1775" s="4">
        <f>VLOOKUP(A1775,[1]Transactions!$A$2:$Y$3480,14,FALSE)</f>
        <v>38750</v>
      </c>
      <c r="M1775" t="b">
        <f>VLOOKUP(A1775,[1]Transactions!$A$2:$Y$3480,5,FALSE)</f>
        <v>1</v>
      </c>
      <c r="N1775" t="str">
        <f>VLOOKUP(A1775,[1]Transactions!$A$2:$Y$3480,6,FALSE)</f>
        <v>Approved</v>
      </c>
      <c r="O1775" t="str">
        <f>VLOOKUP(A1775,[1]Transactions!$A$1:$Y$3480,7,FALSE)</f>
        <v>Solex</v>
      </c>
      <c r="P1775" t="s">
        <v>28</v>
      </c>
      <c r="Q1775">
        <v>13</v>
      </c>
      <c r="R1775" t="s">
        <v>80</v>
      </c>
      <c r="S1775" t="s">
        <v>30</v>
      </c>
      <c r="T1775" t="s">
        <v>46</v>
      </c>
      <c r="U1775" t="s">
        <v>32</v>
      </c>
      <c r="V1775" t="s">
        <v>33</v>
      </c>
      <c r="W1775">
        <v>2</v>
      </c>
      <c r="X1775">
        <v>5</v>
      </c>
      <c r="Y1775">
        <v>6421.1</v>
      </c>
      <c r="Z1775">
        <v>2952.05</v>
      </c>
      <c r="AA1775">
        <v>21</v>
      </c>
      <c r="AB1775">
        <v>49</v>
      </c>
      <c r="AC1775">
        <v>5</v>
      </c>
      <c r="AD1775">
        <v>3469.05</v>
      </c>
      <c r="AE1775">
        <f t="shared" si="195"/>
        <v>2</v>
      </c>
      <c r="AF1775">
        <f>_xlfn.IFS(AC1775&gt;=14,1,AND(AC1775&lt;=14,AC1775&gt;7),2,AND(AC1775&lt;=7,AC1775&gt;=5),3,AND(AC1775&lt;=4,AC1775&gt;0),4)</f>
        <v>3</v>
      </c>
      <c r="AG1775">
        <f t="shared" si="192"/>
        <v>2</v>
      </c>
      <c r="AH1775">
        <f t="shared" si="193"/>
        <v>232</v>
      </c>
      <c r="AI1775" t="str">
        <f t="shared" si="194"/>
        <v>Gold Customerr</v>
      </c>
    </row>
    <row r="1776" spans="1:35" x14ac:dyDescent="0.3">
      <c r="A1776">
        <v>1813</v>
      </c>
      <c r="B1776" t="s">
        <v>5298</v>
      </c>
      <c r="C1776">
        <v>4035</v>
      </c>
      <c r="D1776" t="s">
        <v>53</v>
      </c>
      <c r="E1776" t="s">
        <v>25</v>
      </c>
      <c r="F1776">
        <v>9</v>
      </c>
      <c r="G1776" t="s">
        <v>5299</v>
      </c>
      <c r="H1776" t="s">
        <v>5300</v>
      </c>
      <c r="I1776" t="str">
        <f>VLOOKUP(A1776,[1]Transactions!$A$2:$Y$3480,8,FALSE)</f>
        <v>Standard</v>
      </c>
      <c r="J1776">
        <f>VLOOKUP(A1776,[1]Transactions!$A$2:$Y$3480,13,FALSE)</f>
        <v>574.62000000000012</v>
      </c>
      <c r="K1776" s="4">
        <f>VLOOKUP(A1776,[1]Transactions!$A$2:$Y$3480,14,FALSE)</f>
        <v>42560</v>
      </c>
      <c r="M1776" t="b">
        <f>VLOOKUP(A1776,[1]Transactions!$A$2:$Y$3480,5,FALSE)</f>
        <v>1</v>
      </c>
      <c r="N1776" t="str">
        <f>VLOOKUP(A1776,[1]Transactions!$A$2:$Y$3480,6,FALSE)</f>
        <v>Approved</v>
      </c>
      <c r="O1776" t="str">
        <f>VLOOKUP(A1776,[1]Transactions!$A$1:$Y$3480,7,FALSE)</f>
        <v>Solex</v>
      </c>
      <c r="P1776" t="s">
        <v>43</v>
      </c>
      <c r="Q1776">
        <v>45</v>
      </c>
      <c r="R1776" t="s">
        <v>376</v>
      </c>
      <c r="S1776" t="s">
        <v>119</v>
      </c>
      <c r="T1776" t="s">
        <v>31</v>
      </c>
      <c r="U1776" t="s">
        <v>32</v>
      </c>
      <c r="V1776" t="s">
        <v>47</v>
      </c>
      <c r="W1776">
        <v>1</v>
      </c>
      <c r="X1776">
        <v>6</v>
      </c>
      <c r="Y1776">
        <v>6307.18</v>
      </c>
      <c r="Z1776">
        <v>4169.7299999999996</v>
      </c>
      <c r="AA1776">
        <v>19</v>
      </c>
      <c r="AB1776">
        <v>18</v>
      </c>
      <c r="AC1776">
        <v>6</v>
      </c>
      <c r="AD1776">
        <v>2137.4499999999998</v>
      </c>
      <c r="AE1776">
        <f t="shared" si="195"/>
        <v>3</v>
      </c>
      <c r="AF1776">
        <f t="shared" si="196"/>
        <v>3</v>
      </c>
      <c r="AG1776">
        <f t="shared" si="192"/>
        <v>3</v>
      </c>
      <c r="AH1776">
        <f t="shared" si="193"/>
        <v>333</v>
      </c>
      <c r="AI1776" t="str">
        <f t="shared" si="194"/>
        <v>Silver Customer</v>
      </c>
    </row>
    <row r="1777" spans="1:35" x14ac:dyDescent="0.3">
      <c r="A1777">
        <v>326</v>
      </c>
      <c r="B1777" t="s">
        <v>5301</v>
      </c>
      <c r="C1777">
        <v>2515</v>
      </c>
      <c r="D1777" t="s">
        <v>24</v>
      </c>
      <c r="E1777" t="s">
        <v>25</v>
      </c>
      <c r="F1777">
        <v>10</v>
      </c>
      <c r="G1777" t="s">
        <v>5302</v>
      </c>
      <c r="H1777" t="s">
        <v>5303</v>
      </c>
      <c r="I1777" t="str">
        <f>VLOOKUP(A1777,[1]Transactions!$A$2:$Y$3480,8,FALSE)</f>
        <v>Road</v>
      </c>
      <c r="J1777">
        <f>VLOOKUP(A1777,[1]Transactions!$A$2:$Y$3480,13,FALSE)</f>
        <v>1295.43</v>
      </c>
      <c r="K1777" s="4">
        <f>VLOOKUP(A1777,[1]Transactions!$A$2:$Y$3480,14,FALSE)</f>
        <v>34143</v>
      </c>
      <c r="M1777" t="b">
        <f>VLOOKUP(A1777,[1]Transactions!$A$2:$Y$3480,5,FALSE)</f>
        <v>0</v>
      </c>
      <c r="N1777" t="str">
        <f>VLOOKUP(A1777,[1]Transactions!$A$2:$Y$3480,6,FALSE)</f>
        <v>Approved</v>
      </c>
      <c r="O1777" t="str">
        <f>VLOOKUP(A1777,[1]Transactions!$A$1:$Y$3480,7,FALSE)</f>
        <v>Trek Bicycles</v>
      </c>
      <c r="P1777" t="s">
        <v>43</v>
      </c>
      <c r="Q1777">
        <v>74</v>
      </c>
      <c r="R1777" t="s">
        <v>372</v>
      </c>
      <c r="S1777" t="s">
        <v>45</v>
      </c>
      <c r="T1777" t="s">
        <v>31</v>
      </c>
      <c r="U1777" t="s">
        <v>32</v>
      </c>
      <c r="V1777" t="s">
        <v>47</v>
      </c>
      <c r="W1777">
        <v>6</v>
      </c>
      <c r="X1777">
        <v>3</v>
      </c>
      <c r="Y1777">
        <v>3419.08</v>
      </c>
      <c r="Z1777">
        <v>2217.83</v>
      </c>
      <c r="AA1777">
        <v>40</v>
      </c>
      <c r="AB1777">
        <v>161</v>
      </c>
      <c r="AC1777">
        <v>3</v>
      </c>
      <c r="AD1777">
        <v>1201.25</v>
      </c>
      <c r="AE1777">
        <f t="shared" si="195"/>
        <v>1</v>
      </c>
      <c r="AF1777">
        <f t="shared" si="196"/>
        <v>4</v>
      </c>
      <c r="AG1777">
        <f t="shared" si="192"/>
        <v>4</v>
      </c>
      <c r="AH1777">
        <f t="shared" si="193"/>
        <v>144</v>
      </c>
      <c r="AI1777" t="str">
        <f t="shared" si="194"/>
        <v>Bronz customer</v>
      </c>
    </row>
    <row r="1778" spans="1:35" x14ac:dyDescent="0.3">
      <c r="A1778">
        <v>409</v>
      </c>
      <c r="B1778" t="s">
        <v>5304</v>
      </c>
      <c r="C1778">
        <v>2066</v>
      </c>
      <c r="D1778" t="s">
        <v>24</v>
      </c>
      <c r="E1778" t="s">
        <v>25</v>
      </c>
      <c r="F1778">
        <v>9</v>
      </c>
      <c r="G1778" t="s">
        <v>5305</v>
      </c>
      <c r="H1778" t="s">
        <v>5306</v>
      </c>
      <c r="I1778" t="str">
        <f>VLOOKUP(A1778,[1]Transactions!$A$2:$Y$3480,8,FALSE)</f>
        <v>Mountain</v>
      </c>
      <c r="J1778">
        <f>VLOOKUP(A1778,[1]Transactions!$A$2:$Y$3480,13,FALSE)</f>
        <v>75.75</v>
      </c>
      <c r="K1778" s="4">
        <f>VLOOKUP(A1778,[1]Transactions!$A$2:$Y$3480,14,FALSE)</f>
        <v>40670</v>
      </c>
      <c r="M1778" t="b">
        <f>VLOOKUP(A1778,[1]Transactions!$A$2:$Y$3480,5,FALSE)</f>
        <v>0</v>
      </c>
      <c r="N1778" t="str">
        <f>VLOOKUP(A1778,[1]Transactions!$A$2:$Y$3480,6,FALSE)</f>
        <v>Approved</v>
      </c>
      <c r="O1778" t="str">
        <f>VLOOKUP(A1778,[1]Transactions!$A$1:$Y$3480,7,FALSE)</f>
        <v>Norco Bicycles</v>
      </c>
      <c r="P1778" t="s">
        <v>43</v>
      </c>
      <c r="Q1778">
        <v>84</v>
      </c>
      <c r="R1778" t="s">
        <v>425</v>
      </c>
      <c r="S1778" t="s">
        <v>30</v>
      </c>
      <c r="T1778" t="s">
        <v>31</v>
      </c>
      <c r="U1778" t="s">
        <v>32</v>
      </c>
      <c r="V1778" t="s">
        <v>33</v>
      </c>
      <c r="W1778">
        <v>13</v>
      </c>
      <c r="X1778">
        <v>4</v>
      </c>
      <c r="Y1778">
        <v>3610.11</v>
      </c>
      <c r="Z1778">
        <v>1342.27</v>
      </c>
      <c r="AA1778">
        <v>42</v>
      </c>
      <c r="AB1778">
        <v>13</v>
      </c>
      <c r="AC1778">
        <v>4</v>
      </c>
      <c r="AD1778">
        <v>2267.84</v>
      </c>
      <c r="AE1778">
        <f t="shared" si="195"/>
        <v>4</v>
      </c>
      <c r="AF1778">
        <f t="shared" si="196"/>
        <v>4</v>
      </c>
      <c r="AG1778">
        <f t="shared" si="192"/>
        <v>3</v>
      </c>
      <c r="AH1778">
        <f t="shared" si="193"/>
        <v>443</v>
      </c>
      <c r="AI1778" t="str">
        <f t="shared" si="194"/>
        <v>Platinum Customer</v>
      </c>
    </row>
    <row r="1779" spans="1:35" x14ac:dyDescent="0.3">
      <c r="A1779">
        <v>2962</v>
      </c>
      <c r="B1779" t="s">
        <v>5307</v>
      </c>
      <c r="C1779">
        <v>2029</v>
      </c>
      <c r="D1779" t="s">
        <v>24</v>
      </c>
      <c r="E1779" t="s">
        <v>25</v>
      </c>
      <c r="F1779">
        <v>11</v>
      </c>
      <c r="G1779" t="s">
        <v>5308</v>
      </c>
      <c r="H1779" t="s">
        <v>5309</v>
      </c>
      <c r="I1779" t="str">
        <f>VLOOKUP(A1779,[1]Transactions!$A$2:$Y$3480,8,FALSE)</f>
        <v>Road</v>
      </c>
      <c r="J1779">
        <f>VLOOKUP(A1779,[1]Transactions!$A$2:$Y$3480,13,FALSE)</f>
        <v>445.20999999999992</v>
      </c>
      <c r="K1779" s="4">
        <f>VLOOKUP(A1779,[1]Transactions!$A$2:$Y$3480,14,FALSE)</f>
        <v>33429</v>
      </c>
      <c r="M1779" t="b">
        <f>VLOOKUP(A1779,[1]Transactions!$A$2:$Y$3480,5,FALSE)</f>
        <v>1</v>
      </c>
      <c r="N1779" t="str">
        <f>VLOOKUP(A1779,[1]Transactions!$A$2:$Y$3480,6,FALSE)</f>
        <v>Approved</v>
      </c>
      <c r="O1779" t="str">
        <f>VLOOKUP(A1779,[1]Transactions!$A$1:$Y$3480,7,FALSE)</f>
        <v>Norco Bicycles</v>
      </c>
      <c r="P1779" t="s">
        <v>43</v>
      </c>
      <c r="Q1779">
        <v>26</v>
      </c>
      <c r="R1779" t="s">
        <v>84</v>
      </c>
      <c r="S1779" t="s">
        <v>176</v>
      </c>
      <c r="T1779" t="s">
        <v>31</v>
      </c>
      <c r="U1779" t="s">
        <v>32</v>
      </c>
      <c r="V1779" t="s">
        <v>47</v>
      </c>
      <c r="W1779">
        <v>15</v>
      </c>
      <c r="X1779">
        <v>3</v>
      </c>
      <c r="Y1779">
        <v>2837.74</v>
      </c>
      <c r="Z1779">
        <v>2393.09</v>
      </c>
      <c r="AA1779">
        <v>49</v>
      </c>
      <c r="AB1779">
        <v>77</v>
      </c>
      <c r="AC1779">
        <v>3</v>
      </c>
      <c r="AD1779">
        <v>444.65</v>
      </c>
      <c r="AE1779">
        <f t="shared" si="195"/>
        <v>2</v>
      </c>
      <c r="AF1779">
        <f t="shared" si="196"/>
        <v>4</v>
      </c>
      <c r="AG1779">
        <f t="shared" si="192"/>
        <v>4</v>
      </c>
      <c r="AH1779">
        <f t="shared" si="193"/>
        <v>244</v>
      </c>
      <c r="AI1779" t="str">
        <f t="shared" si="194"/>
        <v>Gold Customerr</v>
      </c>
    </row>
    <row r="1780" spans="1:35" x14ac:dyDescent="0.3">
      <c r="A1780">
        <v>2116</v>
      </c>
      <c r="B1780" t="s">
        <v>5310</v>
      </c>
      <c r="C1780">
        <v>3025</v>
      </c>
      <c r="D1780" t="s">
        <v>40</v>
      </c>
      <c r="E1780" t="s">
        <v>25</v>
      </c>
      <c r="F1780">
        <v>9</v>
      </c>
      <c r="G1780" t="s">
        <v>5311</v>
      </c>
      <c r="H1780" t="s">
        <v>5312</v>
      </c>
      <c r="I1780" t="str">
        <f>VLOOKUP(A1780,[1]Transactions!$A$2:$Y$3480,8,FALSE)</f>
        <v>Standard</v>
      </c>
      <c r="J1780">
        <f>VLOOKUP(A1780,[1]Transactions!$A$2:$Y$3480,13,FALSE)</f>
        <v>641.64</v>
      </c>
      <c r="K1780" s="4">
        <f>VLOOKUP(A1780,[1]Transactions!$A$2:$Y$3480,14,FALSE)</f>
        <v>41434</v>
      </c>
      <c r="M1780" t="b">
        <f>VLOOKUP(A1780,[1]Transactions!$A$2:$Y$3480,5,FALSE)</f>
        <v>1</v>
      </c>
      <c r="N1780" t="str">
        <f>VLOOKUP(A1780,[1]Transactions!$A$2:$Y$3480,6,FALSE)</f>
        <v>Approved</v>
      </c>
      <c r="O1780" t="str">
        <f>VLOOKUP(A1780,[1]Transactions!$A$1:$Y$3480,7,FALSE)</f>
        <v>Giant Bicycles</v>
      </c>
      <c r="P1780" t="s">
        <v>28</v>
      </c>
      <c r="Q1780">
        <v>81</v>
      </c>
      <c r="R1780" t="s">
        <v>360</v>
      </c>
      <c r="S1780" t="s">
        <v>45</v>
      </c>
      <c r="T1780" t="s">
        <v>38</v>
      </c>
      <c r="U1780" t="s">
        <v>32</v>
      </c>
      <c r="V1780" t="s">
        <v>33</v>
      </c>
      <c r="W1780">
        <v>9</v>
      </c>
      <c r="X1780">
        <v>4</v>
      </c>
      <c r="Y1780">
        <v>5827.96</v>
      </c>
      <c r="Z1780">
        <v>1699.33</v>
      </c>
      <c r="AA1780">
        <v>41</v>
      </c>
      <c r="AB1780">
        <v>105</v>
      </c>
      <c r="AC1780">
        <v>4</v>
      </c>
      <c r="AD1780">
        <v>4128.63</v>
      </c>
      <c r="AE1780">
        <f t="shared" si="195"/>
        <v>1</v>
      </c>
      <c r="AF1780">
        <f t="shared" si="196"/>
        <v>4</v>
      </c>
      <c r="AG1780">
        <f t="shared" si="192"/>
        <v>2</v>
      </c>
      <c r="AH1780">
        <f t="shared" si="193"/>
        <v>142</v>
      </c>
      <c r="AI1780" t="str">
        <f t="shared" si="194"/>
        <v>Bronz customer</v>
      </c>
    </row>
    <row r="1781" spans="1:35" x14ac:dyDescent="0.3">
      <c r="A1781">
        <v>2875</v>
      </c>
      <c r="B1781" t="s">
        <v>5313</v>
      </c>
      <c r="C1781">
        <v>4221</v>
      </c>
      <c r="D1781" t="s">
        <v>53</v>
      </c>
      <c r="E1781" t="s">
        <v>25</v>
      </c>
      <c r="F1781">
        <v>9</v>
      </c>
      <c r="G1781" t="s">
        <v>5314</v>
      </c>
      <c r="H1781" t="s">
        <v>5315</v>
      </c>
      <c r="I1781" t="str">
        <f>VLOOKUP(A1781,[1]Transactions!$A$2:$Y$3480,8,FALSE)</f>
        <v>Standard</v>
      </c>
      <c r="J1781">
        <f>VLOOKUP(A1781,[1]Transactions!$A$2:$Y$3480,13,FALSE)</f>
        <v>45.960000000000008</v>
      </c>
      <c r="K1781" s="4">
        <f>VLOOKUP(A1781,[1]Transactions!$A$2:$Y$3480,14,FALSE)</f>
        <v>35707</v>
      </c>
      <c r="M1781" t="b">
        <f>VLOOKUP(A1781,[1]Transactions!$A$2:$Y$3480,5,FALSE)</f>
        <v>0</v>
      </c>
      <c r="N1781" t="str">
        <f>VLOOKUP(A1781,[1]Transactions!$A$2:$Y$3480,6,FALSE)</f>
        <v>Approved</v>
      </c>
      <c r="O1781" t="str">
        <f>VLOOKUP(A1781,[1]Transactions!$A$1:$Y$3480,7,FALSE)</f>
        <v>OHM Cycles</v>
      </c>
      <c r="P1781" t="s">
        <v>28</v>
      </c>
      <c r="Q1781">
        <v>71</v>
      </c>
      <c r="R1781" t="s">
        <v>641</v>
      </c>
      <c r="S1781" t="s">
        <v>45</v>
      </c>
      <c r="T1781" t="s">
        <v>46</v>
      </c>
      <c r="U1781" t="s">
        <v>32</v>
      </c>
      <c r="V1781" t="s">
        <v>47</v>
      </c>
      <c r="W1781">
        <v>2</v>
      </c>
      <c r="X1781">
        <v>4</v>
      </c>
      <c r="Y1781">
        <v>5883.47</v>
      </c>
      <c r="Z1781">
        <v>2651.56</v>
      </c>
      <c r="AA1781">
        <v>21</v>
      </c>
      <c r="AB1781">
        <v>35</v>
      </c>
      <c r="AC1781">
        <v>4</v>
      </c>
      <c r="AD1781">
        <v>3231.91</v>
      </c>
      <c r="AE1781">
        <f t="shared" si="195"/>
        <v>3</v>
      </c>
      <c r="AF1781">
        <f t="shared" si="196"/>
        <v>4</v>
      </c>
      <c r="AG1781">
        <f t="shared" si="192"/>
        <v>2</v>
      </c>
      <c r="AH1781">
        <f t="shared" si="193"/>
        <v>342</v>
      </c>
      <c r="AI1781" t="str">
        <f t="shared" si="194"/>
        <v>Silver Customer</v>
      </c>
    </row>
    <row r="1782" spans="1:35" x14ac:dyDescent="0.3">
      <c r="A1782">
        <v>484</v>
      </c>
      <c r="B1782" t="s">
        <v>5316</v>
      </c>
      <c r="C1782">
        <v>2037</v>
      </c>
      <c r="D1782" t="s">
        <v>24</v>
      </c>
      <c r="E1782" t="s">
        <v>25</v>
      </c>
      <c r="F1782">
        <v>9</v>
      </c>
      <c r="G1782" t="s">
        <v>5317</v>
      </c>
      <c r="H1782" t="s">
        <v>5318</v>
      </c>
      <c r="I1782" t="str">
        <f>VLOOKUP(A1782,[1]Transactions!$A$2:$Y$3480,8,FALSE)</f>
        <v>Standard</v>
      </c>
      <c r="J1782">
        <f>VLOOKUP(A1782,[1]Transactions!$A$2:$Y$3480,13,FALSE)</f>
        <v>1702.5499999999997</v>
      </c>
      <c r="K1782" s="4">
        <f>VLOOKUP(A1782,[1]Transactions!$A$2:$Y$3480,14,FALSE)</f>
        <v>37823</v>
      </c>
      <c r="M1782" t="b">
        <f>VLOOKUP(A1782,[1]Transactions!$A$2:$Y$3480,5,FALSE)</f>
        <v>1</v>
      </c>
      <c r="N1782" t="str">
        <f>VLOOKUP(A1782,[1]Transactions!$A$2:$Y$3480,6,FALSE)</f>
        <v>Approved</v>
      </c>
      <c r="O1782" t="str">
        <f>VLOOKUP(A1782,[1]Transactions!$A$1:$Y$3480,7,FALSE)</f>
        <v>Trek Bicycles</v>
      </c>
      <c r="P1782" t="s">
        <v>28</v>
      </c>
      <c r="Q1782">
        <v>64</v>
      </c>
      <c r="R1782" t="s">
        <v>4079</v>
      </c>
      <c r="S1782" t="s">
        <v>119</v>
      </c>
      <c r="T1782" t="s">
        <v>31</v>
      </c>
      <c r="U1782" t="s">
        <v>32</v>
      </c>
      <c r="V1782" t="s">
        <v>47</v>
      </c>
      <c r="W1782">
        <v>22</v>
      </c>
      <c r="X1782">
        <v>4</v>
      </c>
      <c r="Y1782">
        <v>5277.37</v>
      </c>
      <c r="Z1782">
        <v>3676.83</v>
      </c>
      <c r="AA1782">
        <v>46</v>
      </c>
      <c r="AB1782">
        <v>19</v>
      </c>
      <c r="AC1782">
        <v>4</v>
      </c>
      <c r="AD1782">
        <v>1600.54</v>
      </c>
      <c r="AE1782">
        <f t="shared" si="195"/>
        <v>3</v>
      </c>
      <c r="AF1782">
        <f t="shared" si="196"/>
        <v>4</v>
      </c>
      <c r="AG1782">
        <f t="shared" si="192"/>
        <v>4</v>
      </c>
      <c r="AH1782">
        <f t="shared" si="193"/>
        <v>344</v>
      </c>
      <c r="AI1782" t="str">
        <f t="shared" si="194"/>
        <v>Silver Customer</v>
      </c>
    </row>
    <row r="1783" spans="1:35" x14ac:dyDescent="0.3">
      <c r="A1783">
        <v>2256</v>
      </c>
      <c r="B1783" t="s">
        <v>5319</v>
      </c>
      <c r="C1783">
        <v>2560</v>
      </c>
      <c r="D1783" t="s">
        <v>24</v>
      </c>
      <c r="E1783" t="s">
        <v>25</v>
      </c>
      <c r="F1783">
        <v>9</v>
      </c>
      <c r="G1783" t="s">
        <v>951</v>
      </c>
      <c r="H1783" t="s">
        <v>5320</v>
      </c>
      <c r="I1783" t="str">
        <f>VLOOKUP(A1783,[1]Transactions!$A$2:$Y$3480,8,FALSE)</f>
        <v>Road</v>
      </c>
      <c r="J1783">
        <f>VLOOKUP(A1783,[1]Transactions!$A$2:$Y$3480,13,FALSE)</f>
        <v>199.09999999999991</v>
      </c>
      <c r="K1783" s="4">
        <f>VLOOKUP(A1783,[1]Transactions!$A$2:$Y$3480,14,FALSE)</f>
        <v>39526</v>
      </c>
      <c r="M1783" t="b">
        <f>VLOOKUP(A1783,[1]Transactions!$A$2:$Y$3480,5,FALSE)</f>
        <v>0</v>
      </c>
      <c r="N1783" t="str">
        <f>VLOOKUP(A1783,[1]Transactions!$A$2:$Y$3480,6,FALSE)</f>
        <v>Approved</v>
      </c>
      <c r="O1783" t="str">
        <f>VLOOKUP(A1783,[1]Transactions!$A$1:$Y$3480,7,FALSE)</f>
        <v>OHM Cycles</v>
      </c>
      <c r="P1783" t="s">
        <v>43</v>
      </c>
      <c r="Q1783">
        <v>28</v>
      </c>
      <c r="R1783" t="s">
        <v>648</v>
      </c>
      <c r="S1783" t="s">
        <v>57</v>
      </c>
      <c r="T1783" t="s">
        <v>31</v>
      </c>
      <c r="U1783" t="s">
        <v>32</v>
      </c>
      <c r="V1783" t="s">
        <v>47</v>
      </c>
      <c r="W1783">
        <v>15</v>
      </c>
      <c r="X1783">
        <v>3</v>
      </c>
      <c r="Y1783">
        <v>4499.8500000000004</v>
      </c>
      <c r="Z1783">
        <v>3038.85</v>
      </c>
      <c r="AA1783">
        <v>42</v>
      </c>
      <c r="AB1783">
        <v>169</v>
      </c>
      <c r="AC1783">
        <v>3</v>
      </c>
      <c r="AD1783">
        <v>1461</v>
      </c>
      <c r="AE1783">
        <f t="shared" si="195"/>
        <v>1</v>
      </c>
      <c r="AF1783">
        <f t="shared" si="196"/>
        <v>4</v>
      </c>
      <c r="AG1783">
        <f t="shared" si="192"/>
        <v>4</v>
      </c>
      <c r="AH1783">
        <f t="shared" si="193"/>
        <v>144</v>
      </c>
      <c r="AI1783" t="str">
        <f t="shared" si="194"/>
        <v>Bronz customer</v>
      </c>
    </row>
    <row r="1784" spans="1:35" x14ac:dyDescent="0.3">
      <c r="A1784">
        <v>2292</v>
      </c>
      <c r="B1784" t="s">
        <v>5321</v>
      </c>
      <c r="C1784">
        <v>2525</v>
      </c>
      <c r="D1784" t="s">
        <v>24</v>
      </c>
      <c r="E1784" t="s">
        <v>25</v>
      </c>
      <c r="F1784">
        <v>9</v>
      </c>
      <c r="G1784" t="s">
        <v>5322</v>
      </c>
      <c r="H1784" t="s">
        <v>5323</v>
      </c>
      <c r="I1784" t="str">
        <f>VLOOKUP(A1784,[1]Transactions!$A$2:$Y$3480,8,FALSE)</f>
        <v>Standard</v>
      </c>
      <c r="J1784">
        <f>VLOOKUP(A1784,[1]Transactions!$A$2:$Y$3480,13,FALSE)</f>
        <v>409.86000000000013</v>
      </c>
      <c r="K1784" s="4">
        <f>VLOOKUP(A1784,[1]Transactions!$A$2:$Y$3480,14,FALSE)</f>
        <v>39880</v>
      </c>
      <c r="M1784" t="b">
        <f>VLOOKUP(A1784,[1]Transactions!$A$2:$Y$3480,5,FALSE)</f>
        <v>1</v>
      </c>
      <c r="N1784" t="str">
        <f>VLOOKUP(A1784,[1]Transactions!$A$2:$Y$3480,6,FALSE)</f>
        <v>Approved</v>
      </c>
      <c r="O1784" t="str">
        <f>VLOOKUP(A1784,[1]Transactions!$A$1:$Y$3480,7,FALSE)</f>
        <v>Solex</v>
      </c>
      <c r="P1784" t="s">
        <v>43</v>
      </c>
      <c r="Q1784">
        <v>17</v>
      </c>
      <c r="R1784" t="s">
        <v>141</v>
      </c>
      <c r="S1784" t="s">
        <v>30</v>
      </c>
      <c r="T1784" t="s">
        <v>31</v>
      </c>
      <c r="U1784" t="s">
        <v>32</v>
      </c>
      <c r="V1784" t="s">
        <v>33</v>
      </c>
      <c r="W1784">
        <v>2</v>
      </c>
      <c r="X1784">
        <v>7</v>
      </c>
      <c r="Y1784">
        <v>8732.6200000000008</v>
      </c>
      <c r="Z1784">
        <v>3963.77</v>
      </c>
      <c r="AA1784">
        <v>22</v>
      </c>
      <c r="AB1784">
        <v>45</v>
      </c>
      <c r="AC1784">
        <v>7</v>
      </c>
      <c r="AD1784">
        <v>4768.8500000000004</v>
      </c>
      <c r="AE1784">
        <f t="shared" si="195"/>
        <v>2</v>
      </c>
      <c r="AF1784">
        <f t="shared" si="196"/>
        <v>3</v>
      </c>
      <c r="AG1784">
        <f t="shared" si="192"/>
        <v>1</v>
      </c>
      <c r="AH1784">
        <f t="shared" si="193"/>
        <v>231</v>
      </c>
      <c r="AI1784" t="str">
        <f t="shared" si="194"/>
        <v>Gold Customerr</v>
      </c>
    </row>
    <row r="1785" spans="1:35" x14ac:dyDescent="0.3">
      <c r="A1785">
        <v>1572</v>
      </c>
      <c r="B1785" t="s">
        <v>5324</v>
      </c>
      <c r="C1785">
        <v>2126</v>
      </c>
      <c r="D1785" t="s">
        <v>24</v>
      </c>
      <c r="E1785" t="s">
        <v>25</v>
      </c>
      <c r="F1785">
        <v>12</v>
      </c>
      <c r="G1785" t="s">
        <v>5325</v>
      </c>
      <c r="H1785" t="s">
        <v>5326</v>
      </c>
      <c r="I1785" t="str">
        <f>VLOOKUP(A1785,[1]Transactions!$A$2:$Y$3480,8,FALSE)</f>
        <v>Road</v>
      </c>
      <c r="J1785">
        <f>VLOOKUP(A1785,[1]Transactions!$A$2:$Y$3480,13,FALSE)</f>
        <v>309.80999999999995</v>
      </c>
      <c r="K1785" s="4">
        <f>VLOOKUP(A1785,[1]Transactions!$A$2:$Y$3480,14,FALSE)</f>
        <v>35560</v>
      </c>
      <c r="M1785" t="b">
        <f>VLOOKUP(A1785,[1]Transactions!$A$2:$Y$3480,5,FALSE)</f>
        <v>1</v>
      </c>
      <c r="N1785" t="str">
        <f>VLOOKUP(A1785,[1]Transactions!$A$2:$Y$3480,6,FALSE)</f>
        <v>Approved</v>
      </c>
      <c r="O1785" t="str">
        <f>VLOOKUP(A1785,[1]Transactions!$A$1:$Y$3480,7,FALSE)</f>
        <v>Norco Bicycles</v>
      </c>
      <c r="P1785" t="s">
        <v>28</v>
      </c>
      <c r="Q1785">
        <v>51</v>
      </c>
      <c r="R1785" t="s">
        <v>1071</v>
      </c>
      <c r="S1785" t="s">
        <v>45</v>
      </c>
      <c r="T1785" t="s">
        <v>46</v>
      </c>
      <c r="U1785" t="s">
        <v>32</v>
      </c>
      <c r="V1785" t="s">
        <v>33</v>
      </c>
      <c r="W1785">
        <v>16</v>
      </c>
      <c r="X1785">
        <v>6</v>
      </c>
      <c r="Y1785">
        <v>10119.879999999999</v>
      </c>
      <c r="Z1785">
        <v>2468.86</v>
      </c>
      <c r="AA1785">
        <v>63</v>
      </c>
      <c r="AB1785">
        <v>82</v>
      </c>
      <c r="AC1785">
        <v>6</v>
      </c>
      <c r="AD1785">
        <v>7651.02</v>
      </c>
      <c r="AE1785">
        <f>_xlfn.IFS(AB1785&gt;=85,1,AND(AB1785&lt;=84,AB1785&gt;44),2,AND(AB1785&lt;=44,AB1785&gt;17),3,AND(AB1785&lt;=18,AB1785&gt;=0),4)</f>
        <v>2</v>
      </c>
      <c r="AF1785">
        <f t="shared" si="196"/>
        <v>3</v>
      </c>
      <c r="AG1785">
        <f t="shared" si="192"/>
        <v>1</v>
      </c>
      <c r="AH1785">
        <f t="shared" si="193"/>
        <v>231</v>
      </c>
      <c r="AI1785" t="str">
        <f t="shared" si="194"/>
        <v>Gold Customerr</v>
      </c>
    </row>
    <row r="1786" spans="1:35" x14ac:dyDescent="0.3">
      <c r="A1786">
        <v>931</v>
      </c>
      <c r="B1786" t="s">
        <v>5327</v>
      </c>
      <c r="C1786">
        <v>3143</v>
      </c>
      <c r="D1786" t="s">
        <v>40</v>
      </c>
      <c r="E1786" t="s">
        <v>25</v>
      </c>
      <c r="F1786">
        <v>8</v>
      </c>
      <c r="G1786" t="s">
        <v>2434</v>
      </c>
      <c r="H1786" t="s">
        <v>5328</v>
      </c>
      <c r="I1786" t="str">
        <f>VLOOKUP(A1786,[1]Transactions!$A$2:$Y$3480,8,FALSE)</f>
        <v>Standard</v>
      </c>
      <c r="J1786">
        <f>VLOOKUP(A1786,[1]Transactions!$A$2:$Y$3480,13,FALSE)</f>
        <v>451.65000000000009</v>
      </c>
      <c r="K1786" s="4">
        <f>VLOOKUP(A1786,[1]Transactions!$A$2:$Y$3480,14,FALSE)</f>
        <v>35052</v>
      </c>
      <c r="M1786" t="b">
        <f>VLOOKUP(A1786,[1]Transactions!$A$2:$Y$3480,5,FALSE)</f>
        <v>0</v>
      </c>
      <c r="N1786" t="str">
        <f>VLOOKUP(A1786,[1]Transactions!$A$2:$Y$3480,6,FALSE)</f>
        <v>Approved</v>
      </c>
      <c r="O1786" t="str">
        <f>VLOOKUP(A1786,[1]Transactions!$A$1:$Y$3480,7,FALSE)</f>
        <v>Giant Bicycles</v>
      </c>
      <c r="P1786" t="s">
        <v>43</v>
      </c>
      <c r="Q1786">
        <v>59</v>
      </c>
      <c r="R1786" t="s">
        <v>145</v>
      </c>
      <c r="S1786" t="s">
        <v>119</v>
      </c>
      <c r="T1786" t="s">
        <v>38</v>
      </c>
      <c r="U1786" t="s">
        <v>32</v>
      </c>
      <c r="V1786" t="s">
        <v>33</v>
      </c>
      <c r="W1786">
        <v>1</v>
      </c>
      <c r="X1786">
        <v>5</v>
      </c>
      <c r="Y1786">
        <v>6046.89</v>
      </c>
      <c r="Z1786">
        <v>3156.83</v>
      </c>
      <c r="AA1786">
        <v>21</v>
      </c>
      <c r="AB1786">
        <v>70</v>
      </c>
      <c r="AC1786">
        <v>5</v>
      </c>
      <c r="AD1786">
        <v>2890.06</v>
      </c>
      <c r="AE1786">
        <f t="shared" si="195"/>
        <v>2</v>
      </c>
      <c r="AF1786">
        <f>_xlfn.IFS(AC1786&gt;=14,1,AND(AC1786&lt;=14,AC1786&gt;7),2,AND(AC1786&lt;=7,AC1786&gt;=5),3,AND(AC1786&lt;=4,AC1786&gt;0),4)</f>
        <v>3</v>
      </c>
      <c r="AG1786">
        <f t="shared" si="192"/>
        <v>3</v>
      </c>
      <c r="AH1786">
        <f t="shared" si="193"/>
        <v>233</v>
      </c>
      <c r="AI1786" t="str">
        <f t="shared" si="194"/>
        <v>Gold Customerr</v>
      </c>
    </row>
    <row r="1787" spans="1:35" x14ac:dyDescent="0.3">
      <c r="A1787">
        <v>865</v>
      </c>
      <c r="B1787" t="s">
        <v>5329</v>
      </c>
      <c r="C1787">
        <v>4356</v>
      </c>
      <c r="D1787" t="s">
        <v>53</v>
      </c>
      <c r="E1787" t="s">
        <v>25</v>
      </c>
      <c r="F1787">
        <v>5</v>
      </c>
      <c r="G1787" t="s">
        <v>5330</v>
      </c>
      <c r="H1787" t="s">
        <v>5331</v>
      </c>
      <c r="I1787" t="str">
        <f>VLOOKUP(A1787,[1]Transactions!$A$2:$Y$3480,8,FALSE)</f>
        <v>Standard</v>
      </c>
      <c r="J1787">
        <f>VLOOKUP(A1787,[1]Transactions!$A$2:$Y$3480,13,FALSE)</f>
        <v>45.960000000000008</v>
      </c>
      <c r="K1787" s="4">
        <f>VLOOKUP(A1787,[1]Transactions!$A$2:$Y$3480,14,FALSE)</f>
        <v>33259</v>
      </c>
      <c r="M1787" t="b">
        <f>VLOOKUP(A1787,[1]Transactions!$A$2:$Y$3480,5,FALSE)</f>
        <v>0</v>
      </c>
      <c r="N1787" t="str">
        <f>VLOOKUP(A1787,[1]Transactions!$A$2:$Y$3480,6,FALSE)</f>
        <v>Approved</v>
      </c>
      <c r="O1787" t="str">
        <f>VLOOKUP(A1787,[1]Transactions!$A$1:$Y$3480,7,FALSE)</f>
        <v>OHM Cycles</v>
      </c>
      <c r="P1787" t="s">
        <v>43</v>
      </c>
      <c r="Q1787">
        <v>73</v>
      </c>
      <c r="R1787" t="s">
        <v>123</v>
      </c>
      <c r="S1787" t="s">
        <v>183</v>
      </c>
      <c r="T1787" t="s">
        <v>31</v>
      </c>
      <c r="U1787" t="s">
        <v>32</v>
      </c>
      <c r="V1787" t="s">
        <v>47</v>
      </c>
      <c r="W1787">
        <v>19</v>
      </c>
      <c r="X1787">
        <v>7</v>
      </c>
      <c r="Y1787">
        <v>7192.9</v>
      </c>
      <c r="Z1787">
        <v>2931.9</v>
      </c>
      <c r="AA1787">
        <v>55</v>
      </c>
      <c r="AB1787">
        <v>121</v>
      </c>
      <c r="AC1787">
        <v>7</v>
      </c>
      <c r="AD1787">
        <v>4261</v>
      </c>
      <c r="AE1787">
        <f t="shared" si="195"/>
        <v>1</v>
      </c>
      <c r="AF1787">
        <f t="shared" si="196"/>
        <v>3</v>
      </c>
      <c r="AG1787">
        <f t="shared" si="192"/>
        <v>2</v>
      </c>
      <c r="AH1787">
        <f t="shared" si="193"/>
        <v>132</v>
      </c>
      <c r="AI1787" t="str">
        <f t="shared" si="194"/>
        <v>Bronz customer</v>
      </c>
    </row>
    <row r="1788" spans="1:35" x14ac:dyDescent="0.3">
      <c r="A1788">
        <v>1670</v>
      </c>
      <c r="B1788" t="s">
        <v>5332</v>
      </c>
      <c r="C1788">
        <v>2018</v>
      </c>
      <c r="D1788" t="s">
        <v>24</v>
      </c>
      <c r="E1788" t="s">
        <v>25</v>
      </c>
      <c r="F1788">
        <v>11</v>
      </c>
      <c r="G1788" t="s">
        <v>2834</v>
      </c>
      <c r="H1788" t="s">
        <v>5333</v>
      </c>
      <c r="I1788" t="str">
        <f>VLOOKUP(A1788,[1]Transactions!$A$2:$Y$3480,8,FALSE)</f>
        <v>Road</v>
      </c>
      <c r="J1788">
        <f>VLOOKUP(A1788,[1]Transactions!$A$2:$Y$3480,13,FALSE)</f>
        <v>135.84999999999997</v>
      </c>
      <c r="K1788" s="4">
        <f>VLOOKUP(A1788,[1]Transactions!$A$2:$Y$3480,14,FALSE)</f>
        <v>42696</v>
      </c>
      <c r="M1788" t="b">
        <f>VLOOKUP(A1788,[1]Transactions!$A$2:$Y$3480,5,FALSE)</f>
        <v>1</v>
      </c>
      <c r="N1788" t="str">
        <f>VLOOKUP(A1788,[1]Transactions!$A$2:$Y$3480,6,FALSE)</f>
        <v>Approved</v>
      </c>
      <c r="O1788" t="str">
        <f>VLOOKUP(A1788,[1]Transactions!$A$1:$Y$3480,7,FALSE)</f>
        <v>Norco Bicycles</v>
      </c>
      <c r="P1788" t="s">
        <v>43</v>
      </c>
      <c r="Q1788">
        <v>30</v>
      </c>
      <c r="R1788" t="s">
        <v>2252</v>
      </c>
      <c r="S1788" t="s">
        <v>57</v>
      </c>
      <c r="T1788" t="s">
        <v>31</v>
      </c>
      <c r="U1788" t="s">
        <v>32</v>
      </c>
      <c r="V1788" t="s">
        <v>47</v>
      </c>
      <c r="W1788">
        <v>19</v>
      </c>
      <c r="X1788">
        <v>9</v>
      </c>
      <c r="Y1788">
        <v>8855.9599999999991</v>
      </c>
      <c r="Z1788">
        <v>3782</v>
      </c>
      <c r="AA1788">
        <v>42</v>
      </c>
      <c r="AB1788">
        <v>60</v>
      </c>
      <c r="AC1788">
        <v>9</v>
      </c>
      <c r="AD1788">
        <v>5073.96</v>
      </c>
      <c r="AE1788">
        <f t="shared" si="195"/>
        <v>2</v>
      </c>
      <c r="AF1788">
        <f t="shared" si="196"/>
        <v>2</v>
      </c>
      <c r="AG1788">
        <f t="shared" si="192"/>
        <v>1</v>
      </c>
      <c r="AH1788">
        <f t="shared" si="193"/>
        <v>221</v>
      </c>
      <c r="AI1788" t="str">
        <f t="shared" si="194"/>
        <v>Gold Customerr</v>
      </c>
    </row>
    <row r="1789" spans="1:35" x14ac:dyDescent="0.3">
      <c r="A1789">
        <v>1385</v>
      </c>
      <c r="B1789" t="s">
        <v>5334</v>
      </c>
      <c r="C1789">
        <v>3140</v>
      </c>
      <c r="D1789" t="s">
        <v>40</v>
      </c>
      <c r="E1789" t="s">
        <v>25</v>
      </c>
      <c r="F1789">
        <v>10</v>
      </c>
      <c r="G1789" t="s">
        <v>5335</v>
      </c>
      <c r="H1789" t="s">
        <v>5336</v>
      </c>
      <c r="I1789" t="str">
        <f>VLOOKUP(A1789,[1]Transactions!$A$2:$Y$3480,8,FALSE)</f>
        <v>Standard</v>
      </c>
      <c r="J1789">
        <f>VLOOKUP(A1789,[1]Transactions!$A$2:$Y$3480,13,FALSE)</f>
        <v>1612.25</v>
      </c>
      <c r="K1789" s="4">
        <f>VLOOKUP(A1789,[1]Transactions!$A$2:$Y$3480,14,FALSE)</f>
        <v>37499</v>
      </c>
      <c r="M1789" t="b">
        <f>VLOOKUP(A1789,[1]Transactions!$A$2:$Y$3480,5,FALSE)</f>
        <v>0</v>
      </c>
      <c r="N1789" t="str">
        <f>VLOOKUP(A1789,[1]Transactions!$A$2:$Y$3480,6,FALSE)</f>
        <v>Approved</v>
      </c>
      <c r="O1789" t="str">
        <f>VLOOKUP(A1789,[1]Transactions!$A$1:$Y$3480,7,FALSE)</f>
        <v>Solex</v>
      </c>
      <c r="P1789" t="s">
        <v>43</v>
      </c>
      <c r="Q1789">
        <v>39</v>
      </c>
      <c r="R1789" t="s">
        <v>580</v>
      </c>
      <c r="S1789" t="s">
        <v>45</v>
      </c>
      <c r="T1789" t="s">
        <v>31</v>
      </c>
      <c r="U1789" t="s">
        <v>32</v>
      </c>
      <c r="V1789" t="s">
        <v>47</v>
      </c>
      <c r="W1789">
        <v>16</v>
      </c>
      <c r="X1789">
        <v>5</v>
      </c>
      <c r="Y1789">
        <v>7432.72</v>
      </c>
      <c r="Z1789">
        <v>4808.1499999999996</v>
      </c>
      <c r="AA1789">
        <v>63</v>
      </c>
      <c r="AB1789">
        <v>142</v>
      </c>
      <c r="AC1789">
        <v>5</v>
      </c>
      <c r="AD1789">
        <v>2624.57</v>
      </c>
      <c r="AE1789">
        <f t="shared" si="195"/>
        <v>1</v>
      </c>
      <c r="AF1789">
        <f>_xlfn.IFS(AC1789&gt;=14,1,AND(AC1789&lt;=14,AC1789&gt;7),2,AND(AC1789&lt;=7,AC1789&gt;=5),3,AND(AC1789&lt;=4,AC1789&gt;0),4)</f>
        <v>3</v>
      </c>
      <c r="AG1789">
        <f t="shared" si="192"/>
        <v>3</v>
      </c>
      <c r="AH1789">
        <f t="shared" si="193"/>
        <v>133</v>
      </c>
      <c r="AI1789" t="str">
        <f t="shared" si="194"/>
        <v>Bronz customer</v>
      </c>
    </row>
    <row r="1790" spans="1:35" x14ac:dyDescent="0.3">
      <c r="A1790">
        <v>1908</v>
      </c>
      <c r="B1790" t="s">
        <v>5337</v>
      </c>
      <c r="C1790">
        <v>2227</v>
      </c>
      <c r="D1790" t="s">
        <v>24</v>
      </c>
      <c r="E1790" t="s">
        <v>25</v>
      </c>
      <c r="F1790">
        <v>8</v>
      </c>
      <c r="G1790" t="s">
        <v>5338</v>
      </c>
      <c r="H1790" t="s">
        <v>5339</v>
      </c>
      <c r="I1790" t="str">
        <f>VLOOKUP(A1790,[1]Transactions!$A$2:$Y$3480,8,FALSE)</f>
        <v>Touring</v>
      </c>
      <c r="J1790">
        <f>VLOOKUP(A1790,[1]Transactions!$A$2:$Y$3480,13,FALSE)</f>
        <v>1010.02</v>
      </c>
      <c r="K1790" s="4">
        <f>VLOOKUP(A1790,[1]Transactions!$A$2:$Y$3480,14,FALSE)</f>
        <v>38859</v>
      </c>
      <c r="M1790" t="b">
        <f>VLOOKUP(A1790,[1]Transactions!$A$2:$Y$3480,5,FALSE)</f>
        <v>1</v>
      </c>
      <c r="N1790" t="str">
        <f>VLOOKUP(A1790,[1]Transactions!$A$2:$Y$3480,6,FALSE)</f>
        <v>Approved</v>
      </c>
      <c r="O1790" t="str">
        <f>VLOOKUP(A1790,[1]Transactions!$A$1:$Y$3480,7,FALSE)</f>
        <v>Giant Bicycles</v>
      </c>
      <c r="P1790" t="s">
        <v>43</v>
      </c>
      <c r="Q1790">
        <v>2</v>
      </c>
      <c r="R1790" t="s">
        <v>214</v>
      </c>
      <c r="S1790" t="s">
        <v>45</v>
      </c>
      <c r="T1790" t="s">
        <v>46</v>
      </c>
      <c r="U1790" t="s">
        <v>32</v>
      </c>
      <c r="V1790" t="s">
        <v>33</v>
      </c>
      <c r="W1790">
        <v>6</v>
      </c>
      <c r="X1790">
        <v>6</v>
      </c>
      <c r="Y1790">
        <v>7578.92</v>
      </c>
      <c r="Z1790">
        <v>3853.35</v>
      </c>
      <c r="AA1790">
        <v>56</v>
      </c>
      <c r="AB1790">
        <v>107</v>
      </c>
      <c r="AC1790">
        <v>6</v>
      </c>
      <c r="AD1790">
        <v>3725.57</v>
      </c>
      <c r="AE1790">
        <f t="shared" si="195"/>
        <v>1</v>
      </c>
      <c r="AF1790">
        <f t="shared" si="196"/>
        <v>3</v>
      </c>
      <c r="AG1790">
        <f t="shared" si="192"/>
        <v>2</v>
      </c>
      <c r="AH1790">
        <f t="shared" si="193"/>
        <v>132</v>
      </c>
      <c r="AI1790" t="str">
        <f t="shared" si="194"/>
        <v>Bronz customer</v>
      </c>
    </row>
    <row r="1791" spans="1:35" x14ac:dyDescent="0.3">
      <c r="A1791">
        <v>615</v>
      </c>
      <c r="B1791" t="s">
        <v>5340</v>
      </c>
      <c r="C1791">
        <v>4120</v>
      </c>
      <c r="D1791" t="s">
        <v>53</v>
      </c>
      <c r="E1791" t="s">
        <v>25</v>
      </c>
      <c r="F1791">
        <v>9</v>
      </c>
      <c r="G1791" t="s">
        <v>5341</v>
      </c>
      <c r="H1791" t="s">
        <v>5342</v>
      </c>
      <c r="I1791" t="str">
        <f>VLOOKUP(A1791,[1]Transactions!$A$2:$Y$3480,8,FALSE)</f>
        <v>Standard</v>
      </c>
      <c r="J1791">
        <f>VLOOKUP(A1791,[1]Transactions!$A$2:$Y$3480,13,FALSE)</f>
        <v>64.509999999999991</v>
      </c>
      <c r="K1791" s="4">
        <f>VLOOKUP(A1791,[1]Transactions!$A$2:$Y$3480,14,FALSE)</f>
        <v>36145</v>
      </c>
      <c r="M1791" t="b">
        <f>VLOOKUP(A1791,[1]Transactions!$A$2:$Y$3480,5,FALSE)</f>
        <v>1</v>
      </c>
      <c r="N1791" t="str">
        <f>VLOOKUP(A1791,[1]Transactions!$A$2:$Y$3480,6,FALSE)</f>
        <v>Approved</v>
      </c>
      <c r="O1791" t="str">
        <f>VLOOKUP(A1791,[1]Transactions!$A$1:$Y$3480,7,FALSE)</f>
        <v>Norco Bicycles</v>
      </c>
      <c r="P1791" t="s">
        <v>43</v>
      </c>
      <c r="Q1791">
        <v>93</v>
      </c>
      <c r="R1791" t="s">
        <v>392</v>
      </c>
      <c r="S1791" t="s">
        <v>176</v>
      </c>
      <c r="T1791" t="s">
        <v>31</v>
      </c>
      <c r="U1791" t="s">
        <v>32</v>
      </c>
      <c r="V1791" t="s">
        <v>47</v>
      </c>
      <c r="W1791">
        <v>19</v>
      </c>
      <c r="X1791">
        <v>4</v>
      </c>
      <c r="Y1791">
        <v>6230.81</v>
      </c>
      <c r="Z1791">
        <v>2609.9299999999998</v>
      </c>
      <c r="AA1791">
        <v>64</v>
      </c>
      <c r="AB1791">
        <v>42</v>
      </c>
      <c r="AC1791">
        <v>4</v>
      </c>
      <c r="AD1791">
        <v>3620.88</v>
      </c>
      <c r="AE1791">
        <f t="shared" si="195"/>
        <v>3</v>
      </c>
      <c r="AF1791">
        <f t="shared" si="196"/>
        <v>4</v>
      </c>
      <c r="AG1791">
        <f t="shared" si="192"/>
        <v>2</v>
      </c>
      <c r="AH1791">
        <f t="shared" si="193"/>
        <v>342</v>
      </c>
      <c r="AI1791" t="str">
        <f t="shared" si="194"/>
        <v>Silver Customer</v>
      </c>
    </row>
    <row r="1792" spans="1:35" x14ac:dyDescent="0.3">
      <c r="A1792">
        <v>1099</v>
      </c>
      <c r="B1792" t="s">
        <v>5343</v>
      </c>
      <c r="C1792">
        <v>2756</v>
      </c>
      <c r="D1792" t="s">
        <v>24</v>
      </c>
      <c r="E1792" t="s">
        <v>25</v>
      </c>
      <c r="F1792">
        <v>8</v>
      </c>
      <c r="G1792" t="s">
        <v>5344</v>
      </c>
      <c r="H1792" t="s">
        <v>5345</v>
      </c>
      <c r="I1792" t="str">
        <f>VLOOKUP(A1792,[1]Transactions!$A$2:$Y$3480,8,FALSE)</f>
        <v>Standard</v>
      </c>
      <c r="J1792">
        <f>VLOOKUP(A1792,[1]Transactions!$A$2:$Y$3480,13,FALSE)</f>
        <v>547.28</v>
      </c>
      <c r="K1792" s="4">
        <f>VLOOKUP(A1792,[1]Transactions!$A$2:$Y$3480,14,FALSE)</f>
        <v>36367</v>
      </c>
      <c r="M1792" t="b">
        <f>VLOOKUP(A1792,[1]Transactions!$A$2:$Y$3480,5,FALSE)</f>
        <v>0</v>
      </c>
      <c r="N1792" t="str">
        <f>VLOOKUP(A1792,[1]Transactions!$A$2:$Y$3480,6,FALSE)</f>
        <v>Approved</v>
      </c>
      <c r="O1792" t="str">
        <f>VLOOKUP(A1792,[1]Transactions!$A$1:$Y$3480,7,FALSE)</f>
        <v>WeareA2B</v>
      </c>
      <c r="P1792" t="s">
        <v>28</v>
      </c>
      <c r="Q1792">
        <v>12</v>
      </c>
      <c r="R1792" t="s">
        <v>295</v>
      </c>
      <c r="S1792" t="s">
        <v>119</v>
      </c>
      <c r="T1792" t="s">
        <v>38</v>
      </c>
      <c r="U1792" t="s">
        <v>32</v>
      </c>
      <c r="V1792" t="s">
        <v>33</v>
      </c>
      <c r="W1792">
        <v>11</v>
      </c>
      <c r="X1792">
        <v>2</v>
      </c>
      <c r="Y1792">
        <v>1248.96</v>
      </c>
      <c r="Z1792">
        <v>1065.76</v>
      </c>
      <c r="AA1792">
        <v>45</v>
      </c>
      <c r="AB1792">
        <v>110</v>
      </c>
      <c r="AC1792">
        <v>2</v>
      </c>
      <c r="AD1792">
        <v>183.2</v>
      </c>
      <c r="AE1792">
        <f t="shared" si="195"/>
        <v>1</v>
      </c>
      <c r="AF1792">
        <f t="shared" si="196"/>
        <v>4</v>
      </c>
      <c r="AG1792">
        <f t="shared" si="192"/>
        <v>4</v>
      </c>
      <c r="AH1792">
        <f t="shared" si="193"/>
        <v>144</v>
      </c>
      <c r="AI1792" t="str">
        <f t="shared" si="194"/>
        <v>Bronz customer</v>
      </c>
    </row>
    <row r="1793" spans="1:35" x14ac:dyDescent="0.3">
      <c r="A1793">
        <v>2859</v>
      </c>
      <c r="B1793" t="s">
        <v>5346</v>
      </c>
      <c r="C1793">
        <v>4034</v>
      </c>
      <c r="D1793" t="s">
        <v>53</v>
      </c>
      <c r="E1793" t="s">
        <v>25</v>
      </c>
      <c r="F1793">
        <v>7</v>
      </c>
      <c r="G1793" t="s">
        <v>5347</v>
      </c>
      <c r="H1793" t="s">
        <v>5348</v>
      </c>
      <c r="I1793" t="str">
        <f>VLOOKUP(A1793,[1]Transactions!$A$2:$Y$3480,8,FALSE)</f>
        <v>Standard</v>
      </c>
      <c r="J1793">
        <f>VLOOKUP(A1793,[1]Transactions!$A$2:$Y$3480,13,FALSE)</f>
        <v>1055.82</v>
      </c>
      <c r="K1793" s="4">
        <f>VLOOKUP(A1793,[1]Transactions!$A$2:$Y$3480,14,FALSE)</f>
        <v>38206</v>
      </c>
      <c r="M1793" t="b">
        <f>VLOOKUP(A1793,[1]Transactions!$A$2:$Y$3480,5,FALSE)</f>
        <v>0</v>
      </c>
      <c r="N1793" t="str">
        <f>VLOOKUP(A1793,[1]Transactions!$A$2:$Y$3480,6,FALSE)</f>
        <v>Approved</v>
      </c>
      <c r="O1793" t="str">
        <f>VLOOKUP(A1793,[1]Transactions!$A$1:$Y$3480,7,FALSE)</f>
        <v>Giant Bicycles</v>
      </c>
      <c r="P1793" t="s">
        <v>43</v>
      </c>
      <c r="Q1793">
        <v>98</v>
      </c>
      <c r="R1793" t="s">
        <v>762</v>
      </c>
      <c r="S1793" t="s">
        <v>7272</v>
      </c>
      <c r="T1793" t="s">
        <v>46</v>
      </c>
      <c r="U1793" t="s">
        <v>32</v>
      </c>
      <c r="V1793" t="s">
        <v>47</v>
      </c>
      <c r="W1793">
        <v>5</v>
      </c>
      <c r="X1793">
        <v>8</v>
      </c>
      <c r="Y1793">
        <v>6793.56</v>
      </c>
      <c r="Z1793">
        <v>2639.74</v>
      </c>
      <c r="AA1793">
        <v>26</v>
      </c>
      <c r="AB1793">
        <v>10</v>
      </c>
      <c r="AC1793">
        <v>8</v>
      </c>
      <c r="AD1793">
        <v>4153.82</v>
      </c>
      <c r="AE1793">
        <f t="shared" si="195"/>
        <v>4</v>
      </c>
      <c r="AF1793">
        <f t="shared" si="196"/>
        <v>2</v>
      </c>
      <c r="AG1793">
        <f t="shared" si="192"/>
        <v>2</v>
      </c>
      <c r="AH1793">
        <f t="shared" si="193"/>
        <v>422</v>
      </c>
      <c r="AI1793" t="str">
        <f t="shared" si="194"/>
        <v>Platinum Customer</v>
      </c>
    </row>
    <row r="1794" spans="1:35" x14ac:dyDescent="0.3">
      <c r="A1794">
        <v>2154</v>
      </c>
      <c r="B1794" t="s">
        <v>5349</v>
      </c>
      <c r="C1794">
        <v>2089</v>
      </c>
      <c r="D1794" t="s">
        <v>24</v>
      </c>
      <c r="E1794" t="s">
        <v>25</v>
      </c>
      <c r="F1794">
        <v>9</v>
      </c>
      <c r="G1794" t="s">
        <v>5350</v>
      </c>
      <c r="H1794" t="s">
        <v>5351</v>
      </c>
      <c r="I1794" t="str">
        <f>VLOOKUP(A1794,[1]Transactions!$A$2:$Y$3480,8,FALSE)</f>
        <v>Standard</v>
      </c>
      <c r="J1794">
        <f>VLOOKUP(A1794,[1]Transactions!$A$2:$Y$3480,13,FALSE)</f>
        <v>502.47</v>
      </c>
      <c r="K1794" s="4">
        <f>VLOOKUP(A1794,[1]Transactions!$A$2:$Y$3480,14,FALSE)</f>
        <v>36498</v>
      </c>
      <c r="M1794" t="b">
        <f>VLOOKUP(A1794,[1]Transactions!$A$2:$Y$3480,5,FALSE)</f>
        <v>1</v>
      </c>
      <c r="N1794" t="str">
        <f>VLOOKUP(A1794,[1]Transactions!$A$2:$Y$3480,6,FALSE)</f>
        <v>Approved</v>
      </c>
      <c r="O1794" t="str">
        <f>VLOOKUP(A1794,[1]Transactions!$A$1:$Y$3480,7,FALSE)</f>
        <v>Solex</v>
      </c>
      <c r="P1794" t="s">
        <v>43</v>
      </c>
      <c r="Q1794">
        <v>86</v>
      </c>
      <c r="R1794" t="s">
        <v>210</v>
      </c>
      <c r="S1794" t="s">
        <v>119</v>
      </c>
      <c r="T1794" t="s">
        <v>46</v>
      </c>
      <c r="U1794" t="s">
        <v>32</v>
      </c>
      <c r="V1794" t="s">
        <v>47</v>
      </c>
      <c r="W1794">
        <v>6</v>
      </c>
      <c r="X1794">
        <v>6</v>
      </c>
      <c r="Y1794">
        <v>7924.87</v>
      </c>
      <c r="Z1794">
        <v>3656.7</v>
      </c>
      <c r="AA1794">
        <v>40</v>
      </c>
      <c r="AB1794">
        <v>38</v>
      </c>
      <c r="AC1794">
        <v>6</v>
      </c>
      <c r="AD1794">
        <v>4268.17</v>
      </c>
      <c r="AE1794">
        <f t="shared" si="195"/>
        <v>3</v>
      </c>
      <c r="AF1794">
        <f t="shared" si="196"/>
        <v>3</v>
      </c>
      <c r="AG1794">
        <f t="shared" si="192"/>
        <v>2</v>
      </c>
      <c r="AH1794">
        <f t="shared" si="193"/>
        <v>332</v>
      </c>
      <c r="AI1794" t="str">
        <f t="shared" si="194"/>
        <v>Silver Customer</v>
      </c>
    </row>
    <row r="1795" spans="1:35" x14ac:dyDescent="0.3">
      <c r="A1795">
        <v>400</v>
      </c>
      <c r="B1795" t="s">
        <v>5352</v>
      </c>
      <c r="C1795">
        <v>3195</v>
      </c>
      <c r="D1795" t="s">
        <v>40</v>
      </c>
      <c r="E1795" t="s">
        <v>25</v>
      </c>
      <c r="F1795">
        <v>11</v>
      </c>
      <c r="G1795" t="s">
        <v>5353</v>
      </c>
      <c r="H1795" t="s">
        <v>5354</v>
      </c>
      <c r="I1795" t="str">
        <f>VLOOKUP(A1795,[1]Transactions!$A$2:$Y$3480,8,FALSE)</f>
        <v>Standard</v>
      </c>
      <c r="J1795">
        <f>VLOOKUP(A1795,[1]Transactions!$A$2:$Y$3480,13,FALSE)</f>
        <v>17.869999999999997</v>
      </c>
      <c r="K1795" s="4">
        <f>VLOOKUP(A1795,[1]Transactions!$A$2:$Y$3480,14,FALSE)</f>
        <v>37659</v>
      </c>
      <c r="M1795" t="b">
        <f>VLOOKUP(A1795,[1]Transactions!$A$2:$Y$3480,5,FALSE)</f>
        <v>1</v>
      </c>
      <c r="N1795" t="str">
        <f>VLOOKUP(A1795,[1]Transactions!$A$2:$Y$3480,6,FALSE)</f>
        <v>Approved</v>
      </c>
      <c r="O1795" t="str">
        <f>VLOOKUP(A1795,[1]Transactions!$A$1:$Y$3480,7,FALSE)</f>
        <v>Solex</v>
      </c>
      <c r="P1795" t="s">
        <v>43</v>
      </c>
      <c r="Q1795">
        <v>86</v>
      </c>
      <c r="R1795" t="s">
        <v>641</v>
      </c>
      <c r="S1795" t="s">
        <v>45</v>
      </c>
      <c r="T1795" t="s">
        <v>31</v>
      </c>
      <c r="U1795" t="s">
        <v>32</v>
      </c>
      <c r="V1795" t="s">
        <v>47</v>
      </c>
      <c r="W1795">
        <v>5</v>
      </c>
      <c r="X1795">
        <v>5</v>
      </c>
      <c r="Y1795">
        <v>4266.01</v>
      </c>
      <c r="Z1795">
        <v>1577.09</v>
      </c>
      <c r="AA1795">
        <v>58</v>
      </c>
      <c r="AB1795">
        <v>134</v>
      </c>
      <c r="AC1795">
        <v>5</v>
      </c>
      <c r="AD1795">
        <v>2688.92</v>
      </c>
      <c r="AE1795">
        <f t="shared" si="195"/>
        <v>1</v>
      </c>
      <c r="AF1795">
        <f>_xlfn.IFS(AC1795&gt;=14,1,AND(AC1795&lt;=14,AC1795&gt;7),2,AND(AC1795&lt;=7,AC1795&gt;=5),3,AND(AC1795&lt;=4,AC1795&gt;0),4)</f>
        <v>3</v>
      </c>
      <c r="AG1795">
        <f t="shared" ref="AG1795:AG1858" si="199">_xlfn.IFS(AD1795&gt;4273.398,1,AND(AD1795&lt;=4273.398,AD1795&gt;2918.195),2,AND(AD1795&lt;=2918.195,AD1795&gt;1905.948),3,AND(AD1795&lt;=1905.948,AD1795&gt;15.08),4)</f>
        <v>3</v>
      </c>
      <c r="AH1795">
        <f t="shared" ref="AH1795:AH1858" si="200">(100*AE1795+10*AF1795+AG1795)</f>
        <v>133</v>
      </c>
      <c r="AI1795" t="str">
        <f t="shared" ref="AI1795:AI1858" si="201">_xlfn.IFS(AH1795&gt;411,"Platinum Customer",AND(AH1795&lt;=411,AH1795&gt;311),"Silver Customer",AND(AH1795&lt;=311,AH1795&gt;144),"Gold Customerr",AND(AH1795&lt;=144,AH1795&gt;111),"Bronz customer")</f>
        <v>Bronz customer</v>
      </c>
    </row>
    <row r="1796" spans="1:35" x14ac:dyDescent="0.3">
      <c r="A1796">
        <v>2268</v>
      </c>
      <c r="B1796" t="s">
        <v>5355</v>
      </c>
      <c r="C1796">
        <v>3218</v>
      </c>
      <c r="D1796" t="s">
        <v>40</v>
      </c>
      <c r="E1796" t="s">
        <v>25</v>
      </c>
      <c r="F1796">
        <v>8</v>
      </c>
      <c r="G1796" t="s">
        <v>5356</v>
      </c>
      <c r="H1796" t="s">
        <v>5357</v>
      </c>
      <c r="I1796" t="str">
        <f>VLOOKUP(A1796,[1]Transactions!$A$2:$Y$3480,8,FALSE)</f>
        <v>Road</v>
      </c>
      <c r="J1796">
        <f>VLOOKUP(A1796,[1]Transactions!$A$2:$Y$3480,13,FALSE)</f>
        <v>133.38</v>
      </c>
      <c r="K1796" s="4">
        <f>VLOOKUP(A1796,[1]Transactions!$A$2:$Y$3480,14,FALSE)</f>
        <v>41064</v>
      </c>
      <c r="M1796" t="b">
        <f>VLOOKUP(A1796,[1]Transactions!$A$2:$Y$3480,5,FALSE)</f>
        <v>0</v>
      </c>
      <c r="N1796" t="str">
        <f>VLOOKUP(A1796,[1]Transactions!$A$2:$Y$3480,6,FALSE)</f>
        <v>Approved</v>
      </c>
      <c r="O1796" t="str">
        <f>VLOOKUP(A1796,[1]Transactions!$A$1:$Y$3480,7,FALSE)</f>
        <v>Trek Bicycles</v>
      </c>
      <c r="P1796" t="s">
        <v>43</v>
      </c>
      <c r="Q1796">
        <v>66</v>
      </c>
      <c r="R1796" t="s">
        <v>88</v>
      </c>
      <c r="S1796" t="s">
        <v>30</v>
      </c>
      <c r="T1796" t="s">
        <v>31</v>
      </c>
      <c r="U1796" t="s">
        <v>32</v>
      </c>
      <c r="V1796" t="s">
        <v>47</v>
      </c>
      <c r="W1796">
        <v>19</v>
      </c>
      <c r="X1796">
        <v>8</v>
      </c>
      <c r="Y1796">
        <v>9258.43</v>
      </c>
      <c r="Z1796">
        <v>4785.1099999999997</v>
      </c>
      <c r="AA1796">
        <v>54</v>
      </c>
      <c r="AB1796">
        <v>35</v>
      </c>
      <c r="AC1796">
        <v>8</v>
      </c>
      <c r="AD1796">
        <v>4473.32</v>
      </c>
      <c r="AE1796">
        <f t="shared" ref="AE1796:AE1859" si="202">_xlfn.IFS(AB1796&gt;=85,1,AND(AB1796&lt;=81,AB1796&gt;44),2,AND(AB1796&lt;=44,AB1796&gt;17),3,AND(AB1796&lt;=18,AB1796&gt;0),4)</f>
        <v>3</v>
      </c>
      <c r="AF1796">
        <f t="shared" ref="AF1796:AF1859" si="203">_xlfn.IFS(AC1796&gt;=14,1,AND(AC1796&lt;=14,AC1796&gt;7),2,AND(AC1796&lt;=7,AC1796&gt;5),3,AND(AC1796&lt;=4,AC1796&gt;0),4)</f>
        <v>2</v>
      </c>
      <c r="AG1796">
        <f t="shared" si="199"/>
        <v>1</v>
      </c>
      <c r="AH1796">
        <f t="shared" si="200"/>
        <v>321</v>
      </c>
      <c r="AI1796" t="str">
        <f t="shared" si="201"/>
        <v>Silver Customer</v>
      </c>
    </row>
    <row r="1797" spans="1:35" x14ac:dyDescent="0.3">
      <c r="A1797">
        <v>483</v>
      </c>
      <c r="B1797" t="s">
        <v>5358</v>
      </c>
      <c r="C1797">
        <v>3162</v>
      </c>
      <c r="D1797" t="s">
        <v>40</v>
      </c>
      <c r="E1797" t="s">
        <v>25</v>
      </c>
      <c r="F1797">
        <v>9</v>
      </c>
      <c r="G1797" t="s">
        <v>5359</v>
      </c>
      <c r="H1797" t="s">
        <v>5360</v>
      </c>
      <c r="I1797" t="str">
        <f>VLOOKUP(A1797,[1]Transactions!$A$2:$Y$3480,8,FALSE)</f>
        <v>Standard</v>
      </c>
      <c r="J1797">
        <f>VLOOKUP(A1797,[1]Transactions!$A$2:$Y$3480,13,FALSE)</f>
        <v>327.9799999999999</v>
      </c>
      <c r="K1797" s="4">
        <f>VLOOKUP(A1797,[1]Transactions!$A$2:$Y$3480,14,FALSE)</f>
        <v>34170</v>
      </c>
      <c r="M1797" t="b">
        <f>VLOOKUP(A1797,[1]Transactions!$A$2:$Y$3480,5,FALSE)</f>
        <v>1</v>
      </c>
      <c r="N1797" t="str">
        <f>VLOOKUP(A1797,[1]Transactions!$A$2:$Y$3480,6,FALSE)</f>
        <v>Approved</v>
      </c>
      <c r="O1797" t="str">
        <f>VLOOKUP(A1797,[1]Transactions!$A$1:$Y$3480,7,FALSE)</f>
        <v>Solex</v>
      </c>
      <c r="P1797" t="s">
        <v>28</v>
      </c>
      <c r="Q1797">
        <v>35</v>
      </c>
      <c r="R1797" t="s">
        <v>191</v>
      </c>
      <c r="S1797" t="s">
        <v>57</v>
      </c>
      <c r="T1797" t="s">
        <v>38</v>
      </c>
      <c r="U1797" t="s">
        <v>32</v>
      </c>
      <c r="V1797" t="s">
        <v>47</v>
      </c>
      <c r="W1797">
        <v>9</v>
      </c>
      <c r="X1797">
        <v>7</v>
      </c>
      <c r="Y1797">
        <v>8372.11</v>
      </c>
      <c r="Z1797">
        <v>6064.33</v>
      </c>
      <c r="AA1797">
        <v>47</v>
      </c>
      <c r="AB1797">
        <v>40</v>
      </c>
      <c r="AC1797">
        <v>7</v>
      </c>
      <c r="AD1797">
        <v>2307.7800000000002</v>
      </c>
      <c r="AE1797">
        <f t="shared" si="202"/>
        <v>3</v>
      </c>
      <c r="AF1797">
        <f t="shared" si="203"/>
        <v>3</v>
      </c>
      <c r="AG1797">
        <f t="shared" si="199"/>
        <v>3</v>
      </c>
      <c r="AH1797">
        <f t="shared" si="200"/>
        <v>333</v>
      </c>
      <c r="AI1797" t="str">
        <f t="shared" si="201"/>
        <v>Silver Customer</v>
      </c>
    </row>
    <row r="1798" spans="1:35" x14ac:dyDescent="0.3">
      <c r="A1798">
        <v>1651</v>
      </c>
      <c r="B1798" t="s">
        <v>5361</v>
      </c>
      <c r="C1798">
        <v>2066</v>
      </c>
      <c r="D1798" t="s">
        <v>24</v>
      </c>
      <c r="E1798" t="s">
        <v>25</v>
      </c>
      <c r="F1798">
        <v>10</v>
      </c>
      <c r="G1798" t="s">
        <v>5362</v>
      </c>
      <c r="I1798" t="str">
        <f>VLOOKUP(A1798,[1]Transactions!$A$2:$Y$3480,8,FALSE)</f>
        <v>Standard</v>
      </c>
      <c r="J1798">
        <f>VLOOKUP(A1798,[1]Transactions!$A$2:$Y$3480,13,FALSE)</f>
        <v>437.46</v>
      </c>
      <c r="K1798" s="4">
        <f>VLOOKUP(A1798,[1]Transactions!$A$2:$Y$3480,14,FALSE)</f>
        <v>35052</v>
      </c>
      <c r="M1798" t="b">
        <f>VLOOKUP(A1798,[1]Transactions!$A$2:$Y$3480,5,FALSE)</f>
        <v>0</v>
      </c>
      <c r="N1798" t="str">
        <f>VLOOKUP(A1798,[1]Transactions!$A$2:$Y$3480,6,FALSE)</f>
        <v>Approved</v>
      </c>
      <c r="O1798" t="str">
        <f>VLOOKUP(A1798,[1]Transactions!$A$1:$Y$3480,7,FALSE)</f>
        <v>Solex</v>
      </c>
      <c r="P1798" t="s">
        <v>43</v>
      </c>
      <c r="Q1798">
        <v>9</v>
      </c>
      <c r="R1798" t="s">
        <v>487</v>
      </c>
      <c r="S1798" t="s">
        <v>183</v>
      </c>
      <c r="T1798" t="s">
        <v>31</v>
      </c>
      <c r="U1798" t="s">
        <v>32</v>
      </c>
      <c r="V1798" t="s">
        <v>33</v>
      </c>
      <c r="W1798">
        <v>4</v>
      </c>
      <c r="X1798">
        <v>5</v>
      </c>
      <c r="Y1798">
        <v>2070.12</v>
      </c>
      <c r="Z1798">
        <v>1375.74</v>
      </c>
      <c r="AA1798">
        <v>23</v>
      </c>
      <c r="AB1798">
        <v>97</v>
      </c>
      <c r="AC1798">
        <v>5</v>
      </c>
      <c r="AD1798">
        <v>694.38</v>
      </c>
      <c r="AE1798">
        <f t="shared" si="202"/>
        <v>1</v>
      </c>
      <c r="AF1798">
        <f>_xlfn.IFS(AC1798&gt;=14,1,AND(AC1798&lt;=14,AC1798&gt;7),2,AND(AC1798&lt;=7,AC1798&gt;=5),3,AND(AC1798&lt;=4,AC1798&gt;0),4)</f>
        <v>3</v>
      </c>
      <c r="AG1798">
        <f t="shared" si="199"/>
        <v>4</v>
      </c>
      <c r="AH1798">
        <f t="shared" si="200"/>
        <v>134</v>
      </c>
      <c r="AI1798" t="str">
        <f t="shared" si="201"/>
        <v>Bronz customer</v>
      </c>
    </row>
    <row r="1799" spans="1:35" x14ac:dyDescent="0.3">
      <c r="A1799">
        <v>1483</v>
      </c>
      <c r="B1799" t="s">
        <v>5363</v>
      </c>
      <c r="C1799">
        <v>2263</v>
      </c>
      <c r="D1799" t="s">
        <v>24</v>
      </c>
      <c r="E1799" t="s">
        <v>25</v>
      </c>
      <c r="F1799">
        <v>10</v>
      </c>
      <c r="G1799" t="s">
        <v>5364</v>
      </c>
      <c r="H1799" t="s">
        <v>5365</v>
      </c>
      <c r="I1799" t="str">
        <f>VLOOKUP(A1799,[1]Transactions!$A$2:$Y$3480,8,FALSE)</f>
        <v>Standard</v>
      </c>
      <c r="J1799">
        <f>VLOOKUP(A1799,[1]Transactions!$A$2:$Y$3480,13,FALSE)</f>
        <v>456.44999999999993</v>
      </c>
      <c r="K1799" s="4">
        <f>VLOOKUP(A1799,[1]Transactions!$A$2:$Y$3480,14,FALSE)</f>
        <v>33364</v>
      </c>
      <c r="M1799" t="b">
        <f>VLOOKUP(A1799,[1]Transactions!$A$2:$Y$3480,5,FALSE)</f>
        <v>1</v>
      </c>
      <c r="N1799" t="str">
        <f>VLOOKUP(A1799,[1]Transactions!$A$2:$Y$3480,6,FALSE)</f>
        <v>Approved</v>
      </c>
      <c r="O1799" t="str">
        <f>VLOOKUP(A1799,[1]Transactions!$A$1:$Y$3480,7,FALSE)</f>
        <v>OHM Cycles</v>
      </c>
      <c r="P1799" t="s">
        <v>43</v>
      </c>
      <c r="Q1799">
        <v>55</v>
      </c>
      <c r="R1799" t="s">
        <v>793</v>
      </c>
      <c r="S1799" t="s">
        <v>183</v>
      </c>
      <c r="T1799" t="s">
        <v>31</v>
      </c>
      <c r="U1799" t="s">
        <v>32</v>
      </c>
      <c r="V1799" t="s">
        <v>33</v>
      </c>
      <c r="W1799">
        <v>14</v>
      </c>
      <c r="X1799">
        <v>8</v>
      </c>
      <c r="Y1799">
        <v>7979.17</v>
      </c>
      <c r="Z1799">
        <v>3705.63</v>
      </c>
      <c r="AA1799">
        <v>48</v>
      </c>
      <c r="AB1799">
        <v>29</v>
      </c>
      <c r="AC1799">
        <v>8</v>
      </c>
      <c r="AD1799">
        <v>4273.54</v>
      </c>
      <c r="AE1799">
        <f t="shared" si="202"/>
        <v>3</v>
      </c>
      <c r="AF1799">
        <f t="shared" si="203"/>
        <v>2</v>
      </c>
      <c r="AG1799">
        <f t="shared" si="199"/>
        <v>1</v>
      </c>
      <c r="AH1799">
        <f t="shared" si="200"/>
        <v>321</v>
      </c>
      <c r="AI1799" t="str">
        <f t="shared" si="201"/>
        <v>Silver Customer</v>
      </c>
    </row>
    <row r="1800" spans="1:35" x14ac:dyDescent="0.3">
      <c r="A1800">
        <v>2009</v>
      </c>
      <c r="B1800" t="s">
        <v>5366</v>
      </c>
      <c r="C1800">
        <v>2763</v>
      </c>
      <c r="D1800" t="s">
        <v>24</v>
      </c>
      <c r="E1800" t="s">
        <v>25</v>
      </c>
      <c r="F1800">
        <v>8</v>
      </c>
      <c r="G1800" t="s">
        <v>5367</v>
      </c>
      <c r="H1800" t="s">
        <v>5368</v>
      </c>
      <c r="I1800" t="str">
        <f>VLOOKUP(A1800,[1]Transactions!$A$2:$Y$3480,8,FALSE)</f>
        <v>Touring</v>
      </c>
      <c r="J1800">
        <f>VLOOKUP(A1800,[1]Transactions!$A$2:$Y$3480,13,FALSE)</f>
        <v>1305.25</v>
      </c>
      <c r="K1800" s="4">
        <f>VLOOKUP(A1800,[1]Transactions!$A$2:$Y$3480,14,FALSE)</f>
        <v>41434</v>
      </c>
      <c r="M1800" t="b">
        <f>VLOOKUP(A1800,[1]Transactions!$A$2:$Y$3480,5,FALSE)</f>
        <v>0</v>
      </c>
      <c r="N1800" t="str">
        <f>VLOOKUP(A1800,[1]Transactions!$A$2:$Y$3480,6,FALSE)</f>
        <v>Approved</v>
      </c>
      <c r="O1800" t="str">
        <f>VLOOKUP(A1800,[1]Transactions!$A$1:$Y$3480,7,FALSE)</f>
        <v>WeareA2B</v>
      </c>
      <c r="P1800" t="s">
        <v>43</v>
      </c>
      <c r="Q1800">
        <v>19</v>
      </c>
      <c r="R1800" t="s">
        <v>1060</v>
      </c>
      <c r="S1800" t="s">
        <v>30</v>
      </c>
      <c r="T1800" t="s">
        <v>38</v>
      </c>
      <c r="U1800" t="s">
        <v>32</v>
      </c>
      <c r="V1800" t="s">
        <v>33</v>
      </c>
      <c r="W1800">
        <v>19</v>
      </c>
      <c r="X1800">
        <v>7</v>
      </c>
      <c r="Y1800">
        <v>7073.18</v>
      </c>
      <c r="Z1800">
        <v>4715.83</v>
      </c>
      <c r="AA1800">
        <v>60</v>
      </c>
      <c r="AB1800">
        <v>5</v>
      </c>
      <c r="AC1800">
        <v>7</v>
      </c>
      <c r="AD1800">
        <v>2357.35</v>
      </c>
      <c r="AE1800">
        <f t="shared" si="202"/>
        <v>4</v>
      </c>
      <c r="AF1800">
        <f t="shared" si="203"/>
        <v>3</v>
      </c>
      <c r="AG1800">
        <f t="shared" si="199"/>
        <v>3</v>
      </c>
      <c r="AH1800">
        <f t="shared" si="200"/>
        <v>433</v>
      </c>
      <c r="AI1800" t="str">
        <f t="shared" si="201"/>
        <v>Platinum Customer</v>
      </c>
    </row>
    <row r="1801" spans="1:35" x14ac:dyDescent="0.3">
      <c r="A1801">
        <v>1930</v>
      </c>
      <c r="B1801" t="s">
        <v>5369</v>
      </c>
      <c r="C1801">
        <v>3380</v>
      </c>
      <c r="D1801" t="s">
        <v>40</v>
      </c>
      <c r="E1801" t="s">
        <v>25</v>
      </c>
      <c r="F1801">
        <v>1</v>
      </c>
      <c r="G1801" t="s">
        <v>5370</v>
      </c>
      <c r="H1801" t="s">
        <v>5371</v>
      </c>
      <c r="I1801" t="str">
        <f>VLOOKUP(A1801,[1]Transactions!$A$2:$Y$3480,8,FALSE)</f>
        <v>Road</v>
      </c>
      <c r="J1801">
        <f>VLOOKUP(A1801,[1]Transactions!$A$2:$Y$3480,13,FALSE)</f>
        <v>198.22000000000003</v>
      </c>
      <c r="K1801" s="4">
        <f>VLOOKUP(A1801,[1]Transactions!$A$2:$Y$3480,14,FALSE)</f>
        <v>42105</v>
      </c>
      <c r="M1801" t="b">
        <f>VLOOKUP(A1801,[1]Transactions!$A$2:$Y$3480,5,FALSE)</f>
        <v>1</v>
      </c>
      <c r="N1801" t="str">
        <f>VLOOKUP(A1801,[1]Transactions!$A$2:$Y$3480,6,FALSE)</f>
        <v>Approved</v>
      </c>
      <c r="O1801" t="str">
        <f>VLOOKUP(A1801,[1]Transactions!$A$1:$Y$3480,7,FALSE)</f>
        <v>Giant Bicycles</v>
      </c>
      <c r="P1801" t="s">
        <v>28</v>
      </c>
      <c r="Q1801">
        <v>27</v>
      </c>
      <c r="R1801" t="s">
        <v>261</v>
      </c>
      <c r="S1801" t="s">
        <v>119</v>
      </c>
      <c r="T1801" t="s">
        <v>46</v>
      </c>
      <c r="U1801" t="s">
        <v>32</v>
      </c>
      <c r="V1801" t="s">
        <v>47</v>
      </c>
      <c r="W1801">
        <v>3</v>
      </c>
      <c r="X1801">
        <v>5</v>
      </c>
      <c r="Y1801">
        <v>6575.57</v>
      </c>
      <c r="Z1801">
        <v>4146.7</v>
      </c>
      <c r="AA1801">
        <v>24</v>
      </c>
      <c r="AB1801">
        <v>21</v>
      </c>
      <c r="AC1801">
        <v>5</v>
      </c>
      <c r="AD1801">
        <v>2428.87</v>
      </c>
      <c r="AE1801">
        <f t="shared" si="202"/>
        <v>3</v>
      </c>
      <c r="AF1801">
        <f>_xlfn.IFS(AC1801&gt;=14,1,AND(AC1801&lt;=14,AC1801&gt;7),2,AND(AC1801&lt;=7,AC1801&gt;=5),3,AND(AC1801&lt;=4,AC1801&gt;0),4)</f>
        <v>3</v>
      </c>
      <c r="AG1801">
        <f t="shared" si="199"/>
        <v>3</v>
      </c>
      <c r="AH1801">
        <f t="shared" si="200"/>
        <v>333</v>
      </c>
      <c r="AI1801" t="str">
        <f t="shared" si="201"/>
        <v>Silver Customer</v>
      </c>
    </row>
    <row r="1802" spans="1:35" x14ac:dyDescent="0.3">
      <c r="A1802">
        <v>3430</v>
      </c>
      <c r="B1802" t="s">
        <v>5372</v>
      </c>
      <c r="C1802">
        <v>2060</v>
      </c>
      <c r="D1802" t="s">
        <v>24</v>
      </c>
      <c r="E1802" t="s">
        <v>25</v>
      </c>
      <c r="F1802">
        <v>12</v>
      </c>
      <c r="G1802" t="s">
        <v>5373</v>
      </c>
      <c r="H1802" t="s">
        <v>5374</v>
      </c>
      <c r="I1802" t="str">
        <f>VLOOKUP(A1802,[1]Transactions!$A$2:$Y$3480,8,FALSE)</f>
        <v>Standard</v>
      </c>
      <c r="J1802">
        <f>VLOOKUP(A1802,[1]Transactions!$A$2:$Y$3480,13,FALSE)</f>
        <v>143.35999999999999</v>
      </c>
      <c r="K1802" s="4">
        <f>VLOOKUP(A1802,[1]Transactions!$A$2:$Y$3480,14,FALSE)</f>
        <v>38002</v>
      </c>
      <c r="M1802" t="b">
        <f>VLOOKUP(A1802,[1]Transactions!$A$2:$Y$3480,5,FALSE)</f>
        <v>1</v>
      </c>
      <c r="N1802" t="str">
        <f>VLOOKUP(A1802,[1]Transactions!$A$2:$Y$3480,6,FALSE)</f>
        <v>Approved</v>
      </c>
      <c r="O1802" t="str">
        <f>VLOOKUP(A1802,[1]Transactions!$A$1:$Y$3480,7,FALSE)</f>
        <v>Trek Bicycles</v>
      </c>
      <c r="P1802" t="s">
        <v>28</v>
      </c>
      <c r="Q1802">
        <v>77</v>
      </c>
      <c r="R1802" t="s">
        <v>141</v>
      </c>
      <c r="S1802" t="s">
        <v>30</v>
      </c>
      <c r="T1802" t="s">
        <v>38</v>
      </c>
      <c r="U1802" t="s">
        <v>32</v>
      </c>
      <c r="V1802" t="s">
        <v>33</v>
      </c>
      <c r="W1802">
        <v>9</v>
      </c>
      <c r="X1802">
        <v>7</v>
      </c>
      <c r="Y1802">
        <v>5809.24</v>
      </c>
      <c r="Z1802">
        <v>4156.22</v>
      </c>
      <c r="AA1802">
        <v>56</v>
      </c>
      <c r="AB1802">
        <v>63</v>
      </c>
      <c r="AC1802">
        <v>7</v>
      </c>
      <c r="AD1802">
        <v>1653.02</v>
      </c>
      <c r="AE1802">
        <f t="shared" si="202"/>
        <v>2</v>
      </c>
      <c r="AF1802">
        <f t="shared" si="203"/>
        <v>3</v>
      </c>
      <c r="AG1802">
        <f t="shared" si="199"/>
        <v>4</v>
      </c>
      <c r="AH1802">
        <f t="shared" si="200"/>
        <v>234</v>
      </c>
      <c r="AI1802" t="str">
        <f t="shared" si="201"/>
        <v>Gold Customerr</v>
      </c>
    </row>
    <row r="1803" spans="1:35" x14ac:dyDescent="0.3">
      <c r="A1803">
        <v>1459</v>
      </c>
      <c r="B1803" t="s">
        <v>5375</v>
      </c>
      <c r="C1803">
        <v>2570</v>
      </c>
      <c r="D1803" t="s">
        <v>24</v>
      </c>
      <c r="E1803" t="s">
        <v>25</v>
      </c>
      <c r="F1803">
        <v>8</v>
      </c>
      <c r="G1803" t="s">
        <v>5376</v>
      </c>
      <c r="H1803" t="s">
        <v>5377</v>
      </c>
      <c r="I1803" t="str">
        <f>VLOOKUP(A1803,[1]Transactions!$A$2:$Y$3480,8,FALSE)</f>
        <v>Road</v>
      </c>
      <c r="J1803">
        <f>VLOOKUP(A1803,[1]Transactions!$A$2:$Y$3480,13,FALSE)</f>
        <v>199.09999999999991</v>
      </c>
      <c r="K1803" s="4">
        <f>VLOOKUP(A1803,[1]Transactions!$A$2:$Y$3480,14,FALSE)</f>
        <v>34071</v>
      </c>
      <c r="M1803" t="b">
        <f>VLOOKUP(A1803,[1]Transactions!$A$2:$Y$3480,5,FALSE)</f>
        <v>0</v>
      </c>
      <c r="N1803" t="str">
        <f>VLOOKUP(A1803,[1]Transactions!$A$2:$Y$3480,6,FALSE)</f>
        <v>Approved</v>
      </c>
      <c r="O1803" t="str">
        <f>VLOOKUP(A1803,[1]Transactions!$A$1:$Y$3480,7,FALSE)</f>
        <v>OHM Cycles</v>
      </c>
      <c r="P1803" t="s">
        <v>28</v>
      </c>
      <c r="Q1803">
        <v>89</v>
      </c>
      <c r="R1803" t="s">
        <v>815</v>
      </c>
      <c r="S1803" t="s">
        <v>119</v>
      </c>
      <c r="T1803" t="s">
        <v>31</v>
      </c>
      <c r="U1803" t="s">
        <v>32</v>
      </c>
      <c r="V1803" t="s">
        <v>47</v>
      </c>
      <c r="W1803">
        <v>4</v>
      </c>
      <c r="X1803">
        <v>4</v>
      </c>
      <c r="Y1803">
        <v>5707.43</v>
      </c>
      <c r="Z1803">
        <v>1149.83</v>
      </c>
      <c r="AA1803">
        <v>22</v>
      </c>
      <c r="AB1803">
        <v>98</v>
      </c>
      <c r="AC1803">
        <v>4</v>
      </c>
      <c r="AD1803">
        <v>4557.6000000000004</v>
      </c>
      <c r="AE1803">
        <f t="shared" si="202"/>
        <v>1</v>
      </c>
      <c r="AF1803">
        <f t="shared" si="203"/>
        <v>4</v>
      </c>
      <c r="AG1803">
        <f t="shared" si="199"/>
        <v>1</v>
      </c>
      <c r="AH1803">
        <f t="shared" si="200"/>
        <v>141</v>
      </c>
      <c r="AI1803" t="str">
        <f t="shared" si="201"/>
        <v>Bronz customer</v>
      </c>
    </row>
    <row r="1804" spans="1:35" x14ac:dyDescent="0.3">
      <c r="A1804">
        <v>2438</v>
      </c>
      <c r="B1804" t="s">
        <v>5378</v>
      </c>
      <c r="C1804">
        <v>2760</v>
      </c>
      <c r="D1804" t="s">
        <v>24</v>
      </c>
      <c r="E1804" t="s">
        <v>25</v>
      </c>
      <c r="F1804">
        <v>7</v>
      </c>
      <c r="G1804" t="s">
        <v>5379</v>
      </c>
      <c r="H1804" t="s">
        <v>5380</v>
      </c>
      <c r="I1804" t="str">
        <f>VLOOKUP(A1804,[1]Transactions!$A$2:$Y$3480,8,FALSE)</f>
        <v>Standard</v>
      </c>
      <c r="J1804">
        <f>VLOOKUP(A1804,[1]Transactions!$A$2:$Y$3480,13,FALSE)</f>
        <v>64.509999999999991</v>
      </c>
      <c r="K1804" s="4">
        <f>VLOOKUP(A1804,[1]Transactions!$A$2:$Y$3480,14,FALSE)</f>
        <v>33429</v>
      </c>
      <c r="M1804" t="b">
        <f>VLOOKUP(A1804,[1]Transactions!$A$2:$Y$3480,5,FALSE)</f>
        <v>0</v>
      </c>
      <c r="N1804" t="str">
        <f>VLOOKUP(A1804,[1]Transactions!$A$2:$Y$3480,6,FALSE)</f>
        <v>Approved</v>
      </c>
      <c r="O1804" t="str">
        <f>VLOOKUP(A1804,[1]Transactions!$A$1:$Y$3480,7,FALSE)</f>
        <v>Norco Bicycles</v>
      </c>
      <c r="P1804" t="s">
        <v>43</v>
      </c>
      <c r="Q1804">
        <v>76</v>
      </c>
      <c r="R1804" t="s">
        <v>261</v>
      </c>
      <c r="S1804" t="s">
        <v>119</v>
      </c>
      <c r="T1804" t="s">
        <v>31</v>
      </c>
      <c r="U1804" t="s">
        <v>32</v>
      </c>
      <c r="V1804" t="s">
        <v>33</v>
      </c>
      <c r="W1804">
        <v>4</v>
      </c>
      <c r="X1804">
        <v>7</v>
      </c>
      <c r="Y1804">
        <v>6007.49</v>
      </c>
      <c r="Z1804">
        <v>2948.76</v>
      </c>
      <c r="AA1804">
        <v>37</v>
      </c>
      <c r="AB1804">
        <v>27</v>
      </c>
      <c r="AC1804">
        <v>7</v>
      </c>
      <c r="AD1804">
        <v>3058.73</v>
      </c>
      <c r="AE1804">
        <f t="shared" si="202"/>
        <v>3</v>
      </c>
      <c r="AF1804">
        <f t="shared" si="203"/>
        <v>3</v>
      </c>
      <c r="AG1804">
        <f t="shared" si="199"/>
        <v>2</v>
      </c>
      <c r="AH1804">
        <f t="shared" si="200"/>
        <v>332</v>
      </c>
      <c r="AI1804" t="str">
        <f t="shared" si="201"/>
        <v>Silver Customer</v>
      </c>
    </row>
    <row r="1805" spans="1:35" x14ac:dyDescent="0.3">
      <c r="A1805">
        <v>1852</v>
      </c>
      <c r="B1805" t="s">
        <v>5381</v>
      </c>
      <c r="C1805">
        <v>3029</v>
      </c>
      <c r="D1805" t="s">
        <v>40</v>
      </c>
      <c r="E1805" t="s">
        <v>25</v>
      </c>
      <c r="F1805">
        <v>6</v>
      </c>
      <c r="G1805" t="s">
        <v>5382</v>
      </c>
      <c r="H1805" t="s">
        <v>5383</v>
      </c>
      <c r="I1805" t="str">
        <f>VLOOKUP(A1805,[1]Transactions!$A$2:$Y$3480,8,FALSE)</f>
        <v>Standard</v>
      </c>
      <c r="J1805">
        <f>VLOOKUP(A1805,[1]Transactions!$A$2:$Y$3480,13,FALSE)</f>
        <v>834.93999999999994</v>
      </c>
      <c r="K1805" s="4">
        <f>VLOOKUP(A1805,[1]Transactions!$A$2:$Y$3480,14,FALSE)</f>
        <v>36833</v>
      </c>
      <c r="M1805" t="b">
        <f>VLOOKUP(A1805,[1]Transactions!$A$2:$Y$3480,5,FALSE)</f>
        <v>1</v>
      </c>
      <c r="N1805" t="str">
        <f>VLOOKUP(A1805,[1]Transactions!$A$2:$Y$3480,6,FALSE)</f>
        <v>Approved</v>
      </c>
      <c r="O1805" t="str">
        <f>VLOOKUP(A1805,[1]Transactions!$A$1:$Y$3480,7,FALSE)</f>
        <v>WeareA2B</v>
      </c>
      <c r="P1805" t="s">
        <v>43</v>
      </c>
      <c r="Q1805">
        <v>22</v>
      </c>
      <c r="R1805" t="s">
        <v>360</v>
      </c>
      <c r="S1805" t="s">
        <v>119</v>
      </c>
      <c r="T1805" t="s">
        <v>38</v>
      </c>
      <c r="U1805" t="s">
        <v>32</v>
      </c>
      <c r="V1805" t="s">
        <v>47</v>
      </c>
      <c r="W1805">
        <v>18</v>
      </c>
      <c r="X1805">
        <v>4</v>
      </c>
      <c r="Y1805">
        <v>5547.41</v>
      </c>
      <c r="Z1805">
        <v>2289.75</v>
      </c>
      <c r="AA1805">
        <v>42</v>
      </c>
      <c r="AB1805">
        <v>97</v>
      </c>
      <c r="AC1805">
        <v>4</v>
      </c>
      <c r="AD1805">
        <v>3257.66</v>
      </c>
      <c r="AE1805">
        <f t="shared" si="202"/>
        <v>1</v>
      </c>
      <c r="AF1805">
        <f t="shared" si="203"/>
        <v>4</v>
      </c>
      <c r="AG1805">
        <f t="shared" si="199"/>
        <v>2</v>
      </c>
      <c r="AH1805">
        <f t="shared" si="200"/>
        <v>142</v>
      </c>
      <c r="AI1805" t="str">
        <f t="shared" si="201"/>
        <v>Bronz customer</v>
      </c>
    </row>
    <row r="1806" spans="1:35" x14ac:dyDescent="0.3">
      <c r="A1806">
        <v>1873</v>
      </c>
      <c r="B1806" t="s">
        <v>5384</v>
      </c>
      <c r="C1806">
        <v>3189</v>
      </c>
      <c r="D1806" t="s">
        <v>40</v>
      </c>
      <c r="E1806" t="s">
        <v>25</v>
      </c>
      <c r="F1806">
        <v>10</v>
      </c>
      <c r="G1806" t="s">
        <v>5385</v>
      </c>
      <c r="H1806" t="s">
        <v>5386</v>
      </c>
      <c r="I1806" t="str">
        <f>VLOOKUP(A1806,[1]Transactions!$A$2:$Y$3480,8,FALSE)</f>
        <v>Standard</v>
      </c>
      <c r="J1806">
        <f>VLOOKUP(A1806,[1]Transactions!$A$2:$Y$3480,13,FALSE)</f>
        <v>1069.5500000000002</v>
      </c>
      <c r="K1806" s="4">
        <f>VLOOKUP(A1806,[1]Transactions!$A$2:$Y$3480,14,FALSE)</f>
        <v>39880</v>
      </c>
      <c r="M1806" t="b">
        <f>VLOOKUP(A1806,[1]Transactions!$A$2:$Y$3480,5,FALSE)</f>
        <v>1</v>
      </c>
      <c r="N1806" t="str">
        <f>VLOOKUP(A1806,[1]Transactions!$A$2:$Y$3480,6,FALSE)</f>
        <v>Approved</v>
      </c>
      <c r="O1806" t="str">
        <f>VLOOKUP(A1806,[1]Transactions!$A$1:$Y$3480,7,FALSE)</f>
        <v>WeareA2B</v>
      </c>
      <c r="P1806" t="s">
        <v>28</v>
      </c>
      <c r="Q1806">
        <v>49</v>
      </c>
      <c r="R1806" t="s">
        <v>307</v>
      </c>
      <c r="S1806" t="s">
        <v>119</v>
      </c>
      <c r="T1806" t="s">
        <v>38</v>
      </c>
      <c r="U1806" t="s">
        <v>32</v>
      </c>
      <c r="V1806" t="s">
        <v>33</v>
      </c>
      <c r="W1806">
        <v>4</v>
      </c>
      <c r="X1806">
        <v>4</v>
      </c>
      <c r="Y1806">
        <v>5930.68</v>
      </c>
      <c r="Z1806">
        <v>3123.1</v>
      </c>
      <c r="AA1806">
        <v>28</v>
      </c>
      <c r="AB1806">
        <v>8</v>
      </c>
      <c r="AC1806">
        <v>4</v>
      </c>
      <c r="AD1806">
        <v>2807.58</v>
      </c>
      <c r="AE1806">
        <f t="shared" si="202"/>
        <v>4</v>
      </c>
      <c r="AF1806">
        <f t="shared" si="203"/>
        <v>4</v>
      </c>
      <c r="AG1806">
        <f t="shared" si="199"/>
        <v>3</v>
      </c>
      <c r="AH1806">
        <f t="shared" si="200"/>
        <v>443</v>
      </c>
      <c r="AI1806" t="str">
        <f t="shared" si="201"/>
        <v>Platinum Customer</v>
      </c>
    </row>
    <row r="1807" spans="1:35" x14ac:dyDescent="0.3">
      <c r="A1807">
        <v>1242</v>
      </c>
      <c r="B1807" t="s">
        <v>5387</v>
      </c>
      <c r="C1807">
        <v>3806</v>
      </c>
      <c r="D1807" t="s">
        <v>40</v>
      </c>
      <c r="E1807" t="s">
        <v>25</v>
      </c>
      <c r="F1807">
        <v>7</v>
      </c>
      <c r="G1807" t="s">
        <v>5388</v>
      </c>
      <c r="H1807" t="s">
        <v>5389</v>
      </c>
      <c r="I1807" t="str">
        <f>VLOOKUP(A1807,[1]Transactions!$A$2:$Y$3480,8,FALSE)</f>
        <v>Standard</v>
      </c>
      <c r="J1807">
        <f>VLOOKUP(A1807,[1]Transactions!$A$2:$Y$3480,13,FALSE)</f>
        <v>1028.76</v>
      </c>
      <c r="K1807" s="4">
        <f>VLOOKUP(A1807,[1]Transactions!$A$2:$Y$3480,14,FALSE)</f>
        <v>33552</v>
      </c>
      <c r="M1807" t="b">
        <f>VLOOKUP(A1807,[1]Transactions!$A$2:$Y$3480,5,FALSE)</f>
        <v>1</v>
      </c>
      <c r="N1807" t="str">
        <f>VLOOKUP(A1807,[1]Transactions!$A$2:$Y$3480,6,FALSE)</f>
        <v>Approved</v>
      </c>
      <c r="O1807" t="str">
        <f>VLOOKUP(A1807,[1]Transactions!$A$1:$Y$3480,7,FALSE)</f>
        <v>WeareA2B</v>
      </c>
      <c r="P1807" t="s">
        <v>28</v>
      </c>
      <c r="Q1807">
        <v>36</v>
      </c>
      <c r="R1807" t="s">
        <v>917</v>
      </c>
      <c r="S1807" t="s">
        <v>176</v>
      </c>
      <c r="T1807" t="s">
        <v>46</v>
      </c>
      <c r="U1807" t="s">
        <v>32</v>
      </c>
      <c r="V1807" t="s">
        <v>33</v>
      </c>
      <c r="W1807">
        <v>18</v>
      </c>
      <c r="X1807">
        <v>2</v>
      </c>
      <c r="Y1807">
        <v>2610.13</v>
      </c>
      <c r="Z1807">
        <v>1524.39</v>
      </c>
      <c r="AA1807">
        <v>47</v>
      </c>
      <c r="AB1807">
        <v>17</v>
      </c>
      <c r="AC1807">
        <v>2</v>
      </c>
      <c r="AD1807">
        <v>1085.74</v>
      </c>
      <c r="AE1807">
        <f t="shared" si="202"/>
        <v>4</v>
      </c>
      <c r="AF1807">
        <f t="shared" si="203"/>
        <v>4</v>
      </c>
      <c r="AG1807">
        <f t="shared" si="199"/>
        <v>4</v>
      </c>
      <c r="AH1807">
        <f t="shared" si="200"/>
        <v>444</v>
      </c>
      <c r="AI1807" t="str">
        <f t="shared" si="201"/>
        <v>Platinum Customer</v>
      </c>
    </row>
    <row r="1808" spans="1:35" x14ac:dyDescent="0.3">
      <c r="A1808">
        <v>2623</v>
      </c>
      <c r="B1808" t="s">
        <v>5390</v>
      </c>
      <c r="C1808">
        <v>2445</v>
      </c>
      <c r="D1808" t="s">
        <v>24</v>
      </c>
      <c r="E1808" t="s">
        <v>25</v>
      </c>
      <c r="F1808">
        <v>7</v>
      </c>
      <c r="G1808" t="s">
        <v>5391</v>
      </c>
      <c r="H1808" t="s">
        <v>5392</v>
      </c>
      <c r="I1808" t="str">
        <f>VLOOKUP(A1808,[1]Transactions!$A$2:$Y$3480,8,FALSE)</f>
        <v>Standard</v>
      </c>
      <c r="J1808">
        <f>VLOOKUP(A1808,[1]Transactions!$A$2:$Y$3480,13,FALSE)</f>
        <v>45.960000000000008</v>
      </c>
      <c r="K1808" s="4">
        <f>VLOOKUP(A1808,[1]Transactions!$A$2:$Y$3480,14,FALSE)</f>
        <v>40779</v>
      </c>
      <c r="M1808" t="b">
        <f>VLOOKUP(A1808,[1]Transactions!$A$2:$Y$3480,5,FALSE)</f>
        <v>1</v>
      </c>
      <c r="N1808" t="str">
        <f>VLOOKUP(A1808,[1]Transactions!$A$2:$Y$3480,6,FALSE)</f>
        <v>Approved</v>
      </c>
      <c r="O1808" t="str">
        <f>VLOOKUP(A1808,[1]Transactions!$A$1:$Y$3480,7,FALSE)</f>
        <v>OHM Cycles</v>
      </c>
      <c r="P1808" t="s">
        <v>28</v>
      </c>
      <c r="Q1808">
        <v>42</v>
      </c>
      <c r="R1808" t="s">
        <v>2623</v>
      </c>
      <c r="S1808" t="s">
        <v>176</v>
      </c>
      <c r="T1808" t="s">
        <v>31</v>
      </c>
      <c r="U1808" t="s">
        <v>32</v>
      </c>
      <c r="V1808" t="s">
        <v>33</v>
      </c>
      <c r="W1808">
        <v>15</v>
      </c>
      <c r="X1808">
        <v>4</v>
      </c>
      <c r="Y1808">
        <v>5764.37</v>
      </c>
      <c r="Z1808">
        <v>2130.7600000000002</v>
      </c>
      <c r="AA1808">
        <v>38</v>
      </c>
      <c r="AB1808">
        <v>10</v>
      </c>
      <c r="AC1808">
        <v>4</v>
      </c>
      <c r="AD1808">
        <v>3633.61</v>
      </c>
      <c r="AE1808">
        <f t="shared" si="202"/>
        <v>4</v>
      </c>
      <c r="AF1808">
        <f t="shared" si="203"/>
        <v>4</v>
      </c>
      <c r="AG1808">
        <f t="shared" si="199"/>
        <v>2</v>
      </c>
      <c r="AH1808">
        <f t="shared" si="200"/>
        <v>442</v>
      </c>
      <c r="AI1808" t="str">
        <f t="shared" si="201"/>
        <v>Platinum Customer</v>
      </c>
    </row>
    <row r="1809" spans="1:35" x14ac:dyDescent="0.3">
      <c r="A1809">
        <v>1505</v>
      </c>
      <c r="B1809" t="s">
        <v>5393</v>
      </c>
      <c r="C1809">
        <v>2229</v>
      </c>
      <c r="D1809" t="s">
        <v>24</v>
      </c>
      <c r="E1809" t="s">
        <v>25</v>
      </c>
      <c r="F1809">
        <v>12</v>
      </c>
      <c r="G1809" t="s">
        <v>178</v>
      </c>
      <c r="H1809" t="s">
        <v>5394</v>
      </c>
      <c r="I1809" t="str">
        <f>VLOOKUP(A1809,[1]Transactions!$A$2:$Y$3480,8,FALSE)</f>
        <v>Road</v>
      </c>
      <c r="J1809">
        <f>VLOOKUP(A1809,[1]Transactions!$A$2:$Y$3480,13,FALSE)</f>
        <v>75.139999999999986</v>
      </c>
      <c r="K1809" s="4">
        <f>VLOOKUP(A1809,[1]Transactions!$A$2:$Y$3480,14,FALSE)</f>
        <v>42560</v>
      </c>
      <c r="M1809" t="b">
        <f>VLOOKUP(A1809,[1]Transactions!$A$2:$Y$3480,5,FALSE)</f>
        <v>0</v>
      </c>
      <c r="N1809" t="str">
        <f>VLOOKUP(A1809,[1]Transactions!$A$2:$Y$3480,6,FALSE)</f>
        <v>Approved</v>
      </c>
      <c r="O1809" t="str">
        <f>VLOOKUP(A1809,[1]Transactions!$A$1:$Y$3480,7,FALSE)</f>
        <v>OHM Cycles</v>
      </c>
      <c r="P1809" t="s">
        <v>28</v>
      </c>
      <c r="Q1809">
        <v>90</v>
      </c>
      <c r="R1809" t="s">
        <v>1071</v>
      </c>
      <c r="S1809" t="s">
        <v>45</v>
      </c>
      <c r="T1809" t="s">
        <v>31</v>
      </c>
      <c r="U1809" t="s">
        <v>32</v>
      </c>
      <c r="V1809" t="s">
        <v>47</v>
      </c>
      <c r="W1809">
        <v>3</v>
      </c>
      <c r="X1809">
        <v>4</v>
      </c>
      <c r="Y1809">
        <v>5210.83</v>
      </c>
      <c r="Z1809">
        <v>1385.12</v>
      </c>
      <c r="AA1809">
        <v>26</v>
      </c>
      <c r="AB1809">
        <v>18</v>
      </c>
      <c r="AC1809">
        <v>4</v>
      </c>
      <c r="AD1809">
        <v>3825.71</v>
      </c>
      <c r="AE1809">
        <f t="shared" si="202"/>
        <v>3</v>
      </c>
      <c r="AF1809">
        <f t="shared" si="203"/>
        <v>4</v>
      </c>
      <c r="AG1809">
        <f t="shared" si="199"/>
        <v>2</v>
      </c>
      <c r="AH1809">
        <f t="shared" si="200"/>
        <v>342</v>
      </c>
      <c r="AI1809" t="str">
        <f t="shared" si="201"/>
        <v>Silver Customer</v>
      </c>
    </row>
    <row r="1810" spans="1:35" x14ac:dyDescent="0.3">
      <c r="A1810">
        <v>3169</v>
      </c>
      <c r="B1810" t="s">
        <v>5395</v>
      </c>
      <c r="C1810">
        <v>3027</v>
      </c>
      <c r="D1810" t="s">
        <v>40</v>
      </c>
      <c r="E1810" t="s">
        <v>25</v>
      </c>
      <c r="F1810">
        <v>7</v>
      </c>
      <c r="G1810" t="s">
        <v>5396</v>
      </c>
      <c r="H1810" t="s">
        <v>5397</v>
      </c>
      <c r="I1810" t="str">
        <f>VLOOKUP(A1810,[1]Transactions!$A$2:$Y$3480,8,FALSE)</f>
        <v>Road</v>
      </c>
      <c r="J1810">
        <f>VLOOKUP(A1810,[1]Transactions!$A$2:$Y$3480,13,FALSE)</f>
        <v>709.34</v>
      </c>
      <c r="K1810" s="4">
        <f>VLOOKUP(A1810,[1]Transactions!$A$2:$Y$3480,14,FALSE)</f>
        <v>42404</v>
      </c>
      <c r="M1810" t="b">
        <f>VLOOKUP(A1810,[1]Transactions!$A$2:$Y$3480,5,FALSE)</f>
        <v>1</v>
      </c>
      <c r="N1810" t="str">
        <f>VLOOKUP(A1810,[1]Transactions!$A$2:$Y$3480,6,FALSE)</f>
        <v>Approved</v>
      </c>
      <c r="O1810" t="str">
        <f>VLOOKUP(A1810,[1]Transactions!$A$1:$Y$3480,7,FALSE)</f>
        <v>Giant Bicycles</v>
      </c>
      <c r="P1810" t="s">
        <v>28</v>
      </c>
      <c r="Q1810">
        <v>96</v>
      </c>
      <c r="R1810" t="s">
        <v>56</v>
      </c>
      <c r="S1810" t="s">
        <v>219</v>
      </c>
      <c r="T1810" t="s">
        <v>31</v>
      </c>
      <c r="U1810" t="s">
        <v>32</v>
      </c>
      <c r="V1810" t="s">
        <v>33</v>
      </c>
      <c r="W1810">
        <v>19</v>
      </c>
      <c r="X1810">
        <v>7</v>
      </c>
      <c r="Y1810">
        <v>6806.93</v>
      </c>
      <c r="Z1810">
        <v>2266.98</v>
      </c>
      <c r="AA1810">
        <v>56</v>
      </c>
      <c r="AB1810">
        <v>0</v>
      </c>
      <c r="AC1810">
        <v>7</v>
      </c>
      <c r="AD1810">
        <v>4539.95</v>
      </c>
      <c r="AE1810">
        <f>_xlfn.IFS(AB1810&gt;=85,1,AND(AB1810&lt;=84,AB1810&gt;44),2,AND(AB1810&lt;=44,AB1810&gt;17),3,AND(AB1810&lt;=18,AB1810&gt;=0),4)</f>
        <v>4</v>
      </c>
      <c r="AF1810">
        <f t="shared" si="203"/>
        <v>3</v>
      </c>
      <c r="AG1810">
        <f t="shared" si="199"/>
        <v>1</v>
      </c>
      <c r="AH1810">
        <f t="shared" si="200"/>
        <v>431</v>
      </c>
      <c r="AI1810" t="str">
        <f t="shared" si="201"/>
        <v>Platinum Customer</v>
      </c>
    </row>
    <row r="1811" spans="1:35" x14ac:dyDescent="0.3">
      <c r="A1811">
        <v>542</v>
      </c>
      <c r="B1811" t="s">
        <v>5398</v>
      </c>
      <c r="C1811">
        <v>2337</v>
      </c>
      <c r="D1811" t="s">
        <v>24</v>
      </c>
      <c r="E1811" t="s">
        <v>25</v>
      </c>
      <c r="F1811">
        <v>6</v>
      </c>
      <c r="G1811" t="s">
        <v>5399</v>
      </c>
      <c r="H1811" t="s">
        <v>5400</v>
      </c>
      <c r="I1811" t="str">
        <f>VLOOKUP(A1811,[1]Transactions!$A$2:$Y$3480,8,FALSE)</f>
        <v>Standard</v>
      </c>
      <c r="J1811">
        <f>VLOOKUP(A1811,[1]Transactions!$A$2:$Y$3480,13,FALSE)</f>
        <v>641.64</v>
      </c>
      <c r="K1811" s="4">
        <f>VLOOKUP(A1811,[1]Transactions!$A$2:$Y$3480,14,FALSE)</f>
        <v>41434</v>
      </c>
      <c r="M1811" t="b">
        <f>VLOOKUP(A1811,[1]Transactions!$A$2:$Y$3480,5,FALSE)</f>
        <v>0</v>
      </c>
      <c r="N1811" t="str">
        <f>VLOOKUP(A1811,[1]Transactions!$A$2:$Y$3480,6,FALSE)</f>
        <v>Approved</v>
      </c>
      <c r="O1811" t="str">
        <f>VLOOKUP(A1811,[1]Transactions!$A$1:$Y$3480,7,FALSE)</f>
        <v>Giant Bicycles</v>
      </c>
      <c r="P1811" t="s">
        <v>43</v>
      </c>
      <c r="Q1811">
        <v>78</v>
      </c>
      <c r="R1811" t="s">
        <v>2665</v>
      </c>
      <c r="S1811" t="s">
        <v>119</v>
      </c>
      <c r="T1811" t="s">
        <v>31</v>
      </c>
      <c r="U1811" t="s">
        <v>32</v>
      </c>
      <c r="V1811" t="s">
        <v>47</v>
      </c>
      <c r="W1811">
        <v>18</v>
      </c>
      <c r="X1811">
        <v>6</v>
      </c>
      <c r="Y1811">
        <v>6399.45</v>
      </c>
      <c r="Z1811">
        <v>4300.93</v>
      </c>
      <c r="AA1811">
        <v>53</v>
      </c>
      <c r="AB1811">
        <v>38</v>
      </c>
      <c r="AC1811">
        <v>6</v>
      </c>
      <c r="AD1811">
        <v>2098.52</v>
      </c>
      <c r="AE1811">
        <f t="shared" si="202"/>
        <v>3</v>
      </c>
      <c r="AF1811">
        <f t="shared" si="203"/>
        <v>3</v>
      </c>
      <c r="AG1811">
        <f t="shared" si="199"/>
        <v>3</v>
      </c>
      <c r="AH1811">
        <f t="shared" si="200"/>
        <v>333</v>
      </c>
      <c r="AI1811" t="str">
        <f t="shared" si="201"/>
        <v>Silver Customer</v>
      </c>
    </row>
    <row r="1812" spans="1:35" x14ac:dyDescent="0.3">
      <c r="A1812">
        <v>1307</v>
      </c>
      <c r="B1812" t="s">
        <v>5401</v>
      </c>
      <c r="C1812">
        <v>4123</v>
      </c>
      <c r="D1812" t="s">
        <v>53</v>
      </c>
      <c r="E1812" t="s">
        <v>25</v>
      </c>
      <c r="F1812">
        <v>6</v>
      </c>
      <c r="G1812" t="s">
        <v>4946</v>
      </c>
      <c r="H1812" t="s">
        <v>5402</v>
      </c>
      <c r="I1812" t="str">
        <f>VLOOKUP(A1812,[1]Transactions!$A$2:$Y$3480,8,FALSE)</f>
        <v>Standard</v>
      </c>
      <c r="J1812">
        <f>VLOOKUP(A1812,[1]Transactions!$A$2:$Y$3480,13,FALSE)</f>
        <v>179.44</v>
      </c>
      <c r="K1812" s="4">
        <f>VLOOKUP(A1812,[1]Transactions!$A$2:$Y$3480,14,FALSE)</f>
        <v>40649</v>
      </c>
      <c r="M1812" t="b">
        <f>VLOOKUP(A1812,[1]Transactions!$A$2:$Y$3480,5,FALSE)</f>
        <v>1</v>
      </c>
      <c r="N1812" t="str">
        <f>VLOOKUP(A1812,[1]Transactions!$A$2:$Y$3480,6,FALSE)</f>
        <v>Approved</v>
      </c>
      <c r="O1812" t="str">
        <f>VLOOKUP(A1812,[1]Transactions!$A$1:$Y$3480,7,FALSE)</f>
        <v>Solex</v>
      </c>
      <c r="P1812" t="s">
        <v>43</v>
      </c>
      <c r="Q1812">
        <v>73</v>
      </c>
      <c r="R1812" t="s">
        <v>130</v>
      </c>
      <c r="S1812" t="s">
        <v>30</v>
      </c>
      <c r="T1812" t="s">
        <v>46</v>
      </c>
      <c r="U1812" t="s">
        <v>32</v>
      </c>
      <c r="V1812" t="s">
        <v>33</v>
      </c>
      <c r="W1812">
        <v>10</v>
      </c>
      <c r="X1812">
        <v>9</v>
      </c>
      <c r="Y1812">
        <v>9888.5400000000009</v>
      </c>
      <c r="Z1812">
        <v>5361.81</v>
      </c>
      <c r="AA1812">
        <v>50</v>
      </c>
      <c r="AB1812">
        <v>90</v>
      </c>
      <c r="AC1812">
        <v>9</v>
      </c>
      <c r="AD1812">
        <v>4526.7299999999996</v>
      </c>
      <c r="AE1812">
        <f t="shared" si="202"/>
        <v>1</v>
      </c>
      <c r="AF1812">
        <f t="shared" si="203"/>
        <v>2</v>
      </c>
      <c r="AG1812">
        <f t="shared" si="199"/>
        <v>1</v>
      </c>
      <c r="AH1812">
        <f t="shared" si="200"/>
        <v>121</v>
      </c>
      <c r="AI1812" t="str">
        <f t="shared" si="201"/>
        <v>Bronz customer</v>
      </c>
    </row>
    <row r="1813" spans="1:35" x14ac:dyDescent="0.3">
      <c r="A1813">
        <v>1508</v>
      </c>
      <c r="B1813" t="s">
        <v>5403</v>
      </c>
      <c r="C1813">
        <v>2232</v>
      </c>
      <c r="D1813" t="s">
        <v>24</v>
      </c>
      <c r="E1813" t="s">
        <v>25</v>
      </c>
      <c r="F1813">
        <v>10</v>
      </c>
      <c r="G1813" t="s">
        <v>5404</v>
      </c>
      <c r="H1813" t="s">
        <v>5405</v>
      </c>
      <c r="I1813" t="str">
        <f>VLOOKUP(A1813,[1]Transactions!$A$2:$Y$3480,8,FALSE)</f>
        <v>Road</v>
      </c>
      <c r="J1813">
        <f>VLOOKUP(A1813,[1]Transactions!$A$2:$Y$3480,13,FALSE)</f>
        <v>709.34</v>
      </c>
      <c r="K1813" s="4">
        <f>VLOOKUP(A1813,[1]Transactions!$A$2:$Y$3480,14,FALSE)</f>
        <v>36334</v>
      </c>
      <c r="M1813" t="b">
        <f>VLOOKUP(A1813,[1]Transactions!$A$2:$Y$3480,5,FALSE)</f>
        <v>1</v>
      </c>
      <c r="N1813" t="str">
        <f>VLOOKUP(A1813,[1]Transactions!$A$2:$Y$3480,6,FALSE)</f>
        <v>Approved</v>
      </c>
      <c r="O1813" t="str">
        <f>VLOOKUP(A1813,[1]Transactions!$A$1:$Y$3480,7,FALSE)</f>
        <v>Giant Bicycles</v>
      </c>
      <c r="P1813" t="s">
        <v>28</v>
      </c>
      <c r="Q1813">
        <v>80</v>
      </c>
      <c r="R1813" t="s">
        <v>265</v>
      </c>
      <c r="S1813" t="s">
        <v>30</v>
      </c>
      <c r="T1813" t="s">
        <v>38</v>
      </c>
      <c r="U1813" t="s">
        <v>32</v>
      </c>
      <c r="V1813" t="s">
        <v>33</v>
      </c>
      <c r="W1813">
        <v>11</v>
      </c>
      <c r="X1813">
        <v>5</v>
      </c>
      <c r="Y1813">
        <v>5437.08</v>
      </c>
      <c r="Z1813">
        <v>1958.07</v>
      </c>
      <c r="AA1813">
        <v>34</v>
      </c>
      <c r="AB1813">
        <v>61</v>
      </c>
      <c r="AC1813">
        <v>5</v>
      </c>
      <c r="AD1813">
        <v>3479.01</v>
      </c>
      <c r="AE1813">
        <f t="shared" si="202"/>
        <v>2</v>
      </c>
      <c r="AF1813">
        <f>_xlfn.IFS(AC1813&gt;=14,1,AND(AC1813&lt;=14,AC1813&gt;7),2,AND(AC1813&lt;=7,AC1813&gt;=5),3,AND(AC1813&lt;=4,AC1813&gt;0),4)</f>
        <v>3</v>
      </c>
      <c r="AG1813">
        <f t="shared" si="199"/>
        <v>2</v>
      </c>
      <c r="AH1813">
        <f t="shared" si="200"/>
        <v>232</v>
      </c>
      <c r="AI1813" t="str">
        <f t="shared" si="201"/>
        <v>Gold Customerr</v>
      </c>
    </row>
    <row r="1814" spans="1:35" x14ac:dyDescent="0.3">
      <c r="A1814">
        <v>692</v>
      </c>
      <c r="B1814" t="s">
        <v>5406</v>
      </c>
      <c r="C1814">
        <v>2160</v>
      </c>
      <c r="D1814" t="s">
        <v>24</v>
      </c>
      <c r="E1814" t="s">
        <v>25</v>
      </c>
      <c r="F1814">
        <v>9</v>
      </c>
      <c r="G1814" t="s">
        <v>4458</v>
      </c>
      <c r="H1814" t="s">
        <v>5407</v>
      </c>
      <c r="I1814" t="str">
        <f>VLOOKUP(A1814,[1]Transactions!$A$2:$Y$3480,8,FALSE)</f>
        <v>Standard</v>
      </c>
      <c r="J1814">
        <f>VLOOKUP(A1814,[1]Transactions!$A$2:$Y$3480,13,FALSE)</f>
        <v>437.46</v>
      </c>
      <c r="K1814" s="4">
        <f>VLOOKUP(A1814,[1]Transactions!$A$2:$Y$3480,14,FALSE)</f>
        <v>35052</v>
      </c>
      <c r="M1814" t="b">
        <f>VLOOKUP(A1814,[1]Transactions!$A$2:$Y$3480,5,FALSE)</f>
        <v>0</v>
      </c>
      <c r="N1814" t="str">
        <f>VLOOKUP(A1814,[1]Transactions!$A$2:$Y$3480,6,FALSE)</f>
        <v>Approved</v>
      </c>
      <c r="O1814" t="str">
        <f>VLOOKUP(A1814,[1]Transactions!$A$1:$Y$3480,7,FALSE)</f>
        <v>Solex</v>
      </c>
      <c r="P1814" t="s">
        <v>28</v>
      </c>
      <c r="Q1814">
        <v>42</v>
      </c>
      <c r="R1814" t="s">
        <v>275</v>
      </c>
      <c r="S1814" t="s">
        <v>176</v>
      </c>
      <c r="T1814" t="s">
        <v>31</v>
      </c>
      <c r="U1814" t="s">
        <v>32</v>
      </c>
      <c r="V1814" t="s">
        <v>47</v>
      </c>
      <c r="W1814">
        <v>7</v>
      </c>
      <c r="X1814">
        <v>9</v>
      </c>
      <c r="Y1814">
        <v>8189.47</v>
      </c>
      <c r="Z1814">
        <v>3161.98</v>
      </c>
      <c r="AA1814">
        <v>32</v>
      </c>
      <c r="AB1814">
        <v>50</v>
      </c>
      <c r="AC1814">
        <v>9</v>
      </c>
      <c r="AD1814">
        <v>5027.49</v>
      </c>
      <c r="AE1814">
        <f t="shared" si="202"/>
        <v>2</v>
      </c>
      <c r="AF1814">
        <f t="shared" si="203"/>
        <v>2</v>
      </c>
      <c r="AG1814">
        <f t="shared" si="199"/>
        <v>1</v>
      </c>
      <c r="AH1814">
        <f t="shared" si="200"/>
        <v>221</v>
      </c>
      <c r="AI1814" t="str">
        <f t="shared" si="201"/>
        <v>Gold Customerr</v>
      </c>
    </row>
    <row r="1815" spans="1:35" x14ac:dyDescent="0.3">
      <c r="A1815">
        <v>927</v>
      </c>
      <c r="B1815" t="s">
        <v>5408</v>
      </c>
      <c r="C1815">
        <v>3199</v>
      </c>
      <c r="D1815" t="s">
        <v>40</v>
      </c>
      <c r="E1815" t="s">
        <v>25</v>
      </c>
      <c r="F1815">
        <v>8</v>
      </c>
      <c r="G1815" t="s">
        <v>5409</v>
      </c>
      <c r="I1815" t="str">
        <f>VLOOKUP(A1815,[1]Transactions!$A$2:$Y$3480,8,FALSE)</f>
        <v>Standard</v>
      </c>
      <c r="J1815">
        <f>VLOOKUP(A1815,[1]Transactions!$A$2:$Y$3480,13,FALSE)</f>
        <v>1383.6100000000001</v>
      </c>
      <c r="K1815" s="4">
        <f>VLOOKUP(A1815,[1]Transactions!$A$2:$Y$3480,14,FALSE)</f>
        <v>36146</v>
      </c>
      <c r="M1815" t="b">
        <f>VLOOKUP(A1815,[1]Transactions!$A$2:$Y$3480,5,FALSE)</f>
        <v>1</v>
      </c>
      <c r="N1815" t="str">
        <f>VLOOKUP(A1815,[1]Transactions!$A$2:$Y$3480,6,FALSE)</f>
        <v>Approved</v>
      </c>
      <c r="O1815" t="str">
        <f>VLOOKUP(A1815,[1]Transactions!$A$1:$Y$3480,7,FALSE)</f>
        <v>Solex</v>
      </c>
      <c r="P1815" t="s">
        <v>28</v>
      </c>
      <c r="Q1815">
        <v>25</v>
      </c>
      <c r="R1815" t="s">
        <v>580</v>
      </c>
      <c r="S1815" t="s">
        <v>45</v>
      </c>
      <c r="T1815" t="s">
        <v>31</v>
      </c>
      <c r="U1815" t="s">
        <v>32</v>
      </c>
      <c r="V1815" t="s">
        <v>33</v>
      </c>
      <c r="W1815">
        <v>18</v>
      </c>
      <c r="X1815">
        <v>3</v>
      </c>
      <c r="Y1815">
        <v>3712.11</v>
      </c>
      <c r="Z1815">
        <v>1729.99</v>
      </c>
      <c r="AA1815">
        <v>54</v>
      </c>
      <c r="AB1815">
        <v>295</v>
      </c>
      <c r="AC1815">
        <v>3</v>
      </c>
      <c r="AD1815">
        <v>1982.12</v>
      </c>
      <c r="AE1815">
        <f t="shared" si="202"/>
        <v>1</v>
      </c>
      <c r="AF1815">
        <f t="shared" si="203"/>
        <v>4</v>
      </c>
      <c r="AG1815">
        <f t="shared" si="199"/>
        <v>3</v>
      </c>
      <c r="AH1815">
        <f t="shared" si="200"/>
        <v>143</v>
      </c>
      <c r="AI1815" t="str">
        <f t="shared" si="201"/>
        <v>Bronz customer</v>
      </c>
    </row>
    <row r="1816" spans="1:35" x14ac:dyDescent="0.3">
      <c r="A1816">
        <v>640</v>
      </c>
      <c r="B1816" t="s">
        <v>5410</v>
      </c>
      <c r="C1816">
        <v>2204</v>
      </c>
      <c r="D1816" t="s">
        <v>24</v>
      </c>
      <c r="E1816" t="s">
        <v>25</v>
      </c>
      <c r="F1816">
        <v>9</v>
      </c>
      <c r="G1816" t="s">
        <v>5411</v>
      </c>
      <c r="H1816" t="s">
        <v>5412</v>
      </c>
      <c r="I1816" t="str">
        <f>VLOOKUP(A1816,[1]Transactions!$A$2:$Y$3480,8,FALSE)</f>
        <v>Standard</v>
      </c>
      <c r="J1816">
        <f>VLOOKUP(A1816,[1]Transactions!$A$2:$Y$3480,13,FALSE)</f>
        <v>41.129999999999995</v>
      </c>
      <c r="K1816" s="4">
        <f>VLOOKUP(A1816,[1]Transactions!$A$2:$Y$3480,14,FALSE)</f>
        <v>42458</v>
      </c>
      <c r="M1816" t="b">
        <f>VLOOKUP(A1816,[1]Transactions!$A$2:$Y$3480,5,FALSE)</f>
        <v>0</v>
      </c>
      <c r="N1816" t="str">
        <f>VLOOKUP(A1816,[1]Transactions!$A$2:$Y$3480,6,FALSE)</f>
        <v>Approved</v>
      </c>
      <c r="O1816" t="str">
        <f>VLOOKUP(A1816,[1]Transactions!$A$1:$Y$3480,7,FALSE)</f>
        <v>Giant Bicycles</v>
      </c>
      <c r="P1816" t="s">
        <v>28</v>
      </c>
      <c r="Q1816">
        <v>12</v>
      </c>
      <c r="R1816" t="s">
        <v>95</v>
      </c>
      <c r="S1816" t="s">
        <v>96</v>
      </c>
      <c r="T1816" t="s">
        <v>46</v>
      </c>
      <c r="U1816" t="s">
        <v>32</v>
      </c>
      <c r="V1816" t="s">
        <v>33</v>
      </c>
      <c r="W1816">
        <v>10</v>
      </c>
      <c r="X1816">
        <v>8</v>
      </c>
      <c r="Y1816">
        <v>11141.29</v>
      </c>
      <c r="Z1816">
        <v>6862.69</v>
      </c>
      <c r="AA1816">
        <v>45</v>
      </c>
      <c r="AB1816">
        <v>10</v>
      </c>
      <c r="AC1816">
        <v>8</v>
      </c>
      <c r="AD1816">
        <v>4278.6000000000004</v>
      </c>
      <c r="AE1816">
        <f t="shared" si="202"/>
        <v>4</v>
      </c>
      <c r="AF1816">
        <f t="shared" si="203"/>
        <v>2</v>
      </c>
      <c r="AG1816">
        <f t="shared" si="199"/>
        <v>1</v>
      </c>
      <c r="AH1816">
        <f t="shared" si="200"/>
        <v>421</v>
      </c>
      <c r="AI1816" t="str">
        <f t="shared" si="201"/>
        <v>Platinum Customer</v>
      </c>
    </row>
    <row r="1817" spans="1:35" x14ac:dyDescent="0.3">
      <c r="A1817">
        <v>3409</v>
      </c>
      <c r="B1817" t="s">
        <v>5413</v>
      </c>
      <c r="C1817">
        <v>4870</v>
      </c>
      <c r="D1817" t="s">
        <v>53</v>
      </c>
      <c r="E1817" t="s">
        <v>25</v>
      </c>
      <c r="F1817">
        <v>1</v>
      </c>
      <c r="G1817" t="s">
        <v>5414</v>
      </c>
      <c r="H1817" t="s">
        <v>5415</v>
      </c>
      <c r="I1817">
        <f>VLOOKUP(A1817,[1]Transactions!$A$2:$Y$3480,8,FALSE)</f>
        <v>0</v>
      </c>
      <c r="J1817">
        <f>VLOOKUP(A1817,[1]Transactions!$A$2:$Y$3480,13,FALSE)</f>
        <v>326.86</v>
      </c>
      <c r="K1817" s="4">
        <f>VLOOKUP(A1817,[1]Transactions!$A$2:$Y$3480,14,FALSE)</f>
        <v>0</v>
      </c>
      <c r="M1817" t="b">
        <f>VLOOKUP(A1817,[1]Transactions!$A$2:$Y$3480,5,FALSE)</f>
        <v>1</v>
      </c>
      <c r="N1817" t="str">
        <f>VLOOKUP(A1817,[1]Transactions!$A$2:$Y$3480,6,FALSE)</f>
        <v>Approved</v>
      </c>
      <c r="O1817">
        <f>VLOOKUP(A1817,[1]Transactions!$A$1:$Y$3480,7,FALSE)</f>
        <v>0</v>
      </c>
      <c r="P1817" t="s">
        <v>43</v>
      </c>
      <c r="Q1817">
        <v>75</v>
      </c>
      <c r="R1817" t="s">
        <v>123</v>
      </c>
      <c r="S1817" t="s">
        <v>7272</v>
      </c>
      <c r="T1817" t="s">
        <v>31</v>
      </c>
      <c r="U1817" t="s">
        <v>32</v>
      </c>
      <c r="V1817" t="s">
        <v>47</v>
      </c>
      <c r="W1817">
        <v>16</v>
      </c>
      <c r="X1817">
        <v>7</v>
      </c>
      <c r="Y1817">
        <v>7353.55</v>
      </c>
      <c r="Z1817">
        <v>4344.25</v>
      </c>
      <c r="AA1817">
        <v>43</v>
      </c>
      <c r="AB1817">
        <v>73</v>
      </c>
      <c r="AC1817">
        <v>7</v>
      </c>
      <c r="AD1817">
        <v>3009.3</v>
      </c>
      <c r="AE1817">
        <f t="shared" si="202"/>
        <v>2</v>
      </c>
      <c r="AF1817">
        <f t="shared" si="203"/>
        <v>3</v>
      </c>
      <c r="AG1817">
        <f t="shared" si="199"/>
        <v>2</v>
      </c>
      <c r="AH1817">
        <f t="shared" si="200"/>
        <v>232</v>
      </c>
      <c r="AI1817" t="str">
        <f t="shared" si="201"/>
        <v>Gold Customerr</v>
      </c>
    </row>
    <row r="1818" spans="1:35" x14ac:dyDescent="0.3">
      <c r="A1818">
        <v>2536</v>
      </c>
      <c r="B1818" t="s">
        <v>5416</v>
      </c>
      <c r="C1818">
        <v>2264</v>
      </c>
      <c r="D1818" t="s">
        <v>24</v>
      </c>
      <c r="E1818" t="s">
        <v>25</v>
      </c>
      <c r="F1818">
        <v>7</v>
      </c>
      <c r="G1818" t="s">
        <v>5417</v>
      </c>
      <c r="H1818" t="s">
        <v>5418</v>
      </c>
      <c r="I1818" t="str">
        <f>VLOOKUP(A1818,[1]Transactions!$A$2:$Y$3480,8,FALSE)</f>
        <v>Standard</v>
      </c>
      <c r="J1818">
        <f>VLOOKUP(A1818,[1]Transactions!$A$2:$Y$3480,13,FALSE)</f>
        <v>737.17000000000007</v>
      </c>
      <c r="K1818" s="4">
        <f>VLOOKUP(A1818,[1]Transactions!$A$2:$Y$3480,14,FALSE)</f>
        <v>34996</v>
      </c>
      <c r="M1818" t="b">
        <f>VLOOKUP(A1818,[1]Transactions!$A$2:$Y$3480,5,FALSE)</f>
        <v>0</v>
      </c>
      <c r="N1818" t="str">
        <f>VLOOKUP(A1818,[1]Transactions!$A$2:$Y$3480,6,FALSE)</f>
        <v>Approved</v>
      </c>
      <c r="O1818" t="str">
        <f>VLOOKUP(A1818,[1]Transactions!$A$1:$Y$3480,7,FALSE)</f>
        <v>Solex</v>
      </c>
      <c r="P1818" t="s">
        <v>43</v>
      </c>
      <c r="Q1818">
        <v>71</v>
      </c>
      <c r="R1818" t="s">
        <v>161</v>
      </c>
      <c r="S1818" t="s">
        <v>30</v>
      </c>
      <c r="T1818" t="s">
        <v>31</v>
      </c>
      <c r="U1818" t="s">
        <v>32</v>
      </c>
      <c r="V1818" t="s">
        <v>33</v>
      </c>
      <c r="W1818">
        <v>16</v>
      </c>
      <c r="X1818">
        <v>6</v>
      </c>
      <c r="Y1818">
        <v>9145.1</v>
      </c>
      <c r="Z1818">
        <v>4522.6899999999996</v>
      </c>
      <c r="AA1818">
        <v>56</v>
      </c>
      <c r="AB1818">
        <v>7</v>
      </c>
      <c r="AC1818">
        <v>6</v>
      </c>
      <c r="AD1818">
        <v>4622.41</v>
      </c>
      <c r="AE1818">
        <f t="shared" si="202"/>
        <v>4</v>
      </c>
      <c r="AF1818">
        <f t="shared" si="203"/>
        <v>3</v>
      </c>
      <c r="AG1818">
        <f t="shared" si="199"/>
        <v>1</v>
      </c>
      <c r="AH1818">
        <f t="shared" si="200"/>
        <v>431</v>
      </c>
      <c r="AI1818" t="str">
        <f t="shared" si="201"/>
        <v>Platinum Customer</v>
      </c>
    </row>
    <row r="1819" spans="1:35" x14ac:dyDescent="0.3">
      <c r="A1819">
        <v>1495</v>
      </c>
      <c r="B1819" t="s">
        <v>5419</v>
      </c>
      <c r="C1819">
        <v>2259</v>
      </c>
      <c r="D1819" t="s">
        <v>24</v>
      </c>
      <c r="E1819" t="s">
        <v>25</v>
      </c>
      <c r="F1819">
        <v>5</v>
      </c>
      <c r="G1819" t="s">
        <v>5420</v>
      </c>
      <c r="H1819" t="s">
        <v>1706</v>
      </c>
      <c r="I1819" t="str">
        <f>VLOOKUP(A1819,[1]Transactions!$A$2:$Y$3480,8,FALSE)</f>
        <v>Standard</v>
      </c>
      <c r="J1819">
        <f>VLOOKUP(A1819,[1]Transactions!$A$2:$Y$3480,13,FALSE)</f>
        <v>110.56</v>
      </c>
      <c r="K1819" s="4">
        <f>VLOOKUP(A1819,[1]Transactions!$A$2:$Y$3480,14,FALSE)</f>
        <v>36833</v>
      </c>
      <c r="M1819" t="b">
        <f>VLOOKUP(A1819,[1]Transactions!$A$2:$Y$3480,5,FALSE)</f>
        <v>1</v>
      </c>
      <c r="N1819" t="str">
        <f>VLOOKUP(A1819,[1]Transactions!$A$2:$Y$3480,6,FALSE)</f>
        <v>Approved</v>
      </c>
      <c r="O1819" t="str">
        <f>VLOOKUP(A1819,[1]Transactions!$A$1:$Y$3480,7,FALSE)</f>
        <v>OHM Cycles</v>
      </c>
      <c r="P1819" t="s">
        <v>43</v>
      </c>
      <c r="Q1819">
        <v>4</v>
      </c>
      <c r="R1819" t="s">
        <v>453</v>
      </c>
      <c r="S1819" t="s">
        <v>30</v>
      </c>
      <c r="T1819" t="s">
        <v>46</v>
      </c>
      <c r="U1819" t="s">
        <v>32</v>
      </c>
      <c r="V1819" t="s">
        <v>33</v>
      </c>
      <c r="W1819">
        <v>8</v>
      </c>
      <c r="X1819">
        <v>2</v>
      </c>
      <c r="Y1819">
        <v>1217.97</v>
      </c>
      <c r="Z1819">
        <v>642.82000000000005</v>
      </c>
      <c r="AA1819">
        <v>31</v>
      </c>
      <c r="AB1819">
        <v>3</v>
      </c>
      <c r="AC1819">
        <v>2</v>
      </c>
      <c r="AD1819">
        <v>575.15</v>
      </c>
      <c r="AE1819">
        <f t="shared" si="202"/>
        <v>4</v>
      </c>
      <c r="AF1819">
        <f t="shared" si="203"/>
        <v>4</v>
      </c>
      <c r="AG1819">
        <f t="shared" si="199"/>
        <v>4</v>
      </c>
      <c r="AH1819">
        <f t="shared" si="200"/>
        <v>444</v>
      </c>
      <c r="AI1819" t="str">
        <f t="shared" si="201"/>
        <v>Platinum Customer</v>
      </c>
    </row>
    <row r="1820" spans="1:35" x14ac:dyDescent="0.3">
      <c r="A1820">
        <v>429</v>
      </c>
      <c r="B1820" t="s">
        <v>5421</v>
      </c>
      <c r="C1820">
        <v>2340</v>
      </c>
      <c r="D1820" t="s">
        <v>24</v>
      </c>
      <c r="E1820" t="s">
        <v>25</v>
      </c>
      <c r="F1820">
        <v>3</v>
      </c>
      <c r="G1820" t="s">
        <v>5422</v>
      </c>
      <c r="H1820" t="s">
        <v>5423</v>
      </c>
      <c r="I1820" t="str">
        <f>VLOOKUP(A1820,[1]Transactions!$A$2:$Y$3480,8,FALSE)</f>
        <v>Road</v>
      </c>
      <c r="J1820">
        <f>VLOOKUP(A1820,[1]Transactions!$A$2:$Y$3480,13,FALSE)</f>
        <v>75.480000000000018</v>
      </c>
      <c r="K1820" s="4">
        <f>VLOOKUP(A1820,[1]Transactions!$A$2:$Y$3480,14,FALSE)</f>
        <v>38339</v>
      </c>
      <c r="M1820" t="b">
        <f>VLOOKUP(A1820,[1]Transactions!$A$2:$Y$3480,5,FALSE)</f>
        <v>0</v>
      </c>
      <c r="N1820" t="str">
        <f>VLOOKUP(A1820,[1]Transactions!$A$2:$Y$3480,6,FALSE)</f>
        <v>Approved</v>
      </c>
      <c r="O1820" t="str">
        <f>VLOOKUP(A1820,[1]Transactions!$A$1:$Y$3480,7,FALSE)</f>
        <v>Trek Bicycles</v>
      </c>
      <c r="P1820" t="s">
        <v>43</v>
      </c>
      <c r="Q1820">
        <v>7</v>
      </c>
      <c r="R1820" t="s">
        <v>187</v>
      </c>
      <c r="S1820" t="s">
        <v>219</v>
      </c>
      <c r="T1820" t="s">
        <v>46</v>
      </c>
      <c r="U1820" t="s">
        <v>32</v>
      </c>
      <c r="V1820" t="s">
        <v>33</v>
      </c>
      <c r="W1820">
        <v>21</v>
      </c>
      <c r="X1820">
        <v>7</v>
      </c>
      <c r="Y1820">
        <v>6737.38</v>
      </c>
      <c r="Z1820">
        <v>4380.55</v>
      </c>
      <c r="AA1820">
        <v>42</v>
      </c>
      <c r="AB1820">
        <v>18</v>
      </c>
      <c r="AC1820">
        <v>7</v>
      </c>
      <c r="AD1820">
        <v>2356.83</v>
      </c>
      <c r="AE1820">
        <f t="shared" si="202"/>
        <v>3</v>
      </c>
      <c r="AF1820">
        <f t="shared" si="203"/>
        <v>3</v>
      </c>
      <c r="AG1820">
        <f t="shared" si="199"/>
        <v>3</v>
      </c>
      <c r="AH1820">
        <f t="shared" si="200"/>
        <v>333</v>
      </c>
      <c r="AI1820" t="str">
        <f t="shared" si="201"/>
        <v>Silver Customer</v>
      </c>
    </row>
    <row r="1821" spans="1:35" x14ac:dyDescent="0.3">
      <c r="A1821">
        <v>997</v>
      </c>
      <c r="B1821" t="s">
        <v>5424</v>
      </c>
      <c r="C1821">
        <v>2146</v>
      </c>
      <c r="D1821" t="s">
        <v>24</v>
      </c>
      <c r="E1821" t="s">
        <v>25</v>
      </c>
      <c r="F1821">
        <v>9</v>
      </c>
      <c r="G1821" t="s">
        <v>5425</v>
      </c>
      <c r="H1821" t="s">
        <v>5426</v>
      </c>
      <c r="I1821" t="str">
        <f>VLOOKUP(A1821,[1]Transactions!$A$2:$Y$3480,8,FALSE)</f>
        <v>Standard</v>
      </c>
      <c r="J1821">
        <f>VLOOKUP(A1821,[1]Transactions!$A$2:$Y$3480,13,FALSE)</f>
        <v>155.65000000000009</v>
      </c>
      <c r="K1821" s="4">
        <f>VLOOKUP(A1821,[1]Transactions!$A$2:$Y$3480,14,FALSE)</f>
        <v>33364</v>
      </c>
      <c r="M1821" t="b">
        <f>VLOOKUP(A1821,[1]Transactions!$A$2:$Y$3480,5,FALSE)</f>
        <v>0</v>
      </c>
      <c r="N1821" t="str">
        <f>VLOOKUP(A1821,[1]Transactions!$A$2:$Y$3480,6,FALSE)</f>
        <v>Approved</v>
      </c>
      <c r="O1821" t="str">
        <f>VLOOKUP(A1821,[1]Transactions!$A$1:$Y$3480,7,FALSE)</f>
        <v>WeareA2B</v>
      </c>
      <c r="P1821" t="s">
        <v>28</v>
      </c>
      <c r="Q1821">
        <v>30</v>
      </c>
      <c r="R1821" t="s">
        <v>603</v>
      </c>
      <c r="S1821" t="s">
        <v>183</v>
      </c>
      <c r="T1821" t="s">
        <v>31</v>
      </c>
      <c r="U1821" t="s">
        <v>32</v>
      </c>
      <c r="V1821" t="s">
        <v>33</v>
      </c>
      <c r="W1821">
        <v>13</v>
      </c>
      <c r="X1821">
        <v>7</v>
      </c>
      <c r="Y1821">
        <v>6397.73</v>
      </c>
      <c r="Z1821">
        <v>3474.44</v>
      </c>
      <c r="AA1821">
        <v>39</v>
      </c>
      <c r="AB1821">
        <v>59</v>
      </c>
      <c r="AC1821">
        <v>7</v>
      </c>
      <c r="AD1821">
        <v>2923.29</v>
      </c>
      <c r="AE1821">
        <f t="shared" si="202"/>
        <v>2</v>
      </c>
      <c r="AF1821">
        <f t="shared" si="203"/>
        <v>3</v>
      </c>
      <c r="AG1821">
        <f t="shared" si="199"/>
        <v>2</v>
      </c>
      <c r="AH1821">
        <f t="shared" si="200"/>
        <v>232</v>
      </c>
      <c r="AI1821" t="str">
        <f t="shared" si="201"/>
        <v>Gold Customerr</v>
      </c>
    </row>
    <row r="1822" spans="1:35" x14ac:dyDescent="0.3">
      <c r="A1822">
        <v>3311</v>
      </c>
      <c r="B1822" t="s">
        <v>5427</v>
      </c>
      <c r="C1822">
        <v>4343</v>
      </c>
      <c r="D1822" t="s">
        <v>53</v>
      </c>
      <c r="E1822" t="s">
        <v>25</v>
      </c>
      <c r="F1822">
        <v>7</v>
      </c>
      <c r="G1822" t="s">
        <v>5428</v>
      </c>
      <c r="H1822" t="s">
        <v>5429</v>
      </c>
      <c r="I1822" t="str">
        <f>VLOOKUP(A1822,[1]Transactions!$A$2:$Y$3480,8,FALSE)</f>
        <v>Standard</v>
      </c>
      <c r="J1822">
        <f>VLOOKUP(A1822,[1]Transactions!$A$2:$Y$3480,13,FALSE)</f>
        <v>1028.76</v>
      </c>
      <c r="K1822" s="4">
        <f>VLOOKUP(A1822,[1]Transactions!$A$2:$Y$3480,14,FALSE)</f>
        <v>40487</v>
      </c>
      <c r="M1822" t="b">
        <f>VLOOKUP(A1822,[1]Transactions!$A$2:$Y$3480,5,FALSE)</f>
        <v>1</v>
      </c>
      <c r="N1822" t="str">
        <f>VLOOKUP(A1822,[1]Transactions!$A$2:$Y$3480,6,FALSE)</f>
        <v>Approved</v>
      </c>
      <c r="O1822" t="str">
        <f>VLOOKUP(A1822,[1]Transactions!$A$1:$Y$3480,7,FALSE)</f>
        <v>WeareA2B</v>
      </c>
      <c r="P1822" t="s">
        <v>43</v>
      </c>
      <c r="Q1822">
        <v>57</v>
      </c>
      <c r="R1822" t="s">
        <v>467</v>
      </c>
      <c r="S1822" t="s">
        <v>119</v>
      </c>
      <c r="T1822" t="s">
        <v>31</v>
      </c>
      <c r="U1822" t="s">
        <v>32</v>
      </c>
      <c r="V1822" t="s">
        <v>33</v>
      </c>
      <c r="W1822">
        <v>8</v>
      </c>
      <c r="X1822">
        <v>4</v>
      </c>
      <c r="Y1822">
        <v>3921.49</v>
      </c>
      <c r="Z1822">
        <v>2216.1</v>
      </c>
      <c r="AA1822">
        <v>40</v>
      </c>
      <c r="AB1822">
        <v>65</v>
      </c>
      <c r="AC1822">
        <v>4</v>
      </c>
      <c r="AD1822">
        <v>1705.39</v>
      </c>
      <c r="AE1822">
        <f t="shared" si="202"/>
        <v>2</v>
      </c>
      <c r="AF1822">
        <f t="shared" si="203"/>
        <v>4</v>
      </c>
      <c r="AG1822">
        <f t="shared" si="199"/>
        <v>4</v>
      </c>
      <c r="AH1822">
        <f t="shared" si="200"/>
        <v>244</v>
      </c>
      <c r="AI1822" t="str">
        <f t="shared" si="201"/>
        <v>Gold Customerr</v>
      </c>
    </row>
    <row r="1823" spans="1:35" x14ac:dyDescent="0.3">
      <c r="A1823">
        <v>3194</v>
      </c>
      <c r="B1823" t="s">
        <v>5430</v>
      </c>
      <c r="C1823">
        <v>4870</v>
      </c>
      <c r="D1823" t="s">
        <v>53</v>
      </c>
      <c r="E1823" t="s">
        <v>25</v>
      </c>
      <c r="F1823">
        <v>9</v>
      </c>
      <c r="G1823" t="s">
        <v>5431</v>
      </c>
      <c r="H1823" t="s">
        <v>5432</v>
      </c>
      <c r="I1823" t="str">
        <f>VLOOKUP(A1823,[1]Transactions!$A$2:$Y$3480,8,FALSE)</f>
        <v>Road</v>
      </c>
      <c r="J1823">
        <f>VLOOKUP(A1823,[1]Transactions!$A$2:$Y$3480,13,FALSE)</f>
        <v>445.20999999999992</v>
      </c>
      <c r="K1823" s="4">
        <f>VLOOKUP(A1823,[1]Transactions!$A$2:$Y$3480,14,FALSE)</f>
        <v>38339</v>
      </c>
      <c r="M1823" t="b">
        <f>VLOOKUP(A1823,[1]Transactions!$A$2:$Y$3480,5,FALSE)</f>
        <v>1</v>
      </c>
      <c r="N1823" t="str">
        <f>VLOOKUP(A1823,[1]Transactions!$A$2:$Y$3480,6,FALSE)</f>
        <v>Approved</v>
      </c>
      <c r="O1823" t="str">
        <f>VLOOKUP(A1823,[1]Transactions!$A$1:$Y$3480,7,FALSE)</f>
        <v>Norco Bicycles</v>
      </c>
      <c r="P1823" t="s">
        <v>28</v>
      </c>
      <c r="Q1823">
        <v>38</v>
      </c>
      <c r="R1823" t="s">
        <v>453</v>
      </c>
      <c r="S1823" t="s">
        <v>119</v>
      </c>
      <c r="T1823" t="s">
        <v>31</v>
      </c>
      <c r="U1823" t="s">
        <v>32</v>
      </c>
      <c r="V1823" t="s">
        <v>47</v>
      </c>
      <c r="W1823">
        <v>11</v>
      </c>
      <c r="X1823">
        <v>2</v>
      </c>
      <c r="Y1823">
        <v>1922.03</v>
      </c>
      <c r="Z1823">
        <v>1272.1600000000001</v>
      </c>
      <c r="AA1823">
        <v>42</v>
      </c>
      <c r="AB1823">
        <v>86</v>
      </c>
      <c r="AC1823">
        <v>2</v>
      </c>
      <c r="AD1823">
        <v>649.87</v>
      </c>
      <c r="AE1823">
        <f t="shared" si="202"/>
        <v>1</v>
      </c>
      <c r="AF1823">
        <f t="shared" si="203"/>
        <v>4</v>
      </c>
      <c r="AG1823">
        <f t="shared" si="199"/>
        <v>4</v>
      </c>
      <c r="AH1823">
        <f t="shared" si="200"/>
        <v>144</v>
      </c>
      <c r="AI1823" t="str">
        <f t="shared" si="201"/>
        <v>Bronz customer</v>
      </c>
    </row>
    <row r="1824" spans="1:35" x14ac:dyDescent="0.3">
      <c r="A1824">
        <v>1400</v>
      </c>
      <c r="B1824" t="s">
        <v>5433</v>
      </c>
      <c r="C1824">
        <v>4217</v>
      </c>
      <c r="D1824" t="s">
        <v>53</v>
      </c>
      <c r="E1824" t="s">
        <v>25</v>
      </c>
      <c r="F1824">
        <v>4</v>
      </c>
      <c r="G1824" t="s">
        <v>2444</v>
      </c>
      <c r="H1824" t="s">
        <v>5434</v>
      </c>
      <c r="I1824" t="str">
        <f>VLOOKUP(A1824,[1]Transactions!$A$2:$Y$3480,8,FALSE)</f>
        <v>Road</v>
      </c>
      <c r="J1824">
        <f>VLOOKUP(A1824,[1]Transactions!$A$2:$Y$3480,13,FALSE)</f>
        <v>4.8</v>
      </c>
      <c r="K1824" s="4">
        <f>VLOOKUP(A1824,[1]Transactions!$A$2:$Y$3480,14,FALSE)</f>
        <v>39880</v>
      </c>
      <c r="M1824" t="b">
        <f>VLOOKUP(A1824,[1]Transactions!$A$2:$Y$3480,5,FALSE)</f>
        <v>0</v>
      </c>
      <c r="N1824" t="str">
        <f>VLOOKUP(A1824,[1]Transactions!$A$2:$Y$3480,6,FALSE)</f>
        <v>Approved</v>
      </c>
      <c r="O1824" t="str">
        <f>VLOOKUP(A1824,[1]Transactions!$A$1:$Y$3480,7,FALSE)</f>
        <v>OHM Cycles</v>
      </c>
      <c r="P1824" t="s">
        <v>43</v>
      </c>
      <c r="Q1824">
        <v>51</v>
      </c>
      <c r="R1824" t="s">
        <v>665</v>
      </c>
      <c r="S1824" t="s">
        <v>119</v>
      </c>
      <c r="T1824" t="s">
        <v>38</v>
      </c>
      <c r="U1824" t="s">
        <v>32</v>
      </c>
      <c r="V1824" t="s">
        <v>33</v>
      </c>
      <c r="W1824">
        <v>7</v>
      </c>
      <c r="X1824">
        <v>6</v>
      </c>
      <c r="Y1824">
        <v>7408.41</v>
      </c>
      <c r="Z1824">
        <v>2656.69</v>
      </c>
      <c r="AA1824">
        <v>38</v>
      </c>
      <c r="AB1824">
        <v>56</v>
      </c>
      <c r="AC1824">
        <v>6</v>
      </c>
      <c r="AD1824">
        <v>4751.72</v>
      </c>
      <c r="AE1824">
        <f t="shared" si="202"/>
        <v>2</v>
      </c>
      <c r="AF1824">
        <f t="shared" si="203"/>
        <v>3</v>
      </c>
      <c r="AG1824">
        <f t="shared" si="199"/>
        <v>1</v>
      </c>
      <c r="AH1824">
        <f t="shared" si="200"/>
        <v>231</v>
      </c>
      <c r="AI1824" t="str">
        <f t="shared" si="201"/>
        <v>Gold Customerr</v>
      </c>
    </row>
    <row r="1825" spans="1:35" x14ac:dyDescent="0.3">
      <c r="A1825">
        <v>3033</v>
      </c>
      <c r="B1825" t="s">
        <v>5435</v>
      </c>
      <c r="C1825">
        <v>3183</v>
      </c>
      <c r="D1825" t="s">
        <v>40</v>
      </c>
      <c r="E1825" t="s">
        <v>25</v>
      </c>
      <c r="F1825">
        <v>7</v>
      </c>
      <c r="G1825" t="s">
        <v>5436</v>
      </c>
      <c r="H1825" t="s">
        <v>5437</v>
      </c>
      <c r="I1825" t="str">
        <f>VLOOKUP(A1825,[1]Transactions!$A$2:$Y$3480,8,FALSE)</f>
        <v>Standard</v>
      </c>
      <c r="J1825">
        <f>VLOOKUP(A1825,[1]Transactions!$A$2:$Y$3480,13,FALSE)</f>
        <v>872.8900000000001</v>
      </c>
      <c r="K1825" s="4">
        <f>VLOOKUP(A1825,[1]Transactions!$A$2:$Y$3480,14,FALSE)</f>
        <v>41047</v>
      </c>
      <c r="M1825">
        <f>VLOOKUP(A1825,[1]Transactions!$A$2:$Y$3480,5,FALSE)</f>
        <v>0</v>
      </c>
      <c r="N1825" t="str">
        <f>VLOOKUP(A1825,[1]Transactions!$A$2:$Y$3480,6,FALSE)</f>
        <v>Approved</v>
      </c>
      <c r="O1825" t="str">
        <f>VLOOKUP(A1825,[1]Transactions!$A$1:$Y$3480,7,FALSE)</f>
        <v>Trek Bicycles</v>
      </c>
      <c r="P1825" t="s">
        <v>43</v>
      </c>
      <c r="Q1825">
        <v>60</v>
      </c>
      <c r="R1825" t="s">
        <v>429</v>
      </c>
      <c r="S1825" t="s">
        <v>45</v>
      </c>
      <c r="T1825" t="s">
        <v>46</v>
      </c>
      <c r="U1825" t="s">
        <v>32</v>
      </c>
      <c r="V1825" t="s">
        <v>47</v>
      </c>
      <c r="W1825">
        <v>12</v>
      </c>
      <c r="X1825">
        <v>2</v>
      </c>
      <c r="Y1825">
        <v>2523.1999999999998</v>
      </c>
      <c r="Z1825">
        <v>1104.99</v>
      </c>
      <c r="AA1825">
        <v>41</v>
      </c>
      <c r="AB1825">
        <v>158</v>
      </c>
      <c r="AC1825">
        <v>2</v>
      </c>
      <c r="AD1825">
        <v>1418.21</v>
      </c>
      <c r="AE1825">
        <f t="shared" si="202"/>
        <v>1</v>
      </c>
      <c r="AF1825">
        <f t="shared" si="203"/>
        <v>4</v>
      </c>
      <c r="AG1825">
        <f t="shared" si="199"/>
        <v>4</v>
      </c>
      <c r="AH1825">
        <f t="shared" si="200"/>
        <v>144</v>
      </c>
      <c r="AI1825" t="str">
        <f t="shared" si="201"/>
        <v>Bronz customer</v>
      </c>
    </row>
    <row r="1826" spans="1:35" x14ac:dyDescent="0.3">
      <c r="A1826">
        <v>2499</v>
      </c>
      <c r="B1826" t="s">
        <v>5438</v>
      </c>
      <c r="C1826">
        <v>4055</v>
      </c>
      <c r="D1826" t="s">
        <v>53</v>
      </c>
      <c r="E1826" t="s">
        <v>25</v>
      </c>
      <c r="F1826">
        <v>7</v>
      </c>
      <c r="G1826" t="s">
        <v>5439</v>
      </c>
      <c r="H1826" t="s">
        <v>5440</v>
      </c>
      <c r="I1826" t="str">
        <f>VLOOKUP(A1826,[1]Transactions!$A$2:$Y$3480,8,FALSE)</f>
        <v>Road</v>
      </c>
      <c r="J1826">
        <f>VLOOKUP(A1826,[1]Transactions!$A$2:$Y$3480,13,FALSE)</f>
        <v>309.80999999999995</v>
      </c>
      <c r="K1826" s="4">
        <f>VLOOKUP(A1826,[1]Transactions!$A$2:$Y$3480,14,FALSE)</f>
        <v>40618</v>
      </c>
      <c r="M1826" t="b">
        <f>VLOOKUP(A1826,[1]Transactions!$A$2:$Y$3480,5,FALSE)</f>
        <v>1</v>
      </c>
      <c r="N1826" t="str">
        <f>VLOOKUP(A1826,[1]Transactions!$A$2:$Y$3480,6,FALSE)</f>
        <v>Approved</v>
      </c>
      <c r="O1826" t="str">
        <f>VLOOKUP(A1826,[1]Transactions!$A$1:$Y$3480,7,FALSE)</f>
        <v>Norco Bicycles</v>
      </c>
      <c r="P1826" t="s">
        <v>43</v>
      </c>
      <c r="Q1826">
        <v>77</v>
      </c>
      <c r="R1826" t="s">
        <v>1094</v>
      </c>
      <c r="S1826" t="s">
        <v>57</v>
      </c>
      <c r="T1826" t="s">
        <v>31</v>
      </c>
      <c r="U1826" t="s">
        <v>32</v>
      </c>
      <c r="V1826" t="s">
        <v>47</v>
      </c>
      <c r="W1826">
        <v>14</v>
      </c>
      <c r="X1826">
        <v>3</v>
      </c>
      <c r="Y1826">
        <v>3848.07</v>
      </c>
      <c r="Z1826">
        <v>1687.32</v>
      </c>
      <c r="AA1826">
        <v>47</v>
      </c>
      <c r="AB1826">
        <v>175</v>
      </c>
      <c r="AC1826">
        <v>3</v>
      </c>
      <c r="AD1826">
        <v>2160.75</v>
      </c>
      <c r="AE1826">
        <f t="shared" si="202"/>
        <v>1</v>
      </c>
      <c r="AF1826">
        <f t="shared" si="203"/>
        <v>4</v>
      </c>
      <c r="AG1826">
        <f t="shared" si="199"/>
        <v>3</v>
      </c>
      <c r="AH1826">
        <f t="shared" si="200"/>
        <v>143</v>
      </c>
      <c r="AI1826" t="str">
        <f t="shared" si="201"/>
        <v>Bronz customer</v>
      </c>
    </row>
    <row r="1827" spans="1:35" x14ac:dyDescent="0.3">
      <c r="A1827">
        <v>2026</v>
      </c>
      <c r="B1827" t="s">
        <v>5441</v>
      </c>
      <c r="C1827">
        <v>2144</v>
      </c>
      <c r="D1827" t="s">
        <v>24</v>
      </c>
      <c r="E1827" t="s">
        <v>25</v>
      </c>
      <c r="F1827">
        <v>7</v>
      </c>
      <c r="G1827" t="s">
        <v>5442</v>
      </c>
      <c r="H1827" t="s">
        <v>5443</v>
      </c>
      <c r="I1827" t="str">
        <f>VLOOKUP(A1827,[1]Transactions!$A$2:$Y$3480,8,FALSE)</f>
        <v>Standard</v>
      </c>
      <c r="J1827">
        <f>VLOOKUP(A1827,[1]Transactions!$A$2:$Y$3480,13,FALSE)</f>
        <v>1028.76</v>
      </c>
      <c r="K1827" s="4">
        <f>VLOOKUP(A1827,[1]Transactions!$A$2:$Y$3480,14,FALSE)</f>
        <v>42145</v>
      </c>
      <c r="M1827" t="b">
        <f>VLOOKUP(A1827,[1]Transactions!$A$2:$Y$3480,5,FALSE)</f>
        <v>1</v>
      </c>
      <c r="N1827" t="str">
        <f>VLOOKUP(A1827,[1]Transactions!$A$2:$Y$3480,6,FALSE)</f>
        <v>Approved</v>
      </c>
      <c r="O1827" t="str">
        <f>VLOOKUP(A1827,[1]Transactions!$A$1:$Y$3480,7,FALSE)</f>
        <v>WeareA2B</v>
      </c>
      <c r="P1827" t="s">
        <v>43</v>
      </c>
      <c r="Q1827">
        <v>62</v>
      </c>
      <c r="R1827" t="s">
        <v>165</v>
      </c>
      <c r="S1827" t="s">
        <v>176</v>
      </c>
      <c r="T1827" t="s">
        <v>31</v>
      </c>
      <c r="U1827" t="s">
        <v>32</v>
      </c>
      <c r="V1827" t="s">
        <v>33</v>
      </c>
      <c r="W1827">
        <v>7</v>
      </c>
      <c r="X1827">
        <v>4</v>
      </c>
      <c r="Y1827">
        <v>6109.3</v>
      </c>
      <c r="Z1827">
        <v>2661.86</v>
      </c>
      <c r="AA1827">
        <v>33</v>
      </c>
      <c r="AB1827">
        <v>146</v>
      </c>
      <c r="AC1827">
        <v>4</v>
      </c>
      <c r="AD1827">
        <v>3447.44</v>
      </c>
      <c r="AE1827">
        <f t="shared" si="202"/>
        <v>1</v>
      </c>
      <c r="AF1827">
        <f t="shared" si="203"/>
        <v>4</v>
      </c>
      <c r="AG1827">
        <f t="shared" si="199"/>
        <v>2</v>
      </c>
      <c r="AH1827">
        <f t="shared" si="200"/>
        <v>142</v>
      </c>
      <c r="AI1827" t="str">
        <f t="shared" si="201"/>
        <v>Bronz customer</v>
      </c>
    </row>
    <row r="1828" spans="1:35" x14ac:dyDescent="0.3">
      <c r="A1828">
        <v>2403</v>
      </c>
      <c r="B1828" t="s">
        <v>5444</v>
      </c>
      <c r="C1828">
        <v>2190</v>
      </c>
      <c r="D1828" t="s">
        <v>24</v>
      </c>
      <c r="E1828" t="s">
        <v>25</v>
      </c>
      <c r="F1828">
        <v>10</v>
      </c>
      <c r="G1828" t="s">
        <v>5445</v>
      </c>
      <c r="H1828" t="s">
        <v>5446</v>
      </c>
      <c r="I1828" t="str">
        <f>VLOOKUP(A1828,[1]Transactions!$A$2:$Y$3480,8,FALSE)</f>
        <v>Standard</v>
      </c>
      <c r="J1828">
        <f>VLOOKUP(A1828,[1]Transactions!$A$2:$Y$3480,13,FALSE)</f>
        <v>574.62000000000012</v>
      </c>
      <c r="K1828" s="4">
        <f>VLOOKUP(A1828,[1]Transactions!$A$2:$Y$3480,14,FALSE)</f>
        <v>35378</v>
      </c>
      <c r="M1828" t="b">
        <f>VLOOKUP(A1828,[1]Transactions!$A$2:$Y$3480,5,FALSE)</f>
        <v>1</v>
      </c>
      <c r="N1828" t="str">
        <f>VLOOKUP(A1828,[1]Transactions!$A$2:$Y$3480,6,FALSE)</f>
        <v>Approved</v>
      </c>
      <c r="O1828" t="str">
        <f>VLOOKUP(A1828,[1]Transactions!$A$1:$Y$3480,7,FALSE)</f>
        <v>Solex</v>
      </c>
      <c r="P1828" t="s">
        <v>43</v>
      </c>
      <c r="Q1828">
        <v>41</v>
      </c>
      <c r="R1828" t="s">
        <v>376</v>
      </c>
      <c r="S1828" t="s">
        <v>45</v>
      </c>
      <c r="T1828" t="s">
        <v>38</v>
      </c>
      <c r="U1828" t="s">
        <v>32</v>
      </c>
      <c r="V1828" t="s">
        <v>47</v>
      </c>
      <c r="W1828">
        <v>12</v>
      </c>
      <c r="X1828">
        <v>4</v>
      </c>
      <c r="Y1828">
        <v>2707.12</v>
      </c>
      <c r="Z1828">
        <v>1939.56</v>
      </c>
      <c r="AA1828">
        <v>42</v>
      </c>
      <c r="AB1828">
        <v>150</v>
      </c>
      <c r="AC1828">
        <v>4</v>
      </c>
      <c r="AD1828">
        <v>767.56</v>
      </c>
      <c r="AE1828">
        <f t="shared" si="202"/>
        <v>1</v>
      </c>
      <c r="AF1828">
        <f t="shared" si="203"/>
        <v>4</v>
      </c>
      <c r="AG1828">
        <f t="shared" si="199"/>
        <v>4</v>
      </c>
      <c r="AH1828">
        <f t="shared" si="200"/>
        <v>144</v>
      </c>
      <c r="AI1828" t="str">
        <f t="shared" si="201"/>
        <v>Bronz customer</v>
      </c>
    </row>
    <row r="1829" spans="1:35" x14ac:dyDescent="0.3">
      <c r="A1829">
        <v>411</v>
      </c>
      <c r="B1829" t="s">
        <v>5447</v>
      </c>
      <c r="C1829">
        <v>2750</v>
      </c>
      <c r="D1829" t="s">
        <v>24</v>
      </c>
      <c r="E1829" t="s">
        <v>25</v>
      </c>
      <c r="F1829">
        <v>8</v>
      </c>
      <c r="G1829" t="s">
        <v>5448</v>
      </c>
      <c r="H1829" t="s">
        <v>5449</v>
      </c>
      <c r="I1829" t="str">
        <f>VLOOKUP(A1829,[1]Transactions!$A$2:$Y$3480,8,FALSE)</f>
        <v>Standard</v>
      </c>
      <c r="J1829">
        <f>VLOOKUP(A1829,[1]Transactions!$A$2:$Y$3480,13,FALSE)</f>
        <v>179.44</v>
      </c>
      <c r="K1829" s="4">
        <f>VLOOKUP(A1829,[1]Transactions!$A$2:$Y$3480,14,FALSE)</f>
        <v>34143</v>
      </c>
      <c r="M1829" t="b">
        <f>VLOOKUP(A1829,[1]Transactions!$A$2:$Y$3480,5,FALSE)</f>
        <v>0</v>
      </c>
      <c r="N1829" t="str">
        <f>VLOOKUP(A1829,[1]Transactions!$A$2:$Y$3480,6,FALSE)</f>
        <v>Approved</v>
      </c>
      <c r="O1829" t="str">
        <f>VLOOKUP(A1829,[1]Transactions!$A$1:$Y$3480,7,FALSE)</f>
        <v>Solex</v>
      </c>
      <c r="P1829" t="s">
        <v>43</v>
      </c>
      <c r="Q1829">
        <v>84</v>
      </c>
      <c r="R1829" t="s">
        <v>339</v>
      </c>
      <c r="S1829" t="s">
        <v>45</v>
      </c>
      <c r="T1829" t="s">
        <v>46</v>
      </c>
      <c r="U1829" t="s">
        <v>32</v>
      </c>
      <c r="V1829" t="s">
        <v>47</v>
      </c>
      <c r="W1829">
        <v>12</v>
      </c>
      <c r="X1829">
        <v>5</v>
      </c>
      <c r="Y1829">
        <v>5130.24</v>
      </c>
      <c r="Z1829">
        <v>2576.41</v>
      </c>
      <c r="AA1829">
        <v>43</v>
      </c>
      <c r="AB1829">
        <v>187</v>
      </c>
      <c r="AC1829">
        <v>5</v>
      </c>
      <c r="AD1829">
        <v>2553.83</v>
      </c>
      <c r="AE1829">
        <f t="shared" si="202"/>
        <v>1</v>
      </c>
      <c r="AF1829">
        <f>_xlfn.IFS(AC1829&gt;=14,1,AND(AC1829&lt;=14,AC1829&gt;7),2,AND(AC1829&lt;=7,AC1829&gt;=5),3,AND(AC1829&lt;=4,AC1829&gt;0),4)</f>
        <v>3</v>
      </c>
      <c r="AG1829">
        <f t="shared" si="199"/>
        <v>3</v>
      </c>
      <c r="AH1829">
        <f t="shared" si="200"/>
        <v>133</v>
      </c>
      <c r="AI1829" t="str">
        <f t="shared" si="201"/>
        <v>Bronz customer</v>
      </c>
    </row>
    <row r="1830" spans="1:35" x14ac:dyDescent="0.3">
      <c r="A1830">
        <v>1929</v>
      </c>
      <c r="B1830" t="s">
        <v>5450</v>
      </c>
      <c r="C1830">
        <v>3976</v>
      </c>
      <c r="D1830" t="s">
        <v>40</v>
      </c>
      <c r="E1830" t="s">
        <v>25</v>
      </c>
      <c r="F1830">
        <v>7</v>
      </c>
      <c r="G1830" t="s">
        <v>5451</v>
      </c>
      <c r="H1830" t="s">
        <v>5452</v>
      </c>
      <c r="I1830" t="str">
        <f>VLOOKUP(A1830,[1]Transactions!$A$2:$Y$3480,8,FALSE)</f>
        <v>Standard</v>
      </c>
      <c r="J1830">
        <f>VLOOKUP(A1830,[1]Transactions!$A$2:$Y$3480,13,FALSE)</f>
        <v>45.960000000000008</v>
      </c>
      <c r="K1830" s="4">
        <f>VLOOKUP(A1830,[1]Transactions!$A$2:$Y$3480,14,FALSE)</f>
        <v>35707</v>
      </c>
      <c r="M1830" t="b">
        <f>VLOOKUP(A1830,[1]Transactions!$A$2:$Y$3480,5,FALSE)</f>
        <v>1</v>
      </c>
      <c r="N1830" t="str">
        <f>VLOOKUP(A1830,[1]Transactions!$A$2:$Y$3480,6,FALSE)</f>
        <v>Approved</v>
      </c>
      <c r="O1830" t="str">
        <f>VLOOKUP(A1830,[1]Transactions!$A$1:$Y$3480,7,FALSE)</f>
        <v>OHM Cycles</v>
      </c>
      <c r="P1830" t="s">
        <v>43</v>
      </c>
      <c r="Q1830">
        <v>79</v>
      </c>
      <c r="R1830" t="s">
        <v>51</v>
      </c>
      <c r="S1830" t="s">
        <v>30</v>
      </c>
      <c r="T1830" t="s">
        <v>38</v>
      </c>
      <c r="U1830" t="s">
        <v>32</v>
      </c>
      <c r="V1830" t="s">
        <v>47</v>
      </c>
      <c r="W1830">
        <v>20</v>
      </c>
      <c r="X1830">
        <v>6</v>
      </c>
      <c r="Y1830">
        <v>3442.2</v>
      </c>
      <c r="Z1830">
        <v>1529.84</v>
      </c>
      <c r="AA1830">
        <v>33</v>
      </c>
      <c r="AB1830">
        <v>45</v>
      </c>
      <c r="AC1830">
        <v>6</v>
      </c>
      <c r="AD1830">
        <v>1912.36</v>
      </c>
      <c r="AE1830">
        <f t="shared" si="202"/>
        <v>2</v>
      </c>
      <c r="AF1830">
        <f t="shared" si="203"/>
        <v>3</v>
      </c>
      <c r="AG1830">
        <f t="shared" si="199"/>
        <v>3</v>
      </c>
      <c r="AH1830">
        <f t="shared" si="200"/>
        <v>233</v>
      </c>
      <c r="AI1830" t="str">
        <f t="shared" si="201"/>
        <v>Gold Customerr</v>
      </c>
    </row>
    <row r="1831" spans="1:35" x14ac:dyDescent="0.3">
      <c r="A1831">
        <v>260</v>
      </c>
      <c r="B1831" t="s">
        <v>5453</v>
      </c>
      <c r="C1831">
        <v>4680</v>
      </c>
      <c r="D1831" t="s">
        <v>53</v>
      </c>
      <c r="E1831" t="s">
        <v>25</v>
      </c>
      <c r="F1831">
        <v>2</v>
      </c>
      <c r="G1831" t="s">
        <v>5454</v>
      </c>
      <c r="H1831" t="s">
        <v>5455</v>
      </c>
      <c r="I1831" t="str">
        <f>VLOOKUP(A1831,[1]Transactions!$A$2:$Y$3480,8,FALSE)</f>
        <v>Standard</v>
      </c>
      <c r="J1831">
        <f>VLOOKUP(A1831,[1]Transactions!$A$2:$Y$3480,13,FALSE)</f>
        <v>57.72999999999999</v>
      </c>
      <c r="K1831" s="4">
        <f>VLOOKUP(A1831,[1]Transactions!$A$2:$Y$3480,14,FALSE)</f>
        <v>40618</v>
      </c>
      <c r="M1831" t="b">
        <f>VLOOKUP(A1831,[1]Transactions!$A$2:$Y$3480,5,FALSE)</f>
        <v>0</v>
      </c>
      <c r="N1831" t="str">
        <f>VLOOKUP(A1831,[1]Transactions!$A$2:$Y$3480,6,FALSE)</f>
        <v>Approved</v>
      </c>
      <c r="O1831" t="str">
        <f>VLOOKUP(A1831,[1]Transactions!$A$1:$Y$3480,7,FALSE)</f>
        <v>Giant Bicycles</v>
      </c>
      <c r="P1831" t="s">
        <v>43</v>
      </c>
      <c r="Q1831">
        <v>47</v>
      </c>
      <c r="R1831" t="s">
        <v>793</v>
      </c>
      <c r="S1831" t="s">
        <v>30</v>
      </c>
      <c r="T1831" t="s">
        <v>46</v>
      </c>
      <c r="U1831" t="s">
        <v>32</v>
      </c>
      <c r="V1831" t="s">
        <v>33</v>
      </c>
      <c r="W1831">
        <v>22</v>
      </c>
      <c r="X1831">
        <v>9</v>
      </c>
      <c r="Y1831">
        <v>8587</v>
      </c>
      <c r="Z1831">
        <v>5205.59</v>
      </c>
      <c r="AA1831">
        <v>41</v>
      </c>
      <c r="AB1831">
        <v>8</v>
      </c>
      <c r="AC1831">
        <v>9</v>
      </c>
      <c r="AD1831">
        <v>3381.41</v>
      </c>
      <c r="AE1831">
        <f t="shared" si="202"/>
        <v>4</v>
      </c>
      <c r="AF1831">
        <f t="shared" si="203"/>
        <v>2</v>
      </c>
      <c r="AG1831">
        <f t="shared" si="199"/>
        <v>2</v>
      </c>
      <c r="AH1831">
        <f t="shared" si="200"/>
        <v>422</v>
      </c>
      <c r="AI1831" t="str">
        <f t="shared" si="201"/>
        <v>Platinum Customer</v>
      </c>
    </row>
    <row r="1832" spans="1:35" x14ac:dyDescent="0.3">
      <c r="A1832">
        <v>2005</v>
      </c>
      <c r="B1832" t="s">
        <v>5456</v>
      </c>
      <c r="C1832">
        <v>3192</v>
      </c>
      <c r="D1832" t="s">
        <v>40</v>
      </c>
      <c r="E1832" t="s">
        <v>25</v>
      </c>
      <c r="F1832">
        <v>10</v>
      </c>
      <c r="G1832" t="s">
        <v>5457</v>
      </c>
      <c r="H1832" t="s">
        <v>5458</v>
      </c>
      <c r="I1832" t="str">
        <f>VLOOKUP(A1832,[1]Transactions!$A$2:$Y$3480,8,FALSE)</f>
        <v>Road</v>
      </c>
      <c r="J1832">
        <f>VLOOKUP(A1832,[1]Transactions!$A$2:$Y$3480,13,FALSE)</f>
        <v>199.09999999999991</v>
      </c>
      <c r="K1832" s="4">
        <f>VLOOKUP(A1832,[1]Transactions!$A$2:$Y$3480,14,FALSE)</f>
        <v>39526</v>
      </c>
      <c r="M1832" t="b">
        <f>VLOOKUP(A1832,[1]Transactions!$A$2:$Y$3480,5,FALSE)</f>
        <v>1</v>
      </c>
      <c r="N1832" t="str">
        <f>VLOOKUP(A1832,[1]Transactions!$A$2:$Y$3480,6,FALSE)</f>
        <v>Approved</v>
      </c>
      <c r="O1832" t="str">
        <f>VLOOKUP(A1832,[1]Transactions!$A$1:$Y$3480,7,FALSE)</f>
        <v>OHM Cycles</v>
      </c>
      <c r="P1832" t="s">
        <v>43</v>
      </c>
      <c r="Q1832">
        <v>41</v>
      </c>
      <c r="R1832" t="s">
        <v>956</v>
      </c>
      <c r="S1832" t="s">
        <v>119</v>
      </c>
      <c r="T1832" t="s">
        <v>46</v>
      </c>
      <c r="U1832" t="s">
        <v>32</v>
      </c>
      <c r="V1832" t="s">
        <v>47</v>
      </c>
      <c r="W1832">
        <v>17</v>
      </c>
      <c r="X1832">
        <v>6</v>
      </c>
      <c r="Y1832">
        <v>7337.82</v>
      </c>
      <c r="Z1832">
        <v>3289.99</v>
      </c>
      <c r="AA1832">
        <v>42</v>
      </c>
      <c r="AB1832">
        <v>5</v>
      </c>
      <c r="AC1832">
        <v>6</v>
      </c>
      <c r="AD1832">
        <v>4047.83</v>
      </c>
      <c r="AE1832">
        <f t="shared" si="202"/>
        <v>4</v>
      </c>
      <c r="AF1832">
        <f t="shared" si="203"/>
        <v>3</v>
      </c>
      <c r="AG1832">
        <f t="shared" si="199"/>
        <v>2</v>
      </c>
      <c r="AH1832">
        <f t="shared" si="200"/>
        <v>432</v>
      </c>
      <c r="AI1832" t="str">
        <f t="shared" si="201"/>
        <v>Platinum Customer</v>
      </c>
    </row>
    <row r="1833" spans="1:35" x14ac:dyDescent="0.3">
      <c r="A1833">
        <v>1281</v>
      </c>
      <c r="B1833" t="s">
        <v>5459</v>
      </c>
      <c r="C1833">
        <v>4213</v>
      </c>
      <c r="D1833" t="s">
        <v>53</v>
      </c>
      <c r="E1833" t="s">
        <v>25</v>
      </c>
      <c r="F1833">
        <v>8</v>
      </c>
      <c r="G1833" t="s">
        <v>5460</v>
      </c>
      <c r="H1833" t="s">
        <v>5461</v>
      </c>
      <c r="I1833" t="str">
        <f>VLOOKUP(A1833,[1]Transactions!$A$2:$Y$3480,8,FALSE)</f>
        <v>Standard</v>
      </c>
      <c r="J1833">
        <f>VLOOKUP(A1833,[1]Transactions!$A$2:$Y$3480,13,FALSE)</f>
        <v>179.44</v>
      </c>
      <c r="K1833" s="4">
        <f>VLOOKUP(A1833,[1]Transactions!$A$2:$Y$3480,14,FALSE)</f>
        <v>41047</v>
      </c>
      <c r="M1833" t="b">
        <f>VLOOKUP(A1833,[1]Transactions!$A$2:$Y$3480,5,FALSE)</f>
        <v>1</v>
      </c>
      <c r="N1833" t="str">
        <f>VLOOKUP(A1833,[1]Transactions!$A$2:$Y$3480,6,FALSE)</f>
        <v>Approved</v>
      </c>
      <c r="O1833" t="str">
        <f>VLOOKUP(A1833,[1]Transactions!$A$1:$Y$3480,7,FALSE)</f>
        <v>Solex</v>
      </c>
      <c r="P1833" t="s">
        <v>28</v>
      </c>
      <c r="Q1833">
        <v>29</v>
      </c>
      <c r="R1833" t="s">
        <v>303</v>
      </c>
      <c r="S1833" t="s">
        <v>119</v>
      </c>
      <c r="T1833" t="s">
        <v>38</v>
      </c>
      <c r="U1833" t="s">
        <v>32</v>
      </c>
      <c r="V1833" t="s">
        <v>33</v>
      </c>
      <c r="W1833">
        <v>16</v>
      </c>
      <c r="X1833">
        <v>3</v>
      </c>
      <c r="Y1833">
        <v>3403.18</v>
      </c>
      <c r="Z1833">
        <v>2216.5700000000002</v>
      </c>
      <c r="AA1833">
        <v>52</v>
      </c>
      <c r="AB1833">
        <v>87</v>
      </c>
      <c r="AC1833">
        <v>3</v>
      </c>
      <c r="AD1833">
        <v>1186.6099999999999</v>
      </c>
      <c r="AE1833">
        <f t="shared" si="202"/>
        <v>1</v>
      </c>
      <c r="AF1833">
        <f t="shared" si="203"/>
        <v>4</v>
      </c>
      <c r="AG1833">
        <f t="shared" si="199"/>
        <v>4</v>
      </c>
      <c r="AH1833">
        <f t="shared" si="200"/>
        <v>144</v>
      </c>
      <c r="AI1833" t="str">
        <f t="shared" si="201"/>
        <v>Bronz customer</v>
      </c>
    </row>
    <row r="1834" spans="1:35" x14ac:dyDescent="0.3">
      <c r="A1834">
        <v>3357</v>
      </c>
      <c r="B1834" t="s">
        <v>5462</v>
      </c>
      <c r="C1834">
        <v>4207</v>
      </c>
      <c r="D1834" t="s">
        <v>53</v>
      </c>
      <c r="E1834" t="s">
        <v>25</v>
      </c>
      <c r="F1834">
        <v>4</v>
      </c>
      <c r="G1834" t="s">
        <v>3983</v>
      </c>
      <c r="H1834" t="s">
        <v>5463</v>
      </c>
      <c r="I1834" t="str">
        <f>VLOOKUP(A1834,[1]Transactions!$A$2:$Y$3480,8,FALSE)</f>
        <v>Touring</v>
      </c>
      <c r="J1834">
        <f>VLOOKUP(A1834,[1]Transactions!$A$2:$Y$3480,13,FALSE)</f>
        <v>1630.25</v>
      </c>
      <c r="K1834" s="4">
        <f>VLOOKUP(A1834,[1]Transactions!$A$2:$Y$3480,14,FALSE)</f>
        <v>33259</v>
      </c>
      <c r="M1834" t="b">
        <f>VLOOKUP(A1834,[1]Transactions!$A$2:$Y$3480,5,FALSE)</f>
        <v>0</v>
      </c>
      <c r="N1834" t="str">
        <f>VLOOKUP(A1834,[1]Transactions!$A$2:$Y$3480,6,FALSE)</f>
        <v>Approved</v>
      </c>
      <c r="O1834" t="str">
        <f>VLOOKUP(A1834,[1]Transactions!$A$1:$Y$3480,7,FALSE)</f>
        <v>WeareA2B</v>
      </c>
      <c r="P1834" t="s">
        <v>28</v>
      </c>
      <c r="Q1834">
        <v>25</v>
      </c>
      <c r="R1834" t="s">
        <v>145</v>
      </c>
      <c r="S1834" t="s">
        <v>119</v>
      </c>
      <c r="T1834" t="s">
        <v>38</v>
      </c>
      <c r="U1834" t="s">
        <v>32</v>
      </c>
      <c r="V1834" t="s">
        <v>47</v>
      </c>
      <c r="W1834">
        <v>4</v>
      </c>
      <c r="X1834">
        <v>4</v>
      </c>
      <c r="Y1834">
        <v>3897.31</v>
      </c>
      <c r="Z1834">
        <v>2456.31</v>
      </c>
      <c r="AA1834">
        <v>21</v>
      </c>
      <c r="AB1834">
        <v>35</v>
      </c>
      <c r="AC1834">
        <v>4</v>
      </c>
      <c r="AD1834">
        <v>1441</v>
      </c>
      <c r="AE1834">
        <f t="shared" si="202"/>
        <v>3</v>
      </c>
      <c r="AF1834">
        <f t="shared" si="203"/>
        <v>4</v>
      </c>
      <c r="AG1834">
        <f t="shared" si="199"/>
        <v>4</v>
      </c>
      <c r="AH1834">
        <f t="shared" si="200"/>
        <v>344</v>
      </c>
      <c r="AI1834" t="str">
        <f t="shared" si="201"/>
        <v>Silver Customer</v>
      </c>
    </row>
    <row r="1835" spans="1:35" x14ac:dyDescent="0.3">
      <c r="A1835">
        <v>3130</v>
      </c>
      <c r="B1835" t="s">
        <v>5464</v>
      </c>
      <c r="C1835">
        <v>4503</v>
      </c>
      <c r="D1835" t="s">
        <v>53</v>
      </c>
      <c r="E1835" t="s">
        <v>25</v>
      </c>
      <c r="F1835">
        <v>4</v>
      </c>
      <c r="G1835" t="s">
        <v>5465</v>
      </c>
      <c r="H1835" t="s">
        <v>5466</v>
      </c>
      <c r="I1835" t="str">
        <f>VLOOKUP(A1835,[1]Transactions!$A$2:$Y$3480,8,FALSE)</f>
        <v>Standard</v>
      </c>
      <c r="J1835">
        <f>VLOOKUP(A1835,[1]Transactions!$A$2:$Y$3480,13,FALSE)</f>
        <v>299.27</v>
      </c>
      <c r="K1835" s="4">
        <f>VLOOKUP(A1835,[1]Transactions!$A$2:$Y$3480,14,FALSE)</f>
        <v>33552</v>
      </c>
      <c r="M1835" t="b">
        <f>VLOOKUP(A1835,[1]Transactions!$A$2:$Y$3480,5,FALSE)</f>
        <v>1</v>
      </c>
      <c r="N1835" t="str">
        <f>VLOOKUP(A1835,[1]Transactions!$A$2:$Y$3480,6,FALSE)</f>
        <v>Approved</v>
      </c>
      <c r="O1835" t="str">
        <f>VLOOKUP(A1835,[1]Transactions!$A$1:$Y$3480,7,FALSE)</f>
        <v>Solex</v>
      </c>
      <c r="P1835" t="s">
        <v>43</v>
      </c>
      <c r="Q1835">
        <v>53</v>
      </c>
      <c r="R1835" t="s">
        <v>554</v>
      </c>
      <c r="S1835" t="s">
        <v>183</v>
      </c>
      <c r="T1835" t="s">
        <v>31</v>
      </c>
      <c r="U1835" t="s">
        <v>32</v>
      </c>
      <c r="V1835" t="s">
        <v>47</v>
      </c>
      <c r="W1835">
        <v>17</v>
      </c>
      <c r="X1835">
        <v>5</v>
      </c>
      <c r="Y1835">
        <v>6539.6</v>
      </c>
      <c r="Z1835">
        <v>2746.82</v>
      </c>
      <c r="AA1835">
        <v>49</v>
      </c>
      <c r="AB1835">
        <v>0</v>
      </c>
      <c r="AC1835">
        <v>5</v>
      </c>
      <c r="AD1835">
        <v>3792.78</v>
      </c>
      <c r="AE1835">
        <f>_xlfn.IFS(AB1835&gt;=85,1,AND(AB1835&lt;=84,AB1835&gt;44),2,AND(AB1835&lt;=44,AB1835&gt;17),3,AND(AB1835&lt;=18,AB1835&gt;=0),4)</f>
        <v>4</v>
      </c>
      <c r="AF1835">
        <f t="shared" ref="AF1835:AF1836" si="204">_xlfn.IFS(AC1835&gt;=14,1,AND(AC1835&lt;=14,AC1835&gt;7),2,AND(AC1835&lt;=7,AC1835&gt;=5),3,AND(AC1835&lt;=4,AC1835&gt;0),4)</f>
        <v>3</v>
      </c>
      <c r="AG1835">
        <f t="shared" si="199"/>
        <v>2</v>
      </c>
      <c r="AH1835">
        <f t="shared" si="200"/>
        <v>432</v>
      </c>
      <c r="AI1835" t="str">
        <f t="shared" si="201"/>
        <v>Platinum Customer</v>
      </c>
    </row>
    <row r="1836" spans="1:35" x14ac:dyDescent="0.3">
      <c r="A1836">
        <v>1170</v>
      </c>
      <c r="B1836" t="s">
        <v>5467</v>
      </c>
      <c r="C1836">
        <v>4064</v>
      </c>
      <c r="D1836" t="s">
        <v>53</v>
      </c>
      <c r="E1836" t="s">
        <v>25</v>
      </c>
      <c r="F1836">
        <v>9</v>
      </c>
      <c r="G1836" t="s">
        <v>5468</v>
      </c>
      <c r="H1836" t="s">
        <v>5469</v>
      </c>
      <c r="I1836" t="str">
        <f>VLOOKUP(A1836,[1]Transactions!$A$2:$Y$3480,8,FALSE)</f>
        <v>Standard</v>
      </c>
      <c r="J1836">
        <f>VLOOKUP(A1836,[1]Transactions!$A$2:$Y$3480,13,FALSE)</f>
        <v>128.45999999999992</v>
      </c>
      <c r="K1836" s="4">
        <f>VLOOKUP(A1836,[1]Transactions!$A$2:$Y$3480,14,FALSE)</f>
        <v>38193</v>
      </c>
      <c r="M1836" t="b">
        <f>VLOOKUP(A1836,[1]Transactions!$A$2:$Y$3480,5,FALSE)</f>
        <v>1</v>
      </c>
      <c r="N1836" t="str">
        <f>VLOOKUP(A1836,[1]Transactions!$A$2:$Y$3480,6,FALSE)</f>
        <v>Approved</v>
      </c>
      <c r="O1836" t="str">
        <f>VLOOKUP(A1836,[1]Transactions!$A$1:$Y$3480,7,FALSE)</f>
        <v>WeareA2B</v>
      </c>
      <c r="P1836" t="s">
        <v>43</v>
      </c>
      <c r="Q1836">
        <v>62</v>
      </c>
      <c r="R1836" t="s">
        <v>762</v>
      </c>
      <c r="S1836" t="s">
        <v>219</v>
      </c>
      <c r="T1836" t="s">
        <v>31</v>
      </c>
      <c r="U1836" t="s">
        <v>32</v>
      </c>
      <c r="V1836" t="s">
        <v>33</v>
      </c>
      <c r="W1836">
        <v>4</v>
      </c>
      <c r="X1836">
        <v>5</v>
      </c>
      <c r="Y1836">
        <v>6345.1</v>
      </c>
      <c r="Z1836">
        <v>2993.4</v>
      </c>
      <c r="AA1836">
        <v>55</v>
      </c>
      <c r="AB1836">
        <v>86</v>
      </c>
      <c r="AC1836">
        <v>5</v>
      </c>
      <c r="AD1836">
        <v>3351.7</v>
      </c>
      <c r="AE1836">
        <f t="shared" si="202"/>
        <v>1</v>
      </c>
      <c r="AF1836">
        <f t="shared" si="204"/>
        <v>3</v>
      </c>
      <c r="AG1836">
        <f t="shared" si="199"/>
        <v>2</v>
      </c>
      <c r="AH1836">
        <f t="shared" si="200"/>
        <v>132</v>
      </c>
      <c r="AI1836" t="str">
        <f t="shared" si="201"/>
        <v>Bronz customer</v>
      </c>
    </row>
    <row r="1837" spans="1:35" x14ac:dyDescent="0.3">
      <c r="A1837">
        <v>571</v>
      </c>
      <c r="B1837" t="s">
        <v>5470</v>
      </c>
      <c r="C1837">
        <v>3121</v>
      </c>
      <c r="D1837" t="s">
        <v>40</v>
      </c>
      <c r="E1837" t="s">
        <v>25</v>
      </c>
      <c r="F1837">
        <v>10</v>
      </c>
      <c r="G1837" t="s">
        <v>5471</v>
      </c>
      <c r="H1837" t="s">
        <v>5472</v>
      </c>
      <c r="I1837" t="str">
        <f>VLOOKUP(A1837,[1]Transactions!$A$2:$Y$3480,8,FALSE)</f>
        <v>Standard</v>
      </c>
      <c r="J1837">
        <f>VLOOKUP(A1837,[1]Transactions!$A$2:$Y$3480,13,FALSE)</f>
        <v>17.869999999999997</v>
      </c>
      <c r="K1837" s="4">
        <f>VLOOKUP(A1837,[1]Transactions!$A$2:$Y$3480,14,FALSE)</f>
        <v>38573</v>
      </c>
      <c r="M1837" t="b">
        <f>VLOOKUP(A1837,[1]Transactions!$A$2:$Y$3480,5,FALSE)</f>
        <v>0</v>
      </c>
      <c r="N1837" t="str">
        <f>VLOOKUP(A1837,[1]Transactions!$A$2:$Y$3480,6,FALSE)</f>
        <v>Approved</v>
      </c>
      <c r="O1837" t="str">
        <f>VLOOKUP(A1837,[1]Transactions!$A$1:$Y$3480,7,FALSE)</f>
        <v>Solex</v>
      </c>
      <c r="P1837" t="s">
        <v>43</v>
      </c>
      <c r="Q1837">
        <v>30</v>
      </c>
      <c r="R1837" t="s">
        <v>283</v>
      </c>
      <c r="S1837" t="s">
        <v>96</v>
      </c>
      <c r="T1837" t="s">
        <v>31</v>
      </c>
      <c r="U1837" t="s">
        <v>32</v>
      </c>
      <c r="V1837" t="s">
        <v>47</v>
      </c>
      <c r="W1837">
        <v>6</v>
      </c>
      <c r="X1837">
        <v>3</v>
      </c>
      <c r="Y1837">
        <v>3718.53</v>
      </c>
      <c r="Z1837">
        <v>1433.55</v>
      </c>
      <c r="AA1837">
        <v>62</v>
      </c>
      <c r="AB1837">
        <v>72</v>
      </c>
      <c r="AC1837">
        <v>3</v>
      </c>
      <c r="AD1837">
        <v>2284.98</v>
      </c>
      <c r="AE1837">
        <f t="shared" si="202"/>
        <v>2</v>
      </c>
      <c r="AF1837">
        <f t="shared" si="203"/>
        <v>4</v>
      </c>
      <c r="AG1837">
        <f t="shared" si="199"/>
        <v>3</v>
      </c>
      <c r="AH1837">
        <f t="shared" si="200"/>
        <v>243</v>
      </c>
      <c r="AI1837" t="str">
        <f t="shared" si="201"/>
        <v>Gold Customerr</v>
      </c>
    </row>
    <row r="1838" spans="1:35" x14ac:dyDescent="0.3">
      <c r="A1838">
        <v>241</v>
      </c>
      <c r="B1838" t="s">
        <v>5473</v>
      </c>
      <c r="C1838">
        <v>4152</v>
      </c>
      <c r="D1838" t="s">
        <v>53</v>
      </c>
      <c r="E1838" t="s">
        <v>25</v>
      </c>
      <c r="F1838">
        <v>7</v>
      </c>
      <c r="G1838" t="s">
        <v>4784</v>
      </c>
      <c r="H1838" t="s">
        <v>5474</v>
      </c>
      <c r="I1838" t="str">
        <f>VLOOKUP(A1838,[1]Transactions!$A$2:$Y$3480,8,FALSE)</f>
        <v>Standard</v>
      </c>
      <c r="J1838">
        <f>VLOOKUP(A1838,[1]Transactions!$A$2:$Y$3480,13,FALSE)</f>
        <v>110.56</v>
      </c>
      <c r="K1838" s="4">
        <f>VLOOKUP(A1838,[1]Transactions!$A$2:$Y$3480,14,FALSE)</f>
        <v>37626</v>
      </c>
      <c r="M1838" t="b">
        <f>VLOOKUP(A1838,[1]Transactions!$A$2:$Y$3480,5,FALSE)</f>
        <v>1</v>
      </c>
      <c r="N1838" t="str">
        <f>VLOOKUP(A1838,[1]Transactions!$A$2:$Y$3480,6,FALSE)</f>
        <v>Approved</v>
      </c>
      <c r="O1838" t="str">
        <f>VLOOKUP(A1838,[1]Transactions!$A$1:$Y$3480,7,FALSE)</f>
        <v>OHM Cycles</v>
      </c>
      <c r="P1838" t="s">
        <v>28</v>
      </c>
      <c r="Q1838">
        <v>94</v>
      </c>
      <c r="R1838" t="s">
        <v>218</v>
      </c>
      <c r="S1838" t="s">
        <v>96</v>
      </c>
      <c r="T1838" t="s">
        <v>31</v>
      </c>
      <c r="U1838" t="s">
        <v>32</v>
      </c>
      <c r="V1838" t="s">
        <v>47</v>
      </c>
      <c r="W1838">
        <v>20</v>
      </c>
      <c r="X1838">
        <v>4</v>
      </c>
      <c r="Y1838">
        <v>3855.87</v>
      </c>
      <c r="Z1838">
        <v>1933.05</v>
      </c>
      <c r="AA1838">
        <v>33</v>
      </c>
      <c r="AB1838">
        <v>47</v>
      </c>
      <c r="AC1838">
        <v>4</v>
      </c>
      <c r="AD1838">
        <v>1922.82</v>
      </c>
      <c r="AE1838">
        <f t="shared" si="202"/>
        <v>2</v>
      </c>
      <c r="AF1838">
        <f t="shared" si="203"/>
        <v>4</v>
      </c>
      <c r="AG1838">
        <f t="shared" si="199"/>
        <v>3</v>
      </c>
      <c r="AH1838">
        <f t="shared" si="200"/>
        <v>243</v>
      </c>
      <c r="AI1838" t="str">
        <f t="shared" si="201"/>
        <v>Gold Customerr</v>
      </c>
    </row>
    <row r="1839" spans="1:35" x14ac:dyDescent="0.3">
      <c r="A1839">
        <v>1313</v>
      </c>
      <c r="B1839" t="s">
        <v>5475</v>
      </c>
      <c r="C1839">
        <v>4152</v>
      </c>
      <c r="D1839" t="s">
        <v>53</v>
      </c>
      <c r="E1839" t="s">
        <v>25</v>
      </c>
      <c r="F1839">
        <v>4</v>
      </c>
      <c r="G1839" t="s">
        <v>5476</v>
      </c>
      <c r="H1839" t="s">
        <v>5477</v>
      </c>
      <c r="I1839" t="str">
        <f>VLOOKUP(A1839,[1]Transactions!$A$2:$Y$3480,8,FALSE)</f>
        <v>Standard</v>
      </c>
      <c r="J1839">
        <f>VLOOKUP(A1839,[1]Transactions!$A$2:$Y$3480,13,FALSE)</f>
        <v>872.8900000000001</v>
      </c>
      <c r="K1839" s="4">
        <f>VLOOKUP(A1839,[1]Transactions!$A$2:$Y$3480,14,FALSE)</f>
        <v>42145</v>
      </c>
      <c r="M1839" t="b">
        <f>VLOOKUP(A1839,[1]Transactions!$A$2:$Y$3480,5,FALSE)</f>
        <v>1</v>
      </c>
      <c r="N1839" t="str">
        <f>VLOOKUP(A1839,[1]Transactions!$A$2:$Y$3480,6,FALSE)</f>
        <v>Approved</v>
      </c>
      <c r="O1839" t="str">
        <f>VLOOKUP(A1839,[1]Transactions!$A$1:$Y$3480,7,FALSE)</f>
        <v>Trek Bicycles</v>
      </c>
      <c r="P1839" t="s">
        <v>28</v>
      </c>
      <c r="Q1839">
        <v>59</v>
      </c>
      <c r="R1839" t="s">
        <v>134</v>
      </c>
      <c r="S1839" t="s">
        <v>176</v>
      </c>
      <c r="T1839" t="s">
        <v>31</v>
      </c>
      <c r="U1839" t="s">
        <v>32</v>
      </c>
      <c r="V1839" t="s">
        <v>47</v>
      </c>
      <c r="W1839">
        <v>22</v>
      </c>
      <c r="X1839">
        <v>7</v>
      </c>
      <c r="Y1839">
        <v>8113.21</v>
      </c>
      <c r="Z1839">
        <v>3359.7</v>
      </c>
      <c r="AA1839">
        <v>34</v>
      </c>
      <c r="AB1839">
        <v>7</v>
      </c>
      <c r="AC1839">
        <v>7</v>
      </c>
      <c r="AD1839">
        <v>4753.51</v>
      </c>
      <c r="AE1839">
        <f t="shared" si="202"/>
        <v>4</v>
      </c>
      <c r="AF1839">
        <f t="shared" si="203"/>
        <v>3</v>
      </c>
      <c r="AG1839">
        <f t="shared" si="199"/>
        <v>1</v>
      </c>
      <c r="AH1839">
        <f t="shared" si="200"/>
        <v>431</v>
      </c>
      <c r="AI1839" t="str">
        <f t="shared" si="201"/>
        <v>Platinum Customer</v>
      </c>
    </row>
    <row r="1840" spans="1:35" x14ac:dyDescent="0.3">
      <c r="A1840">
        <v>2982</v>
      </c>
      <c r="B1840" t="s">
        <v>5478</v>
      </c>
      <c r="C1840">
        <v>3195</v>
      </c>
      <c r="D1840" t="s">
        <v>40</v>
      </c>
      <c r="E1840" t="s">
        <v>25</v>
      </c>
      <c r="F1840">
        <v>9</v>
      </c>
      <c r="G1840" t="s">
        <v>5479</v>
      </c>
      <c r="H1840" t="s">
        <v>5480</v>
      </c>
      <c r="I1840" t="str">
        <f>VLOOKUP(A1840,[1]Transactions!$A$2:$Y$3480,8,FALSE)</f>
        <v>Standard</v>
      </c>
      <c r="J1840">
        <f>VLOOKUP(A1840,[1]Transactions!$A$2:$Y$3480,13,FALSE)</f>
        <v>64.509999999999991</v>
      </c>
      <c r="K1840" s="4">
        <f>VLOOKUP(A1840,[1]Transactions!$A$2:$Y$3480,14,FALSE)</f>
        <v>41533</v>
      </c>
      <c r="M1840" t="b">
        <f>VLOOKUP(A1840,[1]Transactions!$A$2:$Y$3480,5,FALSE)</f>
        <v>0</v>
      </c>
      <c r="N1840" t="str">
        <f>VLOOKUP(A1840,[1]Transactions!$A$2:$Y$3480,6,FALSE)</f>
        <v>Approved</v>
      </c>
      <c r="O1840" t="str">
        <f>VLOOKUP(A1840,[1]Transactions!$A$1:$Y$3480,7,FALSE)</f>
        <v>Norco Bicycles</v>
      </c>
      <c r="P1840" t="s">
        <v>43</v>
      </c>
      <c r="Q1840">
        <v>30</v>
      </c>
      <c r="R1840" t="s">
        <v>368</v>
      </c>
      <c r="S1840" t="s">
        <v>45</v>
      </c>
      <c r="T1840" t="s">
        <v>31</v>
      </c>
      <c r="U1840" t="s">
        <v>32</v>
      </c>
      <c r="V1840" t="s">
        <v>33</v>
      </c>
      <c r="W1840">
        <v>11</v>
      </c>
      <c r="X1840">
        <v>7</v>
      </c>
      <c r="Y1840">
        <v>8987.33</v>
      </c>
      <c r="Z1840">
        <v>2620.58</v>
      </c>
      <c r="AA1840">
        <v>38</v>
      </c>
      <c r="AB1840">
        <v>117</v>
      </c>
      <c r="AC1840">
        <v>7</v>
      </c>
      <c r="AD1840">
        <v>6366.75</v>
      </c>
      <c r="AE1840">
        <f t="shared" si="202"/>
        <v>1</v>
      </c>
      <c r="AF1840">
        <f t="shared" si="203"/>
        <v>3</v>
      </c>
      <c r="AG1840">
        <f t="shared" si="199"/>
        <v>1</v>
      </c>
      <c r="AH1840">
        <f t="shared" si="200"/>
        <v>131</v>
      </c>
      <c r="AI1840" t="str">
        <f t="shared" si="201"/>
        <v>Bronz customer</v>
      </c>
    </row>
    <row r="1841" spans="1:35" x14ac:dyDescent="0.3">
      <c r="A1841">
        <v>3139</v>
      </c>
      <c r="B1841" t="s">
        <v>5481</v>
      </c>
      <c r="C1841">
        <v>3024</v>
      </c>
      <c r="D1841" t="s">
        <v>40</v>
      </c>
      <c r="E1841" t="s">
        <v>25</v>
      </c>
      <c r="F1841">
        <v>7</v>
      </c>
      <c r="G1841" t="s">
        <v>4135</v>
      </c>
      <c r="H1841" t="s">
        <v>5482</v>
      </c>
      <c r="I1841" t="str">
        <f>VLOOKUP(A1841,[1]Transactions!$A$2:$Y$3480,8,FALSE)</f>
        <v>Standard</v>
      </c>
      <c r="J1841">
        <f>VLOOKUP(A1841,[1]Transactions!$A$2:$Y$3480,13,FALSE)</f>
        <v>437.46</v>
      </c>
      <c r="K1841" s="4">
        <f>VLOOKUP(A1841,[1]Transactions!$A$2:$Y$3480,14,FALSE)</f>
        <v>40336</v>
      </c>
      <c r="M1841" t="b">
        <f>VLOOKUP(A1841,[1]Transactions!$A$2:$Y$3480,5,FALSE)</f>
        <v>1</v>
      </c>
      <c r="N1841" t="str">
        <f>VLOOKUP(A1841,[1]Transactions!$A$2:$Y$3480,6,FALSE)</f>
        <v>Approved</v>
      </c>
      <c r="O1841" t="str">
        <f>VLOOKUP(A1841,[1]Transactions!$A$1:$Y$3480,7,FALSE)</f>
        <v>Solex</v>
      </c>
      <c r="P1841" t="s">
        <v>28</v>
      </c>
      <c r="Q1841">
        <v>65</v>
      </c>
      <c r="R1841" t="s">
        <v>321</v>
      </c>
      <c r="S1841" t="s">
        <v>45</v>
      </c>
      <c r="T1841" t="s">
        <v>46</v>
      </c>
      <c r="U1841" t="s">
        <v>32</v>
      </c>
      <c r="V1841" t="s">
        <v>33</v>
      </c>
      <c r="W1841">
        <v>17</v>
      </c>
      <c r="X1841">
        <v>3</v>
      </c>
      <c r="Y1841">
        <v>2633.05</v>
      </c>
      <c r="Z1841">
        <v>849.25</v>
      </c>
      <c r="AA1841">
        <v>47</v>
      </c>
      <c r="AB1841">
        <v>11</v>
      </c>
      <c r="AC1841">
        <v>3</v>
      </c>
      <c r="AD1841">
        <v>1783.8</v>
      </c>
      <c r="AE1841">
        <f t="shared" si="202"/>
        <v>4</v>
      </c>
      <c r="AF1841">
        <f t="shared" si="203"/>
        <v>4</v>
      </c>
      <c r="AG1841">
        <f t="shared" si="199"/>
        <v>4</v>
      </c>
      <c r="AH1841">
        <f t="shared" si="200"/>
        <v>444</v>
      </c>
      <c r="AI1841" t="str">
        <f t="shared" si="201"/>
        <v>Platinum Customer</v>
      </c>
    </row>
    <row r="1842" spans="1:35" x14ac:dyDescent="0.3">
      <c r="A1842">
        <v>3201</v>
      </c>
      <c r="B1842" t="s">
        <v>5483</v>
      </c>
      <c r="C1842">
        <v>2767</v>
      </c>
      <c r="D1842" t="s">
        <v>24</v>
      </c>
      <c r="E1842" t="s">
        <v>25</v>
      </c>
      <c r="F1842">
        <v>8</v>
      </c>
      <c r="G1842" t="s">
        <v>5484</v>
      </c>
      <c r="H1842" t="s">
        <v>5485</v>
      </c>
      <c r="I1842" t="str">
        <f>VLOOKUP(A1842,[1]Transactions!$A$2:$Y$3480,8,FALSE)</f>
        <v>Standard</v>
      </c>
      <c r="J1842">
        <f>VLOOKUP(A1842,[1]Transactions!$A$2:$Y$3480,13,FALSE)</f>
        <v>448.67999999999995</v>
      </c>
      <c r="K1842" s="4">
        <f>VLOOKUP(A1842,[1]Transactions!$A$2:$Y$3480,14,FALSE)</f>
        <v>33549</v>
      </c>
      <c r="M1842">
        <f>VLOOKUP(A1842,[1]Transactions!$A$2:$Y$3480,5,FALSE)</f>
        <v>0</v>
      </c>
      <c r="N1842" t="str">
        <f>VLOOKUP(A1842,[1]Transactions!$A$2:$Y$3480,6,FALSE)</f>
        <v>Approved</v>
      </c>
      <c r="O1842" t="str">
        <f>VLOOKUP(A1842,[1]Transactions!$A$1:$Y$3480,7,FALSE)</f>
        <v>Giant Bicycles</v>
      </c>
      <c r="P1842" t="s">
        <v>28</v>
      </c>
      <c r="Q1842">
        <v>61</v>
      </c>
      <c r="R1842" t="s">
        <v>762</v>
      </c>
      <c r="S1842" t="s">
        <v>45</v>
      </c>
      <c r="T1842" t="s">
        <v>31</v>
      </c>
      <c r="U1842" t="s">
        <v>32</v>
      </c>
      <c r="V1842" t="s">
        <v>33</v>
      </c>
      <c r="W1842">
        <v>1</v>
      </c>
      <c r="X1842">
        <v>7</v>
      </c>
      <c r="Y1842">
        <v>7757.73</v>
      </c>
      <c r="Z1842">
        <v>2101.86</v>
      </c>
      <c r="AA1842">
        <v>20</v>
      </c>
      <c r="AB1842">
        <v>21</v>
      </c>
      <c r="AC1842">
        <v>7</v>
      </c>
      <c r="AD1842">
        <v>5655.87</v>
      </c>
      <c r="AE1842">
        <f t="shared" si="202"/>
        <v>3</v>
      </c>
      <c r="AF1842">
        <f t="shared" si="203"/>
        <v>3</v>
      </c>
      <c r="AG1842">
        <f t="shared" si="199"/>
        <v>1</v>
      </c>
      <c r="AH1842">
        <f t="shared" si="200"/>
        <v>331</v>
      </c>
      <c r="AI1842" t="str">
        <f t="shared" si="201"/>
        <v>Silver Customer</v>
      </c>
    </row>
    <row r="1843" spans="1:35" x14ac:dyDescent="0.3">
      <c r="A1843">
        <v>3087</v>
      </c>
      <c r="B1843" t="s">
        <v>5486</v>
      </c>
      <c r="C1843">
        <v>2567</v>
      </c>
      <c r="D1843" t="s">
        <v>24</v>
      </c>
      <c r="E1843" t="s">
        <v>25</v>
      </c>
      <c r="F1843">
        <v>8</v>
      </c>
      <c r="G1843" t="s">
        <v>5487</v>
      </c>
      <c r="H1843" t="s">
        <v>3026</v>
      </c>
      <c r="I1843" t="str">
        <f>VLOOKUP(A1843,[1]Transactions!$A$2:$Y$3480,8,FALSE)</f>
        <v>Standard</v>
      </c>
      <c r="J1843">
        <f>VLOOKUP(A1843,[1]Transactions!$A$2:$Y$3480,13,FALSE)</f>
        <v>693.76</v>
      </c>
      <c r="K1843" s="4">
        <f>VLOOKUP(A1843,[1]Transactions!$A$2:$Y$3480,14,FALSE)</f>
        <v>35470</v>
      </c>
      <c r="M1843" t="b">
        <f>VLOOKUP(A1843,[1]Transactions!$A$2:$Y$3480,5,FALSE)</f>
        <v>0</v>
      </c>
      <c r="N1843" t="str">
        <f>VLOOKUP(A1843,[1]Transactions!$A$2:$Y$3480,6,FALSE)</f>
        <v>Approved</v>
      </c>
      <c r="O1843" t="str">
        <f>VLOOKUP(A1843,[1]Transactions!$A$1:$Y$3480,7,FALSE)</f>
        <v>OHM Cycles</v>
      </c>
      <c r="P1843" t="s">
        <v>28</v>
      </c>
      <c r="Q1843">
        <v>64</v>
      </c>
      <c r="R1843" t="s">
        <v>317</v>
      </c>
      <c r="S1843" t="s">
        <v>30</v>
      </c>
      <c r="T1843" t="s">
        <v>31</v>
      </c>
      <c r="U1843" t="s">
        <v>32</v>
      </c>
      <c r="V1843" t="s">
        <v>47</v>
      </c>
      <c r="W1843">
        <v>9</v>
      </c>
      <c r="X1843">
        <v>6</v>
      </c>
      <c r="Y1843">
        <v>6584.21</v>
      </c>
      <c r="Z1843">
        <v>2875.34</v>
      </c>
      <c r="AA1843">
        <v>34</v>
      </c>
      <c r="AB1843">
        <v>84</v>
      </c>
      <c r="AC1843">
        <v>6</v>
      </c>
      <c r="AD1843">
        <v>3708.87</v>
      </c>
      <c r="AE1843">
        <f>_xlfn.IFS(AB1843&gt;=85,1,AND(AB1843&lt;=84,AB1843&gt;44),2,AND(AB1843&lt;=44,AB1843&gt;17),3,AND(AB1843&lt;=18,AB1843&gt;=0),4)</f>
        <v>2</v>
      </c>
      <c r="AF1843">
        <f t="shared" si="203"/>
        <v>3</v>
      </c>
      <c r="AG1843">
        <f t="shared" si="199"/>
        <v>2</v>
      </c>
      <c r="AH1843">
        <f t="shared" si="200"/>
        <v>232</v>
      </c>
      <c r="AI1843" t="str">
        <f t="shared" si="201"/>
        <v>Gold Customerr</v>
      </c>
    </row>
    <row r="1844" spans="1:35" x14ac:dyDescent="0.3">
      <c r="A1844">
        <v>1327</v>
      </c>
      <c r="B1844" t="s">
        <v>5488</v>
      </c>
      <c r="C1844">
        <v>3977</v>
      </c>
      <c r="D1844" t="s">
        <v>40</v>
      </c>
      <c r="E1844" t="s">
        <v>25</v>
      </c>
      <c r="F1844">
        <v>8</v>
      </c>
      <c r="G1844" t="s">
        <v>5489</v>
      </c>
      <c r="H1844" t="s">
        <v>5490</v>
      </c>
      <c r="I1844" t="str">
        <f>VLOOKUP(A1844,[1]Transactions!$A$2:$Y$3480,8,FALSE)</f>
        <v>Standard</v>
      </c>
      <c r="J1844">
        <f>VLOOKUP(A1844,[1]Transactions!$A$2:$Y$3480,13,FALSE)</f>
        <v>456.44999999999993</v>
      </c>
      <c r="K1844" s="4">
        <f>VLOOKUP(A1844,[1]Transactions!$A$2:$Y$3480,14,FALSE)</f>
        <v>34556</v>
      </c>
      <c r="M1844" t="b">
        <f>VLOOKUP(A1844,[1]Transactions!$A$2:$Y$3480,5,FALSE)</f>
        <v>0</v>
      </c>
      <c r="N1844" t="str">
        <f>VLOOKUP(A1844,[1]Transactions!$A$2:$Y$3480,6,FALSE)</f>
        <v>Approved</v>
      </c>
      <c r="O1844" t="str">
        <f>VLOOKUP(A1844,[1]Transactions!$A$1:$Y$3480,7,FALSE)</f>
        <v>OHM Cycles</v>
      </c>
      <c r="P1844" t="s">
        <v>43</v>
      </c>
      <c r="Q1844">
        <v>57</v>
      </c>
      <c r="R1844" t="s">
        <v>339</v>
      </c>
      <c r="S1844" t="s">
        <v>176</v>
      </c>
      <c r="T1844" t="s">
        <v>38</v>
      </c>
      <c r="U1844" t="s">
        <v>32</v>
      </c>
      <c r="V1844" t="s">
        <v>47</v>
      </c>
      <c r="W1844">
        <v>6</v>
      </c>
      <c r="X1844">
        <v>5</v>
      </c>
      <c r="Y1844">
        <v>5206.2700000000004</v>
      </c>
      <c r="Z1844">
        <v>2357.77</v>
      </c>
      <c r="AA1844">
        <v>24</v>
      </c>
      <c r="AB1844">
        <v>6</v>
      </c>
      <c r="AC1844">
        <v>5</v>
      </c>
      <c r="AD1844">
        <v>2848.5</v>
      </c>
      <c r="AE1844">
        <f t="shared" si="202"/>
        <v>4</v>
      </c>
      <c r="AF1844">
        <f>_xlfn.IFS(AC1844&gt;=14,1,AND(AC1844&lt;=14,AC1844&gt;7),2,AND(AC1844&lt;=7,AC1844&gt;=5),3,AND(AC1844&lt;=4,AC1844&gt;0),4)</f>
        <v>3</v>
      </c>
      <c r="AG1844">
        <f t="shared" si="199"/>
        <v>3</v>
      </c>
      <c r="AH1844">
        <f t="shared" si="200"/>
        <v>433</v>
      </c>
      <c r="AI1844" t="str">
        <f t="shared" si="201"/>
        <v>Platinum Customer</v>
      </c>
    </row>
    <row r="1845" spans="1:35" x14ac:dyDescent="0.3">
      <c r="A1845">
        <v>3072</v>
      </c>
      <c r="B1845" t="s">
        <v>5491</v>
      </c>
      <c r="C1845">
        <v>2323</v>
      </c>
      <c r="D1845" t="s">
        <v>24</v>
      </c>
      <c r="E1845" t="s">
        <v>25</v>
      </c>
      <c r="F1845">
        <v>5</v>
      </c>
      <c r="G1845" t="s">
        <v>3408</v>
      </c>
      <c r="H1845" t="s">
        <v>5492</v>
      </c>
      <c r="I1845" t="str">
        <f>VLOOKUP(A1845,[1]Transactions!$A$2:$Y$3480,8,FALSE)</f>
        <v>Standard</v>
      </c>
      <c r="J1845">
        <f>VLOOKUP(A1845,[1]Transactions!$A$2:$Y$3480,13,FALSE)</f>
        <v>45.960000000000008</v>
      </c>
      <c r="K1845" s="4">
        <f>VLOOKUP(A1845,[1]Transactions!$A$2:$Y$3480,14,FALSE)</f>
        <v>35707</v>
      </c>
      <c r="M1845" t="b">
        <f>VLOOKUP(A1845,[1]Transactions!$A$2:$Y$3480,5,FALSE)</f>
        <v>0</v>
      </c>
      <c r="N1845" t="str">
        <f>VLOOKUP(A1845,[1]Transactions!$A$2:$Y$3480,6,FALSE)</f>
        <v>Approved</v>
      </c>
      <c r="O1845" t="str">
        <f>VLOOKUP(A1845,[1]Transactions!$A$1:$Y$3480,7,FALSE)</f>
        <v>OHM Cycles</v>
      </c>
      <c r="P1845" t="s">
        <v>28</v>
      </c>
      <c r="Q1845">
        <v>87</v>
      </c>
      <c r="R1845" t="s">
        <v>210</v>
      </c>
      <c r="S1845" t="s">
        <v>119</v>
      </c>
      <c r="T1845" t="s">
        <v>31</v>
      </c>
      <c r="U1845" t="s">
        <v>32</v>
      </c>
      <c r="V1845" t="s">
        <v>33</v>
      </c>
      <c r="W1845">
        <v>10</v>
      </c>
      <c r="X1845">
        <v>7</v>
      </c>
      <c r="Y1845">
        <v>7712.87</v>
      </c>
      <c r="Z1845">
        <v>4339.09</v>
      </c>
      <c r="AA1845">
        <v>41</v>
      </c>
      <c r="AB1845">
        <v>67</v>
      </c>
      <c r="AC1845">
        <v>7</v>
      </c>
      <c r="AD1845">
        <v>3373.78</v>
      </c>
      <c r="AE1845">
        <f t="shared" si="202"/>
        <v>2</v>
      </c>
      <c r="AF1845">
        <f t="shared" si="203"/>
        <v>3</v>
      </c>
      <c r="AG1845">
        <f t="shared" si="199"/>
        <v>2</v>
      </c>
      <c r="AH1845">
        <f t="shared" si="200"/>
        <v>232</v>
      </c>
      <c r="AI1845" t="str">
        <f t="shared" si="201"/>
        <v>Gold Customerr</v>
      </c>
    </row>
    <row r="1846" spans="1:35" x14ac:dyDescent="0.3">
      <c r="A1846">
        <v>1155</v>
      </c>
      <c r="B1846" t="s">
        <v>5493</v>
      </c>
      <c r="C1846">
        <v>2710</v>
      </c>
      <c r="D1846" t="s">
        <v>24</v>
      </c>
      <c r="E1846" t="s">
        <v>25</v>
      </c>
      <c r="F1846">
        <v>1</v>
      </c>
      <c r="G1846" t="s">
        <v>5494</v>
      </c>
      <c r="H1846" t="s">
        <v>5495</v>
      </c>
      <c r="I1846" t="str">
        <f>VLOOKUP(A1846,[1]Transactions!$A$2:$Y$3480,8,FALSE)</f>
        <v>Standard</v>
      </c>
      <c r="J1846">
        <f>VLOOKUP(A1846,[1]Transactions!$A$2:$Y$3480,13,FALSE)</f>
        <v>182.81000000000017</v>
      </c>
      <c r="K1846" s="4">
        <f>VLOOKUP(A1846,[1]Transactions!$A$2:$Y$3480,14,FALSE)</f>
        <v>34586</v>
      </c>
      <c r="M1846" t="b">
        <f>VLOOKUP(A1846,[1]Transactions!$A$2:$Y$3480,5,FALSE)</f>
        <v>1</v>
      </c>
      <c r="N1846" t="str">
        <f>VLOOKUP(A1846,[1]Transactions!$A$2:$Y$3480,6,FALSE)</f>
        <v>Approved</v>
      </c>
      <c r="O1846" t="str">
        <f>VLOOKUP(A1846,[1]Transactions!$A$1:$Y$3480,7,FALSE)</f>
        <v>Norco Bicycles</v>
      </c>
      <c r="P1846" t="s">
        <v>43</v>
      </c>
      <c r="Q1846">
        <v>73</v>
      </c>
      <c r="R1846" t="s">
        <v>1748</v>
      </c>
      <c r="S1846" t="s">
        <v>176</v>
      </c>
      <c r="T1846" t="s">
        <v>31</v>
      </c>
      <c r="U1846" t="s">
        <v>32</v>
      </c>
      <c r="V1846" t="s">
        <v>33</v>
      </c>
      <c r="W1846">
        <v>9</v>
      </c>
      <c r="X1846">
        <v>7</v>
      </c>
      <c r="Y1846">
        <v>5342.13</v>
      </c>
      <c r="Z1846">
        <v>3009.68</v>
      </c>
      <c r="AA1846">
        <v>26</v>
      </c>
      <c r="AB1846">
        <v>29</v>
      </c>
      <c r="AC1846">
        <v>7</v>
      </c>
      <c r="AD1846">
        <v>2332.4499999999998</v>
      </c>
      <c r="AE1846">
        <f t="shared" si="202"/>
        <v>3</v>
      </c>
      <c r="AF1846">
        <f t="shared" si="203"/>
        <v>3</v>
      </c>
      <c r="AG1846">
        <f t="shared" si="199"/>
        <v>3</v>
      </c>
      <c r="AH1846">
        <f t="shared" si="200"/>
        <v>333</v>
      </c>
      <c r="AI1846" t="str">
        <f t="shared" si="201"/>
        <v>Silver Customer</v>
      </c>
    </row>
    <row r="1847" spans="1:35" x14ac:dyDescent="0.3">
      <c r="A1847">
        <v>1066</v>
      </c>
      <c r="B1847" t="s">
        <v>5496</v>
      </c>
      <c r="C1847">
        <v>3109</v>
      </c>
      <c r="D1847" t="s">
        <v>40</v>
      </c>
      <c r="E1847" t="s">
        <v>25</v>
      </c>
      <c r="F1847">
        <v>10</v>
      </c>
      <c r="G1847" t="s">
        <v>5497</v>
      </c>
      <c r="H1847" t="s">
        <v>5498</v>
      </c>
      <c r="I1847" t="str">
        <f>VLOOKUP(A1847,[1]Transactions!$A$2:$Y$3480,8,FALSE)</f>
        <v>Standard</v>
      </c>
      <c r="J1847">
        <f>VLOOKUP(A1847,[1]Transactions!$A$2:$Y$3480,13,FALSE)</f>
        <v>327.9799999999999</v>
      </c>
      <c r="K1847" s="4">
        <f>VLOOKUP(A1847,[1]Transactions!$A$2:$Y$3480,14,FALSE)</f>
        <v>34170</v>
      </c>
      <c r="M1847" t="b">
        <f>VLOOKUP(A1847,[1]Transactions!$A$2:$Y$3480,5,FALSE)</f>
        <v>1</v>
      </c>
      <c r="N1847" t="str">
        <f>VLOOKUP(A1847,[1]Transactions!$A$2:$Y$3480,6,FALSE)</f>
        <v>Approved</v>
      </c>
      <c r="O1847" t="str">
        <f>VLOOKUP(A1847,[1]Transactions!$A$1:$Y$3480,7,FALSE)</f>
        <v>Solex</v>
      </c>
      <c r="P1847" t="s">
        <v>28</v>
      </c>
      <c r="Q1847">
        <v>45</v>
      </c>
      <c r="R1847" t="s">
        <v>1053</v>
      </c>
      <c r="S1847" t="s">
        <v>183</v>
      </c>
      <c r="T1847" t="s">
        <v>46</v>
      </c>
      <c r="U1847" t="s">
        <v>32</v>
      </c>
      <c r="V1847" t="s">
        <v>47</v>
      </c>
      <c r="W1847">
        <v>12</v>
      </c>
      <c r="X1847">
        <v>3</v>
      </c>
      <c r="Y1847">
        <v>2637.53</v>
      </c>
      <c r="Z1847">
        <v>1240.55</v>
      </c>
      <c r="AA1847">
        <v>24</v>
      </c>
      <c r="AB1847">
        <v>166</v>
      </c>
      <c r="AC1847">
        <v>3</v>
      </c>
      <c r="AD1847">
        <v>1396.98</v>
      </c>
      <c r="AE1847">
        <f t="shared" si="202"/>
        <v>1</v>
      </c>
      <c r="AF1847">
        <f t="shared" si="203"/>
        <v>4</v>
      </c>
      <c r="AG1847">
        <f t="shared" si="199"/>
        <v>4</v>
      </c>
      <c r="AH1847">
        <f t="shared" si="200"/>
        <v>144</v>
      </c>
      <c r="AI1847" t="str">
        <f t="shared" si="201"/>
        <v>Bronz customer</v>
      </c>
    </row>
    <row r="1848" spans="1:35" x14ac:dyDescent="0.3">
      <c r="A1848">
        <v>200</v>
      </c>
      <c r="B1848" t="s">
        <v>5499</v>
      </c>
      <c r="C1848">
        <v>4005</v>
      </c>
      <c r="D1848" t="s">
        <v>53</v>
      </c>
      <c r="E1848" t="s">
        <v>25</v>
      </c>
      <c r="F1848">
        <v>2</v>
      </c>
      <c r="G1848" t="s">
        <v>5500</v>
      </c>
      <c r="H1848" t="s">
        <v>5501</v>
      </c>
      <c r="I1848" t="str">
        <f>VLOOKUP(A1848,[1]Transactions!$A$2:$Y$3480,8,FALSE)</f>
        <v>Touring</v>
      </c>
      <c r="J1848">
        <f>VLOOKUP(A1848,[1]Transactions!$A$2:$Y$3480,13,FALSE)</f>
        <v>1630.25</v>
      </c>
      <c r="K1848" s="4">
        <f>VLOOKUP(A1848,[1]Transactions!$A$2:$Y$3480,14,FALSE)</f>
        <v>34143</v>
      </c>
      <c r="M1848" t="b">
        <f>VLOOKUP(A1848,[1]Transactions!$A$2:$Y$3480,5,FALSE)</f>
        <v>1</v>
      </c>
      <c r="N1848" t="str">
        <f>VLOOKUP(A1848,[1]Transactions!$A$2:$Y$3480,6,FALSE)</f>
        <v>Approved</v>
      </c>
      <c r="O1848" t="str">
        <f>VLOOKUP(A1848,[1]Transactions!$A$1:$Y$3480,7,FALSE)</f>
        <v>WeareA2B</v>
      </c>
      <c r="P1848" t="s">
        <v>28</v>
      </c>
      <c r="Q1848">
        <v>7</v>
      </c>
      <c r="R1848" t="s">
        <v>453</v>
      </c>
      <c r="S1848" t="s">
        <v>176</v>
      </c>
      <c r="T1848" t="s">
        <v>38</v>
      </c>
      <c r="U1848" t="s">
        <v>32</v>
      </c>
      <c r="V1848" t="s">
        <v>33</v>
      </c>
      <c r="W1848">
        <v>19</v>
      </c>
      <c r="X1848">
        <v>9</v>
      </c>
      <c r="Y1848">
        <v>11117.36</v>
      </c>
      <c r="Z1848">
        <v>3833.5</v>
      </c>
      <c r="AA1848">
        <v>63</v>
      </c>
      <c r="AB1848">
        <v>7</v>
      </c>
      <c r="AC1848">
        <v>9</v>
      </c>
      <c r="AD1848">
        <v>7283.86</v>
      </c>
      <c r="AE1848">
        <f t="shared" si="202"/>
        <v>4</v>
      </c>
      <c r="AF1848">
        <f t="shared" si="203"/>
        <v>2</v>
      </c>
      <c r="AG1848">
        <f t="shared" si="199"/>
        <v>1</v>
      </c>
      <c r="AH1848">
        <f t="shared" si="200"/>
        <v>421</v>
      </c>
      <c r="AI1848" t="str">
        <f t="shared" si="201"/>
        <v>Platinum Customer</v>
      </c>
    </row>
    <row r="1849" spans="1:35" x14ac:dyDescent="0.3">
      <c r="A1849">
        <v>173</v>
      </c>
      <c r="B1849" t="s">
        <v>5502</v>
      </c>
      <c r="C1849">
        <v>2766</v>
      </c>
      <c r="D1849" t="s">
        <v>24</v>
      </c>
      <c r="E1849" t="s">
        <v>25</v>
      </c>
      <c r="F1849">
        <v>8</v>
      </c>
      <c r="G1849" t="s">
        <v>695</v>
      </c>
      <c r="H1849" t="s">
        <v>5503</v>
      </c>
      <c r="I1849" t="str">
        <f>VLOOKUP(A1849,[1]Transactions!$A$2:$Y$3480,8,FALSE)</f>
        <v>Road</v>
      </c>
      <c r="J1849">
        <f>VLOOKUP(A1849,[1]Transactions!$A$2:$Y$3480,13,FALSE)</f>
        <v>830.2399999999999</v>
      </c>
      <c r="K1849" s="4">
        <f>VLOOKUP(A1849,[1]Transactions!$A$2:$Y$3480,14,FALSE)</f>
        <v>33364</v>
      </c>
      <c r="M1849" t="b">
        <f>VLOOKUP(A1849,[1]Transactions!$A$2:$Y$3480,5,FALSE)</f>
        <v>0</v>
      </c>
      <c r="N1849" t="str">
        <f>VLOOKUP(A1849,[1]Transactions!$A$2:$Y$3480,6,FALSE)</f>
        <v>Approved</v>
      </c>
      <c r="O1849" t="str">
        <f>VLOOKUP(A1849,[1]Transactions!$A$1:$Y$3480,7,FALSE)</f>
        <v>Norco Bicycles</v>
      </c>
      <c r="P1849" t="s">
        <v>43</v>
      </c>
      <c r="Q1849">
        <v>99</v>
      </c>
      <c r="R1849" t="s">
        <v>307</v>
      </c>
      <c r="S1849" t="s">
        <v>30</v>
      </c>
      <c r="T1849" t="s">
        <v>38</v>
      </c>
      <c r="U1849" t="s">
        <v>32</v>
      </c>
      <c r="V1849" t="s">
        <v>47</v>
      </c>
      <c r="W1849">
        <v>1</v>
      </c>
      <c r="X1849">
        <v>9</v>
      </c>
      <c r="Y1849">
        <v>14061.48</v>
      </c>
      <c r="Z1849">
        <v>7511.97</v>
      </c>
      <c r="AA1849">
        <v>23</v>
      </c>
      <c r="AB1849">
        <v>15</v>
      </c>
      <c r="AC1849">
        <v>9</v>
      </c>
      <c r="AD1849">
        <v>6549.51</v>
      </c>
      <c r="AE1849">
        <f t="shared" si="202"/>
        <v>4</v>
      </c>
      <c r="AF1849">
        <f t="shared" si="203"/>
        <v>2</v>
      </c>
      <c r="AG1849">
        <f t="shared" si="199"/>
        <v>1</v>
      </c>
      <c r="AH1849">
        <f t="shared" si="200"/>
        <v>421</v>
      </c>
      <c r="AI1849" t="str">
        <f t="shared" si="201"/>
        <v>Platinum Customer</v>
      </c>
    </row>
    <row r="1850" spans="1:35" x14ac:dyDescent="0.3">
      <c r="A1850">
        <v>1080</v>
      </c>
      <c r="B1850" t="s">
        <v>5504</v>
      </c>
      <c r="C1850">
        <v>4220</v>
      </c>
      <c r="D1850" t="s">
        <v>53</v>
      </c>
      <c r="E1850" t="s">
        <v>25</v>
      </c>
      <c r="F1850">
        <v>9</v>
      </c>
      <c r="G1850" t="s">
        <v>5505</v>
      </c>
      <c r="H1850" t="s">
        <v>3283</v>
      </c>
      <c r="I1850" t="str">
        <f>VLOOKUP(A1850,[1]Transactions!$A$2:$Y$3480,8,FALSE)</f>
        <v>Road</v>
      </c>
      <c r="J1850">
        <f>VLOOKUP(A1850,[1]Transactions!$A$2:$Y$3480,13,FALSE)</f>
        <v>75.480000000000018</v>
      </c>
      <c r="K1850" s="4">
        <f>VLOOKUP(A1850,[1]Transactions!$A$2:$Y$3480,14,FALSE)</f>
        <v>38339</v>
      </c>
      <c r="M1850" t="b">
        <f>VLOOKUP(A1850,[1]Transactions!$A$2:$Y$3480,5,FALSE)</f>
        <v>0</v>
      </c>
      <c r="N1850" t="str">
        <f>VLOOKUP(A1850,[1]Transactions!$A$2:$Y$3480,6,FALSE)</f>
        <v>Approved</v>
      </c>
      <c r="O1850" t="str">
        <f>VLOOKUP(A1850,[1]Transactions!$A$1:$Y$3480,7,FALSE)</f>
        <v>Trek Bicycles</v>
      </c>
      <c r="P1850" t="s">
        <v>43</v>
      </c>
      <c r="Q1850">
        <v>70</v>
      </c>
      <c r="R1850" t="s">
        <v>261</v>
      </c>
      <c r="S1850" t="s">
        <v>176</v>
      </c>
      <c r="T1850" t="s">
        <v>31</v>
      </c>
      <c r="U1850" t="s">
        <v>32</v>
      </c>
      <c r="V1850" t="s">
        <v>33</v>
      </c>
      <c r="W1850">
        <v>2</v>
      </c>
      <c r="X1850">
        <v>3</v>
      </c>
      <c r="Y1850">
        <v>3133.43</v>
      </c>
      <c r="Z1850">
        <v>1275.81</v>
      </c>
      <c r="AA1850">
        <v>20</v>
      </c>
      <c r="AB1850">
        <v>47</v>
      </c>
      <c r="AC1850">
        <v>3</v>
      </c>
      <c r="AD1850">
        <v>1857.62</v>
      </c>
      <c r="AE1850">
        <f t="shared" si="202"/>
        <v>2</v>
      </c>
      <c r="AF1850">
        <f t="shared" si="203"/>
        <v>4</v>
      </c>
      <c r="AG1850">
        <f t="shared" si="199"/>
        <v>4</v>
      </c>
      <c r="AH1850">
        <f t="shared" si="200"/>
        <v>244</v>
      </c>
      <c r="AI1850" t="str">
        <f t="shared" si="201"/>
        <v>Gold Customerr</v>
      </c>
    </row>
    <row r="1851" spans="1:35" x14ac:dyDescent="0.3">
      <c r="A1851">
        <v>2584</v>
      </c>
      <c r="B1851" t="s">
        <v>5506</v>
      </c>
      <c r="C1851">
        <v>2534</v>
      </c>
      <c r="D1851" t="s">
        <v>24</v>
      </c>
      <c r="E1851" t="s">
        <v>25</v>
      </c>
      <c r="F1851">
        <v>9</v>
      </c>
      <c r="G1851" t="s">
        <v>5507</v>
      </c>
      <c r="I1851" t="str">
        <f>VLOOKUP(A1851,[1]Transactions!$A$2:$Y$3480,8,FALSE)</f>
        <v>Standard</v>
      </c>
      <c r="J1851">
        <f>VLOOKUP(A1851,[1]Transactions!$A$2:$Y$3480,13,FALSE)</f>
        <v>152.54999999999995</v>
      </c>
      <c r="K1851" s="4">
        <f>VLOOKUP(A1851,[1]Transactions!$A$2:$Y$3480,14,FALSE)</f>
        <v>37838</v>
      </c>
      <c r="M1851" t="b">
        <f>VLOOKUP(A1851,[1]Transactions!$A$2:$Y$3480,5,FALSE)</f>
        <v>0</v>
      </c>
      <c r="N1851" t="str">
        <f>VLOOKUP(A1851,[1]Transactions!$A$2:$Y$3480,6,FALSE)</f>
        <v>Approved</v>
      </c>
      <c r="O1851" t="str">
        <f>VLOOKUP(A1851,[1]Transactions!$A$1:$Y$3480,7,FALSE)</f>
        <v>Trek Bicycles</v>
      </c>
      <c r="P1851" t="s">
        <v>43</v>
      </c>
      <c r="Q1851">
        <v>86</v>
      </c>
      <c r="R1851" t="s">
        <v>376</v>
      </c>
      <c r="S1851" t="s">
        <v>45</v>
      </c>
      <c r="T1851" t="s">
        <v>46</v>
      </c>
      <c r="U1851" t="s">
        <v>32</v>
      </c>
      <c r="V1851" t="s">
        <v>47</v>
      </c>
      <c r="W1851">
        <v>12</v>
      </c>
      <c r="X1851">
        <v>5</v>
      </c>
      <c r="Y1851">
        <v>3983.61</v>
      </c>
      <c r="Z1851">
        <v>1775.37</v>
      </c>
      <c r="AA1851">
        <v>40</v>
      </c>
      <c r="AB1851">
        <v>38</v>
      </c>
      <c r="AC1851">
        <v>5</v>
      </c>
      <c r="AD1851">
        <v>2208.2399999999998</v>
      </c>
      <c r="AE1851">
        <f t="shared" si="202"/>
        <v>3</v>
      </c>
      <c r="AF1851">
        <f>_xlfn.IFS(AC1851&gt;=14,1,AND(AC1851&lt;=14,AC1851&gt;7),2,AND(AC1851&lt;=7,AC1851&gt;=5),3,AND(AC1851&lt;=4,AC1851&gt;0),4)</f>
        <v>3</v>
      </c>
      <c r="AG1851">
        <f t="shared" si="199"/>
        <v>3</v>
      </c>
      <c r="AH1851">
        <f t="shared" si="200"/>
        <v>333</v>
      </c>
      <c r="AI1851" t="str">
        <f t="shared" si="201"/>
        <v>Silver Customer</v>
      </c>
    </row>
    <row r="1852" spans="1:35" x14ac:dyDescent="0.3">
      <c r="A1852">
        <v>2957</v>
      </c>
      <c r="B1852" t="s">
        <v>5508</v>
      </c>
      <c r="C1852">
        <v>2259</v>
      </c>
      <c r="D1852" t="s">
        <v>24</v>
      </c>
      <c r="E1852" t="s">
        <v>25</v>
      </c>
      <c r="F1852">
        <v>8</v>
      </c>
      <c r="G1852" t="s">
        <v>5509</v>
      </c>
      <c r="H1852" t="s">
        <v>5510</v>
      </c>
      <c r="I1852" t="str">
        <f>VLOOKUP(A1852,[1]Transactions!$A$2:$Y$3480,8,FALSE)</f>
        <v>Road</v>
      </c>
      <c r="J1852">
        <f>VLOOKUP(A1852,[1]Transactions!$A$2:$Y$3480,13,FALSE)</f>
        <v>4.8</v>
      </c>
      <c r="K1852" s="4">
        <f>VLOOKUP(A1852,[1]Transactions!$A$2:$Y$3480,14,FALSE)</f>
        <v>39880</v>
      </c>
      <c r="M1852" t="b">
        <f>VLOOKUP(A1852,[1]Transactions!$A$2:$Y$3480,5,FALSE)</f>
        <v>0</v>
      </c>
      <c r="N1852" t="str">
        <f>VLOOKUP(A1852,[1]Transactions!$A$2:$Y$3480,6,FALSE)</f>
        <v>Approved</v>
      </c>
      <c r="O1852" t="str">
        <f>VLOOKUP(A1852,[1]Transactions!$A$1:$Y$3480,7,FALSE)</f>
        <v>OHM Cycles</v>
      </c>
      <c r="P1852" t="s">
        <v>28</v>
      </c>
      <c r="Q1852">
        <v>66</v>
      </c>
      <c r="R1852" t="s">
        <v>317</v>
      </c>
      <c r="S1852" t="s">
        <v>30</v>
      </c>
      <c r="T1852" t="s">
        <v>38</v>
      </c>
      <c r="U1852" t="s">
        <v>32</v>
      </c>
      <c r="V1852" t="s">
        <v>47</v>
      </c>
      <c r="W1852">
        <v>11</v>
      </c>
      <c r="X1852">
        <v>3</v>
      </c>
      <c r="Y1852">
        <v>3938.57</v>
      </c>
      <c r="Z1852">
        <v>1093.74</v>
      </c>
      <c r="AA1852">
        <v>50</v>
      </c>
      <c r="AB1852">
        <v>98</v>
      </c>
      <c r="AC1852">
        <v>3</v>
      </c>
      <c r="AD1852">
        <v>2844.83</v>
      </c>
      <c r="AE1852">
        <f t="shared" si="202"/>
        <v>1</v>
      </c>
      <c r="AF1852">
        <f t="shared" si="203"/>
        <v>4</v>
      </c>
      <c r="AG1852">
        <f t="shared" si="199"/>
        <v>3</v>
      </c>
      <c r="AH1852">
        <f t="shared" si="200"/>
        <v>143</v>
      </c>
      <c r="AI1852" t="str">
        <f t="shared" si="201"/>
        <v>Bronz customer</v>
      </c>
    </row>
    <row r="1853" spans="1:35" x14ac:dyDescent="0.3">
      <c r="A1853">
        <v>1018</v>
      </c>
      <c r="B1853" t="s">
        <v>5511</v>
      </c>
      <c r="C1853">
        <v>3109</v>
      </c>
      <c r="D1853" t="s">
        <v>40</v>
      </c>
      <c r="E1853" t="s">
        <v>25</v>
      </c>
      <c r="F1853">
        <v>10</v>
      </c>
      <c r="G1853" t="s">
        <v>5512</v>
      </c>
      <c r="H1853" t="s">
        <v>5513</v>
      </c>
      <c r="I1853" t="str">
        <f>VLOOKUP(A1853,[1]Transactions!$A$2:$Y$3480,8,FALSE)</f>
        <v>Standard</v>
      </c>
      <c r="J1853">
        <f>VLOOKUP(A1853,[1]Transactions!$A$2:$Y$3480,13,FALSE)</f>
        <v>737.56999999999994</v>
      </c>
      <c r="K1853" s="4">
        <f>VLOOKUP(A1853,[1]Transactions!$A$2:$Y$3480,14,FALSE)</f>
        <v>38206</v>
      </c>
      <c r="M1853" t="b">
        <f>VLOOKUP(A1853,[1]Transactions!$A$2:$Y$3480,5,FALSE)</f>
        <v>0</v>
      </c>
      <c r="N1853" t="str">
        <f>VLOOKUP(A1853,[1]Transactions!$A$2:$Y$3480,6,FALSE)</f>
        <v>Approved</v>
      </c>
      <c r="O1853" t="str">
        <f>VLOOKUP(A1853,[1]Transactions!$A$1:$Y$3480,7,FALSE)</f>
        <v>Norco Bicycles</v>
      </c>
      <c r="P1853" t="s">
        <v>28</v>
      </c>
      <c r="Q1853">
        <v>1</v>
      </c>
      <c r="R1853" t="s">
        <v>372</v>
      </c>
      <c r="S1853" t="s">
        <v>119</v>
      </c>
      <c r="T1853" t="s">
        <v>31</v>
      </c>
      <c r="U1853" t="s">
        <v>32</v>
      </c>
      <c r="V1853" t="s">
        <v>33</v>
      </c>
      <c r="W1853">
        <v>7</v>
      </c>
      <c r="X1853">
        <v>5</v>
      </c>
      <c r="Y1853">
        <v>6164.88</v>
      </c>
      <c r="Z1853">
        <v>3667.08</v>
      </c>
      <c r="AA1853">
        <v>25</v>
      </c>
      <c r="AB1853">
        <v>26</v>
      </c>
      <c r="AC1853">
        <v>5</v>
      </c>
      <c r="AD1853">
        <v>2497.8000000000002</v>
      </c>
      <c r="AE1853">
        <f t="shared" si="202"/>
        <v>3</v>
      </c>
      <c r="AF1853">
        <f>_xlfn.IFS(AC1853&gt;=14,1,AND(AC1853&lt;=14,AC1853&gt;7),2,AND(AC1853&lt;=7,AC1853&gt;=5),3,AND(AC1853&lt;=4,AC1853&gt;0),4)</f>
        <v>3</v>
      </c>
      <c r="AG1853">
        <f t="shared" si="199"/>
        <v>3</v>
      </c>
      <c r="AH1853">
        <f t="shared" si="200"/>
        <v>333</v>
      </c>
      <c r="AI1853" t="str">
        <f t="shared" si="201"/>
        <v>Silver Customer</v>
      </c>
    </row>
    <row r="1854" spans="1:35" x14ac:dyDescent="0.3">
      <c r="A1854">
        <v>2029</v>
      </c>
      <c r="B1854" t="s">
        <v>5514</v>
      </c>
      <c r="C1854">
        <v>4053</v>
      </c>
      <c r="D1854" t="s">
        <v>53</v>
      </c>
      <c r="E1854" t="s">
        <v>25</v>
      </c>
      <c r="F1854">
        <v>8</v>
      </c>
      <c r="G1854" t="s">
        <v>1253</v>
      </c>
      <c r="H1854" t="s">
        <v>5515</v>
      </c>
      <c r="I1854" t="str">
        <f>VLOOKUP(A1854,[1]Transactions!$A$2:$Y$3480,8,FALSE)</f>
        <v>Standard</v>
      </c>
      <c r="J1854">
        <f>VLOOKUP(A1854,[1]Transactions!$A$2:$Y$3480,13,FALSE)</f>
        <v>110.56</v>
      </c>
      <c r="K1854" s="4">
        <f>VLOOKUP(A1854,[1]Transactions!$A$2:$Y$3480,14,FALSE)</f>
        <v>38206</v>
      </c>
      <c r="M1854" t="b">
        <f>VLOOKUP(A1854,[1]Transactions!$A$2:$Y$3480,5,FALSE)</f>
        <v>1</v>
      </c>
      <c r="N1854" t="str">
        <f>VLOOKUP(A1854,[1]Transactions!$A$2:$Y$3480,6,FALSE)</f>
        <v>Approved</v>
      </c>
      <c r="O1854" t="str">
        <f>VLOOKUP(A1854,[1]Transactions!$A$1:$Y$3480,7,FALSE)</f>
        <v>OHM Cycles</v>
      </c>
      <c r="P1854" t="s">
        <v>28</v>
      </c>
      <c r="Q1854">
        <v>10</v>
      </c>
      <c r="R1854" t="s">
        <v>403</v>
      </c>
      <c r="S1854" t="s">
        <v>119</v>
      </c>
      <c r="T1854" t="s">
        <v>31</v>
      </c>
      <c r="U1854" t="s">
        <v>32</v>
      </c>
      <c r="V1854" t="s">
        <v>47</v>
      </c>
      <c r="W1854">
        <v>7</v>
      </c>
      <c r="X1854">
        <v>9</v>
      </c>
      <c r="Y1854">
        <v>6555.91</v>
      </c>
      <c r="Z1854">
        <v>2399.6</v>
      </c>
      <c r="AA1854">
        <v>28</v>
      </c>
      <c r="AB1854">
        <v>1</v>
      </c>
      <c r="AC1854">
        <v>9</v>
      </c>
      <c r="AD1854">
        <v>4156.3100000000004</v>
      </c>
      <c r="AE1854">
        <f t="shared" si="202"/>
        <v>4</v>
      </c>
      <c r="AF1854">
        <f t="shared" si="203"/>
        <v>2</v>
      </c>
      <c r="AG1854">
        <f t="shared" si="199"/>
        <v>2</v>
      </c>
      <c r="AH1854">
        <f t="shared" si="200"/>
        <v>422</v>
      </c>
      <c r="AI1854" t="str">
        <f t="shared" si="201"/>
        <v>Platinum Customer</v>
      </c>
    </row>
    <row r="1855" spans="1:35" x14ac:dyDescent="0.3">
      <c r="A1855">
        <v>1433</v>
      </c>
      <c r="B1855" t="s">
        <v>5516</v>
      </c>
      <c r="C1855">
        <v>2756</v>
      </c>
      <c r="D1855" t="s">
        <v>24</v>
      </c>
      <c r="E1855" t="s">
        <v>25</v>
      </c>
      <c r="F1855">
        <v>8</v>
      </c>
      <c r="G1855" t="s">
        <v>5517</v>
      </c>
      <c r="H1855" t="s">
        <v>5518</v>
      </c>
      <c r="I1855" t="str">
        <f>VLOOKUP(A1855,[1]Transactions!$A$2:$Y$3480,8,FALSE)</f>
        <v>Standard</v>
      </c>
      <c r="J1855">
        <f>VLOOKUP(A1855,[1]Transactions!$A$2:$Y$3480,13,FALSE)</f>
        <v>1028.76</v>
      </c>
      <c r="K1855" s="4">
        <f>VLOOKUP(A1855,[1]Transactions!$A$2:$Y$3480,14,FALSE)</f>
        <v>33879</v>
      </c>
      <c r="M1855" t="b">
        <f>VLOOKUP(A1855,[1]Transactions!$A$2:$Y$3480,5,FALSE)</f>
        <v>0</v>
      </c>
      <c r="N1855" t="str">
        <f>VLOOKUP(A1855,[1]Transactions!$A$2:$Y$3480,6,FALSE)</f>
        <v>Approved</v>
      </c>
      <c r="O1855" t="str">
        <f>VLOOKUP(A1855,[1]Transactions!$A$1:$Y$3480,7,FALSE)</f>
        <v>WeareA2B</v>
      </c>
      <c r="P1855" t="s">
        <v>43</v>
      </c>
      <c r="Q1855">
        <v>15</v>
      </c>
      <c r="R1855" t="s">
        <v>437</v>
      </c>
      <c r="S1855" t="s">
        <v>219</v>
      </c>
      <c r="T1855" t="s">
        <v>31</v>
      </c>
      <c r="U1855" t="s">
        <v>32</v>
      </c>
      <c r="V1855" t="s">
        <v>47</v>
      </c>
      <c r="W1855">
        <v>20</v>
      </c>
      <c r="X1855">
        <v>3</v>
      </c>
      <c r="Y1855">
        <v>4030.11</v>
      </c>
      <c r="Z1855">
        <v>2121.54</v>
      </c>
      <c r="AA1855">
        <v>62</v>
      </c>
      <c r="AB1855">
        <v>131</v>
      </c>
      <c r="AC1855">
        <v>3</v>
      </c>
      <c r="AD1855">
        <v>1908.57</v>
      </c>
      <c r="AE1855">
        <f t="shared" si="202"/>
        <v>1</v>
      </c>
      <c r="AF1855">
        <f t="shared" si="203"/>
        <v>4</v>
      </c>
      <c r="AG1855">
        <f t="shared" si="199"/>
        <v>3</v>
      </c>
      <c r="AH1855">
        <f t="shared" si="200"/>
        <v>143</v>
      </c>
      <c r="AI1855" t="str">
        <f t="shared" si="201"/>
        <v>Bronz customer</v>
      </c>
    </row>
    <row r="1856" spans="1:35" x14ac:dyDescent="0.3">
      <c r="A1856">
        <v>304</v>
      </c>
      <c r="B1856" t="s">
        <v>5519</v>
      </c>
      <c r="C1856">
        <v>2035</v>
      </c>
      <c r="D1856" t="s">
        <v>24</v>
      </c>
      <c r="E1856" t="s">
        <v>25</v>
      </c>
      <c r="F1856">
        <v>11</v>
      </c>
      <c r="G1856" t="s">
        <v>5520</v>
      </c>
      <c r="H1856" t="s">
        <v>5521</v>
      </c>
      <c r="I1856" t="str">
        <f>VLOOKUP(A1856,[1]Transactions!$A$2:$Y$3480,8,FALSE)</f>
        <v>Standard</v>
      </c>
      <c r="J1856">
        <f>VLOOKUP(A1856,[1]Transactions!$A$2:$Y$3480,13,FALSE)</f>
        <v>1069.5500000000002</v>
      </c>
      <c r="K1856" s="4">
        <f>VLOOKUP(A1856,[1]Transactions!$A$2:$Y$3480,14,FALSE)</f>
        <v>42560</v>
      </c>
      <c r="M1856" t="b">
        <f>VLOOKUP(A1856,[1]Transactions!$A$2:$Y$3480,5,FALSE)</f>
        <v>0</v>
      </c>
      <c r="N1856" t="str">
        <f>VLOOKUP(A1856,[1]Transactions!$A$2:$Y$3480,6,FALSE)</f>
        <v>Approved</v>
      </c>
      <c r="O1856" t="str">
        <f>VLOOKUP(A1856,[1]Transactions!$A$1:$Y$3480,7,FALSE)</f>
        <v>WeareA2B</v>
      </c>
      <c r="P1856" t="s">
        <v>28</v>
      </c>
      <c r="Q1856">
        <v>36</v>
      </c>
      <c r="R1856" t="s">
        <v>1748</v>
      </c>
      <c r="S1856" t="s">
        <v>119</v>
      </c>
      <c r="T1856" t="s">
        <v>31</v>
      </c>
      <c r="U1856" t="s">
        <v>32</v>
      </c>
      <c r="V1856" t="s">
        <v>33</v>
      </c>
      <c r="W1856">
        <v>15</v>
      </c>
      <c r="X1856">
        <v>9</v>
      </c>
      <c r="Y1856">
        <v>7284.7</v>
      </c>
      <c r="Z1856">
        <v>4499.66</v>
      </c>
      <c r="AA1856">
        <v>51</v>
      </c>
      <c r="AB1856">
        <v>80</v>
      </c>
      <c r="AC1856">
        <v>9</v>
      </c>
      <c r="AD1856">
        <v>2785.04</v>
      </c>
      <c r="AE1856">
        <f t="shared" si="202"/>
        <v>2</v>
      </c>
      <c r="AF1856">
        <f t="shared" si="203"/>
        <v>2</v>
      </c>
      <c r="AG1856">
        <f t="shared" si="199"/>
        <v>3</v>
      </c>
      <c r="AH1856">
        <f t="shared" si="200"/>
        <v>223</v>
      </c>
      <c r="AI1856" t="str">
        <f t="shared" si="201"/>
        <v>Gold Customerr</v>
      </c>
    </row>
    <row r="1857" spans="1:35" x14ac:dyDescent="0.3">
      <c r="A1857">
        <v>1947</v>
      </c>
      <c r="B1857" t="s">
        <v>5522</v>
      </c>
      <c r="C1857">
        <v>2759</v>
      </c>
      <c r="D1857" t="s">
        <v>24</v>
      </c>
      <c r="E1857" t="s">
        <v>25</v>
      </c>
      <c r="F1857">
        <v>8</v>
      </c>
      <c r="G1857" t="s">
        <v>5523</v>
      </c>
      <c r="H1857" t="s">
        <v>5524</v>
      </c>
      <c r="I1857" t="str">
        <f>VLOOKUP(A1857,[1]Transactions!$A$2:$Y$3480,8,FALSE)</f>
        <v>Standard</v>
      </c>
      <c r="J1857">
        <f>VLOOKUP(A1857,[1]Transactions!$A$2:$Y$3480,13,FALSE)</f>
        <v>155.65000000000009</v>
      </c>
      <c r="K1857" s="4">
        <f>VLOOKUP(A1857,[1]Transactions!$A$2:$Y$3480,14,FALSE)</f>
        <v>41434</v>
      </c>
      <c r="M1857" t="b">
        <f>VLOOKUP(A1857,[1]Transactions!$A$2:$Y$3480,5,FALSE)</f>
        <v>1</v>
      </c>
      <c r="N1857" t="str">
        <f>VLOOKUP(A1857,[1]Transactions!$A$2:$Y$3480,6,FALSE)</f>
        <v>Approved</v>
      </c>
      <c r="O1857" t="str">
        <f>VLOOKUP(A1857,[1]Transactions!$A$1:$Y$3480,7,FALSE)</f>
        <v>WeareA2B</v>
      </c>
      <c r="P1857" t="s">
        <v>43</v>
      </c>
      <c r="Q1857">
        <v>66</v>
      </c>
      <c r="R1857" t="s">
        <v>2089</v>
      </c>
      <c r="S1857" t="s">
        <v>183</v>
      </c>
      <c r="T1857" t="s">
        <v>38</v>
      </c>
      <c r="U1857" t="s">
        <v>32</v>
      </c>
      <c r="V1857" t="s">
        <v>33</v>
      </c>
      <c r="W1857">
        <v>18</v>
      </c>
      <c r="X1857">
        <v>9</v>
      </c>
      <c r="Y1857">
        <v>8225.6299999999992</v>
      </c>
      <c r="Z1857">
        <v>4250.82</v>
      </c>
      <c r="AA1857">
        <v>56</v>
      </c>
      <c r="AB1857">
        <v>35</v>
      </c>
      <c r="AC1857">
        <v>9</v>
      </c>
      <c r="AD1857">
        <v>3974.81</v>
      </c>
      <c r="AE1857">
        <f t="shared" si="202"/>
        <v>3</v>
      </c>
      <c r="AF1857">
        <f t="shared" si="203"/>
        <v>2</v>
      </c>
      <c r="AG1857">
        <f t="shared" si="199"/>
        <v>2</v>
      </c>
      <c r="AH1857">
        <f t="shared" si="200"/>
        <v>322</v>
      </c>
      <c r="AI1857" t="str">
        <f t="shared" si="201"/>
        <v>Silver Customer</v>
      </c>
    </row>
    <row r="1858" spans="1:35" x14ac:dyDescent="0.3">
      <c r="A1858">
        <v>2887</v>
      </c>
      <c r="B1858" t="s">
        <v>5525</v>
      </c>
      <c r="C1858">
        <v>2046</v>
      </c>
      <c r="D1858" t="s">
        <v>24</v>
      </c>
      <c r="E1858" t="s">
        <v>25</v>
      </c>
      <c r="F1858">
        <v>10</v>
      </c>
      <c r="G1858" t="s">
        <v>5526</v>
      </c>
      <c r="H1858" t="s">
        <v>5527</v>
      </c>
      <c r="I1858" t="str">
        <f>VLOOKUP(A1858,[1]Transactions!$A$2:$Y$3480,8,FALSE)</f>
        <v>Road</v>
      </c>
      <c r="J1858">
        <f>VLOOKUP(A1858,[1]Transactions!$A$2:$Y$3480,13,FALSE)</f>
        <v>135.84999999999997</v>
      </c>
      <c r="K1858" s="4">
        <f>VLOOKUP(A1858,[1]Transactions!$A$2:$Y$3480,14,FALSE)</f>
        <v>36361</v>
      </c>
      <c r="M1858" t="b">
        <f>VLOOKUP(A1858,[1]Transactions!$A$2:$Y$3480,5,FALSE)</f>
        <v>0</v>
      </c>
      <c r="N1858" t="str">
        <f>VLOOKUP(A1858,[1]Transactions!$A$2:$Y$3480,6,FALSE)</f>
        <v>Approved</v>
      </c>
      <c r="O1858" t="str">
        <f>VLOOKUP(A1858,[1]Transactions!$A$1:$Y$3480,7,FALSE)</f>
        <v>Norco Bicycles</v>
      </c>
      <c r="P1858" t="s">
        <v>28</v>
      </c>
      <c r="Q1858">
        <v>42</v>
      </c>
      <c r="R1858" t="s">
        <v>261</v>
      </c>
      <c r="S1858" t="s">
        <v>45</v>
      </c>
      <c r="T1858" t="s">
        <v>46</v>
      </c>
      <c r="U1858" t="s">
        <v>32</v>
      </c>
      <c r="V1858" t="s">
        <v>33</v>
      </c>
      <c r="W1858">
        <v>18</v>
      </c>
      <c r="X1858">
        <v>9</v>
      </c>
      <c r="Y1858">
        <v>10892.99</v>
      </c>
      <c r="Z1858">
        <v>4690.09</v>
      </c>
      <c r="AA1858">
        <v>46</v>
      </c>
      <c r="AB1858">
        <v>24</v>
      </c>
      <c r="AC1858">
        <v>9</v>
      </c>
      <c r="AD1858">
        <v>6202.9</v>
      </c>
      <c r="AE1858">
        <f t="shared" si="202"/>
        <v>3</v>
      </c>
      <c r="AF1858">
        <f t="shared" si="203"/>
        <v>2</v>
      </c>
      <c r="AG1858">
        <f t="shared" si="199"/>
        <v>1</v>
      </c>
      <c r="AH1858">
        <f t="shared" si="200"/>
        <v>321</v>
      </c>
      <c r="AI1858" t="str">
        <f t="shared" si="201"/>
        <v>Silver Customer</v>
      </c>
    </row>
    <row r="1859" spans="1:35" x14ac:dyDescent="0.3">
      <c r="A1859">
        <v>835</v>
      </c>
      <c r="B1859" t="s">
        <v>5528</v>
      </c>
      <c r="C1859">
        <v>2192</v>
      </c>
      <c r="D1859" t="s">
        <v>24</v>
      </c>
      <c r="E1859" t="s">
        <v>25</v>
      </c>
      <c r="F1859">
        <v>10</v>
      </c>
      <c r="G1859" t="s">
        <v>5529</v>
      </c>
      <c r="H1859" t="s">
        <v>5530</v>
      </c>
      <c r="I1859" t="str">
        <f>VLOOKUP(A1859,[1]Transactions!$A$2:$Y$3480,8,FALSE)</f>
        <v>Standard</v>
      </c>
      <c r="J1859">
        <f>VLOOKUP(A1859,[1]Transactions!$A$2:$Y$3480,13,FALSE)</f>
        <v>143.82</v>
      </c>
      <c r="K1859" s="4">
        <f>VLOOKUP(A1859,[1]Transactions!$A$2:$Y$3480,14,FALSE)</f>
        <v>34165</v>
      </c>
      <c r="M1859" t="b">
        <f>VLOOKUP(A1859,[1]Transactions!$A$2:$Y$3480,5,FALSE)</f>
        <v>0</v>
      </c>
      <c r="N1859" t="str">
        <f>VLOOKUP(A1859,[1]Transactions!$A$2:$Y$3480,6,FALSE)</f>
        <v>Approved</v>
      </c>
      <c r="O1859" t="str">
        <f>VLOOKUP(A1859,[1]Transactions!$A$1:$Y$3480,7,FALSE)</f>
        <v>Solex</v>
      </c>
      <c r="P1859" t="s">
        <v>28</v>
      </c>
      <c r="Q1859">
        <v>85</v>
      </c>
      <c r="R1859" t="s">
        <v>625</v>
      </c>
      <c r="S1859" t="s">
        <v>119</v>
      </c>
      <c r="T1859" t="s">
        <v>31</v>
      </c>
      <c r="U1859" t="s">
        <v>32</v>
      </c>
      <c r="V1859" t="s">
        <v>33</v>
      </c>
      <c r="W1859">
        <v>9</v>
      </c>
      <c r="X1859">
        <v>8</v>
      </c>
      <c r="Y1859">
        <v>8541.23</v>
      </c>
      <c r="Z1859">
        <v>5315.31</v>
      </c>
      <c r="AA1859">
        <v>52</v>
      </c>
      <c r="AB1859">
        <v>7</v>
      </c>
      <c r="AC1859">
        <v>8</v>
      </c>
      <c r="AD1859">
        <v>3225.92</v>
      </c>
      <c r="AE1859">
        <f t="shared" si="202"/>
        <v>4</v>
      </c>
      <c r="AF1859">
        <f t="shared" si="203"/>
        <v>2</v>
      </c>
      <c r="AG1859">
        <f t="shared" ref="AG1859:AG1922" si="205">_xlfn.IFS(AD1859&gt;4273.398,1,AND(AD1859&lt;=4273.398,AD1859&gt;2918.195),2,AND(AD1859&lt;=2918.195,AD1859&gt;1905.948),3,AND(AD1859&lt;=1905.948,AD1859&gt;15.08),4)</f>
        <v>2</v>
      </c>
      <c r="AH1859">
        <f t="shared" ref="AH1859:AH1922" si="206">(100*AE1859+10*AF1859+AG1859)</f>
        <v>422</v>
      </c>
      <c r="AI1859" t="str">
        <f t="shared" ref="AI1859:AI1922" si="207">_xlfn.IFS(AH1859&gt;411,"Platinum Customer",AND(AH1859&lt;=411,AH1859&gt;311),"Silver Customer",AND(AH1859&lt;=311,AH1859&gt;144),"Gold Customerr",AND(AH1859&lt;=144,AH1859&gt;111),"Bronz customer")</f>
        <v>Platinum Customer</v>
      </c>
    </row>
    <row r="1860" spans="1:35" x14ac:dyDescent="0.3">
      <c r="A1860">
        <v>1553</v>
      </c>
      <c r="B1860" t="s">
        <v>5531</v>
      </c>
      <c r="C1860">
        <v>2148</v>
      </c>
      <c r="D1860" t="s">
        <v>24</v>
      </c>
      <c r="E1860" t="s">
        <v>25</v>
      </c>
      <c r="F1860">
        <v>8</v>
      </c>
      <c r="G1860" t="s">
        <v>5532</v>
      </c>
      <c r="H1860" t="s">
        <v>5533</v>
      </c>
      <c r="I1860" t="str">
        <f>VLOOKUP(A1860,[1]Transactions!$A$2:$Y$3480,8,FALSE)</f>
        <v>Standard</v>
      </c>
      <c r="J1860">
        <f>VLOOKUP(A1860,[1]Transactions!$A$2:$Y$3480,13,FALSE)</f>
        <v>409.86000000000013</v>
      </c>
      <c r="K1860" s="4">
        <f>VLOOKUP(A1860,[1]Transactions!$A$2:$Y$3480,14,FALSE)</f>
        <v>35378</v>
      </c>
      <c r="M1860">
        <f>VLOOKUP(A1860,[1]Transactions!$A$2:$Y$3480,5,FALSE)</f>
        <v>0</v>
      </c>
      <c r="N1860" t="str">
        <f>VLOOKUP(A1860,[1]Transactions!$A$2:$Y$3480,6,FALSE)</f>
        <v>Approved</v>
      </c>
      <c r="O1860" t="str">
        <f>VLOOKUP(A1860,[1]Transactions!$A$1:$Y$3480,7,FALSE)</f>
        <v>Solex</v>
      </c>
      <c r="P1860" t="s">
        <v>43</v>
      </c>
      <c r="Q1860">
        <v>68</v>
      </c>
      <c r="R1860" t="s">
        <v>2738</v>
      </c>
      <c r="S1860" t="s">
        <v>57</v>
      </c>
      <c r="T1860" t="s">
        <v>46</v>
      </c>
      <c r="U1860" t="s">
        <v>32</v>
      </c>
      <c r="V1860" t="s">
        <v>47</v>
      </c>
      <c r="W1860">
        <v>7</v>
      </c>
      <c r="X1860">
        <v>4</v>
      </c>
      <c r="Y1860">
        <v>4422.05</v>
      </c>
      <c r="Z1860">
        <v>2419.1999999999998</v>
      </c>
      <c r="AA1860">
        <v>64</v>
      </c>
      <c r="AB1860">
        <v>84</v>
      </c>
      <c r="AC1860">
        <v>4</v>
      </c>
      <c r="AD1860">
        <v>2002.85</v>
      </c>
      <c r="AE1860">
        <f>_xlfn.IFS(AB1860&gt;=85,1,AND(AB1860&lt;=84,AB1860&gt;44),2,AND(AB1860&lt;=44,AB1860&gt;17),3,AND(AB1860&lt;=18,AB1860&gt;=0),4)</f>
        <v>2</v>
      </c>
      <c r="AF1860">
        <f t="shared" ref="AF1860:AF1923" si="208">_xlfn.IFS(AC1860&gt;=14,1,AND(AC1860&lt;=14,AC1860&gt;7),2,AND(AC1860&lt;=7,AC1860&gt;5),3,AND(AC1860&lt;=4,AC1860&gt;0),4)</f>
        <v>4</v>
      </c>
      <c r="AG1860">
        <f t="shared" si="205"/>
        <v>3</v>
      </c>
      <c r="AH1860">
        <f t="shared" si="206"/>
        <v>243</v>
      </c>
      <c r="AI1860" t="str">
        <f t="shared" si="207"/>
        <v>Gold Customerr</v>
      </c>
    </row>
    <row r="1861" spans="1:35" x14ac:dyDescent="0.3">
      <c r="A1861">
        <v>1815</v>
      </c>
      <c r="B1861" t="s">
        <v>5534</v>
      </c>
      <c r="C1861">
        <v>2000</v>
      </c>
      <c r="D1861" t="s">
        <v>24</v>
      </c>
      <c r="E1861" t="s">
        <v>25</v>
      </c>
      <c r="F1861">
        <v>8</v>
      </c>
      <c r="G1861" t="s">
        <v>5535</v>
      </c>
      <c r="H1861" t="s">
        <v>5536</v>
      </c>
      <c r="I1861" t="str">
        <f>VLOOKUP(A1861,[1]Transactions!$A$2:$Y$3480,8,FALSE)</f>
        <v>Road</v>
      </c>
      <c r="J1861">
        <f>VLOOKUP(A1861,[1]Transactions!$A$2:$Y$3480,13,FALSE)</f>
        <v>104.24000000000001</v>
      </c>
      <c r="K1861" s="4">
        <f>VLOOKUP(A1861,[1]Transactions!$A$2:$Y$3480,14,FALSE)</f>
        <v>39526</v>
      </c>
      <c r="M1861" t="b">
        <f>VLOOKUP(A1861,[1]Transactions!$A$2:$Y$3480,5,FALSE)</f>
        <v>1</v>
      </c>
      <c r="N1861" t="str">
        <f>VLOOKUP(A1861,[1]Transactions!$A$2:$Y$3480,6,FALSE)</f>
        <v>Approved</v>
      </c>
      <c r="O1861" t="str">
        <f>VLOOKUP(A1861,[1]Transactions!$A$1:$Y$3480,7,FALSE)</f>
        <v>Solex</v>
      </c>
      <c r="P1861" t="s">
        <v>43</v>
      </c>
      <c r="Q1861">
        <v>23</v>
      </c>
      <c r="R1861" t="s">
        <v>3522</v>
      </c>
      <c r="S1861" t="s">
        <v>7272</v>
      </c>
      <c r="T1861" t="s">
        <v>31</v>
      </c>
      <c r="U1861" t="s">
        <v>32</v>
      </c>
      <c r="V1861" t="s">
        <v>33</v>
      </c>
      <c r="W1861">
        <v>19</v>
      </c>
      <c r="X1861">
        <v>5</v>
      </c>
      <c r="Y1861">
        <v>4235.58</v>
      </c>
      <c r="Z1861">
        <v>2271.5</v>
      </c>
      <c r="AA1861">
        <v>66</v>
      </c>
      <c r="AB1861">
        <v>11</v>
      </c>
      <c r="AC1861">
        <v>5</v>
      </c>
      <c r="AD1861">
        <v>1964.08</v>
      </c>
      <c r="AE1861">
        <f t="shared" ref="AE1861:AE1924" si="209">_xlfn.IFS(AB1861&gt;=85,1,AND(AB1861&lt;=81,AB1861&gt;44),2,AND(AB1861&lt;=44,AB1861&gt;17),3,AND(AB1861&lt;=18,AB1861&gt;0),4)</f>
        <v>4</v>
      </c>
      <c r="AF1861">
        <f>_xlfn.IFS(AC1861&gt;=14,1,AND(AC1861&lt;=14,AC1861&gt;7),2,AND(AC1861&lt;=7,AC1861&gt;=5),3,AND(AC1861&lt;=4,AC1861&gt;0),4)</f>
        <v>3</v>
      </c>
      <c r="AG1861">
        <f t="shared" si="205"/>
        <v>3</v>
      </c>
      <c r="AH1861">
        <f t="shared" si="206"/>
        <v>433</v>
      </c>
      <c r="AI1861" t="str">
        <f t="shared" si="207"/>
        <v>Platinum Customer</v>
      </c>
    </row>
    <row r="1862" spans="1:35" x14ac:dyDescent="0.3">
      <c r="A1862">
        <v>1157</v>
      </c>
      <c r="B1862" t="s">
        <v>5537</v>
      </c>
      <c r="C1862">
        <v>2090</v>
      </c>
      <c r="D1862" t="s">
        <v>24</v>
      </c>
      <c r="E1862" t="s">
        <v>25</v>
      </c>
      <c r="F1862">
        <v>12</v>
      </c>
      <c r="G1862" t="s">
        <v>5538</v>
      </c>
      <c r="H1862" t="s">
        <v>5539</v>
      </c>
      <c r="I1862" t="str">
        <f>VLOOKUP(A1862,[1]Transactions!$A$2:$Y$3480,8,FALSE)</f>
        <v>Standard</v>
      </c>
      <c r="J1862">
        <f>VLOOKUP(A1862,[1]Transactions!$A$2:$Y$3480,13,FALSE)</f>
        <v>872.8900000000001</v>
      </c>
      <c r="K1862" s="4">
        <f>VLOOKUP(A1862,[1]Transactions!$A$2:$Y$3480,14,FALSE)</f>
        <v>41047</v>
      </c>
      <c r="M1862" t="b">
        <f>VLOOKUP(A1862,[1]Transactions!$A$2:$Y$3480,5,FALSE)</f>
        <v>0</v>
      </c>
      <c r="N1862" t="str">
        <f>VLOOKUP(A1862,[1]Transactions!$A$2:$Y$3480,6,FALSE)</f>
        <v>Approved</v>
      </c>
      <c r="O1862" t="str">
        <f>VLOOKUP(A1862,[1]Transactions!$A$1:$Y$3480,7,FALSE)</f>
        <v>Trek Bicycles</v>
      </c>
      <c r="P1862" t="s">
        <v>28</v>
      </c>
      <c r="Q1862">
        <v>69</v>
      </c>
      <c r="R1862" t="s">
        <v>141</v>
      </c>
      <c r="S1862" t="s">
        <v>30</v>
      </c>
      <c r="T1862" t="s">
        <v>38</v>
      </c>
      <c r="U1862" t="s">
        <v>32</v>
      </c>
      <c r="V1862" t="s">
        <v>33</v>
      </c>
      <c r="W1862">
        <v>17</v>
      </c>
      <c r="X1862">
        <v>7</v>
      </c>
      <c r="Y1862">
        <v>7726.53</v>
      </c>
      <c r="Z1862">
        <v>2689.07</v>
      </c>
      <c r="AA1862">
        <v>46</v>
      </c>
      <c r="AB1862">
        <v>85</v>
      </c>
      <c r="AC1862">
        <v>7</v>
      </c>
      <c r="AD1862">
        <v>5037.46</v>
      </c>
      <c r="AE1862">
        <f t="shared" si="209"/>
        <v>1</v>
      </c>
      <c r="AF1862">
        <f t="shared" si="208"/>
        <v>3</v>
      </c>
      <c r="AG1862">
        <f t="shared" si="205"/>
        <v>1</v>
      </c>
      <c r="AH1862">
        <f t="shared" si="206"/>
        <v>131</v>
      </c>
      <c r="AI1862" t="str">
        <f t="shared" si="207"/>
        <v>Bronz customer</v>
      </c>
    </row>
    <row r="1863" spans="1:35" x14ac:dyDescent="0.3">
      <c r="A1863">
        <v>2979</v>
      </c>
      <c r="B1863" t="s">
        <v>5540</v>
      </c>
      <c r="C1863">
        <v>3053</v>
      </c>
      <c r="D1863" t="s">
        <v>40</v>
      </c>
      <c r="E1863" t="s">
        <v>25</v>
      </c>
      <c r="F1863">
        <v>6</v>
      </c>
      <c r="G1863" t="s">
        <v>5541</v>
      </c>
      <c r="H1863" t="s">
        <v>5542</v>
      </c>
      <c r="I1863" t="str">
        <f>VLOOKUP(A1863,[1]Transactions!$A$2:$Y$3480,8,FALSE)</f>
        <v>Standard</v>
      </c>
      <c r="J1863">
        <f>VLOOKUP(A1863,[1]Transactions!$A$2:$Y$3480,13,FALSE)</f>
        <v>547.28</v>
      </c>
      <c r="K1863" s="4">
        <f>VLOOKUP(A1863,[1]Transactions!$A$2:$Y$3480,14,FALSE)</f>
        <v>36367</v>
      </c>
      <c r="M1863" t="b">
        <f>VLOOKUP(A1863,[1]Transactions!$A$2:$Y$3480,5,FALSE)</f>
        <v>0</v>
      </c>
      <c r="N1863" t="str">
        <f>VLOOKUP(A1863,[1]Transactions!$A$2:$Y$3480,6,FALSE)</f>
        <v>Approved</v>
      </c>
      <c r="O1863" t="str">
        <f>VLOOKUP(A1863,[1]Transactions!$A$1:$Y$3480,7,FALSE)</f>
        <v>WeareA2B</v>
      </c>
      <c r="P1863" t="s">
        <v>43</v>
      </c>
      <c r="Q1863">
        <v>39</v>
      </c>
      <c r="R1863" t="s">
        <v>295</v>
      </c>
      <c r="S1863" t="s">
        <v>57</v>
      </c>
      <c r="T1863" t="s">
        <v>31</v>
      </c>
      <c r="U1863" t="s">
        <v>32</v>
      </c>
      <c r="V1863" t="s">
        <v>47</v>
      </c>
      <c r="W1863">
        <v>18</v>
      </c>
      <c r="X1863">
        <v>3</v>
      </c>
      <c r="Y1863">
        <v>2299.62</v>
      </c>
      <c r="Z1863">
        <v>1309.03</v>
      </c>
      <c r="AA1863">
        <v>44</v>
      </c>
      <c r="AB1863">
        <v>127</v>
      </c>
      <c r="AC1863">
        <v>3</v>
      </c>
      <c r="AD1863">
        <v>990.59</v>
      </c>
      <c r="AE1863">
        <f t="shared" si="209"/>
        <v>1</v>
      </c>
      <c r="AF1863">
        <f t="shared" si="208"/>
        <v>4</v>
      </c>
      <c r="AG1863">
        <f t="shared" si="205"/>
        <v>4</v>
      </c>
      <c r="AH1863">
        <f t="shared" si="206"/>
        <v>144</v>
      </c>
      <c r="AI1863" t="str">
        <f t="shared" si="207"/>
        <v>Bronz customer</v>
      </c>
    </row>
    <row r="1864" spans="1:35" x14ac:dyDescent="0.3">
      <c r="A1864">
        <v>417</v>
      </c>
      <c r="B1864" t="s">
        <v>5543</v>
      </c>
      <c r="C1864">
        <v>3082</v>
      </c>
      <c r="D1864" t="s">
        <v>40</v>
      </c>
      <c r="E1864" t="s">
        <v>25</v>
      </c>
      <c r="F1864">
        <v>8</v>
      </c>
      <c r="G1864" t="s">
        <v>5544</v>
      </c>
      <c r="H1864" t="s">
        <v>5545</v>
      </c>
      <c r="I1864" t="str">
        <f>VLOOKUP(A1864,[1]Transactions!$A$2:$Y$3480,8,FALSE)</f>
        <v>Standard</v>
      </c>
      <c r="J1864">
        <f>VLOOKUP(A1864,[1]Transactions!$A$2:$Y$3480,13,FALSE)</f>
        <v>1612.25</v>
      </c>
      <c r="K1864" s="4">
        <f>VLOOKUP(A1864,[1]Transactions!$A$2:$Y$3480,14,FALSE)</f>
        <v>37499</v>
      </c>
      <c r="M1864" t="b">
        <f>VLOOKUP(A1864,[1]Transactions!$A$2:$Y$3480,5,FALSE)</f>
        <v>0</v>
      </c>
      <c r="N1864" t="str">
        <f>VLOOKUP(A1864,[1]Transactions!$A$2:$Y$3480,6,FALSE)</f>
        <v>Approved</v>
      </c>
      <c r="O1864" t="str">
        <f>VLOOKUP(A1864,[1]Transactions!$A$1:$Y$3480,7,FALSE)</f>
        <v>Solex</v>
      </c>
      <c r="P1864" t="s">
        <v>43</v>
      </c>
      <c r="Q1864">
        <v>37</v>
      </c>
      <c r="R1864" t="s">
        <v>287</v>
      </c>
      <c r="S1864" t="s">
        <v>7272</v>
      </c>
      <c r="T1864" t="s">
        <v>31</v>
      </c>
      <c r="U1864" t="s">
        <v>32</v>
      </c>
      <c r="V1864" t="s">
        <v>47</v>
      </c>
      <c r="W1864">
        <v>15</v>
      </c>
      <c r="X1864">
        <v>7</v>
      </c>
      <c r="Y1864">
        <v>8689.25</v>
      </c>
      <c r="Z1864">
        <v>4881.6099999999997</v>
      </c>
      <c r="AA1864">
        <v>49</v>
      </c>
      <c r="AB1864">
        <v>70</v>
      </c>
      <c r="AC1864">
        <v>7</v>
      </c>
      <c r="AD1864">
        <v>3807.64</v>
      </c>
      <c r="AE1864">
        <f t="shared" si="209"/>
        <v>2</v>
      </c>
      <c r="AF1864">
        <f t="shared" si="208"/>
        <v>3</v>
      </c>
      <c r="AG1864">
        <f t="shared" si="205"/>
        <v>2</v>
      </c>
      <c r="AH1864">
        <f t="shared" si="206"/>
        <v>232</v>
      </c>
      <c r="AI1864" t="str">
        <f t="shared" si="207"/>
        <v>Gold Customerr</v>
      </c>
    </row>
    <row r="1865" spans="1:35" x14ac:dyDescent="0.3">
      <c r="A1865">
        <v>1705</v>
      </c>
      <c r="B1865" t="s">
        <v>5546</v>
      </c>
      <c r="C1865">
        <v>4209</v>
      </c>
      <c r="D1865" t="s">
        <v>53</v>
      </c>
      <c r="E1865" t="s">
        <v>25</v>
      </c>
      <c r="F1865">
        <v>5</v>
      </c>
      <c r="G1865" t="s">
        <v>5547</v>
      </c>
      <c r="H1865" t="s">
        <v>5548</v>
      </c>
      <c r="I1865" t="str">
        <f>VLOOKUP(A1865,[1]Transactions!$A$2:$Y$3480,8,FALSE)</f>
        <v>Standard</v>
      </c>
      <c r="J1865">
        <f>VLOOKUP(A1865,[1]Transactions!$A$2:$Y$3480,13,FALSE)</f>
        <v>327.9799999999999</v>
      </c>
      <c r="K1865" s="4">
        <f>VLOOKUP(A1865,[1]Transactions!$A$2:$Y$3480,14,FALSE)</f>
        <v>34170</v>
      </c>
      <c r="M1865" t="b">
        <f>VLOOKUP(A1865,[1]Transactions!$A$2:$Y$3480,5,FALSE)</f>
        <v>1</v>
      </c>
      <c r="N1865" t="str">
        <f>VLOOKUP(A1865,[1]Transactions!$A$2:$Y$3480,6,FALSE)</f>
        <v>Approved</v>
      </c>
      <c r="O1865" t="str">
        <f>VLOOKUP(A1865,[1]Transactions!$A$1:$Y$3480,7,FALSE)</f>
        <v>Solex</v>
      </c>
      <c r="P1865" t="s">
        <v>43</v>
      </c>
      <c r="Q1865">
        <v>1</v>
      </c>
      <c r="R1865" t="s">
        <v>360</v>
      </c>
      <c r="S1865" t="s">
        <v>45</v>
      </c>
      <c r="T1865" t="s">
        <v>31</v>
      </c>
      <c r="U1865" t="s">
        <v>32</v>
      </c>
      <c r="V1865" t="s">
        <v>33</v>
      </c>
      <c r="W1865">
        <v>9</v>
      </c>
      <c r="X1865">
        <v>4</v>
      </c>
      <c r="Y1865">
        <v>5029.5</v>
      </c>
      <c r="Z1865">
        <v>2919.71</v>
      </c>
      <c r="AA1865">
        <v>41</v>
      </c>
      <c r="AB1865">
        <v>15</v>
      </c>
      <c r="AC1865">
        <v>4</v>
      </c>
      <c r="AD1865">
        <v>2109.79</v>
      </c>
      <c r="AE1865">
        <f t="shared" si="209"/>
        <v>4</v>
      </c>
      <c r="AF1865">
        <f t="shared" si="208"/>
        <v>4</v>
      </c>
      <c r="AG1865">
        <f t="shared" si="205"/>
        <v>3</v>
      </c>
      <c r="AH1865">
        <f t="shared" si="206"/>
        <v>443</v>
      </c>
      <c r="AI1865" t="str">
        <f t="shared" si="207"/>
        <v>Platinum Customer</v>
      </c>
    </row>
    <row r="1866" spans="1:35" x14ac:dyDescent="0.3">
      <c r="A1866">
        <v>1725</v>
      </c>
      <c r="B1866" t="s">
        <v>5549</v>
      </c>
      <c r="C1866">
        <v>2323</v>
      </c>
      <c r="D1866" t="s">
        <v>24</v>
      </c>
      <c r="E1866" t="s">
        <v>25</v>
      </c>
      <c r="F1866">
        <v>7</v>
      </c>
      <c r="G1866" t="s">
        <v>5550</v>
      </c>
      <c r="H1866" t="s">
        <v>5551</v>
      </c>
      <c r="I1866" t="str">
        <f>VLOOKUP(A1866,[1]Transactions!$A$2:$Y$3480,8,FALSE)</f>
        <v>Standard</v>
      </c>
      <c r="J1866">
        <f>VLOOKUP(A1866,[1]Transactions!$A$2:$Y$3480,13,FALSE)</f>
        <v>817.36</v>
      </c>
      <c r="K1866" s="4">
        <f>VLOOKUP(A1866,[1]Transactions!$A$2:$Y$3480,14,FALSE)</f>
        <v>36145</v>
      </c>
      <c r="M1866" t="b">
        <f>VLOOKUP(A1866,[1]Transactions!$A$2:$Y$3480,5,FALSE)</f>
        <v>1</v>
      </c>
      <c r="N1866" t="str">
        <f>VLOOKUP(A1866,[1]Transactions!$A$2:$Y$3480,6,FALSE)</f>
        <v>Approved</v>
      </c>
      <c r="O1866" t="str">
        <f>VLOOKUP(A1866,[1]Transactions!$A$1:$Y$3480,7,FALSE)</f>
        <v>Norco Bicycles</v>
      </c>
      <c r="P1866" t="s">
        <v>43</v>
      </c>
      <c r="Q1866">
        <v>80</v>
      </c>
      <c r="R1866" t="s">
        <v>44</v>
      </c>
      <c r="S1866" t="s">
        <v>119</v>
      </c>
      <c r="T1866" t="s">
        <v>46</v>
      </c>
      <c r="U1866" t="s">
        <v>32</v>
      </c>
      <c r="V1866" t="s">
        <v>33</v>
      </c>
      <c r="W1866">
        <v>16</v>
      </c>
      <c r="X1866">
        <v>6</v>
      </c>
      <c r="Y1866">
        <v>9306.93</v>
      </c>
      <c r="Z1866">
        <v>4140.38</v>
      </c>
      <c r="AA1866">
        <v>41</v>
      </c>
      <c r="AB1866">
        <v>60</v>
      </c>
      <c r="AC1866">
        <v>6</v>
      </c>
      <c r="AD1866">
        <v>5166.55</v>
      </c>
      <c r="AE1866">
        <f t="shared" si="209"/>
        <v>2</v>
      </c>
      <c r="AF1866">
        <f t="shared" si="208"/>
        <v>3</v>
      </c>
      <c r="AG1866">
        <f t="shared" si="205"/>
        <v>1</v>
      </c>
      <c r="AH1866">
        <f t="shared" si="206"/>
        <v>231</v>
      </c>
      <c r="AI1866" t="str">
        <f t="shared" si="207"/>
        <v>Gold Customerr</v>
      </c>
    </row>
    <row r="1867" spans="1:35" x14ac:dyDescent="0.3">
      <c r="A1867">
        <v>3482</v>
      </c>
      <c r="B1867" t="s">
        <v>5552</v>
      </c>
      <c r="C1867">
        <v>4069</v>
      </c>
      <c r="D1867" t="s">
        <v>53</v>
      </c>
      <c r="E1867" t="s">
        <v>25</v>
      </c>
      <c r="F1867">
        <v>8</v>
      </c>
      <c r="G1867" t="s">
        <v>5553</v>
      </c>
      <c r="H1867" t="s">
        <v>5554</v>
      </c>
      <c r="I1867" t="e">
        <f>VLOOKUP(A1867,[1]Transactions!$A$2:$Y$3480,8,FALSE)</f>
        <v>#N/A</v>
      </c>
      <c r="J1867" t="e">
        <f>VLOOKUP(A1867,[1]Transactions!$A$2:$Y$3480,13,FALSE)</f>
        <v>#N/A</v>
      </c>
      <c r="K1867" s="4" t="e">
        <f>VLOOKUP(A1867,[1]Transactions!$A$2:$Y$3480,14,FALSE)</f>
        <v>#N/A</v>
      </c>
      <c r="M1867" t="e">
        <f>VLOOKUP(A1867,[1]Transactions!$A$2:$Y$3480,5,FALSE)</f>
        <v>#N/A</v>
      </c>
      <c r="N1867" t="e">
        <f>VLOOKUP(A1867,[1]Transactions!$A$2:$Y$3480,6,FALSE)</f>
        <v>#N/A</v>
      </c>
      <c r="O1867" t="e">
        <f>VLOOKUP(A1867,[1]Transactions!$A$1:$Y$3480,7,FALSE)</f>
        <v>#N/A</v>
      </c>
      <c r="P1867" t="s">
        <v>43</v>
      </c>
      <c r="Q1867">
        <v>71</v>
      </c>
      <c r="R1867" t="s">
        <v>265</v>
      </c>
      <c r="S1867" t="s">
        <v>30</v>
      </c>
      <c r="T1867" t="s">
        <v>38</v>
      </c>
      <c r="U1867" t="s">
        <v>32</v>
      </c>
      <c r="V1867" t="s">
        <v>33</v>
      </c>
      <c r="W1867">
        <v>2</v>
      </c>
      <c r="X1867">
        <v>8</v>
      </c>
      <c r="Y1867">
        <v>11842.05</v>
      </c>
      <c r="Z1867">
        <v>6292.46</v>
      </c>
      <c r="AA1867">
        <v>20</v>
      </c>
      <c r="AB1867">
        <v>27</v>
      </c>
      <c r="AC1867">
        <v>8</v>
      </c>
      <c r="AD1867">
        <v>5549.59</v>
      </c>
      <c r="AE1867">
        <f t="shared" si="209"/>
        <v>3</v>
      </c>
      <c r="AF1867">
        <f t="shared" si="208"/>
        <v>2</v>
      </c>
      <c r="AG1867">
        <f t="shared" si="205"/>
        <v>1</v>
      </c>
      <c r="AH1867">
        <f t="shared" si="206"/>
        <v>321</v>
      </c>
      <c r="AI1867" t="str">
        <f t="shared" si="207"/>
        <v>Silver Customer</v>
      </c>
    </row>
    <row r="1868" spans="1:35" x14ac:dyDescent="0.3">
      <c r="A1868">
        <v>490</v>
      </c>
      <c r="B1868" t="s">
        <v>5555</v>
      </c>
      <c r="C1868">
        <v>3070</v>
      </c>
      <c r="D1868" t="s">
        <v>40</v>
      </c>
      <c r="E1868" t="s">
        <v>25</v>
      </c>
      <c r="F1868">
        <v>11</v>
      </c>
      <c r="G1868" t="s">
        <v>5556</v>
      </c>
      <c r="H1868" t="s">
        <v>5557</v>
      </c>
      <c r="I1868" t="str">
        <f>VLOOKUP(A1868,[1]Transactions!$A$2:$Y$3480,8,FALSE)</f>
        <v>Standard</v>
      </c>
      <c r="J1868">
        <f>VLOOKUP(A1868,[1]Transactions!$A$2:$Y$3480,13,FALSE)</f>
        <v>509.97</v>
      </c>
      <c r="K1868" s="4">
        <f>VLOOKUP(A1868,[1]Transactions!$A$2:$Y$3480,14,FALSE)</f>
        <v>39298</v>
      </c>
      <c r="M1868" t="b">
        <f>VLOOKUP(A1868,[1]Transactions!$A$2:$Y$3480,5,FALSE)</f>
        <v>1</v>
      </c>
      <c r="N1868" t="str">
        <f>VLOOKUP(A1868,[1]Transactions!$A$2:$Y$3480,6,FALSE)</f>
        <v>Approved</v>
      </c>
      <c r="O1868" t="str">
        <f>VLOOKUP(A1868,[1]Transactions!$A$1:$Y$3480,7,FALSE)</f>
        <v>Giant Bicycles</v>
      </c>
      <c r="P1868" t="s">
        <v>43</v>
      </c>
      <c r="Q1868">
        <v>44</v>
      </c>
      <c r="R1868" t="s">
        <v>364</v>
      </c>
      <c r="S1868" t="s">
        <v>7272</v>
      </c>
      <c r="T1868" t="s">
        <v>31</v>
      </c>
      <c r="U1868" t="s">
        <v>32</v>
      </c>
      <c r="V1868" t="s">
        <v>47</v>
      </c>
      <c r="W1868">
        <v>6</v>
      </c>
      <c r="X1868">
        <v>9</v>
      </c>
      <c r="Y1868">
        <v>9886.75</v>
      </c>
      <c r="Z1868">
        <v>5293.74</v>
      </c>
      <c r="AA1868">
        <v>28</v>
      </c>
      <c r="AB1868">
        <v>53</v>
      </c>
      <c r="AC1868">
        <v>9</v>
      </c>
      <c r="AD1868">
        <v>4593.01</v>
      </c>
      <c r="AE1868">
        <f t="shared" si="209"/>
        <v>2</v>
      </c>
      <c r="AF1868">
        <f t="shared" si="208"/>
        <v>2</v>
      </c>
      <c r="AG1868">
        <f t="shared" si="205"/>
        <v>1</v>
      </c>
      <c r="AH1868">
        <f t="shared" si="206"/>
        <v>221</v>
      </c>
      <c r="AI1868" t="str">
        <f t="shared" si="207"/>
        <v>Gold Customerr</v>
      </c>
    </row>
    <row r="1869" spans="1:35" x14ac:dyDescent="0.3">
      <c r="A1869">
        <v>3494</v>
      </c>
      <c r="B1869" t="s">
        <v>5558</v>
      </c>
      <c r="C1869">
        <v>2033</v>
      </c>
      <c r="D1869" t="s">
        <v>24</v>
      </c>
      <c r="E1869" t="s">
        <v>25</v>
      </c>
      <c r="F1869">
        <v>10</v>
      </c>
      <c r="G1869" t="s">
        <v>5559</v>
      </c>
      <c r="H1869" t="s">
        <v>5560</v>
      </c>
      <c r="I1869" t="e">
        <f>VLOOKUP(A1869,[1]Transactions!$A$2:$Y$3480,8,FALSE)</f>
        <v>#N/A</v>
      </c>
      <c r="J1869" t="e">
        <f>VLOOKUP(A1869,[1]Transactions!$A$2:$Y$3480,13,FALSE)</f>
        <v>#N/A</v>
      </c>
      <c r="K1869" s="4" t="e">
        <f>VLOOKUP(A1869,[1]Transactions!$A$2:$Y$3480,14,FALSE)</f>
        <v>#N/A</v>
      </c>
      <c r="M1869" t="e">
        <f>VLOOKUP(A1869,[1]Transactions!$A$2:$Y$3480,5,FALSE)</f>
        <v>#N/A</v>
      </c>
      <c r="N1869" t="e">
        <f>VLOOKUP(A1869,[1]Transactions!$A$2:$Y$3480,6,FALSE)</f>
        <v>#N/A</v>
      </c>
      <c r="O1869" t="e">
        <f>VLOOKUP(A1869,[1]Transactions!$A$1:$Y$3480,7,FALSE)</f>
        <v>#N/A</v>
      </c>
      <c r="P1869" t="s">
        <v>28</v>
      </c>
      <c r="Q1869">
        <v>72</v>
      </c>
      <c r="R1869" t="s">
        <v>1576</v>
      </c>
      <c r="S1869" t="s">
        <v>7272</v>
      </c>
      <c r="T1869" t="s">
        <v>46</v>
      </c>
      <c r="U1869" t="s">
        <v>32</v>
      </c>
      <c r="V1869" t="s">
        <v>47</v>
      </c>
      <c r="W1869">
        <v>1</v>
      </c>
      <c r="X1869">
        <v>4</v>
      </c>
      <c r="Y1869">
        <v>5122.71</v>
      </c>
      <c r="Z1869">
        <v>2367.6</v>
      </c>
      <c r="AA1869">
        <v>21</v>
      </c>
      <c r="AB1869">
        <v>4</v>
      </c>
      <c r="AC1869">
        <v>4</v>
      </c>
      <c r="AD1869">
        <v>2755.11</v>
      </c>
      <c r="AE1869">
        <f t="shared" si="209"/>
        <v>4</v>
      </c>
      <c r="AF1869">
        <f t="shared" si="208"/>
        <v>4</v>
      </c>
      <c r="AG1869">
        <f t="shared" si="205"/>
        <v>3</v>
      </c>
      <c r="AH1869">
        <f t="shared" si="206"/>
        <v>443</v>
      </c>
      <c r="AI1869" t="str">
        <f t="shared" si="207"/>
        <v>Platinum Customer</v>
      </c>
    </row>
    <row r="1870" spans="1:35" x14ac:dyDescent="0.3">
      <c r="A1870">
        <v>2568</v>
      </c>
      <c r="B1870" t="s">
        <v>5561</v>
      </c>
      <c r="C1870">
        <v>3177</v>
      </c>
      <c r="D1870" t="s">
        <v>40</v>
      </c>
      <c r="E1870" t="s">
        <v>25</v>
      </c>
      <c r="F1870">
        <v>5</v>
      </c>
      <c r="G1870" t="s">
        <v>4966</v>
      </c>
      <c r="H1870" t="s">
        <v>5562</v>
      </c>
      <c r="I1870" t="str">
        <f>VLOOKUP(A1870,[1]Transactions!$A$2:$Y$3480,8,FALSE)</f>
        <v>Standard</v>
      </c>
      <c r="J1870">
        <f>VLOOKUP(A1870,[1]Transactions!$A$2:$Y$3480,13,FALSE)</f>
        <v>771.12</v>
      </c>
      <c r="K1870" s="4">
        <f>VLOOKUP(A1870,[1]Transactions!$A$2:$Y$3480,14,FALSE)</f>
        <v>42145</v>
      </c>
      <c r="M1870" t="b">
        <f>VLOOKUP(A1870,[1]Transactions!$A$2:$Y$3480,5,FALSE)</f>
        <v>1</v>
      </c>
      <c r="N1870" t="str">
        <f>VLOOKUP(A1870,[1]Transactions!$A$2:$Y$3480,6,FALSE)</f>
        <v>Approved</v>
      </c>
      <c r="O1870" t="str">
        <f>VLOOKUP(A1870,[1]Transactions!$A$1:$Y$3480,7,FALSE)</f>
        <v>OHM Cycles</v>
      </c>
      <c r="P1870" t="s">
        <v>43</v>
      </c>
      <c r="Q1870">
        <v>42</v>
      </c>
      <c r="R1870" t="s">
        <v>500</v>
      </c>
      <c r="S1870" t="s">
        <v>119</v>
      </c>
      <c r="T1870" t="s">
        <v>31</v>
      </c>
      <c r="U1870" t="s">
        <v>32</v>
      </c>
      <c r="V1870" t="s">
        <v>47</v>
      </c>
      <c r="W1870">
        <v>18</v>
      </c>
      <c r="X1870">
        <v>4</v>
      </c>
      <c r="Y1870">
        <v>3918.87</v>
      </c>
      <c r="Z1870">
        <v>2685.92</v>
      </c>
      <c r="AA1870">
        <v>37</v>
      </c>
      <c r="AB1870">
        <v>72</v>
      </c>
      <c r="AC1870">
        <v>4</v>
      </c>
      <c r="AD1870">
        <v>1232.95</v>
      </c>
      <c r="AE1870">
        <f t="shared" si="209"/>
        <v>2</v>
      </c>
      <c r="AF1870">
        <f t="shared" si="208"/>
        <v>4</v>
      </c>
      <c r="AG1870">
        <f t="shared" si="205"/>
        <v>4</v>
      </c>
      <c r="AH1870">
        <f t="shared" si="206"/>
        <v>244</v>
      </c>
      <c r="AI1870" t="str">
        <f t="shared" si="207"/>
        <v>Gold Customerr</v>
      </c>
    </row>
    <row r="1871" spans="1:35" x14ac:dyDescent="0.3">
      <c r="A1871">
        <v>941</v>
      </c>
      <c r="B1871" t="s">
        <v>5563</v>
      </c>
      <c r="C1871">
        <v>4507</v>
      </c>
      <c r="D1871" t="s">
        <v>53</v>
      </c>
      <c r="E1871" t="s">
        <v>25</v>
      </c>
      <c r="F1871">
        <v>8</v>
      </c>
      <c r="G1871" t="s">
        <v>1832</v>
      </c>
      <c r="H1871" t="s">
        <v>5564</v>
      </c>
      <c r="I1871" t="str">
        <f>VLOOKUP(A1871,[1]Transactions!$A$2:$Y$3480,8,FALSE)</f>
        <v>Road</v>
      </c>
      <c r="J1871">
        <f>VLOOKUP(A1871,[1]Transactions!$A$2:$Y$3480,13,FALSE)</f>
        <v>957.02</v>
      </c>
      <c r="K1871" s="4">
        <f>VLOOKUP(A1871,[1]Transactions!$A$2:$Y$3480,14,FALSE)</f>
        <v>34115</v>
      </c>
      <c r="M1871" t="b">
        <f>VLOOKUP(A1871,[1]Transactions!$A$2:$Y$3480,5,FALSE)</f>
        <v>0</v>
      </c>
      <c r="N1871" t="str">
        <f>VLOOKUP(A1871,[1]Transactions!$A$2:$Y$3480,6,FALSE)</f>
        <v>Approved</v>
      </c>
      <c r="O1871" t="str">
        <f>VLOOKUP(A1871,[1]Transactions!$A$1:$Y$3480,7,FALSE)</f>
        <v>Solex</v>
      </c>
      <c r="P1871" t="s">
        <v>28</v>
      </c>
      <c r="Q1871">
        <v>13</v>
      </c>
      <c r="R1871" t="s">
        <v>1071</v>
      </c>
      <c r="S1871" t="s">
        <v>45</v>
      </c>
      <c r="T1871" t="s">
        <v>38</v>
      </c>
      <c r="U1871" t="s">
        <v>32</v>
      </c>
      <c r="V1871" t="s">
        <v>33</v>
      </c>
      <c r="W1871">
        <v>1</v>
      </c>
      <c r="X1871">
        <v>10</v>
      </c>
      <c r="Y1871">
        <v>17898.46</v>
      </c>
      <c r="Z1871">
        <v>6229.51</v>
      </c>
      <c r="AA1871">
        <v>25</v>
      </c>
      <c r="AB1871">
        <v>33</v>
      </c>
      <c r="AC1871">
        <v>10</v>
      </c>
      <c r="AD1871">
        <v>11668.95</v>
      </c>
      <c r="AE1871">
        <f t="shared" si="209"/>
        <v>3</v>
      </c>
      <c r="AF1871">
        <f t="shared" si="208"/>
        <v>2</v>
      </c>
      <c r="AG1871">
        <f t="shared" si="205"/>
        <v>1</v>
      </c>
      <c r="AH1871">
        <f t="shared" si="206"/>
        <v>321</v>
      </c>
      <c r="AI1871" t="str">
        <f t="shared" si="207"/>
        <v>Silver Customer</v>
      </c>
    </row>
    <row r="1872" spans="1:35" x14ac:dyDescent="0.3">
      <c r="A1872">
        <v>648</v>
      </c>
      <c r="B1872" t="s">
        <v>5565</v>
      </c>
      <c r="C1872">
        <v>4551</v>
      </c>
      <c r="D1872" t="s">
        <v>53</v>
      </c>
      <c r="E1872" t="s">
        <v>25</v>
      </c>
      <c r="F1872">
        <v>7</v>
      </c>
      <c r="G1872" t="s">
        <v>5526</v>
      </c>
      <c r="H1872" t="s">
        <v>5566</v>
      </c>
      <c r="I1872" t="str">
        <f>VLOOKUP(A1872,[1]Transactions!$A$2:$Y$3480,8,FALSE)</f>
        <v>Road</v>
      </c>
      <c r="J1872">
        <f>VLOOKUP(A1872,[1]Transactions!$A$2:$Y$3480,13,FALSE)</f>
        <v>198.22000000000003</v>
      </c>
      <c r="K1872" s="4">
        <f>VLOOKUP(A1872,[1]Transactions!$A$2:$Y$3480,14,FALSE)</f>
        <v>33879</v>
      </c>
      <c r="M1872" t="b">
        <f>VLOOKUP(A1872,[1]Transactions!$A$2:$Y$3480,5,FALSE)</f>
        <v>1</v>
      </c>
      <c r="N1872" t="str">
        <f>VLOOKUP(A1872,[1]Transactions!$A$2:$Y$3480,6,FALSE)</f>
        <v>Approved</v>
      </c>
      <c r="O1872" t="str">
        <f>VLOOKUP(A1872,[1]Transactions!$A$1:$Y$3480,7,FALSE)</f>
        <v>Giant Bicycles</v>
      </c>
      <c r="P1872" t="s">
        <v>28</v>
      </c>
      <c r="Q1872">
        <v>86</v>
      </c>
      <c r="R1872" t="s">
        <v>2806</v>
      </c>
      <c r="S1872" t="s">
        <v>45</v>
      </c>
      <c r="T1872" t="s">
        <v>31</v>
      </c>
      <c r="U1872" t="s">
        <v>32</v>
      </c>
      <c r="V1872" t="s">
        <v>33</v>
      </c>
      <c r="W1872">
        <v>9</v>
      </c>
      <c r="X1872">
        <v>7</v>
      </c>
      <c r="Y1872">
        <v>8410.93</v>
      </c>
      <c r="Z1872">
        <v>4188.3</v>
      </c>
      <c r="AA1872">
        <v>42</v>
      </c>
      <c r="AB1872">
        <v>57</v>
      </c>
      <c r="AC1872">
        <v>7</v>
      </c>
      <c r="AD1872">
        <v>4222.63</v>
      </c>
      <c r="AE1872">
        <f t="shared" si="209"/>
        <v>2</v>
      </c>
      <c r="AF1872">
        <f t="shared" si="208"/>
        <v>3</v>
      </c>
      <c r="AG1872">
        <f t="shared" si="205"/>
        <v>2</v>
      </c>
      <c r="AH1872">
        <f t="shared" si="206"/>
        <v>232</v>
      </c>
      <c r="AI1872" t="str">
        <f t="shared" si="207"/>
        <v>Gold Customerr</v>
      </c>
    </row>
    <row r="1873" spans="1:35" x14ac:dyDescent="0.3">
      <c r="A1873">
        <v>2112</v>
      </c>
      <c r="B1873" t="s">
        <v>5567</v>
      </c>
      <c r="C1873">
        <v>2164</v>
      </c>
      <c r="D1873" t="s">
        <v>24</v>
      </c>
      <c r="E1873" t="s">
        <v>25</v>
      </c>
      <c r="F1873">
        <v>8</v>
      </c>
      <c r="G1873" t="s">
        <v>5568</v>
      </c>
      <c r="H1873" t="s">
        <v>5569</v>
      </c>
      <c r="I1873" t="str">
        <f>VLOOKUP(A1873,[1]Transactions!$A$2:$Y$3480,8,FALSE)</f>
        <v>Standard</v>
      </c>
      <c r="J1873">
        <f>VLOOKUP(A1873,[1]Transactions!$A$2:$Y$3480,13,FALSE)</f>
        <v>451.65000000000009</v>
      </c>
      <c r="K1873" s="4">
        <f>VLOOKUP(A1873,[1]Transactions!$A$2:$Y$3480,14,FALSE)</f>
        <v>38573</v>
      </c>
      <c r="M1873" t="b">
        <f>VLOOKUP(A1873,[1]Transactions!$A$2:$Y$3480,5,FALSE)</f>
        <v>0</v>
      </c>
      <c r="N1873" t="str">
        <f>VLOOKUP(A1873,[1]Transactions!$A$2:$Y$3480,6,FALSE)</f>
        <v>Approved</v>
      </c>
      <c r="O1873" t="str">
        <f>VLOOKUP(A1873,[1]Transactions!$A$1:$Y$3480,7,FALSE)</f>
        <v>Giant Bicycles</v>
      </c>
      <c r="P1873" t="s">
        <v>43</v>
      </c>
      <c r="Q1873">
        <v>64</v>
      </c>
      <c r="R1873" t="s">
        <v>1081</v>
      </c>
      <c r="S1873" t="s">
        <v>45</v>
      </c>
      <c r="T1873" t="s">
        <v>31</v>
      </c>
      <c r="U1873" t="s">
        <v>32</v>
      </c>
      <c r="V1873" t="s">
        <v>33</v>
      </c>
      <c r="W1873">
        <v>6</v>
      </c>
      <c r="X1873">
        <v>4</v>
      </c>
      <c r="Y1873">
        <v>5958.11</v>
      </c>
      <c r="Z1873">
        <v>2261.6799999999998</v>
      </c>
      <c r="AA1873">
        <v>27</v>
      </c>
      <c r="AB1873">
        <v>2</v>
      </c>
      <c r="AC1873">
        <v>4</v>
      </c>
      <c r="AD1873">
        <v>3696.43</v>
      </c>
      <c r="AE1873">
        <f t="shared" si="209"/>
        <v>4</v>
      </c>
      <c r="AF1873">
        <f t="shared" si="208"/>
        <v>4</v>
      </c>
      <c r="AG1873">
        <f t="shared" si="205"/>
        <v>2</v>
      </c>
      <c r="AH1873">
        <f t="shared" si="206"/>
        <v>442</v>
      </c>
      <c r="AI1873" t="str">
        <f t="shared" si="207"/>
        <v>Platinum Customer</v>
      </c>
    </row>
    <row r="1874" spans="1:35" x14ac:dyDescent="0.3">
      <c r="A1874">
        <v>994</v>
      </c>
      <c r="B1874" t="s">
        <v>5570</v>
      </c>
      <c r="C1874">
        <v>3141</v>
      </c>
      <c r="D1874" t="s">
        <v>40</v>
      </c>
      <c r="E1874" t="s">
        <v>25</v>
      </c>
      <c r="F1874">
        <v>10</v>
      </c>
      <c r="G1874" t="s">
        <v>1390</v>
      </c>
      <c r="H1874" t="s">
        <v>5571</v>
      </c>
      <c r="I1874" t="str">
        <f>VLOOKUP(A1874,[1]Transactions!$A$2:$Y$3480,8,FALSE)</f>
        <v>Standard</v>
      </c>
      <c r="J1874">
        <f>VLOOKUP(A1874,[1]Transactions!$A$2:$Y$3480,13,FALSE)</f>
        <v>509.97</v>
      </c>
      <c r="K1874" s="4">
        <f>VLOOKUP(A1874,[1]Transactions!$A$2:$Y$3480,14,FALSE)</f>
        <v>38216</v>
      </c>
      <c r="M1874" t="b">
        <f>VLOOKUP(A1874,[1]Transactions!$A$2:$Y$3480,5,FALSE)</f>
        <v>0</v>
      </c>
      <c r="N1874" t="str">
        <f>VLOOKUP(A1874,[1]Transactions!$A$2:$Y$3480,6,FALSE)</f>
        <v>Approved</v>
      </c>
      <c r="O1874" t="str">
        <f>VLOOKUP(A1874,[1]Transactions!$A$1:$Y$3480,7,FALSE)</f>
        <v>Giant Bicycles</v>
      </c>
      <c r="P1874" t="s">
        <v>43</v>
      </c>
      <c r="Q1874">
        <v>62</v>
      </c>
      <c r="R1874" t="s">
        <v>95</v>
      </c>
      <c r="S1874" t="s">
        <v>96</v>
      </c>
      <c r="T1874" t="s">
        <v>38</v>
      </c>
      <c r="U1874" t="s">
        <v>32</v>
      </c>
      <c r="V1874" t="s">
        <v>33</v>
      </c>
      <c r="W1874">
        <v>5</v>
      </c>
      <c r="X1874">
        <v>5</v>
      </c>
      <c r="Y1874">
        <v>3901.01</v>
      </c>
      <c r="Z1874">
        <v>1831.37</v>
      </c>
      <c r="AA1874">
        <v>42</v>
      </c>
      <c r="AB1874">
        <v>42</v>
      </c>
      <c r="AC1874">
        <v>5</v>
      </c>
      <c r="AD1874">
        <v>2069.64</v>
      </c>
      <c r="AE1874">
        <f t="shared" si="209"/>
        <v>3</v>
      </c>
      <c r="AF1874">
        <f>_xlfn.IFS(AC1874&gt;=14,1,AND(AC1874&lt;=14,AC1874&gt;7),2,AND(AC1874&lt;=7,AC1874&gt;=5),3,AND(AC1874&lt;=4,AC1874&gt;0),4)</f>
        <v>3</v>
      </c>
      <c r="AG1874">
        <f t="shared" si="205"/>
        <v>3</v>
      </c>
      <c r="AH1874">
        <f t="shared" si="206"/>
        <v>333</v>
      </c>
      <c r="AI1874" t="str">
        <f t="shared" si="207"/>
        <v>Silver Customer</v>
      </c>
    </row>
    <row r="1875" spans="1:35" x14ac:dyDescent="0.3">
      <c r="A1875">
        <v>2228</v>
      </c>
      <c r="B1875" t="s">
        <v>5572</v>
      </c>
      <c r="C1875">
        <v>3216</v>
      </c>
      <c r="D1875" t="s">
        <v>40</v>
      </c>
      <c r="E1875" t="s">
        <v>25</v>
      </c>
      <c r="F1875">
        <v>3</v>
      </c>
      <c r="G1875" t="s">
        <v>5573</v>
      </c>
      <c r="H1875" t="s">
        <v>5574</v>
      </c>
      <c r="I1875" t="str">
        <f>VLOOKUP(A1875,[1]Transactions!$A$2:$Y$3480,8,FALSE)</f>
        <v>Standard</v>
      </c>
      <c r="J1875">
        <f>VLOOKUP(A1875,[1]Transactions!$A$2:$Y$3480,13,FALSE)</f>
        <v>802.26</v>
      </c>
      <c r="K1875" s="4">
        <f>VLOOKUP(A1875,[1]Transactions!$A$2:$Y$3480,14,FALSE)</f>
        <v>42295</v>
      </c>
      <c r="M1875" t="b">
        <f>VLOOKUP(A1875,[1]Transactions!$A$2:$Y$3480,5,FALSE)</f>
        <v>1</v>
      </c>
      <c r="N1875" t="str">
        <f>VLOOKUP(A1875,[1]Transactions!$A$2:$Y$3480,6,FALSE)</f>
        <v>Approved</v>
      </c>
      <c r="O1875" t="str">
        <f>VLOOKUP(A1875,[1]Transactions!$A$1:$Y$3480,7,FALSE)</f>
        <v>OHM Cycles</v>
      </c>
      <c r="P1875" t="s">
        <v>43</v>
      </c>
      <c r="Q1875">
        <v>12</v>
      </c>
      <c r="R1875" t="s">
        <v>567</v>
      </c>
      <c r="S1875" t="s">
        <v>119</v>
      </c>
      <c r="T1875" t="s">
        <v>46</v>
      </c>
      <c r="U1875" t="s">
        <v>32</v>
      </c>
      <c r="V1875" t="s">
        <v>47</v>
      </c>
      <c r="W1875">
        <v>9</v>
      </c>
      <c r="X1875">
        <v>4</v>
      </c>
      <c r="Y1875">
        <v>3579.45</v>
      </c>
      <c r="Z1875">
        <v>2154.1799999999998</v>
      </c>
      <c r="AA1875">
        <v>64</v>
      </c>
      <c r="AB1875">
        <v>168</v>
      </c>
      <c r="AC1875">
        <v>4</v>
      </c>
      <c r="AD1875">
        <v>1425.27</v>
      </c>
      <c r="AE1875">
        <f t="shared" si="209"/>
        <v>1</v>
      </c>
      <c r="AF1875">
        <f t="shared" si="208"/>
        <v>4</v>
      </c>
      <c r="AG1875">
        <f t="shared" si="205"/>
        <v>4</v>
      </c>
      <c r="AH1875">
        <f t="shared" si="206"/>
        <v>144</v>
      </c>
      <c r="AI1875" t="str">
        <f t="shared" si="207"/>
        <v>Bronz customer</v>
      </c>
    </row>
    <row r="1876" spans="1:35" x14ac:dyDescent="0.3">
      <c r="A1876">
        <v>2603</v>
      </c>
      <c r="B1876" t="s">
        <v>5575</v>
      </c>
      <c r="C1876">
        <v>3146</v>
      </c>
      <c r="D1876" t="s">
        <v>40</v>
      </c>
      <c r="E1876" t="s">
        <v>25</v>
      </c>
      <c r="F1876">
        <v>11</v>
      </c>
      <c r="G1876" t="s">
        <v>66</v>
      </c>
      <c r="H1876" t="s">
        <v>5576</v>
      </c>
      <c r="I1876" t="str">
        <f>VLOOKUP(A1876,[1]Transactions!$A$2:$Y$3480,8,FALSE)</f>
        <v>Standard</v>
      </c>
      <c r="J1876">
        <f>VLOOKUP(A1876,[1]Transactions!$A$2:$Y$3480,13,FALSE)</f>
        <v>1612.25</v>
      </c>
      <c r="K1876" s="4">
        <f>VLOOKUP(A1876,[1]Transactions!$A$2:$Y$3480,14,FALSE)</f>
        <v>38859</v>
      </c>
      <c r="M1876" t="b">
        <f>VLOOKUP(A1876,[1]Transactions!$A$2:$Y$3480,5,FALSE)</f>
        <v>0</v>
      </c>
      <c r="N1876" t="str">
        <f>VLOOKUP(A1876,[1]Transactions!$A$2:$Y$3480,6,FALSE)</f>
        <v>Approved</v>
      </c>
      <c r="O1876" t="str">
        <f>VLOOKUP(A1876,[1]Transactions!$A$1:$Y$3480,7,FALSE)</f>
        <v>Solex</v>
      </c>
      <c r="P1876" t="s">
        <v>43</v>
      </c>
      <c r="Q1876">
        <v>44</v>
      </c>
      <c r="R1876" t="s">
        <v>403</v>
      </c>
      <c r="S1876" t="s">
        <v>45</v>
      </c>
      <c r="T1876" t="s">
        <v>46</v>
      </c>
      <c r="U1876" t="s">
        <v>32</v>
      </c>
      <c r="V1876" t="s">
        <v>47</v>
      </c>
      <c r="W1876">
        <v>11</v>
      </c>
      <c r="X1876">
        <v>7</v>
      </c>
      <c r="Y1876">
        <v>7817.94</v>
      </c>
      <c r="Z1876">
        <v>3159.95</v>
      </c>
      <c r="AA1876">
        <v>58</v>
      </c>
      <c r="AB1876">
        <v>14</v>
      </c>
      <c r="AC1876">
        <v>7</v>
      </c>
      <c r="AD1876">
        <v>4657.99</v>
      </c>
      <c r="AE1876">
        <f t="shared" si="209"/>
        <v>4</v>
      </c>
      <c r="AF1876">
        <f t="shared" si="208"/>
        <v>3</v>
      </c>
      <c r="AG1876">
        <f t="shared" si="205"/>
        <v>1</v>
      </c>
      <c r="AH1876">
        <f t="shared" si="206"/>
        <v>431</v>
      </c>
      <c r="AI1876" t="str">
        <f t="shared" si="207"/>
        <v>Platinum Customer</v>
      </c>
    </row>
    <row r="1877" spans="1:35" x14ac:dyDescent="0.3">
      <c r="A1877">
        <v>1346</v>
      </c>
      <c r="B1877" t="s">
        <v>5577</v>
      </c>
      <c r="C1877">
        <v>3620</v>
      </c>
      <c r="D1877" t="s">
        <v>40</v>
      </c>
      <c r="E1877" t="s">
        <v>25</v>
      </c>
      <c r="F1877">
        <v>4</v>
      </c>
      <c r="G1877" t="s">
        <v>5578</v>
      </c>
      <c r="H1877" t="s">
        <v>5579</v>
      </c>
      <c r="I1877" t="str">
        <f>VLOOKUP(A1877,[1]Transactions!$A$2:$Y$3480,8,FALSE)</f>
        <v>Standard</v>
      </c>
      <c r="J1877">
        <f>VLOOKUP(A1877,[1]Transactions!$A$2:$Y$3480,13,FALSE)</f>
        <v>144.26</v>
      </c>
      <c r="K1877" s="4">
        <f>VLOOKUP(A1877,[1]Transactions!$A$2:$Y$3480,14,FALSE)</f>
        <v>33888</v>
      </c>
      <c r="M1877" t="b">
        <f>VLOOKUP(A1877,[1]Transactions!$A$2:$Y$3480,5,FALSE)</f>
        <v>1</v>
      </c>
      <c r="N1877" t="str">
        <f>VLOOKUP(A1877,[1]Transactions!$A$2:$Y$3480,6,FALSE)</f>
        <v>Approved</v>
      </c>
      <c r="O1877" t="str">
        <f>VLOOKUP(A1877,[1]Transactions!$A$1:$Y$3480,7,FALSE)</f>
        <v>Giant Bicycles</v>
      </c>
      <c r="P1877" t="s">
        <v>28</v>
      </c>
      <c r="Q1877">
        <v>9</v>
      </c>
      <c r="R1877" t="s">
        <v>2738</v>
      </c>
      <c r="S1877" t="s">
        <v>183</v>
      </c>
      <c r="T1877" t="s">
        <v>31</v>
      </c>
      <c r="U1877" t="s">
        <v>32</v>
      </c>
      <c r="V1877" t="s">
        <v>47</v>
      </c>
      <c r="W1877">
        <v>19</v>
      </c>
      <c r="X1877">
        <v>9</v>
      </c>
      <c r="Y1877">
        <v>10530.7</v>
      </c>
      <c r="Z1877">
        <v>3794.17</v>
      </c>
      <c r="AA1877">
        <v>50</v>
      </c>
      <c r="AB1877">
        <v>15</v>
      </c>
      <c r="AC1877">
        <v>9</v>
      </c>
      <c r="AD1877">
        <v>6736.53</v>
      </c>
      <c r="AE1877">
        <f t="shared" si="209"/>
        <v>4</v>
      </c>
      <c r="AF1877">
        <f t="shared" si="208"/>
        <v>2</v>
      </c>
      <c r="AG1877">
        <f t="shared" si="205"/>
        <v>1</v>
      </c>
      <c r="AH1877">
        <f t="shared" si="206"/>
        <v>421</v>
      </c>
      <c r="AI1877" t="str">
        <f t="shared" si="207"/>
        <v>Platinum Customer</v>
      </c>
    </row>
    <row r="1878" spans="1:35" x14ac:dyDescent="0.3">
      <c r="A1878">
        <v>739</v>
      </c>
      <c r="B1878" t="s">
        <v>5580</v>
      </c>
      <c r="C1878">
        <v>3191</v>
      </c>
      <c r="D1878" t="s">
        <v>40</v>
      </c>
      <c r="E1878" t="s">
        <v>25</v>
      </c>
      <c r="F1878">
        <v>11</v>
      </c>
      <c r="G1878" t="s">
        <v>5581</v>
      </c>
      <c r="H1878" t="s">
        <v>5582</v>
      </c>
      <c r="I1878" t="str">
        <f>VLOOKUP(A1878,[1]Transactions!$A$2:$Y$3480,8,FALSE)</f>
        <v>Standard</v>
      </c>
      <c r="J1878">
        <f>VLOOKUP(A1878,[1]Transactions!$A$2:$Y$3480,13,FALSE)</f>
        <v>1544.6100000000001</v>
      </c>
      <c r="K1878" s="4">
        <f>VLOOKUP(A1878,[1]Transactions!$A$2:$Y$3480,14,FALSE)</f>
        <v>36361</v>
      </c>
      <c r="M1878" t="b">
        <f>VLOOKUP(A1878,[1]Transactions!$A$2:$Y$3480,5,FALSE)</f>
        <v>0</v>
      </c>
      <c r="N1878" t="str">
        <f>VLOOKUP(A1878,[1]Transactions!$A$2:$Y$3480,6,FALSE)</f>
        <v>Approved</v>
      </c>
      <c r="O1878" t="str">
        <f>VLOOKUP(A1878,[1]Transactions!$A$1:$Y$3480,7,FALSE)</f>
        <v>OHM Cycles</v>
      </c>
      <c r="P1878" t="s">
        <v>28</v>
      </c>
      <c r="Q1878">
        <v>36</v>
      </c>
      <c r="R1878" t="s">
        <v>514</v>
      </c>
      <c r="S1878" t="s">
        <v>119</v>
      </c>
      <c r="T1878" t="s">
        <v>31</v>
      </c>
      <c r="U1878" t="s">
        <v>32</v>
      </c>
      <c r="V1878" t="s">
        <v>47</v>
      </c>
      <c r="W1878">
        <v>8</v>
      </c>
      <c r="X1878">
        <v>10</v>
      </c>
      <c r="Y1878">
        <v>9430.6299999999992</v>
      </c>
      <c r="Z1878">
        <v>4588.43</v>
      </c>
      <c r="AA1878">
        <v>55</v>
      </c>
      <c r="AB1878">
        <v>1</v>
      </c>
      <c r="AC1878">
        <v>10</v>
      </c>
      <c r="AD1878">
        <v>4842.2</v>
      </c>
      <c r="AE1878">
        <f t="shared" si="209"/>
        <v>4</v>
      </c>
      <c r="AF1878">
        <f t="shared" si="208"/>
        <v>2</v>
      </c>
      <c r="AG1878">
        <f t="shared" si="205"/>
        <v>1</v>
      </c>
      <c r="AH1878">
        <f t="shared" si="206"/>
        <v>421</v>
      </c>
      <c r="AI1878" t="str">
        <f t="shared" si="207"/>
        <v>Platinum Customer</v>
      </c>
    </row>
    <row r="1879" spans="1:35" x14ac:dyDescent="0.3">
      <c r="A1879">
        <v>1662</v>
      </c>
      <c r="B1879" t="s">
        <v>5583</v>
      </c>
      <c r="C1879">
        <v>3977</v>
      </c>
      <c r="D1879" t="s">
        <v>40</v>
      </c>
      <c r="E1879" t="s">
        <v>25</v>
      </c>
      <c r="F1879">
        <v>3</v>
      </c>
      <c r="G1879" t="s">
        <v>5584</v>
      </c>
      <c r="H1879" t="s">
        <v>5585</v>
      </c>
      <c r="I1879" t="str">
        <f>VLOOKUP(A1879,[1]Transactions!$A$2:$Y$3480,8,FALSE)</f>
        <v>Road</v>
      </c>
      <c r="J1879">
        <f>VLOOKUP(A1879,[1]Transactions!$A$2:$Y$3480,13,FALSE)</f>
        <v>104.24000000000001</v>
      </c>
      <c r="K1879" s="4">
        <f>VLOOKUP(A1879,[1]Transactions!$A$2:$Y$3480,14,FALSE)</f>
        <v>35560</v>
      </c>
      <c r="M1879" t="b">
        <f>VLOOKUP(A1879,[1]Transactions!$A$2:$Y$3480,5,FALSE)</f>
        <v>1</v>
      </c>
      <c r="N1879" t="str">
        <f>VLOOKUP(A1879,[1]Transactions!$A$2:$Y$3480,6,FALSE)</f>
        <v>Approved</v>
      </c>
      <c r="O1879" t="str">
        <f>VLOOKUP(A1879,[1]Transactions!$A$1:$Y$3480,7,FALSE)</f>
        <v>Solex</v>
      </c>
      <c r="P1879" t="s">
        <v>43</v>
      </c>
      <c r="Q1879">
        <v>40</v>
      </c>
      <c r="R1879" t="s">
        <v>625</v>
      </c>
      <c r="S1879" t="s">
        <v>119</v>
      </c>
      <c r="T1879" t="s">
        <v>46</v>
      </c>
      <c r="U1879" t="s">
        <v>32</v>
      </c>
      <c r="V1879" t="s">
        <v>47</v>
      </c>
      <c r="W1879">
        <v>11</v>
      </c>
      <c r="X1879">
        <v>5</v>
      </c>
      <c r="Y1879">
        <v>3125.38</v>
      </c>
      <c r="Z1879">
        <v>1407.26</v>
      </c>
      <c r="AA1879">
        <v>64</v>
      </c>
      <c r="AB1879">
        <v>62</v>
      </c>
      <c r="AC1879">
        <v>5</v>
      </c>
      <c r="AD1879">
        <v>1718.12</v>
      </c>
      <c r="AE1879">
        <f t="shared" si="209"/>
        <v>2</v>
      </c>
      <c r="AF1879">
        <f>_xlfn.IFS(AC1879&gt;=14,1,AND(AC1879&lt;=14,AC1879&gt;7),2,AND(AC1879&lt;=7,AC1879&gt;=5),3,AND(AC1879&lt;=4,AC1879&gt;0),4)</f>
        <v>3</v>
      </c>
      <c r="AG1879">
        <f t="shared" si="205"/>
        <v>4</v>
      </c>
      <c r="AH1879">
        <f t="shared" si="206"/>
        <v>234</v>
      </c>
      <c r="AI1879" t="str">
        <f t="shared" si="207"/>
        <v>Gold Customerr</v>
      </c>
    </row>
    <row r="1880" spans="1:35" x14ac:dyDescent="0.3">
      <c r="A1880">
        <v>951</v>
      </c>
      <c r="B1880" t="s">
        <v>5586</v>
      </c>
      <c r="C1880">
        <v>2570</v>
      </c>
      <c r="D1880" t="s">
        <v>24</v>
      </c>
      <c r="E1880" t="s">
        <v>25</v>
      </c>
      <c r="F1880">
        <v>9</v>
      </c>
      <c r="G1880" t="s">
        <v>5587</v>
      </c>
      <c r="H1880" t="s">
        <v>5588</v>
      </c>
      <c r="I1880" t="str">
        <f>VLOOKUP(A1880,[1]Transactions!$A$2:$Y$3480,8,FALSE)</f>
        <v>Standard</v>
      </c>
      <c r="J1880">
        <f>VLOOKUP(A1880,[1]Transactions!$A$2:$Y$3480,13,FALSE)</f>
        <v>182.81000000000017</v>
      </c>
      <c r="K1880" s="4">
        <f>VLOOKUP(A1880,[1]Transactions!$A$2:$Y$3480,14,FALSE)</f>
        <v>34586</v>
      </c>
      <c r="M1880" t="b">
        <f>VLOOKUP(A1880,[1]Transactions!$A$2:$Y$3480,5,FALSE)</f>
        <v>0</v>
      </c>
      <c r="N1880" t="str">
        <f>VLOOKUP(A1880,[1]Transactions!$A$2:$Y$3480,6,FALSE)</f>
        <v>Approved</v>
      </c>
      <c r="O1880" t="str">
        <f>VLOOKUP(A1880,[1]Transactions!$A$1:$Y$3480,7,FALSE)</f>
        <v>Norco Bicycles</v>
      </c>
      <c r="P1880" t="s">
        <v>28</v>
      </c>
      <c r="Q1880">
        <v>44</v>
      </c>
      <c r="R1880" t="s">
        <v>283</v>
      </c>
      <c r="S1880" t="s">
        <v>96</v>
      </c>
      <c r="T1880" t="s">
        <v>31</v>
      </c>
      <c r="U1880" t="s">
        <v>32</v>
      </c>
      <c r="V1880" t="s">
        <v>47</v>
      </c>
      <c r="W1880">
        <v>1</v>
      </c>
      <c r="X1880">
        <v>6</v>
      </c>
      <c r="Y1880">
        <v>4934.83</v>
      </c>
      <c r="Z1880">
        <v>3194.22</v>
      </c>
      <c r="AA1880">
        <v>20</v>
      </c>
      <c r="AB1880">
        <v>6</v>
      </c>
      <c r="AC1880">
        <v>6</v>
      </c>
      <c r="AD1880">
        <v>1740.61</v>
      </c>
      <c r="AE1880">
        <f t="shared" si="209"/>
        <v>4</v>
      </c>
      <c r="AF1880">
        <f t="shared" si="208"/>
        <v>3</v>
      </c>
      <c r="AG1880">
        <f t="shared" si="205"/>
        <v>4</v>
      </c>
      <c r="AH1880">
        <f t="shared" si="206"/>
        <v>434</v>
      </c>
      <c r="AI1880" t="str">
        <f t="shared" si="207"/>
        <v>Platinum Customer</v>
      </c>
    </row>
    <row r="1881" spans="1:35" x14ac:dyDescent="0.3">
      <c r="A1881">
        <v>430</v>
      </c>
      <c r="B1881" t="s">
        <v>5589</v>
      </c>
      <c r="C1881">
        <v>4209</v>
      </c>
      <c r="D1881" t="s">
        <v>53</v>
      </c>
      <c r="E1881" t="s">
        <v>25</v>
      </c>
      <c r="F1881">
        <v>7</v>
      </c>
      <c r="G1881" t="s">
        <v>5590</v>
      </c>
      <c r="H1881" t="s">
        <v>5591</v>
      </c>
      <c r="I1881" t="str">
        <f>VLOOKUP(A1881,[1]Transactions!$A$2:$Y$3480,8,FALSE)</f>
        <v>Standard</v>
      </c>
      <c r="J1881">
        <f>VLOOKUP(A1881,[1]Transactions!$A$2:$Y$3480,13,FALSE)</f>
        <v>690.49</v>
      </c>
      <c r="K1881" s="4">
        <f>VLOOKUP(A1881,[1]Transactions!$A$2:$Y$3480,14,FALSE)</f>
        <v>35160</v>
      </c>
      <c r="M1881" t="b">
        <f>VLOOKUP(A1881,[1]Transactions!$A$2:$Y$3480,5,FALSE)</f>
        <v>0</v>
      </c>
      <c r="N1881" t="str">
        <f>VLOOKUP(A1881,[1]Transactions!$A$2:$Y$3480,6,FALSE)</f>
        <v>Approved</v>
      </c>
      <c r="O1881" t="str">
        <f>VLOOKUP(A1881,[1]Transactions!$A$1:$Y$3480,7,FALSE)</f>
        <v>Solex</v>
      </c>
      <c r="P1881" t="s">
        <v>43</v>
      </c>
      <c r="Q1881">
        <v>46</v>
      </c>
      <c r="R1881" t="s">
        <v>321</v>
      </c>
      <c r="S1881" t="s">
        <v>45</v>
      </c>
      <c r="T1881" t="s">
        <v>46</v>
      </c>
      <c r="U1881" t="s">
        <v>32</v>
      </c>
      <c r="V1881" t="s">
        <v>33</v>
      </c>
      <c r="W1881">
        <v>11</v>
      </c>
      <c r="X1881">
        <v>6</v>
      </c>
      <c r="Y1881">
        <v>7494.51</v>
      </c>
      <c r="Z1881">
        <v>1869.34</v>
      </c>
      <c r="AA1881">
        <v>47</v>
      </c>
      <c r="AB1881">
        <v>65</v>
      </c>
      <c r="AC1881">
        <v>6</v>
      </c>
      <c r="AD1881">
        <v>5625.17</v>
      </c>
      <c r="AE1881">
        <f t="shared" si="209"/>
        <v>2</v>
      </c>
      <c r="AF1881">
        <f t="shared" si="208"/>
        <v>3</v>
      </c>
      <c r="AG1881">
        <f t="shared" si="205"/>
        <v>1</v>
      </c>
      <c r="AH1881">
        <f t="shared" si="206"/>
        <v>231</v>
      </c>
      <c r="AI1881" t="str">
        <f t="shared" si="207"/>
        <v>Gold Customerr</v>
      </c>
    </row>
    <row r="1882" spans="1:35" x14ac:dyDescent="0.3">
      <c r="A1882">
        <v>2399</v>
      </c>
      <c r="B1882" t="s">
        <v>5592</v>
      </c>
      <c r="C1882">
        <v>2259</v>
      </c>
      <c r="D1882" t="s">
        <v>24</v>
      </c>
      <c r="E1882" t="s">
        <v>25</v>
      </c>
      <c r="F1882">
        <v>6</v>
      </c>
      <c r="G1882" t="s">
        <v>5593</v>
      </c>
      <c r="H1882" t="s">
        <v>5594</v>
      </c>
      <c r="I1882" t="str">
        <f>VLOOKUP(A1882,[1]Transactions!$A$2:$Y$3480,8,FALSE)</f>
        <v>Standard</v>
      </c>
      <c r="J1882">
        <f>VLOOKUP(A1882,[1]Transactions!$A$2:$Y$3480,13,FALSE)</f>
        <v>431.33000000000004</v>
      </c>
      <c r="K1882" s="4">
        <f>VLOOKUP(A1882,[1]Transactions!$A$2:$Y$3480,14,FALSE)</f>
        <v>38750</v>
      </c>
      <c r="M1882" t="b">
        <f>VLOOKUP(A1882,[1]Transactions!$A$2:$Y$3480,5,FALSE)</f>
        <v>0</v>
      </c>
      <c r="N1882" t="str">
        <f>VLOOKUP(A1882,[1]Transactions!$A$2:$Y$3480,6,FALSE)</f>
        <v>Approved</v>
      </c>
      <c r="O1882" t="str">
        <f>VLOOKUP(A1882,[1]Transactions!$A$1:$Y$3480,7,FALSE)</f>
        <v>Giant Bicycles</v>
      </c>
      <c r="P1882" t="s">
        <v>43</v>
      </c>
      <c r="Q1882">
        <v>20</v>
      </c>
      <c r="R1882" t="s">
        <v>396</v>
      </c>
      <c r="S1882" t="s">
        <v>119</v>
      </c>
      <c r="T1882" t="s">
        <v>46</v>
      </c>
      <c r="U1882" t="s">
        <v>32</v>
      </c>
      <c r="V1882" t="s">
        <v>33</v>
      </c>
      <c r="W1882">
        <v>14</v>
      </c>
      <c r="X1882">
        <v>6</v>
      </c>
      <c r="Y1882">
        <v>6424.44</v>
      </c>
      <c r="Z1882">
        <v>3699.51</v>
      </c>
      <c r="AA1882">
        <v>40</v>
      </c>
      <c r="AB1882">
        <v>38</v>
      </c>
      <c r="AC1882">
        <v>6</v>
      </c>
      <c r="AD1882">
        <v>2724.93</v>
      </c>
      <c r="AE1882">
        <f t="shared" si="209"/>
        <v>3</v>
      </c>
      <c r="AF1882">
        <f t="shared" si="208"/>
        <v>3</v>
      </c>
      <c r="AG1882">
        <f t="shared" si="205"/>
        <v>3</v>
      </c>
      <c r="AH1882">
        <f t="shared" si="206"/>
        <v>333</v>
      </c>
      <c r="AI1882" t="str">
        <f t="shared" si="207"/>
        <v>Silver Customer</v>
      </c>
    </row>
    <row r="1883" spans="1:35" x14ac:dyDescent="0.3">
      <c r="A1883">
        <v>695</v>
      </c>
      <c r="B1883" t="s">
        <v>5595</v>
      </c>
      <c r="C1883">
        <v>2745</v>
      </c>
      <c r="D1883" t="s">
        <v>24</v>
      </c>
      <c r="E1883" t="s">
        <v>25</v>
      </c>
      <c r="F1883">
        <v>8</v>
      </c>
      <c r="G1883" t="s">
        <v>2551</v>
      </c>
      <c r="H1883" t="s">
        <v>5596</v>
      </c>
      <c r="I1883" t="str">
        <f>VLOOKUP(A1883,[1]Transactions!$A$2:$Y$3480,8,FALSE)</f>
        <v>Standard</v>
      </c>
      <c r="J1883">
        <f>VLOOKUP(A1883,[1]Transactions!$A$2:$Y$3480,13,FALSE)</f>
        <v>1055.82</v>
      </c>
      <c r="K1883" s="4">
        <f>VLOOKUP(A1883,[1]Transactions!$A$2:$Y$3480,14,FALSE)</f>
        <v>33429</v>
      </c>
      <c r="M1883" t="b">
        <f>VLOOKUP(A1883,[1]Transactions!$A$2:$Y$3480,5,FALSE)</f>
        <v>0</v>
      </c>
      <c r="N1883" t="str">
        <f>VLOOKUP(A1883,[1]Transactions!$A$2:$Y$3480,6,FALSE)</f>
        <v>Approved</v>
      </c>
      <c r="O1883" t="str">
        <f>VLOOKUP(A1883,[1]Transactions!$A$1:$Y$3480,7,FALSE)</f>
        <v>Giant Bicycles</v>
      </c>
      <c r="P1883" t="s">
        <v>28</v>
      </c>
      <c r="Q1883">
        <v>36</v>
      </c>
      <c r="R1883" t="s">
        <v>1119</v>
      </c>
      <c r="S1883" t="s">
        <v>30</v>
      </c>
      <c r="T1883" t="s">
        <v>46</v>
      </c>
      <c r="U1883" t="s">
        <v>32</v>
      </c>
      <c r="V1883" t="s">
        <v>47</v>
      </c>
      <c r="W1883">
        <v>11</v>
      </c>
      <c r="X1883">
        <v>8</v>
      </c>
      <c r="Y1883">
        <v>10407.64</v>
      </c>
      <c r="Z1883">
        <v>5748.64</v>
      </c>
      <c r="AA1883">
        <v>42</v>
      </c>
      <c r="AB1883">
        <v>16</v>
      </c>
      <c r="AC1883">
        <v>8</v>
      </c>
      <c r="AD1883">
        <v>4659</v>
      </c>
      <c r="AE1883">
        <f t="shared" si="209"/>
        <v>4</v>
      </c>
      <c r="AF1883">
        <f t="shared" si="208"/>
        <v>2</v>
      </c>
      <c r="AG1883">
        <f t="shared" si="205"/>
        <v>1</v>
      </c>
      <c r="AH1883">
        <f t="shared" si="206"/>
        <v>421</v>
      </c>
      <c r="AI1883" t="str">
        <f t="shared" si="207"/>
        <v>Platinum Customer</v>
      </c>
    </row>
    <row r="1884" spans="1:35" x14ac:dyDescent="0.3">
      <c r="A1884">
        <v>2028</v>
      </c>
      <c r="B1884" t="s">
        <v>5597</v>
      </c>
      <c r="C1884">
        <v>2148</v>
      </c>
      <c r="D1884" t="s">
        <v>24</v>
      </c>
      <c r="E1884" t="s">
        <v>25</v>
      </c>
      <c r="F1884">
        <v>8</v>
      </c>
      <c r="G1884" t="s">
        <v>3966</v>
      </c>
      <c r="H1884" t="s">
        <v>5598</v>
      </c>
      <c r="I1884" t="str">
        <f>VLOOKUP(A1884,[1]Transactions!$A$2:$Y$3480,8,FALSE)</f>
        <v>Standard</v>
      </c>
      <c r="J1884">
        <f>VLOOKUP(A1884,[1]Transactions!$A$2:$Y$3480,13,FALSE)</f>
        <v>574.62000000000012</v>
      </c>
      <c r="K1884" s="4">
        <f>VLOOKUP(A1884,[1]Transactions!$A$2:$Y$3480,14,FALSE)</f>
        <v>39880</v>
      </c>
      <c r="M1884" t="b">
        <f>VLOOKUP(A1884,[1]Transactions!$A$2:$Y$3480,5,FALSE)</f>
        <v>0</v>
      </c>
      <c r="N1884" t="str">
        <f>VLOOKUP(A1884,[1]Transactions!$A$2:$Y$3480,6,FALSE)</f>
        <v>Approved</v>
      </c>
      <c r="O1884" t="str">
        <f>VLOOKUP(A1884,[1]Transactions!$A$1:$Y$3480,7,FALSE)</f>
        <v>Solex</v>
      </c>
      <c r="P1884" t="s">
        <v>43</v>
      </c>
      <c r="Q1884">
        <v>25</v>
      </c>
      <c r="R1884" t="s">
        <v>339</v>
      </c>
      <c r="S1884" t="s">
        <v>57</v>
      </c>
      <c r="T1884" t="s">
        <v>38</v>
      </c>
      <c r="U1884" t="s">
        <v>32</v>
      </c>
      <c r="V1884" t="s">
        <v>33</v>
      </c>
      <c r="W1884">
        <v>18</v>
      </c>
      <c r="X1884">
        <v>7</v>
      </c>
      <c r="Y1884">
        <v>7274.75</v>
      </c>
      <c r="Z1884">
        <v>3626.42</v>
      </c>
      <c r="AA1884">
        <v>43</v>
      </c>
      <c r="AB1884">
        <v>40</v>
      </c>
      <c r="AC1884">
        <v>7</v>
      </c>
      <c r="AD1884">
        <v>3648.33</v>
      </c>
      <c r="AE1884">
        <f t="shared" si="209"/>
        <v>3</v>
      </c>
      <c r="AF1884">
        <f t="shared" si="208"/>
        <v>3</v>
      </c>
      <c r="AG1884">
        <f t="shared" si="205"/>
        <v>2</v>
      </c>
      <c r="AH1884">
        <f t="shared" si="206"/>
        <v>332</v>
      </c>
      <c r="AI1884" t="str">
        <f t="shared" si="207"/>
        <v>Silver Customer</v>
      </c>
    </row>
    <row r="1885" spans="1:35" x14ac:dyDescent="0.3">
      <c r="A1885">
        <v>2415</v>
      </c>
      <c r="B1885" t="s">
        <v>5599</v>
      </c>
      <c r="C1885">
        <v>2298</v>
      </c>
      <c r="D1885" t="s">
        <v>24</v>
      </c>
      <c r="E1885" t="s">
        <v>25</v>
      </c>
      <c r="F1885">
        <v>8</v>
      </c>
      <c r="G1885" t="s">
        <v>5600</v>
      </c>
      <c r="H1885" t="s">
        <v>5601</v>
      </c>
      <c r="I1885" t="str">
        <f>VLOOKUP(A1885,[1]Transactions!$A$2:$Y$3480,8,FALSE)</f>
        <v>Standard</v>
      </c>
      <c r="J1885">
        <f>VLOOKUP(A1885,[1]Transactions!$A$2:$Y$3480,13,FALSE)</f>
        <v>1592.19</v>
      </c>
      <c r="K1885" s="4">
        <f>VLOOKUP(A1885,[1]Transactions!$A$2:$Y$3480,14,FALSE)</f>
        <v>36668</v>
      </c>
      <c r="M1885" t="b">
        <f>VLOOKUP(A1885,[1]Transactions!$A$2:$Y$3480,5,FALSE)</f>
        <v>0</v>
      </c>
      <c r="N1885" t="str">
        <f>VLOOKUP(A1885,[1]Transactions!$A$2:$Y$3480,6,FALSE)</f>
        <v>Approved</v>
      </c>
      <c r="O1885" t="str">
        <f>VLOOKUP(A1885,[1]Transactions!$A$1:$Y$3480,7,FALSE)</f>
        <v>OHM Cycles</v>
      </c>
      <c r="P1885" t="s">
        <v>28</v>
      </c>
      <c r="Q1885">
        <v>56</v>
      </c>
      <c r="R1885" t="s">
        <v>2252</v>
      </c>
      <c r="S1885" t="s">
        <v>119</v>
      </c>
      <c r="T1885" t="s">
        <v>31</v>
      </c>
      <c r="U1885" t="s">
        <v>32</v>
      </c>
      <c r="V1885" t="s">
        <v>47</v>
      </c>
      <c r="W1885">
        <v>3</v>
      </c>
      <c r="X1885">
        <v>5</v>
      </c>
      <c r="Y1885">
        <v>4412.09</v>
      </c>
      <c r="Z1885">
        <v>2567.21</v>
      </c>
      <c r="AA1885">
        <v>41</v>
      </c>
      <c r="AB1885">
        <v>43</v>
      </c>
      <c r="AC1885">
        <v>5</v>
      </c>
      <c r="AD1885">
        <v>1844.88</v>
      </c>
      <c r="AE1885">
        <f t="shared" si="209"/>
        <v>3</v>
      </c>
      <c r="AF1885">
        <f>_xlfn.IFS(AC1885&gt;=14,1,AND(AC1885&lt;=14,AC1885&gt;7),2,AND(AC1885&lt;=7,AC1885&gt;=5),3,AND(AC1885&lt;=4,AC1885&gt;0),4)</f>
        <v>3</v>
      </c>
      <c r="AG1885">
        <f t="shared" si="205"/>
        <v>4</v>
      </c>
      <c r="AH1885">
        <f t="shared" si="206"/>
        <v>334</v>
      </c>
      <c r="AI1885" t="str">
        <f t="shared" si="207"/>
        <v>Silver Customer</v>
      </c>
    </row>
    <row r="1886" spans="1:35" x14ac:dyDescent="0.3">
      <c r="A1886">
        <v>1489</v>
      </c>
      <c r="B1886" t="s">
        <v>5602</v>
      </c>
      <c r="C1886">
        <v>2289</v>
      </c>
      <c r="D1886" t="s">
        <v>24</v>
      </c>
      <c r="E1886" t="s">
        <v>25</v>
      </c>
      <c r="F1886">
        <v>9</v>
      </c>
      <c r="G1886" t="s">
        <v>5603</v>
      </c>
      <c r="H1886" t="s">
        <v>5604</v>
      </c>
      <c r="I1886" t="str">
        <f>VLOOKUP(A1886,[1]Transactions!$A$2:$Y$3480,8,FALSE)</f>
        <v>Touring</v>
      </c>
      <c r="J1886">
        <f>VLOOKUP(A1886,[1]Transactions!$A$2:$Y$3480,13,FALSE)</f>
        <v>1408.91</v>
      </c>
      <c r="K1886" s="4">
        <f>VLOOKUP(A1886,[1]Transactions!$A$2:$Y$3480,14,FALSE)</f>
        <v>41533</v>
      </c>
      <c r="M1886" t="b">
        <f>VLOOKUP(A1886,[1]Transactions!$A$2:$Y$3480,5,FALSE)</f>
        <v>1</v>
      </c>
      <c r="N1886" t="str">
        <f>VLOOKUP(A1886,[1]Transactions!$A$2:$Y$3480,6,FALSE)</f>
        <v>Approved</v>
      </c>
      <c r="O1886" t="str">
        <f>VLOOKUP(A1886,[1]Transactions!$A$1:$Y$3480,7,FALSE)</f>
        <v>Solex</v>
      </c>
      <c r="P1886" t="s">
        <v>28</v>
      </c>
      <c r="Q1886">
        <v>17</v>
      </c>
      <c r="R1886" t="s">
        <v>603</v>
      </c>
      <c r="S1886" t="s">
        <v>30</v>
      </c>
      <c r="T1886" t="s">
        <v>31</v>
      </c>
      <c r="U1886" t="s">
        <v>32</v>
      </c>
      <c r="V1886" t="s">
        <v>47</v>
      </c>
      <c r="W1886">
        <v>4</v>
      </c>
      <c r="X1886">
        <v>4</v>
      </c>
      <c r="Y1886">
        <v>2348.25</v>
      </c>
      <c r="Z1886">
        <v>1969.09</v>
      </c>
      <c r="AA1886">
        <v>27</v>
      </c>
      <c r="AB1886">
        <v>82</v>
      </c>
      <c r="AC1886">
        <v>4</v>
      </c>
      <c r="AD1886">
        <v>379.16</v>
      </c>
      <c r="AE1886">
        <f>_xlfn.IFS(AB1886&gt;=85,1,AND(AB1886&lt;=84,AB1886&gt;44),2,AND(AB1886&lt;=44,AB1886&gt;17),3,AND(AB1886&lt;=18,AB1886&gt;=0),4)</f>
        <v>2</v>
      </c>
      <c r="AF1886">
        <f t="shared" si="208"/>
        <v>4</v>
      </c>
      <c r="AG1886">
        <f t="shared" si="205"/>
        <v>4</v>
      </c>
      <c r="AH1886">
        <f t="shared" si="206"/>
        <v>244</v>
      </c>
      <c r="AI1886" t="str">
        <f t="shared" si="207"/>
        <v>Gold Customerr</v>
      </c>
    </row>
    <row r="1887" spans="1:35" x14ac:dyDescent="0.3">
      <c r="A1887">
        <v>2091</v>
      </c>
      <c r="B1887" t="s">
        <v>5605</v>
      </c>
      <c r="C1887">
        <v>2320</v>
      </c>
      <c r="D1887" t="s">
        <v>24</v>
      </c>
      <c r="E1887" t="s">
        <v>25</v>
      </c>
      <c r="F1887">
        <v>3</v>
      </c>
      <c r="G1887" t="s">
        <v>3154</v>
      </c>
      <c r="H1887" t="s">
        <v>5606</v>
      </c>
      <c r="I1887" t="str">
        <f>VLOOKUP(A1887,[1]Transactions!$A$2:$Y$3480,8,FALSE)</f>
        <v>Standard</v>
      </c>
      <c r="J1887">
        <f>VLOOKUP(A1887,[1]Transactions!$A$2:$Y$3480,13,FALSE)</f>
        <v>1279.3999999999999</v>
      </c>
      <c r="K1887" s="4">
        <f>VLOOKUP(A1887,[1]Transactions!$A$2:$Y$3480,14,FALSE)</f>
        <v>39915</v>
      </c>
      <c r="M1887" t="b">
        <f>VLOOKUP(A1887,[1]Transactions!$A$2:$Y$3480,5,FALSE)</f>
        <v>1</v>
      </c>
      <c r="N1887" t="str">
        <f>VLOOKUP(A1887,[1]Transactions!$A$2:$Y$3480,6,FALSE)</f>
        <v>Approved</v>
      </c>
      <c r="O1887" t="str">
        <f>VLOOKUP(A1887,[1]Transactions!$A$1:$Y$3480,7,FALSE)</f>
        <v>WeareA2B</v>
      </c>
      <c r="P1887" t="s">
        <v>43</v>
      </c>
      <c r="Q1887">
        <v>27</v>
      </c>
      <c r="R1887" t="s">
        <v>1561</v>
      </c>
      <c r="S1887" t="s">
        <v>7272</v>
      </c>
      <c r="T1887" t="s">
        <v>31</v>
      </c>
      <c r="U1887" t="s">
        <v>32</v>
      </c>
      <c r="V1887" t="s">
        <v>47</v>
      </c>
      <c r="W1887">
        <v>9</v>
      </c>
      <c r="X1887">
        <v>3</v>
      </c>
      <c r="Y1887">
        <v>5499.04</v>
      </c>
      <c r="Z1887">
        <v>2734.43</v>
      </c>
      <c r="AA1887">
        <v>40</v>
      </c>
      <c r="AB1887">
        <v>211</v>
      </c>
      <c r="AC1887">
        <v>3</v>
      </c>
      <c r="AD1887">
        <v>2764.61</v>
      </c>
      <c r="AE1887">
        <f t="shared" si="209"/>
        <v>1</v>
      </c>
      <c r="AF1887">
        <f t="shared" si="208"/>
        <v>4</v>
      </c>
      <c r="AG1887">
        <f t="shared" si="205"/>
        <v>3</v>
      </c>
      <c r="AH1887">
        <f t="shared" si="206"/>
        <v>143</v>
      </c>
      <c r="AI1887" t="str">
        <f t="shared" si="207"/>
        <v>Bronz customer</v>
      </c>
    </row>
    <row r="1888" spans="1:35" x14ac:dyDescent="0.3">
      <c r="A1888">
        <v>1265</v>
      </c>
      <c r="B1888" t="s">
        <v>5607</v>
      </c>
      <c r="C1888">
        <v>4655</v>
      </c>
      <c r="D1888" t="s">
        <v>53</v>
      </c>
      <c r="E1888" t="s">
        <v>25</v>
      </c>
      <c r="F1888">
        <v>3</v>
      </c>
      <c r="G1888" t="s">
        <v>5608</v>
      </c>
      <c r="H1888" t="s">
        <v>5609</v>
      </c>
      <c r="I1888" t="str">
        <f>VLOOKUP(A1888,[1]Transactions!$A$2:$Y$3480,8,FALSE)</f>
        <v>Road</v>
      </c>
      <c r="J1888">
        <f>VLOOKUP(A1888,[1]Transactions!$A$2:$Y$3480,13,FALSE)</f>
        <v>133.38</v>
      </c>
      <c r="K1888" s="4">
        <f>VLOOKUP(A1888,[1]Transactions!$A$2:$Y$3480,14,FALSE)</f>
        <v>33259</v>
      </c>
      <c r="M1888" t="b">
        <f>VLOOKUP(A1888,[1]Transactions!$A$2:$Y$3480,5,FALSE)</f>
        <v>0</v>
      </c>
      <c r="N1888" t="str">
        <f>VLOOKUP(A1888,[1]Transactions!$A$2:$Y$3480,6,FALSE)</f>
        <v>Approved</v>
      </c>
      <c r="O1888" t="str">
        <f>VLOOKUP(A1888,[1]Transactions!$A$1:$Y$3480,7,FALSE)</f>
        <v>Trek Bicycles</v>
      </c>
      <c r="P1888" t="s">
        <v>28</v>
      </c>
      <c r="Q1888">
        <v>72</v>
      </c>
      <c r="R1888" t="s">
        <v>445</v>
      </c>
      <c r="S1888" t="s">
        <v>176</v>
      </c>
      <c r="T1888" t="s">
        <v>31</v>
      </c>
      <c r="U1888" t="s">
        <v>32</v>
      </c>
      <c r="V1888" t="s">
        <v>33</v>
      </c>
      <c r="W1888">
        <v>2</v>
      </c>
      <c r="X1888">
        <v>4</v>
      </c>
      <c r="Y1888">
        <v>4449.8599999999997</v>
      </c>
      <c r="Z1888">
        <v>3254.25</v>
      </c>
      <c r="AA1888">
        <v>33</v>
      </c>
      <c r="AB1888">
        <v>7</v>
      </c>
      <c r="AC1888">
        <v>4</v>
      </c>
      <c r="AD1888">
        <v>1195.6099999999999</v>
      </c>
      <c r="AE1888">
        <f t="shared" si="209"/>
        <v>4</v>
      </c>
      <c r="AF1888">
        <f t="shared" si="208"/>
        <v>4</v>
      </c>
      <c r="AG1888">
        <f t="shared" si="205"/>
        <v>4</v>
      </c>
      <c r="AH1888">
        <f t="shared" si="206"/>
        <v>444</v>
      </c>
      <c r="AI1888" t="str">
        <f t="shared" si="207"/>
        <v>Platinum Customer</v>
      </c>
    </row>
    <row r="1889" spans="1:35" x14ac:dyDescent="0.3">
      <c r="A1889">
        <v>2331</v>
      </c>
      <c r="B1889" t="s">
        <v>5610</v>
      </c>
      <c r="C1889">
        <v>2567</v>
      </c>
      <c r="D1889" t="s">
        <v>24</v>
      </c>
      <c r="E1889" t="s">
        <v>25</v>
      </c>
      <c r="F1889">
        <v>8</v>
      </c>
      <c r="G1889" t="s">
        <v>5611</v>
      </c>
      <c r="H1889" t="s">
        <v>5612</v>
      </c>
      <c r="I1889" t="str">
        <f>VLOOKUP(A1889,[1]Transactions!$A$2:$Y$3480,8,FALSE)</f>
        <v>Road</v>
      </c>
      <c r="J1889">
        <f>VLOOKUP(A1889,[1]Transactions!$A$2:$Y$3480,13,FALSE)</f>
        <v>199.09999999999991</v>
      </c>
      <c r="K1889" s="4">
        <f>VLOOKUP(A1889,[1]Transactions!$A$2:$Y$3480,14,FALSE)</f>
        <v>39526</v>
      </c>
      <c r="M1889" t="b">
        <f>VLOOKUP(A1889,[1]Transactions!$A$2:$Y$3480,5,FALSE)</f>
        <v>0</v>
      </c>
      <c r="N1889" t="str">
        <f>VLOOKUP(A1889,[1]Transactions!$A$2:$Y$3480,6,FALSE)</f>
        <v>Approved</v>
      </c>
      <c r="O1889" t="str">
        <f>VLOOKUP(A1889,[1]Transactions!$A$1:$Y$3480,7,FALSE)</f>
        <v>OHM Cycles</v>
      </c>
      <c r="P1889" t="s">
        <v>43</v>
      </c>
      <c r="Q1889">
        <v>48</v>
      </c>
      <c r="R1889" t="s">
        <v>2684</v>
      </c>
      <c r="S1889" t="s">
        <v>45</v>
      </c>
      <c r="T1889" t="s">
        <v>31</v>
      </c>
      <c r="U1889" t="s">
        <v>32</v>
      </c>
      <c r="V1889" t="s">
        <v>33</v>
      </c>
      <c r="W1889">
        <v>10</v>
      </c>
      <c r="X1889">
        <v>7</v>
      </c>
      <c r="Y1889">
        <v>5341.04</v>
      </c>
      <c r="Z1889">
        <v>1633.8</v>
      </c>
      <c r="AA1889">
        <v>57</v>
      </c>
      <c r="AB1889">
        <v>19</v>
      </c>
      <c r="AC1889">
        <v>7</v>
      </c>
      <c r="AD1889">
        <v>3707.24</v>
      </c>
      <c r="AE1889">
        <f t="shared" si="209"/>
        <v>3</v>
      </c>
      <c r="AF1889">
        <f t="shared" si="208"/>
        <v>3</v>
      </c>
      <c r="AG1889">
        <f t="shared" si="205"/>
        <v>2</v>
      </c>
      <c r="AH1889">
        <f t="shared" si="206"/>
        <v>332</v>
      </c>
      <c r="AI1889" t="str">
        <f t="shared" si="207"/>
        <v>Silver Customer</v>
      </c>
    </row>
    <row r="1890" spans="1:35" x14ac:dyDescent="0.3">
      <c r="A1890">
        <v>2903</v>
      </c>
      <c r="B1890" t="s">
        <v>5613</v>
      </c>
      <c r="C1890">
        <v>2170</v>
      </c>
      <c r="D1890" t="s">
        <v>24</v>
      </c>
      <c r="E1890" t="s">
        <v>25</v>
      </c>
      <c r="F1890">
        <v>8</v>
      </c>
      <c r="G1890" t="s">
        <v>5614</v>
      </c>
      <c r="H1890" t="s">
        <v>5615</v>
      </c>
      <c r="I1890" t="str">
        <f>VLOOKUP(A1890,[1]Transactions!$A$2:$Y$3480,8,FALSE)</f>
        <v>Road</v>
      </c>
      <c r="J1890">
        <f>VLOOKUP(A1890,[1]Transactions!$A$2:$Y$3480,13,FALSE)</f>
        <v>198.22000000000003</v>
      </c>
      <c r="K1890" s="4">
        <f>VLOOKUP(A1890,[1]Transactions!$A$2:$Y$3480,14,FALSE)</f>
        <v>33879</v>
      </c>
      <c r="M1890" t="b">
        <f>VLOOKUP(A1890,[1]Transactions!$A$2:$Y$3480,5,FALSE)</f>
        <v>1</v>
      </c>
      <c r="N1890" t="str">
        <f>VLOOKUP(A1890,[1]Transactions!$A$2:$Y$3480,6,FALSE)</f>
        <v>Approved</v>
      </c>
      <c r="O1890" t="str">
        <f>VLOOKUP(A1890,[1]Transactions!$A$1:$Y$3480,7,FALSE)</f>
        <v>Giant Bicycles</v>
      </c>
      <c r="P1890" t="s">
        <v>28</v>
      </c>
      <c r="Q1890">
        <v>47</v>
      </c>
      <c r="R1890" t="s">
        <v>754</v>
      </c>
      <c r="S1890" t="s">
        <v>119</v>
      </c>
      <c r="T1890" t="s">
        <v>38</v>
      </c>
      <c r="U1890" t="s">
        <v>32</v>
      </c>
      <c r="V1890" t="s">
        <v>33</v>
      </c>
      <c r="W1890">
        <v>9</v>
      </c>
      <c r="X1890">
        <v>3</v>
      </c>
      <c r="Y1890">
        <v>3175.62</v>
      </c>
      <c r="Z1890">
        <v>1804.82</v>
      </c>
      <c r="AA1890">
        <v>43</v>
      </c>
      <c r="AB1890">
        <v>26</v>
      </c>
      <c r="AC1890">
        <v>3</v>
      </c>
      <c r="AD1890">
        <v>1370.8</v>
      </c>
      <c r="AE1890">
        <f t="shared" si="209"/>
        <v>3</v>
      </c>
      <c r="AF1890">
        <f t="shared" si="208"/>
        <v>4</v>
      </c>
      <c r="AG1890">
        <f t="shared" si="205"/>
        <v>4</v>
      </c>
      <c r="AH1890">
        <f t="shared" si="206"/>
        <v>344</v>
      </c>
      <c r="AI1890" t="str">
        <f t="shared" si="207"/>
        <v>Silver Customer</v>
      </c>
    </row>
    <row r="1891" spans="1:35" x14ac:dyDescent="0.3">
      <c r="A1891">
        <v>396</v>
      </c>
      <c r="B1891" t="s">
        <v>5616</v>
      </c>
      <c r="C1891">
        <v>2076</v>
      </c>
      <c r="D1891" t="s">
        <v>24</v>
      </c>
      <c r="E1891" t="s">
        <v>25</v>
      </c>
      <c r="F1891">
        <v>11</v>
      </c>
      <c r="G1891" t="s">
        <v>5617</v>
      </c>
      <c r="H1891" t="s">
        <v>5618</v>
      </c>
      <c r="I1891" t="str">
        <f>VLOOKUP(A1891,[1]Transactions!$A$2:$Y$3480,8,FALSE)</f>
        <v>Standard</v>
      </c>
      <c r="J1891">
        <f>VLOOKUP(A1891,[1]Transactions!$A$2:$Y$3480,13,FALSE)</f>
        <v>817.36</v>
      </c>
      <c r="K1891" s="4">
        <f>VLOOKUP(A1891,[1]Transactions!$A$2:$Y$3480,14,FALSE)</f>
        <v>36833</v>
      </c>
      <c r="M1891" t="b">
        <f>VLOOKUP(A1891,[1]Transactions!$A$2:$Y$3480,5,FALSE)</f>
        <v>1</v>
      </c>
      <c r="N1891" t="str">
        <f>VLOOKUP(A1891,[1]Transactions!$A$2:$Y$3480,6,FALSE)</f>
        <v>Approved</v>
      </c>
      <c r="O1891" t="str">
        <f>VLOOKUP(A1891,[1]Transactions!$A$1:$Y$3480,7,FALSE)</f>
        <v>Norco Bicycles</v>
      </c>
      <c r="P1891" t="s">
        <v>43</v>
      </c>
      <c r="Q1891">
        <v>98</v>
      </c>
      <c r="R1891" t="s">
        <v>1178</v>
      </c>
      <c r="S1891" t="s">
        <v>183</v>
      </c>
      <c r="T1891" t="s">
        <v>46</v>
      </c>
      <c r="U1891" t="s">
        <v>32</v>
      </c>
      <c r="V1891" t="s">
        <v>33</v>
      </c>
      <c r="W1891">
        <v>16</v>
      </c>
      <c r="X1891">
        <v>6</v>
      </c>
      <c r="Y1891">
        <v>6560.69</v>
      </c>
      <c r="Z1891">
        <v>1913.56</v>
      </c>
      <c r="AA1891">
        <v>53</v>
      </c>
      <c r="AB1891">
        <v>29</v>
      </c>
      <c r="AC1891">
        <v>6</v>
      </c>
      <c r="AD1891">
        <v>4647.13</v>
      </c>
      <c r="AE1891">
        <f t="shared" si="209"/>
        <v>3</v>
      </c>
      <c r="AF1891">
        <f t="shared" si="208"/>
        <v>3</v>
      </c>
      <c r="AG1891">
        <f t="shared" si="205"/>
        <v>1</v>
      </c>
      <c r="AH1891">
        <f t="shared" si="206"/>
        <v>331</v>
      </c>
      <c r="AI1891" t="str">
        <f t="shared" si="207"/>
        <v>Silver Customer</v>
      </c>
    </row>
    <row r="1892" spans="1:35" x14ac:dyDescent="0.3">
      <c r="A1892">
        <v>782</v>
      </c>
      <c r="B1892" t="s">
        <v>5619</v>
      </c>
      <c r="C1892">
        <v>4019</v>
      </c>
      <c r="D1892" t="s">
        <v>53</v>
      </c>
      <c r="E1892" t="s">
        <v>25</v>
      </c>
      <c r="F1892">
        <v>3</v>
      </c>
      <c r="G1892" t="s">
        <v>5620</v>
      </c>
      <c r="H1892" t="s">
        <v>122</v>
      </c>
      <c r="I1892" t="str">
        <f>VLOOKUP(A1892,[1]Transactions!$A$2:$Y$3480,8,FALSE)</f>
        <v>Road</v>
      </c>
      <c r="J1892">
        <f>VLOOKUP(A1892,[1]Transactions!$A$2:$Y$3480,13,FALSE)</f>
        <v>198.22000000000003</v>
      </c>
      <c r="K1892" s="4">
        <f>VLOOKUP(A1892,[1]Transactions!$A$2:$Y$3480,14,FALSE)</f>
        <v>33879</v>
      </c>
      <c r="M1892" t="b">
        <f>VLOOKUP(A1892,[1]Transactions!$A$2:$Y$3480,5,FALSE)</f>
        <v>0</v>
      </c>
      <c r="N1892" t="str">
        <f>VLOOKUP(A1892,[1]Transactions!$A$2:$Y$3480,6,FALSE)</f>
        <v>Approved</v>
      </c>
      <c r="O1892" t="str">
        <f>VLOOKUP(A1892,[1]Transactions!$A$1:$Y$3480,7,FALSE)</f>
        <v>Giant Bicycles</v>
      </c>
      <c r="P1892" t="s">
        <v>43</v>
      </c>
      <c r="Q1892">
        <v>30</v>
      </c>
      <c r="R1892" t="s">
        <v>567</v>
      </c>
      <c r="S1892" t="s">
        <v>119</v>
      </c>
      <c r="T1892" t="s">
        <v>31</v>
      </c>
      <c r="U1892" t="s">
        <v>32</v>
      </c>
      <c r="V1892" t="s">
        <v>47</v>
      </c>
      <c r="W1892">
        <v>17</v>
      </c>
      <c r="X1892">
        <v>5</v>
      </c>
      <c r="Y1892">
        <v>8440.67</v>
      </c>
      <c r="Z1892">
        <v>5008.84</v>
      </c>
      <c r="AA1892">
        <v>44</v>
      </c>
      <c r="AB1892">
        <v>25</v>
      </c>
      <c r="AC1892">
        <v>5</v>
      </c>
      <c r="AD1892">
        <v>3431.83</v>
      </c>
      <c r="AE1892">
        <f t="shared" si="209"/>
        <v>3</v>
      </c>
      <c r="AF1892">
        <f>_xlfn.IFS(AC1892&gt;=14,1,AND(AC1892&lt;=14,AC1892&gt;7),2,AND(AC1892&lt;=7,AC1892&gt;=5),3,AND(AC1892&lt;=4,AC1892&gt;0),4)</f>
        <v>3</v>
      </c>
      <c r="AG1892">
        <f t="shared" si="205"/>
        <v>2</v>
      </c>
      <c r="AH1892">
        <f t="shared" si="206"/>
        <v>332</v>
      </c>
      <c r="AI1892" t="str">
        <f t="shared" si="207"/>
        <v>Silver Customer</v>
      </c>
    </row>
    <row r="1893" spans="1:35" x14ac:dyDescent="0.3">
      <c r="A1893">
        <v>3216</v>
      </c>
      <c r="B1893" t="s">
        <v>5621</v>
      </c>
      <c r="C1893">
        <v>4390</v>
      </c>
      <c r="D1893" t="s">
        <v>53</v>
      </c>
      <c r="E1893" t="s">
        <v>25</v>
      </c>
      <c r="F1893">
        <v>7</v>
      </c>
      <c r="G1893" t="s">
        <v>5622</v>
      </c>
      <c r="H1893" t="s">
        <v>5623</v>
      </c>
      <c r="I1893" t="str">
        <f>VLOOKUP(A1893,[1]Transactions!$A$2:$Y$3480,8,FALSE)</f>
        <v>Standard</v>
      </c>
      <c r="J1893">
        <f>VLOOKUP(A1893,[1]Transactions!$A$2:$Y$3480,13,FALSE)</f>
        <v>144.26</v>
      </c>
      <c r="K1893" s="4">
        <f>VLOOKUP(A1893,[1]Transactions!$A$2:$Y$3480,14,FALSE)</f>
        <v>33888</v>
      </c>
      <c r="M1893" t="b">
        <f>VLOOKUP(A1893,[1]Transactions!$A$2:$Y$3480,5,FALSE)</f>
        <v>1</v>
      </c>
      <c r="N1893" t="str">
        <f>VLOOKUP(A1893,[1]Transactions!$A$2:$Y$3480,6,FALSE)</f>
        <v>Approved</v>
      </c>
      <c r="O1893" t="str">
        <f>VLOOKUP(A1893,[1]Transactions!$A$1:$Y$3480,7,FALSE)</f>
        <v>Giant Bicycles</v>
      </c>
      <c r="P1893" t="s">
        <v>28</v>
      </c>
      <c r="Q1893">
        <v>59</v>
      </c>
      <c r="R1893" t="s">
        <v>2684</v>
      </c>
      <c r="S1893" t="s">
        <v>119</v>
      </c>
      <c r="T1893" t="s">
        <v>31</v>
      </c>
      <c r="U1893" t="s">
        <v>32</v>
      </c>
      <c r="V1893" t="s">
        <v>33</v>
      </c>
      <c r="W1893">
        <v>1</v>
      </c>
      <c r="X1893">
        <v>4</v>
      </c>
      <c r="Y1893">
        <v>3366.82</v>
      </c>
      <c r="Z1893">
        <v>2130.63</v>
      </c>
      <c r="AA1893">
        <v>22</v>
      </c>
      <c r="AB1893">
        <v>0</v>
      </c>
      <c r="AC1893">
        <v>4</v>
      </c>
      <c r="AD1893">
        <v>1236.19</v>
      </c>
      <c r="AE1893">
        <f>_xlfn.IFS(AB1893&gt;=85,1,AND(AB1893&lt;=84,AB1893&gt;44),2,AND(AB1893&lt;=44,AB1893&gt;17),3,AND(AB1893&lt;=18,AB1893&gt;=0),4)</f>
        <v>4</v>
      </c>
      <c r="AF1893">
        <f t="shared" si="208"/>
        <v>4</v>
      </c>
      <c r="AG1893">
        <f t="shared" si="205"/>
        <v>4</v>
      </c>
      <c r="AH1893">
        <f t="shared" si="206"/>
        <v>444</v>
      </c>
      <c r="AI1893" t="str">
        <f t="shared" si="207"/>
        <v>Platinum Customer</v>
      </c>
    </row>
    <row r="1894" spans="1:35" x14ac:dyDescent="0.3">
      <c r="A1894">
        <v>2819</v>
      </c>
      <c r="B1894" t="s">
        <v>5624</v>
      </c>
      <c r="C1894">
        <v>2211</v>
      </c>
      <c r="D1894" t="s">
        <v>24</v>
      </c>
      <c r="E1894" t="s">
        <v>25</v>
      </c>
      <c r="F1894">
        <v>10</v>
      </c>
      <c r="G1894" t="s">
        <v>5625</v>
      </c>
      <c r="H1894" t="s">
        <v>5626</v>
      </c>
      <c r="I1894" t="str">
        <f>VLOOKUP(A1894,[1]Transactions!$A$2:$Y$3480,8,FALSE)</f>
        <v>Touring</v>
      </c>
      <c r="J1894">
        <f>VLOOKUP(A1894,[1]Transactions!$A$2:$Y$3480,13,FALSE)</f>
        <v>1010.02</v>
      </c>
      <c r="K1894" s="4">
        <f>VLOOKUP(A1894,[1]Transactions!$A$2:$Y$3480,14,FALSE)</f>
        <v>33429</v>
      </c>
      <c r="M1894" t="b">
        <f>VLOOKUP(A1894,[1]Transactions!$A$2:$Y$3480,5,FALSE)</f>
        <v>0</v>
      </c>
      <c r="N1894" t="str">
        <f>VLOOKUP(A1894,[1]Transactions!$A$2:$Y$3480,6,FALSE)</f>
        <v>Approved</v>
      </c>
      <c r="O1894" t="str">
        <f>VLOOKUP(A1894,[1]Transactions!$A$1:$Y$3480,7,FALSE)</f>
        <v>Giant Bicycles</v>
      </c>
      <c r="P1894" t="s">
        <v>28</v>
      </c>
      <c r="Q1894">
        <v>63</v>
      </c>
      <c r="R1894" t="s">
        <v>425</v>
      </c>
      <c r="S1894" t="s">
        <v>119</v>
      </c>
      <c r="T1894" t="s">
        <v>38</v>
      </c>
      <c r="U1894" t="s">
        <v>32</v>
      </c>
      <c r="V1894" t="s">
        <v>47</v>
      </c>
      <c r="W1894">
        <v>14</v>
      </c>
      <c r="X1894">
        <v>4</v>
      </c>
      <c r="Y1894">
        <v>5543.02</v>
      </c>
      <c r="Z1894">
        <v>3042.71</v>
      </c>
      <c r="AA1894">
        <v>42</v>
      </c>
      <c r="AB1894">
        <v>162</v>
      </c>
      <c r="AC1894">
        <v>4</v>
      </c>
      <c r="AD1894">
        <v>2500.31</v>
      </c>
      <c r="AE1894">
        <f t="shared" si="209"/>
        <v>1</v>
      </c>
      <c r="AF1894">
        <f t="shared" si="208"/>
        <v>4</v>
      </c>
      <c r="AG1894">
        <f t="shared" si="205"/>
        <v>3</v>
      </c>
      <c r="AH1894">
        <f t="shared" si="206"/>
        <v>143</v>
      </c>
      <c r="AI1894" t="str">
        <f t="shared" si="207"/>
        <v>Bronz customer</v>
      </c>
    </row>
    <row r="1895" spans="1:35" x14ac:dyDescent="0.3">
      <c r="A1895">
        <v>1144</v>
      </c>
      <c r="B1895" t="s">
        <v>5627</v>
      </c>
      <c r="C1895">
        <v>2177</v>
      </c>
      <c r="D1895" t="s">
        <v>24</v>
      </c>
      <c r="E1895" t="s">
        <v>25</v>
      </c>
      <c r="F1895">
        <v>9</v>
      </c>
      <c r="G1895" t="s">
        <v>5628</v>
      </c>
      <c r="H1895" t="s">
        <v>5629</v>
      </c>
      <c r="I1895" t="str">
        <f>VLOOKUP(A1895,[1]Transactions!$A$2:$Y$3480,8,FALSE)</f>
        <v>Standard</v>
      </c>
      <c r="J1895">
        <f>VLOOKUP(A1895,[1]Transactions!$A$2:$Y$3480,13,FALSE)</f>
        <v>451.65000000000009</v>
      </c>
      <c r="K1895" s="4">
        <f>VLOOKUP(A1895,[1]Transactions!$A$2:$Y$3480,14,FALSE)</f>
        <v>40784</v>
      </c>
      <c r="M1895" t="b">
        <f>VLOOKUP(A1895,[1]Transactions!$A$2:$Y$3480,5,FALSE)</f>
        <v>1</v>
      </c>
      <c r="N1895" t="str">
        <f>VLOOKUP(A1895,[1]Transactions!$A$2:$Y$3480,6,FALSE)</f>
        <v>Approved</v>
      </c>
      <c r="O1895" t="str">
        <f>VLOOKUP(A1895,[1]Transactions!$A$1:$Y$3480,7,FALSE)</f>
        <v>Giant Bicycles</v>
      </c>
      <c r="P1895" t="s">
        <v>28</v>
      </c>
      <c r="Q1895">
        <v>73</v>
      </c>
      <c r="R1895" t="s">
        <v>195</v>
      </c>
      <c r="S1895" t="s">
        <v>30</v>
      </c>
      <c r="T1895" t="s">
        <v>46</v>
      </c>
      <c r="U1895" t="s">
        <v>32</v>
      </c>
      <c r="V1895" t="s">
        <v>33</v>
      </c>
      <c r="W1895">
        <v>5</v>
      </c>
      <c r="X1895">
        <v>7</v>
      </c>
      <c r="Y1895">
        <v>9425.65</v>
      </c>
      <c r="Z1895">
        <v>3464.4</v>
      </c>
      <c r="AA1895">
        <v>23</v>
      </c>
      <c r="AB1895">
        <v>17</v>
      </c>
      <c r="AC1895">
        <v>7</v>
      </c>
      <c r="AD1895">
        <v>5961.25</v>
      </c>
      <c r="AE1895">
        <f t="shared" si="209"/>
        <v>4</v>
      </c>
      <c r="AF1895">
        <f t="shared" si="208"/>
        <v>3</v>
      </c>
      <c r="AG1895">
        <f t="shared" si="205"/>
        <v>1</v>
      </c>
      <c r="AH1895">
        <f t="shared" si="206"/>
        <v>431</v>
      </c>
      <c r="AI1895" t="str">
        <f t="shared" si="207"/>
        <v>Platinum Customer</v>
      </c>
    </row>
    <row r="1896" spans="1:35" x14ac:dyDescent="0.3">
      <c r="A1896">
        <v>2567</v>
      </c>
      <c r="B1896" t="s">
        <v>5630</v>
      </c>
      <c r="C1896">
        <v>2705</v>
      </c>
      <c r="D1896" t="s">
        <v>24</v>
      </c>
      <c r="E1896" t="s">
        <v>25</v>
      </c>
      <c r="F1896">
        <v>5</v>
      </c>
      <c r="G1896" t="s">
        <v>1164</v>
      </c>
      <c r="H1896" t="s">
        <v>5631</v>
      </c>
      <c r="I1896" t="str">
        <f>VLOOKUP(A1896,[1]Transactions!$A$2:$Y$3480,8,FALSE)</f>
        <v>Standard</v>
      </c>
      <c r="J1896">
        <f>VLOOKUP(A1896,[1]Transactions!$A$2:$Y$3480,13,FALSE)</f>
        <v>133.7800000000002</v>
      </c>
      <c r="K1896" s="4">
        <f>VLOOKUP(A1896,[1]Transactions!$A$2:$Y$3480,14,FALSE)</f>
        <v>33455</v>
      </c>
      <c r="M1896" t="b">
        <f>VLOOKUP(A1896,[1]Transactions!$A$2:$Y$3480,5,FALSE)</f>
        <v>1</v>
      </c>
      <c r="N1896" t="str">
        <f>VLOOKUP(A1896,[1]Transactions!$A$2:$Y$3480,6,FALSE)</f>
        <v>Approved</v>
      </c>
      <c r="O1896" t="str">
        <f>VLOOKUP(A1896,[1]Transactions!$A$1:$Y$3480,7,FALSE)</f>
        <v>Norco Bicycles</v>
      </c>
      <c r="P1896" t="s">
        <v>28</v>
      </c>
      <c r="Q1896">
        <v>97</v>
      </c>
      <c r="R1896" t="s">
        <v>2900</v>
      </c>
      <c r="S1896" t="s">
        <v>45</v>
      </c>
      <c r="T1896" t="s">
        <v>31</v>
      </c>
      <c r="U1896" t="s">
        <v>32</v>
      </c>
      <c r="V1896" t="s">
        <v>47</v>
      </c>
      <c r="W1896">
        <v>22</v>
      </c>
      <c r="X1896">
        <v>4</v>
      </c>
      <c r="Y1896">
        <v>5954.21</v>
      </c>
      <c r="Z1896">
        <v>4124.63</v>
      </c>
      <c r="AA1896">
        <v>45</v>
      </c>
      <c r="AB1896">
        <v>71</v>
      </c>
      <c r="AC1896">
        <v>4</v>
      </c>
      <c r="AD1896">
        <v>1829.58</v>
      </c>
      <c r="AE1896">
        <f t="shared" si="209"/>
        <v>2</v>
      </c>
      <c r="AF1896">
        <f t="shared" si="208"/>
        <v>4</v>
      </c>
      <c r="AG1896">
        <f t="shared" si="205"/>
        <v>4</v>
      </c>
      <c r="AH1896">
        <f t="shared" si="206"/>
        <v>244</v>
      </c>
      <c r="AI1896" t="str">
        <f t="shared" si="207"/>
        <v>Gold Customerr</v>
      </c>
    </row>
    <row r="1897" spans="1:35" x14ac:dyDescent="0.3">
      <c r="A1897">
        <v>781</v>
      </c>
      <c r="B1897" t="s">
        <v>5632</v>
      </c>
      <c r="C1897">
        <v>2190</v>
      </c>
      <c r="D1897" t="s">
        <v>24</v>
      </c>
      <c r="E1897" t="s">
        <v>25</v>
      </c>
      <c r="F1897">
        <v>10</v>
      </c>
      <c r="G1897" t="s">
        <v>59</v>
      </c>
      <c r="H1897" t="s">
        <v>5633</v>
      </c>
      <c r="I1897">
        <f>VLOOKUP(A1897,[1]Transactions!$A$2:$Y$3480,8,FALSE)</f>
        <v>0</v>
      </c>
      <c r="J1897">
        <f>VLOOKUP(A1897,[1]Transactions!$A$2:$Y$3480,13,FALSE)</f>
        <v>311.54000000000002</v>
      </c>
      <c r="K1897" s="4">
        <f>VLOOKUP(A1897,[1]Transactions!$A$2:$Y$3480,14,FALSE)</f>
        <v>0</v>
      </c>
      <c r="M1897" t="b">
        <f>VLOOKUP(A1897,[1]Transactions!$A$2:$Y$3480,5,FALSE)</f>
        <v>1</v>
      </c>
      <c r="N1897" t="str">
        <f>VLOOKUP(A1897,[1]Transactions!$A$2:$Y$3480,6,FALSE)</f>
        <v>Approved</v>
      </c>
      <c r="O1897">
        <f>VLOOKUP(A1897,[1]Transactions!$A$1:$Y$3480,7,FALSE)</f>
        <v>0</v>
      </c>
      <c r="P1897" t="s">
        <v>28</v>
      </c>
      <c r="Q1897">
        <v>80</v>
      </c>
      <c r="R1897" t="s">
        <v>710</v>
      </c>
      <c r="S1897" t="s">
        <v>119</v>
      </c>
      <c r="T1897" t="s">
        <v>31</v>
      </c>
      <c r="U1897" t="s">
        <v>32</v>
      </c>
      <c r="V1897" t="s">
        <v>47</v>
      </c>
      <c r="W1897">
        <v>17</v>
      </c>
      <c r="X1897">
        <v>5</v>
      </c>
      <c r="Y1897">
        <v>3763.46</v>
      </c>
      <c r="Z1897">
        <v>1507.15</v>
      </c>
      <c r="AA1897">
        <v>61</v>
      </c>
      <c r="AB1897">
        <v>125</v>
      </c>
      <c r="AC1897">
        <v>5</v>
      </c>
      <c r="AD1897">
        <v>2256.31</v>
      </c>
      <c r="AE1897">
        <f t="shared" si="209"/>
        <v>1</v>
      </c>
      <c r="AF1897">
        <f>_xlfn.IFS(AC1897&gt;=14,1,AND(AC1897&lt;=14,AC1897&gt;7),2,AND(AC1897&lt;=7,AC1897&gt;=5),3,AND(AC1897&lt;=4,AC1897&gt;0),4)</f>
        <v>3</v>
      </c>
      <c r="AG1897">
        <f t="shared" si="205"/>
        <v>3</v>
      </c>
      <c r="AH1897">
        <f t="shared" si="206"/>
        <v>133</v>
      </c>
      <c r="AI1897" t="str">
        <f t="shared" si="207"/>
        <v>Bronz customer</v>
      </c>
    </row>
    <row r="1898" spans="1:35" x14ac:dyDescent="0.3">
      <c r="A1898">
        <v>1525</v>
      </c>
      <c r="B1898" t="s">
        <v>5634</v>
      </c>
      <c r="C1898">
        <v>2200</v>
      </c>
      <c r="D1898" t="s">
        <v>24</v>
      </c>
      <c r="E1898" t="s">
        <v>25</v>
      </c>
      <c r="F1898">
        <v>8</v>
      </c>
      <c r="G1898" t="s">
        <v>5635</v>
      </c>
      <c r="H1898" t="s">
        <v>5636</v>
      </c>
      <c r="I1898" t="str">
        <f>VLOOKUP(A1898,[1]Transactions!$A$2:$Y$3480,8,FALSE)</f>
        <v>Standard</v>
      </c>
      <c r="J1898">
        <f>VLOOKUP(A1898,[1]Transactions!$A$2:$Y$3480,13,FALSE)</f>
        <v>409.86000000000013</v>
      </c>
      <c r="K1898" s="4">
        <f>VLOOKUP(A1898,[1]Transactions!$A$2:$Y$3480,14,FALSE)</f>
        <v>34244</v>
      </c>
      <c r="M1898" t="b">
        <f>VLOOKUP(A1898,[1]Transactions!$A$2:$Y$3480,5,FALSE)</f>
        <v>0</v>
      </c>
      <c r="N1898" t="str">
        <f>VLOOKUP(A1898,[1]Transactions!$A$2:$Y$3480,6,FALSE)</f>
        <v>Approved</v>
      </c>
      <c r="O1898" t="str">
        <f>VLOOKUP(A1898,[1]Transactions!$A$1:$Y$3480,7,FALSE)</f>
        <v>Solex</v>
      </c>
      <c r="P1898" t="s">
        <v>43</v>
      </c>
      <c r="Q1898">
        <v>43</v>
      </c>
      <c r="R1898" t="s">
        <v>2684</v>
      </c>
      <c r="S1898" t="s">
        <v>45</v>
      </c>
      <c r="T1898" t="s">
        <v>46</v>
      </c>
      <c r="U1898" t="s">
        <v>32</v>
      </c>
      <c r="V1898" t="s">
        <v>47</v>
      </c>
      <c r="W1898">
        <v>5</v>
      </c>
      <c r="X1898">
        <v>3</v>
      </c>
      <c r="Y1898">
        <v>2983.65</v>
      </c>
      <c r="Z1898">
        <v>1074.48</v>
      </c>
      <c r="AA1898">
        <v>54</v>
      </c>
      <c r="AB1898">
        <v>24</v>
      </c>
      <c r="AC1898">
        <v>3</v>
      </c>
      <c r="AD1898">
        <v>1909.17</v>
      </c>
      <c r="AE1898">
        <f t="shared" si="209"/>
        <v>3</v>
      </c>
      <c r="AF1898">
        <f t="shared" si="208"/>
        <v>4</v>
      </c>
      <c r="AG1898">
        <f t="shared" si="205"/>
        <v>3</v>
      </c>
      <c r="AH1898">
        <f t="shared" si="206"/>
        <v>343</v>
      </c>
      <c r="AI1898" t="str">
        <f t="shared" si="207"/>
        <v>Silver Customer</v>
      </c>
    </row>
    <row r="1899" spans="1:35" x14ac:dyDescent="0.3">
      <c r="A1899">
        <v>689</v>
      </c>
      <c r="B1899" t="s">
        <v>5637</v>
      </c>
      <c r="C1899">
        <v>3095</v>
      </c>
      <c r="D1899" t="s">
        <v>40</v>
      </c>
      <c r="E1899" t="s">
        <v>25</v>
      </c>
      <c r="F1899">
        <v>10</v>
      </c>
      <c r="G1899" t="s">
        <v>1435</v>
      </c>
      <c r="H1899" t="s">
        <v>5638</v>
      </c>
      <c r="I1899" t="str">
        <f>VLOOKUP(A1899,[1]Transactions!$A$2:$Y$3480,8,FALSE)</f>
        <v>Standard</v>
      </c>
      <c r="J1899">
        <f>VLOOKUP(A1899,[1]Transactions!$A$2:$Y$3480,13,FALSE)</f>
        <v>182.81000000000017</v>
      </c>
      <c r="K1899" s="4">
        <f>VLOOKUP(A1899,[1]Transactions!$A$2:$Y$3480,14,FALSE)</f>
        <v>40303</v>
      </c>
      <c r="M1899" t="b">
        <f>VLOOKUP(A1899,[1]Transactions!$A$2:$Y$3480,5,FALSE)</f>
        <v>1</v>
      </c>
      <c r="N1899" t="str">
        <f>VLOOKUP(A1899,[1]Transactions!$A$2:$Y$3480,6,FALSE)</f>
        <v>Approved</v>
      </c>
      <c r="O1899" t="str">
        <f>VLOOKUP(A1899,[1]Transactions!$A$1:$Y$3480,7,FALSE)</f>
        <v>Norco Bicycles</v>
      </c>
      <c r="P1899" t="s">
        <v>28</v>
      </c>
      <c r="Q1899">
        <v>91</v>
      </c>
      <c r="R1899" t="s">
        <v>665</v>
      </c>
      <c r="S1899" t="s">
        <v>96</v>
      </c>
      <c r="T1899" t="s">
        <v>46</v>
      </c>
      <c r="U1899" t="s">
        <v>32</v>
      </c>
      <c r="V1899" t="s">
        <v>33</v>
      </c>
      <c r="W1899">
        <v>16</v>
      </c>
      <c r="X1899">
        <v>3</v>
      </c>
      <c r="Y1899">
        <v>3614.25</v>
      </c>
      <c r="Z1899">
        <v>3072.92</v>
      </c>
      <c r="AA1899">
        <v>54</v>
      </c>
      <c r="AB1899">
        <v>12</v>
      </c>
      <c r="AC1899">
        <v>3</v>
      </c>
      <c r="AD1899">
        <v>541.33000000000004</v>
      </c>
      <c r="AE1899">
        <f t="shared" si="209"/>
        <v>4</v>
      </c>
      <c r="AF1899">
        <f t="shared" si="208"/>
        <v>4</v>
      </c>
      <c r="AG1899">
        <f t="shared" si="205"/>
        <v>4</v>
      </c>
      <c r="AH1899">
        <f t="shared" si="206"/>
        <v>444</v>
      </c>
      <c r="AI1899" t="str">
        <f t="shared" si="207"/>
        <v>Platinum Customer</v>
      </c>
    </row>
    <row r="1900" spans="1:35" x14ac:dyDescent="0.3">
      <c r="A1900">
        <v>1179</v>
      </c>
      <c r="B1900" t="s">
        <v>5639</v>
      </c>
      <c r="C1900">
        <v>4012</v>
      </c>
      <c r="D1900" t="s">
        <v>53</v>
      </c>
      <c r="E1900" t="s">
        <v>25</v>
      </c>
      <c r="F1900">
        <v>8</v>
      </c>
      <c r="G1900" t="s">
        <v>5640</v>
      </c>
      <c r="H1900" t="s">
        <v>5641</v>
      </c>
      <c r="I1900" t="str">
        <f>VLOOKUP(A1900,[1]Transactions!$A$2:$Y$3480,8,FALSE)</f>
        <v>Standard</v>
      </c>
      <c r="J1900">
        <f>VLOOKUP(A1900,[1]Transactions!$A$2:$Y$3480,13,FALSE)</f>
        <v>1279.3999999999999</v>
      </c>
      <c r="K1900" s="4">
        <f>VLOOKUP(A1900,[1]Transactions!$A$2:$Y$3480,14,FALSE)</f>
        <v>37823</v>
      </c>
      <c r="M1900" t="b">
        <f>VLOOKUP(A1900,[1]Transactions!$A$2:$Y$3480,5,FALSE)</f>
        <v>1</v>
      </c>
      <c r="N1900" t="str">
        <f>VLOOKUP(A1900,[1]Transactions!$A$2:$Y$3480,6,FALSE)</f>
        <v>Approved</v>
      </c>
      <c r="O1900" t="str">
        <f>VLOOKUP(A1900,[1]Transactions!$A$1:$Y$3480,7,FALSE)</f>
        <v>WeareA2B</v>
      </c>
      <c r="P1900" t="s">
        <v>28</v>
      </c>
      <c r="Q1900">
        <v>56</v>
      </c>
      <c r="R1900" t="s">
        <v>153</v>
      </c>
      <c r="S1900" t="s">
        <v>45</v>
      </c>
      <c r="T1900" t="s">
        <v>46</v>
      </c>
      <c r="U1900" t="s">
        <v>32</v>
      </c>
      <c r="V1900" t="s">
        <v>33</v>
      </c>
      <c r="W1900">
        <v>13</v>
      </c>
      <c r="X1900">
        <v>4</v>
      </c>
      <c r="Y1900">
        <v>6441.95</v>
      </c>
      <c r="Z1900">
        <v>1373.51</v>
      </c>
      <c r="AA1900">
        <v>32</v>
      </c>
      <c r="AB1900">
        <v>7</v>
      </c>
      <c r="AC1900">
        <v>4</v>
      </c>
      <c r="AD1900">
        <v>5068.4399999999996</v>
      </c>
      <c r="AE1900">
        <f t="shared" si="209"/>
        <v>4</v>
      </c>
      <c r="AF1900">
        <f t="shared" si="208"/>
        <v>4</v>
      </c>
      <c r="AG1900">
        <f t="shared" si="205"/>
        <v>1</v>
      </c>
      <c r="AH1900">
        <f t="shared" si="206"/>
        <v>441</v>
      </c>
      <c r="AI1900" t="str">
        <f t="shared" si="207"/>
        <v>Platinum Customer</v>
      </c>
    </row>
    <row r="1901" spans="1:35" x14ac:dyDescent="0.3">
      <c r="A1901">
        <v>1729</v>
      </c>
      <c r="B1901" t="s">
        <v>5642</v>
      </c>
      <c r="C1901">
        <v>2153</v>
      </c>
      <c r="D1901" t="s">
        <v>24</v>
      </c>
      <c r="E1901" t="s">
        <v>25</v>
      </c>
      <c r="F1901">
        <v>10</v>
      </c>
      <c r="G1901" t="s">
        <v>5643</v>
      </c>
      <c r="H1901" t="s">
        <v>5644</v>
      </c>
      <c r="I1901" t="str">
        <f>VLOOKUP(A1901,[1]Transactions!$A$2:$Y$3480,8,FALSE)</f>
        <v>Road</v>
      </c>
      <c r="J1901">
        <f>VLOOKUP(A1901,[1]Transactions!$A$2:$Y$3480,13,FALSE)</f>
        <v>198.22000000000003</v>
      </c>
      <c r="K1901" s="4">
        <f>VLOOKUP(A1901,[1]Transactions!$A$2:$Y$3480,14,FALSE)</f>
        <v>33879</v>
      </c>
      <c r="M1901" t="b">
        <f>VLOOKUP(A1901,[1]Transactions!$A$2:$Y$3480,5,FALSE)</f>
        <v>0</v>
      </c>
      <c r="N1901" t="str">
        <f>VLOOKUP(A1901,[1]Transactions!$A$2:$Y$3480,6,FALSE)</f>
        <v>Approved</v>
      </c>
      <c r="O1901" t="str">
        <f>VLOOKUP(A1901,[1]Transactions!$A$1:$Y$3480,7,FALSE)</f>
        <v>Giant Bicycles</v>
      </c>
      <c r="P1901" t="s">
        <v>43</v>
      </c>
      <c r="Q1901">
        <v>37</v>
      </c>
      <c r="R1901" t="s">
        <v>61</v>
      </c>
      <c r="S1901" t="s">
        <v>7272</v>
      </c>
      <c r="T1901" t="s">
        <v>46</v>
      </c>
      <c r="U1901" t="s">
        <v>32</v>
      </c>
      <c r="V1901" t="s">
        <v>47</v>
      </c>
      <c r="W1901">
        <v>7</v>
      </c>
      <c r="X1901">
        <v>6</v>
      </c>
      <c r="Y1901">
        <v>4397.5</v>
      </c>
      <c r="Z1901">
        <v>1392.17</v>
      </c>
      <c r="AA1901">
        <v>32</v>
      </c>
      <c r="AB1901">
        <v>58</v>
      </c>
      <c r="AC1901">
        <v>6</v>
      </c>
      <c r="AD1901">
        <v>3005.33</v>
      </c>
      <c r="AE1901">
        <f t="shared" si="209"/>
        <v>2</v>
      </c>
      <c r="AF1901">
        <f t="shared" si="208"/>
        <v>3</v>
      </c>
      <c r="AG1901">
        <f t="shared" si="205"/>
        <v>2</v>
      </c>
      <c r="AH1901">
        <f t="shared" si="206"/>
        <v>232</v>
      </c>
      <c r="AI1901" t="str">
        <f t="shared" si="207"/>
        <v>Gold Customerr</v>
      </c>
    </row>
    <row r="1902" spans="1:35" x14ac:dyDescent="0.3">
      <c r="A1902">
        <v>3388</v>
      </c>
      <c r="B1902" t="s">
        <v>5645</v>
      </c>
      <c r="C1902">
        <v>2291</v>
      </c>
      <c r="D1902" t="s">
        <v>24</v>
      </c>
      <c r="E1902" t="s">
        <v>25</v>
      </c>
      <c r="F1902">
        <v>6</v>
      </c>
      <c r="G1902" t="s">
        <v>5646</v>
      </c>
      <c r="H1902" t="s">
        <v>5647</v>
      </c>
      <c r="I1902" t="str">
        <f>VLOOKUP(A1902,[1]Transactions!$A$2:$Y$3480,8,FALSE)</f>
        <v>Standard</v>
      </c>
      <c r="J1902">
        <f>VLOOKUP(A1902,[1]Transactions!$A$2:$Y$3480,13,FALSE)</f>
        <v>690.49</v>
      </c>
      <c r="K1902" s="4">
        <f>VLOOKUP(A1902,[1]Transactions!$A$2:$Y$3480,14,FALSE)</f>
        <v>34165</v>
      </c>
      <c r="M1902" t="b">
        <f>VLOOKUP(A1902,[1]Transactions!$A$2:$Y$3480,5,FALSE)</f>
        <v>0</v>
      </c>
      <c r="N1902" t="str">
        <f>VLOOKUP(A1902,[1]Transactions!$A$2:$Y$3480,6,FALSE)</f>
        <v>Approved</v>
      </c>
      <c r="O1902" t="str">
        <f>VLOOKUP(A1902,[1]Transactions!$A$1:$Y$3480,7,FALSE)</f>
        <v>Solex</v>
      </c>
      <c r="P1902" t="s">
        <v>28</v>
      </c>
      <c r="Q1902">
        <v>81</v>
      </c>
      <c r="R1902" t="s">
        <v>1748</v>
      </c>
      <c r="S1902" t="s">
        <v>57</v>
      </c>
      <c r="T1902" t="s">
        <v>31</v>
      </c>
      <c r="U1902" t="s">
        <v>32</v>
      </c>
      <c r="V1902" t="s">
        <v>47</v>
      </c>
      <c r="W1902">
        <v>7</v>
      </c>
      <c r="X1902">
        <v>7</v>
      </c>
      <c r="Y1902">
        <v>8811.73</v>
      </c>
      <c r="Z1902">
        <v>5493.24</v>
      </c>
      <c r="AA1902">
        <v>33</v>
      </c>
      <c r="AB1902">
        <v>103</v>
      </c>
      <c r="AC1902">
        <v>7</v>
      </c>
      <c r="AD1902">
        <v>3318.49</v>
      </c>
      <c r="AE1902">
        <f t="shared" si="209"/>
        <v>1</v>
      </c>
      <c r="AF1902">
        <f t="shared" si="208"/>
        <v>3</v>
      </c>
      <c r="AG1902">
        <f t="shared" si="205"/>
        <v>2</v>
      </c>
      <c r="AH1902">
        <f t="shared" si="206"/>
        <v>132</v>
      </c>
      <c r="AI1902" t="str">
        <f t="shared" si="207"/>
        <v>Bronz customer</v>
      </c>
    </row>
    <row r="1903" spans="1:35" x14ac:dyDescent="0.3">
      <c r="A1903">
        <v>318</v>
      </c>
      <c r="B1903" t="s">
        <v>5648</v>
      </c>
      <c r="C1903">
        <v>2365</v>
      </c>
      <c r="D1903" t="s">
        <v>24</v>
      </c>
      <c r="E1903" t="s">
        <v>25</v>
      </c>
      <c r="F1903">
        <v>2</v>
      </c>
      <c r="G1903" t="s">
        <v>5649</v>
      </c>
      <c r="H1903" t="s">
        <v>5650</v>
      </c>
      <c r="I1903" t="str">
        <f>VLOOKUP(A1903,[1]Transactions!$A$2:$Y$3480,8,FALSE)</f>
        <v>Standard</v>
      </c>
      <c r="J1903">
        <f>VLOOKUP(A1903,[1]Transactions!$A$2:$Y$3480,13,FALSE)</f>
        <v>431.33000000000004</v>
      </c>
      <c r="K1903" s="4">
        <f>VLOOKUP(A1903,[1]Transactions!$A$2:$Y$3480,14,FALSE)</f>
        <v>33888</v>
      </c>
      <c r="M1903" t="b">
        <f>VLOOKUP(A1903,[1]Transactions!$A$2:$Y$3480,5,FALSE)</f>
        <v>1</v>
      </c>
      <c r="N1903" t="str">
        <f>VLOOKUP(A1903,[1]Transactions!$A$2:$Y$3480,6,FALSE)</f>
        <v>Approved</v>
      </c>
      <c r="O1903" t="str">
        <f>VLOOKUP(A1903,[1]Transactions!$A$1:$Y$3480,7,FALSE)</f>
        <v>Giant Bicycles</v>
      </c>
      <c r="P1903" t="s">
        <v>43</v>
      </c>
      <c r="Q1903">
        <v>21</v>
      </c>
      <c r="R1903" t="s">
        <v>407</v>
      </c>
      <c r="S1903" t="s">
        <v>57</v>
      </c>
      <c r="T1903" t="s">
        <v>38</v>
      </c>
      <c r="U1903" t="s">
        <v>32</v>
      </c>
      <c r="V1903" t="s">
        <v>33</v>
      </c>
      <c r="W1903">
        <v>18</v>
      </c>
      <c r="X1903">
        <v>7</v>
      </c>
      <c r="Y1903">
        <v>9276.07</v>
      </c>
      <c r="Z1903">
        <v>5643.89</v>
      </c>
      <c r="AA1903">
        <v>51</v>
      </c>
      <c r="AB1903">
        <v>9</v>
      </c>
      <c r="AC1903">
        <v>7</v>
      </c>
      <c r="AD1903">
        <v>3632.18</v>
      </c>
      <c r="AE1903">
        <f t="shared" si="209"/>
        <v>4</v>
      </c>
      <c r="AF1903">
        <f t="shared" si="208"/>
        <v>3</v>
      </c>
      <c r="AG1903">
        <f t="shared" si="205"/>
        <v>2</v>
      </c>
      <c r="AH1903">
        <f t="shared" si="206"/>
        <v>432</v>
      </c>
      <c r="AI1903" t="str">
        <f t="shared" si="207"/>
        <v>Platinum Customer</v>
      </c>
    </row>
    <row r="1904" spans="1:35" x14ac:dyDescent="0.3">
      <c r="A1904">
        <v>174</v>
      </c>
      <c r="B1904" t="s">
        <v>5651</v>
      </c>
      <c r="C1904">
        <v>2148</v>
      </c>
      <c r="D1904" t="s">
        <v>24</v>
      </c>
      <c r="E1904" t="s">
        <v>25</v>
      </c>
      <c r="F1904">
        <v>9</v>
      </c>
      <c r="G1904" t="s">
        <v>3914</v>
      </c>
      <c r="H1904" t="s">
        <v>5652</v>
      </c>
      <c r="I1904" t="str">
        <f>VLOOKUP(A1904,[1]Transactions!$A$2:$Y$3480,8,FALSE)</f>
        <v>Touring</v>
      </c>
      <c r="J1904">
        <f>VLOOKUP(A1904,[1]Transactions!$A$2:$Y$3480,13,FALSE)</f>
        <v>1103.43</v>
      </c>
      <c r="K1904" s="4">
        <f>VLOOKUP(A1904,[1]Transactions!$A$2:$Y$3480,14,FALSE)</f>
        <v>34586</v>
      </c>
      <c r="M1904" t="b">
        <f>VLOOKUP(A1904,[1]Transactions!$A$2:$Y$3480,5,FALSE)</f>
        <v>0</v>
      </c>
      <c r="N1904" t="str">
        <f>VLOOKUP(A1904,[1]Transactions!$A$2:$Y$3480,6,FALSE)</f>
        <v>Approved</v>
      </c>
      <c r="O1904" t="str">
        <f>VLOOKUP(A1904,[1]Transactions!$A$1:$Y$3480,7,FALSE)</f>
        <v>WeareA2B</v>
      </c>
      <c r="P1904" t="s">
        <v>43</v>
      </c>
      <c r="Q1904">
        <v>93</v>
      </c>
      <c r="R1904" t="s">
        <v>51</v>
      </c>
      <c r="S1904" t="s">
        <v>30</v>
      </c>
      <c r="T1904" t="s">
        <v>31</v>
      </c>
      <c r="U1904" t="s">
        <v>32</v>
      </c>
      <c r="V1904" t="s">
        <v>47</v>
      </c>
      <c r="W1904">
        <v>12</v>
      </c>
      <c r="X1904">
        <v>10</v>
      </c>
      <c r="Y1904">
        <v>12893.57</v>
      </c>
      <c r="Z1904">
        <v>5265.33</v>
      </c>
      <c r="AA1904">
        <v>30</v>
      </c>
      <c r="AB1904">
        <v>11</v>
      </c>
      <c r="AC1904">
        <v>10</v>
      </c>
      <c r="AD1904">
        <v>7628.24</v>
      </c>
      <c r="AE1904">
        <f t="shared" si="209"/>
        <v>4</v>
      </c>
      <c r="AF1904">
        <f t="shared" si="208"/>
        <v>2</v>
      </c>
      <c r="AG1904">
        <f t="shared" si="205"/>
        <v>1</v>
      </c>
      <c r="AH1904">
        <f t="shared" si="206"/>
        <v>421</v>
      </c>
      <c r="AI1904" t="str">
        <f t="shared" si="207"/>
        <v>Platinum Customer</v>
      </c>
    </row>
    <row r="1905" spans="1:35" x14ac:dyDescent="0.3">
      <c r="A1905">
        <v>754</v>
      </c>
      <c r="B1905" t="s">
        <v>5653</v>
      </c>
      <c r="C1905">
        <v>3850</v>
      </c>
      <c r="D1905" t="s">
        <v>40</v>
      </c>
      <c r="E1905" t="s">
        <v>25</v>
      </c>
      <c r="F1905">
        <v>4</v>
      </c>
      <c r="G1905" t="s">
        <v>5654</v>
      </c>
      <c r="H1905" t="s">
        <v>5655</v>
      </c>
      <c r="I1905" t="str">
        <f>VLOOKUP(A1905,[1]Transactions!$A$2:$Y$3480,8,FALSE)</f>
        <v>Standard</v>
      </c>
      <c r="J1905">
        <f>VLOOKUP(A1905,[1]Transactions!$A$2:$Y$3480,13,FALSE)</f>
        <v>547.28</v>
      </c>
      <c r="K1905" s="4">
        <f>VLOOKUP(A1905,[1]Transactions!$A$2:$Y$3480,14,FALSE)</f>
        <v>42218</v>
      </c>
      <c r="M1905" t="b">
        <f>VLOOKUP(A1905,[1]Transactions!$A$2:$Y$3480,5,FALSE)</f>
        <v>0</v>
      </c>
      <c r="N1905" t="str">
        <f>VLOOKUP(A1905,[1]Transactions!$A$2:$Y$3480,6,FALSE)</f>
        <v>Approved</v>
      </c>
      <c r="O1905" t="str">
        <f>VLOOKUP(A1905,[1]Transactions!$A$1:$Y$3480,7,FALSE)</f>
        <v>WeareA2B</v>
      </c>
      <c r="P1905" t="s">
        <v>43</v>
      </c>
      <c r="Q1905">
        <v>15</v>
      </c>
      <c r="R1905" t="s">
        <v>599</v>
      </c>
      <c r="S1905" t="s">
        <v>45</v>
      </c>
      <c r="T1905" t="s">
        <v>31</v>
      </c>
      <c r="U1905" t="s">
        <v>32</v>
      </c>
      <c r="V1905" t="s">
        <v>47</v>
      </c>
      <c r="W1905">
        <v>14</v>
      </c>
      <c r="X1905">
        <v>2</v>
      </c>
      <c r="Y1905">
        <v>814.03</v>
      </c>
      <c r="Z1905">
        <v>721.02</v>
      </c>
      <c r="AA1905">
        <v>41</v>
      </c>
      <c r="AB1905">
        <v>210</v>
      </c>
      <c r="AC1905">
        <v>2</v>
      </c>
      <c r="AD1905">
        <v>93.01</v>
      </c>
      <c r="AE1905">
        <f t="shared" si="209"/>
        <v>1</v>
      </c>
      <c r="AF1905">
        <f t="shared" si="208"/>
        <v>4</v>
      </c>
      <c r="AG1905">
        <f t="shared" si="205"/>
        <v>4</v>
      </c>
      <c r="AH1905">
        <f t="shared" si="206"/>
        <v>144</v>
      </c>
      <c r="AI1905" t="str">
        <f t="shared" si="207"/>
        <v>Bronz customer</v>
      </c>
    </row>
    <row r="1906" spans="1:35" x14ac:dyDescent="0.3">
      <c r="A1906">
        <v>855</v>
      </c>
      <c r="B1906" t="s">
        <v>5656</v>
      </c>
      <c r="C1906">
        <v>4415</v>
      </c>
      <c r="D1906" t="s">
        <v>53</v>
      </c>
      <c r="E1906" t="s">
        <v>25</v>
      </c>
      <c r="F1906">
        <v>2</v>
      </c>
      <c r="G1906" t="s">
        <v>5657</v>
      </c>
      <c r="H1906" t="s">
        <v>5658</v>
      </c>
      <c r="I1906" t="str">
        <f>VLOOKUP(A1906,[1]Transactions!$A$2:$Y$3480,8,FALSE)</f>
        <v>Standard</v>
      </c>
      <c r="J1906">
        <f>VLOOKUP(A1906,[1]Transactions!$A$2:$Y$3480,13,FALSE)</f>
        <v>17.869999999999997</v>
      </c>
      <c r="K1906" s="4">
        <f>VLOOKUP(A1906,[1]Transactions!$A$2:$Y$3480,14,FALSE)</f>
        <v>40784</v>
      </c>
      <c r="M1906" t="b">
        <f>VLOOKUP(A1906,[1]Transactions!$A$2:$Y$3480,5,FALSE)</f>
        <v>0</v>
      </c>
      <c r="N1906" t="str">
        <f>VLOOKUP(A1906,[1]Transactions!$A$2:$Y$3480,6,FALSE)</f>
        <v>Approved</v>
      </c>
      <c r="O1906" t="str">
        <f>VLOOKUP(A1906,[1]Transactions!$A$1:$Y$3480,7,FALSE)</f>
        <v>Solex</v>
      </c>
      <c r="P1906" t="s">
        <v>43</v>
      </c>
      <c r="Q1906">
        <v>74</v>
      </c>
      <c r="R1906" t="s">
        <v>307</v>
      </c>
      <c r="S1906" t="s">
        <v>57</v>
      </c>
      <c r="T1906" t="s">
        <v>46</v>
      </c>
      <c r="U1906" t="s">
        <v>32</v>
      </c>
      <c r="V1906" t="s">
        <v>33</v>
      </c>
      <c r="W1906">
        <v>16</v>
      </c>
      <c r="X1906">
        <v>4</v>
      </c>
      <c r="Y1906">
        <v>7241.66</v>
      </c>
      <c r="Z1906">
        <v>4190.8999999999996</v>
      </c>
      <c r="AA1906">
        <v>45</v>
      </c>
      <c r="AB1906">
        <v>104</v>
      </c>
      <c r="AC1906">
        <v>4</v>
      </c>
      <c r="AD1906">
        <v>3050.76</v>
      </c>
      <c r="AE1906">
        <f t="shared" si="209"/>
        <v>1</v>
      </c>
      <c r="AF1906">
        <f t="shared" si="208"/>
        <v>4</v>
      </c>
      <c r="AG1906">
        <f t="shared" si="205"/>
        <v>2</v>
      </c>
      <c r="AH1906">
        <f t="shared" si="206"/>
        <v>142</v>
      </c>
      <c r="AI1906" t="str">
        <f t="shared" si="207"/>
        <v>Bronz customer</v>
      </c>
    </row>
    <row r="1907" spans="1:35" x14ac:dyDescent="0.3">
      <c r="A1907">
        <v>1910</v>
      </c>
      <c r="B1907" t="s">
        <v>5659</v>
      </c>
      <c r="C1907">
        <v>2358</v>
      </c>
      <c r="D1907" t="s">
        <v>24</v>
      </c>
      <c r="E1907" t="s">
        <v>25</v>
      </c>
      <c r="F1907">
        <v>2</v>
      </c>
      <c r="G1907" t="s">
        <v>5660</v>
      </c>
      <c r="H1907" t="s">
        <v>5661</v>
      </c>
      <c r="I1907" t="str">
        <f>VLOOKUP(A1907,[1]Transactions!$A$2:$Y$3480,8,FALSE)</f>
        <v>Road</v>
      </c>
      <c r="J1907">
        <f>VLOOKUP(A1907,[1]Transactions!$A$2:$Y$3480,13,FALSE)</f>
        <v>75.480000000000018</v>
      </c>
      <c r="K1907" s="4">
        <f>VLOOKUP(A1907,[1]Transactions!$A$2:$Y$3480,14,FALSE)</f>
        <v>38339</v>
      </c>
      <c r="M1907" t="b">
        <f>VLOOKUP(A1907,[1]Transactions!$A$2:$Y$3480,5,FALSE)</f>
        <v>0</v>
      </c>
      <c r="N1907" t="str">
        <f>VLOOKUP(A1907,[1]Transactions!$A$2:$Y$3480,6,FALSE)</f>
        <v>Approved</v>
      </c>
      <c r="O1907" t="str">
        <f>VLOOKUP(A1907,[1]Transactions!$A$1:$Y$3480,7,FALSE)</f>
        <v>Trek Bicycles</v>
      </c>
      <c r="P1907" t="s">
        <v>43</v>
      </c>
      <c r="Q1907">
        <v>20</v>
      </c>
      <c r="R1907" t="s">
        <v>3681</v>
      </c>
      <c r="S1907" t="s">
        <v>176</v>
      </c>
      <c r="T1907" t="s">
        <v>46</v>
      </c>
      <c r="U1907" t="s">
        <v>32</v>
      </c>
      <c r="V1907" t="s">
        <v>33</v>
      </c>
      <c r="W1907">
        <v>14</v>
      </c>
      <c r="X1907">
        <v>3</v>
      </c>
      <c r="Y1907">
        <v>3041.75</v>
      </c>
      <c r="Z1907">
        <v>2134.3000000000002</v>
      </c>
      <c r="AA1907">
        <v>61</v>
      </c>
      <c r="AB1907">
        <v>17</v>
      </c>
      <c r="AC1907">
        <v>3</v>
      </c>
      <c r="AD1907">
        <v>907.45</v>
      </c>
      <c r="AE1907">
        <f t="shared" si="209"/>
        <v>4</v>
      </c>
      <c r="AF1907">
        <f t="shared" si="208"/>
        <v>4</v>
      </c>
      <c r="AG1907">
        <f t="shared" si="205"/>
        <v>4</v>
      </c>
      <c r="AH1907">
        <f t="shared" si="206"/>
        <v>444</v>
      </c>
      <c r="AI1907" t="str">
        <f t="shared" si="207"/>
        <v>Platinum Customer</v>
      </c>
    </row>
    <row r="1908" spans="1:35" x14ac:dyDescent="0.3">
      <c r="A1908">
        <v>1839</v>
      </c>
      <c r="B1908" t="s">
        <v>5662</v>
      </c>
      <c r="C1908">
        <v>4152</v>
      </c>
      <c r="D1908" t="s">
        <v>53</v>
      </c>
      <c r="E1908" t="s">
        <v>25</v>
      </c>
      <c r="F1908">
        <v>8</v>
      </c>
      <c r="G1908" t="s">
        <v>5663</v>
      </c>
      <c r="H1908" t="s">
        <v>5664</v>
      </c>
      <c r="I1908" t="str">
        <f>VLOOKUP(A1908,[1]Transactions!$A$2:$Y$3480,8,FALSE)</f>
        <v>Standard</v>
      </c>
      <c r="J1908">
        <f>VLOOKUP(A1908,[1]Transactions!$A$2:$Y$3480,13,FALSE)</f>
        <v>1592.19</v>
      </c>
      <c r="K1908" s="4">
        <f>VLOOKUP(A1908,[1]Transactions!$A$2:$Y$3480,14,FALSE)</f>
        <v>37499</v>
      </c>
      <c r="M1908" t="b">
        <f>VLOOKUP(A1908,[1]Transactions!$A$2:$Y$3480,5,FALSE)</f>
        <v>0</v>
      </c>
      <c r="N1908" t="str">
        <f>VLOOKUP(A1908,[1]Transactions!$A$2:$Y$3480,6,FALSE)</f>
        <v>Approved</v>
      </c>
      <c r="O1908" t="str">
        <f>VLOOKUP(A1908,[1]Transactions!$A$1:$Y$3480,7,FALSE)</f>
        <v>OHM Cycles</v>
      </c>
      <c r="P1908" t="s">
        <v>43</v>
      </c>
      <c r="Q1908">
        <v>60</v>
      </c>
      <c r="R1908" t="s">
        <v>111</v>
      </c>
      <c r="S1908" t="s">
        <v>96</v>
      </c>
      <c r="T1908" t="s">
        <v>46</v>
      </c>
      <c r="U1908" t="s">
        <v>32</v>
      </c>
      <c r="V1908" t="s">
        <v>33</v>
      </c>
      <c r="W1908">
        <v>5</v>
      </c>
      <c r="X1908">
        <v>7</v>
      </c>
      <c r="Y1908">
        <v>5930.82</v>
      </c>
      <c r="Z1908">
        <v>3146.82</v>
      </c>
      <c r="AA1908">
        <v>33</v>
      </c>
      <c r="AB1908">
        <v>49</v>
      </c>
      <c r="AC1908">
        <v>7</v>
      </c>
      <c r="AD1908">
        <v>2784</v>
      </c>
      <c r="AE1908">
        <f t="shared" si="209"/>
        <v>2</v>
      </c>
      <c r="AF1908">
        <f t="shared" si="208"/>
        <v>3</v>
      </c>
      <c r="AG1908">
        <f t="shared" si="205"/>
        <v>3</v>
      </c>
      <c r="AH1908">
        <f t="shared" si="206"/>
        <v>233</v>
      </c>
      <c r="AI1908" t="str">
        <f t="shared" si="207"/>
        <v>Gold Customerr</v>
      </c>
    </row>
    <row r="1909" spans="1:35" x14ac:dyDescent="0.3">
      <c r="A1909">
        <v>850</v>
      </c>
      <c r="B1909" t="s">
        <v>5665</v>
      </c>
      <c r="C1909">
        <v>2163</v>
      </c>
      <c r="D1909" t="s">
        <v>24</v>
      </c>
      <c r="E1909" t="s">
        <v>25</v>
      </c>
      <c r="F1909">
        <v>9</v>
      </c>
      <c r="G1909" t="s">
        <v>5666</v>
      </c>
      <c r="H1909" t="s">
        <v>5667</v>
      </c>
      <c r="I1909" t="str">
        <f>VLOOKUP(A1909,[1]Transactions!$A$2:$Y$3480,8,FALSE)</f>
        <v>Standard</v>
      </c>
      <c r="J1909">
        <f>VLOOKUP(A1909,[1]Transactions!$A$2:$Y$3480,13,FALSE)</f>
        <v>834.93999999999994</v>
      </c>
      <c r="K1909" s="4">
        <f>VLOOKUP(A1909,[1]Transactions!$A$2:$Y$3480,14,FALSE)</f>
        <v>37874</v>
      </c>
      <c r="M1909" t="b">
        <f>VLOOKUP(A1909,[1]Transactions!$A$2:$Y$3480,5,FALSE)</f>
        <v>0</v>
      </c>
      <c r="N1909" t="str">
        <f>VLOOKUP(A1909,[1]Transactions!$A$2:$Y$3480,6,FALSE)</f>
        <v>Approved</v>
      </c>
      <c r="O1909" t="str">
        <f>VLOOKUP(A1909,[1]Transactions!$A$1:$Y$3480,7,FALSE)</f>
        <v>WeareA2B</v>
      </c>
      <c r="P1909" t="s">
        <v>28</v>
      </c>
      <c r="Q1909">
        <v>79</v>
      </c>
      <c r="R1909" t="s">
        <v>265</v>
      </c>
      <c r="S1909" t="s">
        <v>30</v>
      </c>
      <c r="T1909" t="s">
        <v>31</v>
      </c>
      <c r="U1909" t="s">
        <v>32</v>
      </c>
      <c r="V1909" t="s">
        <v>47</v>
      </c>
      <c r="W1909">
        <v>1</v>
      </c>
      <c r="X1909">
        <v>8</v>
      </c>
      <c r="Y1909">
        <v>7476.79</v>
      </c>
      <c r="Z1909">
        <v>4638.07</v>
      </c>
      <c r="AA1909">
        <v>19</v>
      </c>
      <c r="AB1909">
        <v>34</v>
      </c>
      <c r="AC1909">
        <v>8</v>
      </c>
      <c r="AD1909">
        <v>2838.72</v>
      </c>
      <c r="AE1909">
        <f t="shared" si="209"/>
        <v>3</v>
      </c>
      <c r="AF1909">
        <f t="shared" si="208"/>
        <v>2</v>
      </c>
      <c r="AG1909">
        <f t="shared" si="205"/>
        <v>3</v>
      </c>
      <c r="AH1909">
        <f t="shared" si="206"/>
        <v>323</v>
      </c>
      <c r="AI1909" t="str">
        <f t="shared" si="207"/>
        <v>Silver Customer</v>
      </c>
    </row>
    <row r="1910" spans="1:35" x14ac:dyDescent="0.3">
      <c r="A1910">
        <v>140</v>
      </c>
      <c r="B1910" t="s">
        <v>5668</v>
      </c>
      <c r="C1910">
        <v>3186</v>
      </c>
      <c r="D1910" t="s">
        <v>40</v>
      </c>
      <c r="E1910" t="s">
        <v>25</v>
      </c>
      <c r="F1910">
        <v>9</v>
      </c>
      <c r="G1910" t="s">
        <v>5669</v>
      </c>
      <c r="H1910" t="s">
        <v>5670</v>
      </c>
      <c r="I1910" t="str">
        <f>VLOOKUP(A1910,[1]Transactions!$A$2:$Y$3480,8,FALSE)</f>
        <v>Standard</v>
      </c>
      <c r="J1910">
        <f>VLOOKUP(A1910,[1]Transactions!$A$2:$Y$3480,13,FALSE)</f>
        <v>509.97</v>
      </c>
      <c r="K1910" s="4">
        <f>VLOOKUP(A1910,[1]Transactions!$A$2:$Y$3480,14,FALSE)</f>
        <v>42560</v>
      </c>
      <c r="M1910" t="b">
        <f>VLOOKUP(A1910,[1]Transactions!$A$2:$Y$3480,5,FALSE)</f>
        <v>0</v>
      </c>
      <c r="N1910" t="str">
        <f>VLOOKUP(A1910,[1]Transactions!$A$2:$Y$3480,6,FALSE)</f>
        <v>Approved</v>
      </c>
      <c r="O1910" t="str">
        <f>VLOOKUP(A1910,[1]Transactions!$A$1:$Y$3480,7,FALSE)</f>
        <v>Giant Bicycles</v>
      </c>
      <c r="P1910" t="s">
        <v>28</v>
      </c>
      <c r="Q1910">
        <v>9</v>
      </c>
      <c r="R1910" t="s">
        <v>1513</v>
      </c>
      <c r="S1910" t="s">
        <v>119</v>
      </c>
      <c r="T1910" t="s">
        <v>31</v>
      </c>
      <c r="U1910" t="s">
        <v>32</v>
      </c>
      <c r="V1910" t="s">
        <v>47</v>
      </c>
      <c r="W1910">
        <v>2</v>
      </c>
      <c r="X1910">
        <v>6</v>
      </c>
      <c r="Y1910">
        <v>7649.34</v>
      </c>
      <c r="Z1910">
        <v>4949.4399999999996</v>
      </c>
      <c r="AA1910">
        <v>26</v>
      </c>
      <c r="AB1910">
        <v>3</v>
      </c>
      <c r="AC1910">
        <v>6</v>
      </c>
      <c r="AD1910">
        <v>2699.9</v>
      </c>
      <c r="AE1910">
        <f t="shared" si="209"/>
        <v>4</v>
      </c>
      <c r="AF1910">
        <f t="shared" si="208"/>
        <v>3</v>
      </c>
      <c r="AG1910">
        <f t="shared" si="205"/>
        <v>3</v>
      </c>
      <c r="AH1910">
        <f t="shared" si="206"/>
        <v>433</v>
      </c>
      <c r="AI1910" t="str">
        <f t="shared" si="207"/>
        <v>Platinum Customer</v>
      </c>
    </row>
    <row r="1911" spans="1:35" x14ac:dyDescent="0.3">
      <c r="A1911">
        <v>1085</v>
      </c>
      <c r="B1911" t="s">
        <v>5671</v>
      </c>
      <c r="C1911">
        <v>4509</v>
      </c>
      <c r="D1911" t="s">
        <v>53</v>
      </c>
      <c r="E1911" t="s">
        <v>25</v>
      </c>
      <c r="F1911">
        <v>7</v>
      </c>
      <c r="G1911" t="s">
        <v>4836</v>
      </c>
      <c r="H1911" t="s">
        <v>818</v>
      </c>
      <c r="I1911" t="str">
        <f>VLOOKUP(A1911,[1]Transactions!$A$2:$Y$3480,8,FALSE)</f>
        <v>Standard</v>
      </c>
      <c r="J1911">
        <f>VLOOKUP(A1911,[1]Transactions!$A$2:$Y$3480,13,FALSE)</f>
        <v>737.56999999999994</v>
      </c>
      <c r="K1911" s="4">
        <f>VLOOKUP(A1911,[1]Transactions!$A$2:$Y$3480,14,FALSE)</f>
        <v>41533</v>
      </c>
      <c r="M1911" t="b">
        <f>VLOOKUP(A1911,[1]Transactions!$A$2:$Y$3480,5,FALSE)</f>
        <v>0</v>
      </c>
      <c r="N1911" t="str">
        <f>VLOOKUP(A1911,[1]Transactions!$A$2:$Y$3480,6,FALSE)</f>
        <v>Approved</v>
      </c>
      <c r="O1911" t="str">
        <f>VLOOKUP(A1911,[1]Transactions!$A$1:$Y$3480,7,FALSE)</f>
        <v>Norco Bicycles</v>
      </c>
      <c r="P1911" t="s">
        <v>28</v>
      </c>
      <c r="Q1911">
        <v>4</v>
      </c>
      <c r="R1911" t="s">
        <v>111</v>
      </c>
      <c r="S1911" t="s">
        <v>30</v>
      </c>
      <c r="T1911" t="s">
        <v>31</v>
      </c>
      <c r="U1911" t="s">
        <v>32</v>
      </c>
      <c r="V1911" t="s">
        <v>47</v>
      </c>
      <c r="W1911">
        <v>8</v>
      </c>
      <c r="X1911">
        <v>4</v>
      </c>
      <c r="Y1911">
        <v>2487.6999999999998</v>
      </c>
      <c r="Z1911">
        <v>1406.05</v>
      </c>
      <c r="AA1911">
        <v>45</v>
      </c>
      <c r="AB1911">
        <v>64</v>
      </c>
      <c r="AC1911">
        <v>4</v>
      </c>
      <c r="AD1911">
        <v>1081.6500000000001</v>
      </c>
      <c r="AE1911">
        <f t="shared" si="209"/>
        <v>2</v>
      </c>
      <c r="AF1911">
        <f t="shared" si="208"/>
        <v>4</v>
      </c>
      <c r="AG1911">
        <f t="shared" si="205"/>
        <v>4</v>
      </c>
      <c r="AH1911">
        <f t="shared" si="206"/>
        <v>244</v>
      </c>
      <c r="AI1911" t="str">
        <f t="shared" si="207"/>
        <v>Gold Customerr</v>
      </c>
    </row>
    <row r="1912" spans="1:35" x14ac:dyDescent="0.3">
      <c r="A1912">
        <v>1611</v>
      </c>
      <c r="B1912" t="s">
        <v>5672</v>
      </c>
      <c r="C1912">
        <v>2261</v>
      </c>
      <c r="D1912" t="s">
        <v>24</v>
      </c>
      <c r="E1912" t="s">
        <v>25</v>
      </c>
      <c r="F1912">
        <v>9</v>
      </c>
      <c r="G1912" t="s">
        <v>5673</v>
      </c>
      <c r="I1912" t="str">
        <f>VLOOKUP(A1912,[1]Transactions!$A$2:$Y$3480,8,FALSE)</f>
        <v>Standard</v>
      </c>
      <c r="J1912">
        <f>VLOOKUP(A1912,[1]Transactions!$A$2:$Y$3480,13,FALSE)</f>
        <v>812.44</v>
      </c>
      <c r="K1912" s="4">
        <f>VLOOKUP(A1912,[1]Transactions!$A$2:$Y$3480,14,FALSE)</f>
        <v>41064</v>
      </c>
      <c r="M1912" t="b">
        <f>VLOOKUP(A1912,[1]Transactions!$A$2:$Y$3480,5,FALSE)</f>
        <v>1</v>
      </c>
      <c r="N1912" t="str">
        <f>VLOOKUP(A1912,[1]Transactions!$A$2:$Y$3480,6,FALSE)</f>
        <v>Approved</v>
      </c>
      <c r="O1912" t="str">
        <f>VLOOKUP(A1912,[1]Transactions!$A$1:$Y$3480,7,FALSE)</f>
        <v>WeareA2B</v>
      </c>
      <c r="P1912" t="s">
        <v>28</v>
      </c>
      <c r="Q1912">
        <v>93</v>
      </c>
      <c r="R1912" t="s">
        <v>3840</v>
      </c>
      <c r="S1912" t="s">
        <v>30</v>
      </c>
      <c r="T1912" t="s">
        <v>46</v>
      </c>
      <c r="U1912" t="s">
        <v>32</v>
      </c>
      <c r="V1912" t="s">
        <v>33</v>
      </c>
      <c r="W1912">
        <v>13</v>
      </c>
      <c r="X1912">
        <v>12</v>
      </c>
      <c r="Y1912">
        <v>13692.47</v>
      </c>
      <c r="Z1912">
        <v>8242.1299999999992</v>
      </c>
      <c r="AA1912">
        <v>48</v>
      </c>
      <c r="AB1912">
        <v>41</v>
      </c>
      <c r="AC1912">
        <v>12</v>
      </c>
      <c r="AD1912">
        <v>5450.34</v>
      </c>
      <c r="AE1912">
        <f t="shared" si="209"/>
        <v>3</v>
      </c>
      <c r="AF1912">
        <f t="shared" si="208"/>
        <v>2</v>
      </c>
      <c r="AG1912">
        <f t="shared" si="205"/>
        <v>1</v>
      </c>
      <c r="AH1912">
        <f t="shared" si="206"/>
        <v>321</v>
      </c>
      <c r="AI1912" t="str">
        <f t="shared" si="207"/>
        <v>Silver Customer</v>
      </c>
    </row>
    <row r="1913" spans="1:35" x14ac:dyDescent="0.3">
      <c r="A1913">
        <v>2705</v>
      </c>
      <c r="B1913" t="s">
        <v>5674</v>
      </c>
      <c r="C1913">
        <v>4815</v>
      </c>
      <c r="D1913" t="s">
        <v>53</v>
      </c>
      <c r="E1913" t="s">
        <v>25</v>
      </c>
      <c r="F1913">
        <v>2</v>
      </c>
      <c r="G1913" t="s">
        <v>5675</v>
      </c>
      <c r="H1913" t="s">
        <v>5676</v>
      </c>
      <c r="I1913" t="str">
        <f>VLOOKUP(A1913,[1]Transactions!$A$2:$Y$3480,8,FALSE)</f>
        <v>Standard</v>
      </c>
      <c r="J1913">
        <f>VLOOKUP(A1913,[1]Transactions!$A$2:$Y$3480,13,FALSE)</f>
        <v>155.65000000000009</v>
      </c>
      <c r="K1913" s="4">
        <f>VLOOKUP(A1913,[1]Transactions!$A$2:$Y$3480,14,FALSE)</f>
        <v>42458</v>
      </c>
      <c r="M1913" t="b">
        <f>VLOOKUP(A1913,[1]Transactions!$A$2:$Y$3480,5,FALSE)</f>
        <v>1</v>
      </c>
      <c r="N1913" t="str">
        <f>VLOOKUP(A1913,[1]Transactions!$A$2:$Y$3480,6,FALSE)</f>
        <v>Approved</v>
      </c>
      <c r="O1913" t="str">
        <f>VLOOKUP(A1913,[1]Transactions!$A$1:$Y$3480,7,FALSE)</f>
        <v>WeareA2B</v>
      </c>
      <c r="P1913" t="s">
        <v>43</v>
      </c>
      <c r="Q1913">
        <v>11</v>
      </c>
      <c r="R1913" t="s">
        <v>449</v>
      </c>
      <c r="S1913" t="s">
        <v>119</v>
      </c>
      <c r="T1913" t="s">
        <v>31</v>
      </c>
      <c r="U1913" t="s">
        <v>32</v>
      </c>
      <c r="V1913" t="s">
        <v>47</v>
      </c>
      <c r="W1913">
        <v>3</v>
      </c>
      <c r="X1913">
        <v>8</v>
      </c>
      <c r="Y1913">
        <v>10063.4</v>
      </c>
      <c r="Z1913">
        <v>4592.7</v>
      </c>
      <c r="AA1913">
        <v>23</v>
      </c>
      <c r="AB1913">
        <v>2</v>
      </c>
      <c r="AC1913">
        <v>8</v>
      </c>
      <c r="AD1913">
        <v>5470.7</v>
      </c>
      <c r="AE1913">
        <f t="shared" si="209"/>
        <v>4</v>
      </c>
      <c r="AF1913">
        <f t="shared" si="208"/>
        <v>2</v>
      </c>
      <c r="AG1913">
        <f t="shared" si="205"/>
        <v>1</v>
      </c>
      <c r="AH1913">
        <f t="shared" si="206"/>
        <v>421</v>
      </c>
      <c r="AI1913" t="str">
        <f t="shared" si="207"/>
        <v>Platinum Customer</v>
      </c>
    </row>
    <row r="1914" spans="1:35" x14ac:dyDescent="0.3">
      <c r="A1914">
        <v>3041</v>
      </c>
      <c r="B1914" t="s">
        <v>5677</v>
      </c>
      <c r="C1914">
        <v>4211</v>
      </c>
      <c r="D1914" t="s">
        <v>53</v>
      </c>
      <c r="E1914" t="s">
        <v>25</v>
      </c>
      <c r="F1914">
        <v>7</v>
      </c>
      <c r="G1914" t="s">
        <v>5678</v>
      </c>
      <c r="H1914" t="s">
        <v>5679</v>
      </c>
      <c r="I1914" t="str">
        <f>VLOOKUP(A1914,[1]Transactions!$A$2:$Y$3480,8,FALSE)</f>
        <v>Standard</v>
      </c>
      <c r="J1914">
        <f>VLOOKUP(A1914,[1]Transactions!$A$2:$Y$3480,13,FALSE)</f>
        <v>91.15</v>
      </c>
      <c r="K1914" s="4">
        <f>VLOOKUP(A1914,[1]Transactions!$A$2:$Y$3480,14,FALSE)</f>
        <v>40649</v>
      </c>
      <c r="M1914" t="b">
        <f>VLOOKUP(A1914,[1]Transactions!$A$2:$Y$3480,5,FALSE)</f>
        <v>1</v>
      </c>
      <c r="N1914" t="str">
        <f>VLOOKUP(A1914,[1]Transactions!$A$2:$Y$3480,6,FALSE)</f>
        <v>Approved</v>
      </c>
      <c r="O1914" t="str">
        <f>VLOOKUP(A1914,[1]Transactions!$A$1:$Y$3480,7,FALSE)</f>
        <v>OHM Cycles</v>
      </c>
      <c r="P1914" t="s">
        <v>43</v>
      </c>
      <c r="Q1914">
        <v>20</v>
      </c>
      <c r="R1914" t="s">
        <v>453</v>
      </c>
      <c r="S1914" t="s">
        <v>57</v>
      </c>
      <c r="T1914" t="s">
        <v>31</v>
      </c>
      <c r="U1914" t="s">
        <v>32</v>
      </c>
      <c r="V1914" t="s">
        <v>33</v>
      </c>
      <c r="W1914">
        <v>11</v>
      </c>
      <c r="X1914">
        <v>2</v>
      </c>
      <c r="Y1914">
        <v>3469.37</v>
      </c>
      <c r="Z1914">
        <v>2257.8000000000002</v>
      </c>
      <c r="AA1914">
        <v>46</v>
      </c>
      <c r="AB1914">
        <v>124</v>
      </c>
      <c r="AC1914">
        <v>2</v>
      </c>
      <c r="AD1914">
        <v>1211.57</v>
      </c>
      <c r="AE1914">
        <f t="shared" si="209"/>
        <v>1</v>
      </c>
      <c r="AF1914">
        <f t="shared" si="208"/>
        <v>4</v>
      </c>
      <c r="AG1914">
        <f t="shared" si="205"/>
        <v>4</v>
      </c>
      <c r="AH1914">
        <f t="shared" si="206"/>
        <v>144</v>
      </c>
      <c r="AI1914" t="str">
        <f t="shared" si="207"/>
        <v>Bronz customer</v>
      </c>
    </row>
    <row r="1915" spans="1:35" x14ac:dyDescent="0.3">
      <c r="A1915">
        <v>1097</v>
      </c>
      <c r="B1915" t="s">
        <v>5680</v>
      </c>
      <c r="C1915">
        <v>2164</v>
      </c>
      <c r="D1915" t="s">
        <v>24</v>
      </c>
      <c r="E1915" t="s">
        <v>25</v>
      </c>
      <c r="F1915">
        <v>8</v>
      </c>
      <c r="G1915" t="s">
        <v>5681</v>
      </c>
      <c r="H1915" t="s">
        <v>5682</v>
      </c>
      <c r="I1915" t="str">
        <f>VLOOKUP(A1915,[1]Transactions!$A$2:$Y$3480,8,FALSE)</f>
        <v>Standard</v>
      </c>
      <c r="J1915">
        <f>VLOOKUP(A1915,[1]Transactions!$A$2:$Y$3480,13,FALSE)</f>
        <v>110.80999999999995</v>
      </c>
      <c r="K1915" s="4">
        <f>VLOOKUP(A1915,[1]Transactions!$A$2:$Y$3480,14,FALSE)</f>
        <v>33888</v>
      </c>
      <c r="M1915" t="b">
        <f>VLOOKUP(A1915,[1]Transactions!$A$2:$Y$3480,5,FALSE)</f>
        <v>0</v>
      </c>
      <c r="N1915" t="str">
        <f>VLOOKUP(A1915,[1]Transactions!$A$2:$Y$3480,6,FALSE)</f>
        <v>Approved</v>
      </c>
      <c r="O1915" t="str">
        <f>VLOOKUP(A1915,[1]Transactions!$A$1:$Y$3480,7,FALSE)</f>
        <v>Trek Bicycles</v>
      </c>
      <c r="P1915" t="s">
        <v>43</v>
      </c>
      <c r="Q1915">
        <v>71</v>
      </c>
      <c r="R1915" t="s">
        <v>1119</v>
      </c>
      <c r="S1915" t="s">
        <v>45</v>
      </c>
      <c r="T1915" t="s">
        <v>31</v>
      </c>
      <c r="U1915" t="s">
        <v>32</v>
      </c>
      <c r="V1915" t="s">
        <v>33</v>
      </c>
      <c r="W1915">
        <v>18</v>
      </c>
      <c r="X1915">
        <v>3</v>
      </c>
      <c r="Y1915">
        <v>2378.5100000000002</v>
      </c>
      <c r="Z1915">
        <v>1711.72</v>
      </c>
      <c r="AA1915">
        <v>52</v>
      </c>
      <c r="AB1915">
        <v>188</v>
      </c>
      <c r="AC1915">
        <v>3</v>
      </c>
      <c r="AD1915">
        <v>666.79</v>
      </c>
      <c r="AE1915">
        <f t="shared" si="209"/>
        <v>1</v>
      </c>
      <c r="AF1915">
        <f t="shared" si="208"/>
        <v>4</v>
      </c>
      <c r="AG1915">
        <f t="shared" si="205"/>
        <v>4</v>
      </c>
      <c r="AH1915">
        <f t="shared" si="206"/>
        <v>144</v>
      </c>
      <c r="AI1915" t="str">
        <f t="shared" si="207"/>
        <v>Bronz customer</v>
      </c>
    </row>
    <row r="1916" spans="1:35" x14ac:dyDescent="0.3">
      <c r="A1916">
        <v>25</v>
      </c>
      <c r="B1916" t="s">
        <v>5683</v>
      </c>
      <c r="C1916">
        <v>4413</v>
      </c>
      <c r="D1916" t="s">
        <v>53</v>
      </c>
      <c r="E1916" t="s">
        <v>25</v>
      </c>
      <c r="F1916">
        <v>3</v>
      </c>
      <c r="G1916" t="s">
        <v>5684</v>
      </c>
      <c r="H1916" t="s">
        <v>5685</v>
      </c>
      <c r="I1916" t="str">
        <f>VLOOKUP(A1916,[1]Transactions!$A$2:$Y$3480,8,FALSE)</f>
        <v>Touring</v>
      </c>
      <c r="J1916">
        <f>VLOOKUP(A1916,[1]Transactions!$A$2:$Y$3480,13,FALSE)</f>
        <v>1305.25</v>
      </c>
      <c r="K1916" s="4">
        <f>VLOOKUP(A1916,[1]Transactions!$A$2:$Y$3480,14,FALSE)</f>
        <v>34079</v>
      </c>
      <c r="M1916" t="b">
        <f>VLOOKUP(A1916,[1]Transactions!$A$2:$Y$3480,5,FALSE)</f>
        <v>0</v>
      </c>
      <c r="N1916" t="str">
        <f>VLOOKUP(A1916,[1]Transactions!$A$2:$Y$3480,6,FALSE)</f>
        <v>Approved</v>
      </c>
      <c r="O1916" t="str">
        <f>VLOOKUP(A1916,[1]Transactions!$A$1:$Y$3480,7,FALSE)</f>
        <v>WeareA2B</v>
      </c>
      <c r="P1916" t="s">
        <v>28</v>
      </c>
      <c r="Q1916">
        <v>72</v>
      </c>
      <c r="R1916" t="s">
        <v>3711</v>
      </c>
      <c r="S1916" t="s">
        <v>45</v>
      </c>
      <c r="T1916" t="s">
        <v>31</v>
      </c>
      <c r="U1916" t="s">
        <v>32</v>
      </c>
      <c r="V1916" t="s">
        <v>33</v>
      </c>
      <c r="W1916">
        <v>21</v>
      </c>
      <c r="X1916">
        <v>12</v>
      </c>
      <c r="Y1916">
        <v>9996.33</v>
      </c>
      <c r="Z1916">
        <v>4662.67</v>
      </c>
      <c r="AA1916">
        <v>43</v>
      </c>
      <c r="AB1916">
        <v>5</v>
      </c>
      <c r="AC1916">
        <v>12</v>
      </c>
      <c r="AD1916">
        <v>5333.66</v>
      </c>
      <c r="AE1916">
        <f t="shared" si="209"/>
        <v>4</v>
      </c>
      <c r="AF1916">
        <f t="shared" si="208"/>
        <v>2</v>
      </c>
      <c r="AG1916">
        <f t="shared" si="205"/>
        <v>1</v>
      </c>
      <c r="AH1916">
        <f t="shared" si="206"/>
        <v>421</v>
      </c>
      <c r="AI1916" t="str">
        <f t="shared" si="207"/>
        <v>Platinum Customer</v>
      </c>
    </row>
    <row r="1917" spans="1:35" x14ac:dyDescent="0.3">
      <c r="A1917">
        <v>2100</v>
      </c>
      <c r="B1917" t="s">
        <v>5686</v>
      </c>
      <c r="C1917">
        <v>3088</v>
      </c>
      <c r="D1917" t="s">
        <v>40</v>
      </c>
      <c r="E1917" t="s">
        <v>25</v>
      </c>
      <c r="F1917">
        <v>9</v>
      </c>
      <c r="G1917" t="s">
        <v>5687</v>
      </c>
      <c r="H1917" t="s">
        <v>5688</v>
      </c>
      <c r="I1917" t="str">
        <f>VLOOKUP(A1917,[1]Transactions!$A$2:$Y$3480,8,FALSE)</f>
        <v>Mountain</v>
      </c>
      <c r="J1917">
        <f>VLOOKUP(A1917,[1]Transactions!$A$2:$Y$3480,13,FALSE)</f>
        <v>114.93</v>
      </c>
      <c r="K1917" s="4">
        <f>VLOOKUP(A1917,[1]Transactions!$A$2:$Y$3480,14,FALSE)</f>
        <v>38206</v>
      </c>
      <c r="M1917" t="b">
        <f>VLOOKUP(A1917,[1]Transactions!$A$2:$Y$3480,5,FALSE)</f>
        <v>0</v>
      </c>
      <c r="N1917" t="str">
        <f>VLOOKUP(A1917,[1]Transactions!$A$2:$Y$3480,6,FALSE)</f>
        <v>Approved</v>
      </c>
      <c r="O1917" t="str">
        <f>VLOOKUP(A1917,[1]Transactions!$A$1:$Y$3480,7,FALSE)</f>
        <v>Trek Bicycles</v>
      </c>
      <c r="P1917" t="s">
        <v>28</v>
      </c>
      <c r="Q1917">
        <v>34</v>
      </c>
      <c r="R1917" t="s">
        <v>1450</v>
      </c>
      <c r="S1917" t="s">
        <v>219</v>
      </c>
      <c r="T1917" t="s">
        <v>31</v>
      </c>
      <c r="U1917" t="s">
        <v>32</v>
      </c>
      <c r="V1917" t="s">
        <v>47</v>
      </c>
      <c r="W1917">
        <v>14</v>
      </c>
      <c r="X1917">
        <v>5</v>
      </c>
      <c r="Y1917">
        <v>4288.18</v>
      </c>
      <c r="Z1917">
        <v>1888.62</v>
      </c>
      <c r="AA1917">
        <v>42</v>
      </c>
      <c r="AB1917">
        <v>18</v>
      </c>
      <c r="AC1917">
        <v>5</v>
      </c>
      <c r="AD1917">
        <v>2399.56</v>
      </c>
      <c r="AE1917">
        <f t="shared" si="209"/>
        <v>3</v>
      </c>
      <c r="AF1917">
        <f>_xlfn.IFS(AC1917&gt;=14,1,AND(AC1917&lt;=14,AC1917&gt;7),2,AND(AC1917&lt;=7,AC1917&gt;=5),3,AND(AC1917&lt;=4,AC1917&gt;0),4)</f>
        <v>3</v>
      </c>
      <c r="AG1917">
        <f t="shared" si="205"/>
        <v>3</v>
      </c>
      <c r="AH1917">
        <f t="shared" si="206"/>
        <v>333</v>
      </c>
      <c r="AI1917" t="str">
        <f t="shared" si="207"/>
        <v>Silver Customer</v>
      </c>
    </row>
    <row r="1918" spans="1:35" x14ac:dyDescent="0.3">
      <c r="A1918">
        <v>3232</v>
      </c>
      <c r="B1918" t="s">
        <v>5689</v>
      </c>
      <c r="C1918">
        <v>3070</v>
      </c>
      <c r="D1918" t="s">
        <v>40</v>
      </c>
      <c r="E1918" t="s">
        <v>25</v>
      </c>
      <c r="F1918">
        <v>10</v>
      </c>
      <c r="G1918" t="s">
        <v>1680</v>
      </c>
      <c r="H1918" t="s">
        <v>5690</v>
      </c>
      <c r="I1918" t="str">
        <f>VLOOKUP(A1918,[1]Transactions!$A$2:$Y$3480,8,FALSE)</f>
        <v>Standard</v>
      </c>
      <c r="J1918">
        <f>VLOOKUP(A1918,[1]Transactions!$A$2:$Y$3480,13,FALSE)</f>
        <v>1383.6100000000001</v>
      </c>
      <c r="K1918" s="4">
        <f>VLOOKUP(A1918,[1]Transactions!$A$2:$Y$3480,14,FALSE)</f>
        <v>36146</v>
      </c>
      <c r="M1918" t="b">
        <f>VLOOKUP(A1918,[1]Transactions!$A$2:$Y$3480,5,FALSE)</f>
        <v>1</v>
      </c>
      <c r="N1918" t="str">
        <f>VLOOKUP(A1918,[1]Transactions!$A$2:$Y$3480,6,FALSE)</f>
        <v>Approved</v>
      </c>
      <c r="O1918" t="str">
        <f>VLOOKUP(A1918,[1]Transactions!$A$1:$Y$3480,7,FALSE)</f>
        <v>Solex</v>
      </c>
      <c r="P1918" t="s">
        <v>43</v>
      </c>
      <c r="Q1918">
        <v>7</v>
      </c>
      <c r="R1918" t="s">
        <v>56</v>
      </c>
      <c r="S1918" t="s">
        <v>45</v>
      </c>
      <c r="T1918" t="s">
        <v>31</v>
      </c>
      <c r="U1918" t="s">
        <v>32</v>
      </c>
      <c r="V1918" t="s">
        <v>33</v>
      </c>
      <c r="W1918">
        <v>9</v>
      </c>
      <c r="X1918">
        <v>13</v>
      </c>
      <c r="Y1918">
        <v>13451.28</v>
      </c>
      <c r="Z1918">
        <v>4547.66</v>
      </c>
      <c r="AA1918">
        <v>26</v>
      </c>
      <c r="AB1918">
        <v>8</v>
      </c>
      <c r="AC1918">
        <v>13</v>
      </c>
      <c r="AD1918">
        <v>8903.6200000000008</v>
      </c>
      <c r="AE1918">
        <f t="shared" si="209"/>
        <v>4</v>
      </c>
      <c r="AF1918">
        <f t="shared" si="208"/>
        <v>2</v>
      </c>
      <c r="AG1918">
        <f t="shared" si="205"/>
        <v>1</v>
      </c>
      <c r="AH1918">
        <f t="shared" si="206"/>
        <v>421</v>
      </c>
      <c r="AI1918" t="str">
        <f t="shared" si="207"/>
        <v>Platinum Customer</v>
      </c>
    </row>
    <row r="1919" spans="1:35" x14ac:dyDescent="0.3">
      <c r="A1919">
        <v>2649</v>
      </c>
      <c r="B1919" t="s">
        <v>5691</v>
      </c>
      <c r="C1919">
        <v>2769</v>
      </c>
      <c r="D1919" t="s">
        <v>24</v>
      </c>
      <c r="E1919" t="s">
        <v>25</v>
      </c>
      <c r="F1919">
        <v>10</v>
      </c>
      <c r="G1919" t="s">
        <v>5692</v>
      </c>
      <c r="H1919" t="s">
        <v>5693</v>
      </c>
      <c r="I1919" t="str">
        <f>VLOOKUP(A1919,[1]Transactions!$A$2:$Y$3480,8,FALSE)</f>
        <v>Road</v>
      </c>
      <c r="J1919">
        <f>VLOOKUP(A1919,[1]Transactions!$A$2:$Y$3480,13,FALSE)</f>
        <v>64.92999999999995</v>
      </c>
      <c r="K1919" s="4">
        <f>VLOOKUP(A1919,[1]Transactions!$A$2:$Y$3480,14,FALSE)</f>
        <v>40410</v>
      </c>
      <c r="M1919" t="b">
        <f>VLOOKUP(A1919,[1]Transactions!$A$2:$Y$3480,5,FALSE)</f>
        <v>1</v>
      </c>
      <c r="N1919" t="str">
        <f>VLOOKUP(A1919,[1]Transactions!$A$2:$Y$3480,6,FALSE)</f>
        <v>Approved</v>
      </c>
      <c r="O1919" t="str">
        <f>VLOOKUP(A1919,[1]Transactions!$A$1:$Y$3480,7,FALSE)</f>
        <v>Giant Bicycles</v>
      </c>
      <c r="P1919" t="s">
        <v>28</v>
      </c>
      <c r="Q1919">
        <v>7</v>
      </c>
      <c r="R1919" t="s">
        <v>130</v>
      </c>
      <c r="S1919" t="s">
        <v>30</v>
      </c>
      <c r="T1919" t="s">
        <v>38</v>
      </c>
      <c r="U1919" t="s">
        <v>32</v>
      </c>
      <c r="V1919" t="s">
        <v>33</v>
      </c>
      <c r="W1919">
        <v>20</v>
      </c>
      <c r="X1919">
        <v>4</v>
      </c>
      <c r="Y1919">
        <v>6633.45</v>
      </c>
      <c r="Z1919">
        <v>2762.49</v>
      </c>
      <c r="AA1919">
        <v>34</v>
      </c>
      <c r="AB1919">
        <v>129</v>
      </c>
      <c r="AC1919">
        <v>4</v>
      </c>
      <c r="AD1919">
        <v>3870.96</v>
      </c>
      <c r="AE1919">
        <f t="shared" si="209"/>
        <v>1</v>
      </c>
      <c r="AF1919">
        <f t="shared" si="208"/>
        <v>4</v>
      </c>
      <c r="AG1919">
        <f t="shared" si="205"/>
        <v>2</v>
      </c>
      <c r="AH1919">
        <f t="shared" si="206"/>
        <v>142</v>
      </c>
      <c r="AI1919" t="str">
        <f t="shared" si="207"/>
        <v>Bronz customer</v>
      </c>
    </row>
    <row r="1920" spans="1:35" x14ac:dyDescent="0.3">
      <c r="A1920">
        <v>3025</v>
      </c>
      <c r="B1920" t="s">
        <v>5694</v>
      </c>
      <c r="C1920">
        <v>2155</v>
      </c>
      <c r="D1920" t="s">
        <v>24</v>
      </c>
      <c r="E1920" t="s">
        <v>25</v>
      </c>
      <c r="F1920">
        <v>11</v>
      </c>
      <c r="G1920" t="s">
        <v>3670</v>
      </c>
      <c r="H1920" t="s">
        <v>5695</v>
      </c>
      <c r="I1920" t="str">
        <f>VLOOKUP(A1920,[1]Transactions!$A$2:$Y$3480,8,FALSE)</f>
        <v>Standard</v>
      </c>
      <c r="J1920">
        <f>VLOOKUP(A1920,[1]Transactions!$A$2:$Y$3480,13,FALSE)</f>
        <v>50.66</v>
      </c>
      <c r="K1920" s="4">
        <f>VLOOKUP(A1920,[1]Transactions!$A$2:$Y$3480,14,FALSE)</f>
        <v>42458</v>
      </c>
      <c r="M1920" t="b">
        <f>VLOOKUP(A1920,[1]Transactions!$A$2:$Y$3480,5,FALSE)</f>
        <v>1</v>
      </c>
      <c r="N1920" t="str">
        <f>VLOOKUP(A1920,[1]Transactions!$A$2:$Y$3480,6,FALSE)</f>
        <v>Approved</v>
      </c>
      <c r="O1920" t="str">
        <f>VLOOKUP(A1920,[1]Transactions!$A$1:$Y$3480,7,FALSE)</f>
        <v>Solex</v>
      </c>
      <c r="P1920" t="s">
        <v>28</v>
      </c>
      <c r="Q1920">
        <v>27</v>
      </c>
      <c r="R1920" t="s">
        <v>1064</v>
      </c>
      <c r="S1920" t="s">
        <v>45</v>
      </c>
      <c r="T1920" t="s">
        <v>31</v>
      </c>
      <c r="U1920" t="s">
        <v>32</v>
      </c>
      <c r="V1920" t="s">
        <v>33</v>
      </c>
      <c r="W1920">
        <v>9</v>
      </c>
      <c r="X1920">
        <v>2</v>
      </c>
      <c r="Y1920">
        <v>2263.4899999999998</v>
      </c>
      <c r="Z1920">
        <v>611.19000000000005</v>
      </c>
      <c r="AA1920">
        <v>43</v>
      </c>
      <c r="AB1920">
        <v>125</v>
      </c>
      <c r="AC1920">
        <v>2</v>
      </c>
      <c r="AD1920">
        <v>1652.3</v>
      </c>
      <c r="AE1920">
        <f t="shared" si="209"/>
        <v>1</v>
      </c>
      <c r="AF1920">
        <f t="shared" si="208"/>
        <v>4</v>
      </c>
      <c r="AG1920">
        <f t="shared" si="205"/>
        <v>4</v>
      </c>
      <c r="AH1920">
        <f t="shared" si="206"/>
        <v>144</v>
      </c>
      <c r="AI1920" t="str">
        <f t="shared" si="207"/>
        <v>Bronz customer</v>
      </c>
    </row>
    <row r="1921" spans="1:35" x14ac:dyDescent="0.3">
      <c r="A1921">
        <v>1808</v>
      </c>
      <c r="B1921" t="s">
        <v>5696</v>
      </c>
      <c r="C1921">
        <v>2095</v>
      </c>
      <c r="D1921" t="s">
        <v>24</v>
      </c>
      <c r="E1921" t="s">
        <v>25</v>
      </c>
      <c r="F1921">
        <v>9</v>
      </c>
      <c r="G1921" t="s">
        <v>5697</v>
      </c>
      <c r="H1921" t="s">
        <v>5698</v>
      </c>
      <c r="I1921" t="str">
        <f>VLOOKUP(A1921,[1]Transactions!$A$2:$Y$3480,8,FALSE)</f>
        <v>Standard</v>
      </c>
      <c r="J1921">
        <f>VLOOKUP(A1921,[1]Transactions!$A$2:$Y$3480,13,FALSE)</f>
        <v>152.54999999999995</v>
      </c>
      <c r="K1921" s="4">
        <f>VLOOKUP(A1921,[1]Transactions!$A$2:$Y$3480,14,FALSE)</f>
        <v>37838</v>
      </c>
      <c r="M1921" t="b">
        <f>VLOOKUP(A1921,[1]Transactions!$A$2:$Y$3480,5,FALSE)</f>
        <v>0</v>
      </c>
      <c r="N1921" t="str">
        <f>VLOOKUP(A1921,[1]Transactions!$A$2:$Y$3480,6,FALSE)</f>
        <v>Approved</v>
      </c>
      <c r="O1921" t="str">
        <f>VLOOKUP(A1921,[1]Transactions!$A$1:$Y$3480,7,FALSE)</f>
        <v>Trek Bicycles</v>
      </c>
      <c r="P1921" t="s">
        <v>28</v>
      </c>
      <c r="Q1921">
        <v>98</v>
      </c>
      <c r="R1921" t="s">
        <v>84</v>
      </c>
      <c r="S1921" t="s">
        <v>57</v>
      </c>
      <c r="T1921" t="s">
        <v>46</v>
      </c>
      <c r="U1921" t="s">
        <v>32</v>
      </c>
      <c r="V1921" t="s">
        <v>47</v>
      </c>
      <c r="W1921">
        <v>17</v>
      </c>
      <c r="X1921">
        <v>7</v>
      </c>
      <c r="Y1921">
        <v>10837.15</v>
      </c>
      <c r="Z1921">
        <v>2871.87</v>
      </c>
      <c r="AA1921">
        <v>54</v>
      </c>
      <c r="AB1921">
        <v>76</v>
      </c>
      <c r="AC1921">
        <v>7</v>
      </c>
      <c r="AD1921">
        <v>7965.28</v>
      </c>
      <c r="AE1921">
        <f t="shared" si="209"/>
        <v>2</v>
      </c>
      <c r="AF1921">
        <f t="shared" si="208"/>
        <v>3</v>
      </c>
      <c r="AG1921">
        <f t="shared" si="205"/>
        <v>1</v>
      </c>
      <c r="AH1921">
        <f t="shared" si="206"/>
        <v>231</v>
      </c>
      <c r="AI1921" t="str">
        <f t="shared" si="207"/>
        <v>Gold Customerr</v>
      </c>
    </row>
    <row r="1922" spans="1:35" x14ac:dyDescent="0.3">
      <c r="A1922">
        <v>1550</v>
      </c>
      <c r="B1922" t="s">
        <v>5699</v>
      </c>
      <c r="C1922">
        <v>2153</v>
      </c>
      <c r="D1922" t="s">
        <v>24</v>
      </c>
      <c r="E1922" t="s">
        <v>25</v>
      </c>
      <c r="F1922">
        <v>10</v>
      </c>
      <c r="G1922" t="s">
        <v>3257</v>
      </c>
      <c r="H1922" t="s">
        <v>5700</v>
      </c>
      <c r="I1922" t="str">
        <f>VLOOKUP(A1922,[1]Transactions!$A$2:$Y$3480,8,FALSE)</f>
        <v>Road</v>
      </c>
      <c r="J1922">
        <f>VLOOKUP(A1922,[1]Transactions!$A$2:$Y$3480,13,FALSE)</f>
        <v>187.38999999999987</v>
      </c>
      <c r="K1922" s="4">
        <f>VLOOKUP(A1922,[1]Transactions!$A$2:$Y$3480,14,FALSE)</f>
        <v>40649</v>
      </c>
      <c r="M1922" t="b">
        <f>VLOOKUP(A1922,[1]Transactions!$A$2:$Y$3480,5,FALSE)</f>
        <v>1</v>
      </c>
      <c r="N1922" t="str">
        <f>VLOOKUP(A1922,[1]Transactions!$A$2:$Y$3480,6,FALSE)</f>
        <v>Approved</v>
      </c>
      <c r="O1922" t="str">
        <f>VLOOKUP(A1922,[1]Transactions!$A$1:$Y$3480,7,FALSE)</f>
        <v>Solex</v>
      </c>
      <c r="P1922" t="s">
        <v>43</v>
      </c>
      <c r="Q1922">
        <v>3</v>
      </c>
      <c r="R1922" t="s">
        <v>1049</v>
      </c>
      <c r="S1922" t="s">
        <v>219</v>
      </c>
      <c r="T1922" t="s">
        <v>31</v>
      </c>
      <c r="U1922" t="s">
        <v>32</v>
      </c>
      <c r="V1922" t="s">
        <v>33</v>
      </c>
      <c r="W1922">
        <v>12</v>
      </c>
      <c r="X1922">
        <v>6</v>
      </c>
      <c r="Y1922">
        <v>5181.8500000000004</v>
      </c>
      <c r="Z1922">
        <v>2009.22</v>
      </c>
      <c r="AA1922">
        <v>34</v>
      </c>
      <c r="AB1922">
        <v>42</v>
      </c>
      <c r="AC1922">
        <v>6</v>
      </c>
      <c r="AD1922">
        <v>3172.63</v>
      </c>
      <c r="AE1922">
        <f t="shared" si="209"/>
        <v>3</v>
      </c>
      <c r="AF1922">
        <f t="shared" si="208"/>
        <v>3</v>
      </c>
      <c r="AG1922">
        <f t="shared" si="205"/>
        <v>2</v>
      </c>
      <c r="AH1922">
        <f t="shared" si="206"/>
        <v>332</v>
      </c>
      <c r="AI1922" t="str">
        <f t="shared" si="207"/>
        <v>Silver Customer</v>
      </c>
    </row>
    <row r="1923" spans="1:35" x14ac:dyDescent="0.3">
      <c r="A1923">
        <v>431</v>
      </c>
      <c r="B1923" t="s">
        <v>5701</v>
      </c>
      <c r="C1923">
        <v>4173</v>
      </c>
      <c r="D1923" t="s">
        <v>53</v>
      </c>
      <c r="E1923" t="s">
        <v>25</v>
      </c>
      <c r="F1923">
        <v>7</v>
      </c>
      <c r="G1923" t="s">
        <v>5702</v>
      </c>
      <c r="H1923" t="s">
        <v>4372</v>
      </c>
      <c r="I1923" t="str">
        <f>VLOOKUP(A1923,[1]Transactions!$A$2:$Y$3480,8,FALSE)</f>
        <v>Road</v>
      </c>
      <c r="J1923">
        <f>VLOOKUP(A1923,[1]Transactions!$A$2:$Y$3480,13,FALSE)</f>
        <v>745.94</v>
      </c>
      <c r="K1923" s="4">
        <f>VLOOKUP(A1923,[1]Transactions!$A$2:$Y$3480,14,FALSE)</f>
        <v>38258</v>
      </c>
      <c r="M1923" t="b">
        <f>VLOOKUP(A1923,[1]Transactions!$A$2:$Y$3480,5,FALSE)</f>
        <v>0</v>
      </c>
      <c r="N1923" t="str">
        <f>VLOOKUP(A1923,[1]Transactions!$A$2:$Y$3480,6,FALSE)</f>
        <v>Approved</v>
      </c>
      <c r="O1923" t="str">
        <f>VLOOKUP(A1923,[1]Transactions!$A$1:$Y$3480,7,FALSE)</f>
        <v>Trek Bicycles</v>
      </c>
      <c r="P1923" t="s">
        <v>28</v>
      </c>
      <c r="Q1923">
        <v>8</v>
      </c>
      <c r="R1923" t="s">
        <v>141</v>
      </c>
      <c r="S1923" t="s">
        <v>30</v>
      </c>
      <c r="T1923" t="s">
        <v>38</v>
      </c>
      <c r="U1923" t="s">
        <v>32</v>
      </c>
      <c r="V1923" t="s">
        <v>33</v>
      </c>
      <c r="W1923">
        <v>18</v>
      </c>
      <c r="X1923">
        <v>1</v>
      </c>
      <c r="Y1923">
        <v>1289.8499999999999</v>
      </c>
      <c r="Z1923">
        <v>74.510000000000005</v>
      </c>
      <c r="AA1923">
        <v>64</v>
      </c>
      <c r="AB1923">
        <v>138</v>
      </c>
      <c r="AC1923">
        <v>1</v>
      </c>
      <c r="AD1923">
        <v>1215.3399999999999</v>
      </c>
      <c r="AE1923">
        <f t="shared" si="209"/>
        <v>1</v>
      </c>
      <c r="AF1923">
        <f t="shared" si="208"/>
        <v>4</v>
      </c>
      <c r="AG1923">
        <f t="shared" ref="AG1923:AG1986" si="210">_xlfn.IFS(AD1923&gt;4273.398,1,AND(AD1923&lt;=4273.398,AD1923&gt;2918.195),2,AND(AD1923&lt;=2918.195,AD1923&gt;1905.948),3,AND(AD1923&lt;=1905.948,AD1923&gt;15.08),4)</f>
        <v>4</v>
      </c>
      <c r="AH1923">
        <f t="shared" ref="AH1923:AH1986" si="211">(100*AE1923+10*AF1923+AG1923)</f>
        <v>144</v>
      </c>
      <c r="AI1923" t="str">
        <f t="shared" ref="AI1923:AI1986" si="212">_xlfn.IFS(AH1923&gt;411,"Platinum Customer",AND(AH1923&lt;=411,AH1923&gt;311),"Silver Customer",AND(AH1923&lt;=311,AH1923&gt;144),"Gold Customerr",AND(AH1923&lt;=144,AH1923&gt;111),"Bronz customer")</f>
        <v>Bronz customer</v>
      </c>
    </row>
    <row r="1924" spans="1:35" x14ac:dyDescent="0.3">
      <c r="A1924">
        <v>585</v>
      </c>
      <c r="B1924" t="s">
        <v>5703</v>
      </c>
      <c r="C1924">
        <v>4179</v>
      </c>
      <c r="D1924" t="s">
        <v>53</v>
      </c>
      <c r="E1924" t="s">
        <v>25</v>
      </c>
      <c r="F1924">
        <v>4</v>
      </c>
      <c r="G1924" t="s">
        <v>5704</v>
      </c>
      <c r="H1924" t="s">
        <v>5705</v>
      </c>
      <c r="I1924" t="str">
        <f>VLOOKUP(A1924,[1]Transactions!$A$2:$Y$3480,8,FALSE)</f>
        <v>Standard</v>
      </c>
      <c r="J1924">
        <f>VLOOKUP(A1924,[1]Transactions!$A$2:$Y$3480,13,FALSE)</f>
        <v>45.960000000000008</v>
      </c>
      <c r="K1924" s="4">
        <f>VLOOKUP(A1924,[1]Transactions!$A$2:$Y$3480,14,FALSE)</f>
        <v>42172</v>
      </c>
      <c r="M1924" t="b">
        <f>VLOOKUP(A1924,[1]Transactions!$A$2:$Y$3480,5,FALSE)</f>
        <v>0</v>
      </c>
      <c r="N1924" t="str">
        <f>VLOOKUP(A1924,[1]Transactions!$A$2:$Y$3480,6,FALSE)</f>
        <v>Approved</v>
      </c>
      <c r="O1924" t="str">
        <f>VLOOKUP(A1924,[1]Transactions!$A$1:$Y$3480,7,FALSE)</f>
        <v>OHM Cycles</v>
      </c>
      <c r="P1924" t="s">
        <v>43</v>
      </c>
      <c r="Q1924">
        <v>66</v>
      </c>
      <c r="R1924" t="s">
        <v>88</v>
      </c>
      <c r="S1924" t="s">
        <v>30</v>
      </c>
      <c r="T1924" t="s">
        <v>31</v>
      </c>
      <c r="U1924" t="s">
        <v>32</v>
      </c>
      <c r="V1924" t="s">
        <v>33</v>
      </c>
      <c r="W1924">
        <v>10</v>
      </c>
      <c r="X1924">
        <v>6</v>
      </c>
      <c r="Y1924">
        <v>6998.68</v>
      </c>
      <c r="Z1924">
        <v>4824.18</v>
      </c>
      <c r="AA1924">
        <v>42</v>
      </c>
      <c r="AB1924">
        <v>97</v>
      </c>
      <c r="AC1924">
        <v>6</v>
      </c>
      <c r="AD1924">
        <v>2174.5</v>
      </c>
      <c r="AE1924">
        <f t="shared" si="209"/>
        <v>1</v>
      </c>
      <c r="AF1924">
        <f t="shared" ref="AF1924:AF1987" si="213">_xlfn.IFS(AC1924&gt;=14,1,AND(AC1924&lt;=14,AC1924&gt;7),2,AND(AC1924&lt;=7,AC1924&gt;5),3,AND(AC1924&lt;=4,AC1924&gt;0),4)</f>
        <v>3</v>
      </c>
      <c r="AG1924">
        <f t="shared" si="210"/>
        <v>3</v>
      </c>
      <c r="AH1924">
        <f t="shared" si="211"/>
        <v>133</v>
      </c>
      <c r="AI1924" t="str">
        <f t="shared" si="212"/>
        <v>Bronz customer</v>
      </c>
    </row>
    <row r="1925" spans="1:35" x14ac:dyDescent="0.3">
      <c r="A1925">
        <v>2013</v>
      </c>
      <c r="B1925" t="s">
        <v>5706</v>
      </c>
      <c r="C1925">
        <v>2099</v>
      </c>
      <c r="D1925" t="s">
        <v>24</v>
      </c>
      <c r="E1925" t="s">
        <v>25</v>
      </c>
      <c r="F1925">
        <v>8</v>
      </c>
      <c r="G1925" t="s">
        <v>4027</v>
      </c>
      <c r="H1925" t="s">
        <v>5707</v>
      </c>
      <c r="I1925" t="str">
        <f>VLOOKUP(A1925,[1]Transactions!$A$2:$Y$3480,8,FALSE)</f>
        <v>Standard</v>
      </c>
      <c r="J1925">
        <f>VLOOKUP(A1925,[1]Transactions!$A$2:$Y$3480,13,FALSE)</f>
        <v>327.9799999999999</v>
      </c>
      <c r="K1925" s="4">
        <f>VLOOKUP(A1925,[1]Transactions!$A$2:$Y$3480,14,FALSE)</f>
        <v>40779</v>
      </c>
      <c r="M1925" t="b">
        <f>VLOOKUP(A1925,[1]Transactions!$A$2:$Y$3480,5,FALSE)</f>
        <v>0</v>
      </c>
      <c r="N1925" t="str">
        <f>VLOOKUP(A1925,[1]Transactions!$A$2:$Y$3480,6,FALSE)</f>
        <v>Approved</v>
      </c>
      <c r="O1925" t="str">
        <f>VLOOKUP(A1925,[1]Transactions!$A$1:$Y$3480,7,FALSE)</f>
        <v>Solex</v>
      </c>
      <c r="P1925" t="s">
        <v>43</v>
      </c>
      <c r="Q1925">
        <v>99</v>
      </c>
      <c r="R1925" t="s">
        <v>234</v>
      </c>
      <c r="S1925" t="s">
        <v>30</v>
      </c>
      <c r="T1925" t="s">
        <v>38</v>
      </c>
      <c r="U1925" t="s">
        <v>32</v>
      </c>
      <c r="V1925" t="s">
        <v>33</v>
      </c>
      <c r="W1925">
        <v>19</v>
      </c>
      <c r="X1925">
        <v>8</v>
      </c>
      <c r="Y1925">
        <v>7815.47</v>
      </c>
      <c r="Z1925">
        <v>3448.37</v>
      </c>
      <c r="AA1925">
        <v>25</v>
      </c>
      <c r="AB1925">
        <v>15</v>
      </c>
      <c r="AC1925">
        <v>8</v>
      </c>
      <c r="AD1925">
        <v>4367.1000000000004</v>
      </c>
      <c r="AE1925">
        <f t="shared" ref="AE1925:AE1988" si="214">_xlfn.IFS(AB1925&gt;=85,1,AND(AB1925&lt;=81,AB1925&gt;44),2,AND(AB1925&lt;=44,AB1925&gt;17),3,AND(AB1925&lt;=18,AB1925&gt;0),4)</f>
        <v>4</v>
      </c>
      <c r="AF1925">
        <f t="shared" si="213"/>
        <v>2</v>
      </c>
      <c r="AG1925">
        <f t="shared" si="210"/>
        <v>1</v>
      </c>
      <c r="AH1925">
        <f t="shared" si="211"/>
        <v>421</v>
      </c>
      <c r="AI1925" t="str">
        <f t="shared" si="212"/>
        <v>Platinum Customer</v>
      </c>
    </row>
    <row r="1926" spans="1:35" x14ac:dyDescent="0.3">
      <c r="A1926">
        <v>3166</v>
      </c>
      <c r="B1926" t="s">
        <v>5708</v>
      </c>
      <c r="C1926">
        <v>2017</v>
      </c>
      <c r="D1926" t="s">
        <v>24</v>
      </c>
      <c r="E1926" t="s">
        <v>25</v>
      </c>
      <c r="F1926">
        <v>8</v>
      </c>
      <c r="G1926" t="s">
        <v>5709</v>
      </c>
      <c r="H1926" t="s">
        <v>5710</v>
      </c>
      <c r="I1926" t="str">
        <f>VLOOKUP(A1926,[1]Transactions!$A$2:$Y$3480,8,FALSE)</f>
        <v>Touring</v>
      </c>
      <c r="J1926">
        <f>VLOOKUP(A1926,[1]Transactions!$A$2:$Y$3480,13,FALSE)</f>
        <v>139.2299999999999</v>
      </c>
      <c r="K1926" s="4">
        <f>VLOOKUP(A1926,[1]Transactions!$A$2:$Y$3480,14,FALSE)</f>
        <v>33429</v>
      </c>
      <c r="M1926" t="b">
        <f>VLOOKUP(A1926,[1]Transactions!$A$2:$Y$3480,5,FALSE)</f>
        <v>1</v>
      </c>
      <c r="N1926" t="str">
        <f>VLOOKUP(A1926,[1]Transactions!$A$2:$Y$3480,6,FALSE)</f>
        <v>Approved</v>
      </c>
      <c r="O1926" t="str">
        <f>VLOOKUP(A1926,[1]Transactions!$A$1:$Y$3480,7,FALSE)</f>
        <v>OHM Cycles</v>
      </c>
      <c r="P1926" t="s">
        <v>28</v>
      </c>
      <c r="Q1926">
        <v>96</v>
      </c>
      <c r="R1926" t="s">
        <v>317</v>
      </c>
      <c r="S1926" t="s">
        <v>30</v>
      </c>
      <c r="T1926" t="s">
        <v>31</v>
      </c>
      <c r="U1926" t="s">
        <v>32</v>
      </c>
      <c r="V1926" t="s">
        <v>47</v>
      </c>
      <c r="W1926">
        <v>20</v>
      </c>
      <c r="X1926">
        <v>6</v>
      </c>
      <c r="Y1926">
        <v>8665.7000000000007</v>
      </c>
      <c r="Z1926">
        <v>3955.28</v>
      </c>
      <c r="AA1926">
        <v>65</v>
      </c>
      <c r="AB1926">
        <v>47</v>
      </c>
      <c r="AC1926">
        <v>6</v>
      </c>
      <c r="AD1926">
        <v>4710.42</v>
      </c>
      <c r="AE1926">
        <f t="shared" si="214"/>
        <v>2</v>
      </c>
      <c r="AF1926">
        <f t="shared" si="213"/>
        <v>3</v>
      </c>
      <c r="AG1926">
        <f t="shared" si="210"/>
        <v>1</v>
      </c>
      <c r="AH1926">
        <f t="shared" si="211"/>
        <v>231</v>
      </c>
      <c r="AI1926" t="str">
        <f t="shared" si="212"/>
        <v>Gold Customerr</v>
      </c>
    </row>
    <row r="1927" spans="1:35" x14ac:dyDescent="0.3">
      <c r="A1927">
        <v>471</v>
      </c>
      <c r="B1927" t="s">
        <v>5711</v>
      </c>
      <c r="C1927">
        <v>3812</v>
      </c>
      <c r="D1927" t="s">
        <v>40</v>
      </c>
      <c r="E1927" t="s">
        <v>25</v>
      </c>
      <c r="F1927">
        <v>8</v>
      </c>
      <c r="G1927" t="s">
        <v>5712</v>
      </c>
      <c r="H1927" t="s">
        <v>5713</v>
      </c>
      <c r="I1927" t="str">
        <f>VLOOKUP(A1927,[1]Transactions!$A$2:$Y$3480,8,FALSE)</f>
        <v>Standard</v>
      </c>
      <c r="J1927">
        <f>VLOOKUP(A1927,[1]Transactions!$A$2:$Y$3480,13,FALSE)</f>
        <v>143.82</v>
      </c>
      <c r="K1927" s="4">
        <f>VLOOKUP(A1927,[1]Transactions!$A$2:$Y$3480,14,FALSE)</f>
        <v>36367</v>
      </c>
      <c r="M1927" t="b">
        <f>VLOOKUP(A1927,[1]Transactions!$A$2:$Y$3480,5,FALSE)</f>
        <v>1</v>
      </c>
      <c r="N1927" t="str">
        <f>VLOOKUP(A1927,[1]Transactions!$A$2:$Y$3480,6,FALSE)</f>
        <v>Approved</v>
      </c>
      <c r="O1927" t="str">
        <f>VLOOKUP(A1927,[1]Transactions!$A$1:$Y$3480,7,FALSE)</f>
        <v>Solex</v>
      </c>
      <c r="P1927" t="s">
        <v>43</v>
      </c>
      <c r="Q1927">
        <v>82</v>
      </c>
      <c r="R1927" t="s">
        <v>463</v>
      </c>
      <c r="S1927" t="s">
        <v>45</v>
      </c>
      <c r="T1927" t="s">
        <v>38</v>
      </c>
      <c r="U1927" t="s">
        <v>32</v>
      </c>
      <c r="V1927" t="s">
        <v>47</v>
      </c>
      <c r="W1927">
        <v>14</v>
      </c>
      <c r="X1927">
        <v>6</v>
      </c>
      <c r="Y1927">
        <v>6243.62</v>
      </c>
      <c r="Z1927">
        <v>2325.5100000000002</v>
      </c>
      <c r="AA1927">
        <v>64</v>
      </c>
      <c r="AB1927">
        <v>48</v>
      </c>
      <c r="AC1927">
        <v>6</v>
      </c>
      <c r="AD1927">
        <v>3918.11</v>
      </c>
      <c r="AE1927">
        <f t="shared" si="214"/>
        <v>2</v>
      </c>
      <c r="AF1927">
        <f t="shared" si="213"/>
        <v>3</v>
      </c>
      <c r="AG1927">
        <f t="shared" si="210"/>
        <v>2</v>
      </c>
      <c r="AH1927">
        <f t="shared" si="211"/>
        <v>232</v>
      </c>
      <c r="AI1927" t="str">
        <f t="shared" si="212"/>
        <v>Gold Customerr</v>
      </c>
    </row>
    <row r="1928" spans="1:35" x14ac:dyDescent="0.3">
      <c r="A1928">
        <v>449</v>
      </c>
      <c r="B1928" t="s">
        <v>5714</v>
      </c>
      <c r="C1928">
        <v>2567</v>
      </c>
      <c r="D1928" t="s">
        <v>24</v>
      </c>
      <c r="E1928" t="s">
        <v>25</v>
      </c>
      <c r="F1928">
        <v>7</v>
      </c>
      <c r="G1928" t="s">
        <v>5715</v>
      </c>
      <c r="H1928" t="s">
        <v>913</v>
      </c>
      <c r="I1928" t="str">
        <f>VLOOKUP(A1928,[1]Transactions!$A$2:$Y$3480,8,FALSE)</f>
        <v>Standard</v>
      </c>
      <c r="J1928">
        <f>VLOOKUP(A1928,[1]Transactions!$A$2:$Y$3480,13,FALSE)</f>
        <v>1230.3000000000002</v>
      </c>
      <c r="K1928" s="4">
        <f>VLOOKUP(A1928,[1]Transactions!$A$2:$Y$3480,14,FALSE)</f>
        <v>34115</v>
      </c>
      <c r="M1928" t="b">
        <f>VLOOKUP(A1928,[1]Transactions!$A$2:$Y$3480,5,FALSE)</f>
        <v>0</v>
      </c>
      <c r="N1928" t="str">
        <f>VLOOKUP(A1928,[1]Transactions!$A$2:$Y$3480,6,FALSE)</f>
        <v>Approved</v>
      </c>
      <c r="O1928" t="str">
        <f>VLOOKUP(A1928,[1]Transactions!$A$1:$Y$3480,7,FALSE)</f>
        <v>WeareA2B</v>
      </c>
      <c r="P1928" t="s">
        <v>43</v>
      </c>
      <c r="Q1928">
        <v>74</v>
      </c>
      <c r="R1928" t="s">
        <v>554</v>
      </c>
      <c r="S1928" t="s">
        <v>119</v>
      </c>
      <c r="T1928" t="s">
        <v>46</v>
      </c>
      <c r="U1928" t="s">
        <v>32</v>
      </c>
      <c r="V1928" t="s">
        <v>33</v>
      </c>
      <c r="W1928">
        <v>6</v>
      </c>
      <c r="X1928">
        <v>6</v>
      </c>
      <c r="Y1928">
        <v>6240.95</v>
      </c>
      <c r="Z1928">
        <v>2948.55</v>
      </c>
      <c r="AA1928">
        <v>45</v>
      </c>
      <c r="AB1928">
        <v>133</v>
      </c>
      <c r="AC1928">
        <v>6</v>
      </c>
      <c r="AD1928">
        <v>3292.4</v>
      </c>
      <c r="AE1928">
        <f t="shared" si="214"/>
        <v>1</v>
      </c>
      <c r="AF1928">
        <f t="shared" si="213"/>
        <v>3</v>
      </c>
      <c r="AG1928">
        <f t="shared" si="210"/>
        <v>2</v>
      </c>
      <c r="AH1928">
        <f t="shared" si="211"/>
        <v>132</v>
      </c>
      <c r="AI1928" t="str">
        <f t="shared" si="212"/>
        <v>Bronz customer</v>
      </c>
    </row>
    <row r="1929" spans="1:35" x14ac:dyDescent="0.3">
      <c r="A1929">
        <v>1568</v>
      </c>
      <c r="B1929" t="s">
        <v>5716</v>
      </c>
      <c r="C1929">
        <v>2122</v>
      </c>
      <c r="D1929" t="s">
        <v>24</v>
      </c>
      <c r="E1929" t="s">
        <v>25</v>
      </c>
      <c r="F1929">
        <v>11</v>
      </c>
      <c r="G1929" t="s">
        <v>5185</v>
      </c>
      <c r="H1929" t="s">
        <v>5717</v>
      </c>
      <c r="I1929" t="str">
        <f>VLOOKUP(A1929,[1]Transactions!$A$2:$Y$3480,8,FALSE)</f>
        <v>Standard</v>
      </c>
      <c r="J1929">
        <f>VLOOKUP(A1929,[1]Transactions!$A$2:$Y$3480,13,FALSE)</f>
        <v>57.72999999999999</v>
      </c>
      <c r="K1929" s="4">
        <f>VLOOKUP(A1929,[1]Transactions!$A$2:$Y$3480,14,FALSE)</f>
        <v>33888</v>
      </c>
      <c r="M1929" t="b">
        <f>VLOOKUP(A1929,[1]Transactions!$A$2:$Y$3480,5,FALSE)</f>
        <v>0</v>
      </c>
      <c r="N1929" t="str">
        <f>VLOOKUP(A1929,[1]Transactions!$A$2:$Y$3480,6,FALSE)</f>
        <v>Approved</v>
      </c>
      <c r="O1929" t="str">
        <f>VLOOKUP(A1929,[1]Transactions!$A$1:$Y$3480,7,FALSE)</f>
        <v>Giant Bicycles</v>
      </c>
      <c r="P1929" t="s">
        <v>43</v>
      </c>
      <c r="Q1929">
        <v>78</v>
      </c>
      <c r="R1929" t="s">
        <v>210</v>
      </c>
      <c r="S1929" t="s">
        <v>119</v>
      </c>
      <c r="T1929" t="s">
        <v>31</v>
      </c>
      <c r="U1929" t="s">
        <v>32</v>
      </c>
      <c r="V1929" t="s">
        <v>33</v>
      </c>
      <c r="W1929">
        <v>9</v>
      </c>
      <c r="X1929">
        <v>4</v>
      </c>
      <c r="Y1929">
        <v>6373.65</v>
      </c>
      <c r="Z1929">
        <v>2503.17</v>
      </c>
      <c r="AA1929">
        <v>40</v>
      </c>
      <c r="AB1929">
        <v>139</v>
      </c>
      <c r="AC1929">
        <v>4</v>
      </c>
      <c r="AD1929">
        <v>3870.48</v>
      </c>
      <c r="AE1929">
        <f t="shared" si="214"/>
        <v>1</v>
      </c>
      <c r="AF1929">
        <f t="shared" si="213"/>
        <v>4</v>
      </c>
      <c r="AG1929">
        <f t="shared" si="210"/>
        <v>2</v>
      </c>
      <c r="AH1929">
        <f t="shared" si="211"/>
        <v>142</v>
      </c>
      <c r="AI1929" t="str">
        <f t="shared" si="212"/>
        <v>Bronz customer</v>
      </c>
    </row>
    <row r="1930" spans="1:35" x14ac:dyDescent="0.3">
      <c r="A1930">
        <v>845</v>
      </c>
      <c r="B1930" t="s">
        <v>5718</v>
      </c>
      <c r="C1930">
        <v>2527</v>
      </c>
      <c r="D1930" t="s">
        <v>24</v>
      </c>
      <c r="E1930" t="s">
        <v>25</v>
      </c>
      <c r="F1930">
        <v>7</v>
      </c>
      <c r="G1930" t="s">
        <v>5719</v>
      </c>
      <c r="H1930" t="s">
        <v>5720</v>
      </c>
      <c r="I1930" t="str">
        <f>VLOOKUP(A1930,[1]Transactions!$A$2:$Y$3480,8,FALSE)</f>
        <v>Standard</v>
      </c>
      <c r="J1930">
        <f>VLOOKUP(A1930,[1]Transactions!$A$2:$Y$3480,13,FALSE)</f>
        <v>502.47</v>
      </c>
      <c r="K1930" s="4">
        <f>VLOOKUP(A1930,[1]Transactions!$A$2:$Y$3480,14,FALSE)</f>
        <v>36498</v>
      </c>
      <c r="M1930" t="b">
        <f>VLOOKUP(A1930,[1]Transactions!$A$2:$Y$3480,5,FALSE)</f>
        <v>1</v>
      </c>
      <c r="N1930" t="str">
        <f>VLOOKUP(A1930,[1]Transactions!$A$2:$Y$3480,6,FALSE)</f>
        <v>Approved</v>
      </c>
      <c r="O1930" t="str">
        <f>VLOOKUP(A1930,[1]Transactions!$A$1:$Y$3480,7,FALSE)</f>
        <v>Solex</v>
      </c>
      <c r="P1930" t="s">
        <v>43</v>
      </c>
      <c r="Q1930">
        <v>51</v>
      </c>
      <c r="R1930" t="s">
        <v>161</v>
      </c>
      <c r="S1930" t="s">
        <v>119</v>
      </c>
      <c r="T1930" t="s">
        <v>31</v>
      </c>
      <c r="U1930" t="s">
        <v>32</v>
      </c>
      <c r="V1930" t="s">
        <v>47</v>
      </c>
      <c r="W1930">
        <v>3</v>
      </c>
      <c r="X1930">
        <v>3</v>
      </c>
      <c r="Y1930">
        <v>2004.13</v>
      </c>
      <c r="Z1930">
        <v>1331.74</v>
      </c>
      <c r="AA1930">
        <v>46</v>
      </c>
      <c r="AB1930">
        <v>125</v>
      </c>
      <c r="AC1930">
        <v>3</v>
      </c>
      <c r="AD1930">
        <v>672.39</v>
      </c>
      <c r="AE1930">
        <f t="shared" si="214"/>
        <v>1</v>
      </c>
      <c r="AF1930">
        <f t="shared" si="213"/>
        <v>4</v>
      </c>
      <c r="AG1930">
        <f t="shared" si="210"/>
        <v>4</v>
      </c>
      <c r="AH1930">
        <f t="shared" si="211"/>
        <v>144</v>
      </c>
      <c r="AI1930" t="str">
        <f t="shared" si="212"/>
        <v>Bronz customer</v>
      </c>
    </row>
    <row r="1931" spans="1:35" x14ac:dyDescent="0.3">
      <c r="A1931">
        <v>2360</v>
      </c>
      <c r="B1931" t="s">
        <v>5721</v>
      </c>
      <c r="C1931">
        <v>2227</v>
      </c>
      <c r="D1931" t="s">
        <v>24</v>
      </c>
      <c r="E1931" t="s">
        <v>25</v>
      </c>
      <c r="F1931">
        <v>10</v>
      </c>
      <c r="G1931" t="s">
        <v>5722</v>
      </c>
      <c r="H1931" t="s">
        <v>5723</v>
      </c>
      <c r="I1931" t="str">
        <f>VLOOKUP(A1931,[1]Transactions!$A$2:$Y$3480,8,FALSE)</f>
        <v>Standard</v>
      </c>
      <c r="J1931">
        <f>VLOOKUP(A1931,[1]Transactions!$A$2:$Y$3480,13,FALSE)</f>
        <v>1230.3000000000002</v>
      </c>
      <c r="K1931" s="4">
        <f>VLOOKUP(A1931,[1]Transactions!$A$2:$Y$3480,14,FALSE)</f>
        <v>34115</v>
      </c>
      <c r="M1931" t="b">
        <f>VLOOKUP(A1931,[1]Transactions!$A$2:$Y$3480,5,FALSE)</f>
        <v>1</v>
      </c>
      <c r="N1931" t="str">
        <f>VLOOKUP(A1931,[1]Transactions!$A$2:$Y$3480,6,FALSE)</f>
        <v>Approved</v>
      </c>
      <c r="O1931" t="str">
        <f>VLOOKUP(A1931,[1]Transactions!$A$1:$Y$3480,7,FALSE)</f>
        <v>WeareA2B</v>
      </c>
      <c r="P1931" t="s">
        <v>43</v>
      </c>
      <c r="Q1931">
        <v>0</v>
      </c>
      <c r="R1931" t="s">
        <v>206</v>
      </c>
      <c r="S1931" t="s">
        <v>45</v>
      </c>
      <c r="T1931" t="s">
        <v>46</v>
      </c>
      <c r="U1931" t="s">
        <v>32</v>
      </c>
      <c r="V1931" t="s">
        <v>33</v>
      </c>
      <c r="W1931">
        <v>5</v>
      </c>
      <c r="X1931">
        <v>6</v>
      </c>
      <c r="Y1931">
        <v>8601.41</v>
      </c>
      <c r="Z1931">
        <v>3639.21</v>
      </c>
      <c r="AA1931">
        <v>45</v>
      </c>
      <c r="AB1931">
        <v>27</v>
      </c>
      <c r="AC1931">
        <v>6</v>
      </c>
      <c r="AD1931">
        <v>4962.2</v>
      </c>
      <c r="AE1931">
        <f t="shared" si="214"/>
        <v>3</v>
      </c>
      <c r="AF1931">
        <f t="shared" si="213"/>
        <v>3</v>
      </c>
      <c r="AG1931">
        <f t="shared" si="210"/>
        <v>1</v>
      </c>
      <c r="AH1931">
        <f t="shared" si="211"/>
        <v>331</v>
      </c>
      <c r="AI1931" t="str">
        <f t="shared" si="212"/>
        <v>Silver Customer</v>
      </c>
    </row>
    <row r="1932" spans="1:35" x14ac:dyDescent="0.3">
      <c r="A1932">
        <v>350</v>
      </c>
      <c r="B1932" t="s">
        <v>5724</v>
      </c>
      <c r="C1932">
        <v>3087</v>
      </c>
      <c r="D1932" t="s">
        <v>40</v>
      </c>
      <c r="E1932" t="s">
        <v>25</v>
      </c>
      <c r="F1932">
        <v>9</v>
      </c>
      <c r="G1932" t="s">
        <v>5725</v>
      </c>
      <c r="H1932" t="s">
        <v>5726</v>
      </c>
      <c r="I1932" t="str">
        <f>VLOOKUP(A1932,[1]Transactions!$A$2:$Y$3480,8,FALSE)</f>
        <v>Standard</v>
      </c>
      <c r="J1932">
        <f>VLOOKUP(A1932,[1]Transactions!$A$2:$Y$3480,13,FALSE)</f>
        <v>110.80999999999995</v>
      </c>
      <c r="K1932" s="4">
        <f>VLOOKUP(A1932,[1]Transactions!$A$2:$Y$3480,14,FALSE)</f>
        <v>36334</v>
      </c>
      <c r="M1932" t="b">
        <f>VLOOKUP(A1932,[1]Transactions!$A$2:$Y$3480,5,FALSE)</f>
        <v>1</v>
      </c>
      <c r="N1932" t="str">
        <f>VLOOKUP(A1932,[1]Transactions!$A$2:$Y$3480,6,FALSE)</f>
        <v>Approved</v>
      </c>
      <c r="O1932" t="str">
        <f>VLOOKUP(A1932,[1]Transactions!$A$1:$Y$3480,7,FALSE)</f>
        <v>Trek Bicycles</v>
      </c>
      <c r="P1932" t="s">
        <v>43</v>
      </c>
      <c r="Q1932">
        <v>47</v>
      </c>
      <c r="R1932" t="s">
        <v>265</v>
      </c>
      <c r="S1932" t="s">
        <v>30</v>
      </c>
      <c r="T1932" t="s">
        <v>31</v>
      </c>
      <c r="U1932" t="s">
        <v>32</v>
      </c>
      <c r="V1932" t="s">
        <v>33</v>
      </c>
      <c r="W1932">
        <v>9</v>
      </c>
      <c r="X1932">
        <v>6</v>
      </c>
      <c r="Y1932">
        <v>4728.13</v>
      </c>
      <c r="Z1932">
        <v>3719.42</v>
      </c>
      <c r="AA1932">
        <v>42</v>
      </c>
      <c r="AB1932">
        <v>4</v>
      </c>
      <c r="AC1932">
        <v>6</v>
      </c>
      <c r="AD1932">
        <v>1008.71</v>
      </c>
      <c r="AE1932">
        <f t="shared" si="214"/>
        <v>4</v>
      </c>
      <c r="AF1932">
        <f t="shared" si="213"/>
        <v>3</v>
      </c>
      <c r="AG1932">
        <f t="shared" si="210"/>
        <v>4</v>
      </c>
      <c r="AH1932">
        <f t="shared" si="211"/>
        <v>434</v>
      </c>
      <c r="AI1932" t="str">
        <f t="shared" si="212"/>
        <v>Platinum Customer</v>
      </c>
    </row>
    <row r="1933" spans="1:35" x14ac:dyDescent="0.3">
      <c r="A1933">
        <v>1890</v>
      </c>
      <c r="B1933" t="s">
        <v>5727</v>
      </c>
      <c r="C1933">
        <v>4032</v>
      </c>
      <c r="D1933" t="s">
        <v>53</v>
      </c>
      <c r="E1933" t="s">
        <v>25</v>
      </c>
      <c r="F1933">
        <v>7</v>
      </c>
      <c r="G1933" t="s">
        <v>5728</v>
      </c>
      <c r="H1933" t="s">
        <v>5729</v>
      </c>
      <c r="I1933" t="str">
        <f>VLOOKUP(A1933,[1]Transactions!$A$2:$Y$3480,8,FALSE)</f>
        <v>Standard</v>
      </c>
      <c r="J1933">
        <f>VLOOKUP(A1933,[1]Transactions!$A$2:$Y$3480,13,FALSE)</f>
        <v>451.65000000000009</v>
      </c>
      <c r="K1933" s="4">
        <f>VLOOKUP(A1933,[1]Transactions!$A$2:$Y$3480,14,FALSE)</f>
        <v>39298</v>
      </c>
      <c r="M1933" t="b">
        <f>VLOOKUP(A1933,[1]Transactions!$A$2:$Y$3480,5,FALSE)</f>
        <v>1</v>
      </c>
      <c r="N1933" t="str">
        <f>VLOOKUP(A1933,[1]Transactions!$A$2:$Y$3480,6,FALSE)</f>
        <v>Approved</v>
      </c>
      <c r="O1933" t="str">
        <f>VLOOKUP(A1933,[1]Transactions!$A$1:$Y$3480,7,FALSE)</f>
        <v>Giant Bicycles</v>
      </c>
      <c r="P1933" t="s">
        <v>28</v>
      </c>
      <c r="Q1933">
        <v>89</v>
      </c>
      <c r="R1933" t="s">
        <v>134</v>
      </c>
      <c r="S1933" t="s">
        <v>45</v>
      </c>
      <c r="T1933" t="s">
        <v>31</v>
      </c>
      <c r="U1933" t="s">
        <v>32</v>
      </c>
      <c r="V1933" t="s">
        <v>47</v>
      </c>
      <c r="W1933">
        <v>7</v>
      </c>
      <c r="X1933">
        <v>9</v>
      </c>
      <c r="Y1933">
        <v>10862.91</v>
      </c>
      <c r="Z1933">
        <v>4152.1499999999996</v>
      </c>
      <c r="AA1933">
        <v>47</v>
      </c>
      <c r="AB1933">
        <v>44</v>
      </c>
      <c r="AC1933">
        <v>9</v>
      </c>
      <c r="AD1933">
        <v>6710.76</v>
      </c>
      <c r="AE1933">
        <f t="shared" si="214"/>
        <v>3</v>
      </c>
      <c r="AF1933">
        <f t="shared" si="213"/>
        <v>2</v>
      </c>
      <c r="AG1933">
        <f t="shared" si="210"/>
        <v>1</v>
      </c>
      <c r="AH1933">
        <f t="shared" si="211"/>
        <v>321</v>
      </c>
      <c r="AI1933" t="str">
        <f t="shared" si="212"/>
        <v>Silver Customer</v>
      </c>
    </row>
    <row r="1934" spans="1:35" x14ac:dyDescent="0.3">
      <c r="A1934">
        <v>2099</v>
      </c>
      <c r="B1934" t="s">
        <v>5730</v>
      </c>
      <c r="C1934">
        <v>2570</v>
      </c>
      <c r="D1934" t="s">
        <v>24</v>
      </c>
      <c r="E1934" t="s">
        <v>25</v>
      </c>
      <c r="F1934">
        <v>8</v>
      </c>
      <c r="G1934" t="s">
        <v>5731</v>
      </c>
      <c r="H1934" t="s">
        <v>5732</v>
      </c>
      <c r="I1934" t="str">
        <f>VLOOKUP(A1934,[1]Transactions!$A$2:$Y$3480,8,FALSE)</f>
        <v>Road</v>
      </c>
      <c r="J1934">
        <f>VLOOKUP(A1934,[1]Transactions!$A$2:$Y$3480,13,FALSE)</f>
        <v>187.38999999999987</v>
      </c>
      <c r="K1934" s="4">
        <f>VLOOKUP(A1934,[1]Transactions!$A$2:$Y$3480,14,FALSE)</f>
        <v>38216</v>
      </c>
      <c r="M1934" t="b">
        <f>VLOOKUP(A1934,[1]Transactions!$A$2:$Y$3480,5,FALSE)</f>
        <v>1</v>
      </c>
      <c r="N1934" t="str">
        <f>VLOOKUP(A1934,[1]Transactions!$A$2:$Y$3480,6,FALSE)</f>
        <v>Approved</v>
      </c>
      <c r="O1934" t="str">
        <f>VLOOKUP(A1934,[1]Transactions!$A$1:$Y$3480,7,FALSE)</f>
        <v>Solex</v>
      </c>
      <c r="P1934" t="s">
        <v>28</v>
      </c>
      <c r="Q1934">
        <v>40</v>
      </c>
      <c r="R1934" t="s">
        <v>368</v>
      </c>
      <c r="S1934" t="s">
        <v>45</v>
      </c>
      <c r="T1934" t="s">
        <v>46</v>
      </c>
      <c r="U1934" t="s">
        <v>32</v>
      </c>
      <c r="V1934" t="s">
        <v>33</v>
      </c>
      <c r="W1934">
        <v>19</v>
      </c>
      <c r="X1934">
        <v>7</v>
      </c>
      <c r="Y1934">
        <v>8967.0400000000009</v>
      </c>
      <c r="Z1934">
        <v>4390.28</v>
      </c>
      <c r="AA1934">
        <v>60</v>
      </c>
      <c r="AB1934">
        <v>63</v>
      </c>
      <c r="AC1934">
        <v>7</v>
      </c>
      <c r="AD1934">
        <v>4576.76</v>
      </c>
      <c r="AE1934">
        <f t="shared" si="214"/>
        <v>2</v>
      </c>
      <c r="AF1934">
        <f t="shared" si="213"/>
        <v>3</v>
      </c>
      <c r="AG1934">
        <f t="shared" si="210"/>
        <v>1</v>
      </c>
      <c r="AH1934">
        <f t="shared" si="211"/>
        <v>231</v>
      </c>
      <c r="AI1934" t="str">
        <f t="shared" si="212"/>
        <v>Gold Customerr</v>
      </c>
    </row>
    <row r="1935" spans="1:35" x14ac:dyDescent="0.3">
      <c r="A1935">
        <v>905</v>
      </c>
      <c r="B1935" t="s">
        <v>5733</v>
      </c>
      <c r="C1935">
        <v>4506</v>
      </c>
      <c r="D1935" t="s">
        <v>53</v>
      </c>
      <c r="E1935" t="s">
        <v>25</v>
      </c>
      <c r="F1935">
        <v>3</v>
      </c>
      <c r="G1935" t="s">
        <v>4455</v>
      </c>
      <c r="H1935" t="s">
        <v>5734</v>
      </c>
      <c r="I1935" t="str">
        <f>VLOOKUP(A1935,[1]Transactions!$A$2:$Y$3480,8,FALSE)</f>
        <v>Road</v>
      </c>
      <c r="J1935">
        <f>VLOOKUP(A1935,[1]Transactions!$A$2:$Y$3480,13,FALSE)</f>
        <v>64.92999999999995</v>
      </c>
      <c r="K1935" s="4">
        <f>VLOOKUP(A1935,[1]Transactions!$A$2:$Y$3480,14,FALSE)</f>
        <v>33879</v>
      </c>
      <c r="M1935" t="b">
        <f>VLOOKUP(A1935,[1]Transactions!$A$2:$Y$3480,5,FALSE)</f>
        <v>0</v>
      </c>
      <c r="N1935" t="str">
        <f>VLOOKUP(A1935,[1]Transactions!$A$2:$Y$3480,6,FALSE)</f>
        <v>Approved</v>
      </c>
      <c r="O1935" t="str">
        <f>VLOOKUP(A1935,[1]Transactions!$A$1:$Y$3480,7,FALSE)</f>
        <v>Giant Bicycles</v>
      </c>
      <c r="P1935" t="s">
        <v>43</v>
      </c>
      <c r="Q1935">
        <v>41</v>
      </c>
      <c r="R1935" t="s">
        <v>1500</v>
      </c>
      <c r="S1935" t="s">
        <v>119</v>
      </c>
      <c r="T1935" t="s">
        <v>38</v>
      </c>
      <c r="U1935" t="s">
        <v>32</v>
      </c>
      <c r="V1935" t="s">
        <v>47</v>
      </c>
      <c r="W1935">
        <v>12</v>
      </c>
      <c r="X1935">
        <v>8</v>
      </c>
      <c r="Y1935">
        <v>6801.49</v>
      </c>
      <c r="Z1935">
        <v>3248.21</v>
      </c>
      <c r="AA1935">
        <v>42</v>
      </c>
      <c r="AB1935">
        <v>105</v>
      </c>
      <c r="AC1935">
        <v>8</v>
      </c>
      <c r="AD1935">
        <v>3553.28</v>
      </c>
      <c r="AE1935">
        <f t="shared" si="214"/>
        <v>1</v>
      </c>
      <c r="AF1935">
        <f t="shared" si="213"/>
        <v>2</v>
      </c>
      <c r="AG1935">
        <f t="shared" si="210"/>
        <v>2</v>
      </c>
      <c r="AH1935">
        <f t="shared" si="211"/>
        <v>122</v>
      </c>
      <c r="AI1935" t="str">
        <f t="shared" si="212"/>
        <v>Bronz customer</v>
      </c>
    </row>
    <row r="1936" spans="1:35" x14ac:dyDescent="0.3">
      <c r="A1936">
        <v>2811</v>
      </c>
      <c r="B1936" t="s">
        <v>5735</v>
      </c>
      <c r="C1936">
        <v>2141</v>
      </c>
      <c r="D1936" t="s">
        <v>24</v>
      </c>
      <c r="E1936" t="s">
        <v>25</v>
      </c>
      <c r="F1936">
        <v>9</v>
      </c>
      <c r="G1936" t="s">
        <v>5507</v>
      </c>
      <c r="H1936" t="s">
        <v>5736</v>
      </c>
      <c r="I1936" t="str">
        <f>VLOOKUP(A1936,[1]Transactions!$A$2:$Y$3480,8,FALSE)</f>
        <v>Touring</v>
      </c>
      <c r="J1936">
        <f>VLOOKUP(A1936,[1]Transactions!$A$2:$Y$3480,13,FALSE)</f>
        <v>1305.25</v>
      </c>
      <c r="K1936" s="4">
        <f>VLOOKUP(A1936,[1]Transactions!$A$2:$Y$3480,14,FALSE)</f>
        <v>38482</v>
      </c>
      <c r="M1936" t="b">
        <f>VLOOKUP(A1936,[1]Transactions!$A$2:$Y$3480,5,FALSE)</f>
        <v>0</v>
      </c>
      <c r="N1936" t="str">
        <f>VLOOKUP(A1936,[1]Transactions!$A$2:$Y$3480,6,FALSE)</f>
        <v>Approved</v>
      </c>
      <c r="O1936" t="str">
        <f>VLOOKUP(A1936,[1]Transactions!$A$1:$Y$3480,7,FALSE)</f>
        <v>WeareA2B</v>
      </c>
      <c r="P1936" t="s">
        <v>43</v>
      </c>
      <c r="Q1936">
        <v>29</v>
      </c>
      <c r="R1936" t="s">
        <v>111</v>
      </c>
      <c r="S1936" t="s">
        <v>176</v>
      </c>
      <c r="T1936" t="s">
        <v>31</v>
      </c>
      <c r="U1936" t="s">
        <v>32</v>
      </c>
      <c r="V1936" t="s">
        <v>47</v>
      </c>
      <c r="W1936">
        <v>22</v>
      </c>
      <c r="X1936">
        <v>5</v>
      </c>
      <c r="Y1936">
        <v>4456.3500000000004</v>
      </c>
      <c r="Z1936">
        <v>2007.87</v>
      </c>
      <c r="AA1936">
        <v>43</v>
      </c>
      <c r="AB1936">
        <v>25</v>
      </c>
      <c r="AC1936">
        <v>5</v>
      </c>
      <c r="AD1936">
        <v>2448.48</v>
      </c>
      <c r="AE1936">
        <f t="shared" si="214"/>
        <v>3</v>
      </c>
      <c r="AF1936">
        <f t="shared" ref="AF1936:AF1937" si="215">_xlfn.IFS(AC1936&gt;=14,1,AND(AC1936&lt;=14,AC1936&gt;7),2,AND(AC1936&lt;=7,AC1936&gt;=5),3,AND(AC1936&lt;=4,AC1936&gt;0),4)</f>
        <v>3</v>
      </c>
      <c r="AG1936">
        <f t="shared" si="210"/>
        <v>3</v>
      </c>
      <c r="AH1936">
        <f t="shared" si="211"/>
        <v>333</v>
      </c>
      <c r="AI1936" t="str">
        <f t="shared" si="212"/>
        <v>Silver Customer</v>
      </c>
    </row>
    <row r="1937" spans="1:35" x14ac:dyDescent="0.3">
      <c r="A1937">
        <v>546</v>
      </c>
      <c r="B1937" t="s">
        <v>5737</v>
      </c>
      <c r="C1937">
        <v>2340</v>
      </c>
      <c r="D1937" t="s">
        <v>24</v>
      </c>
      <c r="E1937" t="s">
        <v>25</v>
      </c>
      <c r="F1937">
        <v>2</v>
      </c>
      <c r="G1937" t="s">
        <v>5738</v>
      </c>
      <c r="H1937" t="s">
        <v>5739</v>
      </c>
      <c r="I1937" t="str">
        <f>VLOOKUP(A1937,[1]Transactions!$A$2:$Y$3480,8,FALSE)</f>
        <v>Standard</v>
      </c>
      <c r="J1937">
        <f>VLOOKUP(A1937,[1]Transactions!$A$2:$Y$3480,13,FALSE)</f>
        <v>1612.25</v>
      </c>
      <c r="K1937" s="4">
        <f>VLOOKUP(A1937,[1]Transactions!$A$2:$Y$3480,14,FALSE)</f>
        <v>37499</v>
      </c>
      <c r="M1937" t="b">
        <f>VLOOKUP(A1937,[1]Transactions!$A$2:$Y$3480,5,FALSE)</f>
        <v>1</v>
      </c>
      <c r="N1937" t="str">
        <f>VLOOKUP(A1937,[1]Transactions!$A$2:$Y$3480,6,FALSE)</f>
        <v>Approved</v>
      </c>
      <c r="O1937" t="str">
        <f>VLOOKUP(A1937,[1]Transactions!$A$1:$Y$3480,7,FALSE)</f>
        <v>Solex</v>
      </c>
      <c r="P1937" t="s">
        <v>43</v>
      </c>
      <c r="Q1937">
        <v>80</v>
      </c>
      <c r="R1937" t="s">
        <v>84</v>
      </c>
      <c r="S1937" t="s">
        <v>30</v>
      </c>
      <c r="T1937" t="s">
        <v>31</v>
      </c>
      <c r="U1937" t="s">
        <v>32</v>
      </c>
      <c r="V1937" t="s">
        <v>33</v>
      </c>
      <c r="W1937">
        <v>12</v>
      </c>
      <c r="X1937">
        <v>5</v>
      </c>
      <c r="Y1937">
        <v>7164.9</v>
      </c>
      <c r="Z1937">
        <v>2715.37</v>
      </c>
      <c r="AA1937">
        <v>39</v>
      </c>
      <c r="AB1937">
        <v>37</v>
      </c>
      <c r="AC1937">
        <v>5</v>
      </c>
      <c r="AD1937">
        <v>4449.53</v>
      </c>
      <c r="AE1937">
        <f t="shared" si="214"/>
        <v>3</v>
      </c>
      <c r="AF1937">
        <f t="shared" si="215"/>
        <v>3</v>
      </c>
      <c r="AG1937">
        <f t="shared" si="210"/>
        <v>1</v>
      </c>
      <c r="AH1937">
        <f t="shared" si="211"/>
        <v>331</v>
      </c>
      <c r="AI1937" t="str">
        <f t="shared" si="212"/>
        <v>Silver Customer</v>
      </c>
    </row>
    <row r="1938" spans="1:35" x14ac:dyDescent="0.3">
      <c r="A1938">
        <v>2690</v>
      </c>
      <c r="B1938" t="s">
        <v>5740</v>
      </c>
      <c r="C1938">
        <v>2177</v>
      </c>
      <c r="D1938" t="s">
        <v>24</v>
      </c>
      <c r="E1938" t="s">
        <v>25</v>
      </c>
      <c r="F1938">
        <v>9</v>
      </c>
      <c r="G1938" t="s">
        <v>101</v>
      </c>
      <c r="H1938" t="s">
        <v>5741</v>
      </c>
      <c r="I1938" t="str">
        <f>VLOOKUP(A1938,[1]Transactions!$A$2:$Y$3480,8,FALSE)</f>
        <v>Standard</v>
      </c>
      <c r="J1938">
        <f>VLOOKUP(A1938,[1]Transactions!$A$2:$Y$3480,13,FALSE)</f>
        <v>91.15</v>
      </c>
      <c r="K1938" s="4">
        <f>VLOOKUP(A1938,[1]Transactions!$A$2:$Y$3480,14,FALSE)</f>
        <v>37659</v>
      </c>
      <c r="M1938" t="b">
        <f>VLOOKUP(A1938,[1]Transactions!$A$2:$Y$3480,5,FALSE)</f>
        <v>1</v>
      </c>
      <c r="N1938" t="str">
        <f>VLOOKUP(A1938,[1]Transactions!$A$2:$Y$3480,6,FALSE)</f>
        <v>Approved</v>
      </c>
      <c r="O1938" t="str">
        <f>VLOOKUP(A1938,[1]Transactions!$A$1:$Y$3480,7,FALSE)</f>
        <v>OHM Cycles</v>
      </c>
      <c r="P1938" t="s">
        <v>43</v>
      </c>
      <c r="Q1938">
        <v>17</v>
      </c>
      <c r="R1938" t="s">
        <v>234</v>
      </c>
      <c r="S1938" t="s">
        <v>30</v>
      </c>
      <c r="T1938" t="s">
        <v>38</v>
      </c>
      <c r="U1938" t="s">
        <v>32</v>
      </c>
      <c r="V1938" t="s">
        <v>33</v>
      </c>
      <c r="W1938">
        <v>12</v>
      </c>
      <c r="X1938">
        <v>4</v>
      </c>
      <c r="Y1938">
        <v>5860.55</v>
      </c>
      <c r="Z1938">
        <v>4778.3999999999996</v>
      </c>
      <c r="AA1938">
        <v>39</v>
      </c>
      <c r="AB1938">
        <v>109</v>
      </c>
      <c r="AC1938">
        <v>4</v>
      </c>
      <c r="AD1938">
        <v>1082.1500000000001</v>
      </c>
      <c r="AE1938">
        <f t="shared" si="214"/>
        <v>1</v>
      </c>
      <c r="AF1938">
        <f t="shared" si="213"/>
        <v>4</v>
      </c>
      <c r="AG1938">
        <f t="shared" si="210"/>
        <v>4</v>
      </c>
      <c r="AH1938">
        <f t="shared" si="211"/>
        <v>144</v>
      </c>
      <c r="AI1938" t="str">
        <f t="shared" si="212"/>
        <v>Bronz customer</v>
      </c>
    </row>
    <row r="1939" spans="1:35" x14ac:dyDescent="0.3">
      <c r="A1939">
        <v>3239</v>
      </c>
      <c r="B1939" t="s">
        <v>5742</v>
      </c>
      <c r="C1939">
        <v>3793</v>
      </c>
      <c r="D1939" t="s">
        <v>40</v>
      </c>
      <c r="E1939" t="s">
        <v>25</v>
      </c>
      <c r="F1939">
        <v>7</v>
      </c>
      <c r="G1939" t="s">
        <v>5743</v>
      </c>
      <c r="H1939" t="s">
        <v>5744</v>
      </c>
      <c r="I1939" t="str">
        <f>VLOOKUP(A1939,[1]Transactions!$A$2:$Y$3480,8,FALSE)</f>
        <v>Standard</v>
      </c>
      <c r="J1939">
        <f>VLOOKUP(A1939,[1]Transactions!$A$2:$Y$3480,13,FALSE)</f>
        <v>1660.88</v>
      </c>
      <c r="K1939" s="4">
        <f>VLOOKUP(A1939,[1]Transactions!$A$2:$Y$3480,14,FALSE)</f>
        <v>36498</v>
      </c>
      <c r="M1939" t="b">
        <f>VLOOKUP(A1939,[1]Transactions!$A$2:$Y$3480,5,FALSE)</f>
        <v>0</v>
      </c>
      <c r="N1939" t="str">
        <f>VLOOKUP(A1939,[1]Transactions!$A$2:$Y$3480,6,FALSE)</f>
        <v>Approved</v>
      </c>
      <c r="O1939" t="str">
        <f>VLOOKUP(A1939,[1]Transactions!$A$1:$Y$3480,7,FALSE)</f>
        <v>WeareA2B</v>
      </c>
      <c r="P1939" t="s">
        <v>43</v>
      </c>
      <c r="Q1939">
        <v>15</v>
      </c>
      <c r="R1939" t="s">
        <v>500</v>
      </c>
      <c r="S1939" t="s">
        <v>30</v>
      </c>
      <c r="T1939" t="s">
        <v>46</v>
      </c>
      <c r="U1939" t="s">
        <v>32</v>
      </c>
      <c r="V1939" t="s">
        <v>47</v>
      </c>
      <c r="W1939">
        <v>5</v>
      </c>
      <c r="X1939">
        <v>6</v>
      </c>
      <c r="Y1939">
        <v>4374.75</v>
      </c>
      <c r="Z1939">
        <v>2606.08</v>
      </c>
      <c r="AA1939">
        <v>48</v>
      </c>
      <c r="AB1939">
        <v>2</v>
      </c>
      <c r="AC1939">
        <v>6</v>
      </c>
      <c r="AD1939">
        <v>1768.67</v>
      </c>
      <c r="AE1939">
        <f t="shared" si="214"/>
        <v>4</v>
      </c>
      <c r="AF1939">
        <f t="shared" si="213"/>
        <v>3</v>
      </c>
      <c r="AG1939">
        <f t="shared" si="210"/>
        <v>4</v>
      </c>
      <c r="AH1939">
        <f t="shared" si="211"/>
        <v>434</v>
      </c>
      <c r="AI1939" t="str">
        <f t="shared" si="212"/>
        <v>Platinum Customer</v>
      </c>
    </row>
    <row r="1940" spans="1:35" x14ac:dyDescent="0.3">
      <c r="A1940">
        <v>734</v>
      </c>
      <c r="B1940" t="s">
        <v>5745</v>
      </c>
      <c r="C1940">
        <v>2145</v>
      </c>
      <c r="D1940" t="s">
        <v>24</v>
      </c>
      <c r="E1940" t="s">
        <v>25</v>
      </c>
      <c r="F1940">
        <v>10</v>
      </c>
      <c r="G1940" t="s">
        <v>5746</v>
      </c>
      <c r="H1940" t="s">
        <v>5747</v>
      </c>
      <c r="I1940" t="str">
        <f>VLOOKUP(A1940,[1]Transactions!$A$2:$Y$3480,8,FALSE)</f>
        <v>Standard</v>
      </c>
      <c r="J1940">
        <f>VLOOKUP(A1940,[1]Transactions!$A$2:$Y$3480,13,FALSE)</f>
        <v>812.44</v>
      </c>
      <c r="K1940" s="4">
        <f>VLOOKUP(A1940,[1]Transactions!$A$2:$Y$3480,14,FALSE)</f>
        <v>37823</v>
      </c>
      <c r="M1940" t="b">
        <f>VLOOKUP(A1940,[1]Transactions!$A$2:$Y$3480,5,FALSE)</f>
        <v>1</v>
      </c>
      <c r="N1940" t="str">
        <f>VLOOKUP(A1940,[1]Transactions!$A$2:$Y$3480,6,FALSE)</f>
        <v>Approved</v>
      </c>
      <c r="O1940" t="str">
        <f>VLOOKUP(A1940,[1]Transactions!$A$1:$Y$3480,7,FALSE)</f>
        <v>WeareA2B</v>
      </c>
      <c r="P1940" t="s">
        <v>28</v>
      </c>
      <c r="Q1940">
        <v>34</v>
      </c>
      <c r="R1940" t="s">
        <v>407</v>
      </c>
      <c r="S1940" t="s">
        <v>57</v>
      </c>
      <c r="T1940" t="s">
        <v>38</v>
      </c>
      <c r="U1940" t="s">
        <v>32</v>
      </c>
      <c r="V1940" t="s">
        <v>47</v>
      </c>
      <c r="W1940">
        <v>11</v>
      </c>
      <c r="X1940">
        <v>3</v>
      </c>
      <c r="Y1940">
        <v>3346.12</v>
      </c>
      <c r="Z1940">
        <v>2205.9699999999998</v>
      </c>
      <c r="AA1940">
        <v>40</v>
      </c>
      <c r="AB1940">
        <v>89</v>
      </c>
      <c r="AC1940">
        <v>3</v>
      </c>
      <c r="AD1940">
        <v>1140.1500000000001</v>
      </c>
      <c r="AE1940">
        <f t="shared" si="214"/>
        <v>1</v>
      </c>
      <c r="AF1940">
        <f t="shared" si="213"/>
        <v>4</v>
      </c>
      <c r="AG1940">
        <f t="shared" si="210"/>
        <v>4</v>
      </c>
      <c r="AH1940">
        <f t="shared" si="211"/>
        <v>144</v>
      </c>
      <c r="AI1940" t="str">
        <f t="shared" si="212"/>
        <v>Bronz customer</v>
      </c>
    </row>
    <row r="1941" spans="1:35" x14ac:dyDescent="0.3">
      <c r="A1941">
        <v>1491</v>
      </c>
      <c r="B1941" t="s">
        <v>5748</v>
      </c>
      <c r="C1941">
        <v>2285</v>
      </c>
      <c r="D1941" t="s">
        <v>24</v>
      </c>
      <c r="E1941" t="s">
        <v>25</v>
      </c>
      <c r="F1941">
        <v>5</v>
      </c>
      <c r="G1941" t="s">
        <v>5749</v>
      </c>
      <c r="H1941" t="s">
        <v>5750</v>
      </c>
      <c r="I1941" t="str">
        <f>VLOOKUP(A1941,[1]Transactions!$A$2:$Y$3480,8,FALSE)</f>
        <v>Standard</v>
      </c>
      <c r="J1941">
        <f>VLOOKUP(A1941,[1]Transactions!$A$2:$Y$3480,13,FALSE)</f>
        <v>737.56999999999994</v>
      </c>
      <c r="K1941" s="4">
        <f>VLOOKUP(A1941,[1]Transactions!$A$2:$Y$3480,14,FALSE)</f>
        <v>37873</v>
      </c>
      <c r="M1941" t="b">
        <f>VLOOKUP(A1941,[1]Transactions!$A$2:$Y$3480,5,FALSE)</f>
        <v>1</v>
      </c>
      <c r="N1941" t="str">
        <f>VLOOKUP(A1941,[1]Transactions!$A$2:$Y$3480,6,FALSE)</f>
        <v>Approved</v>
      </c>
      <c r="O1941" t="str">
        <f>VLOOKUP(A1941,[1]Transactions!$A$1:$Y$3480,7,FALSE)</f>
        <v>Norco Bicycles</v>
      </c>
      <c r="P1941" t="s">
        <v>43</v>
      </c>
      <c r="Q1941">
        <v>96</v>
      </c>
      <c r="R1941" t="s">
        <v>815</v>
      </c>
      <c r="S1941" t="s">
        <v>30</v>
      </c>
      <c r="T1941" t="s">
        <v>31</v>
      </c>
      <c r="U1941" t="s">
        <v>32</v>
      </c>
      <c r="V1941" t="s">
        <v>33</v>
      </c>
      <c r="W1941">
        <v>4</v>
      </c>
      <c r="X1941">
        <v>3</v>
      </c>
      <c r="Y1941">
        <v>3208.6</v>
      </c>
      <c r="Z1941">
        <v>1617.27</v>
      </c>
      <c r="AA1941">
        <v>23</v>
      </c>
      <c r="AB1941">
        <v>160</v>
      </c>
      <c r="AC1941">
        <v>3</v>
      </c>
      <c r="AD1941">
        <v>1591.33</v>
      </c>
      <c r="AE1941">
        <f t="shared" si="214"/>
        <v>1</v>
      </c>
      <c r="AF1941">
        <f t="shared" si="213"/>
        <v>4</v>
      </c>
      <c r="AG1941">
        <f t="shared" si="210"/>
        <v>4</v>
      </c>
      <c r="AH1941">
        <f t="shared" si="211"/>
        <v>144</v>
      </c>
      <c r="AI1941" t="str">
        <f t="shared" si="212"/>
        <v>Bronz customer</v>
      </c>
    </row>
    <row r="1942" spans="1:35" x14ac:dyDescent="0.3">
      <c r="A1942">
        <v>597</v>
      </c>
      <c r="B1942" t="s">
        <v>5751</v>
      </c>
      <c r="C1942">
        <v>3137</v>
      </c>
      <c r="D1942" t="s">
        <v>40</v>
      </c>
      <c r="E1942" t="s">
        <v>25</v>
      </c>
      <c r="F1942">
        <v>7</v>
      </c>
      <c r="G1942" t="s">
        <v>5752</v>
      </c>
      <c r="H1942" t="s">
        <v>5753</v>
      </c>
      <c r="I1942" t="str">
        <f>VLOOKUP(A1942,[1]Transactions!$A$2:$Y$3480,8,FALSE)</f>
        <v>Standard</v>
      </c>
      <c r="J1942">
        <f>VLOOKUP(A1942,[1]Transactions!$A$2:$Y$3480,13,FALSE)</f>
        <v>1055.82</v>
      </c>
      <c r="K1942" s="4">
        <f>VLOOKUP(A1942,[1]Transactions!$A$2:$Y$3480,14,FALSE)</f>
        <v>42218</v>
      </c>
      <c r="M1942" t="b">
        <f>VLOOKUP(A1942,[1]Transactions!$A$2:$Y$3480,5,FALSE)</f>
        <v>0</v>
      </c>
      <c r="N1942" t="str">
        <f>VLOOKUP(A1942,[1]Transactions!$A$2:$Y$3480,6,FALSE)</f>
        <v>Approved</v>
      </c>
      <c r="O1942" t="str">
        <f>VLOOKUP(A1942,[1]Transactions!$A$1:$Y$3480,7,FALSE)</f>
        <v>Giant Bicycles</v>
      </c>
      <c r="P1942" t="s">
        <v>43</v>
      </c>
      <c r="Q1942">
        <v>6</v>
      </c>
      <c r="R1942" t="s">
        <v>1053</v>
      </c>
      <c r="S1942" t="s">
        <v>119</v>
      </c>
      <c r="T1942" t="s">
        <v>31</v>
      </c>
      <c r="U1942" t="s">
        <v>32</v>
      </c>
      <c r="V1942" t="s">
        <v>47</v>
      </c>
      <c r="W1942">
        <v>6</v>
      </c>
      <c r="X1942">
        <v>5</v>
      </c>
      <c r="Y1942">
        <v>4299.3999999999996</v>
      </c>
      <c r="Z1942">
        <v>2469.0100000000002</v>
      </c>
      <c r="AA1942">
        <v>65</v>
      </c>
      <c r="AB1942">
        <v>61</v>
      </c>
      <c r="AC1942">
        <v>5</v>
      </c>
      <c r="AD1942">
        <v>1830.39</v>
      </c>
      <c r="AE1942">
        <f t="shared" si="214"/>
        <v>2</v>
      </c>
      <c r="AF1942">
        <f>_xlfn.IFS(AC1942&gt;=14,1,AND(AC1942&lt;=14,AC1942&gt;7),2,AND(AC1942&lt;=7,AC1942&gt;=5),3,AND(AC1942&lt;=4,AC1942&gt;0),4)</f>
        <v>3</v>
      </c>
      <c r="AG1942">
        <f t="shared" si="210"/>
        <v>4</v>
      </c>
      <c r="AH1942">
        <f t="shared" si="211"/>
        <v>234</v>
      </c>
      <c r="AI1942" t="str">
        <f t="shared" si="212"/>
        <v>Gold Customerr</v>
      </c>
    </row>
    <row r="1943" spans="1:35" x14ac:dyDescent="0.3">
      <c r="A1943">
        <v>1475</v>
      </c>
      <c r="B1943" t="s">
        <v>5754</v>
      </c>
      <c r="C1943">
        <v>2440</v>
      </c>
      <c r="D1943" t="s">
        <v>24</v>
      </c>
      <c r="E1943" t="s">
        <v>25</v>
      </c>
      <c r="F1943">
        <v>6</v>
      </c>
      <c r="G1943" t="s">
        <v>5755</v>
      </c>
      <c r="H1943" t="s">
        <v>5756</v>
      </c>
      <c r="I1943" t="str">
        <f>VLOOKUP(A1943,[1]Transactions!$A$2:$Y$3480,8,FALSE)</f>
        <v>Standard</v>
      </c>
      <c r="J1943">
        <f>VLOOKUP(A1943,[1]Transactions!$A$2:$Y$3480,13,FALSE)</f>
        <v>1055.82</v>
      </c>
      <c r="K1943" s="4">
        <f>VLOOKUP(A1943,[1]Transactions!$A$2:$Y$3480,14,FALSE)</f>
        <v>38193</v>
      </c>
      <c r="M1943" t="b">
        <f>VLOOKUP(A1943,[1]Transactions!$A$2:$Y$3480,5,FALSE)</f>
        <v>1</v>
      </c>
      <c r="N1943" t="str">
        <f>VLOOKUP(A1943,[1]Transactions!$A$2:$Y$3480,6,FALSE)</f>
        <v>Cancelled</v>
      </c>
      <c r="O1943" t="str">
        <f>VLOOKUP(A1943,[1]Transactions!$A$1:$Y$3480,7,FALSE)</f>
        <v>Giant Bicycles</v>
      </c>
      <c r="P1943" t="s">
        <v>28</v>
      </c>
      <c r="Q1943">
        <v>41</v>
      </c>
      <c r="R1943" t="s">
        <v>1071</v>
      </c>
      <c r="S1943" t="s">
        <v>57</v>
      </c>
      <c r="T1943" t="s">
        <v>38</v>
      </c>
      <c r="U1943" t="s">
        <v>32</v>
      </c>
      <c r="V1943" t="s">
        <v>33</v>
      </c>
      <c r="W1943">
        <v>7</v>
      </c>
      <c r="X1943">
        <v>7</v>
      </c>
      <c r="Y1943">
        <v>10929.81</v>
      </c>
      <c r="Z1943">
        <v>3555.1</v>
      </c>
      <c r="AA1943">
        <v>35</v>
      </c>
      <c r="AB1943">
        <v>46</v>
      </c>
      <c r="AC1943">
        <v>7</v>
      </c>
      <c r="AD1943">
        <v>7374.71</v>
      </c>
      <c r="AE1943">
        <f t="shared" si="214"/>
        <v>2</v>
      </c>
      <c r="AF1943">
        <f t="shared" si="213"/>
        <v>3</v>
      </c>
      <c r="AG1943">
        <f t="shared" si="210"/>
        <v>1</v>
      </c>
      <c r="AH1943">
        <f t="shared" si="211"/>
        <v>231</v>
      </c>
      <c r="AI1943" t="str">
        <f t="shared" si="212"/>
        <v>Gold Customerr</v>
      </c>
    </row>
    <row r="1944" spans="1:35" x14ac:dyDescent="0.3">
      <c r="A1944">
        <v>2882</v>
      </c>
      <c r="B1944" t="s">
        <v>5757</v>
      </c>
      <c r="C1944">
        <v>4115</v>
      </c>
      <c r="D1944" t="s">
        <v>53</v>
      </c>
      <c r="E1944" t="s">
        <v>25</v>
      </c>
      <c r="F1944">
        <v>3</v>
      </c>
      <c r="G1944" t="s">
        <v>5758</v>
      </c>
      <c r="H1944" t="s">
        <v>5759</v>
      </c>
      <c r="I1944" t="str">
        <f>VLOOKUP(A1944,[1]Transactions!$A$2:$Y$3480,8,FALSE)</f>
        <v>Touring</v>
      </c>
      <c r="J1944">
        <f>VLOOKUP(A1944,[1]Transactions!$A$2:$Y$3480,13,FALSE)</f>
        <v>1408.91</v>
      </c>
      <c r="K1944" s="4">
        <f>VLOOKUP(A1944,[1]Transactions!$A$2:$Y$3480,14,FALSE)</f>
        <v>38482</v>
      </c>
      <c r="M1944" t="b">
        <f>VLOOKUP(A1944,[1]Transactions!$A$2:$Y$3480,5,FALSE)</f>
        <v>0</v>
      </c>
      <c r="N1944" t="str">
        <f>VLOOKUP(A1944,[1]Transactions!$A$2:$Y$3480,6,FALSE)</f>
        <v>Approved</v>
      </c>
      <c r="O1944" t="str">
        <f>VLOOKUP(A1944,[1]Transactions!$A$1:$Y$3480,7,FALSE)</f>
        <v>Solex</v>
      </c>
      <c r="P1944" t="s">
        <v>43</v>
      </c>
      <c r="Q1944">
        <v>62</v>
      </c>
      <c r="R1944" t="s">
        <v>607</v>
      </c>
      <c r="S1944" t="s">
        <v>119</v>
      </c>
      <c r="T1944" t="s">
        <v>31</v>
      </c>
      <c r="U1944" t="s">
        <v>32</v>
      </c>
      <c r="V1944" t="s">
        <v>47</v>
      </c>
      <c r="W1944">
        <v>9</v>
      </c>
      <c r="X1944">
        <v>2</v>
      </c>
      <c r="Y1944">
        <v>2515.6799999999998</v>
      </c>
      <c r="Z1944">
        <v>1029.3</v>
      </c>
      <c r="AA1944">
        <v>34</v>
      </c>
      <c r="AB1944">
        <v>294</v>
      </c>
      <c r="AC1944">
        <v>2</v>
      </c>
      <c r="AD1944">
        <v>1486.38</v>
      </c>
      <c r="AE1944">
        <f t="shared" si="214"/>
        <v>1</v>
      </c>
      <c r="AF1944">
        <f t="shared" si="213"/>
        <v>4</v>
      </c>
      <c r="AG1944">
        <f t="shared" si="210"/>
        <v>4</v>
      </c>
      <c r="AH1944">
        <f t="shared" si="211"/>
        <v>144</v>
      </c>
      <c r="AI1944" t="str">
        <f t="shared" si="212"/>
        <v>Bronz customer</v>
      </c>
    </row>
    <row r="1945" spans="1:35" x14ac:dyDescent="0.3">
      <c r="A1945">
        <v>528</v>
      </c>
      <c r="B1945" t="s">
        <v>5760</v>
      </c>
      <c r="C1945">
        <v>2576</v>
      </c>
      <c r="D1945" t="s">
        <v>24</v>
      </c>
      <c r="E1945" t="s">
        <v>25</v>
      </c>
      <c r="F1945">
        <v>10</v>
      </c>
      <c r="G1945" t="s">
        <v>5761</v>
      </c>
      <c r="H1945" t="s">
        <v>5762</v>
      </c>
      <c r="I1945" t="str">
        <f>VLOOKUP(A1945,[1]Transactions!$A$2:$Y$3480,8,FALSE)</f>
        <v>Road</v>
      </c>
      <c r="J1945">
        <f>VLOOKUP(A1945,[1]Transactions!$A$2:$Y$3480,13,FALSE)</f>
        <v>199.09999999999991</v>
      </c>
      <c r="K1945" s="4">
        <f>VLOOKUP(A1945,[1]Transactions!$A$2:$Y$3480,14,FALSE)</f>
        <v>40672</v>
      </c>
      <c r="M1945" t="b">
        <f>VLOOKUP(A1945,[1]Transactions!$A$2:$Y$3480,5,FALSE)</f>
        <v>1</v>
      </c>
      <c r="N1945" t="str">
        <f>VLOOKUP(A1945,[1]Transactions!$A$2:$Y$3480,6,FALSE)</f>
        <v>Approved</v>
      </c>
      <c r="O1945" t="str">
        <f>VLOOKUP(A1945,[1]Transactions!$A$1:$Y$3480,7,FALSE)</f>
        <v>OHM Cycles</v>
      </c>
      <c r="P1945" t="s">
        <v>43</v>
      </c>
      <c r="Q1945">
        <v>10</v>
      </c>
      <c r="R1945" t="s">
        <v>234</v>
      </c>
      <c r="S1945" t="s">
        <v>30</v>
      </c>
      <c r="T1945" t="s">
        <v>31</v>
      </c>
      <c r="U1945" t="s">
        <v>32</v>
      </c>
      <c r="V1945" t="s">
        <v>47</v>
      </c>
      <c r="W1945">
        <v>4</v>
      </c>
      <c r="X1945">
        <v>6</v>
      </c>
      <c r="Y1945">
        <v>7636.76</v>
      </c>
      <c r="Z1945">
        <v>3486.7</v>
      </c>
      <c r="AA1945">
        <v>41</v>
      </c>
      <c r="AB1945">
        <v>134</v>
      </c>
      <c r="AC1945">
        <v>6</v>
      </c>
      <c r="AD1945">
        <v>4150.0600000000004</v>
      </c>
      <c r="AE1945">
        <f t="shared" si="214"/>
        <v>1</v>
      </c>
      <c r="AF1945">
        <f t="shared" si="213"/>
        <v>3</v>
      </c>
      <c r="AG1945">
        <f t="shared" si="210"/>
        <v>2</v>
      </c>
      <c r="AH1945">
        <f t="shared" si="211"/>
        <v>132</v>
      </c>
      <c r="AI1945" t="str">
        <f t="shared" si="212"/>
        <v>Bronz customer</v>
      </c>
    </row>
    <row r="1946" spans="1:35" x14ac:dyDescent="0.3">
      <c r="A1946">
        <v>2761</v>
      </c>
      <c r="B1946" t="s">
        <v>5763</v>
      </c>
      <c r="C1946">
        <v>2214</v>
      </c>
      <c r="D1946" t="s">
        <v>24</v>
      </c>
      <c r="E1946" t="s">
        <v>25</v>
      </c>
      <c r="F1946">
        <v>9</v>
      </c>
      <c r="G1946" t="s">
        <v>5764</v>
      </c>
      <c r="H1946" t="s">
        <v>5765</v>
      </c>
      <c r="I1946" t="str">
        <f>VLOOKUP(A1946,[1]Transactions!$A$2:$Y$3480,8,FALSE)</f>
        <v>Road</v>
      </c>
      <c r="J1946">
        <f>VLOOKUP(A1946,[1]Transactions!$A$2:$Y$3480,13,FALSE)</f>
        <v>745.94</v>
      </c>
      <c r="K1946" s="4">
        <f>VLOOKUP(A1946,[1]Transactions!$A$2:$Y$3480,14,FALSE)</f>
        <v>38693</v>
      </c>
      <c r="M1946" t="b">
        <f>VLOOKUP(A1946,[1]Transactions!$A$2:$Y$3480,5,FALSE)</f>
        <v>0</v>
      </c>
      <c r="N1946" t="str">
        <f>VLOOKUP(A1946,[1]Transactions!$A$2:$Y$3480,6,FALSE)</f>
        <v>Approved</v>
      </c>
      <c r="O1946" t="str">
        <f>VLOOKUP(A1946,[1]Transactions!$A$1:$Y$3480,7,FALSE)</f>
        <v>Trek Bicycles</v>
      </c>
      <c r="P1946" t="s">
        <v>43</v>
      </c>
      <c r="Q1946">
        <v>78</v>
      </c>
      <c r="R1946" t="s">
        <v>84</v>
      </c>
      <c r="S1946" t="s">
        <v>45</v>
      </c>
      <c r="T1946" t="s">
        <v>31</v>
      </c>
      <c r="U1946" t="s">
        <v>32</v>
      </c>
      <c r="V1946" t="s">
        <v>47</v>
      </c>
      <c r="W1946">
        <v>19</v>
      </c>
      <c r="X1946">
        <v>9</v>
      </c>
      <c r="Y1946">
        <v>10079.42</v>
      </c>
      <c r="Z1946">
        <v>4997.3999999999996</v>
      </c>
      <c r="AA1946">
        <v>58</v>
      </c>
      <c r="AB1946">
        <v>7</v>
      </c>
      <c r="AC1946">
        <v>9</v>
      </c>
      <c r="AD1946">
        <v>5082.0200000000004</v>
      </c>
      <c r="AE1946">
        <f t="shared" si="214"/>
        <v>4</v>
      </c>
      <c r="AF1946">
        <f t="shared" si="213"/>
        <v>2</v>
      </c>
      <c r="AG1946">
        <f t="shared" si="210"/>
        <v>1</v>
      </c>
      <c r="AH1946">
        <f t="shared" si="211"/>
        <v>421</v>
      </c>
      <c r="AI1946" t="str">
        <f t="shared" si="212"/>
        <v>Platinum Customer</v>
      </c>
    </row>
    <row r="1947" spans="1:35" x14ac:dyDescent="0.3">
      <c r="A1947">
        <v>3462</v>
      </c>
      <c r="B1947" t="s">
        <v>5766</v>
      </c>
      <c r="C1947">
        <v>3634</v>
      </c>
      <c r="D1947" t="s">
        <v>40</v>
      </c>
      <c r="E1947" t="s">
        <v>25</v>
      </c>
      <c r="F1947">
        <v>1</v>
      </c>
      <c r="G1947" t="s">
        <v>5767</v>
      </c>
      <c r="H1947" t="s">
        <v>5768</v>
      </c>
      <c r="I1947" t="str">
        <f>VLOOKUP(A1947,[1]Transactions!$A$2:$Y$3480,8,FALSE)</f>
        <v>Road</v>
      </c>
      <c r="J1947">
        <f>VLOOKUP(A1947,[1]Transactions!$A$2:$Y$3480,13,FALSE)</f>
        <v>75.480000000000018</v>
      </c>
      <c r="K1947" s="4">
        <f>VLOOKUP(A1947,[1]Transactions!$A$2:$Y$3480,14,FALSE)</f>
        <v>38339</v>
      </c>
      <c r="M1947" t="b">
        <f>VLOOKUP(A1947,[1]Transactions!$A$2:$Y$3480,5,FALSE)</f>
        <v>1</v>
      </c>
      <c r="N1947" t="str">
        <f>VLOOKUP(A1947,[1]Transactions!$A$2:$Y$3480,6,FALSE)</f>
        <v>Approved</v>
      </c>
      <c r="O1947" t="str">
        <f>VLOOKUP(A1947,[1]Transactions!$A$1:$Y$3480,7,FALSE)</f>
        <v>Trek Bicycles</v>
      </c>
      <c r="P1947" t="s">
        <v>43</v>
      </c>
      <c r="Q1947">
        <v>96</v>
      </c>
      <c r="R1947" t="s">
        <v>234</v>
      </c>
      <c r="S1947" t="s">
        <v>30</v>
      </c>
      <c r="T1947" t="s">
        <v>46</v>
      </c>
      <c r="U1947" t="s">
        <v>32</v>
      </c>
      <c r="V1947" t="s">
        <v>47</v>
      </c>
      <c r="W1947">
        <v>17</v>
      </c>
      <c r="X1947">
        <v>5</v>
      </c>
      <c r="Y1947">
        <v>5392.75</v>
      </c>
      <c r="Z1947">
        <v>976.04</v>
      </c>
      <c r="AA1947">
        <v>63</v>
      </c>
      <c r="AB1947">
        <v>21</v>
      </c>
      <c r="AC1947">
        <v>5</v>
      </c>
      <c r="AD1947">
        <v>4416.71</v>
      </c>
      <c r="AE1947">
        <f t="shared" si="214"/>
        <v>3</v>
      </c>
      <c r="AF1947">
        <f>_xlfn.IFS(AC1947&gt;=14,1,AND(AC1947&lt;=14,AC1947&gt;7),2,AND(AC1947&lt;=7,AC1947&gt;=5),3,AND(AC1947&lt;=4,AC1947&gt;0),4)</f>
        <v>3</v>
      </c>
      <c r="AG1947">
        <f t="shared" si="210"/>
        <v>1</v>
      </c>
      <c r="AH1947">
        <f t="shared" si="211"/>
        <v>331</v>
      </c>
      <c r="AI1947" t="str">
        <f t="shared" si="212"/>
        <v>Silver Customer</v>
      </c>
    </row>
    <row r="1948" spans="1:35" x14ac:dyDescent="0.3">
      <c r="A1948">
        <v>2110</v>
      </c>
      <c r="B1948" t="s">
        <v>5769</v>
      </c>
      <c r="C1948">
        <v>4034</v>
      </c>
      <c r="D1948" t="s">
        <v>53</v>
      </c>
      <c r="E1948" t="s">
        <v>25</v>
      </c>
      <c r="F1948">
        <v>6</v>
      </c>
      <c r="G1948" t="s">
        <v>3633</v>
      </c>
      <c r="H1948" t="s">
        <v>2393</v>
      </c>
      <c r="I1948" t="str">
        <f>VLOOKUP(A1948,[1]Transactions!$A$2:$Y$3480,8,FALSE)</f>
        <v>Standard</v>
      </c>
      <c r="J1948">
        <f>VLOOKUP(A1948,[1]Transactions!$A$2:$Y$3480,13,FALSE)</f>
        <v>217.51</v>
      </c>
      <c r="K1948" s="4">
        <f>VLOOKUP(A1948,[1]Transactions!$A$2:$Y$3480,14,FALSE)</f>
        <v>40779</v>
      </c>
      <c r="M1948" t="b">
        <f>VLOOKUP(A1948,[1]Transactions!$A$2:$Y$3480,5,FALSE)</f>
        <v>1</v>
      </c>
      <c r="N1948" t="str">
        <f>VLOOKUP(A1948,[1]Transactions!$A$2:$Y$3480,6,FALSE)</f>
        <v>Approved</v>
      </c>
      <c r="O1948" t="str">
        <f>VLOOKUP(A1948,[1]Transactions!$A$1:$Y$3480,7,FALSE)</f>
        <v>Giant Bicycles</v>
      </c>
      <c r="P1948" t="s">
        <v>28</v>
      </c>
      <c r="Q1948">
        <v>29</v>
      </c>
      <c r="R1948" t="s">
        <v>917</v>
      </c>
      <c r="S1948" t="s">
        <v>119</v>
      </c>
      <c r="T1948" t="s">
        <v>46</v>
      </c>
      <c r="U1948" t="s">
        <v>32</v>
      </c>
      <c r="V1948" t="s">
        <v>47</v>
      </c>
      <c r="W1948">
        <v>14</v>
      </c>
      <c r="X1948">
        <v>6</v>
      </c>
      <c r="Y1948">
        <v>6518.34</v>
      </c>
      <c r="Z1948">
        <v>4218.47</v>
      </c>
      <c r="AA1948">
        <v>47</v>
      </c>
      <c r="AB1948">
        <v>26</v>
      </c>
      <c r="AC1948">
        <v>6</v>
      </c>
      <c r="AD1948">
        <v>2299.87</v>
      </c>
      <c r="AE1948">
        <f t="shared" si="214"/>
        <v>3</v>
      </c>
      <c r="AF1948">
        <f t="shared" si="213"/>
        <v>3</v>
      </c>
      <c r="AG1948">
        <f t="shared" si="210"/>
        <v>3</v>
      </c>
      <c r="AH1948">
        <f t="shared" si="211"/>
        <v>333</v>
      </c>
      <c r="AI1948" t="str">
        <f t="shared" si="212"/>
        <v>Silver Customer</v>
      </c>
    </row>
    <row r="1949" spans="1:35" x14ac:dyDescent="0.3">
      <c r="A1949">
        <v>2569</v>
      </c>
      <c r="B1949" t="s">
        <v>5770</v>
      </c>
      <c r="C1949">
        <v>2061</v>
      </c>
      <c r="D1949" t="s">
        <v>24</v>
      </c>
      <c r="E1949" t="s">
        <v>25</v>
      </c>
      <c r="F1949">
        <v>10</v>
      </c>
      <c r="G1949" t="s">
        <v>5771</v>
      </c>
      <c r="H1949" t="s">
        <v>5772</v>
      </c>
      <c r="I1949" t="str">
        <f>VLOOKUP(A1949,[1]Transactions!$A$2:$Y$3480,8,FALSE)</f>
        <v>Standard</v>
      </c>
      <c r="J1949">
        <f>VLOOKUP(A1949,[1]Transactions!$A$2:$Y$3480,13,FALSE)</f>
        <v>1230.27</v>
      </c>
      <c r="K1949" s="4">
        <f>VLOOKUP(A1949,[1]Transactions!$A$2:$Y$3480,14,FALSE)</f>
        <v>40336</v>
      </c>
      <c r="M1949" t="b">
        <f>VLOOKUP(A1949,[1]Transactions!$A$2:$Y$3480,5,FALSE)</f>
        <v>1</v>
      </c>
      <c r="N1949" t="str">
        <f>VLOOKUP(A1949,[1]Transactions!$A$2:$Y$3480,6,FALSE)</f>
        <v>Approved</v>
      </c>
      <c r="O1949" t="str">
        <f>VLOOKUP(A1949,[1]Transactions!$A$1:$Y$3480,7,FALSE)</f>
        <v>Giant Bicycles</v>
      </c>
      <c r="P1949" t="s">
        <v>28</v>
      </c>
      <c r="Q1949">
        <v>62</v>
      </c>
      <c r="R1949" t="s">
        <v>842</v>
      </c>
      <c r="S1949" t="s">
        <v>57</v>
      </c>
      <c r="T1949" t="s">
        <v>31</v>
      </c>
      <c r="U1949" t="s">
        <v>32</v>
      </c>
      <c r="V1949" t="s">
        <v>47</v>
      </c>
      <c r="W1949">
        <v>16</v>
      </c>
      <c r="X1949">
        <v>7</v>
      </c>
      <c r="Y1949">
        <v>9585.83</v>
      </c>
      <c r="Z1949">
        <v>5650.75</v>
      </c>
      <c r="AA1949">
        <v>35</v>
      </c>
      <c r="AB1949">
        <v>75</v>
      </c>
      <c r="AC1949">
        <v>7</v>
      </c>
      <c r="AD1949">
        <v>3935.08</v>
      </c>
      <c r="AE1949">
        <f t="shared" si="214"/>
        <v>2</v>
      </c>
      <c r="AF1949">
        <f t="shared" si="213"/>
        <v>3</v>
      </c>
      <c r="AG1949">
        <f t="shared" si="210"/>
        <v>2</v>
      </c>
      <c r="AH1949">
        <f t="shared" si="211"/>
        <v>232</v>
      </c>
      <c r="AI1949" t="str">
        <f t="shared" si="212"/>
        <v>Gold Customerr</v>
      </c>
    </row>
    <row r="1950" spans="1:35" x14ac:dyDescent="0.3">
      <c r="A1950">
        <v>2839</v>
      </c>
      <c r="B1950" t="s">
        <v>5773</v>
      </c>
      <c r="C1950">
        <v>2450</v>
      </c>
      <c r="D1950" t="s">
        <v>24</v>
      </c>
      <c r="E1950" t="s">
        <v>25</v>
      </c>
      <c r="F1950">
        <v>7</v>
      </c>
      <c r="G1950" t="s">
        <v>704</v>
      </c>
      <c r="H1950" t="s">
        <v>5774</v>
      </c>
      <c r="I1950" t="str">
        <f>VLOOKUP(A1950,[1]Transactions!$A$2:$Y$3480,8,FALSE)</f>
        <v>Standard</v>
      </c>
      <c r="J1950">
        <f>VLOOKUP(A1950,[1]Transactions!$A$2:$Y$3480,13,FALSE)</f>
        <v>509.97</v>
      </c>
      <c r="K1950" s="4">
        <f>VLOOKUP(A1950,[1]Transactions!$A$2:$Y$3480,14,FALSE)</f>
        <v>39298</v>
      </c>
      <c r="M1950" t="b">
        <f>VLOOKUP(A1950,[1]Transactions!$A$2:$Y$3480,5,FALSE)</f>
        <v>0</v>
      </c>
      <c r="N1950" t="str">
        <f>VLOOKUP(A1950,[1]Transactions!$A$2:$Y$3480,6,FALSE)</f>
        <v>Approved</v>
      </c>
      <c r="O1950" t="str">
        <f>VLOOKUP(A1950,[1]Transactions!$A$1:$Y$3480,7,FALSE)</f>
        <v>Giant Bicycles</v>
      </c>
      <c r="P1950" t="s">
        <v>43</v>
      </c>
      <c r="Q1950">
        <v>12</v>
      </c>
      <c r="R1950" t="s">
        <v>283</v>
      </c>
      <c r="S1950" t="s">
        <v>96</v>
      </c>
      <c r="T1950" t="s">
        <v>31</v>
      </c>
      <c r="U1950" t="s">
        <v>32</v>
      </c>
      <c r="V1950" t="s">
        <v>47</v>
      </c>
      <c r="W1950">
        <v>10</v>
      </c>
      <c r="X1950">
        <v>8</v>
      </c>
      <c r="Y1950">
        <v>7971.99</v>
      </c>
      <c r="Z1950">
        <v>5278.95</v>
      </c>
      <c r="AA1950">
        <v>43</v>
      </c>
      <c r="AB1950">
        <v>17</v>
      </c>
      <c r="AC1950">
        <v>8</v>
      </c>
      <c r="AD1950">
        <v>2693.04</v>
      </c>
      <c r="AE1950">
        <f t="shared" si="214"/>
        <v>4</v>
      </c>
      <c r="AF1950">
        <f t="shared" si="213"/>
        <v>2</v>
      </c>
      <c r="AG1950">
        <f t="shared" si="210"/>
        <v>3</v>
      </c>
      <c r="AH1950">
        <f t="shared" si="211"/>
        <v>423</v>
      </c>
      <c r="AI1950" t="str">
        <f t="shared" si="212"/>
        <v>Platinum Customer</v>
      </c>
    </row>
    <row r="1951" spans="1:35" x14ac:dyDescent="0.3">
      <c r="A1951">
        <v>2139</v>
      </c>
      <c r="B1951" t="s">
        <v>5775</v>
      </c>
      <c r="C1951">
        <v>3756</v>
      </c>
      <c r="D1951" t="s">
        <v>40</v>
      </c>
      <c r="E1951" t="s">
        <v>25</v>
      </c>
      <c r="F1951">
        <v>7</v>
      </c>
      <c r="G1951" t="s">
        <v>3226</v>
      </c>
      <c r="H1951" t="s">
        <v>5776</v>
      </c>
      <c r="I1951" t="str">
        <f>VLOOKUP(A1951,[1]Transactions!$A$2:$Y$3480,8,FALSE)</f>
        <v>Standard</v>
      </c>
      <c r="J1951">
        <f>VLOOKUP(A1951,[1]Transactions!$A$2:$Y$3480,13,FALSE)</f>
        <v>1383.6100000000001</v>
      </c>
      <c r="K1951" s="4">
        <f>VLOOKUP(A1951,[1]Transactions!$A$2:$Y$3480,14,FALSE)</f>
        <v>40410</v>
      </c>
      <c r="M1951" t="b">
        <f>VLOOKUP(A1951,[1]Transactions!$A$2:$Y$3480,5,FALSE)</f>
        <v>0</v>
      </c>
      <c r="N1951" t="str">
        <f>VLOOKUP(A1951,[1]Transactions!$A$2:$Y$3480,6,FALSE)</f>
        <v>Approved</v>
      </c>
      <c r="O1951" t="str">
        <f>VLOOKUP(A1951,[1]Transactions!$A$1:$Y$3480,7,FALSE)</f>
        <v>Solex</v>
      </c>
      <c r="P1951" t="s">
        <v>43</v>
      </c>
      <c r="Q1951">
        <v>87</v>
      </c>
      <c r="R1951" t="s">
        <v>2806</v>
      </c>
      <c r="S1951" t="s">
        <v>219</v>
      </c>
      <c r="T1951" t="s">
        <v>38</v>
      </c>
      <c r="U1951" t="s">
        <v>32</v>
      </c>
      <c r="V1951" t="s">
        <v>33</v>
      </c>
      <c r="W1951">
        <v>7</v>
      </c>
      <c r="X1951">
        <v>5</v>
      </c>
      <c r="Y1951">
        <v>7480.94</v>
      </c>
      <c r="Z1951">
        <v>2100.2600000000002</v>
      </c>
      <c r="AA1951">
        <v>38</v>
      </c>
      <c r="AB1951">
        <v>60</v>
      </c>
      <c r="AC1951">
        <v>5</v>
      </c>
      <c r="AD1951">
        <v>5380.68</v>
      </c>
      <c r="AE1951">
        <f t="shared" si="214"/>
        <v>2</v>
      </c>
      <c r="AF1951">
        <f>_xlfn.IFS(AC1951&gt;=14,1,AND(AC1951&lt;=14,AC1951&gt;7),2,AND(AC1951&lt;=7,AC1951&gt;=5),3,AND(AC1951&lt;=4,AC1951&gt;0),4)</f>
        <v>3</v>
      </c>
      <c r="AG1951">
        <f t="shared" si="210"/>
        <v>1</v>
      </c>
      <c r="AH1951">
        <f t="shared" si="211"/>
        <v>231</v>
      </c>
      <c r="AI1951" t="str">
        <f t="shared" si="212"/>
        <v>Gold Customerr</v>
      </c>
    </row>
    <row r="1952" spans="1:35" x14ac:dyDescent="0.3">
      <c r="A1952">
        <v>3444</v>
      </c>
      <c r="B1952" t="s">
        <v>5777</v>
      </c>
      <c r="C1952">
        <v>3043</v>
      </c>
      <c r="D1952" t="s">
        <v>40</v>
      </c>
      <c r="E1952" t="s">
        <v>25</v>
      </c>
      <c r="F1952">
        <v>8</v>
      </c>
      <c r="G1952" t="s">
        <v>1348</v>
      </c>
      <c r="H1952" t="s">
        <v>5778</v>
      </c>
      <c r="I1952" t="str">
        <f>VLOOKUP(A1952,[1]Transactions!$A$2:$Y$3480,8,FALSE)</f>
        <v>Standard</v>
      </c>
      <c r="J1952">
        <f>VLOOKUP(A1952,[1]Transactions!$A$2:$Y$3480,13,FALSE)</f>
        <v>90.099999999999966</v>
      </c>
      <c r="K1952" s="4">
        <f>VLOOKUP(A1952,[1]Transactions!$A$2:$Y$3480,14,FALSE)</f>
        <v>38193</v>
      </c>
      <c r="M1952" t="b">
        <f>VLOOKUP(A1952,[1]Transactions!$A$2:$Y$3480,5,FALSE)</f>
        <v>0</v>
      </c>
      <c r="N1952" t="str">
        <f>VLOOKUP(A1952,[1]Transactions!$A$2:$Y$3480,6,FALSE)</f>
        <v>Approved</v>
      </c>
      <c r="O1952" t="str">
        <f>VLOOKUP(A1952,[1]Transactions!$A$1:$Y$3480,7,FALSE)</f>
        <v>Norco Bicycles</v>
      </c>
      <c r="P1952" t="s">
        <v>43</v>
      </c>
      <c r="Q1952">
        <v>75</v>
      </c>
      <c r="R1952" t="s">
        <v>441</v>
      </c>
      <c r="S1952" t="s">
        <v>119</v>
      </c>
      <c r="T1952" t="s">
        <v>38</v>
      </c>
      <c r="U1952" t="s">
        <v>32</v>
      </c>
      <c r="V1952" t="s">
        <v>47</v>
      </c>
      <c r="W1952">
        <v>7</v>
      </c>
      <c r="X1952">
        <v>2</v>
      </c>
      <c r="Y1952">
        <v>3281.03</v>
      </c>
      <c r="Z1952">
        <v>1833.05</v>
      </c>
      <c r="AA1952">
        <v>42</v>
      </c>
      <c r="AB1952">
        <v>39</v>
      </c>
      <c r="AC1952">
        <v>2</v>
      </c>
      <c r="AD1952">
        <v>1447.98</v>
      </c>
      <c r="AE1952">
        <f t="shared" si="214"/>
        <v>3</v>
      </c>
      <c r="AF1952">
        <f t="shared" si="213"/>
        <v>4</v>
      </c>
      <c r="AG1952">
        <f t="shared" si="210"/>
        <v>4</v>
      </c>
      <c r="AH1952">
        <f t="shared" si="211"/>
        <v>344</v>
      </c>
      <c r="AI1952" t="str">
        <f t="shared" si="212"/>
        <v>Silver Customer</v>
      </c>
    </row>
    <row r="1953" spans="1:35" x14ac:dyDescent="0.3">
      <c r="A1953">
        <v>201</v>
      </c>
      <c r="B1953" t="s">
        <v>5779</v>
      </c>
      <c r="C1953">
        <v>2233</v>
      </c>
      <c r="D1953" t="s">
        <v>24</v>
      </c>
      <c r="E1953" t="s">
        <v>25</v>
      </c>
      <c r="F1953">
        <v>9</v>
      </c>
      <c r="G1953" t="s">
        <v>1938</v>
      </c>
      <c r="H1953" t="s">
        <v>5780</v>
      </c>
      <c r="I1953" t="str">
        <f>VLOOKUP(A1953,[1]Transactions!$A$2:$Y$3480,8,FALSE)</f>
        <v>Road</v>
      </c>
      <c r="J1953">
        <f>VLOOKUP(A1953,[1]Transactions!$A$2:$Y$3480,13,FALSE)</f>
        <v>133.38</v>
      </c>
      <c r="K1953" s="4">
        <f>VLOOKUP(A1953,[1]Transactions!$A$2:$Y$3480,14,FALSE)</f>
        <v>41064</v>
      </c>
      <c r="M1953" t="b">
        <f>VLOOKUP(A1953,[1]Transactions!$A$2:$Y$3480,5,FALSE)</f>
        <v>1</v>
      </c>
      <c r="N1953" t="str">
        <f>VLOOKUP(A1953,[1]Transactions!$A$2:$Y$3480,6,FALSE)</f>
        <v>Approved</v>
      </c>
      <c r="O1953" t="str">
        <f>VLOOKUP(A1953,[1]Transactions!$A$1:$Y$3480,7,FALSE)</f>
        <v>Trek Bicycles</v>
      </c>
      <c r="P1953" t="s">
        <v>28</v>
      </c>
      <c r="Q1953">
        <v>45</v>
      </c>
      <c r="R1953" t="s">
        <v>145</v>
      </c>
      <c r="S1953" t="s">
        <v>119</v>
      </c>
      <c r="T1953" t="s">
        <v>31</v>
      </c>
      <c r="U1953" t="s">
        <v>32</v>
      </c>
      <c r="V1953" t="s">
        <v>33</v>
      </c>
      <c r="W1953">
        <v>11</v>
      </c>
      <c r="X1953">
        <v>7</v>
      </c>
      <c r="Y1953">
        <v>8208.64</v>
      </c>
      <c r="Z1953">
        <v>4049.46</v>
      </c>
      <c r="AA1953">
        <v>54</v>
      </c>
      <c r="AB1953">
        <v>28</v>
      </c>
      <c r="AC1953">
        <v>7</v>
      </c>
      <c r="AD1953">
        <v>4159.18</v>
      </c>
      <c r="AE1953">
        <f t="shared" si="214"/>
        <v>3</v>
      </c>
      <c r="AF1953">
        <f t="shared" si="213"/>
        <v>3</v>
      </c>
      <c r="AG1953">
        <f t="shared" si="210"/>
        <v>2</v>
      </c>
      <c r="AH1953">
        <f t="shared" si="211"/>
        <v>332</v>
      </c>
      <c r="AI1953" t="str">
        <f t="shared" si="212"/>
        <v>Silver Customer</v>
      </c>
    </row>
    <row r="1954" spans="1:35" x14ac:dyDescent="0.3">
      <c r="A1954">
        <v>1644</v>
      </c>
      <c r="B1954" t="s">
        <v>5781</v>
      </c>
      <c r="C1954">
        <v>2043</v>
      </c>
      <c r="D1954" t="s">
        <v>24</v>
      </c>
      <c r="E1954" t="s">
        <v>25</v>
      </c>
      <c r="F1954">
        <v>9</v>
      </c>
      <c r="G1954" t="s">
        <v>3456</v>
      </c>
      <c r="H1954" t="s">
        <v>5782</v>
      </c>
      <c r="I1954" t="str">
        <f>VLOOKUP(A1954,[1]Transactions!$A$2:$Y$3480,8,FALSE)</f>
        <v>Standard</v>
      </c>
      <c r="J1954">
        <f>VLOOKUP(A1954,[1]Transactions!$A$2:$Y$3480,13,FALSE)</f>
        <v>509.97</v>
      </c>
      <c r="K1954" s="4">
        <f>VLOOKUP(A1954,[1]Transactions!$A$2:$Y$3480,14,FALSE)</f>
        <v>39298</v>
      </c>
      <c r="M1954" t="b">
        <f>VLOOKUP(A1954,[1]Transactions!$A$2:$Y$3480,5,FALSE)</f>
        <v>1</v>
      </c>
      <c r="N1954" t="str">
        <f>VLOOKUP(A1954,[1]Transactions!$A$2:$Y$3480,6,FALSE)</f>
        <v>Cancelled</v>
      </c>
      <c r="O1954" t="str">
        <f>VLOOKUP(A1954,[1]Transactions!$A$1:$Y$3480,7,FALSE)</f>
        <v>Giant Bicycles</v>
      </c>
      <c r="P1954" t="s">
        <v>28</v>
      </c>
      <c r="Q1954">
        <v>57</v>
      </c>
      <c r="R1954" t="s">
        <v>261</v>
      </c>
      <c r="S1954" t="s">
        <v>30</v>
      </c>
      <c r="T1954" t="s">
        <v>31</v>
      </c>
      <c r="U1954" t="s">
        <v>32</v>
      </c>
      <c r="V1954" t="s">
        <v>47</v>
      </c>
      <c r="W1954">
        <v>10</v>
      </c>
      <c r="X1954">
        <v>7</v>
      </c>
      <c r="Y1954">
        <v>8493.64</v>
      </c>
      <c r="Z1954">
        <v>3555.49</v>
      </c>
      <c r="AA1954">
        <v>50</v>
      </c>
      <c r="AB1954">
        <v>22</v>
      </c>
      <c r="AC1954">
        <v>7</v>
      </c>
      <c r="AD1954">
        <v>4938.1499999999996</v>
      </c>
      <c r="AE1954">
        <f t="shared" si="214"/>
        <v>3</v>
      </c>
      <c r="AF1954">
        <f t="shared" si="213"/>
        <v>3</v>
      </c>
      <c r="AG1954">
        <f t="shared" si="210"/>
        <v>1</v>
      </c>
      <c r="AH1954">
        <f t="shared" si="211"/>
        <v>331</v>
      </c>
      <c r="AI1954" t="str">
        <f t="shared" si="212"/>
        <v>Silver Customer</v>
      </c>
    </row>
    <row r="1955" spans="1:35" x14ac:dyDescent="0.3">
      <c r="A1955">
        <v>1690</v>
      </c>
      <c r="B1955" t="s">
        <v>5783</v>
      </c>
      <c r="C1955">
        <v>2072</v>
      </c>
      <c r="D1955" t="s">
        <v>24</v>
      </c>
      <c r="E1955" t="s">
        <v>25</v>
      </c>
      <c r="F1955">
        <v>10</v>
      </c>
      <c r="G1955" t="s">
        <v>5784</v>
      </c>
      <c r="H1955" t="s">
        <v>5785</v>
      </c>
      <c r="I1955" t="str">
        <f>VLOOKUP(A1955,[1]Transactions!$A$2:$Y$3480,8,FALSE)</f>
        <v>Standard</v>
      </c>
      <c r="J1955">
        <f>VLOOKUP(A1955,[1]Transactions!$A$2:$Y$3480,13,FALSE)</f>
        <v>872.8900000000001</v>
      </c>
      <c r="K1955" s="4">
        <f>VLOOKUP(A1955,[1]Transactions!$A$2:$Y$3480,14,FALSE)</f>
        <v>33879</v>
      </c>
      <c r="M1955" t="b">
        <f>VLOOKUP(A1955,[1]Transactions!$A$2:$Y$3480,5,FALSE)</f>
        <v>0</v>
      </c>
      <c r="N1955" t="str">
        <f>VLOOKUP(A1955,[1]Transactions!$A$2:$Y$3480,6,FALSE)</f>
        <v>Approved</v>
      </c>
      <c r="O1955" t="str">
        <f>VLOOKUP(A1955,[1]Transactions!$A$1:$Y$3480,7,FALSE)</f>
        <v>Trek Bicycles</v>
      </c>
      <c r="P1955" t="s">
        <v>28</v>
      </c>
      <c r="Q1955">
        <v>6</v>
      </c>
      <c r="R1955" t="s">
        <v>51</v>
      </c>
      <c r="S1955" t="s">
        <v>30</v>
      </c>
      <c r="T1955" t="s">
        <v>38</v>
      </c>
      <c r="U1955" t="s">
        <v>32</v>
      </c>
      <c r="V1955" t="s">
        <v>33</v>
      </c>
      <c r="W1955">
        <v>16</v>
      </c>
      <c r="X1955">
        <v>9</v>
      </c>
      <c r="Y1955">
        <v>8042.11</v>
      </c>
      <c r="Z1955">
        <v>5471.57</v>
      </c>
      <c r="AA1955">
        <v>31</v>
      </c>
      <c r="AB1955">
        <v>16</v>
      </c>
      <c r="AC1955">
        <v>9</v>
      </c>
      <c r="AD1955">
        <v>2570.54</v>
      </c>
      <c r="AE1955">
        <f t="shared" si="214"/>
        <v>4</v>
      </c>
      <c r="AF1955">
        <f t="shared" si="213"/>
        <v>2</v>
      </c>
      <c r="AG1955">
        <f t="shared" si="210"/>
        <v>3</v>
      </c>
      <c r="AH1955">
        <f t="shared" si="211"/>
        <v>423</v>
      </c>
      <c r="AI1955" t="str">
        <f t="shared" si="212"/>
        <v>Platinum Customer</v>
      </c>
    </row>
    <row r="1956" spans="1:35" x14ac:dyDescent="0.3">
      <c r="A1956">
        <v>915</v>
      </c>
      <c r="B1956" t="s">
        <v>5786</v>
      </c>
      <c r="C1956">
        <v>2795</v>
      </c>
      <c r="D1956" t="s">
        <v>24</v>
      </c>
      <c r="E1956" t="s">
        <v>25</v>
      </c>
      <c r="F1956">
        <v>5</v>
      </c>
      <c r="G1956" t="s">
        <v>5787</v>
      </c>
      <c r="H1956" t="s">
        <v>5788</v>
      </c>
      <c r="I1956" t="str">
        <f>VLOOKUP(A1956,[1]Transactions!$A$2:$Y$3480,8,FALSE)</f>
        <v>Standard</v>
      </c>
      <c r="J1956">
        <f>VLOOKUP(A1956,[1]Transactions!$A$2:$Y$3480,13,FALSE)</f>
        <v>1230.27</v>
      </c>
      <c r="K1956" s="4">
        <f>VLOOKUP(A1956,[1]Transactions!$A$2:$Y$3480,14,FALSE)</f>
        <v>40336</v>
      </c>
      <c r="M1956">
        <f>VLOOKUP(A1956,[1]Transactions!$A$2:$Y$3480,5,FALSE)</f>
        <v>0</v>
      </c>
      <c r="N1956" t="str">
        <f>VLOOKUP(A1956,[1]Transactions!$A$2:$Y$3480,6,FALSE)</f>
        <v>Approved</v>
      </c>
      <c r="O1956" t="str">
        <f>VLOOKUP(A1956,[1]Transactions!$A$1:$Y$3480,7,FALSE)</f>
        <v>Giant Bicycles</v>
      </c>
      <c r="P1956" t="s">
        <v>43</v>
      </c>
      <c r="Q1956">
        <v>17</v>
      </c>
      <c r="R1956" t="s">
        <v>1042</v>
      </c>
      <c r="S1956" t="s">
        <v>96</v>
      </c>
      <c r="T1956" t="s">
        <v>31</v>
      </c>
      <c r="U1956" t="s">
        <v>32</v>
      </c>
      <c r="V1956" t="s">
        <v>47</v>
      </c>
      <c r="W1956">
        <v>7</v>
      </c>
      <c r="X1956">
        <v>4</v>
      </c>
      <c r="Y1956">
        <v>3737.57</v>
      </c>
      <c r="Z1956">
        <v>3312.38</v>
      </c>
      <c r="AA1956">
        <v>36</v>
      </c>
      <c r="AB1956">
        <v>28</v>
      </c>
      <c r="AC1956">
        <v>4</v>
      </c>
      <c r="AD1956">
        <v>425.19</v>
      </c>
      <c r="AE1956">
        <f t="shared" si="214"/>
        <v>3</v>
      </c>
      <c r="AF1956">
        <f t="shared" si="213"/>
        <v>4</v>
      </c>
      <c r="AG1956">
        <f t="shared" si="210"/>
        <v>4</v>
      </c>
      <c r="AH1956">
        <f t="shared" si="211"/>
        <v>344</v>
      </c>
      <c r="AI1956" t="str">
        <f t="shared" si="212"/>
        <v>Silver Customer</v>
      </c>
    </row>
    <row r="1957" spans="1:35" x14ac:dyDescent="0.3">
      <c r="A1957">
        <v>1127</v>
      </c>
      <c r="B1957" t="s">
        <v>5789</v>
      </c>
      <c r="C1957">
        <v>2206</v>
      </c>
      <c r="D1957" t="s">
        <v>24</v>
      </c>
      <c r="E1957" t="s">
        <v>25</v>
      </c>
      <c r="F1957">
        <v>10</v>
      </c>
      <c r="G1957" t="s">
        <v>5790</v>
      </c>
      <c r="H1957" t="s">
        <v>5791</v>
      </c>
      <c r="I1957" t="str">
        <f>VLOOKUP(A1957,[1]Transactions!$A$2:$Y$3480,8,FALSE)</f>
        <v>Standard</v>
      </c>
      <c r="J1957">
        <f>VLOOKUP(A1957,[1]Transactions!$A$2:$Y$3480,13,FALSE)</f>
        <v>1230.3000000000002</v>
      </c>
      <c r="K1957" s="4">
        <f>VLOOKUP(A1957,[1]Transactions!$A$2:$Y$3480,14,FALSE)</f>
        <v>34115</v>
      </c>
      <c r="M1957" t="b">
        <f>VLOOKUP(A1957,[1]Transactions!$A$2:$Y$3480,5,FALSE)</f>
        <v>1</v>
      </c>
      <c r="N1957" t="str">
        <f>VLOOKUP(A1957,[1]Transactions!$A$2:$Y$3480,6,FALSE)</f>
        <v>Approved</v>
      </c>
      <c r="O1957" t="str">
        <f>VLOOKUP(A1957,[1]Transactions!$A$1:$Y$3480,7,FALSE)</f>
        <v>WeareA2B</v>
      </c>
      <c r="P1957" t="s">
        <v>43</v>
      </c>
      <c r="Q1957">
        <v>30</v>
      </c>
      <c r="R1957" t="s">
        <v>453</v>
      </c>
      <c r="S1957" t="s">
        <v>45</v>
      </c>
      <c r="T1957" t="s">
        <v>31</v>
      </c>
      <c r="U1957" t="s">
        <v>32</v>
      </c>
      <c r="V1957" t="s">
        <v>47</v>
      </c>
      <c r="W1957">
        <v>8</v>
      </c>
      <c r="X1957">
        <v>4</v>
      </c>
      <c r="Y1957">
        <v>5261.43</v>
      </c>
      <c r="Z1957">
        <v>2976.38</v>
      </c>
      <c r="AA1957">
        <v>29</v>
      </c>
      <c r="AB1957">
        <v>136</v>
      </c>
      <c r="AC1957">
        <v>4</v>
      </c>
      <c r="AD1957">
        <v>2285.0500000000002</v>
      </c>
      <c r="AE1957">
        <f t="shared" si="214"/>
        <v>1</v>
      </c>
      <c r="AF1957">
        <f t="shared" si="213"/>
        <v>4</v>
      </c>
      <c r="AG1957">
        <f t="shared" si="210"/>
        <v>3</v>
      </c>
      <c r="AH1957">
        <f t="shared" si="211"/>
        <v>143</v>
      </c>
      <c r="AI1957" t="str">
        <f t="shared" si="212"/>
        <v>Bronz customer</v>
      </c>
    </row>
    <row r="1958" spans="1:35" x14ac:dyDescent="0.3">
      <c r="A1958">
        <v>2359</v>
      </c>
      <c r="B1958" t="s">
        <v>5792</v>
      </c>
      <c r="C1958">
        <v>4825</v>
      </c>
      <c r="D1958" t="s">
        <v>53</v>
      </c>
      <c r="E1958" t="s">
        <v>25</v>
      </c>
      <c r="F1958">
        <v>3</v>
      </c>
      <c r="G1958" t="s">
        <v>5793</v>
      </c>
      <c r="H1958" t="s">
        <v>5794</v>
      </c>
      <c r="I1958" t="str">
        <f>VLOOKUP(A1958,[1]Transactions!$A$2:$Y$3480,8,FALSE)</f>
        <v>Road</v>
      </c>
      <c r="J1958">
        <f>VLOOKUP(A1958,[1]Transactions!$A$2:$Y$3480,13,FALSE)</f>
        <v>4.8</v>
      </c>
      <c r="K1958" s="4">
        <f>VLOOKUP(A1958,[1]Transactions!$A$2:$Y$3480,14,FALSE)</f>
        <v>39880</v>
      </c>
      <c r="M1958" t="b">
        <f>VLOOKUP(A1958,[1]Transactions!$A$2:$Y$3480,5,FALSE)</f>
        <v>0</v>
      </c>
      <c r="N1958" t="str">
        <f>VLOOKUP(A1958,[1]Transactions!$A$2:$Y$3480,6,FALSE)</f>
        <v>Approved</v>
      </c>
      <c r="O1958" t="str">
        <f>VLOOKUP(A1958,[1]Transactions!$A$1:$Y$3480,7,FALSE)</f>
        <v>OHM Cycles</v>
      </c>
      <c r="P1958" t="s">
        <v>43</v>
      </c>
      <c r="Q1958">
        <v>80</v>
      </c>
      <c r="R1958" t="s">
        <v>61</v>
      </c>
      <c r="S1958" t="s">
        <v>176</v>
      </c>
      <c r="T1958" t="s">
        <v>46</v>
      </c>
      <c r="U1958" t="s">
        <v>32</v>
      </c>
      <c r="V1958" t="s">
        <v>33</v>
      </c>
      <c r="W1958">
        <v>7</v>
      </c>
      <c r="X1958">
        <v>8</v>
      </c>
      <c r="Y1958">
        <v>9029.74</v>
      </c>
      <c r="Z1958">
        <v>6341.17</v>
      </c>
      <c r="AA1958">
        <v>34</v>
      </c>
      <c r="AB1958">
        <v>82</v>
      </c>
      <c r="AC1958">
        <v>8</v>
      </c>
      <c r="AD1958">
        <v>2688.57</v>
      </c>
      <c r="AE1958">
        <f>_xlfn.IFS(AB1958&gt;=85,1,AND(AB1958&lt;=84,AB1958&gt;44),2,AND(AB1958&lt;=44,AB1958&gt;17),3,AND(AB1958&lt;=18,AB1958&gt;=0),4)</f>
        <v>2</v>
      </c>
      <c r="AF1958">
        <f t="shared" si="213"/>
        <v>2</v>
      </c>
      <c r="AG1958">
        <f t="shared" si="210"/>
        <v>3</v>
      </c>
      <c r="AH1958">
        <f t="shared" si="211"/>
        <v>223</v>
      </c>
      <c r="AI1958" t="str">
        <f t="shared" si="212"/>
        <v>Gold Customerr</v>
      </c>
    </row>
    <row r="1959" spans="1:35" x14ac:dyDescent="0.3">
      <c r="A1959">
        <v>121</v>
      </c>
      <c r="B1959" t="s">
        <v>5795</v>
      </c>
      <c r="C1959">
        <v>2097</v>
      </c>
      <c r="D1959" t="s">
        <v>24</v>
      </c>
      <c r="E1959" t="s">
        <v>25</v>
      </c>
      <c r="F1959">
        <v>9</v>
      </c>
      <c r="G1959" t="s">
        <v>5796</v>
      </c>
      <c r="H1959" t="s">
        <v>5797</v>
      </c>
      <c r="I1959" t="str">
        <f>VLOOKUP(A1959,[1]Transactions!$A$2:$Y$3480,8,FALSE)</f>
        <v>Road</v>
      </c>
      <c r="J1959">
        <f>VLOOKUP(A1959,[1]Transactions!$A$2:$Y$3480,13,FALSE)</f>
        <v>709.34</v>
      </c>
      <c r="K1959" s="4">
        <f>VLOOKUP(A1959,[1]Transactions!$A$2:$Y$3480,14,FALSE)</f>
        <v>33888</v>
      </c>
      <c r="M1959" t="b">
        <f>VLOOKUP(A1959,[1]Transactions!$A$2:$Y$3480,5,FALSE)</f>
        <v>0</v>
      </c>
      <c r="N1959" t="str">
        <f>VLOOKUP(A1959,[1]Transactions!$A$2:$Y$3480,6,FALSE)</f>
        <v>Approved</v>
      </c>
      <c r="O1959" t="str">
        <f>VLOOKUP(A1959,[1]Transactions!$A$1:$Y$3480,7,FALSE)</f>
        <v>Giant Bicycles</v>
      </c>
      <c r="P1959" t="s">
        <v>28</v>
      </c>
      <c r="Q1959">
        <v>82</v>
      </c>
      <c r="R1959" t="s">
        <v>253</v>
      </c>
      <c r="S1959" t="s">
        <v>119</v>
      </c>
      <c r="T1959" t="s">
        <v>31</v>
      </c>
      <c r="U1959" t="s">
        <v>32</v>
      </c>
      <c r="V1959" t="s">
        <v>47</v>
      </c>
      <c r="W1959">
        <v>15</v>
      </c>
      <c r="X1959">
        <v>4</v>
      </c>
      <c r="Y1959">
        <v>4327.4399999999996</v>
      </c>
      <c r="Z1959">
        <v>1435.35</v>
      </c>
      <c r="AA1959">
        <v>62</v>
      </c>
      <c r="AB1959">
        <v>111</v>
      </c>
      <c r="AC1959">
        <v>4</v>
      </c>
      <c r="AD1959">
        <v>2892.09</v>
      </c>
      <c r="AE1959">
        <f t="shared" si="214"/>
        <v>1</v>
      </c>
      <c r="AF1959">
        <f t="shared" si="213"/>
        <v>4</v>
      </c>
      <c r="AG1959">
        <f t="shared" si="210"/>
        <v>3</v>
      </c>
      <c r="AH1959">
        <f t="shared" si="211"/>
        <v>143</v>
      </c>
      <c r="AI1959" t="str">
        <f t="shared" si="212"/>
        <v>Bronz customer</v>
      </c>
    </row>
    <row r="1960" spans="1:35" x14ac:dyDescent="0.3">
      <c r="A1960">
        <v>652</v>
      </c>
      <c r="B1960" t="s">
        <v>5798</v>
      </c>
      <c r="C1960">
        <v>3850</v>
      </c>
      <c r="D1960" t="s">
        <v>40</v>
      </c>
      <c r="E1960" t="s">
        <v>25</v>
      </c>
      <c r="F1960">
        <v>3</v>
      </c>
      <c r="G1960" t="s">
        <v>5799</v>
      </c>
      <c r="H1960" t="s">
        <v>5800</v>
      </c>
      <c r="I1960" t="str">
        <f>VLOOKUP(A1960,[1]Transactions!$A$2:$Y$3480,8,FALSE)</f>
        <v>Standard</v>
      </c>
      <c r="J1960">
        <f>VLOOKUP(A1960,[1]Transactions!$A$2:$Y$3480,13,FALSE)</f>
        <v>451.65000000000009</v>
      </c>
      <c r="K1960" s="4">
        <f>VLOOKUP(A1960,[1]Transactions!$A$2:$Y$3480,14,FALSE)</f>
        <v>38573</v>
      </c>
      <c r="M1960" t="b">
        <f>VLOOKUP(A1960,[1]Transactions!$A$2:$Y$3480,5,FALSE)</f>
        <v>1</v>
      </c>
      <c r="N1960" t="str">
        <f>VLOOKUP(A1960,[1]Transactions!$A$2:$Y$3480,6,FALSE)</f>
        <v>Approved</v>
      </c>
      <c r="O1960" t="str">
        <f>VLOOKUP(A1960,[1]Transactions!$A$1:$Y$3480,7,FALSE)</f>
        <v>Giant Bicycles</v>
      </c>
      <c r="P1960" t="s">
        <v>43</v>
      </c>
      <c r="Q1960">
        <v>62</v>
      </c>
      <c r="R1960" t="s">
        <v>500</v>
      </c>
      <c r="S1960" t="s">
        <v>45</v>
      </c>
      <c r="T1960" t="s">
        <v>46</v>
      </c>
      <c r="U1960" t="s">
        <v>32</v>
      </c>
      <c r="V1960" t="s">
        <v>33</v>
      </c>
      <c r="W1960">
        <v>1</v>
      </c>
      <c r="X1960">
        <v>9</v>
      </c>
      <c r="Y1960">
        <v>10240.870000000001</v>
      </c>
      <c r="Z1960">
        <v>7751.97</v>
      </c>
      <c r="AA1960">
        <v>23</v>
      </c>
      <c r="AB1960">
        <v>5</v>
      </c>
      <c r="AC1960">
        <v>9</v>
      </c>
      <c r="AD1960">
        <v>2488.9</v>
      </c>
      <c r="AE1960">
        <f t="shared" si="214"/>
        <v>4</v>
      </c>
      <c r="AF1960">
        <f t="shared" si="213"/>
        <v>2</v>
      </c>
      <c r="AG1960">
        <f t="shared" si="210"/>
        <v>3</v>
      </c>
      <c r="AH1960">
        <f t="shared" si="211"/>
        <v>423</v>
      </c>
      <c r="AI1960" t="str">
        <f t="shared" si="212"/>
        <v>Platinum Customer</v>
      </c>
    </row>
    <row r="1961" spans="1:35" x14ac:dyDescent="0.3">
      <c r="A1961">
        <v>3320</v>
      </c>
      <c r="B1961" t="s">
        <v>5801</v>
      </c>
      <c r="C1961">
        <v>3109</v>
      </c>
      <c r="D1961" t="s">
        <v>40</v>
      </c>
      <c r="E1961" t="s">
        <v>25</v>
      </c>
      <c r="F1961">
        <v>10</v>
      </c>
      <c r="G1961" t="s">
        <v>5802</v>
      </c>
      <c r="H1961" t="s">
        <v>5803</v>
      </c>
      <c r="I1961" t="str">
        <f>VLOOKUP(A1961,[1]Transactions!$A$2:$Y$3480,8,FALSE)</f>
        <v>Standard</v>
      </c>
      <c r="J1961">
        <f>VLOOKUP(A1961,[1]Transactions!$A$2:$Y$3480,13,FALSE)</f>
        <v>1660.88</v>
      </c>
      <c r="K1961" s="4">
        <f>VLOOKUP(A1961,[1]Transactions!$A$2:$Y$3480,14,FALSE)</f>
        <v>38991</v>
      </c>
      <c r="M1961" t="b">
        <f>VLOOKUP(A1961,[1]Transactions!$A$2:$Y$3480,5,FALSE)</f>
        <v>0</v>
      </c>
      <c r="N1961" t="str">
        <f>VLOOKUP(A1961,[1]Transactions!$A$2:$Y$3480,6,FALSE)</f>
        <v>Approved</v>
      </c>
      <c r="O1961" t="str">
        <f>VLOOKUP(A1961,[1]Transactions!$A$1:$Y$3480,7,FALSE)</f>
        <v>WeareA2B</v>
      </c>
      <c r="P1961" t="s">
        <v>43</v>
      </c>
      <c r="Q1961">
        <v>16</v>
      </c>
      <c r="R1961" t="s">
        <v>449</v>
      </c>
      <c r="S1961" t="s">
        <v>119</v>
      </c>
      <c r="T1961" t="s">
        <v>46</v>
      </c>
      <c r="U1961" t="s">
        <v>32</v>
      </c>
      <c r="V1961" t="s">
        <v>47</v>
      </c>
      <c r="W1961">
        <v>6</v>
      </c>
      <c r="X1961">
        <v>10</v>
      </c>
      <c r="Y1961">
        <v>10109.98</v>
      </c>
      <c r="Z1961">
        <v>7370.48</v>
      </c>
      <c r="AA1961">
        <v>26</v>
      </c>
      <c r="AB1961">
        <v>137</v>
      </c>
      <c r="AC1961">
        <v>10</v>
      </c>
      <c r="AD1961">
        <v>2739.5</v>
      </c>
      <c r="AE1961">
        <f t="shared" si="214"/>
        <v>1</v>
      </c>
      <c r="AF1961">
        <f t="shared" si="213"/>
        <v>2</v>
      </c>
      <c r="AG1961">
        <f t="shared" si="210"/>
        <v>3</v>
      </c>
      <c r="AH1961">
        <f t="shared" si="211"/>
        <v>123</v>
      </c>
      <c r="AI1961" t="str">
        <f t="shared" si="212"/>
        <v>Bronz customer</v>
      </c>
    </row>
    <row r="1962" spans="1:35" x14ac:dyDescent="0.3">
      <c r="A1962">
        <v>2528</v>
      </c>
      <c r="B1962" t="s">
        <v>5804</v>
      </c>
      <c r="C1962">
        <v>4161</v>
      </c>
      <c r="D1962" t="s">
        <v>53</v>
      </c>
      <c r="E1962" t="s">
        <v>25</v>
      </c>
      <c r="F1962">
        <v>7</v>
      </c>
      <c r="G1962" t="s">
        <v>5805</v>
      </c>
      <c r="H1962" t="s">
        <v>5806</v>
      </c>
      <c r="I1962" t="str">
        <f>VLOOKUP(A1962,[1]Transactions!$A$2:$Y$3480,8,FALSE)</f>
        <v>Standard</v>
      </c>
      <c r="J1962">
        <f>VLOOKUP(A1962,[1]Transactions!$A$2:$Y$3480,13,FALSE)</f>
        <v>737.17000000000007</v>
      </c>
      <c r="K1962" s="4">
        <f>VLOOKUP(A1962,[1]Transactions!$A$2:$Y$3480,14,FALSE)</f>
        <v>34996</v>
      </c>
      <c r="M1962" t="b">
        <f>VLOOKUP(A1962,[1]Transactions!$A$2:$Y$3480,5,FALSE)</f>
        <v>1</v>
      </c>
      <c r="N1962" t="str">
        <f>VLOOKUP(A1962,[1]Transactions!$A$2:$Y$3480,6,FALSE)</f>
        <v>Approved</v>
      </c>
      <c r="O1962" t="str">
        <f>VLOOKUP(A1962,[1]Transactions!$A$1:$Y$3480,7,FALSE)</f>
        <v>Solex</v>
      </c>
      <c r="P1962" t="s">
        <v>28</v>
      </c>
      <c r="Q1962">
        <v>81</v>
      </c>
      <c r="R1962" t="s">
        <v>514</v>
      </c>
      <c r="S1962" t="s">
        <v>45</v>
      </c>
      <c r="T1962" t="s">
        <v>38</v>
      </c>
      <c r="U1962" t="s">
        <v>32</v>
      </c>
      <c r="V1962" t="s">
        <v>47</v>
      </c>
      <c r="W1962">
        <v>15</v>
      </c>
      <c r="X1962">
        <v>7</v>
      </c>
      <c r="Y1962">
        <v>9485.91</v>
      </c>
      <c r="Z1962">
        <v>4615.5600000000004</v>
      </c>
      <c r="AA1962">
        <v>41</v>
      </c>
      <c r="AB1962">
        <v>25</v>
      </c>
      <c r="AC1962">
        <v>7</v>
      </c>
      <c r="AD1962">
        <v>4870.3500000000004</v>
      </c>
      <c r="AE1962">
        <f t="shared" si="214"/>
        <v>3</v>
      </c>
      <c r="AF1962">
        <f t="shared" si="213"/>
        <v>3</v>
      </c>
      <c r="AG1962">
        <f t="shared" si="210"/>
        <v>1</v>
      </c>
      <c r="AH1962">
        <f t="shared" si="211"/>
        <v>331</v>
      </c>
      <c r="AI1962" t="str">
        <f t="shared" si="212"/>
        <v>Silver Customer</v>
      </c>
    </row>
    <row r="1963" spans="1:35" x14ac:dyDescent="0.3">
      <c r="A1963">
        <v>1982</v>
      </c>
      <c r="B1963" t="s">
        <v>5807</v>
      </c>
      <c r="C1963">
        <v>2428</v>
      </c>
      <c r="D1963" t="s">
        <v>24</v>
      </c>
      <c r="E1963" t="s">
        <v>25</v>
      </c>
      <c r="F1963">
        <v>2</v>
      </c>
      <c r="G1963" t="s">
        <v>5114</v>
      </c>
      <c r="H1963" t="s">
        <v>5808</v>
      </c>
      <c r="I1963" t="str">
        <f>VLOOKUP(A1963,[1]Transactions!$A$2:$Y$3480,8,FALSE)</f>
        <v>Road</v>
      </c>
      <c r="J1963">
        <f>VLOOKUP(A1963,[1]Transactions!$A$2:$Y$3480,13,FALSE)</f>
        <v>4.8</v>
      </c>
      <c r="K1963" s="4">
        <f>VLOOKUP(A1963,[1]Transactions!$A$2:$Y$3480,14,FALSE)</f>
        <v>39880</v>
      </c>
      <c r="M1963" t="b">
        <f>VLOOKUP(A1963,[1]Transactions!$A$2:$Y$3480,5,FALSE)</f>
        <v>1</v>
      </c>
      <c r="N1963" t="str">
        <f>VLOOKUP(A1963,[1]Transactions!$A$2:$Y$3480,6,FALSE)</f>
        <v>Approved</v>
      </c>
      <c r="O1963" t="str">
        <f>VLOOKUP(A1963,[1]Transactions!$A$1:$Y$3480,7,FALSE)</f>
        <v>OHM Cycles</v>
      </c>
      <c r="P1963" t="s">
        <v>43</v>
      </c>
      <c r="Q1963">
        <v>80</v>
      </c>
      <c r="R1963" t="s">
        <v>368</v>
      </c>
      <c r="S1963" t="s">
        <v>45</v>
      </c>
      <c r="T1963" t="s">
        <v>46</v>
      </c>
      <c r="U1963" t="s">
        <v>32</v>
      </c>
      <c r="V1963" t="s">
        <v>33</v>
      </c>
      <c r="W1963">
        <v>16</v>
      </c>
      <c r="X1963">
        <v>8</v>
      </c>
      <c r="Y1963">
        <v>10897.34</v>
      </c>
      <c r="Z1963">
        <v>6958.17</v>
      </c>
      <c r="AA1963">
        <v>52</v>
      </c>
      <c r="AB1963">
        <v>50</v>
      </c>
      <c r="AC1963">
        <v>8</v>
      </c>
      <c r="AD1963">
        <v>3939.17</v>
      </c>
      <c r="AE1963">
        <f t="shared" si="214"/>
        <v>2</v>
      </c>
      <c r="AF1963">
        <f t="shared" si="213"/>
        <v>2</v>
      </c>
      <c r="AG1963">
        <f t="shared" si="210"/>
        <v>2</v>
      </c>
      <c r="AH1963">
        <f t="shared" si="211"/>
        <v>222</v>
      </c>
      <c r="AI1963" t="str">
        <f t="shared" si="212"/>
        <v>Gold Customerr</v>
      </c>
    </row>
    <row r="1964" spans="1:35" x14ac:dyDescent="0.3">
      <c r="A1964">
        <v>1372</v>
      </c>
      <c r="B1964" t="s">
        <v>5809</v>
      </c>
      <c r="C1964">
        <v>3198</v>
      </c>
      <c r="D1964" t="s">
        <v>40</v>
      </c>
      <c r="E1964" t="s">
        <v>25</v>
      </c>
      <c r="F1964">
        <v>8</v>
      </c>
      <c r="G1964" t="s">
        <v>3627</v>
      </c>
      <c r="H1964" t="s">
        <v>5810</v>
      </c>
      <c r="I1964" t="str">
        <f>VLOOKUP(A1964,[1]Transactions!$A$2:$Y$3480,8,FALSE)</f>
        <v>Standard</v>
      </c>
      <c r="J1964">
        <f>VLOOKUP(A1964,[1]Transactions!$A$2:$Y$3480,13,FALSE)</f>
        <v>409.86000000000013</v>
      </c>
      <c r="K1964" s="4">
        <f>VLOOKUP(A1964,[1]Transactions!$A$2:$Y$3480,14,FALSE)</f>
        <v>35378</v>
      </c>
      <c r="M1964">
        <f>VLOOKUP(A1964,[1]Transactions!$A$2:$Y$3480,5,FALSE)</f>
        <v>0</v>
      </c>
      <c r="N1964" t="str">
        <f>VLOOKUP(A1964,[1]Transactions!$A$2:$Y$3480,6,FALSE)</f>
        <v>Approved</v>
      </c>
      <c r="O1964" t="str">
        <f>VLOOKUP(A1964,[1]Transactions!$A$1:$Y$3480,7,FALSE)</f>
        <v>Solex</v>
      </c>
      <c r="P1964" t="s">
        <v>28</v>
      </c>
      <c r="Q1964">
        <v>44</v>
      </c>
      <c r="R1964" t="s">
        <v>2759</v>
      </c>
      <c r="S1964" t="s">
        <v>119</v>
      </c>
      <c r="T1964" t="s">
        <v>38</v>
      </c>
      <c r="U1964" t="s">
        <v>32</v>
      </c>
      <c r="V1964" t="s">
        <v>47</v>
      </c>
      <c r="W1964">
        <v>17</v>
      </c>
      <c r="X1964">
        <v>6</v>
      </c>
      <c r="Y1964">
        <v>6444.01</v>
      </c>
      <c r="Z1964">
        <v>3508.33</v>
      </c>
      <c r="AA1964">
        <v>40</v>
      </c>
      <c r="AB1964">
        <v>66</v>
      </c>
      <c r="AC1964">
        <v>6</v>
      </c>
      <c r="AD1964">
        <v>2935.68</v>
      </c>
      <c r="AE1964">
        <f t="shared" si="214"/>
        <v>2</v>
      </c>
      <c r="AF1964">
        <f t="shared" si="213"/>
        <v>3</v>
      </c>
      <c r="AG1964">
        <f t="shared" si="210"/>
        <v>2</v>
      </c>
      <c r="AH1964">
        <f t="shared" si="211"/>
        <v>232</v>
      </c>
      <c r="AI1964" t="str">
        <f t="shared" si="212"/>
        <v>Gold Customerr</v>
      </c>
    </row>
    <row r="1965" spans="1:35" x14ac:dyDescent="0.3">
      <c r="A1965">
        <v>3084</v>
      </c>
      <c r="B1965" t="s">
        <v>5811</v>
      </c>
      <c r="C1965">
        <v>4305</v>
      </c>
      <c r="D1965" t="s">
        <v>53</v>
      </c>
      <c r="E1965" t="s">
        <v>25</v>
      </c>
      <c r="F1965">
        <v>4</v>
      </c>
      <c r="G1965" t="s">
        <v>5812</v>
      </c>
      <c r="H1965" t="s">
        <v>5813</v>
      </c>
      <c r="I1965" t="str">
        <f>VLOOKUP(A1965,[1]Transactions!$A$2:$Y$3480,8,FALSE)</f>
        <v>Standard</v>
      </c>
      <c r="J1965">
        <f>VLOOKUP(A1965,[1]Transactions!$A$2:$Y$3480,13,FALSE)</f>
        <v>693.76</v>
      </c>
      <c r="K1965" s="4">
        <f>VLOOKUP(A1965,[1]Transactions!$A$2:$Y$3480,14,FALSE)</f>
        <v>40779</v>
      </c>
      <c r="M1965" t="b">
        <f>VLOOKUP(A1965,[1]Transactions!$A$2:$Y$3480,5,FALSE)</f>
        <v>1</v>
      </c>
      <c r="N1965" t="str">
        <f>VLOOKUP(A1965,[1]Transactions!$A$2:$Y$3480,6,FALSE)</f>
        <v>Approved</v>
      </c>
      <c r="O1965" t="str">
        <f>VLOOKUP(A1965,[1]Transactions!$A$1:$Y$3480,7,FALSE)</f>
        <v>OHM Cycles</v>
      </c>
      <c r="P1965" t="s">
        <v>43</v>
      </c>
      <c r="Q1965">
        <v>57</v>
      </c>
      <c r="R1965" t="s">
        <v>500</v>
      </c>
      <c r="S1965" t="s">
        <v>45</v>
      </c>
      <c r="T1965" t="s">
        <v>38</v>
      </c>
      <c r="U1965" t="s">
        <v>32</v>
      </c>
      <c r="V1965" t="s">
        <v>33</v>
      </c>
      <c r="W1965">
        <v>16</v>
      </c>
      <c r="X1965">
        <v>6</v>
      </c>
      <c r="Y1965">
        <v>7652.58</v>
      </c>
      <c r="Z1965">
        <v>4569.68</v>
      </c>
      <c r="AA1965">
        <v>61</v>
      </c>
      <c r="AB1965">
        <v>15</v>
      </c>
      <c r="AC1965">
        <v>6</v>
      </c>
      <c r="AD1965">
        <v>3082.9</v>
      </c>
      <c r="AE1965">
        <f t="shared" si="214"/>
        <v>4</v>
      </c>
      <c r="AF1965">
        <f t="shared" si="213"/>
        <v>3</v>
      </c>
      <c r="AG1965">
        <f t="shared" si="210"/>
        <v>2</v>
      </c>
      <c r="AH1965">
        <f t="shared" si="211"/>
        <v>432</v>
      </c>
      <c r="AI1965" t="str">
        <f t="shared" si="212"/>
        <v>Platinum Customer</v>
      </c>
    </row>
    <row r="1966" spans="1:35" x14ac:dyDescent="0.3">
      <c r="A1966">
        <v>1556</v>
      </c>
      <c r="B1966" t="s">
        <v>5814</v>
      </c>
      <c r="C1966">
        <v>2147</v>
      </c>
      <c r="D1966" t="s">
        <v>24</v>
      </c>
      <c r="E1966" t="s">
        <v>25</v>
      </c>
      <c r="F1966">
        <v>9</v>
      </c>
      <c r="G1966" t="s">
        <v>5815</v>
      </c>
      <c r="H1966" t="s">
        <v>5816</v>
      </c>
      <c r="I1966" t="str">
        <f>VLOOKUP(A1966,[1]Transactions!$A$2:$Y$3480,8,FALSE)</f>
        <v>Standard</v>
      </c>
      <c r="J1966">
        <f>VLOOKUP(A1966,[1]Transactions!$A$2:$Y$3480,13,FALSE)</f>
        <v>1612.25</v>
      </c>
      <c r="K1966" s="4">
        <f>VLOOKUP(A1966,[1]Transactions!$A$2:$Y$3480,14,FALSE)</f>
        <v>37499</v>
      </c>
      <c r="M1966">
        <f>VLOOKUP(A1966,[1]Transactions!$A$2:$Y$3480,5,FALSE)</f>
        <v>0</v>
      </c>
      <c r="N1966" t="str">
        <f>VLOOKUP(A1966,[1]Transactions!$A$2:$Y$3480,6,FALSE)</f>
        <v>Approved</v>
      </c>
      <c r="O1966" t="str">
        <f>VLOOKUP(A1966,[1]Transactions!$A$1:$Y$3480,7,FALSE)</f>
        <v>Solex</v>
      </c>
      <c r="P1966" t="s">
        <v>28</v>
      </c>
      <c r="Q1966">
        <v>30</v>
      </c>
      <c r="R1966" t="s">
        <v>230</v>
      </c>
      <c r="S1966" t="s">
        <v>119</v>
      </c>
      <c r="T1966" t="s">
        <v>31</v>
      </c>
      <c r="U1966" t="s">
        <v>32</v>
      </c>
      <c r="V1966" t="s">
        <v>33</v>
      </c>
      <c r="W1966">
        <v>6</v>
      </c>
      <c r="X1966">
        <v>5</v>
      </c>
      <c r="Y1966">
        <v>6248.45</v>
      </c>
      <c r="Z1966">
        <v>2729.23</v>
      </c>
      <c r="AA1966">
        <v>34</v>
      </c>
      <c r="AB1966">
        <v>84</v>
      </c>
      <c r="AC1966">
        <v>5</v>
      </c>
      <c r="AD1966">
        <v>3519.22</v>
      </c>
      <c r="AE1966">
        <f>_xlfn.IFS(AB1966&gt;=85,1,AND(AB1966&lt;=84,AB1966&gt;44),2,AND(AB1966&lt;=44,AB1966&gt;17),3,AND(AB1966&lt;=18,AB1966&gt;=0),4)</f>
        <v>2</v>
      </c>
      <c r="AF1966">
        <f>_xlfn.IFS(AC1966&gt;=14,1,AND(AC1966&lt;=14,AC1966&gt;7),2,AND(AC1966&lt;=7,AC1966&gt;=5),3,AND(AC1966&lt;=4,AC1966&gt;0),4)</f>
        <v>3</v>
      </c>
      <c r="AG1966">
        <f t="shared" si="210"/>
        <v>2</v>
      </c>
      <c r="AH1966">
        <f t="shared" si="211"/>
        <v>232</v>
      </c>
      <c r="AI1966" t="str">
        <f t="shared" si="212"/>
        <v>Gold Customerr</v>
      </c>
    </row>
    <row r="1967" spans="1:35" x14ac:dyDescent="0.3">
      <c r="A1967">
        <v>565</v>
      </c>
      <c r="B1967" t="s">
        <v>5817</v>
      </c>
      <c r="C1967">
        <v>2065</v>
      </c>
      <c r="D1967" t="s">
        <v>24</v>
      </c>
      <c r="E1967" t="s">
        <v>25</v>
      </c>
      <c r="F1967">
        <v>8</v>
      </c>
      <c r="G1967" t="s">
        <v>5818</v>
      </c>
      <c r="H1967" t="s">
        <v>5819</v>
      </c>
      <c r="I1967" t="str">
        <f>VLOOKUP(A1967,[1]Transactions!$A$2:$Y$3480,8,FALSE)</f>
        <v>Standard</v>
      </c>
      <c r="J1967">
        <f>VLOOKUP(A1967,[1]Transactions!$A$2:$Y$3480,13,FALSE)</f>
        <v>1028.76</v>
      </c>
      <c r="K1967" s="4">
        <f>VLOOKUP(A1967,[1]Transactions!$A$2:$Y$3480,14,FALSE)</f>
        <v>33879</v>
      </c>
      <c r="M1967" t="b">
        <f>VLOOKUP(A1967,[1]Transactions!$A$2:$Y$3480,5,FALSE)</f>
        <v>0</v>
      </c>
      <c r="N1967" t="str">
        <f>VLOOKUP(A1967,[1]Transactions!$A$2:$Y$3480,6,FALSE)</f>
        <v>Approved</v>
      </c>
      <c r="O1967" t="str">
        <f>VLOOKUP(A1967,[1]Transactions!$A$1:$Y$3480,7,FALSE)</f>
        <v>WeareA2B</v>
      </c>
      <c r="P1967" t="s">
        <v>28</v>
      </c>
      <c r="Q1967">
        <v>30</v>
      </c>
      <c r="R1967" t="s">
        <v>467</v>
      </c>
      <c r="S1967" t="s">
        <v>119</v>
      </c>
      <c r="T1967" t="s">
        <v>31</v>
      </c>
      <c r="U1967" t="s">
        <v>32</v>
      </c>
      <c r="V1967" t="s">
        <v>33</v>
      </c>
      <c r="W1967">
        <v>16</v>
      </c>
      <c r="X1967">
        <v>10</v>
      </c>
      <c r="Y1967">
        <v>12454.34</v>
      </c>
      <c r="Z1967">
        <v>5375.27</v>
      </c>
      <c r="AA1967">
        <v>60</v>
      </c>
      <c r="AB1967">
        <v>104</v>
      </c>
      <c r="AC1967">
        <v>10</v>
      </c>
      <c r="AD1967">
        <v>7079.07</v>
      </c>
      <c r="AE1967">
        <f t="shared" si="214"/>
        <v>1</v>
      </c>
      <c r="AF1967">
        <f t="shared" si="213"/>
        <v>2</v>
      </c>
      <c r="AG1967">
        <f t="shared" si="210"/>
        <v>1</v>
      </c>
      <c r="AH1967">
        <f t="shared" si="211"/>
        <v>121</v>
      </c>
      <c r="AI1967" t="str">
        <f t="shared" si="212"/>
        <v>Bronz customer</v>
      </c>
    </row>
    <row r="1968" spans="1:35" x14ac:dyDescent="0.3">
      <c r="A1968">
        <v>2602</v>
      </c>
      <c r="B1968" t="s">
        <v>5820</v>
      </c>
      <c r="C1968">
        <v>2066</v>
      </c>
      <c r="D1968" t="s">
        <v>24</v>
      </c>
      <c r="E1968" t="s">
        <v>25</v>
      </c>
      <c r="F1968">
        <v>12</v>
      </c>
      <c r="G1968" t="s">
        <v>3280</v>
      </c>
      <c r="H1968" t="s">
        <v>5821</v>
      </c>
      <c r="I1968" t="str">
        <f>VLOOKUP(A1968,[1]Transactions!$A$2:$Y$3480,8,FALSE)</f>
        <v>Touring</v>
      </c>
      <c r="J1968">
        <f>VLOOKUP(A1968,[1]Transactions!$A$2:$Y$3480,13,FALSE)</f>
        <v>1103.43</v>
      </c>
      <c r="K1968" s="4">
        <f>VLOOKUP(A1968,[1]Transactions!$A$2:$Y$3480,14,FALSE)</f>
        <v>34556</v>
      </c>
      <c r="M1968" t="b">
        <f>VLOOKUP(A1968,[1]Transactions!$A$2:$Y$3480,5,FALSE)</f>
        <v>0</v>
      </c>
      <c r="N1968" t="str">
        <f>VLOOKUP(A1968,[1]Transactions!$A$2:$Y$3480,6,FALSE)</f>
        <v>Approved</v>
      </c>
      <c r="O1968" t="str">
        <f>VLOOKUP(A1968,[1]Transactions!$A$1:$Y$3480,7,FALSE)</f>
        <v>WeareA2B</v>
      </c>
      <c r="P1968" t="s">
        <v>43</v>
      </c>
      <c r="Q1968">
        <v>46</v>
      </c>
      <c r="R1968" t="s">
        <v>1156</v>
      </c>
      <c r="S1968" t="s">
        <v>30</v>
      </c>
      <c r="T1968" t="s">
        <v>31</v>
      </c>
      <c r="U1968" t="s">
        <v>32</v>
      </c>
      <c r="V1968" t="s">
        <v>47</v>
      </c>
      <c r="W1968">
        <v>3</v>
      </c>
      <c r="X1968">
        <v>7</v>
      </c>
      <c r="Y1968">
        <v>7403.19</v>
      </c>
      <c r="Z1968">
        <v>3361.4</v>
      </c>
      <c r="AA1968">
        <v>43</v>
      </c>
      <c r="AB1968">
        <v>71</v>
      </c>
      <c r="AC1968">
        <v>7</v>
      </c>
      <c r="AD1968">
        <v>4041.79</v>
      </c>
      <c r="AE1968">
        <f t="shared" si="214"/>
        <v>2</v>
      </c>
      <c r="AF1968">
        <f t="shared" si="213"/>
        <v>3</v>
      </c>
      <c r="AG1968">
        <f t="shared" si="210"/>
        <v>2</v>
      </c>
      <c r="AH1968">
        <f t="shared" si="211"/>
        <v>232</v>
      </c>
      <c r="AI1968" t="str">
        <f t="shared" si="212"/>
        <v>Gold Customerr</v>
      </c>
    </row>
    <row r="1969" spans="1:35" x14ac:dyDescent="0.3">
      <c r="A1969">
        <v>146</v>
      </c>
      <c r="B1969" t="s">
        <v>5822</v>
      </c>
      <c r="C1969">
        <v>2219</v>
      </c>
      <c r="D1969" t="s">
        <v>24</v>
      </c>
      <c r="E1969" t="s">
        <v>25</v>
      </c>
      <c r="F1969">
        <v>11</v>
      </c>
      <c r="G1969" t="s">
        <v>4351</v>
      </c>
      <c r="H1969" t="s">
        <v>5823</v>
      </c>
      <c r="I1969" t="str">
        <f>VLOOKUP(A1969,[1]Transactions!$A$2:$Y$3480,8,FALSE)</f>
        <v>Road</v>
      </c>
      <c r="J1969">
        <f>VLOOKUP(A1969,[1]Transactions!$A$2:$Y$3480,13,FALSE)</f>
        <v>104.24000000000001</v>
      </c>
      <c r="K1969" s="4">
        <f>VLOOKUP(A1969,[1]Transactions!$A$2:$Y$3480,14,FALSE)</f>
        <v>35560</v>
      </c>
      <c r="M1969" t="b">
        <f>VLOOKUP(A1969,[1]Transactions!$A$2:$Y$3480,5,FALSE)</f>
        <v>1</v>
      </c>
      <c r="N1969" t="str">
        <f>VLOOKUP(A1969,[1]Transactions!$A$2:$Y$3480,6,FALSE)</f>
        <v>Approved</v>
      </c>
      <c r="O1969" t="str">
        <f>VLOOKUP(A1969,[1]Transactions!$A$1:$Y$3480,7,FALSE)</f>
        <v>Solex</v>
      </c>
      <c r="P1969" t="s">
        <v>28</v>
      </c>
      <c r="Q1969">
        <v>34</v>
      </c>
      <c r="R1969" t="s">
        <v>291</v>
      </c>
      <c r="S1969" t="s">
        <v>119</v>
      </c>
      <c r="T1969" t="s">
        <v>31</v>
      </c>
      <c r="U1969" t="s">
        <v>32</v>
      </c>
      <c r="V1969" t="s">
        <v>47</v>
      </c>
      <c r="W1969">
        <v>8</v>
      </c>
      <c r="X1969">
        <v>2</v>
      </c>
      <c r="Y1969">
        <v>1973.29</v>
      </c>
      <c r="Z1969">
        <v>1756.23</v>
      </c>
      <c r="AA1969">
        <v>35</v>
      </c>
      <c r="AB1969">
        <v>194</v>
      </c>
      <c r="AC1969">
        <v>2</v>
      </c>
      <c r="AD1969">
        <v>217.06</v>
      </c>
      <c r="AE1969">
        <f t="shared" si="214"/>
        <v>1</v>
      </c>
      <c r="AF1969">
        <f t="shared" si="213"/>
        <v>4</v>
      </c>
      <c r="AG1969">
        <f t="shared" si="210"/>
        <v>4</v>
      </c>
      <c r="AH1969">
        <f t="shared" si="211"/>
        <v>144</v>
      </c>
      <c r="AI1969" t="str">
        <f t="shared" si="212"/>
        <v>Bronz customer</v>
      </c>
    </row>
    <row r="1970" spans="1:35" x14ac:dyDescent="0.3">
      <c r="A1970">
        <v>1656</v>
      </c>
      <c r="B1970" t="s">
        <v>5824</v>
      </c>
      <c r="C1970">
        <v>4560</v>
      </c>
      <c r="D1970" t="s">
        <v>53</v>
      </c>
      <c r="E1970" t="s">
        <v>25</v>
      </c>
      <c r="F1970">
        <v>8</v>
      </c>
      <c r="G1970" t="s">
        <v>5825</v>
      </c>
      <c r="H1970" t="s">
        <v>5826</v>
      </c>
      <c r="I1970" t="str">
        <f>VLOOKUP(A1970,[1]Transactions!$A$2:$Y$3480,8,FALSE)</f>
        <v>Road</v>
      </c>
      <c r="J1970">
        <f>VLOOKUP(A1970,[1]Transactions!$A$2:$Y$3480,13,FALSE)</f>
        <v>133.38</v>
      </c>
      <c r="K1970" s="4">
        <f>VLOOKUP(A1970,[1]Transactions!$A$2:$Y$3480,14,FALSE)</f>
        <v>41064</v>
      </c>
      <c r="M1970" t="b">
        <f>VLOOKUP(A1970,[1]Transactions!$A$2:$Y$3480,5,FALSE)</f>
        <v>1</v>
      </c>
      <c r="N1970" t="str">
        <f>VLOOKUP(A1970,[1]Transactions!$A$2:$Y$3480,6,FALSE)</f>
        <v>Approved</v>
      </c>
      <c r="O1970" t="str">
        <f>VLOOKUP(A1970,[1]Transactions!$A$1:$Y$3480,7,FALSE)</f>
        <v>Trek Bicycles</v>
      </c>
      <c r="P1970" t="s">
        <v>28</v>
      </c>
      <c r="Q1970">
        <v>59</v>
      </c>
      <c r="R1970" t="s">
        <v>607</v>
      </c>
      <c r="S1970" t="s">
        <v>45</v>
      </c>
      <c r="T1970" t="s">
        <v>31</v>
      </c>
      <c r="U1970" t="s">
        <v>32</v>
      </c>
      <c r="V1970" t="s">
        <v>33</v>
      </c>
      <c r="W1970">
        <v>7</v>
      </c>
      <c r="X1970">
        <v>6</v>
      </c>
      <c r="Y1970">
        <v>6391.54</v>
      </c>
      <c r="Z1970">
        <v>4135.07</v>
      </c>
      <c r="AA1970">
        <v>43</v>
      </c>
      <c r="AB1970">
        <v>84</v>
      </c>
      <c r="AC1970">
        <v>6</v>
      </c>
      <c r="AD1970">
        <v>2256.4699999999998</v>
      </c>
      <c r="AE1970">
        <f>_xlfn.IFS(AB1970&gt;=85,1,AND(AB1970&lt;=84,AB1970&gt;44),2,AND(AB1970&lt;=44,AB1970&gt;17),3,AND(AB1970&lt;=18,AB1970&gt;=0),4)</f>
        <v>2</v>
      </c>
      <c r="AF1970">
        <f t="shared" si="213"/>
        <v>3</v>
      </c>
      <c r="AG1970">
        <f t="shared" si="210"/>
        <v>3</v>
      </c>
      <c r="AH1970">
        <f t="shared" si="211"/>
        <v>233</v>
      </c>
      <c r="AI1970" t="str">
        <f t="shared" si="212"/>
        <v>Gold Customerr</v>
      </c>
    </row>
    <row r="1971" spans="1:35" x14ac:dyDescent="0.3">
      <c r="A1971">
        <v>719</v>
      </c>
      <c r="B1971" t="s">
        <v>5827</v>
      </c>
      <c r="C1971">
        <v>4615</v>
      </c>
      <c r="D1971" t="s">
        <v>53</v>
      </c>
      <c r="E1971" t="s">
        <v>25</v>
      </c>
      <c r="F1971">
        <v>1</v>
      </c>
      <c r="G1971" t="s">
        <v>2342</v>
      </c>
      <c r="H1971" t="s">
        <v>5828</v>
      </c>
      <c r="I1971" t="str">
        <f>VLOOKUP(A1971,[1]Transactions!$A$2:$Y$3480,8,FALSE)</f>
        <v>Touring</v>
      </c>
      <c r="J1971">
        <f>VLOOKUP(A1971,[1]Transactions!$A$2:$Y$3480,13,FALSE)</f>
        <v>139.2299999999999</v>
      </c>
      <c r="K1971" s="4">
        <f>VLOOKUP(A1971,[1]Transactions!$A$2:$Y$3480,14,FALSE)</f>
        <v>42226</v>
      </c>
      <c r="M1971" t="b">
        <f>VLOOKUP(A1971,[1]Transactions!$A$2:$Y$3480,5,FALSE)</f>
        <v>0</v>
      </c>
      <c r="N1971" t="str">
        <f>VLOOKUP(A1971,[1]Transactions!$A$2:$Y$3480,6,FALSE)</f>
        <v>Approved</v>
      </c>
      <c r="O1971" t="str">
        <f>VLOOKUP(A1971,[1]Transactions!$A$1:$Y$3480,7,FALSE)</f>
        <v>OHM Cycles</v>
      </c>
      <c r="P1971" t="s">
        <v>28</v>
      </c>
      <c r="Q1971">
        <v>2</v>
      </c>
      <c r="R1971" t="s">
        <v>429</v>
      </c>
      <c r="S1971" t="s">
        <v>57</v>
      </c>
      <c r="T1971" t="s">
        <v>31</v>
      </c>
      <c r="U1971" t="s">
        <v>32</v>
      </c>
      <c r="V1971" t="s">
        <v>47</v>
      </c>
      <c r="W1971">
        <v>14</v>
      </c>
      <c r="X1971">
        <v>7</v>
      </c>
      <c r="Y1971">
        <v>9485.32</v>
      </c>
      <c r="Z1971">
        <v>5401.74</v>
      </c>
      <c r="AA1971">
        <v>66</v>
      </c>
      <c r="AB1971">
        <v>11</v>
      </c>
      <c r="AC1971">
        <v>7</v>
      </c>
      <c r="AD1971">
        <v>4083.58</v>
      </c>
      <c r="AE1971">
        <f t="shared" si="214"/>
        <v>4</v>
      </c>
      <c r="AF1971">
        <f t="shared" si="213"/>
        <v>3</v>
      </c>
      <c r="AG1971">
        <f t="shared" si="210"/>
        <v>2</v>
      </c>
      <c r="AH1971">
        <f t="shared" si="211"/>
        <v>432</v>
      </c>
      <c r="AI1971" t="str">
        <f t="shared" si="212"/>
        <v>Platinum Customer</v>
      </c>
    </row>
    <row r="1972" spans="1:35" x14ac:dyDescent="0.3">
      <c r="A1972">
        <v>2018</v>
      </c>
      <c r="B1972" t="s">
        <v>5829</v>
      </c>
      <c r="C1972">
        <v>2075</v>
      </c>
      <c r="D1972" t="s">
        <v>24</v>
      </c>
      <c r="E1972" t="s">
        <v>25</v>
      </c>
      <c r="F1972">
        <v>11</v>
      </c>
      <c r="G1972" t="s">
        <v>5830</v>
      </c>
      <c r="H1972" t="s">
        <v>5533</v>
      </c>
      <c r="I1972" t="str">
        <f>VLOOKUP(A1972,[1]Transactions!$A$2:$Y$3480,8,FALSE)</f>
        <v>Standard</v>
      </c>
      <c r="J1972">
        <f>VLOOKUP(A1972,[1]Transactions!$A$2:$Y$3480,13,FALSE)</f>
        <v>693.76</v>
      </c>
      <c r="K1972" s="4">
        <f>VLOOKUP(A1972,[1]Transactions!$A$2:$Y$3480,14,FALSE)</f>
        <v>35470</v>
      </c>
      <c r="M1972" t="b">
        <f>VLOOKUP(A1972,[1]Transactions!$A$2:$Y$3480,5,FALSE)</f>
        <v>1</v>
      </c>
      <c r="N1972" t="str">
        <f>VLOOKUP(A1972,[1]Transactions!$A$2:$Y$3480,6,FALSE)</f>
        <v>Approved</v>
      </c>
      <c r="O1972" t="str">
        <f>VLOOKUP(A1972,[1]Transactions!$A$1:$Y$3480,7,FALSE)</f>
        <v>OHM Cycles</v>
      </c>
      <c r="P1972" t="s">
        <v>28</v>
      </c>
      <c r="Q1972">
        <v>80</v>
      </c>
      <c r="R1972" t="s">
        <v>665</v>
      </c>
      <c r="S1972" t="s">
        <v>45</v>
      </c>
      <c r="T1972" t="s">
        <v>38</v>
      </c>
      <c r="U1972" t="s">
        <v>32</v>
      </c>
      <c r="V1972" t="s">
        <v>47</v>
      </c>
      <c r="W1972">
        <v>12</v>
      </c>
      <c r="X1972">
        <v>7</v>
      </c>
      <c r="Y1972">
        <v>7597.12</v>
      </c>
      <c r="Z1972">
        <v>5261.58</v>
      </c>
      <c r="AA1972">
        <v>57</v>
      </c>
      <c r="AB1972">
        <v>35</v>
      </c>
      <c r="AC1972">
        <v>7</v>
      </c>
      <c r="AD1972">
        <v>2335.54</v>
      </c>
      <c r="AE1972">
        <f t="shared" si="214"/>
        <v>3</v>
      </c>
      <c r="AF1972">
        <f t="shared" si="213"/>
        <v>3</v>
      </c>
      <c r="AG1972">
        <f t="shared" si="210"/>
        <v>3</v>
      </c>
      <c r="AH1972">
        <f t="shared" si="211"/>
        <v>333</v>
      </c>
      <c r="AI1972" t="str">
        <f t="shared" si="212"/>
        <v>Silver Customer</v>
      </c>
    </row>
    <row r="1973" spans="1:35" x14ac:dyDescent="0.3">
      <c r="A1973">
        <v>705</v>
      </c>
      <c r="B1973" t="s">
        <v>5831</v>
      </c>
      <c r="C1973">
        <v>2233</v>
      </c>
      <c r="D1973" t="s">
        <v>24</v>
      </c>
      <c r="E1973" t="s">
        <v>25</v>
      </c>
      <c r="F1973">
        <v>10</v>
      </c>
      <c r="G1973" t="s">
        <v>5832</v>
      </c>
      <c r="H1973" t="s">
        <v>5833</v>
      </c>
      <c r="I1973" t="str">
        <f>VLOOKUP(A1973,[1]Transactions!$A$2:$Y$3480,8,FALSE)</f>
        <v>Standard</v>
      </c>
      <c r="J1973">
        <f>VLOOKUP(A1973,[1]Transactions!$A$2:$Y$3480,13,FALSE)</f>
        <v>43.97</v>
      </c>
      <c r="K1973" s="4">
        <f>VLOOKUP(A1973,[1]Transactions!$A$2:$Y$3480,14,FALSE)</f>
        <v>42295</v>
      </c>
      <c r="M1973" t="b">
        <f>VLOOKUP(A1973,[1]Transactions!$A$2:$Y$3480,5,FALSE)</f>
        <v>0</v>
      </c>
      <c r="N1973" t="str">
        <f>VLOOKUP(A1973,[1]Transactions!$A$2:$Y$3480,6,FALSE)</f>
        <v>Approved</v>
      </c>
      <c r="O1973" t="str">
        <f>VLOOKUP(A1973,[1]Transactions!$A$1:$Y$3480,7,FALSE)</f>
        <v>WeareA2B</v>
      </c>
      <c r="P1973" t="s">
        <v>28</v>
      </c>
      <c r="Q1973">
        <v>48</v>
      </c>
      <c r="R1973" t="s">
        <v>218</v>
      </c>
      <c r="S1973" t="s">
        <v>57</v>
      </c>
      <c r="T1973" t="s">
        <v>46</v>
      </c>
      <c r="U1973" t="s">
        <v>32</v>
      </c>
      <c r="V1973" t="s">
        <v>47</v>
      </c>
      <c r="W1973">
        <v>14</v>
      </c>
      <c r="X1973">
        <v>4</v>
      </c>
      <c r="Y1973">
        <v>2127.86</v>
      </c>
      <c r="Z1973">
        <v>1625.74</v>
      </c>
      <c r="AA1973">
        <v>56</v>
      </c>
      <c r="AB1973">
        <v>11</v>
      </c>
      <c r="AC1973">
        <v>4</v>
      </c>
      <c r="AD1973">
        <v>502.12</v>
      </c>
      <c r="AE1973">
        <f t="shared" si="214"/>
        <v>4</v>
      </c>
      <c r="AF1973">
        <f t="shared" si="213"/>
        <v>4</v>
      </c>
      <c r="AG1973">
        <f t="shared" si="210"/>
        <v>4</v>
      </c>
      <c r="AH1973">
        <f t="shared" si="211"/>
        <v>444</v>
      </c>
      <c r="AI1973" t="str">
        <f t="shared" si="212"/>
        <v>Platinum Customer</v>
      </c>
    </row>
    <row r="1974" spans="1:35" x14ac:dyDescent="0.3">
      <c r="A1974">
        <v>2877</v>
      </c>
      <c r="B1974" t="s">
        <v>5834</v>
      </c>
      <c r="C1974">
        <v>4211</v>
      </c>
      <c r="D1974" t="s">
        <v>53</v>
      </c>
      <c r="E1974" t="s">
        <v>25</v>
      </c>
      <c r="F1974">
        <v>5</v>
      </c>
      <c r="G1974" t="s">
        <v>5835</v>
      </c>
      <c r="H1974" t="s">
        <v>5248</v>
      </c>
      <c r="I1974" t="str">
        <f>VLOOKUP(A1974,[1]Transactions!$A$2:$Y$3480,8,FALSE)</f>
        <v>Standard</v>
      </c>
      <c r="J1974">
        <f>VLOOKUP(A1974,[1]Transactions!$A$2:$Y$3480,13,FALSE)</f>
        <v>1383.6100000000001</v>
      </c>
      <c r="K1974" s="4">
        <f>VLOOKUP(A1974,[1]Transactions!$A$2:$Y$3480,14,FALSE)</f>
        <v>36146</v>
      </c>
      <c r="M1974" t="b">
        <f>VLOOKUP(A1974,[1]Transactions!$A$2:$Y$3480,5,FALSE)</f>
        <v>0</v>
      </c>
      <c r="N1974" t="str">
        <f>VLOOKUP(A1974,[1]Transactions!$A$2:$Y$3480,6,FALSE)</f>
        <v>Approved</v>
      </c>
      <c r="O1974" t="str">
        <f>VLOOKUP(A1974,[1]Transactions!$A$1:$Y$3480,7,FALSE)</f>
        <v>Solex</v>
      </c>
      <c r="P1974" t="s">
        <v>28</v>
      </c>
      <c r="Q1974">
        <v>59</v>
      </c>
      <c r="R1974" t="s">
        <v>815</v>
      </c>
      <c r="S1974" t="s">
        <v>176</v>
      </c>
      <c r="T1974" t="s">
        <v>38</v>
      </c>
      <c r="U1974" t="s">
        <v>32</v>
      </c>
      <c r="V1974" t="s">
        <v>33</v>
      </c>
      <c r="W1974">
        <v>18</v>
      </c>
      <c r="X1974">
        <v>8</v>
      </c>
      <c r="Y1974">
        <v>6928.59</v>
      </c>
      <c r="Z1974">
        <v>3286.57</v>
      </c>
      <c r="AA1974">
        <v>52</v>
      </c>
      <c r="AB1974">
        <v>41</v>
      </c>
      <c r="AC1974">
        <v>8</v>
      </c>
      <c r="AD1974">
        <v>3642.02</v>
      </c>
      <c r="AE1974">
        <f t="shared" si="214"/>
        <v>3</v>
      </c>
      <c r="AF1974">
        <f t="shared" si="213"/>
        <v>2</v>
      </c>
      <c r="AG1974">
        <f t="shared" si="210"/>
        <v>2</v>
      </c>
      <c r="AH1974">
        <f t="shared" si="211"/>
        <v>322</v>
      </c>
      <c r="AI1974" t="str">
        <f t="shared" si="212"/>
        <v>Silver Customer</v>
      </c>
    </row>
    <row r="1975" spans="1:35" x14ac:dyDescent="0.3">
      <c r="A1975">
        <v>1181</v>
      </c>
      <c r="B1975" t="s">
        <v>5836</v>
      </c>
      <c r="C1975">
        <v>4217</v>
      </c>
      <c r="D1975" t="s">
        <v>53</v>
      </c>
      <c r="E1975" t="s">
        <v>25</v>
      </c>
      <c r="F1975">
        <v>8</v>
      </c>
      <c r="G1975" t="s">
        <v>964</v>
      </c>
      <c r="H1975" t="s">
        <v>5837</v>
      </c>
      <c r="I1975" t="str">
        <f>VLOOKUP(A1975,[1]Transactions!$A$2:$Y$3480,8,FALSE)</f>
        <v>Standard</v>
      </c>
      <c r="J1975">
        <f>VLOOKUP(A1975,[1]Transactions!$A$2:$Y$3480,13,FALSE)</f>
        <v>327.9799999999999</v>
      </c>
      <c r="K1975" s="4">
        <f>VLOOKUP(A1975,[1]Transactions!$A$2:$Y$3480,14,FALSE)</f>
        <v>34170</v>
      </c>
      <c r="M1975" t="b">
        <f>VLOOKUP(A1975,[1]Transactions!$A$2:$Y$3480,5,FALSE)</f>
        <v>0</v>
      </c>
      <c r="N1975" t="str">
        <f>VLOOKUP(A1975,[1]Transactions!$A$2:$Y$3480,6,FALSE)</f>
        <v>Approved</v>
      </c>
      <c r="O1975" t="str">
        <f>VLOOKUP(A1975,[1]Transactions!$A$1:$Y$3480,7,FALSE)</f>
        <v>Solex</v>
      </c>
      <c r="P1975" t="s">
        <v>43</v>
      </c>
      <c r="Q1975">
        <v>2</v>
      </c>
      <c r="R1975" t="s">
        <v>295</v>
      </c>
      <c r="S1975" t="s">
        <v>7272</v>
      </c>
      <c r="T1975" t="s">
        <v>31</v>
      </c>
      <c r="U1975" t="s">
        <v>32</v>
      </c>
      <c r="V1975" t="s">
        <v>47</v>
      </c>
      <c r="W1975">
        <v>8</v>
      </c>
      <c r="X1975">
        <v>10</v>
      </c>
      <c r="Y1975">
        <v>9928.33</v>
      </c>
      <c r="Z1975">
        <v>5415.27</v>
      </c>
      <c r="AA1975">
        <v>42</v>
      </c>
      <c r="AB1975">
        <v>44</v>
      </c>
      <c r="AC1975">
        <v>10</v>
      </c>
      <c r="AD1975">
        <v>4513.0600000000004</v>
      </c>
      <c r="AE1975">
        <f t="shared" si="214"/>
        <v>3</v>
      </c>
      <c r="AF1975">
        <f t="shared" si="213"/>
        <v>2</v>
      </c>
      <c r="AG1975">
        <f t="shared" si="210"/>
        <v>1</v>
      </c>
      <c r="AH1975">
        <f t="shared" si="211"/>
        <v>321</v>
      </c>
      <c r="AI1975" t="str">
        <f t="shared" si="212"/>
        <v>Silver Customer</v>
      </c>
    </row>
    <row r="1976" spans="1:35" x14ac:dyDescent="0.3">
      <c r="A1976">
        <v>2272</v>
      </c>
      <c r="B1976" t="s">
        <v>5838</v>
      </c>
      <c r="C1976">
        <v>4306</v>
      </c>
      <c r="D1976" t="s">
        <v>53</v>
      </c>
      <c r="E1976" t="s">
        <v>25</v>
      </c>
      <c r="F1976">
        <v>4</v>
      </c>
      <c r="G1976" t="s">
        <v>5839</v>
      </c>
      <c r="H1976" t="s">
        <v>5840</v>
      </c>
      <c r="I1976" t="str">
        <f>VLOOKUP(A1976,[1]Transactions!$A$2:$Y$3480,8,FALSE)</f>
        <v>Standard</v>
      </c>
      <c r="J1976">
        <f>VLOOKUP(A1976,[1]Transactions!$A$2:$Y$3480,13,FALSE)</f>
        <v>1660.88</v>
      </c>
      <c r="K1976" s="4">
        <f>VLOOKUP(A1976,[1]Transactions!$A$2:$Y$3480,14,FALSE)</f>
        <v>40672</v>
      </c>
      <c r="M1976" t="b">
        <f>VLOOKUP(A1976,[1]Transactions!$A$2:$Y$3480,5,FALSE)</f>
        <v>1</v>
      </c>
      <c r="N1976" t="str">
        <f>VLOOKUP(A1976,[1]Transactions!$A$2:$Y$3480,6,FALSE)</f>
        <v>Approved</v>
      </c>
      <c r="O1976" t="str">
        <f>VLOOKUP(A1976,[1]Transactions!$A$1:$Y$3480,7,FALSE)</f>
        <v>WeareA2B</v>
      </c>
      <c r="P1976" t="s">
        <v>43</v>
      </c>
      <c r="Q1976">
        <v>82</v>
      </c>
      <c r="R1976" t="s">
        <v>111</v>
      </c>
      <c r="S1976" t="s">
        <v>119</v>
      </c>
      <c r="T1976" t="s">
        <v>31</v>
      </c>
      <c r="U1976" t="s">
        <v>32</v>
      </c>
      <c r="V1976" t="s">
        <v>47</v>
      </c>
      <c r="W1976">
        <v>1</v>
      </c>
      <c r="X1976">
        <v>6</v>
      </c>
      <c r="Y1976">
        <v>8116.8</v>
      </c>
      <c r="Z1976">
        <v>4772.67</v>
      </c>
      <c r="AA1976">
        <v>25</v>
      </c>
      <c r="AB1976">
        <v>104</v>
      </c>
      <c r="AC1976">
        <v>6</v>
      </c>
      <c r="AD1976">
        <v>3344.13</v>
      </c>
      <c r="AE1976">
        <f t="shared" si="214"/>
        <v>1</v>
      </c>
      <c r="AF1976">
        <f t="shared" si="213"/>
        <v>3</v>
      </c>
      <c r="AG1976">
        <f t="shared" si="210"/>
        <v>2</v>
      </c>
      <c r="AH1976">
        <f t="shared" si="211"/>
        <v>132</v>
      </c>
      <c r="AI1976" t="str">
        <f t="shared" si="212"/>
        <v>Bronz customer</v>
      </c>
    </row>
    <row r="1977" spans="1:35" x14ac:dyDescent="0.3">
      <c r="A1977">
        <v>1627</v>
      </c>
      <c r="B1977" t="s">
        <v>5841</v>
      </c>
      <c r="C1977">
        <v>3150</v>
      </c>
      <c r="D1977" t="s">
        <v>40</v>
      </c>
      <c r="E1977" t="s">
        <v>25</v>
      </c>
      <c r="F1977">
        <v>9</v>
      </c>
      <c r="G1977" t="s">
        <v>5842</v>
      </c>
      <c r="H1977" t="s">
        <v>5843</v>
      </c>
      <c r="I1977" t="str">
        <f>VLOOKUP(A1977,[1]Transactions!$A$2:$Y$3480,8,FALSE)</f>
        <v>Standard</v>
      </c>
      <c r="J1977">
        <f>VLOOKUP(A1977,[1]Transactions!$A$2:$Y$3480,13,FALSE)</f>
        <v>195.33999999999992</v>
      </c>
      <c r="K1977" s="4">
        <f>VLOOKUP(A1977,[1]Transactions!$A$2:$Y$3480,14,FALSE)</f>
        <v>40303</v>
      </c>
      <c r="M1977" t="b">
        <f>VLOOKUP(A1977,[1]Transactions!$A$2:$Y$3480,5,FALSE)</f>
        <v>0</v>
      </c>
      <c r="N1977" t="str">
        <f>VLOOKUP(A1977,[1]Transactions!$A$2:$Y$3480,6,FALSE)</f>
        <v>Approved</v>
      </c>
      <c r="O1977" t="str">
        <f>VLOOKUP(A1977,[1]Transactions!$A$1:$Y$3480,7,FALSE)</f>
        <v>Trek Bicycles</v>
      </c>
      <c r="P1977" t="s">
        <v>28</v>
      </c>
      <c r="Q1977">
        <v>44</v>
      </c>
      <c r="R1977" t="s">
        <v>95</v>
      </c>
      <c r="S1977" t="s">
        <v>96</v>
      </c>
      <c r="T1977" t="s">
        <v>38</v>
      </c>
      <c r="U1977" t="s">
        <v>32</v>
      </c>
      <c r="V1977" t="s">
        <v>47</v>
      </c>
      <c r="W1977">
        <v>16</v>
      </c>
      <c r="X1977">
        <v>8</v>
      </c>
      <c r="Y1977">
        <v>10051.58</v>
      </c>
      <c r="Z1977">
        <v>5217.5</v>
      </c>
      <c r="AA1977">
        <v>58</v>
      </c>
      <c r="AB1977">
        <v>24</v>
      </c>
      <c r="AC1977">
        <v>8</v>
      </c>
      <c r="AD1977">
        <v>4834.08</v>
      </c>
      <c r="AE1977">
        <f t="shared" si="214"/>
        <v>3</v>
      </c>
      <c r="AF1977">
        <f t="shared" si="213"/>
        <v>2</v>
      </c>
      <c r="AG1977">
        <f t="shared" si="210"/>
        <v>1</v>
      </c>
      <c r="AH1977">
        <f t="shared" si="211"/>
        <v>321</v>
      </c>
      <c r="AI1977" t="str">
        <f t="shared" si="212"/>
        <v>Silver Customer</v>
      </c>
    </row>
    <row r="1978" spans="1:35" x14ac:dyDescent="0.3">
      <c r="A1978">
        <v>1386</v>
      </c>
      <c r="B1978" t="s">
        <v>5844</v>
      </c>
      <c r="C1978">
        <v>3136</v>
      </c>
      <c r="D1978" t="s">
        <v>40</v>
      </c>
      <c r="E1978" t="s">
        <v>25</v>
      </c>
      <c r="F1978">
        <v>9</v>
      </c>
      <c r="G1978" t="s">
        <v>5845</v>
      </c>
      <c r="H1978" t="s">
        <v>5846</v>
      </c>
      <c r="I1978" t="str">
        <f>VLOOKUP(A1978,[1]Transactions!$A$2:$Y$3480,8,FALSE)</f>
        <v>Road</v>
      </c>
      <c r="J1978">
        <f>VLOOKUP(A1978,[1]Transactions!$A$2:$Y$3480,13,FALSE)</f>
        <v>129.01</v>
      </c>
      <c r="K1978" s="4">
        <f>VLOOKUP(A1978,[1]Transactions!$A$2:$Y$3480,14,FALSE)</f>
        <v>37539</v>
      </c>
      <c r="M1978" t="b">
        <f>VLOOKUP(A1978,[1]Transactions!$A$2:$Y$3480,5,FALSE)</f>
        <v>1</v>
      </c>
      <c r="N1978" t="str">
        <f>VLOOKUP(A1978,[1]Transactions!$A$2:$Y$3480,6,FALSE)</f>
        <v>Approved</v>
      </c>
      <c r="O1978" t="str">
        <f>VLOOKUP(A1978,[1]Transactions!$A$1:$Y$3480,7,FALSE)</f>
        <v>WeareA2B</v>
      </c>
      <c r="P1978" t="s">
        <v>43</v>
      </c>
      <c r="Q1978">
        <v>71</v>
      </c>
      <c r="R1978" t="s">
        <v>214</v>
      </c>
      <c r="S1978" t="s">
        <v>57</v>
      </c>
      <c r="T1978" t="s">
        <v>31</v>
      </c>
      <c r="U1978" t="s">
        <v>32</v>
      </c>
      <c r="V1978" t="s">
        <v>33</v>
      </c>
      <c r="W1978">
        <v>12</v>
      </c>
      <c r="X1978">
        <v>3</v>
      </c>
      <c r="Y1978">
        <v>3260.21</v>
      </c>
      <c r="Z1978">
        <v>535.49</v>
      </c>
      <c r="AA1978">
        <v>53</v>
      </c>
      <c r="AB1978">
        <v>106</v>
      </c>
      <c r="AC1978">
        <v>3</v>
      </c>
      <c r="AD1978">
        <v>2724.72</v>
      </c>
      <c r="AE1978">
        <f t="shared" si="214"/>
        <v>1</v>
      </c>
      <c r="AF1978">
        <f t="shared" si="213"/>
        <v>4</v>
      </c>
      <c r="AG1978">
        <f t="shared" si="210"/>
        <v>3</v>
      </c>
      <c r="AH1978">
        <f t="shared" si="211"/>
        <v>143</v>
      </c>
      <c r="AI1978" t="str">
        <f t="shared" si="212"/>
        <v>Bronz customer</v>
      </c>
    </row>
    <row r="1979" spans="1:35" x14ac:dyDescent="0.3">
      <c r="A1979">
        <v>3212</v>
      </c>
      <c r="B1979" t="s">
        <v>5847</v>
      </c>
      <c r="C1979">
        <v>2065</v>
      </c>
      <c r="D1979" t="s">
        <v>24</v>
      </c>
      <c r="E1979" t="s">
        <v>25</v>
      </c>
      <c r="F1979">
        <v>12</v>
      </c>
      <c r="G1979" t="s">
        <v>5848</v>
      </c>
      <c r="H1979" t="s">
        <v>5849</v>
      </c>
      <c r="I1979" t="str">
        <f>VLOOKUP(A1979,[1]Transactions!$A$2:$Y$3480,8,FALSE)</f>
        <v>Standard</v>
      </c>
      <c r="J1979">
        <f>VLOOKUP(A1979,[1]Transactions!$A$2:$Y$3480,13,FALSE)</f>
        <v>14.229999999999997</v>
      </c>
      <c r="K1979" s="4">
        <f>VLOOKUP(A1979,[1]Transactions!$A$2:$Y$3480,14,FALSE)</f>
        <v>40410</v>
      </c>
      <c r="M1979" t="b">
        <f>VLOOKUP(A1979,[1]Transactions!$A$2:$Y$3480,5,FALSE)</f>
        <v>0</v>
      </c>
      <c r="N1979" t="str">
        <f>VLOOKUP(A1979,[1]Transactions!$A$2:$Y$3480,6,FALSE)</f>
        <v>Approved</v>
      </c>
      <c r="O1979" t="str">
        <f>VLOOKUP(A1979,[1]Transactions!$A$1:$Y$3480,7,FALSE)</f>
        <v>OHM Cycles</v>
      </c>
      <c r="P1979" t="s">
        <v>43</v>
      </c>
      <c r="Q1979">
        <v>62</v>
      </c>
      <c r="R1979" t="s">
        <v>706</v>
      </c>
      <c r="S1979" t="s">
        <v>45</v>
      </c>
      <c r="T1979" t="s">
        <v>38</v>
      </c>
      <c r="U1979" t="s">
        <v>32</v>
      </c>
      <c r="V1979" t="s">
        <v>47</v>
      </c>
      <c r="W1979">
        <v>13</v>
      </c>
      <c r="X1979">
        <v>7</v>
      </c>
      <c r="Y1979">
        <v>12326.75</v>
      </c>
      <c r="Z1979">
        <v>4660.1000000000004</v>
      </c>
      <c r="AA1979">
        <v>39</v>
      </c>
      <c r="AB1979">
        <v>99</v>
      </c>
      <c r="AC1979">
        <v>7</v>
      </c>
      <c r="AD1979">
        <v>7666.65</v>
      </c>
      <c r="AE1979">
        <f t="shared" si="214"/>
        <v>1</v>
      </c>
      <c r="AF1979">
        <f t="shared" si="213"/>
        <v>3</v>
      </c>
      <c r="AG1979">
        <f t="shared" si="210"/>
        <v>1</v>
      </c>
      <c r="AH1979">
        <f t="shared" si="211"/>
        <v>131</v>
      </c>
      <c r="AI1979" t="str">
        <f t="shared" si="212"/>
        <v>Bronz customer</v>
      </c>
    </row>
    <row r="1980" spans="1:35" x14ac:dyDescent="0.3">
      <c r="A1980">
        <v>2741</v>
      </c>
      <c r="B1980" t="s">
        <v>5850</v>
      </c>
      <c r="C1980">
        <v>4740</v>
      </c>
      <c r="D1980" t="s">
        <v>53</v>
      </c>
      <c r="E1980" t="s">
        <v>25</v>
      </c>
      <c r="F1980">
        <v>2</v>
      </c>
      <c r="G1980" t="s">
        <v>5851</v>
      </c>
      <c r="H1980" t="s">
        <v>5852</v>
      </c>
      <c r="I1980" t="str">
        <f>VLOOKUP(A1980,[1]Transactions!$A$2:$Y$3480,8,FALSE)</f>
        <v>Standard</v>
      </c>
      <c r="J1980">
        <f>VLOOKUP(A1980,[1]Transactions!$A$2:$Y$3480,13,FALSE)</f>
        <v>1279.3999999999999</v>
      </c>
      <c r="K1980" s="4">
        <f>VLOOKUP(A1980,[1]Transactions!$A$2:$Y$3480,14,FALSE)</f>
        <v>42295</v>
      </c>
      <c r="M1980" t="b">
        <f>VLOOKUP(A1980,[1]Transactions!$A$2:$Y$3480,5,FALSE)</f>
        <v>1</v>
      </c>
      <c r="N1980" t="str">
        <f>VLOOKUP(A1980,[1]Transactions!$A$2:$Y$3480,6,FALSE)</f>
        <v>Approved</v>
      </c>
      <c r="O1980" t="str">
        <f>VLOOKUP(A1980,[1]Transactions!$A$1:$Y$3480,7,FALSE)</f>
        <v>WeareA2B</v>
      </c>
      <c r="P1980" t="s">
        <v>28</v>
      </c>
      <c r="Q1980">
        <v>6</v>
      </c>
      <c r="R1980" t="s">
        <v>149</v>
      </c>
      <c r="S1980" t="s">
        <v>176</v>
      </c>
      <c r="T1980" t="s">
        <v>46</v>
      </c>
      <c r="U1980" t="s">
        <v>32</v>
      </c>
      <c r="V1980" t="s">
        <v>47</v>
      </c>
      <c r="W1980">
        <v>4</v>
      </c>
      <c r="X1980">
        <v>2</v>
      </c>
      <c r="Y1980">
        <v>1825.07</v>
      </c>
      <c r="Z1980">
        <v>578.28</v>
      </c>
      <c r="AA1980">
        <v>21</v>
      </c>
      <c r="AB1980">
        <v>19</v>
      </c>
      <c r="AC1980">
        <v>2</v>
      </c>
      <c r="AD1980">
        <v>1246.79</v>
      </c>
      <c r="AE1980">
        <f t="shared" si="214"/>
        <v>3</v>
      </c>
      <c r="AF1980">
        <f t="shared" si="213"/>
        <v>4</v>
      </c>
      <c r="AG1980">
        <f t="shared" si="210"/>
        <v>4</v>
      </c>
      <c r="AH1980">
        <f t="shared" si="211"/>
        <v>344</v>
      </c>
      <c r="AI1980" t="str">
        <f t="shared" si="212"/>
        <v>Silver Customer</v>
      </c>
    </row>
    <row r="1981" spans="1:35" x14ac:dyDescent="0.3">
      <c r="A1981">
        <v>275</v>
      </c>
      <c r="B1981" t="s">
        <v>5853</v>
      </c>
      <c r="C1981">
        <v>2165</v>
      </c>
      <c r="D1981" t="s">
        <v>24</v>
      </c>
      <c r="E1981" t="s">
        <v>25</v>
      </c>
      <c r="F1981">
        <v>4</v>
      </c>
      <c r="G1981" t="s">
        <v>4635</v>
      </c>
      <c r="I1981" t="str">
        <f>VLOOKUP(A1981,[1]Transactions!$A$2:$Y$3480,8,FALSE)</f>
        <v>Standard</v>
      </c>
      <c r="J1981">
        <f>VLOOKUP(A1981,[1]Transactions!$A$2:$Y$3480,13,FALSE)</f>
        <v>128.45999999999992</v>
      </c>
      <c r="K1981" s="4">
        <f>VLOOKUP(A1981,[1]Transactions!$A$2:$Y$3480,14,FALSE)</f>
        <v>41922</v>
      </c>
      <c r="M1981" t="b">
        <f>VLOOKUP(A1981,[1]Transactions!$A$2:$Y$3480,5,FALSE)</f>
        <v>1</v>
      </c>
      <c r="N1981" t="str">
        <f>VLOOKUP(A1981,[1]Transactions!$A$2:$Y$3480,6,FALSE)</f>
        <v>Approved</v>
      </c>
      <c r="O1981" t="str">
        <f>VLOOKUP(A1981,[1]Transactions!$A$1:$Y$3480,7,FALSE)</f>
        <v>WeareA2B</v>
      </c>
      <c r="P1981" t="s">
        <v>28</v>
      </c>
      <c r="Q1981">
        <v>7</v>
      </c>
      <c r="R1981" t="s">
        <v>658</v>
      </c>
      <c r="S1981" t="s">
        <v>30</v>
      </c>
      <c r="T1981" t="s">
        <v>46</v>
      </c>
      <c r="U1981" t="s">
        <v>32</v>
      </c>
      <c r="V1981" t="s">
        <v>47</v>
      </c>
      <c r="W1981">
        <v>13</v>
      </c>
      <c r="X1981">
        <v>6</v>
      </c>
      <c r="Y1981">
        <v>8841.83</v>
      </c>
      <c r="Z1981">
        <v>4715.2299999999996</v>
      </c>
      <c r="AA1981">
        <v>65</v>
      </c>
      <c r="AB1981">
        <v>132</v>
      </c>
      <c r="AC1981">
        <v>6</v>
      </c>
      <c r="AD1981">
        <v>4126.6000000000004</v>
      </c>
      <c r="AE1981">
        <f t="shared" si="214"/>
        <v>1</v>
      </c>
      <c r="AF1981">
        <f t="shared" si="213"/>
        <v>3</v>
      </c>
      <c r="AG1981">
        <f t="shared" si="210"/>
        <v>2</v>
      </c>
      <c r="AH1981">
        <f t="shared" si="211"/>
        <v>132</v>
      </c>
      <c r="AI1981" t="str">
        <f t="shared" si="212"/>
        <v>Bronz customer</v>
      </c>
    </row>
    <row r="1982" spans="1:35" x14ac:dyDescent="0.3">
      <c r="A1982">
        <v>605</v>
      </c>
      <c r="B1982" t="s">
        <v>5854</v>
      </c>
      <c r="C1982">
        <v>2761</v>
      </c>
      <c r="D1982" t="s">
        <v>24</v>
      </c>
      <c r="E1982" t="s">
        <v>25</v>
      </c>
      <c r="F1982">
        <v>8</v>
      </c>
      <c r="G1982" t="s">
        <v>2524</v>
      </c>
      <c r="H1982" t="s">
        <v>5855</v>
      </c>
      <c r="I1982" t="str">
        <f>VLOOKUP(A1982,[1]Transactions!$A$2:$Y$3480,8,FALSE)</f>
        <v>Standard</v>
      </c>
      <c r="J1982">
        <f>VLOOKUP(A1982,[1]Transactions!$A$2:$Y$3480,13,FALSE)</f>
        <v>91.15</v>
      </c>
      <c r="K1982" s="4">
        <f>VLOOKUP(A1982,[1]Transactions!$A$2:$Y$3480,14,FALSE)</f>
        <v>40649</v>
      </c>
      <c r="M1982" t="b">
        <f>VLOOKUP(A1982,[1]Transactions!$A$2:$Y$3480,5,FALSE)</f>
        <v>0</v>
      </c>
      <c r="N1982" t="str">
        <f>VLOOKUP(A1982,[1]Transactions!$A$2:$Y$3480,6,FALSE)</f>
        <v>Approved</v>
      </c>
      <c r="O1982" t="str">
        <f>VLOOKUP(A1982,[1]Transactions!$A$1:$Y$3480,7,FALSE)</f>
        <v>OHM Cycles</v>
      </c>
      <c r="P1982" t="s">
        <v>28</v>
      </c>
      <c r="Q1982">
        <v>13</v>
      </c>
      <c r="R1982" t="s">
        <v>625</v>
      </c>
      <c r="S1982" t="s">
        <v>119</v>
      </c>
      <c r="T1982" t="s">
        <v>31</v>
      </c>
      <c r="U1982" t="s">
        <v>32</v>
      </c>
      <c r="V1982" t="s">
        <v>33</v>
      </c>
      <c r="W1982">
        <v>5</v>
      </c>
      <c r="X1982">
        <v>8</v>
      </c>
      <c r="Y1982">
        <v>9180.1299999999992</v>
      </c>
      <c r="Z1982">
        <v>4154.49</v>
      </c>
      <c r="AA1982">
        <v>48</v>
      </c>
      <c r="AB1982">
        <v>2</v>
      </c>
      <c r="AC1982">
        <v>8</v>
      </c>
      <c r="AD1982">
        <v>5025.6400000000003</v>
      </c>
      <c r="AE1982">
        <f t="shared" si="214"/>
        <v>4</v>
      </c>
      <c r="AF1982">
        <f t="shared" si="213"/>
        <v>2</v>
      </c>
      <c r="AG1982">
        <f t="shared" si="210"/>
        <v>1</v>
      </c>
      <c r="AH1982">
        <f t="shared" si="211"/>
        <v>421</v>
      </c>
      <c r="AI1982" t="str">
        <f t="shared" si="212"/>
        <v>Platinum Customer</v>
      </c>
    </row>
    <row r="1983" spans="1:35" x14ac:dyDescent="0.3">
      <c r="A1983">
        <v>1523</v>
      </c>
      <c r="B1983" t="s">
        <v>5856</v>
      </c>
      <c r="C1983">
        <v>2200</v>
      </c>
      <c r="D1983" t="s">
        <v>24</v>
      </c>
      <c r="E1983" t="s">
        <v>25</v>
      </c>
      <c r="F1983">
        <v>8</v>
      </c>
      <c r="G1983" t="s">
        <v>5857</v>
      </c>
      <c r="H1983" t="s">
        <v>5858</v>
      </c>
      <c r="I1983" t="str">
        <f>VLOOKUP(A1983,[1]Transactions!$A$2:$Y$3480,8,FALSE)</f>
        <v>Standard</v>
      </c>
      <c r="J1983">
        <f>VLOOKUP(A1983,[1]Transactions!$A$2:$Y$3480,13,FALSE)</f>
        <v>72.599999999999966</v>
      </c>
      <c r="K1983" s="4">
        <f>VLOOKUP(A1983,[1]Transactions!$A$2:$Y$3480,14,FALSE)</f>
        <v>37874</v>
      </c>
      <c r="M1983" t="b">
        <f>VLOOKUP(A1983,[1]Transactions!$A$2:$Y$3480,5,FALSE)</f>
        <v>0</v>
      </c>
      <c r="N1983" t="str">
        <f>VLOOKUP(A1983,[1]Transactions!$A$2:$Y$3480,6,FALSE)</f>
        <v>Approved</v>
      </c>
      <c r="O1983" t="str">
        <f>VLOOKUP(A1983,[1]Transactions!$A$1:$Y$3480,7,FALSE)</f>
        <v>Norco Bicycles</v>
      </c>
      <c r="P1983" t="s">
        <v>28</v>
      </c>
      <c r="Q1983">
        <v>78</v>
      </c>
      <c r="R1983" t="s">
        <v>37</v>
      </c>
      <c r="S1983" t="s">
        <v>45</v>
      </c>
      <c r="T1983" t="s">
        <v>31</v>
      </c>
      <c r="U1983" t="s">
        <v>32</v>
      </c>
      <c r="V1983" t="s">
        <v>33</v>
      </c>
      <c r="W1983">
        <v>17</v>
      </c>
      <c r="X1983">
        <v>3</v>
      </c>
      <c r="Y1983">
        <v>3736.42</v>
      </c>
      <c r="Z1983">
        <v>1631.33</v>
      </c>
      <c r="AA1983">
        <v>61</v>
      </c>
      <c r="AB1983">
        <v>41</v>
      </c>
      <c r="AC1983">
        <v>3</v>
      </c>
      <c r="AD1983">
        <v>2105.09</v>
      </c>
      <c r="AE1983">
        <f t="shared" si="214"/>
        <v>3</v>
      </c>
      <c r="AF1983">
        <f t="shared" si="213"/>
        <v>4</v>
      </c>
      <c r="AG1983">
        <f t="shared" si="210"/>
        <v>3</v>
      </c>
      <c r="AH1983">
        <f t="shared" si="211"/>
        <v>343</v>
      </c>
      <c r="AI1983" t="str">
        <f t="shared" si="212"/>
        <v>Silver Customer</v>
      </c>
    </row>
    <row r="1984" spans="1:35" x14ac:dyDescent="0.3">
      <c r="A1984">
        <v>2763</v>
      </c>
      <c r="B1984" t="s">
        <v>5859</v>
      </c>
      <c r="C1984">
        <v>3066</v>
      </c>
      <c r="D1984" t="s">
        <v>40</v>
      </c>
      <c r="E1984" t="s">
        <v>25</v>
      </c>
      <c r="F1984">
        <v>10</v>
      </c>
      <c r="G1984" t="s">
        <v>5860</v>
      </c>
      <c r="H1984" t="s">
        <v>5861</v>
      </c>
      <c r="I1984" t="str">
        <f>VLOOKUP(A1984,[1]Transactions!$A$2:$Y$3480,8,FALSE)</f>
        <v>Standard</v>
      </c>
      <c r="J1984">
        <f>VLOOKUP(A1984,[1]Transactions!$A$2:$Y$3480,13,FALSE)</f>
        <v>1230.3000000000002</v>
      </c>
      <c r="K1984" s="4">
        <f>VLOOKUP(A1984,[1]Transactions!$A$2:$Y$3480,14,FALSE)</f>
        <v>34115</v>
      </c>
      <c r="M1984" t="b">
        <f>VLOOKUP(A1984,[1]Transactions!$A$2:$Y$3480,5,FALSE)</f>
        <v>1</v>
      </c>
      <c r="N1984" t="str">
        <f>VLOOKUP(A1984,[1]Transactions!$A$2:$Y$3480,6,FALSE)</f>
        <v>Approved</v>
      </c>
      <c r="O1984" t="str">
        <f>VLOOKUP(A1984,[1]Transactions!$A$1:$Y$3480,7,FALSE)</f>
        <v>WeareA2B</v>
      </c>
      <c r="P1984" t="s">
        <v>43</v>
      </c>
      <c r="Q1984">
        <v>30</v>
      </c>
      <c r="R1984" t="s">
        <v>107</v>
      </c>
      <c r="S1984" t="s">
        <v>45</v>
      </c>
      <c r="T1984" t="s">
        <v>31</v>
      </c>
      <c r="U1984" t="s">
        <v>32</v>
      </c>
      <c r="V1984" t="s">
        <v>33</v>
      </c>
      <c r="W1984">
        <v>10</v>
      </c>
      <c r="X1984">
        <v>9</v>
      </c>
      <c r="Y1984">
        <v>6496.64</v>
      </c>
      <c r="Z1984">
        <v>3586.44</v>
      </c>
      <c r="AA1984">
        <v>41</v>
      </c>
      <c r="AB1984">
        <v>19</v>
      </c>
      <c r="AC1984">
        <v>9</v>
      </c>
      <c r="AD1984">
        <v>2910.2</v>
      </c>
      <c r="AE1984">
        <f t="shared" si="214"/>
        <v>3</v>
      </c>
      <c r="AF1984">
        <f t="shared" si="213"/>
        <v>2</v>
      </c>
      <c r="AG1984">
        <f t="shared" si="210"/>
        <v>3</v>
      </c>
      <c r="AH1984">
        <f t="shared" si="211"/>
        <v>323</v>
      </c>
      <c r="AI1984" t="str">
        <f t="shared" si="212"/>
        <v>Silver Customer</v>
      </c>
    </row>
    <row r="1985" spans="1:35" x14ac:dyDescent="0.3">
      <c r="A1985">
        <v>2129</v>
      </c>
      <c r="B1985" t="s">
        <v>5862</v>
      </c>
      <c r="C1985">
        <v>2164</v>
      </c>
      <c r="D1985" t="s">
        <v>24</v>
      </c>
      <c r="E1985" t="s">
        <v>25</v>
      </c>
      <c r="F1985">
        <v>9</v>
      </c>
      <c r="G1985" t="s">
        <v>5863</v>
      </c>
      <c r="H1985" t="s">
        <v>5864</v>
      </c>
      <c r="I1985" t="str">
        <f>VLOOKUP(A1985,[1]Transactions!$A$2:$Y$3480,8,FALSE)</f>
        <v>Standard</v>
      </c>
      <c r="J1985">
        <f>VLOOKUP(A1985,[1]Transactions!$A$2:$Y$3480,13,FALSE)</f>
        <v>1069.5500000000002</v>
      </c>
      <c r="K1985" s="4">
        <f>VLOOKUP(A1985,[1]Transactions!$A$2:$Y$3480,14,FALSE)</f>
        <v>38216</v>
      </c>
      <c r="M1985" t="b">
        <f>VLOOKUP(A1985,[1]Transactions!$A$2:$Y$3480,5,FALSE)</f>
        <v>1</v>
      </c>
      <c r="N1985" t="str">
        <f>VLOOKUP(A1985,[1]Transactions!$A$2:$Y$3480,6,FALSE)</f>
        <v>Approved</v>
      </c>
      <c r="O1985" t="str">
        <f>VLOOKUP(A1985,[1]Transactions!$A$1:$Y$3480,7,FALSE)</f>
        <v>WeareA2B</v>
      </c>
      <c r="P1985" t="s">
        <v>28</v>
      </c>
      <c r="Q1985">
        <v>26</v>
      </c>
      <c r="R1985" t="s">
        <v>625</v>
      </c>
      <c r="S1985" t="s">
        <v>119</v>
      </c>
      <c r="T1985" t="s">
        <v>46</v>
      </c>
      <c r="U1985" t="s">
        <v>32</v>
      </c>
      <c r="V1985" t="s">
        <v>47</v>
      </c>
      <c r="W1985">
        <v>3</v>
      </c>
      <c r="X1985">
        <v>2</v>
      </c>
      <c r="Y1985">
        <v>1411.93</v>
      </c>
      <c r="Z1985">
        <v>538.80999999999995</v>
      </c>
      <c r="AA1985">
        <v>39</v>
      </c>
      <c r="AB1985">
        <v>149</v>
      </c>
      <c r="AC1985">
        <v>2</v>
      </c>
      <c r="AD1985">
        <v>873.12</v>
      </c>
      <c r="AE1985">
        <f t="shared" si="214"/>
        <v>1</v>
      </c>
      <c r="AF1985">
        <f t="shared" si="213"/>
        <v>4</v>
      </c>
      <c r="AG1985">
        <f t="shared" si="210"/>
        <v>4</v>
      </c>
      <c r="AH1985">
        <f t="shared" si="211"/>
        <v>144</v>
      </c>
      <c r="AI1985" t="str">
        <f t="shared" si="212"/>
        <v>Bronz customer</v>
      </c>
    </row>
    <row r="1986" spans="1:35" x14ac:dyDescent="0.3">
      <c r="A1986">
        <v>1905</v>
      </c>
      <c r="B1986" t="s">
        <v>5865</v>
      </c>
      <c r="C1986">
        <v>2166</v>
      </c>
      <c r="D1986" t="s">
        <v>24</v>
      </c>
      <c r="E1986" t="s">
        <v>25</v>
      </c>
      <c r="F1986">
        <v>6</v>
      </c>
      <c r="G1986" t="s">
        <v>1198</v>
      </c>
      <c r="I1986" t="str">
        <f>VLOOKUP(A1986,[1]Transactions!$A$2:$Y$3480,8,FALSE)</f>
        <v>Mountain</v>
      </c>
      <c r="J1986">
        <f>VLOOKUP(A1986,[1]Transactions!$A$2:$Y$3480,13,FALSE)</f>
        <v>75.75</v>
      </c>
      <c r="K1986" s="4">
        <f>VLOOKUP(A1986,[1]Transactions!$A$2:$Y$3480,14,FALSE)</f>
        <v>39031</v>
      </c>
      <c r="M1986" t="b">
        <f>VLOOKUP(A1986,[1]Transactions!$A$2:$Y$3480,5,FALSE)</f>
        <v>0</v>
      </c>
      <c r="N1986" t="str">
        <f>VLOOKUP(A1986,[1]Transactions!$A$2:$Y$3480,6,FALSE)</f>
        <v>Approved</v>
      </c>
      <c r="O1986" t="str">
        <f>VLOOKUP(A1986,[1]Transactions!$A$1:$Y$3480,7,FALSE)</f>
        <v>Norco Bicycles</v>
      </c>
      <c r="P1986" t="s">
        <v>43</v>
      </c>
      <c r="Q1986">
        <v>21</v>
      </c>
      <c r="R1986" t="s">
        <v>214</v>
      </c>
      <c r="S1986" t="s">
        <v>119</v>
      </c>
      <c r="T1986" t="s">
        <v>38</v>
      </c>
      <c r="U1986" t="s">
        <v>32</v>
      </c>
      <c r="V1986" t="s">
        <v>47</v>
      </c>
      <c r="W1986">
        <v>15</v>
      </c>
      <c r="X1986">
        <v>9</v>
      </c>
      <c r="Y1986">
        <v>9595.4599999999991</v>
      </c>
      <c r="Z1986">
        <v>4761.7299999999996</v>
      </c>
      <c r="AA1986">
        <v>67</v>
      </c>
      <c r="AB1986">
        <v>10</v>
      </c>
      <c r="AC1986">
        <v>9</v>
      </c>
      <c r="AD1986">
        <v>4833.7299999999996</v>
      </c>
      <c r="AE1986">
        <f t="shared" si="214"/>
        <v>4</v>
      </c>
      <c r="AF1986">
        <f t="shared" si="213"/>
        <v>2</v>
      </c>
      <c r="AG1986">
        <f t="shared" si="210"/>
        <v>1</v>
      </c>
      <c r="AH1986">
        <f t="shared" si="211"/>
        <v>421</v>
      </c>
      <c r="AI1986" t="str">
        <f t="shared" si="212"/>
        <v>Platinum Customer</v>
      </c>
    </row>
    <row r="1987" spans="1:35" x14ac:dyDescent="0.3">
      <c r="A1987">
        <v>2817</v>
      </c>
      <c r="B1987" t="s">
        <v>5866</v>
      </c>
      <c r="C1987">
        <v>2120</v>
      </c>
      <c r="D1987" t="s">
        <v>24</v>
      </c>
      <c r="E1987" t="s">
        <v>25</v>
      </c>
      <c r="F1987">
        <v>10</v>
      </c>
      <c r="G1987" t="s">
        <v>5867</v>
      </c>
      <c r="H1987" t="s">
        <v>5868</v>
      </c>
      <c r="I1987" t="str">
        <f>VLOOKUP(A1987,[1]Transactions!$A$2:$Y$3480,8,FALSE)</f>
        <v>Standard</v>
      </c>
      <c r="J1987">
        <f>VLOOKUP(A1987,[1]Transactions!$A$2:$Y$3480,13,FALSE)</f>
        <v>448.67999999999995</v>
      </c>
      <c r="K1987" s="4">
        <f>VLOOKUP(A1987,[1]Transactions!$A$2:$Y$3480,14,FALSE)</f>
        <v>41245</v>
      </c>
      <c r="M1987" t="b">
        <f>VLOOKUP(A1987,[1]Transactions!$A$2:$Y$3480,5,FALSE)</f>
        <v>0</v>
      </c>
      <c r="N1987" t="str">
        <f>VLOOKUP(A1987,[1]Transactions!$A$2:$Y$3480,6,FALSE)</f>
        <v>Approved</v>
      </c>
      <c r="O1987" t="str">
        <f>VLOOKUP(A1987,[1]Transactions!$A$1:$Y$3480,7,FALSE)</f>
        <v>Giant Bicycles</v>
      </c>
      <c r="P1987" t="s">
        <v>43</v>
      </c>
      <c r="Q1987">
        <v>33</v>
      </c>
      <c r="R1987" t="s">
        <v>599</v>
      </c>
      <c r="S1987" t="s">
        <v>45</v>
      </c>
      <c r="T1987" t="s">
        <v>38</v>
      </c>
      <c r="U1987" t="s">
        <v>32</v>
      </c>
      <c r="V1987" t="s">
        <v>33</v>
      </c>
      <c r="W1987">
        <v>6</v>
      </c>
      <c r="X1987">
        <v>3</v>
      </c>
      <c r="Y1987">
        <v>4046.61</v>
      </c>
      <c r="Z1987">
        <v>2430.0500000000002</v>
      </c>
      <c r="AA1987">
        <v>33</v>
      </c>
      <c r="AB1987">
        <v>15</v>
      </c>
      <c r="AC1987">
        <v>3</v>
      </c>
      <c r="AD1987">
        <v>1616.56</v>
      </c>
      <c r="AE1987">
        <f t="shared" si="214"/>
        <v>4</v>
      </c>
      <c r="AF1987">
        <f t="shared" si="213"/>
        <v>4</v>
      </c>
      <c r="AG1987">
        <f t="shared" ref="AG1987:AG2050" si="216">_xlfn.IFS(AD1987&gt;4273.398,1,AND(AD1987&lt;=4273.398,AD1987&gt;2918.195),2,AND(AD1987&lt;=2918.195,AD1987&gt;1905.948),3,AND(AD1987&lt;=1905.948,AD1987&gt;15.08),4)</f>
        <v>4</v>
      </c>
      <c r="AH1987">
        <f t="shared" ref="AH1987:AH2050" si="217">(100*AE1987+10*AF1987+AG1987)</f>
        <v>444</v>
      </c>
      <c r="AI1987" t="str">
        <f t="shared" ref="AI1987:AI2050" si="218">_xlfn.IFS(AH1987&gt;411,"Platinum Customer",AND(AH1987&lt;=411,AH1987&gt;311),"Silver Customer",AND(AH1987&lt;=311,AH1987&gt;144),"Gold Customerr",AND(AH1987&lt;=144,AH1987&gt;111),"Bronz customer")</f>
        <v>Platinum Customer</v>
      </c>
    </row>
    <row r="1988" spans="1:35" x14ac:dyDescent="0.3">
      <c r="A1988">
        <v>1824</v>
      </c>
      <c r="B1988" t="s">
        <v>5869</v>
      </c>
      <c r="C1988">
        <v>3048</v>
      </c>
      <c r="D1988" t="s">
        <v>40</v>
      </c>
      <c r="E1988" t="s">
        <v>25</v>
      </c>
      <c r="F1988">
        <v>6</v>
      </c>
      <c r="G1988" t="s">
        <v>5870</v>
      </c>
      <c r="H1988" t="s">
        <v>5871</v>
      </c>
      <c r="I1988" t="str">
        <f>VLOOKUP(A1988,[1]Transactions!$A$2:$Y$3480,8,FALSE)</f>
        <v>Standard</v>
      </c>
      <c r="J1988">
        <f>VLOOKUP(A1988,[1]Transactions!$A$2:$Y$3480,13,FALSE)</f>
        <v>409.86000000000013</v>
      </c>
      <c r="K1988" s="4">
        <f>VLOOKUP(A1988,[1]Transactions!$A$2:$Y$3480,14,FALSE)</f>
        <v>35378</v>
      </c>
      <c r="M1988" t="b">
        <f>VLOOKUP(A1988,[1]Transactions!$A$2:$Y$3480,5,FALSE)</f>
        <v>0</v>
      </c>
      <c r="N1988" t="str">
        <f>VLOOKUP(A1988,[1]Transactions!$A$2:$Y$3480,6,FALSE)</f>
        <v>Approved</v>
      </c>
      <c r="O1988" t="str">
        <f>VLOOKUP(A1988,[1]Transactions!$A$1:$Y$3480,7,FALSE)</f>
        <v>Solex</v>
      </c>
      <c r="P1988" t="s">
        <v>43</v>
      </c>
      <c r="Q1988">
        <v>12</v>
      </c>
      <c r="R1988" t="s">
        <v>1732</v>
      </c>
      <c r="S1988" t="s">
        <v>119</v>
      </c>
      <c r="T1988" t="s">
        <v>38</v>
      </c>
      <c r="U1988" t="s">
        <v>32</v>
      </c>
      <c r="V1988" t="s">
        <v>33</v>
      </c>
      <c r="W1988">
        <v>5</v>
      </c>
      <c r="X1988">
        <v>7</v>
      </c>
      <c r="Y1988">
        <v>7059.41</v>
      </c>
      <c r="Z1988">
        <v>3795.71</v>
      </c>
      <c r="AA1988">
        <v>60</v>
      </c>
      <c r="AB1988">
        <v>12</v>
      </c>
      <c r="AC1988">
        <v>7</v>
      </c>
      <c r="AD1988">
        <v>3263.7</v>
      </c>
      <c r="AE1988">
        <f t="shared" si="214"/>
        <v>4</v>
      </c>
      <c r="AF1988">
        <f t="shared" ref="AF1988:AF2051" si="219">_xlfn.IFS(AC1988&gt;=14,1,AND(AC1988&lt;=14,AC1988&gt;7),2,AND(AC1988&lt;=7,AC1988&gt;5),3,AND(AC1988&lt;=4,AC1988&gt;0),4)</f>
        <v>3</v>
      </c>
      <c r="AG1988">
        <f t="shared" si="216"/>
        <v>2</v>
      </c>
      <c r="AH1988">
        <f t="shared" si="217"/>
        <v>432</v>
      </c>
      <c r="AI1988" t="str">
        <f t="shared" si="218"/>
        <v>Platinum Customer</v>
      </c>
    </row>
    <row r="1989" spans="1:35" x14ac:dyDescent="0.3">
      <c r="A1989">
        <v>1914</v>
      </c>
      <c r="B1989" t="s">
        <v>5872</v>
      </c>
      <c r="C1989">
        <v>4014</v>
      </c>
      <c r="D1989" t="s">
        <v>53</v>
      </c>
      <c r="E1989" t="s">
        <v>25</v>
      </c>
      <c r="F1989">
        <v>6</v>
      </c>
      <c r="G1989" t="s">
        <v>5625</v>
      </c>
      <c r="H1989" t="s">
        <v>5873</v>
      </c>
      <c r="I1989" t="str">
        <f>VLOOKUP(A1989,[1]Transactions!$A$2:$Y$3480,8,FALSE)</f>
        <v>Standard</v>
      </c>
      <c r="J1989">
        <f>VLOOKUP(A1989,[1]Transactions!$A$2:$Y$3480,13,FALSE)</f>
        <v>209.84000000000003</v>
      </c>
      <c r="K1989" s="4">
        <f>VLOOKUP(A1989,[1]Transactions!$A$2:$Y$3480,14,FALSE)</f>
        <v>34244</v>
      </c>
      <c r="M1989" t="b">
        <f>VLOOKUP(A1989,[1]Transactions!$A$2:$Y$3480,5,FALSE)</f>
        <v>1</v>
      </c>
      <c r="N1989" t="str">
        <f>VLOOKUP(A1989,[1]Transactions!$A$2:$Y$3480,6,FALSE)</f>
        <v>Approved</v>
      </c>
      <c r="O1989" t="str">
        <f>VLOOKUP(A1989,[1]Transactions!$A$1:$Y$3480,7,FALSE)</f>
        <v>Norco Bicycles</v>
      </c>
      <c r="P1989" t="s">
        <v>28</v>
      </c>
      <c r="Q1989">
        <v>72</v>
      </c>
      <c r="R1989" t="s">
        <v>554</v>
      </c>
      <c r="S1989" t="s">
        <v>45</v>
      </c>
      <c r="T1989" t="s">
        <v>31</v>
      </c>
      <c r="U1989" t="s">
        <v>32</v>
      </c>
      <c r="V1989" t="s">
        <v>47</v>
      </c>
      <c r="W1989">
        <v>5</v>
      </c>
      <c r="X1989">
        <v>8</v>
      </c>
      <c r="Y1989">
        <v>7833.69</v>
      </c>
      <c r="Z1989">
        <v>5585.52</v>
      </c>
      <c r="AA1989">
        <v>52</v>
      </c>
      <c r="AB1989">
        <v>12</v>
      </c>
      <c r="AC1989">
        <v>8</v>
      </c>
      <c r="AD1989">
        <v>2248.17</v>
      </c>
      <c r="AE1989">
        <f t="shared" ref="AE1989:AE2052" si="220">_xlfn.IFS(AB1989&gt;=85,1,AND(AB1989&lt;=81,AB1989&gt;44),2,AND(AB1989&lt;=44,AB1989&gt;17),3,AND(AB1989&lt;=18,AB1989&gt;0),4)</f>
        <v>4</v>
      </c>
      <c r="AF1989">
        <f t="shared" si="219"/>
        <v>2</v>
      </c>
      <c r="AG1989">
        <f t="shared" si="216"/>
        <v>3</v>
      </c>
      <c r="AH1989">
        <f t="shared" si="217"/>
        <v>423</v>
      </c>
      <c r="AI1989" t="str">
        <f t="shared" si="218"/>
        <v>Platinum Customer</v>
      </c>
    </row>
    <row r="1990" spans="1:35" x14ac:dyDescent="0.3">
      <c r="A1990">
        <v>2691</v>
      </c>
      <c r="B1990" t="s">
        <v>5874</v>
      </c>
      <c r="C1990">
        <v>2256</v>
      </c>
      <c r="D1990" t="s">
        <v>24</v>
      </c>
      <c r="E1990" t="s">
        <v>25</v>
      </c>
      <c r="F1990">
        <v>6</v>
      </c>
      <c r="G1990" t="s">
        <v>5875</v>
      </c>
      <c r="H1990" t="s">
        <v>5876</v>
      </c>
      <c r="I1990" t="str">
        <f>VLOOKUP(A1990,[1]Transactions!$A$2:$Y$3480,8,FALSE)</f>
        <v>Standard</v>
      </c>
      <c r="J1990">
        <f>VLOOKUP(A1990,[1]Transactions!$A$2:$Y$3480,13,FALSE)</f>
        <v>217.51</v>
      </c>
      <c r="K1990" s="4">
        <f>VLOOKUP(A1990,[1]Transactions!$A$2:$Y$3480,14,FALSE)</f>
        <v>40779</v>
      </c>
      <c r="M1990" t="b">
        <f>VLOOKUP(A1990,[1]Transactions!$A$2:$Y$3480,5,FALSE)</f>
        <v>0</v>
      </c>
      <c r="N1990" t="str">
        <f>VLOOKUP(A1990,[1]Transactions!$A$2:$Y$3480,6,FALSE)</f>
        <v>Approved</v>
      </c>
      <c r="O1990" t="str">
        <f>VLOOKUP(A1990,[1]Transactions!$A$1:$Y$3480,7,FALSE)</f>
        <v>Giant Bicycles</v>
      </c>
      <c r="P1990" t="s">
        <v>28</v>
      </c>
      <c r="Q1990">
        <v>41</v>
      </c>
      <c r="R1990" t="s">
        <v>95</v>
      </c>
      <c r="S1990" t="s">
        <v>96</v>
      </c>
      <c r="T1990" t="s">
        <v>31</v>
      </c>
      <c r="U1990" t="s">
        <v>32</v>
      </c>
      <c r="V1990" t="s">
        <v>47</v>
      </c>
      <c r="W1990">
        <v>18</v>
      </c>
      <c r="X1990">
        <v>8</v>
      </c>
      <c r="Y1990">
        <v>8562.0499999999993</v>
      </c>
      <c r="Z1990">
        <v>5473.13</v>
      </c>
      <c r="AA1990">
        <v>44</v>
      </c>
      <c r="AB1990">
        <v>60</v>
      </c>
      <c r="AC1990">
        <v>8</v>
      </c>
      <c r="AD1990">
        <v>3088.92</v>
      </c>
      <c r="AE1990">
        <f t="shared" si="220"/>
        <v>2</v>
      </c>
      <c r="AF1990">
        <f t="shared" si="219"/>
        <v>2</v>
      </c>
      <c r="AG1990">
        <f t="shared" si="216"/>
        <v>2</v>
      </c>
      <c r="AH1990">
        <f t="shared" si="217"/>
        <v>222</v>
      </c>
      <c r="AI1990" t="str">
        <f t="shared" si="218"/>
        <v>Gold Customerr</v>
      </c>
    </row>
    <row r="1991" spans="1:35" x14ac:dyDescent="0.3">
      <c r="A1991">
        <v>728</v>
      </c>
      <c r="B1991" t="s">
        <v>5877</v>
      </c>
      <c r="C1991">
        <v>3429</v>
      </c>
      <c r="D1991" t="s">
        <v>40</v>
      </c>
      <c r="E1991" t="s">
        <v>25</v>
      </c>
      <c r="F1991">
        <v>6</v>
      </c>
      <c r="G1991" t="s">
        <v>5878</v>
      </c>
      <c r="H1991" t="s">
        <v>5879</v>
      </c>
      <c r="I1991" t="str">
        <f>VLOOKUP(A1991,[1]Transactions!$A$2:$Y$3480,8,FALSE)</f>
        <v>Standard</v>
      </c>
      <c r="J1991">
        <f>VLOOKUP(A1991,[1]Transactions!$A$2:$Y$3480,13,FALSE)</f>
        <v>152.54999999999995</v>
      </c>
      <c r="K1991" s="4">
        <f>VLOOKUP(A1991,[1]Transactions!$A$2:$Y$3480,14,FALSE)</f>
        <v>37838</v>
      </c>
      <c r="M1991" t="b">
        <f>VLOOKUP(A1991,[1]Transactions!$A$2:$Y$3480,5,FALSE)</f>
        <v>1</v>
      </c>
      <c r="N1991" t="str">
        <f>VLOOKUP(A1991,[1]Transactions!$A$2:$Y$3480,6,FALSE)</f>
        <v>Approved</v>
      </c>
      <c r="O1991" t="str">
        <f>VLOOKUP(A1991,[1]Transactions!$A$1:$Y$3480,7,FALSE)</f>
        <v>Trek Bicycles</v>
      </c>
      <c r="P1991" t="s">
        <v>28</v>
      </c>
      <c r="Q1991">
        <v>60</v>
      </c>
      <c r="R1991" t="s">
        <v>206</v>
      </c>
      <c r="S1991" t="s">
        <v>45</v>
      </c>
      <c r="T1991" t="s">
        <v>31</v>
      </c>
      <c r="U1991" t="s">
        <v>32</v>
      </c>
      <c r="V1991" t="s">
        <v>33</v>
      </c>
      <c r="W1991">
        <v>8</v>
      </c>
      <c r="X1991">
        <v>9</v>
      </c>
      <c r="Y1991">
        <v>10919.45</v>
      </c>
      <c r="Z1991">
        <v>4507.6899999999996</v>
      </c>
      <c r="AA1991">
        <v>63</v>
      </c>
      <c r="AB1991">
        <v>25</v>
      </c>
      <c r="AC1991">
        <v>9</v>
      </c>
      <c r="AD1991">
        <v>6411.76</v>
      </c>
      <c r="AE1991">
        <f t="shared" si="220"/>
        <v>3</v>
      </c>
      <c r="AF1991">
        <f t="shared" si="219"/>
        <v>2</v>
      </c>
      <c r="AG1991">
        <f t="shared" si="216"/>
        <v>1</v>
      </c>
      <c r="AH1991">
        <f t="shared" si="217"/>
        <v>321</v>
      </c>
      <c r="AI1991" t="str">
        <f t="shared" si="218"/>
        <v>Silver Customer</v>
      </c>
    </row>
    <row r="1992" spans="1:35" x14ac:dyDescent="0.3">
      <c r="A1992">
        <v>421</v>
      </c>
      <c r="B1992" t="s">
        <v>5880</v>
      </c>
      <c r="C1992">
        <v>2330</v>
      </c>
      <c r="D1992" t="s">
        <v>24</v>
      </c>
      <c r="E1992" t="s">
        <v>25</v>
      </c>
      <c r="F1992">
        <v>3</v>
      </c>
      <c r="G1992" t="s">
        <v>3951</v>
      </c>
      <c r="H1992" t="s">
        <v>5881</v>
      </c>
      <c r="I1992" t="str">
        <f>VLOOKUP(A1992,[1]Transactions!$A$2:$Y$3480,8,FALSE)</f>
        <v>Standard</v>
      </c>
      <c r="J1992">
        <f>VLOOKUP(A1992,[1]Transactions!$A$2:$Y$3480,13,FALSE)</f>
        <v>133.7800000000002</v>
      </c>
      <c r="K1992" s="4">
        <f>VLOOKUP(A1992,[1]Transactions!$A$2:$Y$3480,14,FALSE)</f>
        <v>33455</v>
      </c>
      <c r="M1992" t="b">
        <f>VLOOKUP(A1992,[1]Transactions!$A$2:$Y$3480,5,FALSE)</f>
        <v>0</v>
      </c>
      <c r="N1992" t="str">
        <f>VLOOKUP(A1992,[1]Transactions!$A$2:$Y$3480,6,FALSE)</f>
        <v>Approved</v>
      </c>
      <c r="O1992" t="str">
        <f>VLOOKUP(A1992,[1]Transactions!$A$1:$Y$3480,7,FALSE)</f>
        <v>Norco Bicycles</v>
      </c>
      <c r="P1992" t="s">
        <v>43</v>
      </c>
      <c r="Q1992">
        <v>26</v>
      </c>
      <c r="R1992" t="s">
        <v>191</v>
      </c>
      <c r="S1992" t="s">
        <v>57</v>
      </c>
      <c r="T1992" t="s">
        <v>31</v>
      </c>
      <c r="U1992" t="s">
        <v>32</v>
      </c>
      <c r="V1992" t="s">
        <v>33</v>
      </c>
      <c r="W1992">
        <v>2</v>
      </c>
      <c r="X1992">
        <v>6</v>
      </c>
      <c r="Y1992">
        <v>7222.93</v>
      </c>
      <c r="Z1992">
        <v>3270.78</v>
      </c>
      <c r="AA1992">
        <v>21</v>
      </c>
      <c r="AB1992">
        <v>56</v>
      </c>
      <c r="AC1992">
        <v>6</v>
      </c>
      <c r="AD1992">
        <v>3952.15</v>
      </c>
      <c r="AE1992">
        <f t="shared" si="220"/>
        <v>2</v>
      </c>
      <c r="AF1992">
        <f t="shared" si="219"/>
        <v>3</v>
      </c>
      <c r="AG1992">
        <f t="shared" si="216"/>
        <v>2</v>
      </c>
      <c r="AH1992">
        <f t="shared" si="217"/>
        <v>232</v>
      </c>
      <c r="AI1992" t="str">
        <f t="shared" si="218"/>
        <v>Gold Customerr</v>
      </c>
    </row>
    <row r="1993" spans="1:35" x14ac:dyDescent="0.3">
      <c r="A1993">
        <v>3302</v>
      </c>
      <c r="B1993" t="s">
        <v>5882</v>
      </c>
      <c r="C1993">
        <v>2017</v>
      </c>
      <c r="D1993" t="s">
        <v>24</v>
      </c>
      <c r="E1993" t="s">
        <v>25</v>
      </c>
      <c r="F1993">
        <v>9</v>
      </c>
      <c r="G1993" t="s">
        <v>5883</v>
      </c>
      <c r="H1993" t="s">
        <v>5884</v>
      </c>
      <c r="I1993" t="str">
        <f>VLOOKUP(A1993,[1]Transactions!$A$2:$Y$3480,8,FALSE)</f>
        <v>Standard</v>
      </c>
      <c r="J1993">
        <f>VLOOKUP(A1993,[1]Transactions!$A$2:$Y$3480,13,FALSE)</f>
        <v>641.64</v>
      </c>
      <c r="K1993" s="4">
        <f>VLOOKUP(A1993,[1]Transactions!$A$2:$Y$3480,14,FALSE)</f>
        <v>38002</v>
      </c>
      <c r="M1993" t="b">
        <f>VLOOKUP(A1993,[1]Transactions!$A$2:$Y$3480,5,FALSE)</f>
        <v>1</v>
      </c>
      <c r="N1993" t="str">
        <f>VLOOKUP(A1993,[1]Transactions!$A$2:$Y$3480,6,FALSE)</f>
        <v>Approved</v>
      </c>
      <c r="O1993" t="str">
        <f>VLOOKUP(A1993,[1]Transactions!$A$1:$Y$3480,7,FALSE)</f>
        <v>Giant Bicycles</v>
      </c>
      <c r="P1993" t="s">
        <v>28</v>
      </c>
      <c r="Q1993">
        <v>17</v>
      </c>
      <c r="R1993" t="s">
        <v>1064</v>
      </c>
      <c r="S1993" t="s">
        <v>45</v>
      </c>
      <c r="T1993" t="s">
        <v>38</v>
      </c>
      <c r="U1993" t="s">
        <v>32</v>
      </c>
      <c r="V1993" t="s">
        <v>47</v>
      </c>
      <c r="W1993">
        <v>19</v>
      </c>
      <c r="X1993">
        <v>4</v>
      </c>
      <c r="Y1993">
        <v>2141.36</v>
      </c>
      <c r="Z1993">
        <v>713.14</v>
      </c>
      <c r="AA1993">
        <v>63</v>
      </c>
      <c r="AB1993">
        <v>20</v>
      </c>
      <c r="AC1993">
        <v>4</v>
      </c>
      <c r="AD1993">
        <v>1428.22</v>
      </c>
      <c r="AE1993">
        <f t="shared" si="220"/>
        <v>3</v>
      </c>
      <c r="AF1993">
        <f t="shared" si="219"/>
        <v>4</v>
      </c>
      <c r="AG1993">
        <f t="shared" si="216"/>
        <v>4</v>
      </c>
      <c r="AH1993">
        <f t="shared" si="217"/>
        <v>344</v>
      </c>
      <c r="AI1993" t="str">
        <f t="shared" si="218"/>
        <v>Silver Customer</v>
      </c>
    </row>
    <row r="1994" spans="1:35" x14ac:dyDescent="0.3">
      <c r="A1994">
        <v>917</v>
      </c>
      <c r="B1994" t="s">
        <v>5885</v>
      </c>
      <c r="C1994">
        <v>3188</v>
      </c>
      <c r="D1994" t="s">
        <v>40</v>
      </c>
      <c r="E1994" t="s">
        <v>25</v>
      </c>
      <c r="F1994">
        <v>9</v>
      </c>
      <c r="G1994" t="s">
        <v>5886</v>
      </c>
      <c r="H1994" t="s">
        <v>5887</v>
      </c>
      <c r="I1994" t="str">
        <f>VLOOKUP(A1994,[1]Transactions!$A$2:$Y$3480,8,FALSE)</f>
        <v>Standard</v>
      </c>
      <c r="J1994">
        <f>VLOOKUP(A1994,[1]Transactions!$A$2:$Y$3480,13,FALSE)</f>
        <v>693.76</v>
      </c>
      <c r="K1994" s="4">
        <f>VLOOKUP(A1994,[1]Transactions!$A$2:$Y$3480,14,FALSE)</f>
        <v>35470</v>
      </c>
      <c r="M1994" t="b">
        <f>VLOOKUP(A1994,[1]Transactions!$A$2:$Y$3480,5,FALSE)</f>
        <v>1</v>
      </c>
      <c r="N1994" t="str">
        <f>VLOOKUP(A1994,[1]Transactions!$A$2:$Y$3480,6,FALSE)</f>
        <v>Approved</v>
      </c>
      <c r="O1994" t="str">
        <f>VLOOKUP(A1994,[1]Transactions!$A$1:$Y$3480,7,FALSE)</f>
        <v>OHM Cycles</v>
      </c>
      <c r="P1994" t="s">
        <v>28</v>
      </c>
      <c r="Q1994">
        <v>63</v>
      </c>
      <c r="R1994" t="s">
        <v>554</v>
      </c>
      <c r="S1994" t="s">
        <v>45</v>
      </c>
      <c r="T1994" t="s">
        <v>31</v>
      </c>
      <c r="U1994" t="s">
        <v>32</v>
      </c>
      <c r="V1994" t="s">
        <v>47</v>
      </c>
      <c r="W1994">
        <v>19</v>
      </c>
      <c r="X1994">
        <v>8</v>
      </c>
      <c r="Y1994">
        <v>7452.88</v>
      </c>
      <c r="Z1994">
        <v>2059.9899999999998</v>
      </c>
      <c r="AA1994">
        <v>56</v>
      </c>
      <c r="AB1994">
        <v>35</v>
      </c>
      <c r="AC1994">
        <v>8</v>
      </c>
      <c r="AD1994">
        <v>5392.89</v>
      </c>
      <c r="AE1994">
        <f t="shared" si="220"/>
        <v>3</v>
      </c>
      <c r="AF1994">
        <f t="shared" si="219"/>
        <v>2</v>
      </c>
      <c r="AG1994">
        <f t="shared" si="216"/>
        <v>1</v>
      </c>
      <c r="AH1994">
        <f t="shared" si="217"/>
        <v>321</v>
      </c>
      <c r="AI1994" t="str">
        <f t="shared" si="218"/>
        <v>Silver Customer</v>
      </c>
    </row>
    <row r="1995" spans="1:35" x14ac:dyDescent="0.3">
      <c r="A1995">
        <v>1917</v>
      </c>
      <c r="B1995" t="s">
        <v>5888</v>
      </c>
      <c r="C1995">
        <v>2484</v>
      </c>
      <c r="D1995" t="s">
        <v>24</v>
      </c>
      <c r="E1995" t="s">
        <v>25</v>
      </c>
      <c r="F1995">
        <v>4</v>
      </c>
      <c r="G1995" t="s">
        <v>795</v>
      </c>
      <c r="H1995" t="s">
        <v>5889</v>
      </c>
      <c r="I1995" t="str">
        <f>VLOOKUP(A1995,[1]Transactions!$A$2:$Y$3480,8,FALSE)</f>
        <v>Standard</v>
      </c>
      <c r="J1995">
        <f>VLOOKUP(A1995,[1]Transactions!$A$2:$Y$3480,13,FALSE)</f>
        <v>737.56999999999994</v>
      </c>
      <c r="K1995" s="4">
        <f>VLOOKUP(A1995,[1]Transactions!$A$2:$Y$3480,14,FALSE)</f>
        <v>42218</v>
      </c>
      <c r="M1995" t="b">
        <f>VLOOKUP(A1995,[1]Transactions!$A$2:$Y$3480,5,FALSE)</f>
        <v>0</v>
      </c>
      <c r="N1995" t="str">
        <f>VLOOKUP(A1995,[1]Transactions!$A$2:$Y$3480,6,FALSE)</f>
        <v>Cancelled</v>
      </c>
      <c r="O1995" t="str">
        <f>VLOOKUP(A1995,[1]Transactions!$A$1:$Y$3480,7,FALSE)</f>
        <v>Norco Bicycles</v>
      </c>
      <c r="P1995" t="s">
        <v>43</v>
      </c>
      <c r="Q1995">
        <v>7</v>
      </c>
      <c r="R1995" t="s">
        <v>815</v>
      </c>
      <c r="S1995" t="s">
        <v>7272</v>
      </c>
      <c r="T1995" t="s">
        <v>38</v>
      </c>
      <c r="U1995" t="s">
        <v>32</v>
      </c>
      <c r="V1995" t="s">
        <v>33</v>
      </c>
      <c r="W1995">
        <v>8</v>
      </c>
      <c r="X1995">
        <v>7</v>
      </c>
      <c r="Y1995">
        <v>9783.66</v>
      </c>
      <c r="Z1995">
        <v>4676.41</v>
      </c>
      <c r="AA1995">
        <v>47</v>
      </c>
      <c r="AB1995">
        <v>28</v>
      </c>
      <c r="AC1995">
        <v>7</v>
      </c>
      <c r="AD1995">
        <v>5107.25</v>
      </c>
      <c r="AE1995">
        <f t="shared" si="220"/>
        <v>3</v>
      </c>
      <c r="AF1995">
        <f t="shared" si="219"/>
        <v>3</v>
      </c>
      <c r="AG1995">
        <f t="shared" si="216"/>
        <v>1</v>
      </c>
      <c r="AH1995">
        <f t="shared" si="217"/>
        <v>331</v>
      </c>
      <c r="AI1995" t="str">
        <f t="shared" si="218"/>
        <v>Silver Customer</v>
      </c>
    </row>
    <row r="1996" spans="1:35" x14ac:dyDescent="0.3">
      <c r="A1996">
        <v>918</v>
      </c>
      <c r="B1996" t="s">
        <v>5890</v>
      </c>
      <c r="C1996">
        <v>3730</v>
      </c>
      <c r="D1996" t="s">
        <v>40</v>
      </c>
      <c r="E1996" t="s">
        <v>25</v>
      </c>
      <c r="F1996">
        <v>4</v>
      </c>
      <c r="G1996" t="s">
        <v>3999</v>
      </c>
      <c r="H1996" t="s">
        <v>5891</v>
      </c>
      <c r="I1996" t="str">
        <f>VLOOKUP(A1996,[1]Transactions!$A$2:$Y$3480,8,FALSE)</f>
        <v>Standard</v>
      </c>
      <c r="J1996">
        <f>VLOOKUP(A1996,[1]Transactions!$A$2:$Y$3480,13,FALSE)</f>
        <v>448.67999999999995</v>
      </c>
      <c r="K1996" s="4">
        <f>VLOOKUP(A1996,[1]Transactions!$A$2:$Y$3480,14,FALSE)</f>
        <v>42688</v>
      </c>
      <c r="M1996">
        <f>VLOOKUP(A1996,[1]Transactions!$A$2:$Y$3480,5,FALSE)</f>
        <v>0</v>
      </c>
      <c r="N1996" t="str">
        <f>VLOOKUP(A1996,[1]Transactions!$A$2:$Y$3480,6,FALSE)</f>
        <v>Approved</v>
      </c>
      <c r="O1996" t="str">
        <f>VLOOKUP(A1996,[1]Transactions!$A$1:$Y$3480,7,FALSE)</f>
        <v>Giant Bicycles</v>
      </c>
      <c r="P1996" t="s">
        <v>28</v>
      </c>
      <c r="Q1996">
        <v>73</v>
      </c>
      <c r="R1996" t="s">
        <v>111</v>
      </c>
      <c r="S1996" t="s">
        <v>30</v>
      </c>
      <c r="T1996" t="s">
        <v>46</v>
      </c>
      <c r="U1996" t="s">
        <v>32</v>
      </c>
      <c r="V1996" t="s">
        <v>47</v>
      </c>
      <c r="W1996">
        <v>13</v>
      </c>
      <c r="X1996">
        <v>5</v>
      </c>
      <c r="Y1996">
        <v>5684.7</v>
      </c>
      <c r="Z1996">
        <v>1618.46</v>
      </c>
      <c r="AA1996">
        <v>45</v>
      </c>
      <c r="AB1996">
        <v>16</v>
      </c>
      <c r="AC1996">
        <v>5</v>
      </c>
      <c r="AD1996">
        <v>4066.24</v>
      </c>
      <c r="AE1996">
        <f t="shared" si="220"/>
        <v>4</v>
      </c>
      <c r="AF1996">
        <f>_xlfn.IFS(AC1996&gt;=14,1,AND(AC1996&lt;=14,AC1996&gt;7),2,AND(AC1996&lt;=7,AC1996&gt;=5),3,AND(AC1996&lt;=4,AC1996&gt;0),4)</f>
        <v>3</v>
      </c>
      <c r="AG1996">
        <f t="shared" si="216"/>
        <v>2</v>
      </c>
      <c r="AH1996">
        <f t="shared" si="217"/>
        <v>432</v>
      </c>
      <c r="AI1996" t="str">
        <f t="shared" si="218"/>
        <v>Platinum Customer</v>
      </c>
    </row>
    <row r="1997" spans="1:35" x14ac:dyDescent="0.3">
      <c r="A1997">
        <v>934</v>
      </c>
      <c r="B1997" t="s">
        <v>5892</v>
      </c>
      <c r="C1997">
        <v>2036</v>
      </c>
      <c r="D1997" t="s">
        <v>24</v>
      </c>
      <c r="E1997" t="s">
        <v>25</v>
      </c>
      <c r="F1997">
        <v>12</v>
      </c>
      <c r="G1997" t="s">
        <v>5275</v>
      </c>
      <c r="H1997" t="s">
        <v>5893</v>
      </c>
      <c r="I1997" t="str">
        <f>VLOOKUP(A1997,[1]Transactions!$A$2:$Y$3480,8,FALSE)</f>
        <v>Standard</v>
      </c>
      <c r="J1997">
        <f>VLOOKUP(A1997,[1]Transactions!$A$2:$Y$3480,13,FALSE)</f>
        <v>1055.82</v>
      </c>
      <c r="K1997" s="4">
        <f>VLOOKUP(A1997,[1]Transactions!$A$2:$Y$3480,14,FALSE)</f>
        <v>38193</v>
      </c>
      <c r="M1997" t="b">
        <f>VLOOKUP(A1997,[1]Transactions!$A$2:$Y$3480,5,FALSE)</f>
        <v>1</v>
      </c>
      <c r="N1997" t="str">
        <f>VLOOKUP(A1997,[1]Transactions!$A$2:$Y$3480,6,FALSE)</f>
        <v>Approved</v>
      </c>
      <c r="O1997" t="str">
        <f>VLOOKUP(A1997,[1]Transactions!$A$1:$Y$3480,7,FALSE)</f>
        <v>Giant Bicycles</v>
      </c>
      <c r="P1997" t="s">
        <v>28</v>
      </c>
      <c r="Q1997">
        <v>76</v>
      </c>
      <c r="R1997" t="s">
        <v>415</v>
      </c>
      <c r="S1997" t="s">
        <v>119</v>
      </c>
      <c r="T1997" t="s">
        <v>31</v>
      </c>
      <c r="U1997" t="s">
        <v>32</v>
      </c>
      <c r="V1997" t="s">
        <v>47</v>
      </c>
      <c r="W1997">
        <v>6</v>
      </c>
      <c r="X1997">
        <v>7</v>
      </c>
      <c r="Y1997">
        <v>8420.86</v>
      </c>
      <c r="Z1997">
        <v>3731.1</v>
      </c>
      <c r="AA1997">
        <v>24</v>
      </c>
      <c r="AB1997">
        <v>0</v>
      </c>
      <c r="AC1997">
        <v>7</v>
      </c>
      <c r="AD1997">
        <v>4689.76</v>
      </c>
      <c r="AE1997">
        <f>_xlfn.IFS(AB1997&gt;=85,1,AND(AB1997&lt;=84,AB1997&gt;44),2,AND(AB1997&lt;=44,AB1997&gt;17),3,AND(AB1997&lt;=18,AB1997&gt;=0),4)</f>
        <v>4</v>
      </c>
      <c r="AF1997">
        <f t="shared" si="219"/>
        <v>3</v>
      </c>
      <c r="AG1997">
        <f t="shared" si="216"/>
        <v>1</v>
      </c>
      <c r="AH1997">
        <f t="shared" si="217"/>
        <v>431</v>
      </c>
      <c r="AI1997" t="str">
        <f t="shared" si="218"/>
        <v>Platinum Customer</v>
      </c>
    </row>
    <row r="1998" spans="1:35" x14ac:dyDescent="0.3">
      <c r="A1998">
        <v>634</v>
      </c>
      <c r="B1998" t="s">
        <v>5894</v>
      </c>
      <c r="C1998">
        <v>2326</v>
      </c>
      <c r="D1998" t="s">
        <v>24</v>
      </c>
      <c r="E1998" t="s">
        <v>25</v>
      </c>
      <c r="F1998">
        <v>3</v>
      </c>
      <c r="G1998" t="s">
        <v>5895</v>
      </c>
      <c r="H1998" t="s">
        <v>5461</v>
      </c>
      <c r="I1998" t="str">
        <f>VLOOKUP(A1998,[1]Transactions!$A$2:$Y$3480,8,FALSE)</f>
        <v>Touring</v>
      </c>
      <c r="J1998">
        <f>VLOOKUP(A1998,[1]Transactions!$A$2:$Y$3480,13,FALSE)</f>
        <v>1408.91</v>
      </c>
      <c r="K1998" s="4">
        <f>VLOOKUP(A1998,[1]Transactions!$A$2:$Y$3480,14,FALSE)</f>
        <v>38482</v>
      </c>
      <c r="M1998" t="b">
        <f>VLOOKUP(A1998,[1]Transactions!$A$2:$Y$3480,5,FALSE)</f>
        <v>0</v>
      </c>
      <c r="N1998" t="str">
        <f>VLOOKUP(A1998,[1]Transactions!$A$2:$Y$3480,6,FALSE)</f>
        <v>Approved</v>
      </c>
      <c r="O1998" t="str">
        <f>VLOOKUP(A1998,[1]Transactions!$A$1:$Y$3480,7,FALSE)</f>
        <v>Solex</v>
      </c>
      <c r="P1998" t="s">
        <v>43</v>
      </c>
      <c r="Q1998">
        <v>35</v>
      </c>
      <c r="R1998" t="s">
        <v>261</v>
      </c>
      <c r="S1998" t="s">
        <v>119</v>
      </c>
      <c r="T1998" t="s">
        <v>31</v>
      </c>
      <c r="U1998" t="s">
        <v>32</v>
      </c>
      <c r="V1998" t="s">
        <v>47</v>
      </c>
      <c r="W1998">
        <v>15</v>
      </c>
      <c r="X1998">
        <v>7</v>
      </c>
      <c r="Y1998">
        <v>6314.14</v>
      </c>
      <c r="Z1998">
        <v>3460.96</v>
      </c>
      <c r="AA1998">
        <v>42</v>
      </c>
      <c r="AB1998">
        <v>17</v>
      </c>
      <c r="AC1998">
        <v>7</v>
      </c>
      <c r="AD1998">
        <v>2853.18</v>
      </c>
      <c r="AE1998">
        <f t="shared" si="220"/>
        <v>4</v>
      </c>
      <c r="AF1998">
        <f t="shared" si="219"/>
        <v>3</v>
      </c>
      <c r="AG1998">
        <f t="shared" si="216"/>
        <v>3</v>
      </c>
      <c r="AH1998">
        <f t="shared" si="217"/>
        <v>433</v>
      </c>
      <c r="AI1998" t="str">
        <f t="shared" si="218"/>
        <v>Platinum Customer</v>
      </c>
    </row>
    <row r="1999" spans="1:35" x14ac:dyDescent="0.3">
      <c r="A1999">
        <v>2753</v>
      </c>
      <c r="B1999" t="s">
        <v>5896</v>
      </c>
      <c r="C1999">
        <v>2155</v>
      </c>
      <c r="D1999" t="s">
        <v>24</v>
      </c>
      <c r="E1999" t="s">
        <v>25</v>
      </c>
      <c r="F1999">
        <v>9</v>
      </c>
      <c r="G1999" t="s">
        <v>5897</v>
      </c>
      <c r="H1999" t="s">
        <v>5898</v>
      </c>
      <c r="I1999" t="str">
        <f>VLOOKUP(A1999,[1]Transactions!$A$2:$Y$3480,8,FALSE)</f>
        <v>Standard</v>
      </c>
      <c r="J1999">
        <f>VLOOKUP(A1999,[1]Transactions!$A$2:$Y$3480,13,FALSE)</f>
        <v>15.080000000000005</v>
      </c>
      <c r="K1999" s="4">
        <f>VLOOKUP(A1999,[1]Transactions!$A$2:$Y$3480,14,FALSE)</f>
        <v>34165</v>
      </c>
      <c r="M1999" t="b">
        <f>VLOOKUP(A1999,[1]Transactions!$A$2:$Y$3480,5,FALSE)</f>
        <v>0</v>
      </c>
      <c r="N1999" t="str">
        <f>VLOOKUP(A1999,[1]Transactions!$A$2:$Y$3480,6,FALSE)</f>
        <v>Approved</v>
      </c>
      <c r="O1999" t="str">
        <f>VLOOKUP(A1999,[1]Transactions!$A$1:$Y$3480,7,FALSE)</f>
        <v>WeareA2B</v>
      </c>
      <c r="P1999" t="s">
        <v>28</v>
      </c>
      <c r="Q1999">
        <v>26</v>
      </c>
      <c r="R1999" t="s">
        <v>449</v>
      </c>
      <c r="S1999" t="s">
        <v>119</v>
      </c>
      <c r="T1999" t="s">
        <v>31</v>
      </c>
      <c r="U1999" t="s">
        <v>32</v>
      </c>
      <c r="V1999" t="s">
        <v>33</v>
      </c>
      <c r="W1999">
        <v>7</v>
      </c>
      <c r="X1999">
        <v>11</v>
      </c>
      <c r="Y1999">
        <v>9649.7999999999993</v>
      </c>
      <c r="Z1999">
        <v>4446.62</v>
      </c>
      <c r="AA1999">
        <v>35</v>
      </c>
      <c r="AB1999">
        <v>67</v>
      </c>
      <c r="AC1999">
        <v>11</v>
      </c>
      <c r="AD1999">
        <v>5203.18</v>
      </c>
      <c r="AE1999">
        <f t="shared" si="220"/>
        <v>2</v>
      </c>
      <c r="AF1999">
        <f t="shared" si="219"/>
        <v>2</v>
      </c>
      <c r="AG1999">
        <f t="shared" si="216"/>
        <v>1</v>
      </c>
      <c r="AH1999">
        <f t="shared" si="217"/>
        <v>221</v>
      </c>
      <c r="AI1999" t="str">
        <f t="shared" si="218"/>
        <v>Gold Customerr</v>
      </c>
    </row>
    <row r="2000" spans="1:35" x14ac:dyDescent="0.3">
      <c r="A2000">
        <v>1435</v>
      </c>
      <c r="B2000" t="s">
        <v>5899</v>
      </c>
      <c r="C2000">
        <v>2756</v>
      </c>
      <c r="D2000" t="s">
        <v>24</v>
      </c>
      <c r="E2000" t="s">
        <v>25</v>
      </c>
      <c r="F2000">
        <v>8</v>
      </c>
      <c r="G2000" t="s">
        <v>2656</v>
      </c>
      <c r="H2000" t="s">
        <v>5900</v>
      </c>
      <c r="I2000" t="str">
        <f>VLOOKUP(A2000,[1]Transactions!$A$2:$Y$3480,8,FALSE)</f>
        <v>Touring</v>
      </c>
      <c r="J2000">
        <f>VLOOKUP(A2000,[1]Transactions!$A$2:$Y$3480,13,FALSE)</f>
        <v>1103.43</v>
      </c>
      <c r="K2000" s="4">
        <f>VLOOKUP(A2000,[1]Transactions!$A$2:$Y$3480,14,FALSE)</f>
        <v>41701</v>
      </c>
      <c r="M2000" t="b">
        <f>VLOOKUP(A2000,[1]Transactions!$A$2:$Y$3480,5,FALSE)</f>
        <v>0</v>
      </c>
      <c r="N2000" t="str">
        <f>VLOOKUP(A2000,[1]Transactions!$A$2:$Y$3480,6,FALSE)</f>
        <v>Approved</v>
      </c>
      <c r="O2000" t="str">
        <f>VLOOKUP(A2000,[1]Transactions!$A$1:$Y$3480,7,FALSE)</f>
        <v>WeareA2B</v>
      </c>
      <c r="P2000" t="s">
        <v>28</v>
      </c>
      <c r="Q2000">
        <v>96</v>
      </c>
      <c r="R2000" t="s">
        <v>4355</v>
      </c>
      <c r="S2000" t="s">
        <v>183</v>
      </c>
      <c r="T2000" t="s">
        <v>38</v>
      </c>
      <c r="U2000" t="s">
        <v>32</v>
      </c>
      <c r="V2000" t="s">
        <v>33</v>
      </c>
      <c r="W2000">
        <v>19</v>
      </c>
      <c r="X2000">
        <v>7</v>
      </c>
      <c r="Y2000">
        <v>8853.7099999999991</v>
      </c>
      <c r="Z2000">
        <v>3459.88</v>
      </c>
      <c r="AA2000">
        <v>52</v>
      </c>
      <c r="AB2000">
        <v>33</v>
      </c>
      <c r="AC2000">
        <v>7</v>
      </c>
      <c r="AD2000">
        <v>5393.83</v>
      </c>
      <c r="AE2000">
        <f t="shared" si="220"/>
        <v>3</v>
      </c>
      <c r="AF2000">
        <f t="shared" si="219"/>
        <v>3</v>
      </c>
      <c r="AG2000">
        <f t="shared" si="216"/>
        <v>1</v>
      </c>
      <c r="AH2000">
        <f t="shared" si="217"/>
        <v>331</v>
      </c>
      <c r="AI2000" t="str">
        <f t="shared" si="218"/>
        <v>Silver Customer</v>
      </c>
    </row>
    <row r="2001" spans="1:35" x14ac:dyDescent="0.3">
      <c r="A2001">
        <v>2390</v>
      </c>
      <c r="B2001" t="s">
        <v>5901</v>
      </c>
      <c r="C2001">
        <v>4209</v>
      </c>
      <c r="D2001" t="s">
        <v>53</v>
      </c>
      <c r="E2001" t="s">
        <v>25</v>
      </c>
      <c r="F2001">
        <v>7</v>
      </c>
      <c r="G2001" t="s">
        <v>5902</v>
      </c>
      <c r="H2001" t="s">
        <v>5903</v>
      </c>
      <c r="I2001" t="str">
        <f>VLOOKUP(A2001,[1]Transactions!$A$2:$Y$3480,8,FALSE)</f>
        <v>Standard</v>
      </c>
      <c r="J2001">
        <f>VLOOKUP(A2001,[1]Transactions!$A$2:$Y$3480,13,FALSE)</f>
        <v>217.51</v>
      </c>
      <c r="K2001" s="4">
        <f>VLOOKUP(A2001,[1]Transactions!$A$2:$Y$3480,14,FALSE)</f>
        <v>40779</v>
      </c>
      <c r="M2001">
        <f>VLOOKUP(A2001,[1]Transactions!$A$2:$Y$3480,5,FALSE)</f>
        <v>0</v>
      </c>
      <c r="N2001" t="str">
        <f>VLOOKUP(A2001,[1]Transactions!$A$2:$Y$3480,6,FALSE)</f>
        <v>Approved</v>
      </c>
      <c r="O2001" t="str">
        <f>VLOOKUP(A2001,[1]Transactions!$A$1:$Y$3480,7,FALSE)</f>
        <v>Giant Bicycles</v>
      </c>
      <c r="P2001" t="s">
        <v>43</v>
      </c>
      <c r="Q2001">
        <v>48</v>
      </c>
      <c r="R2001" t="s">
        <v>710</v>
      </c>
      <c r="S2001" t="s">
        <v>176</v>
      </c>
      <c r="T2001" t="s">
        <v>31</v>
      </c>
      <c r="U2001" t="s">
        <v>32</v>
      </c>
      <c r="V2001" t="s">
        <v>47</v>
      </c>
      <c r="W2001">
        <v>12</v>
      </c>
      <c r="X2001">
        <v>6</v>
      </c>
      <c r="Y2001">
        <v>8204.6299999999992</v>
      </c>
      <c r="Z2001">
        <v>3568.05</v>
      </c>
      <c r="AA2001">
        <v>56</v>
      </c>
      <c r="AB2001">
        <v>69</v>
      </c>
      <c r="AC2001">
        <v>6</v>
      </c>
      <c r="AD2001">
        <v>4636.58</v>
      </c>
      <c r="AE2001">
        <f t="shared" si="220"/>
        <v>2</v>
      </c>
      <c r="AF2001">
        <f t="shared" si="219"/>
        <v>3</v>
      </c>
      <c r="AG2001">
        <f t="shared" si="216"/>
        <v>1</v>
      </c>
      <c r="AH2001">
        <f t="shared" si="217"/>
        <v>231</v>
      </c>
      <c r="AI2001" t="str">
        <f t="shared" si="218"/>
        <v>Gold Customerr</v>
      </c>
    </row>
    <row r="2002" spans="1:35" x14ac:dyDescent="0.3">
      <c r="A2002">
        <v>639</v>
      </c>
      <c r="B2002" t="s">
        <v>5904</v>
      </c>
      <c r="C2002">
        <v>2148</v>
      </c>
      <c r="D2002" t="s">
        <v>24</v>
      </c>
      <c r="E2002" t="s">
        <v>25</v>
      </c>
      <c r="F2002">
        <v>7</v>
      </c>
      <c r="G2002" t="s">
        <v>5905</v>
      </c>
      <c r="H2002" t="s">
        <v>5906</v>
      </c>
      <c r="I2002" t="str">
        <f>VLOOKUP(A2002,[1]Transactions!$A$2:$Y$3480,8,FALSE)</f>
        <v>Standard</v>
      </c>
      <c r="J2002">
        <f>VLOOKUP(A2002,[1]Transactions!$A$2:$Y$3480,13,FALSE)</f>
        <v>690.49</v>
      </c>
      <c r="K2002" s="4">
        <f>VLOOKUP(A2002,[1]Transactions!$A$2:$Y$3480,14,FALSE)</f>
        <v>35160</v>
      </c>
      <c r="M2002" t="b">
        <f>VLOOKUP(A2002,[1]Transactions!$A$2:$Y$3480,5,FALSE)</f>
        <v>0</v>
      </c>
      <c r="N2002" t="str">
        <f>VLOOKUP(A2002,[1]Transactions!$A$2:$Y$3480,6,FALSE)</f>
        <v>Approved</v>
      </c>
      <c r="O2002" t="str">
        <f>VLOOKUP(A2002,[1]Transactions!$A$1:$Y$3480,7,FALSE)</f>
        <v>Solex</v>
      </c>
      <c r="P2002" t="s">
        <v>28</v>
      </c>
      <c r="Q2002">
        <v>51</v>
      </c>
      <c r="R2002" t="s">
        <v>449</v>
      </c>
      <c r="S2002" t="s">
        <v>119</v>
      </c>
      <c r="T2002" t="s">
        <v>31</v>
      </c>
      <c r="U2002" t="s">
        <v>32</v>
      </c>
      <c r="V2002" t="s">
        <v>47</v>
      </c>
      <c r="W2002">
        <v>16</v>
      </c>
      <c r="X2002">
        <v>6</v>
      </c>
      <c r="Y2002">
        <v>5831.55</v>
      </c>
      <c r="Z2002">
        <v>3315.2</v>
      </c>
      <c r="AA2002">
        <v>46</v>
      </c>
      <c r="AB2002">
        <v>8</v>
      </c>
      <c r="AC2002">
        <v>6</v>
      </c>
      <c r="AD2002">
        <v>2516.35</v>
      </c>
      <c r="AE2002">
        <f t="shared" si="220"/>
        <v>4</v>
      </c>
      <c r="AF2002">
        <f t="shared" si="219"/>
        <v>3</v>
      </c>
      <c r="AG2002">
        <f t="shared" si="216"/>
        <v>3</v>
      </c>
      <c r="AH2002">
        <f t="shared" si="217"/>
        <v>433</v>
      </c>
      <c r="AI2002" t="str">
        <f t="shared" si="218"/>
        <v>Platinum Customer</v>
      </c>
    </row>
    <row r="2003" spans="1:35" x14ac:dyDescent="0.3">
      <c r="A2003">
        <v>2362</v>
      </c>
      <c r="B2003" t="s">
        <v>5907</v>
      </c>
      <c r="C2003">
        <v>2176</v>
      </c>
      <c r="D2003" t="s">
        <v>24</v>
      </c>
      <c r="E2003" t="s">
        <v>25</v>
      </c>
      <c r="F2003">
        <v>9</v>
      </c>
      <c r="G2003" t="s">
        <v>5908</v>
      </c>
      <c r="H2003" t="s">
        <v>5909</v>
      </c>
      <c r="I2003" t="str">
        <f>VLOOKUP(A2003,[1]Transactions!$A$2:$Y$3480,8,FALSE)</f>
        <v>Standard</v>
      </c>
      <c r="J2003">
        <f>VLOOKUP(A2003,[1]Transactions!$A$2:$Y$3480,13,FALSE)</f>
        <v>133.7800000000002</v>
      </c>
      <c r="K2003" s="4">
        <f>VLOOKUP(A2003,[1]Transactions!$A$2:$Y$3480,14,FALSE)</f>
        <v>33455</v>
      </c>
      <c r="M2003" t="b">
        <f>VLOOKUP(A2003,[1]Transactions!$A$2:$Y$3480,5,FALSE)</f>
        <v>0</v>
      </c>
      <c r="N2003" t="str">
        <f>VLOOKUP(A2003,[1]Transactions!$A$2:$Y$3480,6,FALSE)</f>
        <v>Approved</v>
      </c>
      <c r="O2003" t="str">
        <f>VLOOKUP(A2003,[1]Transactions!$A$1:$Y$3480,7,FALSE)</f>
        <v>Norco Bicycles</v>
      </c>
      <c r="P2003" t="s">
        <v>28</v>
      </c>
      <c r="Q2003">
        <v>49</v>
      </c>
      <c r="R2003" t="s">
        <v>1166</v>
      </c>
      <c r="S2003" t="s">
        <v>45</v>
      </c>
      <c r="T2003" t="s">
        <v>38</v>
      </c>
      <c r="U2003" t="s">
        <v>32</v>
      </c>
      <c r="V2003" t="s">
        <v>33</v>
      </c>
      <c r="W2003">
        <v>19</v>
      </c>
      <c r="X2003">
        <v>3</v>
      </c>
      <c r="Y2003">
        <v>3007.23</v>
      </c>
      <c r="Z2003">
        <v>2047.91</v>
      </c>
      <c r="AA2003">
        <v>48</v>
      </c>
      <c r="AB2003">
        <v>45</v>
      </c>
      <c r="AC2003">
        <v>3</v>
      </c>
      <c r="AD2003">
        <v>959.32</v>
      </c>
      <c r="AE2003">
        <f t="shared" si="220"/>
        <v>2</v>
      </c>
      <c r="AF2003">
        <f t="shared" si="219"/>
        <v>4</v>
      </c>
      <c r="AG2003">
        <f t="shared" si="216"/>
        <v>4</v>
      </c>
      <c r="AH2003">
        <f t="shared" si="217"/>
        <v>244</v>
      </c>
      <c r="AI2003" t="str">
        <f t="shared" si="218"/>
        <v>Gold Customerr</v>
      </c>
    </row>
    <row r="2004" spans="1:35" x14ac:dyDescent="0.3">
      <c r="A2004">
        <v>485</v>
      </c>
      <c r="B2004" t="s">
        <v>5910</v>
      </c>
      <c r="C2004">
        <v>2428</v>
      </c>
      <c r="D2004" t="s">
        <v>24</v>
      </c>
      <c r="E2004" t="s">
        <v>25</v>
      </c>
      <c r="F2004">
        <v>3</v>
      </c>
      <c r="G2004" t="s">
        <v>5911</v>
      </c>
      <c r="H2004" t="s">
        <v>5912</v>
      </c>
      <c r="I2004" t="str">
        <f>VLOOKUP(A2004,[1]Transactions!$A$2:$Y$3480,8,FALSE)</f>
        <v>Standard</v>
      </c>
      <c r="J2004">
        <f>VLOOKUP(A2004,[1]Transactions!$A$2:$Y$3480,13,FALSE)</f>
        <v>1592.19</v>
      </c>
      <c r="K2004" s="4">
        <f>VLOOKUP(A2004,[1]Transactions!$A$2:$Y$3480,14,FALSE)</f>
        <v>37499</v>
      </c>
      <c r="M2004" t="b">
        <f>VLOOKUP(A2004,[1]Transactions!$A$2:$Y$3480,5,FALSE)</f>
        <v>0</v>
      </c>
      <c r="N2004" t="str">
        <f>VLOOKUP(A2004,[1]Transactions!$A$2:$Y$3480,6,FALSE)</f>
        <v>Approved</v>
      </c>
      <c r="O2004" t="str">
        <f>VLOOKUP(A2004,[1]Transactions!$A$1:$Y$3480,7,FALSE)</f>
        <v>OHM Cycles</v>
      </c>
      <c r="P2004" t="s">
        <v>43</v>
      </c>
      <c r="Q2004">
        <v>23</v>
      </c>
      <c r="R2004" t="s">
        <v>3815</v>
      </c>
      <c r="S2004" t="s">
        <v>119</v>
      </c>
      <c r="T2004" t="s">
        <v>46</v>
      </c>
      <c r="U2004" t="s">
        <v>32</v>
      </c>
      <c r="V2004" t="s">
        <v>47</v>
      </c>
      <c r="W2004">
        <v>20</v>
      </c>
      <c r="X2004">
        <v>6</v>
      </c>
      <c r="Y2004">
        <v>5662.31</v>
      </c>
      <c r="Z2004">
        <v>2947.03</v>
      </c>
      <c r="AA2004">
        <v>45</v>
      </c>
      <c r="AB2004">
        <v>14</v>
      </c>
      <c r="AC2004">
        <v>6</v>
      </c>
      <c r="AD2004">
        <v>2715.28</v>
      </c>
      <c r="AE2004">
        <f t="shared" si="220"/>
        <v>4</v>
      </c>
      <c r="AF2004">
        <f t="shared" si="219"/>
        <v>3</v>
      </c>
      <c r="AG2004">
        <f t="shared" si="216"/>
        <v>3</v>
      </c>
      <c r="AH2004">
        <f t="shared" si="217"/>
        <v>433</v>
      </c>
      <c r="AI2004" t="str">
        <f t="shared" si="218"/>
        <v>Platinum Customer</v>
      </c>
    </row>
    <row r="2005" spans="1:35" x14ac:dyDescent="0.3">
      <c r="A2005">
        <v>3437</v>
      </c>
      <c r="B2005" t="s">
        <v>5913</v>
      </c>
      <c r="C2005">
        <v>3073</v>
      </c>
      <c r="D2005" t="s">
        <v>40</v>
      </c>
      <c r="E2005" t="s">
        <v>25</v>
      </c>
      <c r="F2005">
        <v>6</v>
      </c>
      <c r="G2005" t="s">
        <v>5914</v>
      </c>
      <c r="H2005" t="s">
        <v>5915</v>
      </c>
      <c r="I2005" t="str">
        <f>VLOOKUP(A2005,[1]Transactions!$A$2:$Y$3480,8,FALSE)</f>
        <v>Standard</v>
      </c>
      <c r="J2005">
        <f>VLOOKUP(A2005,[1]Transactions!$A$2:$Y$3480,13,FALSE)</f>
        <v>502.47</v>
      </c>
      <c r="K2005" s="4">
        <f>VLOOKUP(A2005,[1]Transactions!$A$2:$Y$3480,14,FALSE)</f>
        <v>38991</v>
      </c>
      <c r="M2005" t="b">
        <f>VLOOKUP(A2005,[1]Transactions!$A$2:$Y$3480,5,FALSE)</f>
        <v>0</v>
      </c>
      <c r="N2005" t="str">
        <f>VLOOKUP(A2005,[1]Transactions!$A$2:$Y$3480,6,FALSE)</f>
        <v>Approved</v>
      </c>
      <c r="O2005" t="str">
        <f>VLOOKUP(A2005,[1]Transactions!$A$1:$Y$3480,7,FALSE)</f>
        <v>Solex</v>
      </c>
      <c r="P2005" t="s">
        <v>28</v>
      </c>
      <c r="Q2005">
        <v>79</v>
      </c>
      <c r="R2005" t="s">
        <v>1748</v>
      </c>
      <c r="S2005" t="s">
        <v>57</v>
      </c>
      <c r="T2005" t="s">
        <v>46</v>
      </c>
      <c r="U2005" t="s">
        <v>32</v>
      </c>
      <c r="V2005" t="s">
        <v>47</v>
      </c>
      <c r="W2005">
        <v>12</v>
      </c>
      <c r="X2005">
        <v>5</v>
      </c>
      <c r="Y2005">
        <v>6930.87</v>
      </c>
      <c r="Z2005">
        <v>4590.1499999999996</v>
      </c>
      <c r="AA2005">
        <v>56</v>
      </c>
      <c r="AB2005">
        <v>102</v>
      </c>
      <c r="AC2005">
        <v>5</v>
      </c>
      <c r="AD2005">
        <v>2340.7199999999998</v>
      </c>
      <c r="AE2005">
        <f t="shared" si="220"/>
        <v>1</v>
      </c>
      <c r="AF2005">
        <f>_xlfn.IFS(AC2005&gt;=14,1,AND(AC2005&lt;=14,AC2005&gt;7),2,AND(AC2005&lt;=7,AC2005&gt;=5),3,AND(AC2005&lt;=4,AC2005&gt;0),4)</f>
        <v>3</v>
      </c>
      <c r="AG2005">
        <f t="shared" si="216"/>
        <v>3</v>
      </c>
      <c r="AH2005">
        <f t="shared" si="217"/>
        <v>133</v>
      </c>
      <c r="AI2005" t="str">
        <f t="shared" si="218"/>
        <v>Bronz customer</v>
      </c>
    </row>
    <row r="2006" spans="1:35" x14ac:dyDescent="0.3">
      <c r="A2006">
        <v>315</v>
      </c>
      <c r="B2006" t="s">
        <v>5916</v>
      </c>
      <c r="C2006">
        <v>3197</v>
      </c>
      <c r="D2006" t="s">
        <v>40</v>
      </c>
      <c r="E2006" t="s">
        <v>25</v>
      </c>
      <c r="F2006">
        <v>10</v>
      </c>
      <c r="G2006" t="s">
        <v>5917</v>
      </c>
      <c r="H2006" t="s">
        <v>5918</v>
      </c>
      <c r="I2006" t="str">
        <f>VLOOKUP(A2006,[1]Transactions!$A$2:$Y$3480,8,FALSE)</f>
        <v>Road</v>
      </c>
      <c r="J2006">
        <f>VLOOKUP(A2006,[1]Transactions!$A$2:$Y$3480,13,FALSE)</f>
        <v>1295.43</v>
      </c>
      <c r="K2006" s="4">
        <f>VLOOKUP(A2006,[1]Transactions!$A$2:$Y$3480,14,FALSE)</f>
        <v>37823</v>
      </c>
      <c r="M2006" t="b">
        <f>VLOOKUP(A2006,[1]Transactions!$A$2:$Y$3480,5,FALSE)</f>
        <v>1</v>
      </c>
      <c r="N2006" t="str">
        <f>VLOOKUP(A2006,[1]Transactions!$A$2:$Y$3480,6,FALSE)</f>
        <v>Approved</v>
      </c>
      <c r="O2006" t="str">
        <f>VLOOKUP(A2006,[1]Transactions!$A$1:$Y$3480,7,FALSE)</f>
        <v>Trek Bicycles</v>
      </c>
      <c r="P2006" t="s">
        <v>43</v>
      </c>
      <c r="Q2006">
        <v>67</v>
      </c>
      <c r="R2006" t="s">
        <v>607</v>
      </c>
      <c r="S2006" t="s">
        <v>119</v>
      </c>
      <c r="T2006" t="s">
        <v>38</v>
      </c>
      <c r="U2006" t="s">
        <v>32</v>
      </c>
      <c r="V2006" t="s">
        <v>47</v>
      </c>
      <c r="W2006">
        <v>12</v>
      </c>
      <c r="X2006">
        <v>9</v>
      </c>
      <c r="Y2006">
        <v>7677.51</v>
      </c>
      <c r="Z2006">
        <v>5477.4</v>
      </c>
      <c r="AA2006">
        <v>62</v>
      </c>
      <c r="AB2006">
        <v>27</v>
      </c>
      <c r="AC2006">
        <v>9</v>
      </c>
      <c r="AD2006">
        <v>2200.11</v>
      </c>
      <c r="AE2006">
        <f t="shared" si="220"/>
        <v>3</v>
      </c>
      <c r="AF2006">
        <f t="shared" si="219"/>
        <v>2</v>
      </c>
      <c r="AG2006">
        <f t="shared" si="216"/>
        <v>3</v>
      </c>
      <c r="AH2006">
        <f t="shared" si="217"/>
        <v>323</v>
      </c>
      <c r="AI2006" t="str">
        <f t="shared" si="218"/>
        <v>Silver Customer</v>
      </c>
    </row>
    <row r="2007" spans="1:35" x14ac:dyDescent="0.3">
      <c r="A2007">
        <v>104</v>
      </c>
      <c r="B2007" t="s">
        <v>5919</v>
      </c>
      <c r="C2007">
        <v>4171</v>
      </c>
      <c r="D2007" t="s">
        <v>53</v>
      </c>
      <c r="E2007" t="s">
        <v>25</v>
      </c>
      <c r="F2007">
        <v>10</v>
      </c>
      <c r="G2007" t="s">
        <v>5920</v>
      </c>
      <c r="H2007" t="s">
        <v>5921</v>
      </c>
      <c r="I2007" t="str">
        <f>VLOOKUP(A2007,[1]Transactions!$A$2:$Y$3480,8,FALSE)</f>
        <v>Standard</v>
      </c>
      <c r="J2007">
        <f>VLOOKUP(A2007,[1]Transactions!$A$2:$Y$3480,13,FALSE)</f>
        <v>1055.82</v>
      </c>
      <c r="K2007" s="4">
        <f>VLOOKUP(A2007,[1]Transactions!$A$2:$Y$3480,14,FALSE)</f>
        <v>38193</v>
      </c>
      <c r="M2007" t="b">
        <f>VLOOKUP(A2007,[1]Transactions!$A$2:$Y$3480,5,FALSE)</f>
        <v>0</v>
      </c>
      <c r="N2007" t="str">
        <f>VLOOKUP(A2007,[1]Transactions!$A$2:$Y$3480,6,FALSE)</f>
        <v>Approved</v>
      </c>
      <c r="O2007" t="str">
        <f>VLOOKUP(A2007,[1]Transactions!$A$1:$Y$3480,7,FALSE)</f>
        <v>Giant Bicycles</v>
      </c>
      <c r="P2007" t="s">
        <v>43</v>
      </c>
      <c r="Q2007">
        <v>40</v>
      </c>
      <c r="R2007" t="s">
        <v>2217</v>
      </c>
      <c r="S2007" t="s">
        <v>30</v>
      </c>
      <c r="T2007" t="s">
        <v>31</v>
      </c>
      <c r="U2007" t="s">
        <v>32</v>
      </c>
      <c r="V2007" t="s">
        <v>33</v>
      </c>
      <c r="W2007">
        <v>9</v>
      </c>
      <c r="X2007">
        <v>7</v>
      </c>
      <c r="Y2007">
        <v>6361.89</v>
      </c>
      <c r="Z2007">
        <v>3249.09</v>
      </c>
      <c r="AA2007">
        <v>42</v>
      </c>
      <c r="AB2007">
        <v>64</v>
      </c>
      <c r="AC2007">
        <v>7</v>
      </c>
      <c r="AD2007">
        <v>3112.8</v>
      </c>
      <c r="AE2007">
        <f t="shared" si="220"/>
        <v>2</v>
      </c>
      <c r="AF2007">
        <f t="shared" si="219"/>
        <v>3</v>
      </c>
      <c r="AG2007">
        <f t="shared" si="216"/>
        <v>2</v>
      </c>
      <c r="AH2007">
        <f t="shared" si="217"/>
        <v>232</v>
      </c>
      <c r="AI2007" t="str">
        <f t="shared" si="218"/>
        <v>Gold Customerr</v>
      </c>
    </row>
    <row r="2008" spans="1:35" x14ac:dyDescent="0.3">
      <c r="A2008">
        <v>3192</v>
      </c>
      <c r="B2008" t="s">
        <v>5922</v>
      </c>
      <c r="C2008">
        <v>3995</v>
      </c>
      <c r="D2008" t="s">
        <v>40</v>
      </c>
      <c r="E2008" t="s">
        <v>25</v>
      </c>
      <c r="F2008">
        <v>2</v>
      </c>
      <c r="G2008" t="s">
        <v>5923</v>
      </c>
      <c r="H2008" t="s">
        <v>5924</v>
      </c>
      <c r="I2008" t="str">
        <f>VLOOKUP(A2008,[1]Transactions!$A$2:$Y$3480,8,FALSE)</f>
        <v>Standard</v>
      </c>
      <c r="J2008">
        <f>VLOOKUP(A2008,[1]Transactions!$A$2:$Y$3480,13,FALSE)</f>
        <v>25.089999999999989</v>
      </c>
      <c r="K2008" s="4">
        <f>VLOOKUP(A2008,[1]Transactions!$A$2:$Y$3480,14,FALSE)</f>
        <v>37626</v>
      </c>
      <c r="M2008" t="b">
        <f>VLOOKUP(A2008,[1]Transactions!$A$2:$Y$3480,5,FALSE)</f>
        <v>0</v>
      </c>
      <c r="N2008" t="str">
        <f>VLOOKUP(A2008,[1]Transactions!$A$2:$Y$3480,6,FALSE)</f>
        <v>Approved</v>
      </c>
      <c r="O2008" t="str">
        <f>VLOOKUP(A2008,[1]Transactions!$A$1:$Y$3480,7,FALSE)</f>
        <v>Solex</v>
      </c>
      <c r="P2008" t="s">
        <v>43</v>
      </c>
      <c r="Q2008">
        <v>37</v>
      </c>
      <c r="R2008" t="s">
        <v>56</v>
      </c>
      <c r="S2008" t="s">
        <v>45</v>
      </c>
      <c r="T2008" t="s">
        <v>46</v>
      </c>
      <c r="U2008" t="s">
        <v>32</v>
      </c>
      <c r="V2008" t="s">
        <v>33</v>
      </c>
      <c r="W2008">
        <v>16</v>
      </c>
      <c r="X2008">
        <v>4</v>
      </c>
      <c r="Y2008">
        <v>4871.5200000000004</v>
      </c>
      <c r="Z2008">
        <v>2006.43</v>
      </c>
      <c r="AA2008">
        <v>52</v>
      </c>
      <c r="AB2008">
        <v>188</v>
      </c>
      <c r="AC2008">
        <v>4</v>
      </c>
      <c r="AD2008">
        <v>2865.09</v>
      </c>
      <c r="AE2008">
        <f t="shared" si="220"/>
        <v>1</v>
      </c>
      <c r="AF2008">
        <f t="shared" si="219"/>
        <v>4</v>
      </c>
      <c r="AG2008">
        <f t="shared" si="216"/>
        <v>3</v>
      </c>
      <c r="AH2008">
        <f t="shared" si="217"/>
        <v>143</v>
      </c>
      <c r="AI2008" t="str">
        <f t="shared" si="218"/>
        <v>Bronz customer</v>
      </c>
    </row>
    <row r="2009" spans="1:35" x14ac:dyDescent="0.3">
      <c r="A2009">
        <v>1878</v>
      </c>
      <c r="B2009" t="s">
        <v>5925</v>
      </c>
      <c r="C2009">
        <v>4510</v>
      </c>
      <c r="D2009" t="s">
        <v>53</v>
      </c>
      <c r="E2009" t="s">
        <v>25</v>
      </c>
      <c r="F2009">
        <v>1</v>
      </c>
      <c r="G2009" t="s">
        <v>1812</v>
      </c>
      <c r="H2009" t="s">
        <v>5926</v>
      </c>
      <c r="I2009" t="str">
        <f>VLOOKUP(A2009,[1]Transactions!$A$2:$Y$3480,8,FALSE)</f>
        <v>Standard</v>
      </c>
      <c r="J2009">
        <f>VLOOKUP(A2009,[1]Transactions!$A$2:$Y$3480,13,FALSE)</f>
        <v>50.66</v>
      </c>
      <c r="K2009" s="4">
        <f>VLOOKUP(A2009,[1]Transactions!$A$2:$Y$3480,14,FALSE)</f>
        <v>42458</v>
      </c>
      <c r="M2009" t="b">
        <f>VLOOKUP(A2009,[1]Transactions!$A$2:$Y$3480,5,FALSE)</f>
        <v>0</v>
      </c>
      <c r="N2009" t="str">
        <f>VLOOKUP(A2009,[1]Transactions!$A$2:$Y$3480,6,FALSE)</f>
        <v>Approved</v>
      </c>
      <c r="O2009" t="str">
        <f>VLOOKUP(A2009,[1]Transactions!$A$1:$Y$3480,7,FALSE)</f>
        <v>Solex</v>
      </c>
      <c r="P2009" t="s">
        <v>28</v>
      </c>
      <c r="Q2009">
        <v>6</v>
      </c>
      <c r="R2009" t="s">
        <v>437</v>
      </c>
      <c r="S2009" t="s">
        <v>30</v>
      </c>
      <c r="T2009" t="s">
        <v>38</v>
      </c>
      <c r="U2009" t="s">
        <v>32</v>
      </c>
      <c r="V2009" t="s">
        <v>47</v>
      </c>
      <c r="W2009">
        <v>10</v>
      </c>
      <c r="X2009">
        <v>6</v>
      </c>
      <c r="Y2009">
        <v>6231.59</v>
      </c>
      <c r="Z2009">
        <v>3475.66</v>
      </c>
      <c r="AA2009">
        <v>65</v>
      </c>
      <c r="AB2009">
        <v>32</v>
      </c>
      <c r="AC2009">
        <v>6</v>
      </c>
      <c r="AD2009">
        <v>2755.93</v>
      </c>
      <c r="AE2009">
        <f t="shared" si="220"/>
        <v>3</v>
      </c>
      <c r="AF2009">
        <f t="shared" si="219"/>
        <v>3</v>
      </c>
      <c r="AG2009">
        <f t="shared" si="216"/>
        <v>3</v>
      </c>
      <c r="AH2009">
        <f t="shared" si="217"/>
        <v>333</v>
      </c>
      <c r="AI2009" t="str">
        <f t="shared" si="218"/>
        <v>Silver Customer</v>
      </c>
    </row>
    <row r="2010" spans="1:35" x14ac:dyDescent="0.3">
      <c r="A2010">
        <v>1063</v>
      </c>
      <c r="B2010" t="s">
        <v>5927</v>
      </c>
      <c r="C2010">
        <v>2217</v>
      </c>
      <c r="D2010" t="s">
        <v>24</v>
      </c>
      <c r="E2010" t="s">
        <v>25</v>
      </c>
      <c r="F2010">
        <v>10</v>
      </c>
      <c r="G2010" t="s">
        <v>5928</v>
      </c>
      <c r="H2010" t="s">
        <v>5929</v>
      </c>
      <c r="I2010" t="str">
        <f>VLOOKUP(A2010,[1]Transactions!$A$2:$Y$3480,8,FALSE)</f>
        <v>Standard</v>
      </c>
      <c r="J2010">
        <f>VLOOKUP(A2010,[1]Transactions!$A$2:$Y$3480,13,FALSE)</f>
        <v>771.12</v>
      </c>
      <c r="K2010" s="4">
        <f>VLOOKUP(A2010,[1]Transactions!$A$2:$Y$3480,14,FALSE)</f>
        <v>42295</v>
      </c>
      <c r="M2010" t="b">
        <f>VLOOKUP(A2010,[1]Transactions!$A$2:$Y$3480,5,FALSE)</f>
        <v>1</v>
      </c>
      <c r="N2010" t="str">
        <f>VLOOKUP(A2010,[1]Transactions!$A$2:$Y$3480,6,FALSE)</f>
        <v>Approved</v>
      </c>
      <c r="O2010" t="str">
        <f>VLOOKUP(A2010,[1]Transactions!$A$1:$Y$3480,7,FALSE)</f>
        <v>OHM Cycles</v>
      </c>
      <c r="P2010" t="s">
        <v>28</v>
      </c>
      <c r="Q2010">
        <v>22</v>
      </c>
      <c r="R2010" t="s">
        <v>107</v>
      </c>
      <c r="S2010" t="s">
        <v>45</v>
      </c>
      <c r="T2010" t="s">
        <v>38</v>
      </c>
      <c r="U2010" t="s">
        <v>32</v>
      </c>
      <c r="V2010" t="s">
        <v>33</v>
      </c>
      <c r="W2010">
        <v>13</v>
      </c>
      <c r="X2010">
        <v>6</v>
      </c>
      <c r="Y2010">
        <v>5833.22</v>
      </c>
      <c r="Z2010">
        <v>2720.53</v>
      </c>
      <c r="AA2010">
        <v>33</v>
      </c>
      <c r="AB2010">
        <v>46</v>
      </c>
      <c r="AC2010">
        <v>6</v>
      </c>
      <c r="AD2010">
        <v>3112.69</v>
      </c>
      <c r="AE2010">
        <f t="shared" si="220"/>
        <v>2</v>
      </c>
      <c r="AF2010">
        <f t="shared" si="219"/>
        <v>3</v>
      </c>
      <c r="AG2010">
        <f t="shared" si="216"/>
        <v>2</v>
      </c>
      <c r="AH2010">
        <f t="shared" si="217"/>
        <v>232</v>
      </c>
      <c r="AI2010" t="str">
        <f t="shared" si="218"/>
        <v>Gold Customerr</v>
      </c>
    </row>
    <row r="2011" spans="1:35" x14ac:dyDescent="0.3">
      <c r="A2011">
        <v>1086</v>
      </c>
      <c r="B2011" t="s">
        <v>5930</v>
      </c>
      <c r="C2011">
        <v>3138</v>
      </c>
      <c r="D2011" t="s">
        <v>40</v>
      </c>
      <c r="E2011" t="s">
        <v>25</v>
      </c>
      <c r="F2011">
        <v>9</v>
      </c>
      <c r="G2011" t="s">
        <v>5931</v>
      </c>
      <c r="H2011" t="s">
        <v>5932</v>
      </c>
      <c r="I2011" t="str">
        <f>VLOOKUP(A2011,[1]Transactions!$A$2:$Y$3480,8,FALSE)</f>
        <v>Road</v>
      </c>
      <c r="J2011">
        <f>VLOOKUP(A2011,[1]Transactions!$A$2:$Y$3480,13,FALSE)</f>
        <v>75.139999999999986</v>
      </c>
      <c r="K2011" s="4">
        <f>VLOOKUP(A2011,[1]Transactions!$A$2:$Y$3480,14,FALSE)</f>
        <v>33549</v>
      </c>
      <c r="M2011" t="b">
        <f>VLOOKUP(A2011,[1]Transactions!$A$2:$Y$3480,5,FALSE)</f>
        <v>1</v>
      </c>
      <c r="N2011" t="str">
        <f>VLOOKUP(A2011,[1]Transactions!$A$2:$Y$3480,6,FALSE)</f>
        <v>Approved</v>
      </c>
      <c r="O2011" t="str">
        <f>VLOOKUP(A2011,[1]Transactions!$A$1:$Y$3480,7,FALSE)</f>
        <v>OHM Cycles</v>
      </c>
      <c r="P2011" t="s">
        <v>28</v>
      </c>
      <c r="Q2011">
        <v>84</v>
      </c>
      <c r="R2011" t="s">
        <v>504</v>
      </c>
      <c r="S2011" t="s">
        <v>176</v>
      </c>
      <c r="T2011" t="s">
        <v>31</v>
      </c>
      <c r="U2011" t="s">
        <v>32</v>
      </c>
      <c r="V2011" t="s">
        <v>33</v>
      </c>
      <c r="W2011">
        <v>4</v>
      </c>
      <c r="X2011">
        <v>9</v>
      </c>
      <c r="Y2011">
        <v>8640.2199999999993</v>
      </c>
      <c r="Z2011">
        <v>3934.57</v>
      </c>
      <c r="AA2011">
        <v>31</v>
      </c>
      <c r="AB2011">
        <v>13</v>
      </c>
      <c r="AC2011">
        <v>9</v>
      </c>
      <c r="AD2011">
        <v>4705.6499999999996</v>
      </c>
      <c r="AE2011">
        <f t="shared" si="220"/>
        <v>4</v>
      </c>
      <c r="AF2011">
        <f t="shared" si="219"/>
        <v>2</v>
      </c>
      <c r="AG2011">
        <f t="shared" si="216"/>
        <v>1</v>
      </c>
      <c r="AH2011">
        <f t="shared" si="217"/>
        <v>421</v>
      </c>
      <c r="AI2011" t="str">
        <f t="shared" si="218"/>
        <v>Platinum Customer</v>
      </c>
    </row>
    <row r="2012" spans="1:35" x14ac:dyDescent="0.3">
      <c r="A2012">
        <v>2330</v>
      </c>
      <c r="B2012" t="s">
        <v>5933</v>
      </c>
      <c r="C2012">
        <v>2261</v>
      </c>
      <c r="D2012" t="s">
        <v>24</v>
      </c>
      <c r="E2012" t="s">
        <v>25</v>
      </c>
      <c r="F2012">
        <v>8</v>
      </c>
      <c r="G2012" t="s">
        <v>4272</v>
      </c>
      <c r="H2012" t="s">
        <v>5934</v>
      </c>
      <c r="I2012" t="str">
        <f>VLOOKUP(A2012,[1]Transactions!$A$2:$Y$3480,8,FALSE)</f>
        <v>Standard</v>
      </c>
      <c r="J2012">
        <f>VLOOKUP(A2012,[1]Transactions!$A$2:$Y$3480,13,FALSE)</f>
        <v>693.76</v>
      </c>
      <c r="K2012" s="4">
        <f>VLOOKUP(A2012,[1]Transactions!$A$2:$Y$3480,14,FALSE)</f>
        <v>34170</v>
      </c>
      <c r="M2012" t="b">
        <f>VLOOKUP(A2012,[1]Transactions!$A$2:$Y$3480,5,FALSE)</f>
        <v>0</v>
      </c>
      <c r="N2012" t="str">
        <f>VLOOKUP(A2012,[1]Transactions!$A$2:$Y$3480,6,FALSE)</f>
        <v>Approved</v>
      </c>
      <c r="O2012" t="str">
        <f>VLOOKUP(A2012,[1]Transactions!$A$1:$Y$3480,7,FALSE)</f>
        <v>OHM Cycles</v>
      </c>
      <c r="P2012" t="s">
        <v>43</v>
      </c>
      <c r="Q2012">
        <v>5</v>
      </c>
      <c r="R2012" t="s">
        <v>437</v>
      </c>
      <c r="S2012" t="s">
        <v>176</v>
      </c>
      <c r="T2012" t="s">
        <v>31</v>
      </c>
      <c r="U2012" t="s">
        <v>32</v>
      </c>
      <c r="V2012" t="s">
        <v>47</v>
      </c>
      <c r="W2012">
        <v>9</v>
      </c>
      <c r="X2012">
        <v>3</v>
      </c>
      <c r="Y2012">
        <v>2391.06</v>
      </c>
      <c r="Z2012">
        <v>1187.72</v>
      </c>
      <c r="AA2012">
        <v>30</v>
      </c>
      <c r="AB2012">
        <v>4</v>
      </c>
      <c r="AC2012">
        <v>3</v>
      </c>
      <c r="AD2012">
        <v>1203.3399999999999</v>
      </c>
      <c r="AE2012">
        <f t="shared" si="220"/>
        <v>4</v>
      </c>
      <c r="AF2012">
        <f t="shared" si="219"/>
        <v>4</v>
      </c>
      <c r="AG2012">
        <f t="shared" si="216"/>
        <v>4</v>
      </c>
      <c r="AH2012">
        <f t="shared" si="217"/>
        <v>444</v>
      </c>
      <c r="AI2012" t="str">
        <f t="shared" si="218"/>
        <v>Platinum Customer</v>
      </c>
    </row>
    <row r="2013" spans="1:35" x14ac:dyDescent="0.3">
      <c r="A2013">
        <v>2055</v>
      </c>
      <c r="B2013" t="s">
        <v>5935</v>
      </c>
      <c r="C2013">
        <v>2327</v>
      </c>
      <c r="D2013" t="s">
        <v>24</v>
      </c>
      <c r="E2013" t="s">
        <v>25</v>
      </c>
      <c r="F2013">
        <v>3</v>
      </c>
      <c r="G2013" t="s">
        <v>5936</v>
      </c>
      <c r="H2013" t="s">
        <v>5937</v>
      </c>
      <c r="I2013" t="str">
        <f>VLOOKUP(A2013,[1]Transactions!$A$2:$Y$3480,8,FALSE)</f>
        <v>Standard</v>
      </c>
      <c r="J2013">
        <f>VLOOKUP(A2013,[1]Transactions!$A$2:$Y$3480,13,FALSE)</f>
        <v>1612.25</v>
      </c>
      <c r="K2013" s="4">
        <f>VLOOKUP(A2013,[1]Transactions!$A$2:$Y$3480,14,FALSE)</f>
        <v>37499</v>
      </c>
      <c r="M2013" t="b">
        <f>VLOOKUP(A2013,[1]Transactions!$A$2:$Y$3480,5,FALSE)</f>
        <v>1</v>
      </c>
      <c r="N2013" t="str">
        <f>VLOOKUP(A2013,[1]Transactions!$A$2:$Y$3480,6,FALSE)</f>
        <v>Approved</v>
      </c>
      <c r="O2013" t="str">
        <f>VLOOKUP(A2013,[1]Transactions!$A$1:$Y$3480,7,FALSE)</f>
        <v>Solex</v>
      </c>
      <c r="P2013" t="s">
        <v>28</v>
      </c>
      <c r="Q2013">
        <v>46</v>
      </c>
      <c r="R2013" t="s">
        <v>303</v>
      </c>
      <c r="S2013" t="s">
        <v>57</v>
      </c>
      <c r="T2013" t="s">
        <v>46</v>
      </c>
      <c r="U2013" t="s">
        <v>32</v>
      </c>
      <c r="V2013" t="s">
        <v>47</v>
      </c>
      <c r="W2013">
        <v>7</v>
      </c>
      <c r="X2013">
        <v>9</v>
      </c>
      <c r="Y2013">
        <v>12172.04</v>
      </c>
      <c r="Z2013">
        <v>6608.41</v>
      </c>
      <c r="AA2013">
        <v>40</v>
      </c>
      <c r="AB2013">
        <v>0</v>
      </c>
      <c r="AC2013">
        <v>9</v>
      </c>
      <c r="AD2013">
        <v>5563.63</v>
      </c>
      <c r="AE2013">
        <f>_xlfn.IFS(AB2013&gt;=85,1,AND(AB2013&lt;=84,AB2013&gt;44),2,AND(AB2013&lt;=44,AB2013&gt;17),3,AND(AB2013&lt;=18,AB2013&gt;=0),4)</f>
        <v>4</v>
      </c>
      <c r="AF2013">
        <f t="shared" si="219"/>
        <v>2</v>
      </c>
      <c r="AG2013">
        <f t="shared" si="216"/>
        <v>1</v>
      </c>
      <c r="AH2013">
        <f t="shared" si="217"/>
        <v>421</v>
      </c>
      <c r="AI2013" t="str">
        <f t="shared" si="218"/>
        <v>Platinum Customer</v>
      </c>
    </row>
    <row r="2014" spans="1:35" x14ac:dyDescent="0.3">
      <c r="A2014">
        <v>2902</v>
      </c>
      <c r="B2014" t="s">
        <v>5938</v>
      </c>
      <c r="C2014">
        <v>2170</v>
      </c>
      <c r="D2014" t="s">
        <v>24</v>
      </c>
      <c r="E2014" t="s">
        <v>25</v>
      </c>
      <c r="F2014">
        <v>9</v>
      </c>
      <c r="G2014" t="s">
        <v>5939</v>
      </c>
      <c r="H2014" t="s">
        <v>5940</v>
      </c>
      <c r="I2014" t="str">
        <f>VLOOKUP(A2014,[1]Transactions!$A$2:$Y$3480,8,FALSE)</f>
        <v>Standard</v>
      </c>
      <c r="J2014">
        <f>VLOOKUP(A2014,[1]Transactions!$A$2:$Y$3480,13,FALSE)</f>
        <v>471.6</v>
      </c>
      <c r="K2014" s="4">
        <f>VLOOKUP(A2014,[1]Transactions!$A$2:$Y$3480,14,FALSE)</f>
        <v>35667</v>
      </c>
      <c r="M2014" t="b">
        <f>VLOOKUP(A2014,[1]Transactions!$A$2:$Y$3480,5,FALSE)</f>
        <v>1</v>
      </c>
      <c r="N2014" t="str">
        <f>VLOOKUP(A2014,[1]Transactions!$A$2:$Y$3480,6,FALSE)</f>
        <v>Approved</v>
      </c>
      <c r="O2014" t="str">
        <f>VLOOKUP(A2014,[1]Transactions!$A$1:$Y$3480,7,FALSE)</f>
        <v>Giant Bicycles</v>
      </c>
      <c r="P2014" t="s">
        <v>43</v>
      </c>
      <c r="Q2014">
        <v>57</v>
      </c>
      <c r="R2014" t="s">
        <v>415</v>
      </c>
      <c r="S2014" t="s">
        <v>45</v>
      </c>
      <c r="T2014" t="s">
        <v>31</v>
      </c>
      <c r="U2014" t="s">
        <v>32</v>
      </c>
      <c r="V2014" t="s">
        <v>33</v>
      </c>
      <c r="W2014">
        <v>7</v>
      </c>
      <c r="X2014">
        <v>2</v>
      </c>
      <c r="Y2014">
        <v>1591.08</v>
      </c>
      <c r="Z2014">
        <v>691.32</v>
      </c>
      <c r="AA2014">
        <v>45</v>
      </c>
      <c r="AB2014">
        <v>196</v>
      </c>
      <c r="AC2014">
        <v>2</v>
      </c>
      <c r="AD2014">
        <v>899.76</v>
      </c>
      <c r="AE2014">
        <f t="shared" si="220"/>
        <v>1</v>
      </c>
      <c r="AF2014">
        <f t="shared" si="219"/>
        <v>4</v>
      </c>
      <c r="AG2014">
        <f t="shared" si="216"/>
        <v>4</v>
      </c>
      <c r="AH2014">
        <f t="shared" si="217"/>
        <v>144</v>
      </c>
      <c r="AI2014" t="str">
        <f t="shared" si="218"/>
        <v>Bronz customer</v>
      </c>
    </row>
    <row r="2015" spans="1:35" x14ac:dyDescent="0.3">
      <c r="A2015">
        <v>2478</v>
      </c>
      <c r="B2015" t="s">
        <v>5941</v>
      </c>
      <c r="C2015">
        <v>4370</v>
      </c>
      <c r="D2015" t="s">
        <v>53</v>
      </c>
      <c r="E2015" t="s">
        <v>25</v>
      </c>
      <c r="F2015">
        <v>6</v>
      </c>
      <c r="G2015" t="s">
        <v>4991</v>
      </c>
      <c r="H2015" t="s">
        <v>5942</v>
      </c>
      <c r="I2015" t="str">
        <f>VLOOKUP(A2015,[1]Transactions!$A$2:$Y$3480,8,FALSE)</f>
        <v>Road</v>
      </c>
      <c r="J2015">
        <f>VLOOKUP(A2015,[1]Transactions!$A$2:$Y$3480,13,FALSE)</f>
        <v>167.20999999999998</v>
      </c>
      <c r="K2015" s="4">
        <f>VLOOKUP(A2015,[1]Transactions!$A$2:$Y$3480,14,FALSE)</f>
        <v>42710</v>
      </c>
      <c r="M2015" t="b">
        <f>VLOOKUP(A2015,[1]Transactions!$A$2:$Y$3480,5,FALSE)</f>
        <v>1</v>
      </c>
      <c r="N2015" t="str">
        <f>VLOOKUP(A2015,[1]Transactions!$A$2:$Y$3480,6,FALSE)</f>
        <v>Approved</v>
      </c>
      <c r="O2015" t="str">
        <f>VLOOKUP(A2015,[1]Transactions!$A$1:$Y$3480,7,FALSE)</f>
        <v>Norco Bicycles</v>
      </c>
      <c r="P2015" t="s">
        <v>28</v>
      </c>
      <c r="Q2015">
        <v>85</v>
      </c>
      <c r="R2015" t="s">
        <v>368</v>
      </c>
      <c r="S2015" t="s">
        <v>45</v>
      </c>
      <c r="T2015" t="s">
        <v>38</v>
      </c>
      <c r="U2015" t="s">
        <v>32</v>
      </c>
      <c r="V2015" t="s">
        <v>33</v>
      </c>
      <c r="W2015">
        <v>10</v>
      </c>
      <c r="X2015">
        <v>6</v>
      </c>
      <c r="Y2015">
        <v>4323.68</v>
      </c>
      <c r="Z2015">
        <v>2092.1799999999998</v>
      </c>
      <c r="AA2015">
        <v>54</v>
      </c>
      <c r="AB2015">
        <v>114</v>
      </c>
      <c r="AC2015">
        <v>6</v>
      </c>
      <c r="AD2015">
        <v>2231.5</v>
      </c>
      <c r="AE2015">
        <f t="shared" si="220"/>
        <v>1</v>
      </c>
      <c r="AF2015">
        <f t="shared" si="219"/>
        <v>3</v>
      </c>
      <c r="AG2015">
        <f t="shared" si="216"/>
        <v>3</v>
      </c>
      <c r="AH2015">
        <f t="shared" si="217"/>
        <v>133</v>
      </c>
      <c r="AI2015" t="str">
        <f t="shared" si="218"/>
        <v>Bronz customer</v>
      </c>
    </row>
    <row r="2016" spans="1:35" x14ac:dyDescent="0.3">
      <c r="A2016">
        <v>3117</v>
      </c>
      <c r="B2016" t="s">
        <v>5943</v>
      </c>
      <c r="C2016">
        <v>3805</v>
      </c>
      <c r="D2016" t="s">
        <v>40</v>
      </c>
      <c r="E2016" t="s">
        <v>25</v>
      </c>
      <c r="F2016">
        <v>7</v>
      </c>
      <c r="G2016" t="s">
        <v>5944</v>
      </c>
      <c r="H2016" t="s">
        <v>5945</v>
      </c>
      <c r="I2016" t="str">
        <f>VLOOKUP(A2016,[1]Transactions!$A$2:$Y$3480,8,FALSE)</f>
        <v>Road</v>
      </c>
      <c r="J2016">
        <f>VLOOKUP(A2016,[1]Transactions!$A$2:$Y$3480,13,FALSE)</f>
        <v>167.20999999999998</v>
      </c>
      <c r="K2016" s="4">
        <f>VLOOKUP(A2016,[1]Transactions!$A$2:$Y$3480,14,FALSE)</f>
        <v>38647</v>
      </c>
      <c r="M2016" t="b">
        <f>VLOOKUP(A2016,[1]Transactions!$A$2:$Y$3480,5,FALSE)</f>
        <v>1</v>
      </c>
      <c r="N2016" t="str">
        <f>VLOOKUP(A2016,[1]Transactions!$A$2:$Y$3480,6,FALSE)</f>
        <v>Approved</v>
      </c>
      <c r="O2016" t="str">
        <f>VLOOKUP(A2016,[1]Transactions!$A$1:$Y$3480,7,FALSE)</f>
        <v>Norco Bicycles</v>
      </c>
      <c r="P2016" t="s">
        <v>43</v>
      </c>
      <c r="Q2016">
        <v>68</v>
      </c>
      <c r="R2016" t="s">
        <v>580</v>
      </c>
      <c r="S2016" t="s">
        <v>45</v>
      </c>
      <c r="T2016" t="s">
        <v>38</v>
      </c>
      <c r="U2016" t="s">
        <v>32</v>
      </c>
      <c r="V2016" t="s">
        <v>33</v>
      </c>
      <c r="W2016">
        <v>6</v>
      </c>
      <c r="X2016">
        <v>9</v>
      </c>
      <c r="Y2016">
        <v>12615.48</v>
      </c>
      <c r="Z2016">
        <v>4084.32</v>
      </c>
      <c r="AA2016">
        <v>25</v>
      </c>
      <c r="AB2016">
        <v>25</v>
      </c>
      <c r="AC2016">
        <v>9</v>
      </c>
      <c r="AD2016">
        <v>8531.16</v>
      </c>
      <c r="AE2016">
        <f t="shared" si="220"/>
        <v>3</v>
      </c>
      <c r="AF2016">
        <f t="shared" si="219"/>
        <v>2</v>
      </c>
      <c r="AG2016">
        <f t="shared" si="216"/>
        <v>1</v>
      </c>
      <c r="AH2016">
        <f t="shared" si="217"/>
        <v>321</v>
      </c>
      <c r="AI2016" t="str">
        <f t="shared" si="218"/>
        <v>Silver Customer</v>
      </c>
    </row>
    <row r="2017" spans="1:35" x14ac:dyDescent="0.3">
      <c r="A2017">
        <v>2040</v>
      </c>
      <c r="B2017" t="s">
        <v>5946</v>
      </c>
      <c r="C2017">
        <v>4213</v>
      </c>
      <c r="D2017" t="s">
        <v>53</v>
      </c>
      <c r="E2017" t="s">
        <v>25</v>
      </c>
      <c r="F2017">
        <v>9</v>
      </c>
      <c r="G2017" t="s">
        <v>3902</v>
      </c>
      <c r="H2017" t="s">
        <v>5947</v>
      </c>
      <c r="I2017" t="str">
        <f>VLOOKUP(A2017,[1]Transactions!$A$2:$Y$3480,8,FALSE)</f>
        <v>Touring</v>
      </c>
      <c r="J2017">
        <f>VLOOKUP(A2017,[1]Transactions!$A$2:$Y$3480,13,FALSE)</f>
        <v>1408.91</v>
      </c>
      <c r="K2017" s="4">
        <f>VLOOKUP(A2017,[1]Transactions!$A$2:$Y$3480,14,FALSE)</f>
        <v>41533</v>
      </c>
      <c r="M2017" t="b">
        <f>VLOOKUP(A2017,[1]Transactions!$A$2:$Y$3480,5,FALSE)</f>
        <v>0</v>
      </c>
      <c r="N2017" t="str">
        <f>VLOOKUP(A2017,[1]Transactions!$A$2:$Y$3480,6,FALSE)</f>
        <v>Approved</v>
      </c>
      <c r="O2017" t="str">
        <f>VLOOKUP(A2017,[1]Transactions!$A$1:$Y$3480,7,FALSE)</f>
        <v>Solex</v>
      </c>
      <c r="P2017" t="s">
        <v>28</v>
      </c>
      <c r="Q2017">
        <v>25</v>
      </c>
      <c r="R2017" t="s">
        <v>658</v>
      </c>
      <c r="S2017" t="s">
        <v>57</v>
      </c>
      <c r="T2017" t="s">
        <v>38</v>
      </c>
      <c r="U2017" t="s">
        <v>32</v>
      </c>
      <c r="V2017" t="s">
        <v>33</v>
      </c>
      <c r="W2017">
        <v>12</v>
      </c>
      <c r="X2017">
        <v>2</v>
      </c>
      <c r="Y2017">
        <v>3028.89</v>
      </c>
      <c r="Z2017">
        <v>1664.84</v>
      </c>
      <c r="AA2017">
        <v>51</v>
      </c>
      <c r="AB2017">
        <v>96</v>
      </c>
      <c r="AC2017">
        <v>2</v>
      </c>
      <c r="AD2017">
        <v>1364.05</v>
      </c>
      <c r="AE2017">
        <f t="shared" si="220"/>
        <v>1</v>
      </c>
      <c r="AF2017">
        <f t="shared" si="219"/>
        <v>4</v>
      </c>
      <c r="AG2017">
        <f t="shared" si="216"/>
        <v>4</v>
      </c>
      <c r="AH2017">
        <f t="shared" si="217"/>
        <v>144</v>
      </c>
      <c r="AI2017" t="str">
        <f t="shared" si="218"/>
        <v>Bronz customer</v>
      </c>
    </row>
    <row r="2018" spans="1:35" x14ac:dyDescent="0.3">
      <c r="A2018">
        <v>545</v>
      </c>
      <c r="B2018" t="s">
        <v>5948</v>
      </c>
      <c r="C2018">
        <v>2761</v>
      </c>
      <c r="D2018" t="s">
        <v>24</v>
      </c>
      <c r="E2018" t="s">
        <v>25</v>
      </c>
      <c r="F2018">
        <v>8</v>
      </c>
      <c r="G2018" t="s">
        <v>5949</v>
      </c>
      <c r="H2018" t="s">
        <v>3577</v>
      </c>
      <c r="I2018" t="str">
        <f>VLOOKUP(A2018,[1]Transactions!$A$2:$Y$3480,8,FALSE)</f>
        <v>Standard</v>
      </c>
      <c r="J2018">
        <f>VLOOKUP(A2018,[1]Transactions!$A$2:$Y$3480,13,FALSE)</f>
        <v>356.5</v>
      </c>
      <c r="K2018" s="4">
        <f>VLOOKUP(A2018,[1]Transactions!$A$2:$Y$3480,14,FALSE)</f>
        <v>34071</v>
      </c>
      <c r="M2018" t="b">
        <f>VLOOKUP(A2018,[1]Transactions!$A$2:$Y$3480,5,FALSE)</f>
        <v>0</v>
      </c>
      <c r="N2018" t="str">
        <f>VLOOKUP(A2018,[1]Transactions!$A$2:$Y$3480,6,FALSE)</f>
        <v>Approved</v>
      </c>
      <c r="O2018" t="str">
        <f>VLOOKUP(A2018,[1]Transactions!$A$1:$Y$3480,7,FALSE)</f>
        <v>Solex</v>
      </c>
      <c r="P2018" t="s">
        <v>43</v>
      </c>
      <c r="Q2018">
        <v>43</v>
      </c>
      <c r="R2018" t="s">
        <v>621</v>
      </c>
      <c r="S2018" t="s">
        <v>30</v>
      </c>
      <c r="T2018" t="s">
        <v>31</v>
      </c>
      <c r="U2018" t="s">
        <v>32</v>
      </c>
      <c r="V2018" t="s">
        <v>33</v>
      </c>
      <c r="W2018">
        <v>18</v>
      </c>
      <c r="X2018">
        <v>6</v>
      </c>
      <c r="Y2018">
        <v>8697.36</v>
      </c>
      <c r="Z2018">
        <v>3031.57</v>
      </c>
      <c r="AA2018">
        <v>42</v>
      </c>
      <c r="AB2018">
        <v>6</v>
      </c>
      <c r="AC2018">
        <v>6</v>
      </c>
      <c r="AD2018">
        <v>5665.79</v>
      </c>
      <c r="AE2018">
        <f t="shared" si="220"/>
        <v>4</v>
      </c>
      <c r="AF2018">
        <f t="shared" si="219"/>
        <v>3</v>
      </c>
      <c r="AG2018">
        <f t="shared" si="216"/>
        <v>1</v>
      </c>
      <c r="AH2018">
        <f t="shared" si="217"/>
        <v>431</v>
      </c>
      <c r="AI2018" t="str">
        <f t="shared" si="218"/>
        <v>Platinum Customer</v>
      </c>
    </row>
    <row r="2019" spans="1:35" x14ac:dyDescent="0.3">
      <c r="A2019">
        <v>1941</v>
      </c>
      <c r="B2019" t="s">
        <v>5950</v>
      </c>
      <c r="C2019">
        <v>4215</v>
      </c>
      <c r="D2019" t="s">
        <v>53</v>
      </c>
      <c r="E2019" t="s">
        <v>25</v>
      </c>
      <c r="F2019">
        <v>8</v>
      </c>
      <c r="G2019" t="s">
        <v>5951</v>
      </c>
      <c r="H2019" t="s">
        <v>5952</v>
      </c>
      <c r="I2019" t="str">
        <f>VLOOKUP(A2019,[1]Transactions!$A$2:$Y$3480,8,FALSE)</f>
        <v>Road</v>
      </c>
      <c r="J2019">
        <f>VLOOKUP(A2019,[1]Transactions!$A$2:$Y$3480,13,FALSE)</f>
        <v>64.92999999999995</v>
      </c>
      <c r="K2019" s="4">
        <f>VLOOKUP(A2019,[1]Transactions!$A$2:$Y$3480,14,FALSE)</f>
        <v>36668</v>
      </c>
      <c r="M2019" t="b">
        <f>VLOOKUP(A2019,[1]Transactions!$A$2:$Y$3480,5,FALSE)</f>
        <v>0</v>
      </c>
      <c r="N2019" t="str">
        <f>VLOOKUP(A2019,[1]Transactions!$A$2:$Y$3480,6,FALSE)</f>
        <v>Approved</v>
      </c>
      <c r="O2019" t="str">
        <f>VLOOKUP(A2019,[1]Transactions!$A$1:$Y$3480,7,FALSE)</f>
        <v>Giant Bicycles</v>
      </c>
      <c r="P2019" t="s">
        <v>28</v>
      </c>
      <c r="Q2019">
        <v>83</v>
      </c>
      <c r="R2019" t="s">
        <v>95</v>
      </c>
      <c r="S2019" t="s">
        <v>96</v>
      </c>
      <c r="T2019" t="s">
        <v>31</v>
      </c>
      <c r="U2019" t="s">
        <v>32</v>
      </c>
      <c r="V2019" t="s">
        <v>47</v>
      </c>
      <c r="W2019">
        <v>2</v>
      </c>
      <c r="X2019">
        <v>4</v>
      </c>
      <c r="Y2019">
        <v>4645.6899999999996</v>
      </c>
      <c r="Z2019">
        <v>1515.5</v>
      </c>
      <c r="AA2019">
        <v>28</v>
      </c>
      <c r="AB2019">
        <v>5</v>
      </c>
      <c r="AC2019">
        <v>4</v>
      </c>
      <c r="AD2019">
        <v>3130.19</v>
      </c>
      <c r="AE2019">
        <f t="shared" si="220"/>
        <v>4</v>
      </c>
      <c r="AF2019">
        <f t="shared" si="219"/>
        <v>4</v>
      </c>
      <c r="AG2019">
        <f t="shared" si="216"/>
        <v>2</v>
      </c>
      <c r="AH2019">
        <f t="shared" si="217"/>
        <v>442</v>
      </c>
      <c r="AI2019" t="str">
        <f t="shared" si="218"/>
        <v>Platinum Customer</v>
      </c>
    </row>
    <row r="2020" spans="1:35" x14ac:dyDescent="0.3">
      <c r="A2020">
        <v>1322</v>
      </c>
      <c r="B2020" t="s">
        <v>5953</v>
      </c>
      <c r="C2020">
        <v>4017</v>
      </c>
      <c r="D2020" t="s">
        <v>53</v>
      </c>
      <c r="E2020" t="s">
        <v>25</v>
      </c>
      <c r="F2020">
        <v>8</v>
      </c>
      <c r="G2020" t="s">
        <v>5954</v>
      </c>
      <c r="H2020" t="s">
        <v>5322</v>
      </c>
      <c r="I2020" t="str">
        <f>VLOOKUP(A2020,[1]Transactions!$A$2:$Y$3480,8,FALSE)</f>
        <v>Standard</v>
      </c>
      <c r="J2020">
        <f>VLOOKUP(A2020,[1]Transactions!$A$2:$Y$3480,13,FALSE)</f>
        <v>1702.5499999999997</v>
      </c>
      <c r="K2020" s="4">
        <f>VLOOKUP(A2020,[1]Transactions!$A$2:$Y$3480,14,FALSE)</f>
        <v>38258</v>
      </c>
      <c r="M2020" t="b">
        <f>VLOOKUP(A2020,[1]Transactions!$A$2:$Y$3480,5,FALSE)</f>
        <v>0</v>
      </c>
      <c r="N2020" t="str">
        <f>VLOOKUP(A2020,[1]Transactions!$A$2:$Y$3480,6,FALSE)</f>
        <v>Approved</v>
      </c>
      <c r="O2020" t="str">
        <f>VLOOKUP(A2020,[1]Transactions!$A$1:$Y$3480,7,FALSE)</f>
        <v>Trek Bicycles</v>
      </c>
      <c r="P2020" t="s">
        <v>43</v>
      </c>
      <c r="Q2020">
        <v>37</v>
      </c>
      <c r="R2020" t="s">
        <v>474</v>
      </c>
      <c r="S2020" t="s">
        <v>45</v>
      </c>
      <c r="T2020" t="s">
        <v>31</v>
      </c>
      <c r="U2020" t="s">
        <v>32</v>
      </c>
      <c r="V2020" t="s">
        <v>33</v>
      </c>
      <c r="W2020">
        <v>1</v>
      </c>
      <c r="X2020">
        <v>4</v>
      </c>
      <c r="Y2020">
        <v>6024.35</v>
      </c>
      <c r="Z2020">
        <v>2015.51</v>
      </c>
      <c r="AA2020">
        <v>18</v>
      </c>
      <c r="AB2020">
        <v>63</v>
      </c>
      <c r="AC2020">
        <v>4</v>
      </c>
      <c r="AD2020">
        <v>4008.84</v>
      </c>
      <c r="AE2020">
        <f t="shared" si="220"/>
        <v>2</v>
      </c>
      <c r="AF2020">
        <f t="shared" si="219"/>
        <v>4</v>
      </c>
      <c r="AG2020">
        <f t="shared" si="216"/>
        <v>2</v>
      </c>
      <c r="AH2020">
        <f t="shared" si="217"/>
        <v>242</v>
      </c>
      <c r="AI2020" t="str">
        <f t="shared" si="218"/>
        <v>Gold Customerr</v>
      </c>
    </row>
    <row r="2021" spans="1:35" x14ac:dyDescent="0.3">
      <c r="A2021">
        <v>1859</v>
      </c>
      <c r="B2021" t="s">
        <v>5955</v>
      </c>
      <c r="C2021">
        <v>2287</v>
      </c>
      <c r="D2021" t="s">
        <v>24</v>
      </c>
      <c r="E2021" t="s">
        <v>25</v>
      </c>
      <c r="F2021">
        <v>7</v>
      </c>
      <c r="G2021" t="s">
        <v>5956</v>
      </c>
      <c r="H2021" t="s">
        <v>5957</v>
      </c>
      <c r="I2021" t="str">
        <f>VLOOKUP(A2021,[1]Transactions!$A$2:$Y$3480,8,FALSE)</f>
        <v>Standard</v>
      </c>
      <c r="J2021">
        <f>VLOOKUP(A2021,[1]Transactions!$A$2:$Y$3480,13,FALSE)</f>
        <v>771.12</v>
      </c>
      <c r="K2021" s="4">
        <f>VLOOKUP(A2021,[1]Transactions!$A$2:$Y$3480,14,FALSE)</f>
        <v>40487</v>
      </c>
      <c r="M2021" t="b">
        <f>VLOOKUP(A2021,[1]Transactions!$A$2:$Y$3480,5,FALSE)</f>
        <v>0</v>
      </c>
      <c r="N2021" t="str">
        <f>VLOOKUP(A2021,[1]Transactions!$A$2:$Y$3480,6,FALSE)</f>
        <v>Approved</v>
      </c>
      <c r="O2021" t="str">
        <f>VLOOKUP(A2021,[1]Transactions!$A$1:$Y$3480,7,FALSE)</f>
        <v>OHM Cycles</v>
      </c>
      <c r="P2021" t="s">
        <v>43</v>
      </c>
      <c r="Q2021">
        <v>81</v>
      </c>
      <c r="R2021" t="s">
        <v>352</v>
      </c>
      <c r="S2021" t="s">
        <v>219</v>
      </c>
      <c r="T2021" t="s">
        <v>46</v>
      </c>
      <c r="U2021" t="s">
        <v>32</v>
      </c>
      <c r="V2021" t="s">
        <v>33</v>
      </c>
      <c r="W2021">
        <v>12</v>
      </c>
      <c r="X2021">
        <v>5</v>
      </c>
      <c r="Y2021">
        <v>6599.45</v>
      </c>
      <c r="Z2021">
        <v>4243.8599999999997</v>
      </c>
      <c r="AA2021">
        <v>30</v>
      </c>
      <c r="AB2021">
        <v>76</v>
      </c>
      <c r="AC2021">
        <v>5</v>
      </c>
      <c r="AD2021">
        <v>2355.59</v>
      </c>
      <c r="AE2021">
        <f t="shared" si="220"/>
        <v>2</v>
      </c>
      <c r="AF2021">
        <f t="shared" ref="AF2021:AF2022" si="221">_xlfn.IFS(AC2021&gt;=14,1,AND(AC2021&lt;=14,AC2021&gt;7),2,AND(AC2021&lt;=7,AC2021&gt;=5),3,AND(AC2021&lt;=4,AC2021&gt;0),4)</f>
        <v>3</v>
      </c>
      <c r="AG2021">
        <f t="shared" si="216"/>
        <v>3</v>
      </c>
      <c r="AH2021">
        <f t="shared" si="217"/>
        <v>233</v>
      </c>
      <c r="AI2021" t="str">
        <f t="shared" si="218"/>
        <v>Gold Customerr</v>
      </c>
    </row>
    <row r="2022" spans="1:35" x14ac:dyDescent="0.3">
      <c r="A2022">
        <v>355</v>
      </c>
      <c r="B2022" t="s">
        <v>5958</v>
      </c>
      <c r="C2022">
        <v>2193</v>
      </c>
      <c r="D2022" t="s">
        <v>24</v>
      </c>
      <c r="E2022" t="s">
        <v>25</v>
      </c>
      <c r="F2022">
        <v>8</v>
      </c>
      <c r="G2022" t="s">
        <v>2275</v>
      </c>
      <c r="H2022" t="s">
        <v>5959</v>
      </c>
      <c r="I2022" t="str">
        <f>VLOOKUP(A2022,[1]Transactions!$A$2:$Y$3480,8,FALSE)</f>
        <v>Road</v>
      </c>
      <c r="J2022">
        <f>VLOOKUP(A2022,[1]Transactions!$A$2:$Y$3480,13,FALSE)</f>
        <v>709.34</v>
      </c>
      <c r="K2022" s="4">
        <f>VLOOKUP(A2022,[1]Transactions!$A$2:$Y$3480,14,FALSE)</f>
        <v>34115</v>
      </c>
      <c r="M2022" t="b">
        <f>VLOOKUP(A2022,[1]Transactions!$A$2:$Y$3480,5,FALSE)</f>
        <v>1</v>
      </c>
      <c r="N2022" t="str">
        <f>VLOOKUP(A2022,[1]Transactions!$A$2:$Y$3480,6,FALSE)</f>
        <v>Approved</v>
      </c>
      <c r="O2022" t="str">
        <f>VLOOKUP(A2022,[1]Transactions!$A$1:$Y$3480,7,FALSE)</f>
        <v>Giant Bicycles</v>
      </c>
      <c r="P2022" t="s">
        <v>43</v>
      </c>
      <c r="Q2022">
        <v>97</v>
      </c>
      <c r="R2022" t="s">
        <v>5960</v>
      </c>
      <c r="S2022" t="s">
        <v>57</v>
      </c>
      <c r="T2022" t="s">
        <v>31</v>
      </c>
      <c r="U2022" t="s">
        <v>32</v>
      </c>
      <c r="V2022" t="s">
        <v>33</v>
      </c>
      <c r="W2022">
        <v>3</v>
      </c>
      <c r="X2022">
        <v>5</v>
      </c>
      <c r="Y2022">
        <v>4674.0200000000004</v>
      </c>
      <c r="Z2022">
        <v>2011.27</v>
      </c>
      <c r="AA2022">
        <v>41</v>
      </c>
      <c r="AB2022">
        <v>45</v>
      </c>
      <c r="AC2022">
        <v>5</v>
      </c>
      <c r="AD2022">
        <v>2662.75</v>
      </c>
      <c r="AE2022">
        <f t="shared" si="220"/>
        <v>2</v>
      </c>
      <c r="AF2022">
        <f t="shared" si="221"/>
        <v>3</v>
      </c>
      <c r="AG2022">
        <f t="shared" si="216"/>
        <v>3</v>
      </c>
      <c r="AH2022">
        <f t="shared" si="217"/>
        <v>233</v>
      </c>
      <c r="AI2022" t="str">
        <f t="shared" si="218"/>
        <v>Gold Customerr</v>
      </c>
    </row>
    <row r="2023" spans="1:35" x14ac:dyDescent="0.3">
      <c r="A2023">
        <v>1841</v>
      </c>
      <c r="B2023" t="s">
        <v>5961</v>
      </c>
      <c r="C2023">
        <v>2070</v>
      </c>
      <c r="D2023" t="s">
        <v>24</v>
      </c>
      <c r="E2023" t="s">
        <v>25</v>
      </c>
      <c r="F2023">
        <v>11</v>
      </c>
      <c r="G2023" t="s">
        <v>5962</v>
      </c>
      <c r="H2023" t="s">
        <v>5963</v>
      </c>
      <c r="I2023" t="str">
        <f>VLOOKUP(A2023,[1]Transactions!$A$2:$Y$3480,8,FALSE)</f>
        <v>Standard</v>
      </c>
      <c r="J2023">
        <f>VLOOKUP(A2023,[1]Transactions!$A$2:$Y$3480,13,FALSE)</f>
        <v>50.66</v>
      </c>
      <c r="K2023" s="4">
        <f>VLOOKUP(A2023,[1]Transactions!$A$2:$Y$3480,14,FALSE)</f>
        <v>42458</v>
      </c>
      <c r="M2023" t="b">
        <f>VLOOKUP(A2023,[1]Transactions!$A$2:$Y$3480,5,FALSE)</f>
        <v>0</v>
      </c>
      <c r="N2023" t="str">
        <f>VLOOKUP(A2023,[1]Transactions!$A$2:$Y$3480,6,FALSE)</f>
        <v>Approved</v>
      </c>
      <c r="O2023" t="str">
        <f>VLOOKUP(A2023,[1]Transactions!$A$1:$Y$3480,7,FALSE)</f>
        <v>Solex</v>
      </c>
      <c r="P2023" t="s">
        <v>28</v>
      </c>
      <c r="Q2023">
        <v>63</v>
      </c>
      <c r="R2023" t="s">
        <v>303</v>
      </c>
      <c r="S2023" t="s">
        <v>7272</v>
      </c>
      <c r="T2023" t="s">
        <v>38</v>
      </c>
      <c r="U2023" t="s">
        <v>32</v>
      </c>
      <c r="V2023" t="s">
        <v>47</v>
      </c>
      <c r="W2023">
        <v>2</v>
      </c>
      <c r="X2023">
        <v>3</v>
      </c>
      <c r="Y2023">
        <v>4263.92</v>
      </c>
      <c r="Z2023">
        <v>2586.84</v>
      </c>
      <c r="AA2023">
        <v>24</v>
      </c>
      <c r="AB2023">
        <v>36</v>
      </c>
      <c r="AC2023">
        <v>3</v>
      </c>
      <c r="AD2023">
        <v>1677.08</v>
      </c>
      <c r="AE2023">
        <f t="shared" si="220"/>
        <v>3</v>
      </c>
      <c r="AF2023">
        <f t="shared" si="219"/>
        <v>4</v>
      </c>
      <c r="AG2023">
        <f t="shared" si="216"/>
        <v>4</v>
      </c>
      <c r="AH2023">
        <f t="shared" si="217"/>
        <v>344</v>
      </c>
      <c r="AI2023" t="str">
        <f t="shared" si="218"/>
        <v>Silver Customer</v>
      </c>
    </row>
    <row r="2024" spans="1:35" x14ac:dyDescent="0.3">
      <c r="A2024">
        <v>1872</v>
      </c>
      <c r="B2024" t="s">
        <v>5964</v>
      </c>
      <c r="C2024">
        <v>2747</v>
      </c>
      <c r="D2024" t="s">
        <v>24</v>
      </c>
      <c r="E2024" t="s">
        <v>25</v>
      </c>
      <c r="F2024">
        <v>6</v>
      </c>
      <c r="G2024" t="s">
        <v>3292</v>
      </c>
      <c r="H2024" t="s">
        <v>5965</v>
      </c>
      <c r="I2024" t="str">
        <f>VLOOKUP(A2024,[1]Transactions!$A$2:$Y$3480,8,FALSE)</f>
        <v>Touring</v>
      </c>
      <c r="J2024">
        <f>VLOOKUP(A2024,[1]Transactions!$A$2:$Y$3480,13,FALSE)</f>
        <v>1103.43</v>
      </c>
      <c r="K2024" s="4">
        <f>VLOOKUP(A2024,[1]Transactions!$A$2:$Y$3480,14,FALSE)</f>
        <v>41701</v>
      </c>
      <c r="M2024" t="b">
        <f>VLOOKUP(A2024,[1]Transactions!$A$2:$Y$3480,5,FALSE)</f>
        <v>0</v>
      </c>
      <c r="N2024" t="str">
        <f>VLOOKUP(A2024,[1]Transactions!$A$2:$Y$3480,6,FALSE)</f>
        <v>Approved</v>
      </c>
      <c r="O2024" t="str">
        <f>VLOOKUP(A2024,[1]Transactions!$A$1:$Y$3480,7,FALSE)</f>
        <v>WeareA2B</v>
      </c>
      <c r="P2024" t="s">
        <v>28</v>
      </c>
      <c r="Q2024">
        <v>75</v>
      </c>
      <c r="R2024" t="s">
        <v>214</v>
      </c>
      <c r="S2024" t="s">
        <v>119</v>
      </c>
      <c r="T2024" t="s">
        <v>31</v>
      </c>
      <c r="U2024" t="s">
        <v>32</v>
      </c>
      <c r="V2024" t="s">
        <v>33</v>
      </c>
      <c r="W2024">
        <v>14</v>
      </c>
      <c r="X2024">
        <v>5</v>
      </c>
      <c r="Y2024">
        <v>5719.53</v>
      </c>
      <c r="Z2024">
        <v>3203.03</v>
      </c>
      <c r="AA2024">
        <v>47</v>
      </c>
      <c r="AB2024">
        <v>139</v>
      </c>
      <c r="AC2024">
        <v>5</v>
      </c>
      <c r="AD2024">
        <v>2516.5</v>
      </c>
      <c r="AE2024">
        <f t="shared" si="220"/>
        <v>1</v>
      </c>
      <c r="AF2024">
        <f>_xlfn.IFS(AC2024&gt;=14,1,AND(AC2024&lt;=14,AC2024&gt;7),2,AND(AC2024&lt;=7,AC2024&gt;=5),3,AND(AC2024&lt;=4,AC2024&gt;0),4)</f>
        <v>3</v>
      </c>
      <c r="AG2024">
        <f t="shared" si="216"/>
        <v>3</v>
      </c>
      <c r="AH2024">
        <f t="shared" si="217"/>
        <v>133</v>
      </c>
      <c r="AI2024" t="str">
        <f t="shared" si="218"/>
        <v>Bronz customer</v>
      </c>
    </row>
    <row r="2025" spans="1:35" x14ac:dyDescent="0.3">
      <c r="A2025">
        <v>990</v>
      </c>
      <c r="B2025" t="s">
        <v>5966</v>
      </c>
      <c r="C2025">
        <v>2560</v>
      </c>
      <c r="D2025" t="s">
        <v>24</v>
      </c>
      <c r="E2025" t="s">
        <v>25</v>
      </c>
      <c r="F2025">
        <v>7</v>
      </c>
      <c r="G2025" t="s">
        <v>5967</v>
      </c>
      <c r="H2025" t="s">
        <v>5968</v>
      </c>
      <c r="I2025" t="str">
        <f>VLOOKUP(A2025,[1]Transactions!$A$2:$Y$3480,8,FALSE)</f>
        <v>Standard</v>
      </c>
      <c r="J2025">
        <f>VLOOKUP(A2025,[1]Transactions!$A$2:$Y$3480,13,FALSE)</f>
        <v>502.47</v>
      </c>
      <c r="K2025" s="4">
        <f>VLOOKUP(A2025,[1]Transactions!$A$2:$Y$3480,14,FALSE)</f>
        <v>36498</v>
      </c>
      <c r="M2025" t="b">
        <f>VLOOKUP(A2025,[1]Transactions!$A$2:$Y$3480,5,FALSE)</f>
        <v>0</v>
      </c>
      <c r="N2025" t="str">
        <f>VLOOKUP(A2025,[1]Transactions!$A$2:$Y$3480,6,FALSE)</f>
        <v>Approved</v>
      </c>
      <c r="O2025" t="str">
        <f>VLOOKUP(A2025,[1]Transactions!$A$1:$Y$3480,7,FALSE)</f>
        <v>Solex</v>
      </c>
      <c r="P2025" t="s">
        <v>43</v>
      </c>
      <c r="Q2025">
        <v>56</v>
      </c>
      <c r="R2025" t="s">
        <v>429</v>
      </c>
      <c r="S2025" t="s">
        <v>119</v>
      </c>
      <c r="T2025" t="s">
        <v>31</v>
      </c>
      <c r="U2025" t="s">
        <v>32</v>
      </c>
      <c r="V2025" t="s">
        <v>33</v>
      </c>
      <c r="W2025">
        <v>14</v>
      </c>
      <c r="X2025">
        <v>7</v>
      </c>
      <c r="Y2025">
        <v>8441.6</v>
      </c>
      <c r="Z2025">
        <v>6088.11</v>
      </c>
      <c r="AA2025">
        <v>44</v>
      </c>
      <c r="AB2025">
        <v>11</v>
      </c>
      <c r="AC2025">
        <v>7</v>
      </c>
      <c r="AD2025">
        <v>2353.4899999999998</v>
      </c>
      <c r="AE2025">
        <f t="shared" si="220"/>
        <v>4</v>
      </c>
      <c r="AF2025">
        <f t="shared" si="219"/>
        <v>3</v>
      </c>
      <c r="AG2025">
        <f t="shared" si="216"/>
        <v>3</v>
      </c>
      <c r="AH2025">
        <f t="shared" si="217"/>
        <v>433</v>
      </c>
      <c r="AI2025" t="str">
        <f t="shared" si="218"/>
        <v>Platinum Customer</v>
      </c>
    </row>
    <row r="2026" spans="1:35" x14ac:dyDescent="0.3">
      <c r="A2026">
        <v>619</v>
      </c>
      <c r="B2026" t="s">
        <v>5969</v>
      </c>
      <c r="C2026">
        <v>2066</v>
      </c>
      <c r="D2026" t="s">
        <v>24</v>
      </c>
      <c r="E2026" t="s">
        <v>25</v>
      </c>
      <c r="F2026">
        <v>9</v>
      </c>
      <c r="G2026" t="s">
        <v>5970</v>
      </c>
      <c r="H2026" t="s">
        <v>171</v>
      </c>
      <c r="I2026" t="str">
        <f>VLOOKUP(A2026,[1]Transactions!$A$2:$Y$3480,8,FALSE)</f>
        <v>Standard</v>
      </c>
      <c r="J2026">
        <f>VLOOKUP(A2026,[1]Transactions!$A$2:$Y$3480,13,FALSE)</f>
        <v>1055.82</v>
      </c>
      <c r="K2026" s="4">
        <f>VLOOKUP(A2026,[1]Transactions!$A$2:$Y$3480,14,FALSE)</f>
        <v>38193</v>
      </c>
      <c r="M2026" t="b">
        <f>VLOOKUP(A2026,[1]Transactions!$A$2:$Y$3480,5,FALSE)</f>
        <v>0</v>
      </c>
      <c r="N2026" t="str">
        <f>VLOOKUP(A2026,[1]Transactions!$A$2:$Y$3480,6,FALSE)</f>
        <v>Approved</v>
      </c>
      <c r="O2026" t="str">
        <f>VLOOKUP(A2026,[1]Transactions!$A$1:$Y$3480,7,FALSE)</f>
        <v>Giant Bicycles</v>
      </c>
      <c r="P2026" t="s">
        <v>28</v>
      </c>
      <c r="Q2026">
        <v>39</v>
      </c>
      <c r="R2026" t="s">
        <v>261</v>
      </c>
      <c r="S2026" t="s">
        <v>176</v>
      </c>
      <c r="T2026" t="s">
        <v>31</v>
      </c>
      <c r="U2026" t="s">
        <v>32</v>
      </c>
      <c r="V2026" t="s">
        <v>47</v>
      </c>
      <c r="W2026">
        <v>20</v>
      </c>
      <c r="X2026">
        <v>7</v>
      </c>
      <c r="Y2026">
        <v>7042.71</v>
      </c>
      <c r="Z2026">
        <v>3664.36</v>
      </c>
      <c r="AA2026">
        <v>43</v>
      </c>
      <c r="AB2026">
        <v>65</v>
      </c>
      <c r="AC2026">
        <v>7</v>
      </c>
      <c r="AD2026">
        <v>3378.35</v>
      </c>
      <c r="AE2026">
        <f t="shared" si="220"/>
        <v>2</v>
      </c>
      <c r="AF2026">
        <f t="shared" si="219"/>
        <v>3</v>
      </c>
      <c r="AG2026">
        <f t="shared" si="216"/>
        <v>2</v>
      </c>
      <c r="AH2026">
        <f t="shared" si="217"/>
        <v>232</v>
      </c>
      <c r="AI2026" t="str">
        <f t="shared" si="218"/>
        <v>Gold Customerr</v>
      </c>
    </row>
    <row r="2027" spans="1:35" x14ac:dyDescent="0.3">
      <c r="A2027">
        <v>257</v>
      </c>
      <c r="B2027" t="s">
        <v>5971</v>
      </c>
      <c r="C2027">
        <v>2324</v>
      </c>
      <c r="D2027" t="s">
        <v>24</v>
      </c>
      <c r="E2027" t="s">
        <v>25</v>
      </c>
      <c r="F2027">
        <v>5</v>
      </c>
      <c r="G2027" t="s">
        <v>5972</v>
      </c>
      <c r="I2027" t="str">
        <f>VLOOKUP(A2027,[1]Transactions!$A$2:$Y$3480,8,FALSE)</f>
        <v>Standard</v>
      </c>
      <c r="J2027">
        <f>VLOOKUP(A2027,[1]Transactions!$A$2:$Y$3480,13,FALSE)</f>
        <v>1028.76</v>
      </c>
      <c r="K2027" s="4">
        <f>VLOOKUP(A2027,[1]Transactions!$A$2:$Y$3480,14,FALSE)</f>
        <v>42145</v>
      </c>
      <c r="M2027" t="b">
        <f>VLOOKUP(A2027,[1]Transactions!$A$2:$Y$3480,5,FALSE)</f>
        <v>0</v>
      </c>
      <c r="N2027" t="str">
        <f>VLOOKUP(A2027,[1]Transactions!$A$2:$Y$3480,6,FALSE)</f>
        <v>Approved</v>
      </c>
      <c r="O2027" t="str">
        <f>VLOOKUP(A2027,[1]Transactions!$A$1:$Y$3480,7,FALSE)</f>
        <v>WeareA2B</v>
      </c>
      <c r="P2027" t="s">
        <v>43</v>
      </c>
      <c r="Q2027">
        <v>70</v>
      </c>
      <c r="R2027" t="s">
        <v>80</v>
      </c>
      <c r="S2027" t="s">
        <v>119</v>
      </c>
      <c r="T2027" t="s">
        <v>38</v>
      </c>
      <c r="U2027" t="s">
        <v>32</v>
      </c>
      <c r="V2027" t="s">
        <v>33</v>
      </c>
      <c r="W2027">
        <v>19</v>
      </c>
      <c r="X2027">
        <v>5</v>
      </c>
      <c r="Y2027">
        <v>7616.05</v>
      </c>
      <c r="Z2027">
        <v>3965.52</v>
      </c>
      <c r="AA2027">
        <v>54</v>
      </c>
      <c r="AB2027">
        <v>92</v>
      </c>
      <c r="AC2027">
        <v>5</v>
      </c>
      <c r="AD2027">
        <v>3650.53</v>
      </c>
      <c r="AE2027">
        <f t="shared" si="220"/>
        <v>1</v>
      </c>
      <c r="AF2027">
        <f>_xlfn.IFS(AC2027&gt;=14,1,AND(AC2027&lt;=14,AC2027&gt;7),2,AND(AC2027&lt;=7,AC2027&gt;=5),3,AND(AC2027&lt;=4,AC2027&gt;0),4)</f>
        <v>3</v>
      </c>
      <c r="AG2027">
        <f t="shared" si="216"/>
        <v>2</v>
      </c>
      <c r="AH2027">
        <f t="shared" si="217"/>
        <v>132</v>
      </c>
      <c r="AI2027" t="str">
        <f t="shared" si="218"/>
        <v>Bronz customer</v>
      </c>
    </row>
    <row r="2028" spans="1:35" x14ac:dyDescent="0.3">
      <c r="A2028">
        <v>517</v>
      </c>
      <c r="B2028" t="s">
        <v>5973</v>
      </c>
      <c r="C2028">
        <v>2027</v>
      </c>
      <c r="D2028" t="s">
        <v>24</v>
      </c>
      <c r="E2028" t="s">
        <v>25</v>
      </c>
      <c r="F2028">
        <v>11</v>
      </c>
      <c r="G2028" t="s">
        <v>5974</v>
      </c>
      <c r="H2028" t="s">
        <v>5975</v>
      </c>
      <c r="I2028" t="str">
        <f>VLOOKUP(A2028,[1]Transactions!$A$2:$Y$3480,8,FALSE)</f>
        <v>Standard</v>
      </c>
      <c r="J2028">
        <f>VLOOKUP(A2028,[1]Transactions!$A$2:$Y$3480,13,FALSE)</f>
        <v>1660.88</v>
      </c>
      <c r="K2028" s="4">
        <f>VLOOKUP(A2028,[1]Transactions!$A$2:$Y$3480,14,FALSE)</f>
        <v>40672</v>
      </c>
      <c r="M2028" t="b">
        <f>VLOOKUP(A2028,[1]Transactions!$A$2:$Y$3480,5,FALSE)</f>
        <v>1</v>
      </c>
      <c r="N2028" t="str">
        <f>VLOOKUP(A2028,[1]Transactions!$A$2:$Y$3480,6,FALSE)</f>
        <v>Approved</v>
      </c>
      <c r="O2028" t="str">
        <f>VLOOKUP(A2028,[1]Transactions!$A$1:$Y$3480,7,FALSE)</f>
        <v>WeareA2B</v>
      </c>
      <c r="P2028" t="s">
        <v>43</v>
      </c>
      <c r="Q2028">
        <v>73</v>
      </c>
      <c r="R2028" t="s">
        <v>607</v>
      </c>
      <c r="S2028" t="s">
        <v>176</v>
      </c>
      <c r="T2028" t="s">
        <v>31</v>
      </c>
      <c r="U2028" t="s">
        <v>32</v>
      </c>
      <c r="V2028" t="s">
        <v>33</v>
      </c>
      <c r="W2028">
        <v>3</v>
      </c>
      <c r="X2028">
        <v>6</v>
      </c>
      <c r="Y2028">
        <v>5083.1099999999997</v>
      </c>
      <c r="Z2028">
        <v>2450.9499999999998</v>
      </c>
      <c r="AA2028">
        <v>35</v>
      </c>
      <c r="AB2028">
        <v>10</v>
      </c>
      <c r="AC2028">
        <v>6</v>
      </c>
      <c r="AD2028">
        <v>2632.16</v>
      </c>
      <c r="AE2028">
        <f t="shared" si="220"/>
        <v>4</v>
      </c>
      <c r="AF2028">
        <f t="shared" si="219"/>
        <v>3</v>
      </c>
      <c r="AG2028">
        <f t="shared" si="216"/>
        <v>3</v>
      </c>
      <c r="AH2028">
        <f t="shared" si="217"/>
        <v>433</v>
      </c>
      <c r="AI2028" t="str">
        <f t="shared" si="218"/>
        <v>Platinum Customer</v>
      </c>
    </row>
    <row r="2029" spans="1:35" x14ac:dyDescent="0.3">
      <c r="A2029">
        <v>1724</v>
      </c>
      <c r="B2029" t="s">
        <v>5976</v>
      </c>
      <c r="C2029">
        <v>2137</v>
      </c>
      <c r="D2029" t="s">
        <v>24</v>
      </c>
      <c r="E2029" t="s">
        <v>25</v>
      </c>
      <c r="F2029">
        <v>12</v>
      </c>
      <c r="G2029" t="s">
        <v>5977</v>
      </c>
      <c r="H2029" t="s">
        <v>2038</v>
      </c>
      <c r="I2029" t="str">
        <f>VLOOKUP(A2029,[1]Transactions!$A$2:$Y$3480,8,FALSE)</f>
        <v>Road</v>
      </c>
      <c r="J2029">
        <f>VLOOKUP(A2029,[1]Transactions!$A$2:$Y$3480,13,FALSE)</f>
        <v>309.80999999999995</v>
      </c>
      <c r="K2029" s="4">
        <f>VLOOKUP(A2029,[1]Transactions!$A$2:$Y$3480,14,FALSE)</f>
        <v>37698</v>
      </c>
      <c r="M2029" t="b">
        <f>VLOOKUP(A2029,[1]Transactions!$A$2:$Y$3480,5,FALSE)</f>
        <v>0</v>
      </c>
      <c r="N2029" t="str">
        <f>VLOOKUP(A2029,[1]Transactions!$A$2:$Y$3480,6,FALSE)</f>
        <v>Approved</v>
      </c>
      <c r="O2029" t="str">
        <f>VLOOKUP(A2029,[1]Transactions!$A$1:$Y$3480,7,FALSE)</f>
        <v>Norco Bicycles</v>
      </c>
      <c r="P2029" t="s">
        <v>43</v>
      </c>
      <c r="Q2029">
        <v>28</v>
      </c>
      <c r="R2029" t="s">
        <v>283</v>
      </c>
      <c r="S2029" t="s">
        <v>96</v>
      </c>
      <c r="T2029" t="s">
        <v>46</v>
      </c>
      <c r="U2029" t="s">
        <v>32</v>
      </c>
      <c r="V2029" t="s">
        <v>33</v>
      </c>
      <c r="W2029">
        <v>4</v>
      </c>
      <c r="X2029">
        <v>4</v>
      </c>
      <c r="Y2029">
        <v>2074.23</v>
      </c>
      <c r="Z2029">
        <v>1115.6500000000001</v>
      </c>
      <c r="AA2029">
        <v>21</v>
      </c>
      <c r="AB2029">
        <v>103</v>
      </c>
      <c r="AC2029">
        <v>4</v>
      </c>
      <c r="AD2029">
        <v>958.58</v>
      </c>
      <c r="AE2029">
        <f t="shared" si="220"/>
        <v>1</v>
      </c>
      <c r="AF2029">
        <f t="shared" si="219"/>
        <v>4</v>
      </c>
      <c r="AG2029">
        <f t="shared" si="216"/>
        <v>4</v>
      </c>
      <c r="AH2029">
        <f t="shared" si="217"/>
        <v>144</v>
      </c>
      <c r="AI2029" t="str">
        <f t="shared" si="218"/>
        <v>Bronz customer</v>
      </c>
    </row>
    <row r="2030" spans="1:35" x14ac:dyDescent="0.3">
      <c r="A2030">
        <v>342</v>
      </c>
      <c r="B2030" t="s">
        <v>5978</v>
      </c>
      <c r="C2030">
        <v>2040</v>
      </c>
      <c r="D2030" t="s">
        <v>24</v>
      </c>
      <c r="E2030" t="s">
        <v>25</v>
      </c>
      <c r="F2030">
        <v>10</v>
      </c>
      <c r="G2030" t="s">
        <v>5979</v>
      </c>
      <c r="H2030" t="s">
        <v>4978</v>
      </c>
      <c r="I2030" t="str">
        <f>VLOOKUP(A2030,[1]Transactions!$A$2:$Y$3480,8,FALSE)</f>
        <v>Road</v>
      </c>
      <c r="J2030">
        <f>VLOOKUP(A2030,[1]Transactions!$A$2:$Y$3480,13,FALSE)</f>
        <v>957.02</v>
      </c>
      <c r="K2030" s="4">
        <f>VLOOKUP(A2030,[1]Transactions!$A$2:$Y$3480,14,FALSE)</f>
        <v>40670</v>
      </c>
      <c r="M2030" t="b">
        <f>VLOOKUP(A2030,[1]Transactions!$A$2:$Y$3480,5,FALSE)</f>
        <v>0</v>
      </c>
      <c r="N2030" t="str">
        <f>VLOOKUP(A2030,[1]Transactions!$A$2:$Y$3480,6,FALSE)</f>
        <v>Approved</v>
      </c>
      <c r="O2030" t="str">
        <f>VLOOKUP(A2030,[1]Transactions!$A$1:$Y$3480,7,FALSE)</f>
        <v>Solex</v>
      </c>
      <c r="P2030" t="s">
        <v>28</v>
      </c>
      <c r="Q2030">
        <v>40</v>
      </c>
      <c r="R2030" t="s">
        <v>4079</v>
      </c>
      <c r="S2030" t="s">
        <v>30</v>
      </c>
      <c r="T2030" t="s">
        <v>46</v>
      </c>
      <c r="U2030" t="s">
        <v>32</v>
      </c>
      <c r="V2030" t="s">
        <v>47</v>
      </c>
      <c r="W2030">
        <v>2</v>
      </c>
      <c r="X2030">
        <v>3</v>
      </c>
      <c r="Y2030">
        <v>1960.04</v>
      </c>
      <c r="Z2030">
        <v>1491.18</v>
      </c>
      <c r="AA2030">
        <v>33</v>
      </c>
      <c r="AB2030">
        <v>93</v>
      </c>
      <c r="AC2030">
        <v>3</v>
      </c>
      <c r="AD2030">
        <v>468.86</v>
      </c>
      <c r="AE2030">
        <f t="shared" si="220"/>
        <v>1</v>
      </c>
      <c r="AF2030">
        <f t="shared" si="219"/>
        <v>4</v>
      </c>
      <c r="AG2030">
        <f t="shared" si="216"/>
        <v>4</v>
      </c>
      <c r="AH2030">
        <f t="shared" si="217"/>
        <v>144</v>
      </c>
      <c r="AI2030" t="str">
        <f t="shared" si="218"/>
        <v>Bronz customer</v>
      </c>
    </row>
    <row r="2031" spans="1:35" x14ac:dyDescent="0.3">
      <c r="A2031">
        <v>2085</v>
      </c>
      <c r="B2031" t="s">
        <v>5980</v>
      </c>
      <c r="C2031">
        <v>3196</v>
      </c>
      <c r="D2031" t="s">
        <v>40</v>
      </c>
      <c r="E2031" t="s">
        <v>25</v>
      </c>
      <c r="F2031">
        <v>7</v>
      </c>
      <c r="G2031" t="s">
        <v>5981</v>
      </c>
      <c r="H2031" t="s">
        <v>5982</v>
      </c>
      <c r="I2031" t="str">
        <f>VLOOKUP(A2031,[1]Transactions!$A$2:$Y$3480,8,FALSE)</f>
        <v>Road</v>
      </c>
      <c r="J2031">
        <f>VLOOKUP(A2031,[1]Transactions!$A$2:$Y$3480,13,FALSE)</f>
        <v>445.20999999999992</v>
      </c>
      <c r="K2031" s="4">
        <f>VLOOKUP(A2031,[1]Transactions!$A$2:$Y$3480,14,FALSE)</f>
        <v>37873</v>
      </c>
      <c r="M2031" t="b">
        <f>VLOOKUP(A2031,[1]Transactions!$A$2:$Y$3480,5,FALSE)</f>
        <v>1</v>
      </c>
      <c r="N2031" t="str">
        <f>VLOOKUP(A2031,[1]Transactions!$A$2:$Y$3480,6,FALSE)</f>
        <v>Approved</v>
      </c>
      <c r="O2031" t="str">
        <f>VLOOKUP(A2031,[1]Transactions!$A$1:$Y$3480,7,FALSE)</f>
        <v>Norco Bicycles</v>
      </c>
      <c r="P2031" t="s">
        <v>43</v>
      </c>
      <c r="Q2031">
        <v>83</v>
      </c>
      <c r="R2031" t="s">
        <v>88</v>
      </c>
      <c r="S2031" t="s">
        <v>30</v>
      </c>
      <c r="T2031" t="s">
        <v>31</v>
      </c>
      <c r="U2031" t="s">
        <v>32</v>
      </c>
      <c r="V2031" t="s">
        <v>47</v>
      </c>
      <c r="W2031">
        <v>11</v>
      </c>
      <c r="X2031">
        <v>3</v>
      </c>
      <c r="Y2031">
        <v>4294.1400000000003</v>
      </c>
      <c r="Z2031">
        <v>2097.79</v>
      </c>
      <c r="AA2031">
        <v>64</v>
      </c>
      <c r="AB2031">
        <v>27</v>
      </c>
      <c r="AC2031">
        <v>3</v>
      </c>
      <c r="AD2031">
        <v>2196.35</v>
      </c>
      <c r="AE2031">
        <f t="shared" si="220"/>
        <v>3</v>
      </c>
      <c r="AF2031">
        <f t="shared" si="219"/>
        <v>4</v>
      </c>
      <c r="AG2031">
        <f t="shared" si="216"/>
        <v>3</v>
      </c>
      <c r="AH2031">
        <f t="shared" si="217"/>
        <v>343</v>
      </c>
      <c r="AI2031" t="str">
        <f t="shared" si="218"/>
        <v>Silver Customer</v>
      </c>
    </row>
    <row r="2032" spans="1:35" x14ac:dyDescent="0.3">
      <c r="A2032">
        <v>2651</v>
      </c>
      <c r="B2032" t="s">
        <v>5983</v>
      </c>
      <c r="C2032">
        <v>2298</v>
      </c>
      <c r="D2032" t="s">
        <v>24</v>
      </c>
      <c r="E2032" t="s">
        <v>25</v>
      </c>
      <c r="F2032">
        <v>6</v>
      </c>
      <c r="G2032" t="s">
        <v>5984</v>
      </c>
      <c r="H2032" t="s">
        <v>5985</v>
      </c>
      <c r="I2032" t="str">
        <f>VLOOKUP(A2032,[1]Transactions!$A$2:$Y$3480,8,FALSE)</f>
        <v>Road</v>
      </c>
      <c r="J2032">
        <f>VLOOKUP(A2032,[1]Transactions!$A$2:$Y$3480,13,FALSE)</f>
        <v>445.20999999999992</v>
      </c>
      <c r="K2032" s="4">
        <f>VLOOKUP(A2032,[1]Transactions!$A$2:$Y$3480,14,FALSE)</f>
        <v>33429</v>
      </c>
      <c r="M2032" t="b">
        <f>VLOOKUP(A2032,[1]Transactions!$A$2:$Y$3480,5,FALSE)</f>
        <v>0</v>
      </c>
      <c r="N2032" t="str">
        <f>VLOOKUP(A2032,[1]Transactions!$A$2:$Y$3480,6,FALSE)</f>
        <v>Cancelled</v>
      </c>
      <c r="O2032" t="str">
        <f>VLOOKUP(A2032,[1]Transactions!$A$1:$Y$3480,7,FALSE)</f>
        <v>Norco Bicycles</v>
      </c>
      <c r="P2032" t="s">
        <v>28</v>
      </c>
      <c r="Q2032">
        <v>10</v>
      </c>
      <c r="R2032" t="s">
        <v>449</v>
      </c>
      <c r="S2032" t="s">
        <v>119</v>
      </c>
      <c r="T2032" t="s">
        <v>31</v>
      </c>
      <c r="U2032" t="s">
        <v>32</v>
      </c>
      <c r="V2032" t="s">
        <v>33</v>
      </c>
      <c r="W2032">
        <v>10</v>
      </c>
      <c r="X2032">
        <v>7</v>
      </c>
      <c r="Y2032">
        <v>9379.39</v>
      </c>
      <c r="Z2032">
        <v>3305.9</v>
      </c>
      <c r="AA2032">
        <v>41</v>
      </c>
      <c r="AB2032">
        <v>15</v>
      </c>
      <c r="AC2032">
        <v>7</v>
      </c>
      <c r="AD2032">
        <v>6073.49</v>
      </c>
      <c r="AE2032">
        <f t="shared" si="220"/>
        <v>4</v>
      </c>
      <c r="AF2032">
        <f t="shared" si="219"/>
        <v>3</v>
      </c>
      <c r="AG2032">
        <f t="shared" si="216"/>
        <v>1</v>
      </c>
      <c r="AH2032">
        <f t="shared" si="217"/>
        <v>431</v>
      </c>
      <c r="AI2032" t="str">
        <f t="shared" si="218"/>
        <v>Platinum Customer</v>
      </c>
    </row>
    <row r="2033" spans="1:35" x14ac:dyDescent="0.3">
      <c r="A2033">
        <v>3097</v>
      </c>
      <c r="B2033" t="s">
        <v>5986</v>
      </c>
      <c r="C2033">
        <v>2170</v>
      </c>
      <c r="D2033" t="s">
        <v>24</v>
      </c>
      <c r="E2033" t="s">
        <v>25</v>
      </c>
      <c r="F2033">
        <v>5</v>
      </c>
      <c r="G2033" t="s">
        <v>5987</v>
      </c>
      <c r="H2033" t="s">
        <v>5988</v>
      </c>
      <c r="I2033" t="str">
        <f>VLOOKUP(A2033,[1]Transactions!$A$2:$Y$3480,8,FALSE)</f>
        <v>Road</v>
      </c>
      <c r="J2033">
        <f>VLOOKUP(A2033,[1]Transactions!$A$2:$Y$3480,13,FALSE)</f>
        <v>830.2399999999999</v>
      </c>
      <c r="K2033" s="4">
        <f>VLOOKUP(A2033,[1]Transactions!$A$2:$Y$3480,14,FALSE)</f>
        <v>33364</v>
      </c>
      <c r="M2033" t="b">
        <f>VLOOKUP(A2033,[1]Transactions!$A$2:$Y$3480,5,FALSE)</f>
        <v>0</v>
      </c>
      <c r="N2033" t="str">
        <f>VLOOKUP(A2033,[1]Transactions!$A$2:$Y$3480,6,FALSE)</f>
        <v>Approved</v>
      </c>
      <c r="O2033" t="str">
        <f>VLOOKUP(A2033,[1]Transactions!$A$1:$Y$3480,7,FALSE)</f>
        <v>Norco Bicycles</v>
      </c>
      <c r="P2033" t="s">
        <v>28</v>
      </c>
      <c r="Q2033">
        <v>2</v>
      </c>
      <c r="R2033" t="s">
        <v>107</v>
      </c>
      <c r="S2033" t="s">
        <v>45</v>
      </c>
      <c r="T2033" t="s">
        <v>38</v>
      </c>
      <c r="U2033" t="s">
        <v>32</v>
      </c>
      <c r="V2033" t="s">
        <v>33</v>
      </c>
      <c r="W2033">
        <v>19</v>
      </c>
      <c r="X2033">
        <v>3</v>
      </c>
      <c r="Y2033">
        <v>3076.92</v>
      </c>
      <c r="Z2033">
        <v>649.85</v>
      </c>
      <c r="AA2033">
        <v>42</v>
      </c>
      <c r="AB2033">
        <v>60</v>
      </c>
      <c r="AC2033">
        <v>3</v>
      </c>
      <c r="AD2033">
        <v>2427.0700000000002</v>
      </c>
      <c r="AE2033">
        <f t="shared" si="220"/>
        <v>2</v>
      </c>
      <c r="AF2033">
        <f t="shared" si="219"/>
        <v>4</v>
      </c>
      <c r="AG2033">
        <f t="shared" si="216"/>
        <v>3</v>
      </c>
      <c r="AH2033">
        <f t="shared" si="217"/>
        <v>243</v>
      </c>
      <c r="AI2033" t="str">
        <f t="shared" si="218"/>
        <v>Gold Customerr</v>
      </c>
    </row>
    <row r="2034" spans="1:35" x14ac:dyDescent="0.3">
      <c r="A2034">
        <v>252</v>
      </c>
      <c r="B2034" t="s">
        <v>5989</v>
      </c>
      <c r="C2034">
        <v>2304</v>
      </c>
      <c r="D2034" t="s">
        <v>24</v>
      </c>
      <c r="E2034" t="s">
        <v>25</v>
      </c>
      <c r="F2034">
        <v>7</v>
      </c>
      <c r="G2034" t="s">
        <v>1539</v>
      </c>
      <c r="H2034" t="s">
        <v>3020</v>
      </c>
      <c r="I2034" t="str">
        <f>VLOOKUP(A2034,[1]Transactions!$A$2:$Y$3480,8,FALSE)</f>
        <v>Standard</v>
      </c>
      <c r="J2034">
        <f>VLOOKUP(A2034,[1]Transactions!$A$2:$Y$3480,13,FALSE)</f>
        <v>1055.82</v>
      </c>
      <c r="K2034" s="4">
        <f>VLOOKUP(A2034,[1]Transactions!$A$2:$Y$3480,14,FALSE)</f>
        <v>41533</v>
      </c>
      <c r="M2034" t="b">
        <f>VLOOKUP(A2034,[1]Transactions!$A$2:$Y$3480,5,FALSE)</f>
        <v>0</v>
      </c>
      <c r="N2034" t="str">
        <f>VLOOKUP(A2034,[1]Transactions!$A$2:$Y$3480,6,FALSE)</f>
        <v>Approved</v>
      </c>
      <c r="O2034" t="str">
        <f>VLOOKUP(A2034,[1]Transactions!$A$1:$Y$3480,7,FALSE)</f>
        <v>Giant Bicycles</v>
      </c>
      <c r="P2034" t="s">
        <v>43</v>
      </c>
      <c r="Q2034">
        <v>39</v>
      </c>
      <c r="R2034" t="s">
        <v>437</v>
      </c>
      <c r="S2034" t="s">
        <v>176</v>
      </c>
      <c r="T2034" t="s">
        <v>31</v>
      </c>
      <c r="U2034" t="s">
        <v>32</v>
      </c>
      <c r="V2034" t="s">
        <v>33</v>
      </c>
      <c r="W2034">
        <v>13</v>
      </c>
      <c r="X2034">
        <v>5</v>
      </c>
      <c r="Y2034">
        <v>5565.48</v>
      </c>
      <c r="Z2034">
        <v>2967.84</v>
      </c>
      <c r="AA2034">
        <v>37</v>
      </c>
      <c r="AB2034">
        <v>62</v>
      </c>
      <c r="AC2034">
        <v>5</v>
      </c>
      <c r="AD2034">
        <v>2597.64</v>
      </c>
      <c r="AE2034">
        <f t="shared" si="220"/>
        <v>2</v>
      </c>
      <c r="AF2034">
        <f>_xlfn.IFS(AC2034&gt;=14,1,AND(AC2034&lt;=14,AC2034&gt;7),2,AND(AC2034&lt;=7,AC2034&gt;=5),3,AND(AC2034&lt;=4,AC2034&gt;0),4)</f>
        <v>3</v>
      </c>
      <c r="AG2034">
        <f t="shared" si="216"/>
        <v>3</v>
      </c>
      <c r="AH2034">
        <f t="shared" si="217"/>
        <v>233</v>
      </c>
      <c r="AI2034" t="str">
        <f t="shared" si="218"/>
        <v>Gold Customerr</v>
      </c>
    </row>
    <row r="2035" spans="1:35" x14ac:dyDescent="0.3">
      <c r="A2035">
        <v>930</v>
      </c>
      <c r="B2035" t="s">
        <v>5990</v>
      </c>
      <c r="C2035">
        <v>2477</v>
      </c>
      <c r="D2035" t="s">
        <v>24</v>
      </c>
      <c r="E2035" t="s">
        <v>25</v>
      </c>
      <c r="F2035">
        <v>6</v>
      </c>
      <c r="G2035" t="s">
        <v>5991</v>
      </c>
      <c r="H2035" t="s">
        <v>2731</v>
      </c>
      <c r="I2035" t="str">
        <f>VLOOKUP(A2035,[1]Transactions!$A$2:$Y$3480,8,FALSE)</f>
        <v>Standard</v>
      </c>
      <c r="J2035">
        <f>VLOOKUP(A2035,[1]Transactions!$A$2:$Y$3480,13,FALSE)</f>
        <v>43.97</v>
      </c>
      <c r="K2035" s="4">
        <f>VLOOKUP(A2035,[1]Transactions!$A$2:$Y$3480,14,FALSE)</f>
        <v>35470</v>
      </c>
      <c r="M2035" t="b">
        <f>VLOOKUP(A2035,[1]Transactions!$A$2:$Y$3480,5,FALSE)</f>
        <v>0</v>
      </c>
      <c r="N2035" t="str">
        <f>VLOOKUP(A2035,[1]Transactions!$A$2:$Y$3480,6,FALSE)</f>
        <v>Approved</v>
      </c>
      <c r="O2035" t="str">
        <f>VLOOKUP(A2035,[1]Transactions!$A$1:$Y$3480,7,FALSE)</f>
        <v>WeareA2B</v>
      </c>
      <c r="P2035" t="s">
        <v>43</v>
      </c>
      <c r="Q2035">
        <v>86</v>
      </c>
      <c r="R2035" t="s">
        <v>425</v>
      </c>
      <c r="S2035" t="s">
        <v>57</v>
      </c>
      <c r="T2035" t="s">
        <v>31</v>
      </c>
      <c r="U2035" t="s">
        <v>32</v>
      </c>
      <c r="V2035" t="s">
        <v>33</v>
      </c>
      <c r="W2035">
        <v>8</v>
      </c>
      <c r="X2035">
        <v>2</v>
      </c>
      <c r="Y2035">
        <v>1431.17</v>
      </c>
      <c r="Z2035">
        <v>1280.28</v>
      </c>
      <c r="AA2035">
        <v>48</v>
      </c>
      <c r="AB2035">
        <v>147</v>
      </c>
      <c r="AC2035">
        <v>2</v>
      </c>
      <c r="AD2035">
        <v>150.88999999999999</v>
      </c>
      <c r="AE2035">
        <f t="shared" si="220"/>
        <v>1</v>
      </c>
      <c r="AF2035">
        <f t="shared" si="219"/>
        <v>4</v>
      </c>
      <c r="AG2035">
        <f t="shared" si="216"/>
        <v>4</v>
      </c>
      <c r="AH2035">
        <f t="shared" si="217"/>
        <v>144</v>
      </c>
      <c r="AI2035" t="str">
        <f t="shared" si="218"/>
        <v>Bronz customer</v>
      </c>
    </row>
    <row r="2036" spans="1:35" x14ac:dyDescent="0.3">
      <c r="A2036">
        <v>1364</v>
      </c>
      <c r="B2036" t="s">
        <v>5992</v>
      </c>
      <c r="C2036">
        <v>3222</v>
      </c>
      <c r="D2036" t="s">
        <v>40</v>
      </c>
      <c r="E2036" t="s">
        <v>25</v>
      </c>
      <c r="F2036">
        <v>6</v>
      </c>
      <c r="G2036" t="s">
        <v>5993</v>
      </c>
      <c r="H2036" t="s">
        <v>5994</v>
      </c>
      <c r="I2036" t="str">
        <f>VLOOKUP(A2036,[1]Transactions!$A$2:$Y$3480,8,FALSE)</f>
        <v>Standard</v>
      </c>
      <c r="J2036">
        <f>VLOOKUP(A2036,[1]Transactions!$A$2:$Y$3480,13,FALSE)</f>
        <v>437.46</v>
      </c>
      <c r="K2036" s="4">
        <f>VLOOKUP(A2036,[1]Transactions!$A$2:$Y$3480,14,FALSE)</f>
        <v>35052</v>
      </c>
      <c r="M2036" t="b">
        <f>VLOOKUP(A2036,[1]Transactions!$A$2:$Y$3480,5,FALSE)</f>
        <v>1</v>
      </c>
      <c r="N2036" t="str">
        <f>VLOOKUP(A2036,[1]Transactions!$A$2:$Y$3480,6,FALSE)</f>
        <v>Approved</v>
      </c>
      <c r="O2036" t="str">
        <f>VLOOKUP(A2036,[1]Transactions!$A$1:$Y$3480,7,FALSE)</f>
        <v>Solex</v>
      </c>
      <c r="P2036" t="s">
        <v>28</v>
      </c>
      <c r="Q2036">
        <v>99</v>
      </c>
      <c r="R2036" t="s">
        <v>44</v>
      </c>
      <c r="S2036" t="s">
        <v>119</v>
      </c>
      <c r="T2036" t="s">
        <v>31</v>
      </c>
      <c r="U2036" t="s">
        <v>32</v>
      </c>
      <c r="V2036" t="s">
        <v>47</v>
      </c>
      <c r="W2036">
        <v>21</v>
      </c>
      <c r="X2036">
        <v>4</v>
      </c>
      <c r="Y2036">
        <v>3804.88</v>
      </c>
      <c r="Z2036">
        <v>2770.99</v>
      </c>
      <c r="AA2036">
        <v>42</v>
      </c>
      <c r="AB2036">
        <v>64</v>
      </c>
      <c r="AC2036">
        <v>4</v>
      </c>
      <c r="AD2036">
        <v>1033.8900000000001</v>
      </c>
      <c r="AE2036">
        <f t="shared" si="220"/>
        <v>2</v>
      </c>
      <c r="AF2036">
        <f t="shared" si="219"/>
        <v>4</v>
      </c>
      <c r="AG2036">
        <f t="shared" si="216"/>
        <v>4</v>
      </c>
      <c r="AH2036">
        <f t="shared" si="217"/>
        <v>244</v>
      </c>
      <c r="AI2036" t="str">
        <f t="shared" si="218"/>
        <v>Gold Customerr</v>
      </c>
    </row>
    <row r="2037" spans="1:35" x14ac:dyDescent="0.3">
      <c r="A2037">
        <v>2286</v>
      </c>
      <c r="B2037" t="s">
        <v>5995</v>
      </c>
      <c r="C2037">
        <v>3630</v>
      </c>
      <c r="D2037" t="s">
        <v>40</v>
      </c>
      <c r="E2037" t="s">
        <v>25</v>
      </c>
      <c r="F2037">
        <v>3</v>
      </c>
      <c r="G2037" t="s">
        <v>5996</v>
      </c>
      <c r="H2037" t="s">
        <v>5997</v>
      </c>
      <c r="I2037" t="str">
        <f>VLOOKUP(A2037,[1]Transactions!$A$2:$Y$3480,8,FALSE)</f>
        <v>Touring</v>
      </c>
      <c r="J2037">
        <f>VLOOKUP(A2037,[1]Transactions!$A$2:$Y$3480,13,FALSE)</f>
        <v>1010.02</v>
      </c>
      <c r="K2037" s="4">
        <f>VLOOKUP(A2037,[1]Transactions!$A$2:$Y$3480,14,FALSE)</f>
        <v>38193</v>
      </c>
      <c r="M2037" t="b">
        <f>VLOOKUP(A2037,[1]Transactions!$A$2:$Y$3480,5,FALSE)</f>
        <v>0</v>
      </c>
      <c r="N2037" t="str">
        <f>VLOOKUP(A2037,[1]Transactions!$A$2:$Y$3480,6,FALSE)</f>
        <v>Approved</v>
      </c>
      <c r="O2037" t="str">
        <f>VLOOKUP(A2037,[1]Transactions!$A$1:$Y$3480,7,FALSE)</f>
        <v>Giant Bicycles</v>
      </c>
      <c r="P2037" t="s">
        <v>43</v>
      </c>
      <c r="Q2037">
        <v>20</v>
      </c>
      <c r="R2037" t="s">
        <v>500</v>
      </c>
      <c r="S2037" t="s">
        <v>119</v>
      </c>
      <c r="T2037" t="s">
        <v>46</v>
      </c>
      <c r="U2037" t="s">
        <v>32</v>
      </c>
      <c r="V2037" t="s">
        <v>47</v>
      </c>
      <c r="W2037">
        <v>5</v>
      </c>
      <c r="X2037">
        <v>5</v>
      </c>
      <c r="Y2037">
        <v>4606.01</v>
      </c>
      <c r="Z2037">
        <v>1727.28</v>
      </c>
      <c r="AA2037">
        <v>25</v>
      </c>
      <c r="AB2037">
        <v>49</v>
      </c>
      <c r="AC2037">
        <v>5</v>
      </c>
      <c r="AD2037">
        <v>2878.73</v>
      </c>
      <c r="AE2037">
        <f t="shared" si="220"/>
        <v>2</v>
      </c>
      <c r="AF2037">
        <f t="shared" ref="AF2037:AF2039" si="222">_xlfn.IFS(AC2037&gt;=14,1,AND(AC2037&lt;=14,AC2037&gt;7),2,AND(AC2037&lt;=7,AC2037&gt;=5),3,AND(AC2037&lt;=4,AC2037&gt;0),4)</f>
        <v>3</v>
      </c>
      <c r="AG2037">
        <f t="shared" si="216"/>
        <v>3</v>
      </c>
      <c r="AH2037">
        <f t="shared" si="217"/>
        <v>233</v>
      </c>
      <c r="AI2037" t="str">
        <f t="shared" si="218"/>
        <v>Gold Customerr</v>
      </c>
    </row>
    <row r="2038" spans="1:35" x14ac:dyDescent="0.3">
      <c r="A2038">
        <v>2821</v>
      </c>
      <c r="B2038" t="s">
        <v>5998</v>
      </c>
      <c r="C2038">
        <v>2099</v>
      </c>
      <c r="D2038" t="s">
        <v>24</v>
      </c>
      <c r="E2038" t="s">
        <v>25</v>
      </c>
      <c r="F2038">
        <v>11</v>
      </c>
      <c r="G2038" t="s">
        <v>5999</v>
      </c>
      <c r="H2038" t="s">
        <v>6000</v>
      </c>
      <c r="I2038" t="str">
        <f>VLOOKUP(A2038,[1]Transactions!$A$2:$Y$3480,8,FALSE)</f>
        <v>Standard</v>
      </c>
      <c r="J2038">
        <f>VLOOKUP(A2038,[1]Transactions!$A$2:$Y$3480,13,FALSE)</f>
        <v>110.56</v>
      </c>
      <c r="K2038" s="4">
        <f>VLOOKUP(A2038,[1]Transactions!$A$2:$Y$3480,14,FALSE)</f>
        <v>38206</v>
      </c>
      <c r="M2038" t="b">
        <f>VLOOKUP(A2038,[1]Transactions!$A$2:$Y$3480,5,FALSE)</f>
        <v>0</v>
      </c>
      <c r="N2038" t="str">
        <f>VLOOKUP(A2038,[1]Transactions!$A$2:$Y$3480,6,FALSE)</f>
        <v>Approved</v>
      </c>
      <c r="O2038" t="str">
        <f>VLOOKUP(A2038,[1]Transactions!$A$1:$Y$3480,7,FALSE)</f>
        <v>OHM Cycles</v>
      </c>
      <c r="P2038" t="s">
        <v>28</v>
      </c>
      <c r="Q2038">
        <v>13</v>
      </c>
      <c r="R2038" t="s">
        <v>917</v>
      </c>
      <c r="S2038" t="s">
        <v>176</v>
      </c>
      <c r="T2038" t="s">
        <v>38</v>
      </c>
      <c r="U2038" t="s">
        <v>32</v>
      </c>
      <c r="V2038" t="s">
        <v>47</v>
      </c>
      <c r="W2038">
        <v>11</v>
      </c>
      <c r="X2038">
        <v>5</v>
      </c>
      <c r="Y2038">
        <v>4455.08</v>
      </c>
      <c r="Z2038">
        <v>2983.17</v>
      </c>
      <c r="AA2038">
        <v>35</v>
      </c>
      <c r="AB2038">
        <v>51</v>
      </c>
      <c r="AC2038">
        <v>5</v>
      </c>
      <c r="AD2038">
        <v>1471.91</v>
      </c>
      <c r="AE2038">
        <f t="shared" si="220"/>
        <v>2</v>
      </c>
      <c r="AF2038">
        <f t="shared" si="222"/>
        <v>3</v>
      </c>
      <c r="AG2038">
        <f t="shared" si="216"/>
        <v>4</v>
      </c>
      <c r="AH2038">
        <f t="shared" si="217"/>
        <v>234</v>
      </c>
      <c r="AI2038" t="str">
        <f t="shared" si="218"/>
        <v>Gold Customerr</v>
      </c>
    </row>
    <row r="2039" spans="1:35" x14ac:dyDescent="0.3">
      <c r="A2039">
        <v>653</v>
      </c>
      <c r="B2039" t="s">
        <v>6001</v>
      </c>
      <c r="C2039">
        <v>2519</v>
      </c>
      <c r="D2039" t="s">
        <v>24</v>
      </c>
      <c r="E2039" t="s">
        <v>25</v>
      </c>
      <c r="F2039">
        <v>4</v>
      </c>
      <c r="G2039" t="s">
        <v>6002</v>
      </c>
      <c r="H2039" t="s">
        <v>6003</v>
      </c>
      <c r="I2039" t="str">
        <f>VLOOKUP(A2039,[1]Transactions!$A$2:$Y$3480,8,FALSE)</f>
        <v>Standard</v>
      </c>
      <c r="J2039">
        <f>VLOOKUP(A2039,[1]Transactions!$A$2:$Y$3480,13,FALSE)</f>
        <v>1230.3000000000002</v>
      </c>
      <c r="K2039" s="4">
        <f>VLOOKUP(A2039,[1]Transactions!$A$2:$Y$3480,14,FALSE)</f>
        <v>34115</v>
      </c>
      <c r="M2039" t="b">
        <f>VLOOKUP(A2039,[1]Transactions!$A$2:$Y$3480,5,FALSE)</f>
        <v>1</v>
      </c>
      <c r="N2039" t="str">
        <f>VLOOKUP(A2039,[1]Transactions!$A$2:$Y$3480,6,FALSE)</f>
        <v>Approved</v>
      </c>
      <c r="O2039" t="str">
        <f>VLOOKUP(A2039,[1]Transactions!$A$1:$Y$3480,7,FALSE)</f>
        <v>WeareA2B</v>
      </c>
      <c r="P2039" t="s">
        <v>28</v>
      </c>
      <c r="Q2039">
        <v>68</v>
      </c>
      <c r="R2039" t="s">
        <v>253</v>
      </c>
      <c r="S2039" t="s">
        <v>45</v>
      </c>
      <c r="T2039" t="s">
        <v>38</v>
      </c>
      <c r="U2039" t="s">
        <v>32</v>
      </c>
      <c r="V2039" t="s">
        <v>33</v>
      </c>
      <c r="W2039">
        <v>19</v>
      </c>
      <c r="X2039">
        <v>5</v>
      </c>
      <c r="Y2039">
        <v>4502.58</v>
      </c>
      <c r="Z2039">
        <v>1878.74</v>
      </c>
      <c r="AA2039">
        <v>52</v>
      </c>
      <c r="AB2039">
        <v>37</v>
      </c>
      <c r="AC2039">
        <v>5</v>
      </c>
      <c r="AD2039">
        <v>2623.84</v>
      </c>
      <c r="AE2039">
        <f t="shared" si="220"/>
        <v>3</v>
      </c>
      <c r="AF2039">
        <f t="shared" si="222"/>
        <v>3</v>
      </c>
      <c r="AG2039">
        <f t="shared" si="216"/>
        <v>3</v>
      </c>
      <c r="AH2039">
        <f t="shared" si="217"/>
        <v>333</v>
      </c>
      <c r="AI2039" t="str">
        <f t="shared" si="218"/>
        <v>Silver Customer</v>
      </c>
    </row>
    <row r="2040" spans="1:35" x14ac:dyDescent="0.3">
      <c r="A2040">
        <v>1113</v>
      </c>
      <c r="B2040" t="s">
        <v>6004</v>
      </c>
      <c r="C2040">
        <v>2037</v>
      </c>
      <c r="D2040" t="s">
        <v>24</v>
      </c>
      <c r="E2040" t="s">
        <v>25</v>
      </c>
      <c r="F2040">
        <v>12</v>
      </c>
      <c r="G2040" t="s">
        <v>6005</v>
      </c>
      <c r="H2040" t="s">
        <v>6006</v>
      </c>
      <c r="I2040" t="str">
        <f>VLOOKUP(A2040,[1]Transactions!$A$2:$Y$3480,8,FALSE)</f>
        <v>Standard</v>
      </c>
      <c r="J2040">
        <f>VLOOKUP(A2040,[1]Transactions!$A$2:$Y$3480,13,FALSE)</f>
        <v>547.28</v>
      </c>
      <c r="K2040" s="4">
        <f>VLOOKUP(A2040,[1]Transactions!$A$2:$Y$3480,14,FALSE)</f>
        <v>35667</v>
      </c>
      <c r="M2040" t="b">
        <f>VLOOKUP(A2040,[1]Transactions!$A$2:$Y$3480,5,FALSE)</f>
        <v>1</v>
      </c>
      <c r="N2040" t="str">
        <f>VLOOKUP(A2040,[1]Transactions!$A$2:$Y$3480,6,FALSE)</f>
        <v>Approved</v>
      </c>
      <c r="O2040" t="str">
        <f>VLOOKUP(A2040,[1]Transactions!$A$1:$Y$3480,7,FALSE)</f>
        <v>WeareA2B</v>
      </c>
      <c r="P2040" t="s">
        <v>28</v>
      </c>
      <c r="Q2040">
        <v>45</v>
      </c>
      <c r="R2040" t="s">
        <v>1053</v>
      </c>
      <c r="S2040" t="s">
        <v>176</v>
      </c>
      <c r="T2040" t="s">
        <v>31</v>
      </c>
      <c r="U2040" t="s">
        <v>32</v>
      </c>
      <c r="V2040" t="s">
        <v>47</v>
      </c>
      <c r="W2040">
        <v>6</v>
      </c>
      <c r="X2040">
        <v>9</v>
      </c>
      <c r="Y2040">
        <v>10999.37</v>
      </c>
      <c r="Z2040">
        <v>4926.8900000000003</v>
      </c>
      <c r="AA2040">
        <v>28</v>
      </c>
      <c r="AB2040">
        <v>26</v>
      </c>
      <c r="AC2040">
        <v>9</v>
      </c>
      <c r="AD2040">
        <v>6072.48</v>
      </c>
      <c r="AE2040">
        <f t="shared" si="220"/>
        <v>3</v>
      </c>
      <c r="AF2040">
        <f t="shared" si="219"/>
        <v>2</v>
      </c>
      <c r="AG2040">
        <f t="shared" si="216"/>
        <v>1</v>
      </c>
      <c r="AH2040">
        <f t="shared" si="217"/>
        <v>321</v>
      </c>
      <c r="AI2040" t="str">
        <f t="shared" si="218"/>
        <v>Silver Customer</v>
      </c>
    </row>
    <row r="2041" spans="1:35" x14ac:dyDescent="0.3">
      <c r="A2041">
        <v>923</v>
      </c>
      <c r="B2041" t="s">
        <v>6007</v>
      </c>
      <c r="C2041">
        <v>4131</v>
      </c>
      <c r="D2041" t="s">
        <v>53</v>
      </c>
      <c r="E2041" t="s">
        <v>25</v>
      </c>
      <c r="F2041">
        <v>4</v>
      </c>
      <c r="G2041" t="s">
        <v>919</v>
      </c>
      <c r="H2041" t="s">
        <v>6008</v>
      </c>
      <c r="I2041" t="str">
        <f>VLOOKUP(A2041,[1]Transactions!$A$2:$Y$3480,8,FALSE)</f>
        <v>Road</v>
      </c>
      <c r="J2041">
        <f>VLOOKUP(A2041,[1]Transactions!$A$2:$Y$3480,13,FALSE)</f>
        <v>198.22000000000003</v>
      </c>
      <c r="K2041" s="4">
        <f>VLOOKUP(A2041,[1]Transactions!$A$2:$Y$3480,14,FALSE)</f>
        <v>33879</v>
      </c>
      <c r="M2041" t="b">
        <f>VLOOKUP(A2041,[1]Transactions!$A$2:$Y$3480,5,FALSE)</f>
        <v>1</v>
      </c>
      <c r="N2041" t="str">
        <f>VLOOKUP(A2041,[1]Transactions!$A$2:$Y$3480,6,FALSE)</f>
        <v>Approved</v>
      </c>
      <c r="O2041" t="str">
        <f>VLOOKUP(A2041,[1]Transactions!$A$1:$Y$3480,7,FALSE)</f>
        <v>Giant Bicycles</v>
      </c>
      <c r="P2041" t="s">
        <v>28</v>
      </c>
      <c r="Q2041">
        <v>44</v>
      </c>
      <c r="R2041" t="s">
        <v>599</v>
      </c>
      <c r="S2041" t="s">
        <v>45</v>
      </c>
      <c r="T2041" t="s">
        <v>46</v>
      </c>
      <c r="U2041" t="s">
        <v>32</v>
      </c>
      <c r="V2041" t="s">
        <v>47</v>
      </c>
      <c r="W2041">
        <v>19</v>
      </c>
      <c r="X2041">
        <v>7</v>
      </c>
      <c r="Y2041">
        <v>6019.19</v>
      </c>
      <c r="Z2041">
        <v>2682.03</v>
      </c>
      <c r="AA2041">
        <v>43</v>
      </c>
      <c r="AB2041">
        <v>32</v>
      </c>
      <c r="AC2041">
        <v>7</v>
      </c>
      <c r="AD2041">
        <v>3337.16</v>
      </c>
      <c r="AE2041">
        <f t="shared" si="220"/>
        <v>3</v>
      </c>
      <c r="AF2041">
        <f t="shared" si="219"/>
        <v>3</v>
      </c>
      <c r="AG2041">
        <f t="shared" si="216"/>
        <v>2</v>
      </c>
      <c r="AH2041">
        <f t="shared" si="217"/>
        <v>332</v>
      </c>
      <c r="AI2041" t="str">
        <f t="shared" si="218"/>
        <v>Silver Customer</v>
      </c>
    </row>
    <row r="2042" spans="1:35" x14ac:dyDescent="0.3">
      <c r="A2042">
        <v>312</v>
      </c>
      <c r="B2042" t="s">
        <v>6009</v>
      </c>
      <c r="C2042">
        <v>2216</v>
      </c>
      <c r="D2042" t="s">
        <v>24</v>
      </c>
      <c r="E2042" t="s">
        <v>25</v>
      </c>
      <c r="F2042">
        <v>10</v>
      </c>
      <c r="G2042" t="s">
        <v>6010</v>
      </c>
      <c r="H2042" t="s">
        <v>6011</v>
      </c>
      <c r="I2042" t="str">
        <f>VLOOKUP(A2042,[1]Transactions!$A$2:$Y$3480,8,FALSE)</f>
        <v>Standard</v>
      </c>
      <c r="J2042">
        <f>VLOOKUP(A2042,[1]Transactions!$A$2:$Y$3480,13,FALSE)</f>
        <v>448.67999999999995</v>
      </c>
      <c r="K2042" s="4">
        <f>VLOOKUP(A2042,[1]Transactions!$A$2:$Y$3480,14,FALSE)</f>
        <v>42688</v>
      </c>
      <c r="M2042" t="b">
        <f>VLOOKUP(A2042,[1]Transactions!$A$2:$Y$3480,5,FALSE)</f>
        <v>0</v>
      </c>
      <c r="N2042" t="str">
        <f>VLOOKUP(A2042,[1]Transactions!$A$2:$Y$3480,6,FALSE)</f>
        <v>Approved</v>
      </c>
      <c r="O2042" t="str">
        <f>VLOOKUP(A2042,[1]Transactions!$A$1:$Y$3480,7,FALSE)</f>
        <v>Giant Bicycles</v>
      </c>
      <c r="P2042" t="s">
        <v>28</v>
      </c>
      <c r="Q2042">
        <v>44</v>
      </c>
      <c r="R2042" t="s">
        <v>123</v>
      </c>
      <c r="S2042" t="s">
        <v>45</v>
      </c>
      <c r="T2042" t="s">
        <v>38</v>
      </c>
      <c r="U2042" t="s">
        <v>32</v>
      </c>
      <c r="V2042" t="s">
        <v>33</v>
      </c>
      <c r="W2042">
        <v>6</v>
      </c>
      <c r="X2042">
        <v>5</v>
      </c>
      <c r="Y2042">
        <v>6921.42</v>
      </c>
      <c r="Z2042">
        <v>2351.04</v>
      </c>
      <c r="AA2042">
        <v>62</v>
      </c>
      <c r="AB2042">
        <v>13</v>
      </c>
      <c r="AC2042">
        <v>5</v>
      </c>
      <c r="AD2042">
        <v>4570.38</v>
      </c>
      <c r="AE2042">
        <f t="shared" si="220"/>
        <v>4</v>
      </c>
      <c r="AF2042">
        <f>_xlfn.IFS(AC2042&gt;=14,1,AND(AC2042&lt;=14,AC2042&gt;7),2,AND(AC2042&lt;=7,AC2042&gt;=5),3,AND(AC2042&lt;=4,AC2042&gt;0),4)</f>
        <v>3</v>
      </c>
      <c r="AG2042">
        <f t="shared" si="216"/>
        <v>1</v>
      </c>
      <c r="AH2042">
        <f t="shared" si="217"/>
        <v>431</v>
      </c>
      <c r="AI2042" t="str">
        <f t="shared" si="218"/>
        <v>Platinum Customer</v>
      </c>
    </row>
    <row r="2043" spans="1:35" x14ac:dyDescent="0.3">
      <c r="A2043">
        <v>592</v>
      </c>
      <c r="B2043" t="s">
        <v>6012</v>
      </c>
      <c r="C2043">
        <v>4300</v>
      </c>
      <c r="D2043" t="s">
        <v>53</v>
      </c>
      <c r="E2043" t="s">
        <v>25</v>
      </c>
      <c r="F2043">
        <v>8</v>
      </c>
      <c r="G2043" t="s">
        <v>6013</v>
      </c>
      <c r="H2043" t="s">
        <v>6014</v>
      </c>
      <c r="I2043" t="str">
        <f>VLOOKUP(A2043,[1]Transactions!$A$2:$Y$3480,8,FALSE)</f>
        <v>Standard</v>
      </c>
      <c r="J2043">
        <f>VLOOKUP(A2043,[1]Transactions!$A$2:$Y$3480,13,FALSE)</f>
        <v>57.72999999999999</v>
      </c>
      <c r="K2043" s="4">
        <f>VLOOKUP(A2043,[1]Transactions!$A$2:$Y$3480,14,FALSE)</f>
        <v>33888</v>
      </c>
      <c r="M2043" t="b">
        <f>VLOOKUP(A2043,[1]Transactions!$A$2:$Y$3480,5,FALSE)</f>
        <v>0</v>
      </c>
      <c r="N2043" t="str">
        <f>VLOOKUP(A2043,[1]Transactions!$A$2:$Y$3480,6,FALSE)</f>
        <v>Approved</v>
      </c>
      <c r="O2043" t="str">
        <f>VLOOKUP(A2043,[1]Transactions!$A$1:$Y$3480,7,FALSE)</f>
        <v>Giant Bicycles</v>
      </c>
      <c r="P2043" t="s">
        <v>28</v>
      </c>
      <c r="Q2043">
        <v>73</v>
      </c>
      <c r="R2043" t="s">
        <v>658</v>
      </c>
      <c r="S2043" t="s">
        <v>119</v>
      </c>
      <c r="T2043" t="s">
        <v>31</v>
      </c>
      <c r="U2043" t="s">
        <v>32</v>
      </c>
      <c r="V2043" t="s">
        <v>47</v>
      </c>
      <c r="W2043">
        <v>2</v>
      </c>
      <c r="X2043">
        <v>4</v>
      </c>
      <c r="Y2043">
        <v>3192.94</v>
      </c>
      <c r="Z2043">
        <v>2121.41</v>
      </c>
      <c r="AA2043">
        <v>27</v>
      </c>
      <c r="AB2043">
        <v>199</v>
      </c>
      <c r="AC2043">
        <v>4</v>
      </c>
      <c r="AD2043">
        <v>1071.53</v>
      </c>
      <c r="AE2043">
        <f t="shared" si="220"/>
        <v>1</v>
      </c>
      <c r="AF2043">
        <f t="shared" si="219"/>
        <v>4</v>
      </c>
      <c r="AG2043">
        <f t="shared" si="216"/>
        <v>4</v>
      </c>
      <c r="AH2043">
        <f t="shared" si="217"/>
        <v>144</v>
      </c>
      <c r="AI2043" t="str">
        <f t="shared" si="218"/>
        <v>Bronz customer</v>
      </c>
    </row>
    <row r="2044" spans="1:35" x14ac:dyDescent="0.3">
      <c r="A2044">
        <v>135</v>
      </c>
      <c r="B2044" t="s">
        <v>6015</v>
      </c>
      <c r="C2044">
        <v>3201</v>
      </c>
      <c r="D2044" t="s">
        <v>40</v>
      </c>
      <c r="E2044" t="s">
        <v>25</v>
      </c>
      <c r="F2044">
        <v>6</v>
      </c>
      <c r="G2044" t="s">
        <v>6016</v>
      </c>
      <c r="H2044" t="s">
        <v>6017</v>
      </c>
      <c r="I2044" t="str">
        <f>VLOOKUP(A2044,[1]Transactions!$A$2:$Y$3480,8,FALSE)</f>
        <v>Road</v>
      </c>
      <c r="J2044">
        <f>VLOOKUP(A2044,[1]Transactions!$A$2:$Y$3480,13,FALSE)</f>
        <v>198.22000000000003</v>
      </c>
      <c r="K2044" s="4">
        <f>VLOOKUP(A2044,[1]Transactions!$A$2:$Y$3480,14,FALSE)</f>
        <v>38859</v>
      </c>
      <c r="M2044" t="b">
        <f>VLOOKUP(A2044,[1]Transactions!$A$2:$Y$3480,5,FALSE)</f>
        <v>0</v>
      </c>
      <c r="N2044" t="str">
        <f>VLOOKUP(A2044,[1]Transactions!$A$2:$Y$3480,6,FALSE)</f>
        <v>Approved</v>
      </c>
      <c r="O2044" t="str">
        <f>VLOOKUP(A2044,[1]Transactions!$A$1:$Y$3480,7,FALSE)</f>
        <v>Giant Bicycles</v>
      </c>
      <c r="P2044" t="s">
        <v>43</v>
      </c>
      <c r="Q2044">
        <v>18</v>
      </c>
      <c r="R2044" t="s">
        <v>111</v>
      </c>
      <c r="S2044" t="s">
        <v>219</v>
      </c>
      <c r="T2044" t="s">
        <v>31</v>
      </c>
      <c r="U2044" t="s">
        <v>32</v>
      </c>
      <c r="V2044" t="s">
        <v>47</v>
      </c>
      <c r="W2044">
        <v>3</v>
      </c>
      <c r="X2044">
        <v>6</v>
      </c>
      <c r="Y2044">
        <v>4966.2700000000004</v>
      </c>
      <c r="Z2044">
        <v>1712.2</v>
      </c>
      <c r="AA2044">
        <v>45</v>
      </c>
      <c r="AB2044">
        <v>115</v>
      </c>
      <c r="AC2044">
        <v>6</v>
      </c>
      <c r="AD2044">
        <v>3254.07</v>
      </c>
      <c r="AE2044">
        <f t="shared" si="220"/>
        <v>1</v>
      </c>
      <c r="AF2044">
        <f t="shared" si="219"/>
        <v>3</v>
      </c>
      <c r="AG2044">
        <f t="shared" si="216"/>
        <v>2</v>
      </c>
      <c r="AH2044">
        <f t="shared" si="217"/>
        <v>132</v>
      </c>
      <c r="AI2044" t="str">
        <f t="shared" si="218"/>
        <v>Bronz customer</v>
      </c>
    </row>
    <row r="2045" spans="1:35" x14ac:dyDescent="0.3">
      <c r="A2045">
        <v>784</v>
      </c>
      <c r="B2045" t="s">
        <v>6018</v>
      </c>
      <c r="C2045">
        <v>3201</v>
      </c>
      <c r="D2045" t="s">
        <v>40</v>
      </c>
      <c r="E2045" t="s">
        <v>25</v>
      </c>
      <c r="F2045">
        <v>6</v>
      </c>
      <c r="G2045" t="s">
        <v>6019</v>
      </c>
      <c r="H2045" t="s">
        <v>6020</v>
      </c>
      <c r="I2045" t="str">
        <f>VLOOKUP(A2045,[1]Transactions!$A$2:$Y$3480,8,FALSE)</f>
        <v>Standard</v>
      </c>
      <c r="J2045">
        <f>VLOOKUP(A2045,[1]Transactions!$A$2:$Y$3480,13,FALSE)</f>
        <v>64.509999999999991</v>
      </c>
      <c r="K2045" s="4">
        <f>VLOOKUP(A2045,[1]Transactions!$A$2:$Y$3480,14,FALSE)</f>
        <v>41533</v>
      </c>
      <c r="M2045" t="b">
        <f>VLOOKUP(A2045,[1]Transactions!$A$2:$Y$3480,5,FALSE)</f>
        <v>1</v>
      </c>
      <c r="N2045" t="str">
        <f>VLOOKUP(A2045,[1]Transactions!$A$2:$Y$3480,6,FALSE)</f>
        <v>Approved</v>
      </c>
      <c r="O2045" t="str">
        <f>VLOOKUP(A2045,[1]Transactions!$A$1:$Y$3480,7,FALSE)</f>
        <v>Norco Bicycles</v>
      </c>
      <c r="P2045" t="s">
        <v>28</v>
      </c>
      <c r="Q2045">
        <v>10</v>
      </c>
      <c r="R2045" t="s">
        <v>3711</v>
      </c>
      <c r="S2045" t="s">
        <v>219</v>
      </c>
      <c r="T2045" t="s">
        <v>46</v>
      </c>
      <c r="U2045" t="s">
        <v>32</v>
      </c>
      <c r="V2045" t="s">
        <v>33</v>
      </c>
      <c r="W2045">
        <v>22</v>
      </c>
      <c r="X2045">
        <v>2</v>
      </c>
      <c r="Y2045">
        <v>760.18</v>
      </c>
      <c r="Z2045">
        <v>456.11</v>
      </c>
      <c r="AA2045">
        <v>43</v>
      </c>
      <c r="AB2045">
        <v>143</v>
      </c>
      <c r="AC2045">
        <v>2</v>
      </c>
      <c r="AD2045">
        <v>304.07</v>
      </c>
      <c r="AE2045">
        <f t="shared" si="220"/>
        <v>1</v>
      </c>
      <c r="AF2045">
        <f t="shared" si="219"/>
        <v>4</v>
      </c>
      <c r="AG2045">
        <f t="shared" si="216"/>
        <v>4</v>
      </c>
      <c r="AH2045">
        <f t="shared" si="217"/>
        <v>144</v>
      </c>
      <c r="AI2045" t="str">
        <f t="shared" si="218"/>
        <v>Bronz customer</v>
      </c>
    </row>
    <row r="2046" spans="1:35" x14ac:dyDescent="0.3">
      <c r="A2046">
        <v>2063</v>
      </c>
      <c r="B2046" t="s">
        <v>6021</v>
      </c>
      <c r="C2046">
        <v>3186</v>
      </c>
      <c r="D2046" t="s">
        <v>40</v>
      </c>
      <c r="E2046" t="s">
        <v>25</v>
      </c>
      <c r="F2046">
        <v>12</v>
      </c>
      <c r="G2046" t="s">
        <v>4691</v>
      </c>
      <c r="H2046" t="s">
        <v>6022</v>
      </c>
      <c r="I2046" t="str">
        <f>VLOOKUP(A2046,[1]Transactions!$A$2:$Y$3480,8,FALSE)</f>
        <v>Standard</v>
      </c>
      <c r="J2046">
        <f>VLOOKUP(A2046,[1]Transactions!$A$2:$Y$3480,13,FALSE)</f>
        <v>431.33000000000004</v>
      </c>
      <c r="K2046" s="4">
        <f>VLOOKUP(A2046,[1]Transactions!$A$2:$Y$3480,14,FALSE)</f>
        <v>37337</v>
      </c>
      <c r="M2046" t="b">
        <f>VLOOKUP(A2046,[1]Transactions!$A$2:$Y$3480,5,FALSE)</f>
        <v>0</v>
      </c>
      <c r="N2046" t="str">
        <f>VLOOKUP(A2046,[1]Transactions!$A$2:$Y$3480,6,FALSE)</f>
        <v>Approved</v>
      </c>
      <c r="O2046" t="str">
        <f>VLOOKUP(A2046,[1]Transactions!$A$1:$Y$3480,7,FALSE)</f>
        <v>Giant Bicycles</v>
      </c>
      <c r="P2046" t="s">
        <v>28</v>
      </c>
      <c r="Q2046">
        <v>55</v>
      </c>
      <c r="R2046" t="s">
        <v>265</v>
      </c>
      <c r="S2046" t="s">
        <v>30</v>
      </c>
      <c r="T2046" t="s">
        <v>38</v>
      </c>
      <c r="U2046" t="s">
        <v>32</v>
      </c>
      <c r="V2046" t="s">
        <v>47</v>
      </c>
      <c r="W2046">
        <v>16</v>
      </c>
      <c r="X2046">
        <v>5</v>
      </c>
      <c r="Y2046">
        <v>4125.82</v>
      </c>
      <c r="Z2046">
        <v>2302.8200000000002</v>
      </c>
      <c r="AA2046">
        <v>57</v>
      </c>
      <c r="AB2046">
        <v>9</v>
      </c>
      <c r="AC2046">
        <v>5</v>
      </c>
      <c r="AD2046">
        <v>1823</v>
      </c>
      <c r="AE2046">
        <f t="shared" si="220"/>
        <v>4</v>
      </c>
      <c r="AF2046">
        <f>_xlfn.IFS(AC2046&gt;=14,1,AND(AC2046&lt;=14,AC2046&gt;7),2,AND(AC2046&lt;=7,AC2046&gt;=5),3,AND(AC2046&lt;=4,AC2046&gt;0),4)</f>
        <v>3</v>
      </c>
      <c r="AG2046">
        <f t="shared" si="216"/>
        <v>4</v>
      </c>
      <c r="AH2046">
        <f t="shared" si="217"/>
        <v>434</v>
      </c>
      <c r="AI2046" t="str">
        <f t="shared" si="218"/>
        <v>Platinum Customer</v>
      </c>
    </row>
    <row r="2047" spans="1:35" x14ac:dyDescent="0.3">
      <c r="A2047">
        <v>307</v>
      </c>
      <c r="B2047" t="s">
        <v>6023</v>
      </c>
      <c r="C2047">
        <v>3152</v>
      </c>
      <c r="D2047" t="s">
        <v>40</v>
      </c>
      <c r="E2047" t="s">
        <v>25</v>
      </c>
      <c r="F2047">
        <v>9</v>
      </c>
      <c r="G2047" t="s">
        <v>3182</v>
      </c>
      <c r="H2047" t="s">
        <v>6024</v>
      </c>
      <c r="I2047" t="str">
        <f>VLOOKUP(A2047,[1]Transactions!$A$2:$Y$3480,8,FALSE)</f>
        <v>Standard</v>
      </c>
      <c r="J2047">
        <f>VLOOKUP(A2047,[1]Transactions!$A$2:$Y$3480,13,FALSE)</f>
        <v>448.67999999999995</v>
      </c>
      <c r="K2047" s="4">
        <f>VLOOKUP(A2047,[1]Transactions!$A$2:$Y$3480,14,FALSE)</f>
        <v>42688</v>
      </c>
      <c r="M2047" t="b">
        <f>VLOOKUP(A2047,[1]Transactions!$A$2:$Y$3480,5,FALSE)</f>
        <v>0</v>
      </c>
      <c r="N2047" t="str">
        <f>VLOOKUP(A2047,[1]Transactions!$A$2:$Y$3480,6,FALSE)</f>
        <v>Approved</v>
      </c>
      <c r="O2047" t="str">
        <f>VLOOKUP(A2047,[1]Transactions!$A$1:$Y$3480,7,FALSE)</f>
        <v>Giant Bicycles</v>
      </c>
      <c r="P2047" t="s">
        <v>28</v>
      </c>
      <c r="Q2047">
        <v>55</v>
      </c>
      <c r="R2047" t="s">
        <v>265</v>
      </c>
      <c r="S2047" t="s">
        <v>30</v>
      </c>
      <c r="T2047" t="s">
        <v>38</v>
      </c>
      <c r="U2047" t="s">
        <v>32</v>
      </c>
      <c r="V2047" t="s">
        <v>33</v>
      </c>
      <c r="W2047">
        <v>12</v>
      </c>
      <c r="X2047">
        <v>8</v>
      </c>
      <c r="Y2047">
        <v>8042.19</v>
      </c>
      <c r="Z2047">
        <v>4576.58</v>
      </c>
      <c r="AA2047">
        <v>36</v>
      </c>
      <c r="AB2047">
        <v>15</v>
      </c>
      <c r="AC2047">
        <v>8</v>
      </c>
      <c r="AD2047">
        <v>3465.61</v>
      </c>
      <c r="AE2047">
        <f t="shared" si="220"/>
        <v>4</v>
      </c>
      <c r="AF2047">
        <f t="shared" si="219"/>
        <v>2</v>
      </c>
      <c r="AG2047">
        <f t="shared" si="216"/>
        <v>2</v>
      </c>
      <c r="AH2047">
        <f t="shared" si="217"/>
        <v>422</v>
      </c>
      <c r="AI2047" t="str">
        <f t="shared" si="218"/>
        <v>Platinum Customer</v>
      </c>
    </row>
    <row r="2048" spans="1:35" x14ac:dyDescent="0.3">
      <c r="A2048">
        <v>3475</v>
      </c>
      <c r="B2048" t="s">
        <v>6025</v>
      </c>
      <c r="C2048">
        <v>2153</v>
      </c>
      <c r="D2048" t="s">
        <v>24</v>
      </c>
      <c r="E2048" t="s">
        <v>25</v>
      </c>
      <c r="F2048">
        <v>10</v>
      </c>
      <c r="G2048" t="s">
        <v>6026</v>
      </c>
      <c r="H2048" t="s">
        <v>6027</v>
      </c>
      <c r="I2048" t="str">
        <f>VLOOKUP(A2048,[1]Transactions!$A$2:$Y$3480,8,FALSE)</f>
        <v>Road</v>
      </c>
      <c r="J2048">
        <f>VLOOKUP(A2048,[1]Transactions!$A$2:$Y$3480,13,FALSE)</f>
        <v>709.34</v>
      </c>
      <c r="K2048" s="4">
        <f>VLOOKUP(A2048,[1]Transactions!$A$2:$Y$3480,14,FALSE)</f>
        <v>39031</v>
      </c>
      <c r="M2048" t="b">
        <f>VLOOKUP(A2048,[1]Transactions!$A$2:$Y$3480,5,FALSE)</f>
        <v>1</v>
      </c>
      <c r="N2048" t="str">
        <f>VLOOKUP(A2048,[1]Transactions!$A$2:$Y$3480,6,FALSE)</f>
        <v>Approved</v>
      </c>
      <c r="O2048" t="str">
        <f>VLOOKUP(A2048,[1]Transactions!$A$1:$Y$3480,7,FALSE)</f>
        <v>Giant Bicycles</v>
      </c>
      <c r="P2048" t="s">
        <v>43</v>
      </c>
      <c r="Q2048">
        <v>12</v>
      </c>
      <c r="R2048" t="s">
        <v>339</v>
      </c>
      <c r="S2048" t="s">
        <v>57</v>
      </c>
      <c r="T2048" t="s">
        <v>38</v>
      </c>
      <c r="U2048" t="s">
        <v>32</v>
      </c>
      <c r="V2048" t="s">
        <v>47</v>
      </c>
      <c r="W2048">
        <v>3</v>
      </c>
      <c r="X2048">
        <v>4</v>
      </c>
      <c r="Y2048">
        <v>3785.92</v>
      </c>
      <c r="Z2048">
        <v>1270.78</v>
      </c>
      <c r="AA2048">
        <v>35</v>
      </c>
      <c r="AB2048">
        <v>3</v>
      </c>
      <c r="AC2048">
        <v>4</v>
      </c>
      <c r="AD2048">
        <v>2515.14</v>
      </c>
      <c r="AE2048">
        <f t="shared" si="220"/>
        <v>4</v>
      </c>
      <c r="AF2048">
        <f t="shared" si="219"/>
        <v>4</v>
      </c>
      <c r="AG2048">
        <f t="shared" si="216"/>
        <v>3</v>
      </c>
      <c r="AH2048">
        <f t="shared" si="217"/>
        <v>443</v>
      </c>
      <c r="AI2048" t="str">
        <f t="shared" si="218"/>
        <v>Platinum Customer</v>
      </c>
    </row>
    <row r="2049" spans="1:35" x14ac:dyDescent="0.3">
      <c r="A2049">
        <v>2944</v>
      </c>
      <c r="B2049" t="s">
        <v>6028</v>
      </c>
      <c r="C2049">
        <v>2119</v>
      </c>
      <c r="D2049" t="s">
        <v>24</v>
      </c>
      <c r="E2049" t="s">
        <v>25</v>
      </c>
      <c r="F2049">
        <v>10</v>
      </c>
      <c r="G2049" t="s">
        <v>6029</v>
      </c>
      <c r="H2049" t="s">
        <v>6030</v>
      </c>
      <c r="I2049" t="str">
        <f>VLOOKUP(A2049,[1]Transactions!$A$2:$Y$3480,8,FALSE)</f>
        <v>Standard</v>
      </c>
      <c r="J2049">
        <f>VLOOKUP(A2049,[1]Transactions!$A$2:$Y$3480,13,FALSE)</f>
        <v>872.8900000000001</v>
      </c>
      <c r="K2049" s="4">
        <f>VLOOKUP(A2049,[1]Transactions!$A$2:$Y$3480,14,FALSE)</f>
        <v>38647</v>
      </c>
      <c r="M2049" t="b">
        <f>VLOOKUP(A2049,[1]Transactions!$A$2:$Y$3480,5,FALSE)</f>
        <v>0</v>
      </c>
      <c r="N2049" t="str">
        <f>VLOOKUP(A2049,[1]Transactions!$A$2:$Y$3480,6,FALSE)</f>
        <v>Approved</v>
      </c>
      <c r="O2049" t="str">
        <f>VLOOKUP(A2049,[1]Transactions!$A$1:$Y$3480,7,FALSE)</f>
        <v>Trek Bicycles</v>
      </c>
      <c r="P2049" t="s">
        <v>28</v>
      </c>
      <c r="Q2049">
        <v>45</v>
      </c>
      <c r="R2049" t="s">
        <v>195</v>
      </c>
      <c r="S2049" t="s">
        <v>119</v>
      </c>
      <c r="T2049" t="s">
        <v>38</v>
      </c>
      <c r="U2049" t="s">
        <v>32</v>
      </c>
      <c r="V2049" t="s">
        <v>47</v>
      </c>
      <c r="W2049">
        <v>7</v>
      </c>
      <c r="X2049">
        <v>6</v>
      </c>
      <c r="Y2049">
        <v>4572.33</v>
      </c>
      <c r="Z2049">
        <v>3113.52</v>
      </c>
      <c r="AA2049">
        <v>43</v>
      </c>
      <c r="AB2049">
        <v>30</v>
      </c>
      <c r="AC2049">
        <v>6</v>
      </c>
      <c r="AD2049">
        <v>1458.81</v>
      </c>
      <c r="AE2049">
        <f t="shared" si="220"/>
        <v>3</v>
      </c>
      <c r="AF2049">
        <f t="shared" si="219"/>
        <v>3</v>
      </c>
      <c r="AG2049">
        <f t="shared" si="216"/>
        <v>4</v>
      </c>
      <c r="AH2049">
        <f t="shared" si="217"/>
        <v>334</v>
      </c>
      <c r="AI2049" t="str">
        <f t="shared" si="218"/>
        <v>Silver Customer</v>
      </c>
    </row>
    <row r="2050" spans="1:35" x14ac:dyDescent="0.3">
      <c r="A2050">
        <v>1868</v>
      </c>
      <c r="B2050" t="s">
        <v>6031</v>
      </c>
      <c r="C2050">
        <v>4870</v>
      </c>
      <c r="D2050" t="s">
        <v>53</v>
      </c>
      <c r="E2050" t="s">
        <v>25</v>
      </c>
      <c r="F2050">
        <v>5</v>
      </c>
      <c r="G2050" t="s">
        <v>1319</v>
      </c>
      <c r="H2050" t="s">
        <v>6032</v>
      </c>
      <c r="I2050" t="str">
        <f>VLOOKUP(A2050,[1]Transactions!$A$2:$Y$3480,8,FALSE)</f>
        <v>Standard</v>
      </c>
      <c r="J2050">
        <f>VLOOKUP(A2050,[1]Transactions!$A$2:$Y$3480,13,FALSE)</f>
        <v>64.509999999999991</v>
      </c>
      <c r="K2050" s="4">
        <f>VLOOKUP(A2050,[1]Transactions!$A$2:$Y$3480,14,FALSE)</f>
        <v>33429</v>
      </c>
      <c r="M2050" t="b">
        <f>VLOOKUP(A2050,[1]Transactions!$A$2:$Y$3480,5,FALSE)</f>
        <v>0</v>
      </c>
      <c r="N2050" t="str">
        <f>VLOOKUP(A2050,[1]Transactions!$A$2:$Y$3480,6,FALSE)</f>
        <v>Approved</v>
      </c>
      <c r="O2050" t="str">
        <f>VLOOKUP(A2050,[1]Transactions!$A$1:$Y$3480,7,FALSE)</f>
        <v>Norco Bicycles</v>
      </c>
      <c r="P2050" t="s">
        <v>43</v>
      </c>
      <c r="Q2050">
        <v>11</v>
      </c>
      <c r="R2050" t="s">
        <v>325</v>
      </c>
      <c r="S2050" t="s">
        <v>57</v>
      </c>
      <c r="T2050" t="s">
        <v>31</v>
      </c>
      <c r="U2050" t="s">
        <v>32</v>
      </c>
      <c r="V2050" t="s">
        <v>47</v>
      </c>
      <c r="W2050">
        <v>10</v>
      </c>
      <c r="X2050">
        <v>6</v>
      </c>
      <c r="Y2050">
        <v>10105.23</v>
      </c>
      <c r="Z2050">
        <v>2538.98</v>
      </c>
      <c r="AA2050">
        <v>32</v>
      </c>
      <c r="AB2050">
        <v>26</v>
      </c>
      <c r="AC2050">
        <v>6</v>
      </c>
      <c r="AD2050">
        <v>7566.25</v>
      </c>
      <c r="AE2050">
        <f t="shared" si="220"/>
        <v>3</v>
      </c>
      <c r="AF2050">
        <f t="shared" si="219"/>
        <v>3</v>
      </c>
      <c r="AG2050">
        <f t="shared" si="216"/>
        <v>1</v>
      </c>
      <c r="AH2050">
        <f t="shared" si="217"/>
        <v>331</v>
      </c>
      <c r="AI2050" t="str">
        <f t="shared" si="218"/>
        <v>Silver Customer</v>
      </c>
    </row>
    <row r="2051" spans="1:35" x14ac:dyDescent="0.3">
      <c r="A2051">
        <v>190</v>
      </c>
      <c r="B2051" t="s">
        <v>6033</v>
      </c>
      <c r="C2051">
        <v>2250</v>
      </c>
      <c r="D2051" t="s">
        <v>24</v>
      </c>
      <c r="E2051" t="s">
        <v>25</v>
      </c>
      <c r="F2051">
        <v>9</v>
      </c>
      <c r="G2051" t="s">
        <v>6034</v>
      </c>
      <c r="H2051" t="s">
        <v>6035</v>
      </c>
      <c r="I2051" t="str">
        <f>VLOOKUP(A2051,[1]Transactions!$A$2:$Y$3480,8,FALSE)</f>
        <v>Standard</v>
      </c>
      <c r="J2051">
        <f>VLOOKUP(A2051,[1]Transactions!$A$2:$Y$3480,13,FALSE)</f>
        <v>1544.6100000000001</v>
      </c>
      <c r="K2051" s="4">
        <f>VLOOKUP(A2051,[1]Transactions!$A$2:$Y$3480,14,FALSE)</f>
        <v>40672</v>
      </c>
      <c r="M2051" t="b">
        <f>VLOOKUP(A2051,[1]Transactions!$A$2:$Y$3480,5,FALSE)</f>
        <v>1</v>
      </c>
      <c r="N2051" t="str">
        <f>VLOOKUP(A2051,[1]Transactions!$A$2:$Y$3480,6,FALSE)</f>
        <v>Approved</v>
      </c>
      <c r="O2051" t="str">
        <f>VLOOKUP(A2051,[1]Transactions!$A$1:$Y$3480,7,FALSE)</f>
        <v>OHM Cycles</v>
      </c>
      <c r="P2051" t="s">
        <v>43</v>
      </c>
      <c r="Q2051">
        <v>42</v>
      </c>
      <c r="R2051" t="s">
        <v>234</v>
      </c>
      <c r="S2051" t="s">
        <v>30</v>
      </c>
      <c r="T2051" t="s">
        <v>38</v>
      </c>
      <c r="U2051" t="s">
        <v>32</v>
      </c>
      <c r="V2051" t="s">
        <v>47</v>
      </c>
      <c r="W2051">
        <v>10</v>
      </c>
      <c r="X2051">
        <v>3</v>
      </c>
      <c r="Y2051">
        <v>3071.06</v>
      </c>
      <c r="Z2051">
        <v>2371.58</v>
      </c>
      <c r="AA2051">
        <v>41</v>
      </c>
      <c r="AB2051">
        <v>207</v>
      </c>
      <c r="AC2051">
        <v>3</v>
      </c>
      <c r="AD2051">
        <v>699.48</v>
      </c>
      <c r="AE2051">
        <f t="shared" si="220"/>
        <v>1</v>
      </c>
      <c r="AF2051">
        <f t="shared" si="219"/>
        <v>4</v>
      </c>
      <c r="AG2051">
        <f t="shared" ref="AG2051:AG2114" si="223">_xlfn.IFS(AD2051&gt;4273.398,1,AND(AD2051&lt;=4273.398,AD2051&gt;2918.195),2,AND(AD2051&lt;=2918.195,AD2051&gt;1905.948),3,AND(AD2051&lt;=1905.948,AD2051&gt;15.08),4)</f>
        <v>4</v>
      </c>
      <c r="AH2051">
        <f t="shared" ref="AH2051:AH2114" si="224">(100*AE2051+10*AF2051+AG2051)</f>
        <v>144</v>
      </c>
      <c r="AI2051" t="str">
        <f t="shared" ref="AI2051:AI2114" si="225">_xlfn.IFS(AH2051&gt;411,"Platinum Customer",AND(AH2051&lt;=411,AH2051&gt;311),"Silver Customer",AND(AH2051&lt;=311,AH2051&gt;144),"Gold Customerr",AND(AH2051&lt;=144,AH2051&gt;111),"Bronz customer")</f>
        <v>Bronz customer</v>
      </c>
    </row>
    <row r="2052" spans="1:35" x14ac:dyDescent="0.3">
      <c r="A2052">
        <v>2913</v>
      </c>
      <c r="B2052" t="s">
        <v>6036</v>
      </c>
      <c r="C2052">
        <v>3350</v>
      </c>
      <c r="D2052" t="s">
        <v>40</v>
      </c>
      <c r="E2052" t="s">
        <v>25</v>
      </c>
      <c r="F2052">
        <v>5</v>
      </c>
      <c r="G2052" t="s">
        <v>6037</v>
      </c>
      <c r="H2052" t="s">
        <v>6038</v>
      </c>
      <c r="I2052" t="str">
        <f>VLOOKUP(A2052,[1]Transactions!$A$2:$Y$3480,8,FALSE)</f>
        <v>Mountain</v>
      </c>
      <c r="J2052">
        <f>VLOOKUP(A2052,[1]Transactions!$A$2:$Y$3480,13,FALSE)</f>
        <v>114.93</v>
      </c>
      <c r="K2052" s="4">
        <f>VLOOKUP(A2052,[1]Transactions!$A$2:$Y$3480,14,FALSE)</f>
        <v>40784</v>
      </c>
      <c r="M2052" t="b">
        <f>VLOOKUP(A2052,[1]Transactions!$A$2:$Y$3480,5,FALSE)</f>
        <v>1</v>
      </c>
      <c r="N2052" t="str">
        <f>VLOOKUP(A2052,[1]Transactions!$A$2:$Y$3480,6,FALSE)</f>
        <v>Approved</v>
      </c>
      <c r="O2052" t="str">
        <f>VLOOKUP(A2052,[1]Transactions!$A$1:$Y$3480,7,FALSE)</f>
        <v>Trek Bicycles</v>
      </c>
      <c r="P2052" t="s">
        <v>28</v>
      </c>
      <c r="Q2052">
        <v>44</v>
      </c>
      <c r="R2052" t="s">
        <v>842</v>
      </c>
      <c r="S2052" t="s">
        <v>219</v>
      </c>
      <c r="T2052" t="s">
        <v>38</v>
      </c>
      <c r="U2052" t="s">
        <v>32</v>
      </c>
      <c r="V2052" t="s">
        <v>33</v>
      </c>
      <c r="W2052">
        <v>14</v>
      </c>
      <c r="X2052">
        <v>6</v>
      </c>
      <c r="Y2052">
        <v>5130.1099999999997</v>
      </c>
      <c r="Z2052">
        <v>3581.46</v>
      </c>
      <c r="AA2052">
        <v>65</v>
      </c>
      <c r="AB2052">
        <v>89</v>
      </c>
      <c r="AC2052">
        <v>6</v>
      </c>
      <c r="AD2052">
        <v>1548.65</v>
      </c>
      <c r="AE2052">
        <f t="shared" si="220"/>
        <v>1</v>
      </c>
      <c r="AF2052">
        <f t="shared" ref="AF2052:AF2115" si="226">_xlfn.IFS(AC2052&gt;=14,1,AND(AC2052&lt;=14,AC2052&gt;7),2,AND(AC2052&lt;=7,AC2052&gt;5),3,AND(AC2052&lt;=4,AC2052&gt;0),4)</f>
        <v>3</v>
      </c>
      <c r="AG2052">
        <f t="shared" si="223"/>
        <v>4</v>
      </c>
      <c r="AH2052">
        <f t="shared" si="224"/>
        <v>134</v>
      </c>
      <c r="AI2052" t="str">
        <f t="shared" si="225"/>
        <v>Bronz customer</v>
      </c>
    </row>
    <row r="2053" spans="1:35" x14ac:dyDescent="0.3">
      <c r="A2053">
        <v>3105</v>
      </c>
      <c r="B2053" t="s">
        <v>6039</v>
      </c>
      <c r="C2053">
        <v>4017</v>
      </c>
      <c r="D2053" t="s">
        <v>53</v>
      </c>
      <c r="E2053" t="s">
        <v>25</v>
      </c>
      <c r="F2053">
        <v>7</v>
      </c>
      <c r="G2053" t="s">
        <v>2134</v>
      </c>
      <c r="H2053" t="s">
        <v>6040</v>
      </c>
      <c r="I2053" t="str">
        <f>VLOOKUP(A2053,[1]Transactions!$A$2:$Y$3480,8,FALSE)</f>
        <v>Road</v>
      </c>
      <c r="J2053">
        <f>VLOOKUP(A2053,[1]Transactions!$A$2:$Y$3480,13,FALSE)</f>
        <v>745.94</v>
      </c>
      <c r="K2053" s="4">
        <f>VLOOKUP(A2053,[1]Transactions!$A$2:$Y$3480,14,FALSE)</f>
        <v>38258</v>
      </c>
      <c r="M2053" t="b">
        <f>VLOOKUP(A2053,[1]Transactions!$A$2:$Y$3480,5,FALSE)</f>
        <v>0</v>
      </c>
      <c r="N2053" t="str">
        <f>VLOOKUP(A2053,[1]Transactions!$A$2:$Y$3480,6,FALSE)</f>
        <v>Approved</v>
      </c>
      <c r="O2053" t="str">
        <f>VLOOKUP(A2053,[1]Transactions!$A$1:$Y$3480,7,FALSE)</f>
        <v>Trek Bicycles</v>
      </c>
      <c r="P2053" t="s">
        <v>28</v>
      </c>
      <c r="Q2053">
        <v>88</v>
      </c>
      <c r="R2053" t="s">
        <v>603</v>
      </c>
      <c r="S2053" t="s">
        <v>30</v>
      </c>
      <c r="T2053" t="s">
        <v>31</v>
      </c>
      <c r="U2053" t="s">
        <v>32</v>
      </c>
      <c r="V2053" t="s">
        <v>47</v>
      </c>
      <c r="W2053">
        <v>12</v>
      </c>
      <c r="X2053">
        <v>6</v>
      </c>
      <c r="Y2053">
        <v>6820.6</v>
      </c>
      <c r="Z2053">
        <v>1904.52</v>
      </c>
      <c r="AA2053">
        <v>54</v>
      </c>
      <c r="AB2053">
        <v>10</v>
      </c>
      <c r="AC2053">
        <v>6</v>
      </c>
      <c r="AD2053">
        <v>4916.08</v>
      </c>
      <c r="AE2053">
        <f t="shared" ref="AE2053:AE2116" si="227">_xlfn.IFS(AB2053&gt;=85,1,AND(AB2053&lt;=81,AB2053&gt;44),2,AND(AB2053&lt;=44,AB2053&gt;17),3,AND(AB2053&lt;=18,AB2053&gt;0),4)</f>
        <v>4</v>
      </c>
      <c r="AF2053">
        <f t="shared" si="226"/>
        <v>3</v>
      </c>
      <c r="AG2053">
        <f t="shared" si="223"/>
        <v>1</v>
      </c>
      <c r="AH2053">
        <f t="shared" si="224"/>
        <v>431</v>
      </c>
      <c r="AI2053" t="str">
        <f t="shared" si="225"/>
        <v>Platinum Customer</v>
      </c>
    </row>
    <row r="2054" spans="1:35" x14ac:dyDescent="0.3">
      <c r="A2054">
        <v>1355</v>
      </c>
      <c r="B2054" t="s">
        <v>6041</v>
      </c>
      <c r="C2054">
        <v>3444</v>
      </c>
      <c r="D2054" t="s">
        <v>40</v>
      </c>
      <c r="E2054" t="s">
        <v>25</v>
      </c>
      <c r="F2054">
        <v>4</v>
      </c>
      <c r="G2054" t="s">
        <v>6042</v>
      </c>
      <c r="H2054" t="s">
        <v>6043</v>
      </c>
      <c r="I2054" t="str">
        <f>VLOOKUP(A2054,[1]Transactions!$A$2:$Y$3480,8,FALSE)</f>
        <v>Standard</v>
      </c>
      <c r="J2054">
        <f>VLOOKUP(A2054,[1]Transactions!$A$2:$Y$3480,13,FALSE)</f>
        <v>155.65000000000009</v>
      </c>
      <c r="K2054" s="4">
        <f>VLOOKUP(A2054,[1]Transactions!$A$2:$Y$3480,14,FALSE)</f>
        <v>37626</v>
      </c>
      <c r="M2054">
        <f>VLOOKUP(A2054,[1]Transactions!$A$2:$Y$3480,5,FALSE)</f>
        <v>0</v>
      </c>
      <c r="N2054" t="str">
        <f>VLOOKUP(A2054,[1]Transactions!$A$2:$Y$3480,6,FALSE)</f>
        <v>Approved</v>
      </c>
      <c r="O2054" t="str">
        <f>VLOOKUP(A2054,[1]Transactions!$A$1:$Y$3480,7,FALSE)</f>
        <v>WeareA2B</v>
      </c>
      <c r="P2054" t="s">
        <v>28</v>
      </c>
      <c r="Q2054">
        <v>37</v>
      </c>
      <c r="R2054" t="s">
        <v>842</v>
      </c>
      <c r="S2054" t="s">
        <v>176</v>
      </c>
      <c r="T2054" t="s">
        <v>31</v>
      </c>
      <c r="U2054" t="s">
        <v>32</v>
      </c>
      <c r="V2054" t="s">
        <v>47</v>
      </c>
      <c r="W2054">
        <v>1</v>
      </c>
      <c r="X2054">
        <v>5</v>
      </c>
      <c r="Y2054">
        <v>5458.11</v>
      </c>
      <c r="Z2054">
        <v>2744.39</v>
      </c>
      <c r="AA2054">
        <v>19</v>
      </c>
      <c r="AB2054">
        <v>8</v>
      </c>
      <c r="AC2054">
        <v>5</v>
      </c>
      <c r="AD2054">
        <v>2713.72</v>
      </c>
      <c r="AE2054">
        <f t="shared" si="227"/>
        <v>4</v>
      </c>
      <c r="AF2054">
        <f t="shared" ref="AF2054:AF2055" si="228">_xlfn.IFS(AC2054&gt;=14,1,AND(AC2054&lt;=14,AC2054&gt;7),2,AND(AC2054&lt;=7,AC2054&gt;=5),3,AND(AC2054&lt;=4,AC2054&gt;0),4)</f>
        <v>3</v>
      </c>
      <c r="AG2054">
        <f t="shared" si="223"/>
        <v>3</v>
      </c>
      <c r="AH2054">
        <f t="shared" si="224"/>
        <v>433</v>
      </c>
      <c r="AI2054" t="str">
        <f t="shared" si="225"/>
        <v>Platinum Customer</v>
      </c>
    </row>
    <row r="2055" spans="1:35" x14ac:dyDescent="0.3">
      <c r="A2055">
        <v>2674</v>
      </c>
      <c r="B2055" t="s">
        <v>6044</v>
      </c>
      <c r="C2055">
        <v>3030</v>
      </c>
      <c r="D2055" t="s">
        <v>40</v>
      </c>
      <c r="E2055" t="s">
        <v>25</v>
      </c>
      <c r="F2055">
        <v>7</v>
      </c>
      <c r="G2055" t="s">
        <v>6045</v>
      </c>
      <c r="H2055" t="s">
        <v>6046</v>
      </c>
      <c r="I2055" t="str">
        <f>VLOOKUP(A2055,[1]Transactions!$A$2:$Y$3480,8,FALSE)</f>
        <v>Standard</v>
      </c>
      <c r="J2055">
        <f>VLOOKUP(A2055,[1]Transactions!$A$2:$Y$3480,13,FALSE)</f>
        <v>409.86000000000013</v>
      </c>
      <c r="K2055" s="4">
        <f>VLOOKUP(A2055,[1]Transactions!$A$2:$Y$3480,14,FALSE)</f>
        <v>35378</v>
      </c>
      <c r="M2055" t="b">
        <f>VLOOKUP(A2055,[1]Transactions!$A$2:$Y$3480,5,FALSE)</f>
        <v>1</v>
      </c>
      <c r="N2055" t="str">
        <f>VLOOKUP(A2055,[1]Transactions!$A$2:$Y$3480,6,FALSE)</f>
        <v>Approved</v>
      </c>
      <c r="O2055" t="str">
        <f>VLOOKUP(A2055,[1]Transactions!$A$1:$Y$3480,7,FALSE)</f>
        <v>Solex</v>
      </c>
      <c r="P2055" t="s">
        <v>43</v>
      </c>
      <c r="Q2055">
        <v>59</v>
      </c>
      <c r="R2055" t="s">
        <v>51</v>
      </c>
      <c r="S2055" t="s">
        <v>30</v>
      </c>
      <c r="T2055" t="s">
        <v>46</v>
      </c>
      <c r="U2055" t="s">
        <v>32</v>
      </c>
      <c r="V2055" t="s">
        <v>47</v>
      </c>
      <c r="W2055">
        <v>5</v>
      </c>
      <c r="X2055">
        <v>5</v>
      </c>
      <c r="Y2055">
        <v>6395.9</v>
      </c>
      <c r="Z2055">
        <v>2917.76</v>
      </c>
      <c r="AA2055">
        <v>27</v>
      </c>
      <c r="AB2055">
        <v>44</v>
      </c>
      <c r="AC2055">
        <v>5</v>
      </c>
      <c r="AD2055">
        <v>3478.14</v>
      </c>
      <c r="AE2055">
        <f t="shared" si="227"/>
        <v>3</v>
      </c>
      <c r="AF2055">
        <f t="shared" si="228"/>
        <v>3</v>
      </c>
      <c r="AG2055">
        <f t="shared" si="223"/>
        <v>2</v>
      </c>
      <c r="AH2055">
        <f t="shared" si="224"/>
        <v>332</v>
      </c>
      <c r="AI2055" t="str">
        <f t="shared" si="225"/>
        <v>Silver Customer</v>
      </c>
    </row>
    <row r="2056" spans="1:35" x14ac:dyDescent="0.3">
      <c r="A2056">
        <v>3406</v>
      </c>
      <c r="B2056" t="s">
        <v>6047</v>
      </c>
      <c r="C2056">
        <v>2096</v>
      </c>
      <c r="D2056" t="s">
        <v>24</v>
      </c>
      <c r="E2056" t="s">
        <v>25</v>
      </c>
      <c r="F2056">
        <v>9</v>
      </c>
      <c r="G2056" t="s">
        <v>6048</v>
      </c>
      <c r="H2056" t="s">
        <v>6049</v>
      </c>
      <c r="I2056" t="str">
        <f>VLOOKUP(A2056,[1]Transactions!$A$2:$Y$3480,8,FALSE)</f>
        <v>Road</v>
      </c>
      <c r="J2056">
        <f>VLOOKUP(A2056,[1]Transactions!$A$2:$Y$3480,13,FALSE)</f>
        <v>709.34</v>
      </c>
      <c r="K2056" s="4">
        <f>VLOOKUP(A2056,[1]Transactions!$A$2:$Y$3480,14,FALSE)</f>
        <v>42404</v>
      </c>
      <c r="M2056" t="b">
        <f>VLOOKUP(A2056,[1]Transactions!$A$2:$Y$3480,5,FALSE)</f>
        <v>0</v>
      </c>
      <c r="N2056" t="str">
        <f>VLOOKUP(A2056,[1]Transactions!$A$2:$Y$3480,6,FALSE)</f>
        <v>Approved</v>
      </c>
      <c r="O2056" t="str">
        <f>VLOOKUP(A2056,[1]Transactions!$A$1:$Y$3480,7,FALSE)</f>
        <v>Giant Bicycles</v>
      </c>
      <c r="P2056" t="s">
        <v>43</v>
      </c>
      <c r="Q2056">
        <v>35</v>
      </c>
      <c r="R2056" t="s">
        <v>127</v>
      </c>
      <c r="S2056" t="s">
        <v>219</v>
      </c>
      <c r="T2056" t="s">
        <v>31</v>
      </c>
      <c r="U2056" t="s">
        <v>32</v>
      </c>
      <c r="V2056" t="s">
        <v>33</v>
      </c>
      <c r="W2056">
        <v>10</v>
      </c>
      <c r="X2056">
        <v>10</v>
      </c>
      <c r="Y2056">
        <v>12169.87</v>
      </c>
      <c r="Z2056">
        <v>6706.23</v>
      </c>
      <c r="AA2056">
        <v>41</v>
      </c>
      <c r="AB2056">
        <v>46</v>
      </c>
      <c r="AC2056">
        <v>10</v>
      </c>
      <c r="AD2056">
        <v>5463.64</v>
      </c>
      <c r="AE2056">
        <f t="shared" si="227"/>
        <v>2</v>
      </c>
      <c r="AF2056">
        <f t="shared" si="226"/>
        <v>2</v>
      </c>
      <c r="AG2056">
        <f t="shared" si="223"/>
        <v>1</v>
      </c>
      <c r="AH2056">
        <f t="shared" si="224"/>
        <v>221</v>
      </c>
      <c r="AI2056" t="str">
        <f t="shared" si="225"/>
        <v>Gold Customerr</v>
      </c>
    </row>
    <row r="2057" spans="1:35" x14ac:dyDescent="0.3">
      <c r="A2057">
        <v>93</v>
      </c>
      <c r="B2057" t="s">
        <v>6050</v>
      </c>
      <c r="C2057">
        <v>3070</v>
      </c>
      <c r="D2057" t="s">
        <v>40</v>
      </c>
      <c r="E2057" t="s">
        <v>25</v>
      </c>
      <c r="F2057">
        <v>10</v>
      </c>
      <c r="G2057" t="s">
        <v>6051</v>
      </c>
      <c r="H2057" t="s">
        <v>6052</v>
      </c>
      <c r="I2057" t="str">
        <f>VLOOKUP(A2057,[1]Transactions!$A$2:$Y$3480,8,FALSE)</f>
        <v>Standard</v>
      </c>
      <c r="J2057">
        <f>VLOOKUP(A2057,[1]Transactions!$A$2:$Y$3480,13,FALSE)</f>
        <v>144.26</v>
      </c>
      <c r="K2057" s="4">
        <f>VLOOKUP(A2057,[1]Transactions!$A$2:$Y$3480,14,FALSE)</f>
        <v>36498</v>
      </c>
      <c r="M2057" t="b">
        <f>VLOOKUP(A2057,[1]Transactions!$A$2:$Y$3480,5,FALSE)</f>
        <v>1</v>
      </c>
      <c r="N2057" t="str">
        <f>VLOOKUP(A2057,[1]Transactions!$A$2:$Y$3480,6,FALSE)</f>
        <v>Approved</v>
      </c>
      <c r="O2057" t="str">
        <f>VLOOKUP(A2057,[1]Transactions!$A$1:$Y$3480,7,FALSE)</f>
        <v>Giant Bicycles</v>
      </c>
      <c r="P2057" t="s">
        <v>28</v>
      </c>
      <c r="Q2057">
        <v>63</v>
      </c>
      <c r="R2057" t="s">
        <v>621</v>
      </c>
      <c r="S2057" t="s">
        <v>57</v>
      </c>
      <c r="T2057" t="s">
        <v>31</v>
      </c>
      <c r="U2057" t="s">
        <v>32</v>
      </c>
      <c r="V2057" t="s">
        <v>33</v>
      </c>
      <c r="W2057">
        <v>10</v>
      </c>
      <c r="X2057">
        <v>3</v>
      </c>
      <c r="Y2057">
        <v>5276.13</v>
      </c>
      <c r="Z2057">
        <v>2299.7199999999998</v>
      </c>
      <c r="AA2057">
        <v>44</v>
      </c>
      <c r="AB2057">
        <v>79</v>
      </c>
      <c r="AC2057">
        <v>3</v>
      </c>
      <c r="AD2057">
        <v>2976.41</v>
      </c>
      <c r="AE2057">
        <f t="shared" si="227"/>
        <v>2</v>
      </c>
      <c r="AF2057">
        <f t="shared" si="226"/>
        <v>4</v>
      </c>
      <c r="AG2057">
        <f t="shared" si="223"/>
        <v>2</v>
      </c>
      <c r="AH2057">
        <f t="shared" si="224"/>
        <v>242</v>
      </c>
      <c r="AI2057" t="str">
        <f t="shared" si="225"/>
        <v>Gold Customerr</v>
      </c>
    </row>
    <row r="2058" spans="1:35" x14ac:dyDescent="0.3">
      <c r="A2058">
        <v>3273</v>
      </c>
      <c r="B2058" t="s">
        <v>6053</v>
      </c>
      <c r="C2058">
        <v>3175</v>
      </c>
      <c r="D2058" t="s">
        <v>40</v>
      </c>
      <c r="E2058" t="s">
        <v>25</v>
      </c>
      <c r="F2058">
        <v>12</v>
      </c>
      <c r="G2058" t="s">
        <v>6054</v>
      </c>
      <c r="H2058" t="s">
        <v>6055</v>
      </c>
      <c r="I2058" t="str">
        <f>VLOOKUP(A2058,[1]Transactions!$A$2:$Y$3480,8,FALSE)</f>
        <v>Standard</v>
      </c>
      <c r="J2058">
        <f>VLOOKUP(A2058,[1]Transactions!$A$2:$Y$3480,13,FALSE)</f>
        <v>110.80999999999995</v>
      </c>
      <c r="K2058" s="4">
        <f>VLOOKUP(A2058,[1]Transactions!$A$2:$Y$3480,14,FALSE)</f>
        <v>33552</v>
      </c>
      <c r="M2058" t="b">
        <f>VLOOKUP(A2058,[1]Transactions!$A$2:$Y$3480,5,FALSE)</f>
        <v>1</v>
      </c>
      <c r="N2058" t="str">
        <f>VLOOKUP(A2058,[1]Transactions!$A$2:$Y$3480,6,FALSE)</f>
        <v>Approved</v>
      </c>
      <c r="O2058" t="str">
        <f>VLOOKUP(A2058,[1]Transactions!$A$1:$Y$3480,7,FALSE)</f>
        <v>Trek Bicycles</v>
      </c>
      <c r="P2058" t="s">
        <v>43</v>
      </c>
      <c r="Q2058">
        <v>72</v>
      </c>
      <c r="R2058" t="s">
        <v>307</v>
      </c>
      <c r="S2058" t="s">
        <v>96</v>
      </c>
      <c r="T2058" t="s">
        <v>31</v>
      </c>
      <c r="U2058" t="s">
        <v>32</v>
      </c>
      <c r="V2058" t="s">
        <v>47</v>
      </c>
      <c r="W2058">
        <v>11</v>
      </c>
      <c r="X2058">
        <v>7</v>
      </c>
      <c r="Y2058">
        <v>10472.26</v>
      </c>
      <c r="Z2058">
        <v>4338.6099999999997</v>
      </c>
      <c r="AA2058">
        <v>42</v>
      </c>
      <c r="AB2058">
        <v>65</v>
      </c>
      <c r="AC2058">
        <v>7</v>
      </c>
      <c r="AD2058">
        <v>6133.65</v>
      </c>
      <c r="AE2058">
        <f t="shared" si="227"/>
        <v>2</v>
      </c>
      <c r="AF2058">
        <f t="shared" si="226"/>
        <v>3</v>
      </c>
      <c r="AG2058">
        <f t="shared" si="223"/>
        <v>1</v>
      </c>
      <c r="AH2058">
        <f t="shared" si="224"/>
        <v>231</v>
      </c>
      <c r="AI2058" t="str">
        <f t="shared" si="225"/>
        <v>Gold Customerr</v>
      </c>
    </row>
    <row r="2059" spans="1:35" x14ac:dyDescent="0.3">
      <c r="A2059">
        <v>2378</v>
      </c>
      <c r="B2059" t="s">
        <v>6056</v>
      </c>
      <c r="C2059">
        <v>2065</v>
      </c>
      <c r="D2059" t="s">
        <v>24</v>
      </c>
      <c r="E2059" t="s">
        <v>25</v>
      </c>
      <c r="F2059">
        <v>10</v>
      </c>
      <c r="G2059" t="s">
        <v>6057</v>
      </c>
      <c r="H2059" t="s">
        <v>6058</v>
      </c>
      <c r="I2059" t="str">
        <f>VLOOKUP(A2059,[1]Transactions!$A$2:$Y$3480,8,FALSE)</f>
        <v>Standard</v>
      </c>
      <c r="J2059">
        <f>VLOOKUP(A2059,[1]Transactions!$A$2:$Y$3480,13,FALSE)</f>
        <v>72.599999999999966</v>
      </c>
      <c r="K2059" s="4">
        <f>VLOOKUP(A2059,[1]Transactions!$A$2:$Y$3480,14,FALSE)</f>
        <v>37874</v>
      </c>
      <c r="M2059" t="b">
        <f>VLOOKUP(A2059,[1]Transactions!$A$2:$Y$3480,5,FALSE)</f>
        <v>0</v>
      </c>
      <c r="N2059" t="str">
        <f>VLOOKUP(A2059,[1]Transactions!$A$2:$Y$3480,6,FALSE)</f>
        <v>Approved</v>
      </c>
      <c r="O2059" t="str">
        <f>VLOOKUP(A2059,[1]Transactions!$A$1:$Y$3480,7,FALSE)</f>
        <v>Norco Bicycles</v>
      </c>
      <c r="P2059" t="s">
        <v>43</v>
      </c>
      <c r="Q2059">
        <v>41</v>
      </c>
      <c r="R2059" t="s">
        <v>1490</v>
      </c>
      <c r="S2059" t="s">
        <v>119</v>
      </c>
      <c r="T2059" t="s">
        <v>38</v>
      </c>
      <c r="U2059" t="s">
        <v>32</v>
      </c>
      <c r="V2059" t="s">
        <v>47</v>
      </c>
      <c r="W2059">
        <v>1</v>
      </c>
      <c r="X2059">
        <v>5</v>
      </c>
      <c r="Y2059">
        <v>5040.6400000000003</v>
      </c>
      <c r="Z2059">
        <v>2263.16</v>
      </c>
      <c r="AA2059">
        <v>26</v>
      </c>
      <c r="AB2059">
        <v>10</v>
      </c>
      <c r="AC2059">
        <v>5</v>
      </c>
      <c r="AD2059">
        <v>2777.48</v>
      </c>
      <c r="AE2059">
        <f t="shared" si="227"/>
        <v>4</v>
      </c>
      <c r="AF2059">
        <f>_xlfn.IFS(AC2059&gt;=14,1,AND(AC2059&lt;=14,AC2059&gt;7),2,AND(AC2059&lt;=7,AC2059&gt;=5),3,AND(AC2059&lt;=4,AC2059&gt;0),4)</f>
        <v>3</v>
      </c>
      <c r="AG2059">
        <f t="shared" si="223"/>
        <v>3</v>
      </c>
      <c r="AH2059">
        <f t="shared" si="224"/>
        <v>433</v>
      </c>
      <c r="AI2059" t="str">
        <f t="shared" si="225"/>
        <v>Platinum Customer</v>
      </c>
    </row>
    <row r="2060" spans="1:35" x14ac:dyDescent="0.3">
      <c r="A2060">
        <v>3005</v>
      </c>
      <c r="B2060" t="s">
        <v>6059</v>
      </c>
      <c r="C2060">
        <v>2216</v>
      </c>
      <c r="D2060" t="s">
        <v>24</v>
      </c>
      <c r="E2060" t="s">
        <v>25</v>
      </c>
      <c r="F2060">
        <v>10</v>
      </c>
      <c r="G2060" t="s">
        <v>6060</v>
      </c>
      <c r="H2060" t="s">
        <v>6061</v>
      </c>
      <c r="I2060" t="str">
        <f>VLOOKUP(A2060,[1]Transactions!$A$2:$Y$3480,8,FALSE)</f>
        <v>Standard</v>
      </c>
      <c r="J2060">
        <f>VLOOKUP(A2060,[1]Transactions!$A$2:$Y$3480,13,FALSE)</f>
        <v>448.67999999999995</v>
      </c>
      <c r="K2060" s="4">
        <f>VLOOKUP(A2060,[1]Transactions!$A$2:$Y$3480,14,FALSE)</f>
        <v>42688</v>
      </c>
      <c r="M2060" t="b">
        <f>VLOOKUP(A2060,[1]Transactions!$A$2:$Y$3480,5,FALSE)</f>
        <v>0</v>
      </c>
      <c r="N2060" t="str">
        <f>VLOOKUP(A2060,[1]Transactions!$A$2:$Y$3480,6,FALSE)</f>
        <v>Approved</v>
      </c>
      <c r="O2060" t="str">
        <f>VLOOKUP(A2060,[1]Transactions!$A$1:$Y$3480,7,FALSE)</f>
        <v>Giant Bicycles</v>
      </c>
      <c r="P2060" t="s">
        <v>28</v>
      </c>
      <c r="Q2060">
        <v>36</v>
      </c>
      <c r="R2060" t="s">
        <v>415</v>
      </c>
      <c r="S2060" t="s">
        <v>176</v>
      </c>
      <c r="T2060" t="s">
        <v>38</v>
      </c>
      <c r="U2060" t="s">
        <v>32</v>
      </c>
      <c r="V2060" t="s">
        <v>33</v>
      </c>
      <c r="W2060">
        <v>8</v>
      </c>
      <c r="X2060">
        <v>3</v>
      </c>
      <c r="Y2060">
        <v>3682.55</v>
      </c>
      <c r="Z2060">
        <v>1080.24</v>
      </c>
      <c r="AA2060">
        <v>51</v>
      </c>
      <c r="AB2060">
        <v>189</v>
      </c>
      <c r="AC2060">
        <v>3</v>
      </c>
      <c r="AD2060">
        <v>2602.31</v>
      </c>
      <c r="AE2060">
        <f t="shared" si="227"/>
        <v>1</v>
      </c>
      <c r="AF2060">
        <f t="shared" si="226"/>
        <v>4</v>
      </c>
      <c r="AG2060">
        <f t="shared" si="223"/>
        <v>3</v>
      </c>
      <c r="AH2060">
        <f t="shared" si="224"/>
        <v>143</v>
      </c>
      <c r="AI2060" t="str">
        <f t="shared" si="225"/>
        <v>Bronz customer</v>
      </c>
    </row>
    <row r="2061" spans="1:35" x14ac:dyDescent="0.3">
      <c r="A2061">
        <v>3492</v>
      </c>
      <c r="B2061" t="s">
        <v>6062</v>
      </c>
      <c r="C2061">
        <v>3021</v>
      </c>
      <c r="D2061" t="s">
        <v>40</v>
      </c>
      <c r="E2061" t="s">
        <v>25</v>
      </c>
      <c r="F2061">
        <v>9</v>
      </c>
      <c r="G2061" t="s">
        <v>5646</v>
      </c>
      <c r="H2061" t="s">
        <v>6063</v>
      </c>
      <c r="I2061" t="e">
        <f>VLOOKUP(A2061,[1]Transactions!$A$2:$Y$3480,8,FALSE)</f>
        <v>#N/A</v>
      </c>
      <c r="J2061" t="e">
        <f>VLOOKUP(A2061,[1]Transactions!$A$2:$Y$3480,13,FALSE)</f>
        <v>#N/A</v>
      </c>
      <c r="K2061" s="4" t="e">
        <f>VLOOKUP(A2061,[1]Transactions!$A$2:$Y$3480,14,FALSE)</f>
        <v>#N/A</v>
      </c>
      <c r="M2061" t="e">
        <f>VLOOKUP(A2061,[1]Transactions!$A$2:$Y$3480,5,FALSE)</f>
        <v>#N/A</v>
      </c>
      <c r="N2061" t="e">
        <f>VLOOKUP(A2061,[1]Transactions!$A$2:$Y$3480,6,FALSE)</f>
        <v>#N/A</v>
      </c>
      <c r="O2061" t="e">
        <f>VLOOKUP(A2061,[1]Transactions!$A$1:$Y$3480,7,FALSE)</f>
        <v>#N/A</v>
      </c>
      <c r="P2061" t="s">
        <v>28</v>
      </c>
      <c r="Q2061">
        <v>83</v>
      </c>
      <c r="R2061" t="s">
        <v>467</v>
      </c>
      <c r="S2061" t="s">
        <v>119</v>
      </c>
      <c r="T2061" t="s">
        <v>31</v>
      </c>
      <c r="U2061" t="s">
        <v>32</v>
      </c>
      <c r="V2061" t="s">
        <v>47</v>
      </c>
      <c r="W2061">
        <v>19</v>
      </c>
      <c r="X2061">
        <v>3</v>
      </c>
      <c r="Y2061">
        <v>4141.43</v>
      </c>
      <c r="Z2061">
        <v>1947.62</v>
      </c>
      <c r="AA2061">
        <v>54</v>
      </c>
      <c r="AB2061">
        <v>80</v>
      </c>
      <c r="AC2061">
        <v>3</v>
      </c>
      <c r="AD2061">
        <v>2193.81</v>
      </c>
      <c r="AE2061">
        <f t="shared" si="227"/>
        <v>2</v>
      </c>
      <c r="AF2061">
        <f t="shared" si="226"/>
        <v>4</v>
      </c>
      <c r="AG2061">
        <f t="shared" si="223"/>
        <v>3</v>
      </c>
      <c r="AH2061">
        <f t="shared" si="224"/>
        <v>243</v>
      </c>
      <c r="AI2061" t="str">
        <f t="shared" si="225"/>
        <v>Gold Customerr</v>
      </c>
    </row>
    <row r="2062" spans="1:35" x14ac:dyDescent="0.3">
      <c r="A2062">
        <v>1891</v>
      </c>
      <c r="B2062" t="s">
        <v>6064</v>
      </c>
      <c r="C2062">
        <v>2127</v>
      </c>
      <c r="D2062" t="s">
        <v>24</v>
      </c>
      <c r="E2062" t="s">
        <v>25</v>
      </c>
      <c r="F2062">
        <v>8</v>
      </c>
      <c r="G2062" t="s">
        <v>6065</v>
      </c>
      <c r="H2062" t="s">
        <v>6066</v>
      </c>
      <c r="I2062" t="str">
        <f>VLOOKUP(A2062,[1]Transactions!$A$2:$Y$3480,8,FALSE)</f>
        <v>Mountain</v>
      </c>
      <c r="J2062">
        <f>VLOOKUP(A2062,[1]Transactions!$A$2:$Y$3480,13,FALSE)</f>
        <v>75.75</v>
      </c>
      <c r="K2062" s="4">
        <f>VLOOKUP(A2062,[1]Transactions!$A$2:$Y$3480,14,FALSE)</f>
        <v>34244</v>
      </c>
      <c r="M2062" t="b">
        <f>VLOOKUP(A2062,[1]Transactions!$A$2:$Y$3480,5,FALSE)</f>
        <v>0</v>
      </c>
      <c r="N2062" t="str">
        <f>VLOOKUP(A2062,[1]Transactions!$A$2:$Y$3480,6,FALSE)</f>
        <v>Approved</v>
      </c>
      <c r="O2062" t="str">
        <f>VLOOKUP(A2062,[1]Transactions!$A$1:$Y$3480,7,FALSE)</f>
        <v>Norco Bicycles</v>
      </c>
      <c r="P2062" t="s">
        <v>28</v>
      </c>
      <c r="Q2062">
        <v>6</v>
      </c>
      <c r="R2062" t="s">
        <v>648</v>
      </c>
      <c r="S2062" t="s">
        <v>57</v>
      </c>
      <c r="T2062" t="s">
        <v>31</v>
      </c>
      <c r="U2062" t="s">
        <v>32</v>
      </c>
      <c r="V2062" t="s">
        <v>33</v>
      </c>
      <c r="W2062">
        <v>19</v>
      </c>
      <c r="X2062">
        <v>7</v>
      </c>
      <c r="Y2062">
        <v>9203.4</v>
      </c>
      <c r="Z2062">
        <v>5158.2</v>
      </c>
      <c r="AA2062">
        <v>30</v>
      </c>
      <c r="AB2062">
        <v>81</v>
      </c>
      <c r="AC2062">
        <v>7</v>
      </c>
      <c r="AD2062">
        <v>4045.2</v>
      </c>
      <c r="AE2062">
        <f t="shared" si="227"/>
        <v>2</v>
      </c>
      <c r="AF2062">
        <f t="shared" si="226"/>
        <v>3</v>
      </c>
      <c r="AG2062">
        <f t="shared" si="223"/>
        <v>2</v>
      </c>
      <c r="AH2062">
        <f t="shared" si="224"/>
        <v>232</v>
      </c>
      <c r="AI2062" t="str">
        <f t="shared" si="225"/>
        <v>Gold Customerr</v>
      </c>
    </row>
    <row r="2063" spans="1:35" x14ac:dyDescent="0.3">
      <c r="A2063">
        <v>2144</v>
      </c>
      <c r="B2063" t="s">
        <v>6067</v>
      </c>
      <c r="C2063">
        <v>2650</v>
      </c>
      <c r="D2063" t="s">
        <v>24</v>
      </c>
      <c r="E2063" t="s">
        <v>25</v>
      </c>
      <c r="F2063">
        <v>4</v>
      </c>
      <c r="G2063" t="s">
        <v>6068</v>
      </c>
      <c r="H2063" t="s">
        <v>6069</v>
      </c>
      <c r="I2063" t="str">
        <f>VLOOKUP(A2063,[1]Transactions!$A$2:$Y$3480,8,FALSE)</f>
        <v>Standard</v>
      </c>
      <c r="J2063">
        <f>VLOOKUP(A2063,[1]Transactions!$A$2:$Y$3480,13,FALSE)</f>
        <v>1230.27</v>
      </c>
      <c r="K2063" s="4">
        <f>VLOOKUP(A2063,[1]Transactions!$A$2:$Y$3480,14,FALSE)</f>
        <v>40672</v>
      </c>
      <c r="M2063" t="b">
        <f>VLOOKUP(A2063,[1]Transactions!$A$2:$Y$3480,5,FALSE)</f>
        <v>1</v>
      </c>
      <c r="N2063" t="str">
        <f>VLOOKUP(A2063,[1]Transactions!$A$2:$Y$3480,6,FALSE)</f>
        <v>Approved</v>
      </c>
      <c r="O2063" t="str">
        <f>VLOOKUP(A2063,[1]Transactions!$A$1:$Y$3480,7,FALSE)</f>
        <v>Giant Bicycles</v>
      </c>
      <c r="P2063" t="s">
        <v>43</v>
      </c>
      <c r="Q2063">
        <v>12</v>
      </c>
      <c r="R2063" t="s">
        <v>1373</v>
      </c>
      <c r="S2063" t="s">
        <v>176</v>
      </c>
      <c r="T2063" t="s">
        <v>31</v>
      </c>
      <c r="U2063" t="s">
        <v>32</v>
      </c>
      <c r="V2063" t="s">
        <v>33</v>
      </c>
      <c r="W2063">
        <v>9</v>
      </c>
      <c r="X2063">
        <v>8</v>
      </c>
      <c r="Y2063">
        <v>10452.24</v>
      </c>
      <c r="Z2063">
        <v>5198.3599999999997</v>
      </c>
      <c r="AA2063">
        <v>42</v>
      </c>
      <c r="AB2063">
        <v>67</v>
      </c>
      <c r="AC2063">
        <v>8</v>
      </c>
      <c r="AD2063">
        <v>5253.88</v>
      </c>
      <c r="AE2063">
        <f t="shared" si="227"/>
        <v>2</v>
      </c>
      <c r="AF2063">
        <f t="shared" si="226"/>
        <v>2</v>
      </c>
      <c r="AG2063">
        <f t="shared" si="223"/>
        <v>1</v>
      </c>
      <c r="AH2063">
        <f t="shared" si="224"/>
        <v>221</v>
      </c>
      <c r="AI2063" t="str">
        <f t="shared" si="225"/>
        <v>Gold Customerr</v>
      </c>
    </row>
    <row r="2064" spans="1:35" x14ac:dyDescent="0.3">
      <c r="A2064">
        <v>254</v>
      </c>
      <c r="B2064" t="s">
        <v>6070</v>
      </c>
      <c r="C2064">
        <v>3580</v>
      </c>
      <c r="D2064" t="s">
        <v>40</v>
      </c>
      <c r="E2064" t="s">
        <v>25</v>
      </c>
      <c r="F2064">
        <v>1</v>
      </c>
      <c r="G2064" t="s">
        <v>6071</v>
      </c>
      <c r="H2064" t="s">
        <v>6072</v>
      </c>
      <c r="I2064" t="str">
        <f>VLOOKUP(A2064,[1]Transactions!$A$2:$Y$3480,8,FALSE)</f>
        <v>Standard</v>
      </c>
      <c r="J2064">
        <f>VLOOKUP(A2064,[1]Transactions!$A$2:$Y$3480,13,FALSE)</f>
        <v>690.49</v>
      </c>
      <c r="K2064" s="4">
        <f>VLOOKUP(A2064,[1]Transactions!$A$2:$Y$3480,14,FALSE)</f>
        <v>36334</v>
      </c>
      <c r="M2064" t="b">
        <f>VLOOKUP(A2064,[1]Transactions!$A$2:$Y$3480,5,FALSE)</f>
        <v>0</v>
      </c>
      <c r="N2064" t="str">
        <f>VLOOKUP(A2064,[1]Transactions!$A$2:$Y$3480,6,FALSE)</f>
        <v>Approved</v>
      </c>
      <c r="O2064" t="str">
        <f>VLOOKUP(A2064,[1]Transactions!$A$1:$Y$3480,7,FALSE)</f>
        <v>Solex</v>
      </c>
      <c r="P2064" t="s">
        <v>43</v>
      </c>
      <c r="Q2064">
        <v>98</v>
      </c>
      <c r="R2064" t="s">
        <v>84</v>
      </c>
      <c r="S2064" t="s">
        <v>57</v>
      </c>
      <c r="T2064" t="s">
        <v>31</v>
      </c>
      <c r="U2064" t="s">
        <v>32</v>
      </c>
      <c r="V2064" t="s">
        <v>47</v>
      </c>
      <c r="W2064">
        <v>14</v>
      </c>
      <c r="X2064">
        <v>7</v>
      </c>
      <c r="Y2064">
        <v>9801.07</v>
      </c>
      <c r="Z2064">
        <v>3020.12</v>
      </c>
      <c r="AA2064">
        <v>59</v>
      </c>
      <c r="AB2064">
        <v>41</v>
      </c>
      <c r="AC2064">
        <v>7</v>
      </c>
      <c r="AD2064">
        <v>6780.95</v>
      </c>
      <c r="AE2064">
        <f t="shared" si="227"/>
        <v>3</v>
      </c>
      <c r="AF2064">
        <f t="shared" si="226"/>
        <v>3</v>
      </c>
      <c r="AG2064">
        <f t="shared" si="223"/>
        <v>1</v>
      </c>
      <c r="AH2064">
        <f t="shared" si="224"/>
        <v>331</v>
      </c>
      <c r="AI2064" t="str">
        <f t="shared" si="225"/>
        <v>Silver Customer</v>
      </c>
    </row>
    <row r="2065" spans="1:35" x14ac:dyDescent="0.3">
      <c r="A2065">
        <v>2707</v>
      </c>
      <c r="B2065" t="s">
        <v>6073</v>
      </c>
      <c r="C2065">
        <v>4123</v>
      </c>
      <c r="D2065" t="s">
        <v>53</v>
      </c>
      <c r="E2065" t="s">
        <v>25</v>
      </c>
      <c r="F2065">
        <v>8</v>
      </c>
      <c r="G2065" t="s">
        <v>6074</v>
      </c>
      <c r="H2065" t="s">
        <v>6075</v>
      </c>
      <c r="I2065" t="str">
        <f>VLOOKUP(A2065,[1]Transactions!$A$2:$Y$3480,8,FALSE)</f>
        <v>Standard</v>
      </c>
      <c r="J2065">
        <f>VLOOKUP(A2065,[1]Transactions!$A$2:$Y$3480,13,FALSE)</f>
        <v>1592.19</v>
      </c>
      <c r="K2065" s="4">
        <f>VLOOKUP(A2065,[1]Transactions!$A$2:$Y$3480,14,FALSE)</f>
        <v>34996</v>
      </c>
      <c r="M2065" t="b">
        <f>VLOOKUP(A2065,[1]Transactions!$A$2:$Y$3480,5,FALSE)</f>
        <v>1</v>
      </c>
      <c r="N2065" t="str">
        <f>VLOOKUP(A2065,[1]Transactions!$A$2:$Y$3480,6,FALSE)</f>
        <v>Approved</v>
      </c>
      <c r="O2065" t="str">
        <f>VLOOKUP(A2065,[1]Transactions!$A$1:$Y$3480,7,FALSE)</f>
        <v>OHM Cycles</v>
      </c>
      <c r="P2065" t="s">
        <v>28</v>
      </c>
      <c r="Q2065">
        <v>56</v>
      </c>
      <c r="R2065" t="s">
        <v>437</v>
      </c>
      <c r="S2065" t="s">
        <v>176</v>
      </c>
      <c r="T2065" t="s">
        <v>46</v>
      </c>
      <c r="U2065" t="s">
        <v>32</v>
      </c>
      <c r="V2065" t="s">
        <v>33</v>
      </c>
      <c r="W2065">
        <v>5</v>
      </c>
      <c r="X2065">
        <v>3</v>
      </c>
      <c r="Y2065">
        <v>3934.6</v>
      </c>
      <c r="Z2065">
        <v>2611.38</v>
      </c>
      <c r="AA2065">
        <v>31</v>
      </c>
      <c r="AB2065">
        <v>43</v>
      </c>
      <c r="AC2065">
        <v>3</v>
      </c>
      <c r="AD2065">
        <v>1323.22</v>
      </c>
      <c r="AE2065">
        <f t="shared" si="227"/>
        <v>3</v>
      </c>
      <c r="AF2065">
        <f t="shared" si="226"/>
        <v>4</v>
      </c>
      <c r="AG2065">
        <f t="shared" si="223"/>
        <v>4</v>
      </c>
      <c r="AH2065">
        <f t="shared" si="224"/>
        <v>344</v>
      </c>
      <c r="AI2065" t="str">
        <f t="shared" si="225"/>
        <v>Silver Customer</v>
      </c>
    </row>
    <row r="2066" spans="1:35" x14ac:dyDescent="0.3">
      <c r="A2066">
        <v>143</v>
      </c>
      <c r="B2066" t="s">
        <v>6076</v>
      </c>
      <c r="C2066">
        <v>4017</v>
      </c>
      <c r="D2066" t="s">
        <v>53</v>
      </c>
      <c r="E2066" t="s">
        <v>25</v>
      </c>
      <c r="F2066">
        <v>6</v>
      </c>
      <c r="G2066" t="s">
        <v>619</v>
      </c>
      <c r="H2066" t="s">
        <v>6077</v>
      </c>
      <c r="I2066" t="str">
        <f>VLOOKUP(A2066,[1]Transactions!$A$2:$Y$3480,8,FALSE)</f>
        <v>Standard</v>
      </c>
      <c r="J2066">
        <f>VLOOKUP(A2066,[1]Transactions!$A$2:$Y$3480,13,FALSE)</f>
        <v>217.51</v>
      </c>
      <c r="K2066" s="4">
        <f>VLOOKUP(A2066,[1]Transactions!$A$2:$Y$3480,14,FALSE)</f>
        <v>41047</v>
      </c>
      <c r="M2066" t="b">
        <f>VLOOKUP(A2066,[1]Transactions!$A$2:$Y$3480,5,FALSE)</f>
        <v>1</v>
      </c>
      <c r="N2066" t="str">
        <f>VLOOKUP(A2066,[1]Transactions!$A$2:$Y$3480,6,FALSE)</f>
        <v>Approved</v>
      </c>
      <c r="O2066" t="str">
        <f>VLOOKUP(A2066,[1]Transactions!$A$1:$Y$3480,7,FALSE)</f>
        <v>Giant Bicycles</v>
      </c>
      <c r="P2066" t="s">
        <v>28</v>
      </c>
      <c r="Q2066">
        <v>19</v>
      </c>
      <c r="R2066" t="s">
        <v>754</v>
      </c>
      <c r="S2066" t="s">
        <v>7272</v>
      </c>
      <c r="T2066" t="s">
        <v>31</v>
      </c>
      <c r="U2066" t="s">
        <v>32</v>
      </c>
      <c r="V2066" t="s">
        <v>33</v>
      </c>
      <c r="W2066">
        <v>11</v>
      </c>
      <c r="X2066">
        <v>4</v>
      </c>
      <c r="Y2066">
        <v>4689.21</v>
      </c>
      <c r="Z2066">
        <v>2214.44</v>
      </c>
      <c r="AA2066">
        <v>63</v>
      </c>
      <c r="AB2066">
        <v>13</v>
      </c>
      <c r="AC2066">
        <v>4</v>
      </c>
      <c r="AD2066">
        <v>2474.77</v>
      </c>
      <c r="AE2066">
        <f t="shared" si="227"/>
        <v>4</v>
      </c>
      <c r="AF2066">
        <f t="shared" si="226"/>
        <v>4</v>
      </c>
      <c r="AG2066">
        <f t="shared" si="223"/>
        <v>3</v>
      </c>
      <c r="AH2066">
        <f t="shared" si="224"/>
        <v>443</v>
      </c>
      <c r="AI2066" t="str">
        <f t="shared" si="225"/>
        <v>Platinum Customer</v>
      </c>
    </row>
    <row r="2067" spans="1:35" x14ac:dyDescent="0.3">
      <c r="A2067">
        <v>3300</v>
      </c>
      <c r="B2067" t="s">
        <v>6078</v>
      </c>
      <c r="C2067">
        <v>2176</v>
      </c>
      <c r="D2067" t="s">
        <v>24</v>
      </c>
      <c r="E2067" t="s">
        <v>25</v>
      </c>
      <c r="F2067">
        <v>9</v>
      </c>
      <c r="G2067" t="s">
        <v>6079</v>
      </c>
      <c r="H2067" t="s">
        <v>6080</v>
      </c>
      <c r="I2067" t="str">
        <f>VLOOKUP(A2067,[1]Transactions!$A$2:$Y$3480,8,FALSE)</f>
        <v>Standard</v>
      </c>
      <c r="J2067">
        <f>VLOOKUP(A2067,[1]Transactions!$A$2:$Y$3480,13,FALSE)</f>
        <v>456.44999999999993</v>
      </c>
      <c r="K2067" s="4">
        <f>VLOOKUP(A2067,[1]Transactions!$A$2:$Y$3480,14,FALSE)</f>
        <v>33364</v>
      </c>
      <c r="M2067" t="b">
        <f>VLOOKUP(A2067,[1]Transactions!$A$2:$Y$3480,5,FALSE)</f>
        <v>0</v>
      </c>
      <c r="N2067" t="str">
        <f>VLOOKUP(A2067,[1]Transactions!$A$2:$Y$3480,6,FALSE)</f>
        <v>Approved</v>
      </c>
      <c r="O2067" t="str">
        <f>VLOOKUP(A2067,[1]Transactions!$A$1:$Y$3480,7,FALSE)</f>
        <v>OHM Cycles</v>
      </c>
      <c r="P2067" t="s">
        <v>28</v>
      </c>
      <c r="Q2067">
        <v>47</v>
      </c>
      <c r="R2067" t="s">
        <v>425</v>
      </c>
      <c r="S2067" t="s">
        <v>57</v>
      </c>
      <c r="T2067" t="s">
        <v>31</v>
      </c>
      <c r="U2067" t="s">
        <v>32</v>
      </c>
      <c r="V2067" t="s">
        <v>47</v>
      </c>
      <c r="W2067">
        <v>14</v>
      </c>
      <c r="X2067">
        <v>6</v>
      </c>
      <c r="Y2067">
        <v>8221.25</v>
      </c>
      <c r="Z2067">
        <v>4284.8100000000004</v>
      </c>
      <c r="AA2067">
        <v>59</v>
      </c>
      <c r="AB2067">
        <v>15</v>
      </c>
      <c r="AC2067">
        <v>6</v>
      </c>
      <c r="AD2067">
        <v>3936.44</v>
      </c>
      <c r="AE2067">
        <f t="shared" si="227"/>
        <v>4</v>
      </c>
      <c r="AF2067">
        <f t="shared" si="226"/>
        <v>3</v>
      </c>
      <c r="AG2067">
        <f t="shared" si="223"/>
        <v>2</v>
      </c>
      <c r="AH2067">
        <f t="shared" si="224"/>
        <v>432</v>
      </c>
      <c r="AI2067" t="str">
        <f t="shared" si="225"/>
        <v>Platinum Customer</v>
      </c>
    </row>
    <row r="2068" spans="1:35" x14ac:dyDescent="0.3">
      <c r="A2068">
        <v>3238</v>
      </c>
      <c r="B2068" t="s">
        <v>6081</v>
      </c>
      <c r="C2068">
        <v>2306</v>
      </c>
      <c r="D2068" t="s">
        <v>24</v>
      </c>
      <c r="E2068" t="s">
        <v>25</v>
      </c>
      <c r="F2068">
        <v>4</v>
      </c>
      <c r="G2068" t="s">
        <v>4747</v>
      </c>
      <c r="H2068" t="s">
        <v>6082</v>
      </c>
      <c r="I2068" t="str">
        <f>VLOOKUP(A2068,[1]Transactions!$A$2:$Y$3480,8,FALSE)</f>
        <v>Standard</v>
      </c>
      <c r="J2068">
        <f>VLOOKUP(A2068,[1]Transactions!$A$2:$Y$3480,13,FALSE)</f>
        <v>690.49</v>
      </c>
      <c r="K2068" s="4">
        <f>VLOOKUP(A2068,[1]Transactions!$A$2:$Y$3480,14,FALSE)</f>
        <v>35160</v>
      </c>
      <c r="M2068" t="b">
        <f>VLOOKUP(A2068,[1]Transactions!$A$2:$Y$3480,5,FALSE)</f>
        <v>1</v>
      </c>
      <c r="N2068" t="str">
        <f>VLOOKUP(A2068,[1]Transactions!$A$2:$Y$3480,6,FALSE)</f>
        <v>Approved</v>
      </c>
      <c r="O2068" t="str">
        <f>VLOOKUP(A2068,[1]Transactions!$A$1:$Y$3480,7,FALSE)</f>
        <v>Solex</v>
      </c>
      <c r="P2068" t="s">
        <v>28</v>
      </c>
      <c r="Q2068">
        <v>23</v>
      </c>
      <c r="R2068" t="s">
        <v>425</v>
      </c>
      <c r="S2068" t="s">
        <v>57</v>
      </c>
      <c r="T2068" t="s">
        <v>31</v>
      </c>
      <c r="U2068" t="s">
        <v>32</v>
      </c>
      <c r="V2068" t="s">
        <v>47</v>
      </c>
      <c r="W2068">
        <v>14</v>
      </c>
      <c r="X2068">
        <v>5</v>
      </c>
      <c r="Y2068">
        <v>3916.44</v>
      </c>
      <c r="Z2068">
        <v>1839.55</v>
      </c>
      <c r="AA2068">
        <v>43</v>
      </c>
      <c r="AB2068">
        <v>29</v>
      </c>
      <c r="AC2068">
        <v>5</v>
      </c>
      <c r="AD2068">
        <v>2076.89</v>
      </c>
      <c r="AE2068">
        <f t="shared" si="227"/>
        <v>3</v>
      </c>
      <c r="AF2068">
        <f>_xlfn.IFS(AC2068&gt;=14,1,AND(AC2068&lt;=14,AC2068&gt;7),2,AND(AC2068&lt;=7,AC2068&gt;=5),3,AND(AC2068&lt;=4,AC2068&gt;0),4)</f>
        <v>3</v>
      </c>
      <c r="AG2068">
        <f t="shared" si="223"/>
        <v>3</v>
      </c>
      <c r="AH2068">
        <f t="shared" si="224"/>
        <v>333</v>
      </c>
      <c r="AI2068" t="str">
        <f t="shared" si="225"/>
        <v>Silver Customer</v>
      </c>
    </row>
    <row r="2069" spans="1:35" x14ac:dyDescent="0.3">
      <c r="A2069">
        <v>763</v>
      </c>
      <c r="B2069" t="s">
        <v>6083</v>
      </c>
      <c r="C2069">
        <v>2143</v>
      </c>
      <c r="D2069" t="s">
        <v>24</v>
      </c>
      <c r="E2069" t="s">
        <v>25</v>
      </c>
      <c r="F2069">
        <v>5</v>
      </c>
      <c r="G2069" t="s">
        <v>6084</v>
      </c>
      <c r="H2069" t="s">
        <v>6085</v>
      </c>
      <c r="I2069" t="str">
        <f>VLOOKUP(A2069,[1]Transactions!$A$2:$Y$3480,8,FALSE)</f>
        <v>Standard</v>
      </c>
      <c r="J2069">
        <f>VLOOKUP(A2069,[1]Transactions!$A$2:$Y$3480,13,FALSE)</f>
        <v>1660.88</v>
      </c>
      <c r="K2069" s="4">
        <f>VLOOKUP(A2069,[1]Transactions!$A$2:$Y$3480,14,FALSE)</f>
        <v>40672</v>
      </c>
      <c r="M2069" t="b">
        <f>VLOOKUP(A2069,[1]Transactions!$A$2:$Y$3480,5,FALSE)</f>
        <v>0</v>
      </c>
      <c r="N2069" t="str">
        <f>VLOOKUP(A2069,[1]Transactions!$A$2:$Y$3480,6,FALSE)</f>
        <v>Approved</v>
      </c>
      <c r="O2069" t="str">
        <f>VLOOKUP(A2069,[1]Transactions!$A$1:$Y$3480,7,FALSE)</f>
        <v>WeareA2B</v>
      </c>
      <c r="P2069" t="s">
        <v>43</v>
      </c>
      <c r="Q2069">
        <v>95</v>
      </c>
      <c r="R2069" t="s">
        <v>1219</v>
      </c>
      <c r="S2069" t="s">
        <v>119</v>
      </c>
      <c r="T2069" t="s">
        <v>38</v>
      </c>
      <c r="U2069" t="s">
        <v>32</v>
      </c>
      <c r="V2069" t="s">
        <v>47</v>
      </c>
      <c r="W2069">
        <v>12</v>
      </c>
      <c r="X2069">
        <v>6</v>
      </c>
      <c r="Y2069">
        <v>6989.88</v>
      </c>
      <c r="Z2069">
        <v>3095.37</v>
      </c>
      <c r="AA2069">
        <v>32</v>
      </c>
      <c r="AB2069">
        <v>74</v>
      </c>
      <c r="AC2069">
        <v>6</v>
      </c>
      <c r="AD2069">
        <v>3894.51</v>
      </c>
      <c r="AE2069">
        <f t="shared" si="227"/>
        <v>2</v>
      </c>
      <c r="AF2069">
        <f t="shared" si="226"/>
        <v>3</v>
      </c>
      <c r="AG2069">
        <f t="shared" si="223"/>
        <v>2</v>
      </c>
      <c r="AH2069">
        <f t="shared" si="224"/>
        <v>232</v>
      </c>
      <c r="AI2069" t="str">
        <f t="shared" si="225"/>
        <v>Gold Customerr</v>
      </c>
    </row>
    <row r="2070" spans="1:35" x14ac:dyDescent="0.3">
      <c r="A2070">
        <v>2255</v>
      </c>
      <c r="B2070" t="s">
        <v>6086</v>
      </c>
      <c r="C2070">
        <v>2880</v>
      </c>
      <c r="D2070" t="s">
        <v>24</v>
      </c>
      <c r="E2070" t="s">
        <v>25</v>
      </c>
      <c r="F2070">
        <v>1</v>
      </c>
      <c r="G2070" t="s">
        <v>6087</v>
      </c>
      <c r="H2070" t="s">
        <v>6088</v>
      </c>
      <c r="I2070" t="str">
        <f>VLOOKUP(A2070,[1]Transactions!$A$2:$Y$3480,8,FALSE)</f>
        <v>Standard</v>
      </c>
      <c r="J2070">
        <f>VLOOKUP(A2070,[1]Transactions!$A$2:$Y$3480,13,FALSE)</f>
        <v>144.26</v>
      </c>
      <c r="K2070" s="4">
        <f>VLOOKUP(A2070,[1]Transactions!$A$2:$Y$3480,14,FALSE)</f>
        <v>33888</v>
      </c>
      <c r="M2070" t="b">
        <f>VLOOKUP(A2070,[1]Transactions!$A$2:$Y$3480,5,FALSE)</f>
        <v>0</v>
      </c>
      <c r="N2070" t="str">
        <f>VLOOKUP(A2070,[1]Transactions!$A$2:$Y$3480,6,FALSE)</f>
        <v>Approved</v>
      </c>
      <c r="O2070" t="str">
        <f>VLOOKUP(A2070,[1]Transactions!$A$1:$Y$3480,7,FALSE)</f>
        <v>Giant Bicycles</v>
      </c>
      <c r="P2070" t="s">
        <v>28</v>
      </c>
      <c r="Q2070">
        <v>92</v>
      </c>
      <c r="R2070" t="s">
        <v>130</v>
      </c>
      <c r="S2070" t="s">
        <v>30</v>
      </c>
      <c r="T2070" t="s">
        <v>38</v>
      </c>
      <c r="U2070" t="s">
        <v>32</v>
      </c>
      <c r="V2070" t="s">
        <v>33</v>
      </c>
      <c r="W2070">
        <v>5</v>
      </c>
      <c r="X2070">
        <v>2</v>
      </c>
      <c r="Y2070">
        <v>3277.47</v>
      </c>
      <c r="Z2070">
        <v>1818.77</v>
      </c>
      <c r="AA2070">
        <v>28</v>
      </c>
      <c r="AB2070">
        <v>143</v>
      </c>
      <c r="AC2070">
        <v>2</v>
      </c>
      <c r="AD2070">
        <v>1458.7</v>
      </c>
      <c r="AE2070">
        <f t="shared" si="227"/>
        <v>1</v>
      </c>
      <c r="AF2070">
        <f t="shared" si="226"/>
        <v>4</v>
      </c>
      <c r="AG2070">
        <f t="shared" si="223"/>
        <v>4</v>
      </c>
      <c r="AH2070">
        <f t="shared" si="224"/>
        <v>144</v>
      </c>
      <c r="AI2070" t="str">
        <f t="shared" si="225"/>
        <v>Bronz customer</v>
      </c>
    </row>
    <row r="2071" spans="1:35" x14ac:dyDescent="0.3">
      <c r="A2071">
        <v>2857</v>
      </c>
      <c r="B2071" t="s">
        <v>6089</v>
      </c>
      <c r="C2071">
        <v>4300</v>
      </c>
      <c r="D2071" t="s">
        <v>53</v>
      </c>
      <c r="E2071" t="s">
        <v>25</v>
      </c>
      <c r="F2071">
        <v>6</v>
      </c>
      <c r="G2071" t="s">
        <v>6090</v>
      </c>
      <c r="H2071" t="s">
        <v>6091</v>
      </c>
      <c r="I2071" t="str">
        <f>VLOOKUP(A2071,[1]Transactions!$A$2:$Y$3480,8,FALSE)</f>
        <v>Standard</v>
      </c>
      <c r="J2071">
        <f>VLOOKUP(A2071,[1]Transactions!$A$2:$Y$3480,13,FALSE)</f>
        <v>834.93999999999994</v>
      </c>
      <c r="K2071" s="4">
        <f>VLOOKUP(A2071,[1]Transactions!$A$2:$Y$3480,14,FALSE)</f>
        <v>36833</v>
      </c>
      <c r="M2071" t="b">
        <f>VLOOKUP(A2071,[1]Transactions!$A$2:$Y$3480,5,FALSE)</f>
        <v>0</v>
      </c>
      <c r="N2071" t="str">
        <f>VLOOKUP(A2071,[1]Transactions!$A$2:$Y$3480,6,FALSE)</f>
        <v>Approved</v>
      </c>
      <c r="O2071" t="str">
        <f>VLOOKUP(A2071,[1]Transactions!$A$1:$Y$3480,7,FALSE)</f>
        <v>WeareA2B</v>
      </c>
      <c r="P2071" t="s">
        <v>43</v>
      </c>
      <c r="Q2071">
        <v>9</v>
      </c>
      <c r="R2071" t="s">
        <v>445</v>
      </c>
      <c r="S2071" t="s">
        <v>119</v>
      </c>
      <c r="T2071" t="s">
        <v>31</v>
      </c>
      <c r="U2071" t="s">
        <v>32</v>
      </c>
      <c r="V2071" t="s">
        <v>33</v>
      </c>
      <c r="W2071">
        <v>17</v>
      </c>
      <c r="X2071">
        <v>6</v>
      </c>
      <c r="Y2071">
        <v>8974.25</v>
      </c>
      <c r="Z2071">
        <v>3600.62</v>
      </c>
      <c r="AA2071">
        <v>63</v>
      </c>
      <c r="AB2071">
        <v>113</v>
      </c>
      <c r="AC2071">
        <v>6</v>
      </c>
      <c r="AD2071">
        <v>5373.63</v>
      </c>
      <c r="AE2071">
        <f t="shared" si="227"/>
        <v>1</v>
      </c>
      <c r="AF2071">
        <f t="shared" si="226"/>
        <v>3</v>
      </c>
      <c r="AG2071">
        <f t="shared" si="223"/>
        <v>1</v>
      </c>
      <c r="AH2071">
        <f t="shared" si="224"/>
        <v>131</v>
      </c>
      <c r="AI2071" t="str">
        <f t="shared" si="225"/>
        <v>Bronz customer</v>
      </c>
    </row>
    <row r="2072" spans="1:35" x14ac:dyDescent="0.3">
      <c r="A2072">
        <v>1428</v>
      </c>
      <c r="B2072" t="s">
        <v>6092</v>
      </c>
      <c r="C2072">
        <v>2760</v>
      </c>
      <c r="D2072" t="s">
        <v>24</v>
      </c>
      <c r="E2072" t="s">
        <v>25</v>
      </c>
      <c r="F2072">
        <v>8</v>
      </c>
      <c r="G2072" t="s">
        <v>3317</v>
      </c>
      <c r="H2072" t="s">
        <v>6093</v>
      </c>
      <c r="I2072" t="str">
        <f>VLOOKUP(A2072,[1]Transactions!$A$2:$Y$3480,8,FALSE)</f>
        <v>Standard</v>
      </c>
      <c r="J2072">
        <f>VLOOKUP(A2072,[1]Transactions!$A$2:$Y$3480,13,FALSE)</f>
        <v>693.76</v>
      </c>
      <c r="K2072" s="4">
        <f>VLOOKUP(A2072,[1]Transactions!$A$2:$Y$3480,14,FALSE)</f>
        <v>35470</v>
      </c>
      <c r="M2072" t="b">
        <f>VLOOKUP(A2072,[1]Transactions!$A$2:$Y$3480,5,FALSE)</f>
        <v>1</v>
      </c>
      <c r="N2072" t="str">
        <f>VLOOKUP(A2072,[1]Transactions!$A$2:$Y$3480,6,FALSE)</f>
        <v>Approved</v>
      </c>
      <c r="O2072" t="str">
        <f>VLOOKUP(A2072,[1]Transactions!$A$1:$Y$3480,7,FALSE)</f>
        <v>OHM Cycles</v>
      </c>
      <c r="P2072" t="s">
        <v>43</v>
      </c>
      <c r="Q2072">
        <v>93</v>
      </c>
      <c r="R2072" t="s">
        <v>191</v>
      </c>
      <c r="S2072" t="s">
        <v>57</v>
      </c>
      <c r="T2072" t="s">
        <v>46</v>
      </c>
      <c r="U2072" t="s">
        <v>32</v>
      </c>
      <c r="V2072" t="s">
        <v>47</v>
      </c>
      <c r="W2072">
        <v>1</v>
      </c>
      <c r="X2072">
        <v>10</v>
      </c>
      <c r="Y2072">
        <v>11559.73</v>
      </c>
      <c r="Z2072">
        <v>6050.93</v>
      </c>
      <c r="AA2072">
        <v>21</v>
      </c>
      <c r="AB2072">
        <v>15</v>
      </c>
      <c r="AC2072">
        <v>10</v>
      </c>
      <c r="AD2072">
        <v>5508.8</v>
      </c>
      <c r="AE2072">
        <f t="shared" si="227"/>
        <v>4</v>
      </c>
      <c r="AF2072">
        <f t="shared" si="226"/>
        <v>2</v>
      </c>
      <c r="AG2072">
        <f t="shared" si="223"/>
        <v>1</v>
      </c>
      <c r="AH2072">
        <f t="shared" si="224"/>
        <v>421</v>
      </c>
      <c r="AI2072" t="str">
        <f t="shared" si="225"/>
        <v>Platinum Customer</v>
      </c>
    </row>
    <row r="2073" spans="1:35" x14ac:dyDescent="0.3">
      <c r="A2073">
        <v>72</v>
      </c>
      <c r="B2073" t="s">
        <v>6094</v>
      </c>
      <c r="C2073">
        <v>4208</v>
      </c>
      <c r="D2073" t="s">
        <v>53</v>
      </c>
      <c r="E2073" t="s">
        <v>25</v>
      </c>
      <c r="F2073">
        <v>6</v>
      </c>
      <c r="G2073" t="s">
        <v>6095</v>
      </c>
      <c r="H2073" t="s">
        <v>6096</v>
      </c>
      <c r="I2073" t="str">
        <f>VLOOKUP(A2073,[1]Transactions!$A$2:$Y$3480,8,FALSE)</f>
        <v>Standard</v>
      </c>
      <c r="J2073">
        <f>VLOOKUP(A2073,[1]Transactions!$A$2:$Y$3480,13,FALSE)</f>
        <v>1660.88</v>
      </c>
      <c r="K2073" s="4">
        <f>VLOOKUP(A2073,[1]Transactions!$A$2:$Y$3480,14,FALSE)</f>
        <v>40672</v>
      </c>
      <c r="M2073" t="b">
        <f>VLOOKUP(A2073,[1]Transactions!$A$2:$Y$3480,5,FALSE)</f>
        <v>1</v>
      </c>
      <c r="N2073" t="str">
        <f>VLOOKUP(A2073,[1]Transactions!$A$2:$Y$3480,6,FALSE)</f>
        <v>Approved</v>
      </c>
      <c r="O2073" t="str">
        <f>VLOOKUP(A2073,[1]Transactions!$A$1:$Y$3480,7,FALSE)</f>
        <v>WeareA2B</v>
      </c>
      <c r="P2073" t="s">
        <v>28</v>
      </c>
      <c r="Q2073">
        <v>93</v>
      </c>
      <c r="R2073" t="s">
        <v>429</v>
      </c>
      <c r="S2073" t="s">
        <v>119</v>
      </c>
      <c r="T2073" t="s">
        <v>38</v>
      </c>
      <c r="U2073" t="s">
        <v>32</v>
      </c>
      <c r="V2073" t="s">
        <v>33</v>
      </c>
      <c r="W2073">
        <v>16</v>
      </c>
      <c r="X2073">
        <v>4</v>
      </c>
      <c r="Y2073">
        <v>4048.85</v>
      </c>
      <c r="Z2073">
        <v>1489.07</v>
      </c>
      <c r="AA2073">
        <v>48</v>
      </c>
      <c r="AB2073">
        <v>22</v>
      </c>
      <c r="AC2073">
        <v>4</v>
      </c>
      <c r="AD2073">
        <v>2559.7800000000002</v>
      </c>
      <c r="AE2073">
        <f t="shared" si="227"/>
        <v>3</v>
      </c>
      <c r="AF2073">
        <f t="shared" si="226"/>
        <v>4</v>
      </c>
      <c r="AG2073">
        <f t="shared" si="223"/>
        <v>3</v>
      </c>
      <c r="AH2073">
        <f t="shared" si="224"/>
        <v>343</v>
      </c>
      <c r="AI2073" t="str">
        <f t="shared" si="225"/>
        <v>Silver Customer</v>
      </c>
    </row>
    <row r="2074" spans="1:35" x14ac:dyDescent="0.3">
      <c r="A2074">
        <v>1051</v>
      </c>
      <c r="B2074" t="s">
        <v>6097</v>
      </c>
      <c r="C2074">
        <v>3207</v>
      </c>
      <c r="D2074" t="s">
        <v>40</v>
      </c>
      <c r="E2074" t="s">
        <v>25</v>
      </c>
      <c r="F2074">
        <v>10</v>
      </c>
      <c r="G2074" t="s">
        <v>6098</v>
      </c>
      <c r="H2074" t="s">
        <v>6099</v>
      </c>
      <c r="I2074" t="str">
        <f>VLOOKUP(A2074,[1]Transactions!$A$2:$Y$3480,8,FALSE)</f>
        <v>Standard</v>
      </c>
      <c r="J2074">
        <f>VLOOKUP(A2074,[1]Transactions!$A$2:$Y$3480,13,FALSE)</f>
        <v>409.86000000000013</v>
      </c>
      <c r="K2074" s="4">
        <f>VLOOKUP(A2074,[1]Transactions!$A$2:$Y$3480,14,FALSE)</f>
        <v>42404</v>
      </c>
      <c r="M2074" t="b">
        <f>VLOOKUP(A2074,[1]Transactions!$A$2:$Y$3480,5,FALSE)</f>
        <v>1</v>
      </c>
      <c r="N2074" t="str">
        <f>VLOOKUP(A2074,[1]Transactions!$A$2:$Y$3480,6,FALSE)</f>
        <v>Approved</v>
      </c>
      <c r="O2074" t="str">
        <f>VLOOKUP(A2074,[1]Transactions!$A$1:$Y$3480,7,FALSE)</f>
        <v>Solex</v>
      </c>
      <c r="P2074" t="s">
        <v>43</v>
      </c>
      <c r="Q2074">
        <v>34</v>
      </c>
      <c r="R2074" t="s">
        <v>214</v>
      </c>
      <c r="S2074" t="s">
        <v>176</v>
      </c>
      <c r="T2074" t="s">
        <v>46</v>
      </c>
      <c r="U2074" t="s">
        <v>32</v>
      </c>
      <c r="V2074" t="s">
        <v>33</v>
      </c>
      <c r="W2074">
        <v>14</v>
      </c>
      <c r="X2074">
        <v>5</v>
      </c>
      <c r="Y2074">
        <v>4878.8100000000004</v>
      </c>
      <c r="Z2074">
        <v>3584.12</v>
      </c>
      <c r="AA2074">
        <v>42</v>
      </c>
      <c r="AB2074">
        <v>179</v>
      </c>
      <c r="AC2074">
        <v>5</v>
      </c>
      <c r="AD2074">
        <v>1294.69</v>
      </c>
      <c r="AE2074">
        <f t="shared" si="227"/>
        <v>1</v>
      </c>
      <c r="AF2074">
        <f>_xlfn.IFS(AC2074&gt;=14,1,AND(AC2074&lt;=14,AC2074&gt;7),2,AND(AC2074&lt;=7,AC2074&gt;=5),3,AND(AC2074&lt;=4,AC2074&gt;0),4)</f>
        <v>3</v>
      </c>
      <c r="AG2074">
        <f t="shared" si="223"/>
        <v>4</v>
      </c>
      <c r="AH2074">
        <f t="shared" si="224"/>
        <v>134</v>
      </c>
      <c r="AI2074" t="str">
        <f t="shared" si="225"/>
        <v>Bronz customer</v>
      </c>
    </row>
    <row r="2075" spans="1:35" x14ac:dyDescent="0.3">
      <c r="A2075">
        <v>3046</v>
      </c>
      <c r="B2075" t="s">
        <v>6100</v>
      </c>
      <c r="C2075">
        <v>2761</v>
      </c>
      <c r="D2075" t="s">
        <v>24</v>
      </c>
      <c r="E2075" t="s">
        <v>25</v>
      </c>
      <c r="F2075">
        <v>8</v>
      </c>
      <c r="G2075" t="s">
        <v>6101</v>
      </c>
      <c r="H2075" t="s">
        <v>6102</v>
      </c>
      <c r="I2075" t="str">
        <f>VLOOKUP(A2075,[1]Transactions!$A$2:$Y$3480,8,FALSE)</f>
        <v>Standard</v>
      </c>
      <c r="J2075">
        <f>VLOOKUP(A2075,[1]Transactions!$A$2:$Y$3480,13,FALSE)</f>
        <v>812.44</v>
      </c>
      <c r="K2075" s="4">
        <f>VLOOKUP(A2075,[1]Transactions!$A$2:$Y$3480,14,FALSE)</f>
        <v>41009</v>
      </c>
      <c r="M2075" t="b">
        <f>VLOOKUP(A2075,[1]Transactions!$A$2:$Y$3480,5,FALSE)</f>
        <v>0</v>
      </c>
      <c r="N2075" t="str">
        <f>VLOOKUP(A2075,[1]Transactions!$A$2:$Y$3480,6,FALSE)</f>
        <v>Approved</v>
      </c>
      <c r="O2075" t="str">
        <f>VLOOKUP(A2075,[1]Transactions!$A$1:$Y$3480,7,FALSE)</f>
        <v>WeareA2B</v>
      </c>
      <c r="P2075" t="s">
        <v>43</v>
      </c>
      <c r="Q2075">
        <v>53</v>
      </c>
      <c r="R2075" t="s">
        <v>1513</v>
      </c>
      <c r="S2075" t="s">
        <v>119</v>
      </c>
      <c r="T2075" t="s">
        <v>38</v>
      </c>
      <c r="U2075" t="s">
        <v>32</v>
      </c>
      <c r="V2075" t="s">
        <v>47</v>
      </c>
      <c r="W2075">
        <v>18</v>
      </c>
      <c r="X2075">
        <v>4</v>
      </c>
      <c r="Y2075">
        <v>5855.92</v>
      </c>
      <c r="Z2075">
        <v>2683.79</v>
      </c>
      <c r="AA2075">
        <v>56</v>
      </c>
      <c r="AB2075">
        <v>228</v>
      </c>
      <c r="AC2075">
        <v>4</v>
      </c>
      <c r="AD2075">
        <v>3172.13</v>
      </c>
      <c r="AE2075">
        <f t="shared" si="227"/>
        <v>1</v>
      </c>
      <c r="AF2075">
        <f t="shared" si="226"/>
        <v>4</v>
      </c>
      <c r="AG2075">
        <f t="shared" si="223"/>
        <v>2</v>
      </c>
      <c r="AH2075">
        <f t="shared" si="224"/>
        <v>142</v>
      </c>
      <c r="AI2075" t="str">
        <f t="shared" si="225"/>
        <v>Bronz customer</v>
      </c>
    </row>
    <row r="2076" spans="1:35" x14ac:dyDescent="0.3">
      <c r="A2076">
        <v>3224</v>
      </c>
      <c r="B2076" t="s">
        <v>6103</v>
      </c>
      <c r="C2076">
        <v>3083</v>
      </c>
      <c r="D2076" t="s">
        <v>40</v>
      </c>
      <c r="E2076" t="s">
        <v>25</v>
      </c>
      <c r="F2076">
        <v>8</v>
      </c>
      <c r="G2076" t="s">
        <v>6104</v>
      </c>
      <c r="H2076" t="s">
        <v>6105</v>
      </c>
      <c r="I2076" t="str">
        <f>VLOOKUP(A2076,[1]Transactions!$A$2:$Y$3480,8,FALSE)</f>
        <v>Touring</v>
      </c>
      <c r="J2076">
        <f>VLOOKUP(A2076,[1]Transactions!$A$2:$Y$3480,13,FALSE)</f>
        <v>1630.25</v>
      </c>
      <c r="K2076" s="4">
        <f>VLOOKUP(A2076,[1]Transactions!$A$2:$Y$3480,14,FALSE)</f>
        <v>33259</v>
      </c>
      <c r="M2076" t="b">
        <f>VLOOKUP(A2076,[1]Transactions!$A$2:$Y$3480,5,FALSE)</f>
        <v>0</v>
      </c>
      <c r="N2076" t="str">
        <f>VLOOKUP(A2076,[1]Transactions!$A$2:$Y$3480,6,FALSE)</f>
        <v>Cancelled</v>
      </c>
      <c r="O2076" t="str">
        <f>VLOOKUP(A2076,[1]Transactions!$A$1:$Y$3480,7,FALSE)</f>
        <v>WeareA2B</v>
      </c>
      <c r="P2076" t="s">
        <v>43</v>
      </c>
      <c r="Q2076">
        <v>67</v>
      </c>
      <c r="R2076" t="s">
        <v>1440</v>
      </c>
      <c r="S2076" t="s">
        <v>119</v>
      </c>
      <c r="T2076" t="s">
        <v>38</v>
      </c>
      <c r="U2076" t="s">
        <v>32</v>
      </c>
      <c r="V2076" t="s">
        <v>47</v>
      </c>
      <c r="W2076">
        <v>3</v>
      </c>
      <c r="X2076">
        <v>9</v>
      </c>
      <c r="Y2076">
        <v>8518.7199999999993</v>
      </c>
      <c r="Z2076">
        <v>4517.2</v>
      </c>
      <c r="AA2076">
        <v>24</v>
      </c>
      <c r="AB2076">
        <v>51</v>
      </c>
      <c r="AC2076">
        <v>9</v>
      </c>
      <c r="AD2076">
        <v>4001.52</v>
      </c>
      <c r="AE2076">
        <f t="shared" si="227"/>
        <v>2</v>
      </c>
      <c r="AF2076">
        <f t="shared" si="226"/>
        <v>2</v>
      </c>
      <c r="AG2076">
        <f t="shared" si="223"/>
        <v>2</v>
      </c>
      <c r="AH2076">
        <f t="shared" si="224"/>
        <v>222</v>
      </c>
      <c r="AI2076" t="str">
        <f t="shared" si="225"/>
        <v>Gold Customerr</v>
      </c>
    </row>
    <row r="2077" spans="1:35" x14ac:dyDescent="0.3">
      <c r="A2077">
        <v>3154</v>
      </c>
      <c r="B2077" t="s">
        <v>6106</v>
      </c>
      <c r="C2077">
        <v>2021</v>
      </c>
      <c r="D2077" t="s">
        <v>24</v>
      </c>
      <c r="E2077" t="s">
        <v>25</v>
      </c>
      <c r="F2077">
        <v>10</v>
      </c>
      <c r="G2077" t="s">
        <v>6107</v>
      </c>
      <c r="H2077" t="s">
        <v>6108</v>
      </c>
      <c r="I2077" t="str">
        <f>VLOOKUP(A2077,[1]Transactions!$A$2:$Y$3480,8,FALSE)</f>
        <v>Touring</v>
      </c>
      <c r="J2077">
        <f>VLOOKUP(A2077,[1]Transactions!$A$2:$Y$3480,13,FALSE)</f>
        <v>139.2299999999999</v>
      </c>
      <c r="K2077" s="4">
        <f>VLOOKUP(A2077,[1]Transactions!$A$2:$Y$3480,14,FALSE)</f>
        <v>33429</v>
      </c>
      <c r="M2077" t="b">
        <f>VLOOKUP(A2077,[1]Transactions!$A$2:$Y$3480,5,FALSE)</f>
        <v>1</v>
      </c>
      <c r="N2077" t="str">
        <f>VLOOKUP(A2077,[1]Transactions!$A$2:$Y$3480,6,FALSE)</f>
        <v>Approved</v>
      </c>
      <c r="O2077" t="str">
        <f>VLOOKUP(A2077,[1]Transactions!$A$1:$Y$3480,7,FALSE)</f>
        <v>OHM Cycles</v>
      </c>
      <c r="P2077" t="s">
        <v>43</v>
      </c>
      <c r="Q2077">
        <v>63</v>
      </c>
      <c r="R2077" t="s">
        <v>123</v>
      </c>
      <c r="S2077" t="s">
        <v>183</v>
      </c>
      <c r="T2077" t="s">
        <v>31</v>
      </c>
      <c r="U2077" t="s">
        <v>32</v>
      </c>
      <c r="V2077" t="s">
        <v>33</v>
      </c>
      <c r="W2077">
        <v>19</v>
      </c>
      <c r="X2077">
        <v>7</v>
      </c>
      <c r="Y2077">
        <v>6780.46</v>
      </c>
      <c r="Z2077">
        <v>4537.3599999999997</v>
      </c>
      <c r="AA2077">
        <v>62</v>
      </c>
      <c r="AB2077">
        <v>14</v>
      </c>
      <c r="AC2077">
        <v>7</v>
      </c>
      <c r="AD2077">
        <v>2243.1</v>
      </c>
      <c r="AE2077">
        <f t="shared" si="227"/>
        <v>4</v>
      </c>
      <c r="AF2077">
        <f t="shared" si="226"/>
        <v>3</v>
      </c>
      <c r="AG2077">
        <f t="shared" si="223"/>
        <v>3</v>
      </c>
      <c r="AH2077">
        <f t="shared" si="224"/>
        <v>433</v>
      </c>
      <c r="AI2077" t="str">
        <f t="shared" si="225"/>
        <v>Platinum Customer</v>
      </c>
    </row>
    <row r="2078" spans="1:35" x14ac:dyDescent="0.3">
      <c r="A2078">
        <v>3251</v>
      </c>
      <c r="B2078" t="s">
        <v>6109</v>
      </c>
      <c r="C2078">
        <v>2193</v>
      </c>
      <c r="D2078" t="s">
        <v>24</v>
      </c>
      <c r="E2078" t="s">
        <v>25</v>
      </c>
      <c r="F2078">
        <v>10</v>
      </c>
      <c r="G2078" t="s">
        <v>6110</v>
      </c>
      <c r="H2078" t="s">
        <v>6111</v>
      </c>
      <c r="I2078" t="str">
        <f>VLOOKUP(A2078,[1]Transactions!$A$2:$Y$3480,8,FALSE)</f>
        <v>Standard</v>
      </c>
      <c r="J2078">
        <f>VLOOKUP(A2078,[1]Transactions!$A$2:$Y$3480,13,FALSE)</f>
        <v>1592.19</v>
      </c>
      <c r="K2078" s="4">
        <f>VLOOKUP(A2078,[1]Transactions!$A$2:$Y$3480,14,FALSE)</f>
        <v>40410</v>
      </c>
      <c r="M2078" t="b">
        <f>VLOOKUP(A2078,[1]Transactions!$A$2:$Y$3480,5,FALSE)</f>
        <v>1</v>
      </c>
      <c r="N2078" t="str">
        <f>VLOOKUP(A2078,[1]Transactions!$A$2:$Y$3480,6,FALSE)</f>
        <v>Approved</v>
      </c>
      <c r="O2078" t="str">
        <f>VLOOKUP(A2078,[1]Transactions!$A$1:$Y$3480,7,FALSE)</f>
        <v>OHM Cycles</v>
      </c>
      <c r="P2078" t="s">
        <v>43</v>
      </c>
      <c r="Q2078">
        <v>95</v>
      </c>
      <c r="R2078" t="s">
        <v>1500</v>
      </c>
      <c r="S2078" t="s">
        <v>45</v>
      </c>
      <c r="T2078" t="s">
        <v>46</v>
      </c>
      <c r="U2078" t="s">
        <v>32</v>
      </c>
      <c r="V2078" t="s">
        <v>33</v>
      </c>
      <c r="W2078">
        <v>8</v>
      </c>
      <c r="X2078">
        <v>11</v>
      </c>
      <c r="Y2078">
        <v>9947.98</v>
      </c>
      <c r="Z2078">
        <v>3683.1</v>
      </c>
      <c r="AA2078">
        <v>44</v>
      </c>
      <c r="AB2078">
        <v>7</v>
      </c>
      <c r="AC2078">
        <v>11</v>
      </c>
      <c r="AD2078">
        <v>6264.88</v>
      </c>
      <c r="AE2078">
        <f t="shared" si="227"/>
        <v>4</v>
      </c>
      <c r="AF2078">
        <f t="shared" si="226"/>
        <v>2</v>
      </c>
      <c r="AG2078">
        <f t="shared" si="223"/>
        <v>1</v>
      </c>
      <c r="AH2078">
        <f t="shared" si="224"/>
        <v>421</v>
      </c>
      <c r="AI2078" t="str">
        <f t="shared" si="225"/>
        <v>Platinum Customer</v>
      </c>
    </row>
    <row r="2079" spans="1:35" x14ac:dyDescent="0.3">
      <c r="A2079">
        <v>3244</v>
      </c>
      <c r="B2079" t="s">
        <v>6112</v>
      </c>
      <c r="C2079">
        <v>3083</v>
      </c>
      <c r="D2079" t="s">
        <v>40</v>
      </c>
      <c r="E2079" t="s">
        <v>25</v>
      </c>
      <c r="F2079">
        <v>9</v>
      </c>
      <c r="G2079" t="s">
        <v>6113</v>
      </c>
      <c r="H2079" t="s">
        <v>6114</v>
      </c>
      <c r="I2079" t="str">
        <f>VLOOKUP(A2079,[1]Transactions!$A$2:$Y$3480,8,FALSE)</f>
        <v>Standard</v>
      </c>
      <c r="J2079">
        <f>VLOOKUP(A2079,[1]Transactions!$A$2:$Y$3480,13,FALSE)</f>
        <v>25.089999999999989</v>
      </c>
      <c r="K2079" s="4">
        <f>VLOOKUP(A2079,[1]Transactions!$A$2:$Y$3480,14,FALSE)</f>
        <v>36367</v>
      </c>
      <c r="M2079" t="b">
        <f>VLOOKUP(A2079,[1]Transactions!$A$2:$Y$3480,5,FALSE)</f>
        <v>1</v>
      </c>
      <c r="N2079" t="str">
        <f>VLOOKUP(A2079,[1]Transactions!$A$2:$Y$3480,6,FALSE)</f>
        <v>Approved</v>
      </c>
      <c r="O2079" t="str">
        <f>VLOOKUP(A2079,[1]Transactions!$A$1:$Y$3480,7,FALSE)</f>
        <v>Solex</v>
      </c>
      <c r="P2079" t="s">
        <v>43</v>
      </c>
      <c r="Q2079">
        <v>24</v>
      </c>
      <c r="R2079" t="s">
        <v>3681</v>
      </c>
      <c r="S2079" t="s">
        <v>45</v>
      </c>
      <c r="T2079" t="s">
        <v>31</v>
      </c>
      <c r="U2079" t="s">
        <v>32</v>
      </c>
      <c r="V2079" t="s">
        <v>47</v>
      </c>
      <c r="W2079">
        <v>13</v>
      </c>
      <c r="X2079">
        <v>4</v>
      </c>
      <c r="Y2079">
        <v>3578.91</v>
      </c>
      <c r="Z2079">
        <v>2571.7800000000002</v>
      </c>
      <c r="AA2079">
        <v>61</v>
      </c>
      <c r="AB2079">
        <v>21</v>
      </c>
      <c r="AC2079">
        <v>4</v>
      </c>
      <c r="AD2079">
        <v>1007.13</v>
      </c>
      <c r="AE2079">
        <f t="shared" si="227"/>
        <v>3</v>
      </c>
      <c r="AF2079">
        <f t="shared" si="226"/>
        <v>4</v>
      </c>
      <c r="AG2079">
        <f t="shared" si="223"/>
        <v>4</v>
      </c>
      <c r="AH2079">
        <f t="shared" si="224"/>
        <v>344</v>
      </c>
      <c r="AI2079" t="str">
        <f t="shared" si="225"/>
        <v>Silver Customer</v>
      </c>
    </row>
    <row r="2080" spans="1:35" x14ac:dyDescent="0.3">
      <c r="A2080">
        <v>3034</v>
      </c>
      <c r="B2080" t="s">
        <v>6115</v>
      </c>
      <c r="C2080">
        <v>3079</v>
      </c>
      <c r="D2080" t="s">
        <v>40</v>
      </c>
      <c r="E2080" t="s">
        <v>25</v>
      </c>
      <c r="F2080">
        <v>6</v>
      </c>
      <c r="G2080" t="s">
        <v>951</v>
      </c>
      <c r="H2080" t="s">
        <v>6116</v>
      </c>
      <c r="I2080" t="str">
        <f>VLOOKUP(A2080,[1]Transactions!$A$2:$Y$3480,8,FALSE)</f>
        <v>Road</v>
      </c>
      <c r="J2080">
        <f>VLOOKUP(A2080,[1]Transactions!$A$2:$Y$3480,13,FALSE)</f>
        <v>75.139999999999986</v>
      </c>
      <c r="K2080" s="4">
        <f>VLOOKUP(A2080,[1]Transactions!$A$2:$Y$3480,14,FALSE)</f>
        <v>33549</v>
      </c>
      <c r="M2080" t="b">
        <f>VLOOKUP(A2080,[1]Transactions!$A$2:$Y$3480,5,FALSE)</f>
        <v>1</v>
      </c>
      <c r="N2080" t="str">
        <f>VLOOKUP(A2080,[1]Transactions!$A$2:$Y$3480,6,FALSE)</f>
        <v>Approved</v>
      </c>
      <c r="O2080" t="str">
        <f>VLOOKUP(A2080,[1]Transactions!$A$1:$Y$3480,7,FALSE)</f>
        <v>OHM Cycles</v>
      </c>
      <c r="P2080" t="s">
        <v>43</v>
      </c>
      <c r="Q2080">
        <v>54</v>
      </c>
      <c r="R2080" t="s">
        <v>2027</v>
      </c>
      <c r="S2080" t="s">
        <v>119</v>
      </c>
      <c r="T2080" t="s">
        <v>31</v>
      </c>
      <c r="U2080" t="s">
        <v>32</v>
      </c>
      <c r="V2080" t="s">
        <v>33</v>
      </c>
      <c r="W2080">
        <v>18</v>
      </c>
      <c r="X2080">
        <v>5</v>
      </c>
      <c r="Y2080">
        <v>5496.76</v>
      </c>
      <c r="Z2080">
        <v>2835.48</v>
      </c>
      <c r="AA2080">
        <v>64</v>
      </c>
      <c r="AB2080">
        <v>48</v>
      </c>
      <c r="AC2080">
        <v>5</v>
      </c>
      <c r="AD2080">
        <v>2661.28</v>
      </c>
      <c r="AE2080">
        <f t="shared" si="227"/>
        <v>2</v>
      </c>
      <c r="AF2080">
        <f>_xlfn.IFS(AC2080&gt;=14,1,AND(AC2080&lt;=14,AC2080&gt;7),2,AND(AC2080&lt;=7,AC2080&gt;=5),3,AND(AC2080&lt;=4,AC2080&gt;0),4)</f>
        <v>3</v>
      </c>
      <c r="AG2080">
        <f t="shared" si="223"/>
        <v>3</v>
      </c>
      <c r="AH2080">
        <f t="shared" si="224"/>
        <v>233</v>
      </c>
      <c r="AI2080" t="str">
        <f t="shared" si="225"/>
        <v>Gold Customerr</v>
      </c>
    </row>
    <row r="2081" spans="1:35" x14ac:dyDescent="0.3">
      <c r="A2081">
        <v>2167</v>
      </c>
      <c r="B2081" t="s">
        <v>6117</v>
      </c>
      <c r="C2081">
        <v>2750</v>
      </c>
      <c r="D2081" t="s">
        <v>24</v>
      </c>
      <c r="E2081" t="s">
        <v>25</v>
      </c>
      <c r="F2081">
        <v>8</v>
      </c>
      <c r="G2081" t="s">
        <v>6118</v>
      </c>
      <c r="H2081" t="s">
        <v>6119</v>
      </c>
      <c r="I2081" t="str">
        <f>VLOOKUP(A2081,[1]Transactions!$A$2:$Y$3480,8,FALSE)</f>
        <v>Standard</v>
      </c>
      <c r="J2081">
        <f>VLOOKUP(A2081,[1]Transactions!$A$2:$Y$3480,13,FALSE)</f>
        <v>356.5</v>
      </c>
      <c r="K2081" s="4">
        <f>VLOOKUP(A2081,[1]Transactions!$A$2:$Y$3480,14,FALSE)</f>
        <v>41009</v>
      </c>
      <c r="M2081" t="b">
        <f>VLOOKUP(A2081,[1]Transactions!$A$2:$Y$3480,5,FALSE)</f>
        <v>0</v>
      </c>
      <c r="N2081" t="str">
        <f>VLOOKUP(A2081,[1]Transactions!$A$2:$Y$3480,6,FALSE)</f>
        <v>Approved</v>
      </c>
      <c r="O2081" t="str">
        <f>VLOOKUP(A2081,[1]Transactions!$A$1:$Y$3480,7,FALSE)</f>
        <v>Solex</v>
      </c>
      <c r="P2081" t="s">
        <v>43</v>
      </c>
      <c r="Q2081">
        <v>31</v>
      </c>
      <c r="R2081" t="s">
        <v>95</v>
      </c>
      <c r="S2081" t="s">
        <v>96</v>
      </c>
      <c r="T2081" t="s">
        <v>31</v>
      </c>
      <c r="U2081" t="s">
        <v>32</v>
      </c>
      <c r="V2081" t="s">
        <v>47</v>
      </c>
      <c r="W2081">
        <v>1</v>
      </c>
      <c r="X2081">
        <v>6</v>
      </c>
      <c r="Y2081">
        <v>4691.0200000000004</v>
      </c>
      <c r="Z2081">
        <v>3151.42</v>
      </c>
      <c r="AA2081">
        <v>23</v>
      </c>
      <c r="AB2081">
        <v>144</v>
      </c>
      <c r="AC2081">
        <v>6</v>
      </c>
      <c r="AD2081">
        <v>1539.6</v>
      </c>
      <c r="AE2081">
        <f t="shared" si="227"/>
        <v>1</v>
      </c>
      <c r="AF2081">
        <f t="shared" si="226"/>
        <v>3</v>
      </c>
      <c r="AG2081">
        <f t="shared" si="223"/>
        <v>4</v>
      </c>
      <c r="AH2081">
        <f t="shared" si="224"/>
        <v>134</v>
      </c>
      <c r="AI2081" t="str">
        <f t="shared" si="225"/>
        <v>Bronz customer</v>
      </c>
    </row>
    <row r="2082" spans="1:35" x14ac:dyDescent="0.3">
      <c r="A2082">
        <v>579</v>
      </c>
      <c r="B2082" t="s">
        <v>6120</v>
      </c>
      <c r="C2082">
        <v>2097</v>
      </c>
      <c r="D2082" t="s">
        <v>24</v>
      </c>
      <c r="E2082" t="s">
        <v>25</v>
      </c>
      <c r="F2082">
        <v>10</v>
      </c>
      <c r="G2082" t="s">
        <v>6121</v>
      </c>
      <c r="H2082" t="s">
        <v>6122</v>
      </c>
      <c r="I2082" t="str">
        <f>VLOOKUP(A2082,[1]Transactions!$A$2:$Y$3480,8,FALSE)</f>
        <v>Standard</v>
      </c>
      <c r="J2082">
        <f>VLOOKUP(A2082,[1]Transactions!$A$2:$Y$3480,13,FALSE)</f>
        <v>802.26</v>
      </c>
      <c r="K2082" s="4">
        <f>VLOOKUP(A2082,[1]Transactions!$A$2:$Y$3480,14,FALSE)</f>
        <v>39915</v>
      </c>
      <c r="M2082" t="b">
        <f>VLOOKUP(A2082,[1]Transactions!$A$2:$Y$3480,5,FALSE)</f>
        <v>1</v>
      </c>
      <c r="N2082" t="str">
        <f>VLOOKUP(A2082,[1]Transactions!$A$2:$Y$3480,6,FALSE)</f>
        <v>Approved</v>
      </c>
      <c r="O2082" t="str">
        <f>VLOOKUP(A2082,[1]Transactions!$A$1:$Y$3480,7,FALSE)</f>
        <v>OHM Cycles</v>
      </c>
      <c r="P2082" t="s">
        <v>43</v>
      </c>
      <c r="Q2082">
        <v>89</v>
      </c>
      <c r="R2082" t="s">
        <v>4355</v>
      </c>
      <c r="S2082" t="s">
        <v>30</v>
      </c>
      <c r="T2082" t="s">
        <v>31</v>
      </c>
      <c r="U2082" t="s">
        <v>32</v>
      </c>
      <c r="V2082" t="s">
        <v>47</v>
      </c>
      <c r="W2082">
        <v>12</v>
      </c>
      <c r="X2082">
        <v>9</v>
      </c>
      <c r="Y2082">
        <v>10450.34</v>
      </c>
      <c r="Z2082">
        <v>6245.74</v>
      </c>
      <c r="AA2082">
        <v>46</v>
      </c>
      <c r="AB2082">
        <v>52</v>
      </c>
      <c r="AC2082">
        <v>9</v>
      </c>
      <c r="AD2082">
        <v>4204.6000000000004</v>
      </c>
      <c r="AE2082">
        <f t="shared" si="227"/>
        <v>2</v>
      </c>
      <c r="AF2082">
        <f t="shared" si="226"/>
        <v>2</v>
      </c>
      <c r="AG2082">
        <f t="shared" si="223"/>
        <v>2</v>
      </c>
      <c r="AH2082">
        <f t="shared" si="224"/>
        <v>222</v>
      </c>
      <c r="AI2082" t="str">
        <f t="shared" si="225"/>
        <v>Gold Customerr</v>
      </c>
    </row>
    <row r="2083" spans="1:35" x14ac:dyDescent="0.3">
      <c r="A2083">
        <v>1072</v>
      </c>
      <c r="B2083" t="s">
        <v>6123</v>
      </c>
      <c r="C2083">
        <v>2452</v>
      </c>
      <c r="D2083" t="s">
        <v>24</v>
      </c>
      <c r="E2083" t="s">
        <v>25</v>
      </c>
      <c r="F2083">
        <v>3</v>
      </c>
      <c r="G2083" t="s">
        <v>6124</v>
      </c>
      <c r="H2083" t="s">
        <v>6125</v>
      </c>
      <c r="I2083" t="str">
        <f>VLOOKUP(A2083,[1]Transactions!$A$2:$Y$3480,8,FALSE)</f>
        <v>Standard</v>
      </c>
      <c r="J2083">
        <f>VLOOKUP(A2083,[1]Transactions!$A$2:$Y$3480,13,FALSE)</f>
        <v>437.46</v>
      </c>
      <c r="K2083" s="4">
        <f>VLOOKUP(A2083,[1]Transactions!$A$2:$Y$3480,14,FALSE)</f>
        <v>40784</v>
      </c>
      <c r="M2083">
        <f>VLOOKUP(A2083,[1]Transactions!$A$2:$Y$3480,5,FALSE)</f>
        <v>0</v>
      </c>
      <c r="N2083" t="str">
        <f>VLOOKUP(A2083,[1]Transactions!$A$2:$Y$3480,6,FALSE)</f>
        <v>Approved</v>
      </c>
      <c r="O2083" t="str">
        <f>VLOOKUP(A2083,[1]Transactions!$A$1:$Y$3480,7,FALSE)</f>
        <v>Solex</v>
      </c>
      <c r="P2083" t="s">
        <v>28</v>
      </c>
      <c r="Q2083">
        <v>60</v>
      </c>
      <c r="R2083" t="s">
        <v>368</v>
      </c>
      <c r="S2083" t="s">
        <v>45</v>
      </c>
      <c r="T2083" t="s">
        <v>46</v>
      </c>
      <c r="U2083" t="s">
        <v>32</v>
      </c>
      <c r="V2083" t="s">
        <v>33</v>
      </c>
      <c r="W2083">
        <v>8</v>
      </c>
      <c r="X2083">
        <v>3</v>
      </c>
      <c r="Y2083">
        <v>3697.58</v>
      </c>
      <c r="Z2083">
        <v>1595.26</v>
      </c>
      <c r="AA2083">
        <v>63</v>
      </c>
      <c r="AB2083">
        <v>46</v>
      </c>
      <c r="AC2083">
        <v>3</v>
      </c>
      <c r="AD2083">
        <v>2102.3200000000002</v>
      </c>
      <c r="AE2083">
        <f t="shared" si="227"/>
        <v>2</v>
      </c>
      <c r="AF2083">
        <f t="shared" si="226"/>
        <v>4</v>
      </c>
      <c r="AG2083">
        <f t="shared" si="223"/>
        <v>3</v>
      </c>
      <c r="AH2083">
        <f t="shared" si="224"/>
        <v>243</v>
      </c>
      <c r="AI2083" t="str">
        <f t="shared" si="225"/>
        <v>Gold Customerr</v>
      </c>
    </row>
    <row r="2084" spans="1:35" x14ac:dyDescent="0.3">
      <c r="A2084">
        <v>3334</v>
      </c>
      <c r="B2084" t="s">
        <v>6126</v>
      </c>
      <c r="C2084">
        <v>2000</v>
      </c>
      <c r="D2084" t="s">
        <v>24</v>
      </c>
      <c r="E2084" t="s">
        <v>25</v>
      </c>
      <c r="F2084">
        <v>12</v>
      </c>
      <c r="G2084" t="s">
        <v>6127</v>
      </c>
      <c r="H2084" t="s">
        <v>6128</v>
      </c>
      <c r="I2084" t="str">
        <f>VLOOKUP(A2084,[1]Transactions!$A$2:$Y$3480,8,FALSE)</f>
        <v>Standard</v>
      </c>
      <c r="J2084">
        <f>VLOOKUP(A2084,[1]Transactions!$A$2:$Y$3480,13,FALSE)</f>
        <v>437.46</v>
      </c>
      <c r="K2084" s="4">
        <f>VLOOKUP(A2084,[1]Transactions!$A$2:$Y$3480,14,FALSE)</f>
        <v>40784</v>
      </c>
      <c r="M2084" t="b">
        <f>VLOOKUP(A2084,[1]Transactions!$A$2:$Y$3480,5,FALSE)</f>
        <v>1</v>
      </c>
      <c r="N2084" t="str">
        <f>VLOOKUP(A2084,[1]Transactions!$A$2:$Y$3480,6,FALSE)</f>
        <v>Approved</v>
      </c>
      <c r="O2084" t="str">
        <f>VLOOKUP(A2084,[1]Transactions!$A$1:$Y$3480,7,FALSE)</f>
        <v>Solex</v>
      </c>
      <c r="P2084" t="s">
        <v>43</v>
      </c>
      <c r="Q2084">
        <v>63</v>
      </c>
      <c r="R2084" t="s">
        <v>554</v>
      </c>
      <c r="S2084" t="s">
        <v>30</v>
      </c>
      <c r="T2084" t="s">
        <v>31</v>
      </c>
      <c r="U2084" t="s">
        <v>32</v>
      </c>
      <c r="V2084" t="s">
        <v>33</v>
      </c>
      <c r="W2084">
        <v>12</v>
      </c>
      <c r="X2084">
        <v>8</v>
      </c>
      <c r="Y2084">
        <v>5742.35</v>
      </c>
      <c r="Z2084">
        <v>3314.03</v>
      </c>
      <c r="AA2084">
        <v>55</v>
      </c>
      <c r="AB2084">
        <v>73</v>
      </c>
      <c r="AC2084">
        <v>8</v>
      </c>
      <c r="AD2084">
        <v>2428.3200000000002</v>
      </c>
      <c r="AE2084">
        <f t="shared" si="227"/>
        <v>2</v>
      </c>
      <c r="AF2084">
        <f t="shared" si="226"/>
        <v>2</v>
      </c>
      <c r="AG2084">
        <f t="shared" si="223"/>
        <v>3</v>
      </c>
      <c r="AH2084">
        <f t="shared" si="224"/>
        <v>223</v>
      </c>
      <c r="AI2084" t="str">
        <f t="shared" si="225"/>
        <v>Gold Customerr</v>
      </c>
    </row>
    <row r="2085" spans="1:35" x14ac:dyDescent="0.3">
      <c r="A2085">
        <v>3310</v>
      </c>
      <c r="B2085" t="s">
        <v>6129</v>
      </c>
      <c r="C2085">
        <v>2295</v>
      </c>
      <c r="D2085" t="s">
        <v>24</v>
      </c>
      <c r="E2085" t="s">
        <v>25</v>
      </c>
      <c r="F2085">
        <v>8</v>
      </c>
      <c r="G2085" t="s">
        <v>6130</v>
      </c>
      <c r="H2085" t="s">
        <v>6131</v>
      </c>
      <c r="I2085" t="str">
        <f>VLOOKUP(A2085,[1]Transactions!$A$2:$Y$3480,8,FALSE)</f>
        <v>Standard</v>
      </c>
      <c r="J2085">
        <f>VLOOKUP(A2085,[1]Transactions!$A$2:$Y$3480,13,FALSE)</f>
        <v>43.97</v>
      </c>
      <c r="K2085" s="4">
        <f>VLOOKUP(A2085,[1]Transactions!$A$2:$Y$3480,14,FALSE)</f>
        <v>35707</v>
      </c>
      <c r="M2085" t="b">
        <f>VLOOKUP(A2085,[1]Transactions!$A$2:$Y$3480,5,FALSE)</f>
        <v>0</v>
      </c>
      <c r="N2085" t="str">
        <f>VLOOKUP(A2085,[1]Transactions!$A$2:$Y$3480,6,FALSE)</f>
        <v>Approved</v>
      </c>
      <c r="O2085" t="str">
        <f>VLOOKUP(A2085,[1]Transactions!$A$1:$Y$3480,7,FALSE)</f>
        <v>WeareA2B</v>
      </c>
      <c r="P2085" t="s">
        <v>43</v>
      </c>
      <c r="Q2085">
        <v>83</v>
      </c>
      <c r="R2085" t="s">
        <v>1748</v>
      </c>
      <c r="S2085" t="s">
        <v>176</v>
      </c>
      <c r="T2085" t="s">
        <v>38</v>
      </c>
      <c r="U2085" t="s">
        <v>32</v>
      </c>
      <c r="V2085" t="s">
        <v>33</v>
      </c>
      <c r="W2085">
        <v>12</v>
      </c>
      <c r="X2085">
        <v>5</v>
      </c>
      <c r="Y2085">
        <v>5062.8599999999997</v>
      </c>
      <c r="Z2085">
        <v>1941.82</v>
      </c>
      <c r="AA2085">
        <v>58</v>
      </c>
      <c r="AB2085">
        <v>51</v>
      </c>
      <c r="AC2085">
        <v>5</v>
      </c>
      <c r="AD2085">
        <v>3121.04</v>
      </c>
      <c r="AE2085">
        <f t="shared" si="227"/>
        <v>2</v>
      </c>
      <c r="AF2085">
        <f>_xlfn.IFS(AC2085&gt;=14,1,AND(AC2085&lt;=14,AC2085&gt;7),2,AND(AC2085&lt;=7,AC2085&gt;=5),3,AND(AC2085&lt;=4,AC2085&gt;0),4)</f>
        <v>3</v>
      </c>
      <c r="AG2085">
        <f t="shared" si="223"/>
        <v>2</v>
      </c>
      <c r="AH2085">
        <f t="shared" si="224"/>
        <v>232</v>
      </c>
      <c r="AI2085" t="str">
        <f t="shared" si="225"/>
        <v>Gold Customerr</v>
      </c>
    </row>
    <row r="2086" spans="1:35" x14ac:dyDescent="0.3">
      <c r="A2086">
        <v>3358</v>
      </c>
      <c r="B2086" t="s">
        <v>6132</v>
      </c>
      <c r="C2086">
        <v>2160</v>
      </c>
      <c r="D2086" t="s">
        <v>24</v>
      </c>
      <c r="E2086" t="s">
        <v>25</v>
      </c>
      <c r="F2086">
        <v>9</v>
      </c>
      <c r="G2086" t="s">
        <v>5999</v>
      </c>
      <c r="H2086" t="s">
        <v>6133</v>
      </c>
      <c r="I2086" t="str">
        <f>VLOOKUP(A2086,[1]Transactions!$A$2:$Y$3480,8,FALSE)</f>
        <v>Standard</v>
      </c>
      <c r="J2086">
        <f>VLOOKUP(A2086,[1]Transactions!$A$2:$Y$3480,13,FALSE)</f>
        <v>737.56999999999994</v>
      </c>
      <c r="K2086" s="4">
        <f>VLOOKUP(A2086,[1]Transactions!$A$2:$Y$3480,14,FALSE)</f>
        <v>37873</v>
      </c>
      <c r="M2086" t="b">
        <f>VLOOKUP(A2086,[1]Transactions!$A$2:$Y$3480,5,FALSE)</f>
        <v>0</v>
      </c>
      <c r="N2086" t="str">
        <f>VLOOKUP(A2086,[1]Transactions!$A$2:$Y$3480,6,FALSE)</f>
        <v>Approved</v>
      </c>
      <c r="O2086" t="str">
        <f>VLOOKUP(A2086,[1]Transactions!$A$1:$Y$3480,7,FALSE)</f>
        <v>Norco Bicycles</v>
      </c>
      <c r="P2086" t="s">
        <v>28</v>
      </c>
      <c r="Q2086">
        <v>30</v>
      </c>
      <c r="R2086" t="s">
        <v>1029</v>
      </c>
      <c r="S2086" t="s">
        <v>119</v>
      </c>
      <c r="T2086" t="s">
        <v>38</v>
      </c>
      <c r="U2086" t="s">
        <v>32</v>
      </c>
      <c r="V2086" t="s">
        <v>33</v>
      </c>
      <c r="W2086">
        <v>11</v>
      </c>
      <c r="X2086">
        <v>6</v>
      </c>
      <c r="Y2086">
        <v>7750.18</v>
      </c>
      <c r="Z2086">
        <v>3302.97</v>
      </c>
      <c r="AA2086">
        <v>47</v>
      </c>
      <c r="AB2086">
        <v>37</v>
      </c>
      <c r="AC2086">
        <v>6</v>
      </c>
      <c r="AD2086">
        <v>4447.21</v>
      </c>
      <c r="AE2086">
        <f t="shared" si="227"/>
        <v>3</v>
      </c>
      <c r="AF2086">
        <f t="shared" si="226"/>
        <v>3</v>
      </c>
      <c r="AG2086">
        <f t="shared" si="223"/>
        <v>1</v>
      </c>
      <c r="AH2086">
        <f t="shared" si="224"/>
        <v>331</v>
      </c>
      <c r="AI2086" t="str">
        <f t="shared" si="225"/>
        <v>Silver Customer</v>
      </c>
    </row>
    <row r="2087" spans="1:35" x14ac:dyDescent="0.3">
      <c r="A2087">
        <v>2738</v>
      </c>
      <c r="B2087" t="s">
        <v>6134</v>
      </c>
      <c r="C2087">
        <v>2774</v>
      </c>
      <c r="D2087" t="s">
        <v>24</v>
      </c>
      <c r="E2087" t="s">
        <v>25</v>
      </c>
      <c r="F2087">
        <v>9</v>
      </c>
      <c r="G2087" t="s">
        <v>6135</v>
      </c>
      <c r="H2087" t="s">
        <v>6136</v>
      </c>
      <c r="I2087" t="str">
        <f>VLOOKUP(A2087,[1]Transactions!$A$2:$Y$3480,8,FALSE)</f>
        <v>Touring</v>
      </c>
      <c r="J2087">
        <f>VLOOKUP(A2087,[1]Transactions!$A$2:$Y$3480,13,FALSE)</f>
        <v>1010.02</v>
      </c>
      <c r="K2087" s="4">
        <f>VLOOKUP(A2087,[1]Transactions!$A$2:$Y$3480,14,FALSE)</f>
        <v>38859</v>
      </c>
      <c r="M2087" t="b">
        <f>VLOOKUP(A2087,[1]Transactions!$A$2:$Y$3480,5,FALSE)</f>
        <v>1</v>
      </c>
      <c r="N2087" t="str">
        <f>VLOOKUP(A2087,[1]Transactions!$A$2:$Y$3480,6,FALSE)</f>
        <v>Approved</v>
      </c>
      <c r="O2087" t="str">
        <f>VLOOKUP(A2087,[1]Transactions!$A$1:$Y$3480,7,FALSE)</f>
        <v>Giant Bicycles</v>
      </c>
      <c r="P2087" t="s">
        <v>43</v>
      </c>
      <c r="Q2087">
        <v>77</v>
      </c>
      <c r="R2087" t="s">
        <v>141</v>
      </c>
      <c r="S2087" t="s">
        <v>30</v>
      </c>
      <c r="T2087" t="s">
        <v>31</v>
      </c>
      <c r="U2087" t="s">
        <v>32</v>
      </c>
      <c r="V2087" t="s">
        <v>47</v>
      </c>
      <c r="W2087">
        <v>5</v>
      </c>
      <c r="X2087">
        <v>4</v>
      </c>
      <c r="Y2087">
        <v>4501.1899999999996</v>
      </c>
      <c r="Z2087">
        <v>3323.98</v>
      </c>
      <c r="AA2087">
        <v>23</v>
      </c>
      <c r="AB2087">
        <v>59</v>
      </c>
      <c r="AC2087">
        <v>4</v>
      </c>
      <c r="AD2087">
        <v>1177.21</v>
      </c>
      <c r="AE2087">
        <f t="shared" si="227"/>
        <v>2</v>
      </c>
      <c r="AF2087">
        <f t="shared" si="226"/>
        <v>4</v>
      </c>
      <c r="AG2087">
        <f t="shared" si="223"/>
        <v>4</v>
      </c>
      <c r="AH2087">
        <f t="shared" si="224"/>
        <v>244</v>
      </c>
      <c r="AI2087" t="str">
        <f t="shared" si="225"/>
        <v>Gold Customerr</v>
      </c>
    </row>
    <row r="2088" spans="1:35" x14ac:dyDescent="0.3">
      <c r="A2088">
        <v>2217</v>
      </c>
      <c r="B2088" t="s">
        <v>6137</v>
      </c>
      <c r="C2088">
        <v>4421</v>
      </c>
      <c r="D2088" t="s">
        <v>53</v>
      </c>
      <c r="E2088" t="s">
        <v>25</v>
      </c>
      <c r="F2088">
        <v>2</v>
      </c>
      <c r="G2088" t="s">
        <v>285</v>
      </c>
      <c r="H2088" t="s">
        <v>6138</v>
      </c>
      <c r="I2088" t="str">
        <f>VLOOKUP(A2088,[1]Transactions!$A$2:$Y$3480,8,FALSE)</f>
        <v>Standard</v>
      </c>
      <c r="J2088">
        <f>VLOOKUP(A2088,[1]Transactions!$A$2:$Y$3480,13,FALSE)</f>
        <v>110.80999999999995</v>
      </c>
      <c r="K2088" s="4">
        <f>VLOOKUP(A2088,[1]Transactions!$A$2:$Y$3480,14,FALSE)</f>
        <v>33552</v>
      </c>
      <c r="M2088" t="b">
        <f>VLOOKUP(A2088,[1]Transactions!$A$2:$Y$3480,5,FALSE)</f>
        <v>0</v>
      </c>
      <c r="N2088" t="str">
        <f>VLOOKUP(A2088,[1]Transactions!$A$2:$Y$3480,6,FALSE)</f>
        <v>Approved</v>
      </c>
      <c r="O2088" t="str">
        <f>VLOOKUP(A2088,[1]Transactions!$A$1:$Y$3480,7,FALSE)</f>
        <v>Trek Bicycles</v>
      </c>
      <c r="P2088" t="s">
        <v>28</v>
      </c>
      <c r="Q2088">
        <v>98</v>
      </c>
      <c r="R2088" t="s">
        <v>321</v>
      </c>
      <c r="S2088" t="s">
        <v>45</v>
      </c>
      <c r="T2088" t="s">
        <v>31</v>
      </c>
      <c r="U2088" t="s">
        <v>32</v>
      </c>
      <c r="V2088" t="s">
        <v>47</v>
      </c>
      <c r="W2088">
        <v>16</v>
      </c>
      <c r="X2088">
        <v>7</v>
      </c>
      <c r="Y2088">
        <v>6891.28</v>
      </c>
      <c r="Z2088">
        <v>2985.86</v>
      </c>
      <c r="AA2088">
        <v>38</v>
      </c>
      <c r="AB2088">
        <v>22</v>
      </c>
      <c r="AC2088">
        <v>7</v>
      </c>
      <c r="AD2088">
        <v>3905.42</v>
      </c>
      <c r="AE2088">
        <f t="shared" si="227"/>
        <v>3</v>
      </c>
      <c r="AF2088">
        <f t="shared" si="226"/>
        <v>3</v>
      </c>
      <c r="AG2088">
        <f t="shared" si="223"/>
        <v>2</v>
      </c>
      <c r="AH2088">
        <f t="shared" si="224"/>
        <v>332</v>
      </c>
      <c r="AI2088" t="str">
        <f t="shared" si="225"/>
        <v>Silver Customer</v>
      </c>
    </row>
    <row r="2089" spans="1:35" x14ac:dyDescent="0.3">
      <c r="A2089">
        <v>2097</v>
      </c>
      <c r="B2089" t="s">
        <v>6139</v>
      </c>
      <c r="C2089">
        <v>4053</v>
      </c>
      <c r="D2089" t="s">
        <v>53</v>
      </c>
      <c r="E2089" t="s">
        <v>25</v>
      </c>
      <c r="F2089">
        <v>9</v>
      </c>
      <c r="G2089" t="s">
        <v>6140</v>
      </c>
      <c r="H2089" t="s">
        <v>6141</v>
      </c>
      <c r="I2089" t="str">
        <f>VLOOKUP(A2089,[1]Transactions!$A$2:$Y$3480,8,FALSE)</f>
        <v>Standard</v>
      </c>
      <c r="J2089">
        <f>VLOOKUP(A2089,[1]Transactions!$A$2:$Y$3480,13,FALSE)</f>
        <v>1028.76</v>
      </c>
      <c r="K2089" s="4">
        <f>VLOOKUP(A2089,[1]Transactions!$A$2:$Y$3480,14,FALSE)</f>
        <v>42145</v>
      </c>
      <c r="M2089" t="b">
        <f>VLOOKUP(A2089,[1]Transactions!$A$2:$Y$3480,5,FALSE)</f>
        <v>1</v>
      </c>
      <c r="N2089" t="str">
        <f>VLOOKUP(A2089,[1]Transactions!$A$2:$Y$3480,6,FALSE)</f>
        <v>Approved</v>
      </c>
      <c r="O2089" t="str">
        <f>VLOOKUP(A2089,[1]Transactions!$A$1:$Y$3480,7,FALSE)</f>
        <v>WeareA2B</v>
      </c>
      <c r="P2089" t="s">
        <v>28</v>
      </c>
      <c r="Q2089">
        <v>38</v>
      </c>
      <c r="R2089" t="s">
        <v>1053</v>
      </c>
      <c r="S2089" t="s">
        <v>183</v>
      </c>
      <c r="T2089" t="s">
        <v>31</v>
      </c>
      <c r="U2089" t="s">
        <v>32</v>
      </c>
      <c r="V2089" t="s">
        <v>47</v>
      </c>
      <c r="W2089">
        <v>21</v>
      </c>
      <c r="X2089">
        <v>6</v>
      </c>
      <c r="Y2089">
        <v>7726.09</v>
      </c>
      <c r="Z2089">
        <v>3078.67</v>
      </c>
      <c r="AA2089">
        <v>32</v>
      </c>
      <c r="AB2089">
        <v>38</v>
      </c>
      <c r="AC2089">
        <v>6</v>
      </c>
      <c r="AD2089">
        <v>4647.42</v>
      </c>
      <c r="AE2089">
        <f t="shared" si="227"/>
        <v>3</v>
      </c>
      <c r="AF2089">
        <f t="shared" si="226"/>
        <v>3</v>
      </c>
      <c r="AG2089">
        <f t="shared" si="223"/>
        <v>1</v>
      </c>
      <c r="AH2089">
        <f t="shared" si="224"/>
        <v>331</v>
      </c>
      <c r="AI2089" t="str">
        <f t="shared" si="225"/>
        <v>Silver Customer</v>
      </c>
    </row>
    <row r="2090" spans="1:35" x14ac:dyDescent="0.3">
      <c r="A2090">
        <v>1095</v>
      </c>
      <c r="B2090" t="s">
        <v>6142</v>
      </c>
      <c r="C2090">
        <v>2101</v>
      </c>
      <c r="D2090" t="s">
        <v>24</v>
      </c>
      <c r="E2090" t="s">
        <v>25</v>
      </c>
      <c r="F2090">
        <v>9</v>
      </c>
      <c r="G2090" t="s">
        <v>6143</v>
      </c>
      <c r="H2090" t="s">
        <v>6144</v>
      </c>
      <c r="I2090" t="str">
        <f>VLOOKUP(A2090,[1]Transactions!$A$2:$Y$3480,8,FALSE)</f>
        <v>Standard</v>
      </c>
      <c r="J2090">
        <f>VLOOKUP(A2090,[1]Transactions!$A$2:$Y$3480,13,FALSE)</f>
        <v>903.11</v>
      </c>
      <c r="K2090" s="4">
        <f>VLOOKUP(A2090,[1]Transactions!$A$2:$Y$3480,14,FALSE)</f>
        <v>34527</v>
      </c>
      <c r="M2090" t="b">
        <f>VLOOKUP(A2090,[1]Transactions!$A$2:$Y$3480,5,FALSE)</f>
        <v>1</v>
      </c>
      <c r="N2090" t="str">
        <f>VLOOKUP(A2090,[1]Transactions!$A$2:$Y$3480,6,FALSE)</f>
        <v>Approved</v>
      </c>
      <c r="O2090" t="str">
        <f>VLOOKUP(A2090,[1]Transactions!$A$1:$Y$3480,7,FALSE)</f>
        <v>Trek Bicycles</v>
      </c>
      <c r="P2090" t="s">
        <v>43</v>
      </c>
      <c r="Q2090">
        <v>2</v>
      </c>
      <c r="R2090" t="s">
        <v>621</v>
      </c>
      <c r="S2090" t="s">
        <v>30</v>
      </c>
      <c r="T2090" t="s">
        <v>31</v>
      </c>
      <c r="U2090" t="s">
        <v>32</v>
      </c>
      <c r="V2090" t="s">
        <v>47</v>
      </c>
      <c r="W2090">
        <v>6</v>
      </c>
      <c r="X2090">
        <v>4</v>
      </c>
      <c r="Y2090">
        <v>6916.04</v>
      </c>
      <c r="Z2090">
        <v>2417.6999999999998</v>
      </c>
      <c r="AA2090">
        <v>62</v>
      </c>
      <c r="AB2090">
        <v>14</v>
      </c>
      <c r="AC2090">
        <v>4</v>
      </c>
      <c r="AD2090">
        <v>4498.34</v>
      </c>
      <c r="AE2090">
        <f t="shared" si="227"/>
        <v>4</v>
      </c>
      <c r="AF2090">
        <f t="shared" si="226"/>
        <v>4</v>
      </c>
      <c r="AG2090">
        <f t="shared" si="223"/>
        <v>1</v>
      </c>
      <c r="AH2090">
        <f t="shared" si="224"/>
        <v>441</v>
      </c>
      <c r="AI2090" t="str">
        <f t="shared" si="225"/>
        <v>Platinum Customer</v>
      </c>
    </row>
    <row r="2091" spans="1:35" x14ac:dyDescent="0.3">
      <c r="A2091">
        <v>2748</v>
      </c>
      <c r="B2091" t="s">
        <v>6145</v>
      </c>
      <c r="C2091">
        <v>2260</v>
      </c>
      <c r="D2091" t="s">
        <v>24</v>
      </c>
      <c r="E2091" t="s">
        <v>25</v>
      </c>
      <c r="F2091">
        <v>11</v>
      </c>
      <c r="G2091" t="s">
        <v>6146</v>
      </c>
      <c r="H2091" t="s">
        <v>6147</v>
      </c>
      <c r="I2091" t="str">
        <f>VLOOKUP(A2091,[1]Transactions!$A$2:$Y$3480,8,FALSE)</f>
        <v>Touring</v>
      </c>
      <c r="J2091">
        <f>VLOOKUP(A2091,[1]Transactions!$A$2:$Y$3480,13,FALSE)</f>
        <v>139.2299999999999</v>
      </c>
      <c r="K2091" s="4">
        <f>VLOOKUP(A2091,[1]Transactions!$A$2:$Y$3480,14,FALSE)</f>
        <v>35455</v>
      </c>
      <c r="M2091" t="b">
        <f>VLOOKUP(A2091,[1]Transactions!$A$2:$Y$3480,5,FALSE)</f>
        <v>0</v>
      </c>
      <c r="N2091" t="str">
        <f>VLOOKUP(A2091,[1]Transactions!$A$2:$Y$3480,6,FALSE)</f>
        <v>Approved</v>
      </c>
      <c r="O2091" t="str">
        <f>VLOOKUP(A2091,[1]Transactions!$A$1:$Y$3480,7,FALSE)</f>
        <v>OHM Cycles</v>
      </c>
      <c r="P2091" t="s">
        <v>43</v>
      </c>
      <c r="Q2091">
        <v>96</v>
      </c>
      <c r="R2091" t="s">
        <v>218</v>
      </c>
      <c r="S2091" t="s">
        <v>45</v>
      </c>
      <c r="T2091" t="s">
        <v>31</v>
      </c>
      <c r="U2091" t="s">
        <v>32</v>
      </c>
      <c r="V2091" t="s">
        <v>47</v>
      </c>
      <c r="W2091">
        <v>4</v>
      </c>
      <c r="X2091">
        <v>4</v>
      </c>
      <c r="Y2091">
        <v>3952.7</v>
      </c>
      <c r="Z2091">
        <v>1892.87</v>
      </c>
      <c r="AA2091">
        <v>53</v>
      </c>
      <c r="AB2091">
        <v>6</v>
      </c>
      <c r="AC2091">
        <v>4</v>
      </c>
      <c r="AD2091">
        <v>2059.83</v>
      </c>
      <c r="AE2091">
        <f t="shared" si="227"/>
        <v>4</v>
      </c>
      <c r="AF2091">
        <f t="shared" si="226"/>
        <v>4</v>
      </c>
      <c r="AG2091">
        <f t="shared" si="223"/>
        <v>3</v>
      </c>
      <c r="AH2091">
        <f t="shared" si="224"/>
        <v>443</v>
      </c>
      <c r="AI2091" t="str">
        <f t="shared" si="225"/>
        <v>Platinum Customer</v>
      </c>
    </row>
    <row r="2092" spans="1:35" x14ac:dyDescent="0.3">
      <c r="A2092">
        <v>2006</v>
      </c>
      <c r="B2092" t="s">
        <v>6148</v>
      </c>
      <c r="C2092">
        <v>2324</v>
      </c>
      <c r="D2092" t="s">
        <v>24</v>
      </c>
      <c r="E2092" t="s">
        <v>25</v>
      </c>
      <c r="F2092">
        <v>4</v>
      </c>
      <c r="G2092" t="s">
        <v>3861</v>
      </c>
      <c r="H2092" t="s">
        <v>6149</v>
      </c>
      <c r="I2092" t="str">
        <f>VLOOKUP(A2092,[1]Transactions!$A$2:$Y$3480,8,FALSE)</f>
        <v>Standard</v>
      </c>
      <c r="J2092">
        <f>VLOOKUP(A2092,[1]Transactions!$A$2:$Y$3480,13,FALSE)</f>
        <v>451.65000000000009</v>
      </c>
      <c r="K2092" s="4">
        <f>VLOOKUP(A2092,[1]Transactions!$A$2:$Y$3480,14,FALSE)</f>
        <v>38573</v>
      </c>
      <c r="M2092" t="b">
        <f>VLOOKUP(A2092,[1]Transactions!$A$2:$Y$3480,5,FALSE)</f>
        <v>1</v>
      </c>
      <c r="N2092" t="str">
        <f>VLOOKUP(A2092,[1]Transactions!$A$2:$Y$3480,6,FALSE)</f>
        <v>Approved</v>
      </c>
      <c r="O2092" t="str">
        <f>VLOOKUP(A2092,[1]Transactions!$A$1:$Y$3480,7,FALSE)</f>
        <v>Giant Bicycles</v>
      </c>
      <c r="P2092" t="s">
        <v>43</v>
      </c>
      <c r="Q2092">
        <v>33</v>
      </c>
      <c r="R2092" t="s">
        <v>665</v>
      </c>
      <c r="S2092" t="s">
        <v>176</v>
      </c>
      <c r="T2092" t="s">
        <v>46</v>
      </c>
      <c r="U2092" t="s">
        <v>32</v>
      </c>
      <c r="V2092" t="s">
        <v>33</v>
      </c>
      <c r="W2092">
        <v>2</v>
      </c>
      <c r="X2092">
        <v>5</v>
      </c>
      <c r="Y2092">
        <v>6192.77</v>
      </c>
      <c r="Z2092">
        <v>3937.16</v>
      </c>
      <c r="AA2092">
        <v>20</v>
      </c>
      <c r="AB2092">
        <v>147</v>
      </c>
      <c r="AC2092">
        <v>5</v>
      </c>
      <c r="AD2092">
        <v>2255.61</v>
      </c>
      <c r="AE2092">
        <f t="shared" si="227"/>
        <v>1</v>
      </c>
      <c r="AF2092">
        <f t="shared" ref="AF2092:AF2093" si="229">_xlfn.IFS(AC2092&gt;=14,1,AND(AC2092&lt;=14,AC2092&gt;7),2,AND(AC2092&lt;=7,AC2092&gt;=5),3,AND(AC2092&lt;=4,AC2092&gt;0),4)</f>
        <v>3</v>
      </c>
      <c r="AG2092">
        <f t="shared" si="223"/>
        <v>3</v>
      </c>
      <c r="AH2092">
        <f t="shared" si="224"/>
        <v>133</v>
      </c>
      <c r="AI2092" t="str">
        <f t="shared" si="225"/>
        <v>Bronz customer</v>
      </c>
    </row>
    <row r="2093" spans="1:35" x14ac:dyDescent="0.3">
      <c r="A2093">
        <v>175</v>
      </c>
      <c r="B2093" t="s">
        <v>6150</v>
      </c>
      <c r="C2093">
        <v>3145</v>
      </c>
      <c r="D2093" t="s">
        <v>40</v>
      </c>
      <c r="E2093" t="s">
        <v>25</v>
      </c>
      <c r="F2093">
        <v>11</v>
      </c>
      <c r="G2093" t="s">
        <v>6151</v>
      </c>
      <c r="H2093" t="s">
        <v>6152</v>
      </c>
      <c r="I2093" t="str">
        <f>VLOOKUP(A2093,[1]Transactions!$A$2:$Y$3480,8,FALSE)</f>
        <v>Road</v>
      </c>
      <c r="J2093">
        <f>VLOOKUP(A2093,[1]Transactions!$A$2:$Y$3480,13,FALSE)</f>
        <v>709.34</v>
      </c>
      <c r="K2093" s="4">
        <f>VLOOKUP(A2093,[1]Transactions!$A$2:$Y$3480,14,FALSE)</f>
        <v>42696</v>
      </c>
      <c r="M2093" t="b">
        <f>VLOOKUP(A2093,[1]Transactions!$A$2:$Y$3480,5,FALSE)</f>
        <v>0</v>
      </c>
      <c r="N2093" t="str">
        <f>VLOOKUP(A2093,[1]Transactions!$A$2:$Y$3480,6,FALSE)</f>
        <v>Approved</v>
      </c>
      <c r="O2093" t="str">
        <f>VLOOKUP(A2093,[1]Transactions!$A$1:$Y$3480,7,FALSE)</f>
        <v>Giant Bicycles</v>
      </c>
      <c r="P2093" t="s">
        <v>28</v>
      </c>
      <c r="Q2093">
        <v>36</v>
      </c>
      <c r="R2093" t="s">
        <v>218</v>
      </c>
      <c r="S2093" t="s">
        <v>119</v>
      </c>
      <c r="T2093" t="s">
        <v>38</v>
      </c>
      <c r="U2093" t="s">
        <v>32</v>
      </c>
      <c r="V2093" t="s">
        <v>47</v>
      </c>
      <c r="W2093">
        <v>5</v>
      </c>
      <c r="X2093">
        <v>5</v>
      </c>
      <c r="Y2093">
        <v>6008.03</v>
      </c>
      <c r="Z2093">
        <v>3837.49</v>
      </c>
      <c r="AA2093">
        <v>44</v>
      </c>
      <c r="AB2093">
        <v>64</v>
      </c>
      <c r="AC2093">
        <v>5</v>
      </c>
      <c r="AD2093">
        <v>2170.54</v>
      </c>
      <c r="AE2093">
        <f t="shared" si="227"/>
        <v>2</v>
      </c>
      <c r="AF2093">
        <f t="shared" si="229"/>
        <v>3</v>
      </c>
      <c r="AG2093">
        <f t="shared" si="223"/>
        <v>3</v>
      </c>
      <c r="AH2093">
        <f t="shared" si="224"/>
        <v>233</v>
      </c>
      <c r="AI2093" t="str">
        <f t="shared" si="225"/>
        <v>Gold Customerr</v>
      </c>
    </row>
    <row r="2094" spans="1:35" x14ac:dyDescent="0.3">
      <c r="A2094">
        <v>1721</v>
      </c>
      <c r="B2094" t="s">
        <v>6153</v>
      </c>
      <c r="C2094">
        <v>4817</v>
      </c>
      <c r="D2094" t="s">
        <v>53</v>
      </c>
      <c r="E2094" t="s">
        <v>25</v>
      </c>
      <c r="F2094">
        <v>4</v>
      </c>
      <c r="G2094" t="s">
        <v>6154</v>
      </c>
      <c r="H2094" t="s">
        <v>6155</v>
      </c>
      <c r="I2094" t="str">
        <f>VLOOKUP(A2094,[1]Transactions!$A$2:$Y$3480,8,FALSE)</f>
        <v>Standard</v>
      </c>
      <c r="J2094">
        <f>VLOOKUP(A2094,[1]Transactions!$A$2:$Y$3480,13,FALSE)</f>
        <v>1702.5499999999997</v>
      </c>
      <c r="K2094" s="4">
        <f>VLOOKUP(A2094,[1]Transactions!$A$2:$Y$3480,14,FALSE)</f>
        <v>38991</v>
      </c>
      <c r="M2094" t="b">
        <f>VLOOKUP(A2094,[1]Transactions!$A$2:$Y$3480,5,FALSE)</f>
        <v>0</v>
      </c>
      <c r="N2094" t="str">
        <f>VLOOKUP(A2094,[1]Transactions!$A$2:$Y$3480,6,FALSE)</f>
        <v>Approved</v>
      </c>
      <c r="O2094" t="str">
        <f>VLOOKUP(A2094,[1]Transactions!$A$1:$Y$3480,7,FALSE)</f>
        <v>Trek Bicycles</v>
      </c>
      <c r="P2094" t="s">
        <v>43</v>
      </c>
      <c r="Q2094">
        <v>82</v>
      </c>
      <c r="R2094" t="s">
        <v>793</v>
      </c>
      <c r="S2094" t="s">
        <v>45</v>
      </c>
      <c r="T2094" t="s">
        <v>46</v>
      </c>
      <c r="U2094" t="s">
        <v>32</v>
      </c>
      <c r="V2094" t="s">
        <v>47</v>
      </c>
      <c r="W2094">
        <v>14</v>
      </c>
      <c r="X2094">
        <v>7</v>
      </c>
      <c r="Y2094">
        <v>8195.2000000000007</v>
      </c>
      <c r="Z2094">
        <v>4428.8500000000004</v>
      </c>
      <c r="AA2094">
        <v>39</v>
      </c>
      <c r="AB2094">
        <v>0</v>
      </c>
      <c r="AC2094">
        <v>7</v>
      </c>
      <c r="AD2094">
        <v>3766.35</v>
      </c>
      <c r="AE2094">
        <f>_xlfn.IFS(AB2094&gt;=85,1,AND(AB2094&lt;=84,AB2094&gt;44),2,AND(AB2094&lt;=44,AB2094&gt;17),3,AND(AB2094&lt;=18,AB2094&gt;=0),4)</f>
        <v>4</v>
      </c>
      <c r="AF2094">
        <f t="shared" si="226"/>
        <v>3</v>
      </c>
      <c r="AG2094">
        <f t="shared" si="223"/>
        <v>2</v>
      </c>
      <c r="AH2094">
        <f t="shared" si="224"/>
        <v>432</v>
      </c>
      <c r="AI2094" t="str">
        <f t="shared" si="225"/>
        <v>Platinum Customer</v>
      </c>
    </row>
    <row r="2095" spans="1:35" x14ac:dyDescent="0.3">
      <c r="A2095">
        <v>2199</v>
      </c>
      <c r="B2095" t="s">
        <v>6156</v>
      </c>
      <c r="C2095">
        <v>2321</v>
      </c>
      <c r="D2095" t="s">
        <v>24</v>
      </c>
      <c r="E2095" t="s">
        <v>25</v>
      </c>
      <c r="F2095">
        <v>4</v>
      </c>
      <c r="G2095" t="s">
        <v>2409</v>
      </c>
      <c r="H2095" t="s">
        <v>6157</v>
      </c>
      <c r="I2095" t="str">
        <f>VLOOKUP(A2095,[1]Transactions!$A$2:$Y$3480,8,FALSE)</f>
        <v>Standard</v>
      </c>
      <c r="J2095">
        <f>VLOOKUP(A2095,[1]Transactions!$A$2:$Y$3480,13,FALSE)</f>
        <v>45.960000000000008</v>
      </c>
      <c r="K2095" s="4">
        <f>VLOOKUP(A2095,[1]Transactions!$A$2:$Y$3480,14,FALSE)</f>
        <v>35707</v>
      </c>
      <c r="M2095" t="b">
        <f>VLOOKUP(A2095,[1]Transactions!$A$2:$Y$3480,5,FALSE)</f>
        <v>1</v>
      </c>
      <c r="N2095" t="str">
        <f>VLOOKUP(A2095,[1]Transactions!$A$2:$Y$3480,6,FALSE)</f>
        <v>Approved</v>
      </c>
      <c r="O2095" t="str">
        <f>VLOOKUP(A2095,[1]Transactions!$A$1:$Y$3480,7,FALSE)</f>
        <v>OHM Cycles</v>
      </c>
      <c r="P2095" t="s">
        <v>43</v>
      </c>
      <c r="Q2095">
        <v>89</v>
      </c>
      <c r="R2095" t="s">
        <v>437</v>
      </c>
      <c r="S2095" t="s">
        <v>176</v>
      </c>
      <c r="T2095" t="s">
        <v>46</v>
      </c>
      <c r="U2095" t="s">
        <v>32</v>
      </c>
      <c r="V2095" t="s">
        <v>33</v>
      </c>
      <c r="W2095">
        <v>13</v>
      </c>
      <c r="X2095">
        <v>4</v>
      </c>
      <c r="Y2095">
        <v>4628.71</v>
      </c>
      <c r="Z2095">
        <v>1984.68</v>
      </c>
      <c r="AA2095">
        <v>37</v>
      </c>
      <c r="AB2095">
        <v>24</v>
      </c>
      <c r="AC2095">
        <v>4</v>
      </c>
      <c r="AD2095">
        <v>2644.03</v>
      </c>
      <c r="AE2095">
        <f t="shared" si="227"/>
        <v>3</v>
      </c>
      <c r="AF2095">
        <f t="shared" si="226"/>
        <v>4</v>
      </c>
      <c r="AG2095">
        <f t="shared" si="223"/>
        <v>3</v>
      </c>
      <c r="AH2095">
        <f t="shared" si="224"/>
        <v>343</v>
      </c>
      <c r="AI2095" t="str">
        <f t="shared" si="225"/>
        <v>Silver Customer</v>
      </c>
    </row>
    <row r="2096" spans="1:35" x14ac:dyDescent="0.3">
      <c r="A2096">
        <v>817</v>
      </c>
      <c r="B2096" t="s">
        <v>6158</v>
      </c>
      <c r="C2096">
        <v>3976</v>
      </c>
      <c r="D2096" t="s">
        <v>40</v>
      </c>
      <c r="E2096" t="s">
        <v>25</v>
      </c>
      <c r="F2096">
        <v>5</v>
      </c>
      <c r="G2096" t="s">
        <v>6159</v>
      </c>
      <c r="H2096" t="s">
        <v>6160</v>
      </c>
      <c r="I2096" t="str">
        <f>VLOOKUP(A2096,[1]Transactions!$A$2:$Y$3480,8,FALSE)</f>
        <v>Standard</v>
      </c>
      <c r="J2096">
        <f>VLOOKUP(A2096,[1]Transactions!$A$2:$Y$3480,13,FALSE)</f>
        <v>143.82</v>
      </c>
      <c r="K2096" s="4">
        <f>VLOOKUP(A2096,[1]Transactions!$A$2:$Y$3480,14,FALSE)</f>
        <v>41345</v>
      </c>
      <c r="M2096" t="b">
        <f>VLOOKUP(A2096,[1]Transactions!$A$2:$Y$3480,5,FALSE)</f>
        <v>0</v>
      </c>
      <c r="N2096" t="str">
        <f>VLOOKUP(A2096,[1]Transactions!$A$2:$Y$3480,6,FALSE)</f>
        <v>Approved</v>
      </c>
      <c r="O2096" t="str">
        <f>VLOOKUP(A2096,[1]Transactions!$A$1:$Y$3480,7,FALSE)</f>
        <v>Solex</v>
      </c>
      <c r="P2096" t="s">
        <v>28</v>
      </c>
      <c r="Q2096">
        <v>38</v>
      </c>
      <c r="R2096" t="s">
        <v>693</v>
      </c>
      <c r="S2096" t="s">
        <v>45</v>
      </c>
      <c r="T2096" t="s">
        <v>31</v>
      </c>
      <c r="U2096" t="s">
        <v>32</v>
      </c>
      <c r="V2096" t="s">
        <v>33</v>
      </c>
      <c r="W2096">
        <v>6</v>
      </c>
      <c r="X2096">
        <v>5</v>
      </c>
      <c r="Y2096">
        <v>5340</v>
      </c>
      <c r="Z2096">
        <v>3011.07</v>
      </c>
      <c r="AA2096">
        <v>28</v>
      </c>
      <c r="AB2096">
        <v>16</v>
      </c>
      <c r="AC2096">
        <v>5</v>
      </c>
      <c r="AD2096">
        <v>2328.9299999999998</v>
      </c>
      <c r="AE2096">
        <f t="shared" si="227"/>
        <v>4</v>
      </c>
      <c r="AF2096">
        <f>_xlfn.IFS(AC2096&gt;=14,1,AND(AC2096&lt;=14,AC2096&gt;7),2,AND(AC2096&lt;=7,AC2096&gt;=5),3,AND(AC2096&lt;=4,AC2096&gt;0),4)</f>
        <v>3</v>
      </c>
      <c r="AG2096">
        <f t="shared" si="223"/>
        <v>3</v>
      </c>
      <c r="AH2096">
        <f t="shared" si="224"/>
        <v>433</v>
      </c>
      <c r="AI2096" t="str">
        <f t="shared" si="225"/>
        <v>Platinum Customer</v>
      </c>
    </row>
    <row r="2097" spans="1:35" x14ac:dyDescent="0.3">
      <c r="A2097">
        <v>87</v>
      </c>
      <c r="B2097" t="s">
        <v>6161</v>
      </c>
      <c r="C2097">
        <v>2038</v>
      </c>
      <c r="D2097" t="s">
        <v>24</v>
      </c>
      <c r="E2097" t="s">
        <v>25</v>
      </c>
      <c r="F2097">
        <v>12</v>
      </c>
      <c r="G2097" t="s">
        <v>4617</v>
      </c>
      <c r="H2097" t="s">
        <v>6162</v>
      </c>
      <c r="I2097" t="str">
        <f>VLOOKUP(A2097,[1]Transactions!$A$2:$Y$3480,8,FALSE)</f>
        <v>Standard</v>
      </c>
      <c r="J2097">
        <f>VLOOKUP(A2097,[1]Transactions!$A$2:$Y$3480,13,FALSE)</f>
        <v>110.80999999999995</v>
      </c>
      <c r="K2097" s="4">
        <f>VLOOKUP(A2097,[1]Transactions!$A$2:$Y$3480,14,FALSE)</f>
        <v>33455</v>
      </c>
      <c r="M2097" t="b">
        <f>VLOOKUP(A2097,[1]Transactions!$A$2:$Y$3480,5,FALSE)</f>
        <v>0</v>
      </c>
      <c r="N2097" t="str">
        <f>VLOOKUP(A2097,[1]Transactions!$A$2:$Y$3480,6,FALSE)</f>
        <v>Approved</v>
      </c>
      <c r="O2097" t="str">
        <f>VLOOKUP(A2097,[1]Transactions!$A$1:$Y$3480,7,FALSE)</f>
        <v>Trek Bicycles</v>
      </c>
      <c r="P2097" t="s">
        <v>28</v>
      </c>
      <c r="Q2097">
        <v>78</v>
      </c>
      <c r="R2097" t="s">
        <v>693</v>
      </c>
      <c r="S2097" t="s">
        <v>45</v>
      </c>
      <c r="T2097" t="s">
        <v>31</v>
      </c>
      <c r="U2097" t="s">
        <v>32</v>
      </c>
      <c r="V2097" t="s">
        <v>47</v>
      </c>
      <c r="W2097">
        <v>8</v>
      </c>
      <c r="X2097">
        <v>9</v>
      </c>
      <c r="Y2097">
        <v>7994.73</v>
      </c>
      <c r="Z2097">
        <v>4253.97</v>
      </c>
      <c r="AA2097">
        <v>46</v>
      </c>
      <c r="AB2097">
        <v>18</v>
      </c>
      <c r="AC2097">
        <v>9</v>
      </c>
      <c r="AD2097">
        <v>3740.76</v>
      </c>
      <c r="AE2097">
        <f t="shared" si="227"/>
        <v>3</v>
      </c>
      <c r="AF2097">
        <f t="shared" si="226"/>
        <v>2</v>
      </c>
      <c r="AG2097">
        <f t="shared" si="223"/>
        <v>2</v>
      </c>
      <c r="AH2097">
        <f t="shared" si="224"/>
        <v>322</v>
      </c>
      <c r="AI2097" t="str">
        <f t="shared" si="225"/>
        <v>Silver Customer</v>
      </c>
    </row>
    <row r="2098" spans="1:35" x14ac:dyDescent="0.3">
      <c r="A2098">
        <v>1603</v>
      </c>
      <c r="B2098" t="s">
        <v>6163</v>
      </c>
      <c r="C2098">
        <v>4220</v>
      </c>
      <c r="D2098" t="s">
        <v>53</v>
      </c>
      <c r="E2098" t="s">
        <v>25</v>
      </c>
      <c r="F2098">
        <v>9</v>
      </c>
      <c r="G2098" t="s">
        <v>3670</v>
      </c>
      <c r="H2098" t="s">
        <v>6164</v>
      </c>
      <c r="I2098" t="str">
        <f>VLOOKUP(A2098,[1]Transactions!$A$2:$Y$3480,8,FALSE)</f>
        <v>Standard</v>
      </c>
      <c r="J2098">
        <f>VLOOKUP(A2098,[1]Transactions!$A$2:$Y$3480,13,FALSE)</f>
        <v>195.33999999999992</v>
      </c>
      <c r="K2098" s="4">
        <f>VLOOKUP(A2098,[1]Transactions!$A$2:$Y$3480,14,FALSE)</f>
        <v>34115</v>
      </c>
      <c r="M2098" t="b">
        <f>VLOOKUP(A2098,[1]Transactions!$A$2:$Y$3480,5,FALSE)</f>
        <v>0</v>
      </c>
      <c r="N2098" t="str">
        <f>VLOOKUP(A2098,[1]Transactions!$A$2:$Y$3480,6,FALSE)</f>
        <v>Approved</v>
      </c>
      <c r="O2098" t="str">
        <f>VLOOKUP(A2098,[1]Transactions!$A$1:$Y$3480,7,FALSE)</f>
        <v>Trek Bicycles</v>
      </c>
      <c r="P2098" t="s">
        <v>28</v>
      </c>
      <c r="Q2098">
        <v>89</v>
      </c>
      <c r="R2098" t="s">
        <v>218</v>
      </c>
      <c r="S2098" t="s">
        <v>119</v>
      </c>
      <c r="T2098" t="s">
        <v>38</v>
      </c>
      <c r="U2098" t="s">
        <v>32</v>
      </c>
      <c r="V2098" t="s">
        <v>33</v>
      </c>
      <c r="W2098">
        <v>20</v>
      </c>
      <c r="X2098">
        <v>4</v>
      </c>
      <c r="Y2098">
        <v>5471.89</v>
      </c>
      <c r="Z2098">
        <v>3983.72</v>
      </c>
      <c r="AA2098">
        <v>31</v>
      </c>
      <c r="AB2098">
        <v>23</v>
      </c>
      <c r="AC2098">
        <v>4</v>
      </c>
      <c r="AD2098">
        <v>1488.17</v>
      </c>
      <c r="AE2098">
        <f t="shared" si="227"/>
        <v>3</v>
      </c>
      <c r="AF2098">
        <f t="shared" si="226"/>
        <v>4</v>
      </c>
      <c r="AG2098">
        <f t="shared" si="223"/>
        <v>4</v>
      </c>
      <c r="AH2098">
        <f t="shared" si="224"/>
        <v>344</v>
      </c>
      <c r="AI2098" t="str">
        <f t="shared" si="225"/>
        <v>Silver Customer</v>
      </c>
    </row>
    <row r="2099" spans="1:35" x14ac:dyDescent="0.3">
      <c r="A2099">
        <v>205</v>
      </c>
      <c r="B2099" t="s">
        <v>6165</v>
      </c>
      <c r="C2099">
        <v>3170</v>
      </c>
      <c r="D2099" t="s">
        <v>40</v>
      </c>
      <c r="E2099" t="s">
        <v>25</v>
      </c>
      <c r="F2099">
        <v>9</v>
      </c>
      <c r="G2099" t="s">
        <v>6166</v>
      </c>
      <c r="H2099" t="s">
        <v>6167</v>
      </c>
      <c r="I2099" t="str">
        <f>VLOOKUP(A2099,[1]Transactions!$A$2:$Y$3480,8,FALSE)</f>
        <v>Standard</v>
      </c>
      <c r="J2099">
        <f>VLOOKUP(A2099,[1]Transactions!$A$2:$Y$3480,13,FALSE)</f>
        <v>771.12</v>
      </c>
      <c r="K2099" s="4">
        <f>VLOOKUP(A2099,[1]Transactions!$A$2:$Y$3480,14,FALSE)</f>
        <v>42295</v>
      </c>
      <c r="M2099" t="b">
        <f>VLOOKUP(A2099,[1]Transactions!$A$2:$Y$3480,5,FALSE)</f>
        <v>1</v>
      </c>
      <c r="N2099" t="str">
        <f>VLOOKUP(A2099,[1]Transactions!$A$2:$Y$3480,6,FALSE)</f>
        <v>Approved</v>
      </c>
      <c r="O2099" t="str">
        <f>VLOOKUP(A2099,[1]Transactions!$A$1:$Y$3480,7,FALSE)</f>
        <v>OHM Cycles</v>
      </c>
      <c r="P2099" t="s">
        <v>28</v>
      </c>
      <c r="Q2099">
        <v>18</v>
      </c>
      <c r="R2099" t="s">
        <v>2314</v>
      </c>
      <c r="S2099" t="s">
        <v>45</v>
      </c>
      <c r="T2099" t="s">
        <v>31</v>
      </c>
      <c r="U2099" t="s">
        <v>32</v>
      </c>
      <c r="V2099" t="s">
        <v>33</v>
      </c>
      <c r="W2099">
        <v>6</v>
      </c>
      <c r="X2099">
        <v>9</v>
      </c>
      <c r="Y2099">
        <v>6904.88</v>
      </c>
      <c r="Z2099">
        <v>4896.6099999999997</v>
      </c>
      <c r="AA2099">
        <v>61</v>
      </c>
      <c r="AB2099">
        <v>52</v>
      </c>
      <c r="AC2099">
        <v>9</v>
      </c>
      <c r="AD2099">
        <v>2008.27</v>
      </c>
      <c r="AE2099">
        <f t="shared" si="227"/>
        <v>2</v>
      </c>
      <c r="AF2099">
        <f t="shared" si="226"/>
        <v>2</v>
      </c>
      <c r="AG2099">
        <f t="shared" si="223"/>
        <v>3</v>
      </c>
      <c r="AH2099">
        <f t="shared" si="224"/>
        <v>223</v>
      </c>
      <c r="AI2099" t="str">
        <f t="shared" si="225"/>
        <v>Gold Customerr</v>
      </c>
    </row>
    <row r="2100" spans="1:35" x14ac:dyDescent="0.3">
      <c r="A2100">
        <v>473</v>
      </c>
      <c r="B2100" t="s">
        <v>6168</v>
      </c>
      <c r="C2100">
        <v>3111</v>
      </c>
      <c r="D2100" t="s">
        <v>40</v>
      </c>
      <c r="E2100" t="s">
        <v>25</v>
      </c>
      <c r="F2100">
        <v>9</v>
      </c>
      <c r="G2100" t="s">
        <v>6169</v>
      </c>
      <c r="H2100" t="s">
        <v>6170</v>
      </c>
      <c r="I2100" t="str">
        <f>VLOOKUP(A2100,[1]Transactions!$A$2:$Y$3480,8,FALSE)</f>
        <v>Standard</v>
      </c>
      <c r="J2100">
        <f>VLOOKUP(A2100,[1]Transactions!$A$2:$Y$3480,13,FALSE)</f>
        <v>802.26</v>
      </c>
      <c r="K2100" s="4">
        <f>VLOOKUP(A2100,[1]Transactions!$A$2:$Y$3480,14,FALSE)</f>
        <v>34170</v>
      </c>
      <c r="M2100" t="b">
        <f>VLOOKUP(A2100,[1]Transactions!$A$2:$Y$3480,5,FALSE)</f>
        <v>0</v>
      </c>
      <c r="N2100" t="str">
        <f>VLOOKUP(A2100,[1]Transactions!$A$2:$Y$3480,6,FALSE)</f>
        <v>Approved</v>
      </c>
      <c r="O2100" t="str">
        <f>VLOOKUP(A2100,[1]Transactions!$A$1:$Y$3480,7,FALSE)</f>
        <v>OHM Cycles</v>
      </c>
      <c r="P2100" t="s">
        <v>28</v>
      </c>
      <c r="Q2100">
        <v>2</v>
      </c>
      <c r="R2100" t="s">
        <v>44</v>
      </c>
      <c r="S2100" t="s">
        <v>30</v>
      </c>
      <c r="T2100" t="s">
        <v>31</v>
      </c>
      <c r="U2100" t="s">
        <v>32</v>
      </c>
      <c r="V2100" t="s">
        <v>33</v>
      </c>
      <c r="W2100">
        <v>20</v>
      </c>
      <c r="X2100">
        <v>9</v>
      </c>
      <c r="Y2100">
        <v>12033.62</v>
      </c>
      <c r="Z2100">
        <v>3668.96</v>
      </c>
      <c r="AA2100">
        <v>43</v>
      </c>
      <c r="AB2100">
        <v>115</v>
      </c>
      <c r="AC2100">
        <v>9</v>
      </c>
      <c r="AD2100">
        <v>8364.66</v>
      </c>
      <c r="AE2100">
        <f t="shared" si="227"/>
        <v>1</v>
      </c>
      <c r="AF2100">
        <f t="shared" si="226"/>
        <v>2</v>
      </c>
      <c r="AG2100">
        <f t="shared" si="223"/>
        <v>1</v>
      </c>
      <c r="AH2100">
        <f t="shared" si="224"/>
        <v>121</v>
      </c>
      <c r="AI2100" t="str">
        <f t="shared" si="225"/>
        <v>Bronz customer</v>
      </c>
    </row>
    <row r="2101" spans="1:35" x14ac:dyDescent="0.3">
      <c r="A2101">
        <v>1840</v>
      </c>
      <c r="B2101" t="s">
        <v>6171</v>
      </c>
      <c r="C2101">
        <v>2151</v>
      </c>
      <c r="D2101" t="s">
        <v>24</v>
      </c>
      <c r="E2101" t="s">
        <v>25</v>
      </c>
      <c r="F2101">
        <v>10</v>
      </c>
      <c r="G2101" t="s">
        <v>6172</v>
      </c>
      <c r="H2101" t="s">
        <v>6173</v>
      </c>
      <c r="I2101" t="str">
        <f>VLOOKUP(A2101,[1]Transactions!$A$2:$Y$3480,8,FALSE)</f>
        <v>Road</v>
      </c>
      <c r="J2101">
        <f>VLOOKUP(A2101,[1]Transactions!$A$2:$Y$3480,13,FALSE)</f>
        <v>189.27999999999997</v>
      </c>
      <c r="K2101" s="4">
        <f>VLOOKUP(A2101,[1]Transactions!$A$2:$Y$3480,14,FALSE)</f>
        <v>37220</v>
      </c>
      <c r="M2101" t="b">
        <f>VLOOKUP(A2101,[1]Transactions!$A$2:$Y$3480,5,FALSE)</f>
        <v>0</v>
      </c>
      <c r="N2101" t="str">
        <f>VLOOKUP(A2101,[1]Transactions!$A$2:$Y$3480,6,FALSE)</f>
        <v>Approved</v>
      </c>
      <c r="O2101" t="str">
        <f>VLOOKUP(A2101,[1]Transactions!$A$1:$Y$3480,7,FALSE)</f>
        <v>Trek Bicycles</v>
      </c>
      <c r="P2101" t="s">
        <v>28</v>
      </c>
      <c r="Q2101">
        <v>22</v>
      </c>
      <c r="R2101" t="s">
        <v>500</v>
      </c>
      <c r="S2101" t="s">
        <v>7272</v>
      </c>
      <c r="T2101" t="s">
        <v>46</v>
      </c>
      <c r="U2101" t="s">
        <v>32</v>
      </c>
      <c r="V2101" t="s">
        <v>33</v>
      </c>
      <c r="W2101">
        <v>20</v>
      </c>
      <c r="X2101">
        <v>7</v>
      </c>
      <c r="Y2101">
        <v>6929.78</v>
      </c>
      <c r="Z2101">
        <v>4670.62</v>
      </c>
      <c r="AA2101">
        <v>42</v>
      </c>
      <c r="AB2101">
        <v>98</v>
      </c>
      <c r="AC2101">
        <v>7</v>
      </c>
      <c r="AD2101">
        <v>2259.16</v>
      </c>
      <c r="AE2101">
        <f t="shared" si="227"/>
        <v>1</v>
      </c>
      <c r="AF2101">
        <f t="shared" si="226"/>
        <v>3</v>
      </c>
      <c r="AG2101">
        <f t="shared" si="223"/>
        <v>3</v>
      </c>
      <c r="AH2101">
        <f t="shared" si="224"/>
        <v>133</v>
      </c>
      <c r="AI2101" t="str">
        <f t="shared" si="225"/>
        <v>Bronz customer</v>
      </c>
    </row>
    <row r="2102" spans="1:35" x14ac:dyDescent="0.3">
      <c r="A2102">
        <v>596</v>
      </c>
      <c r="B2102" t="s">
        <v>6174</v>
      </c>
      <c r="C2102">
        <v>4340</v>
      </c>
      <c r="D2102" t="s">
        <v>53</v>
      </c>
      <c r="E2102" t="s">
        <v>25</v>
      </c>
      <c r="F2102">
        <v>2</v>
      </c>
      <c r="G2102" t="s">
        <v>6175</v>
      </c>
      <c r="H2102" t="s">
        <v>6176</v>
      </c>
      <c r="I2102" t="str">
        <f>VLOOKUP(A2102,[1]Transactions!$A$2:$Y$3480,8,FALSE)</f>
        <v>Road</v>
      </c>
      <c r="J2102">
        <f>VLOOKUP(A2102,[1]Transactions!$A$2:$Y$3480,13,FALSE)</f>
        <v>309.80999999999995</v>
      </c>
      <c r="K2102" s="4">
        <f>VLOOKUP(A2102,[1]Transactions!$A$2:$Y$3480,14,FALSE)</f>
        <v>37698</v>
      </c>
      <c r="M2102" t="b">
        <f>VLOOKUP(A2102,[1]Transactions!$A$2:$Y$3480,5,FALSE)</f>
        <v>0</v>
      </c>
      <c r="N2102" t="str">
        <f>VLOOKUP(A2102,[1]Transactions!$A$2:$Y$3480,6,FALSE)</f>
        <v>Approved</v>
      </c>
      <c r="O2102" t="str">
        <f>VLOOKUP(A2102,[1]Transactions!$A$1:$Y$3480,7,FALSE)</f>
        <v>Norco Bicycles</v>
      </c>
      <c r="P2102" t="s">
        <v>43</v>
      </c>
      <c r="Q2102">
        <v>9</v>
      </c>
      <c r="R2102" t="s">
        <v>1053</v>
      </c>
      <c r="S2102" t="s">
        <v>176</v>
      </c>
      <c r="T2102" t="s">
        <v>38</v>
      </c>
      <c r="U2102" t="s">
        <v>32</v>
      </c>
      <c r="V2102" t="s">
        <v>47</v>
      </c>
      <c r="W2102">
        <v>13</v>
      </c>
      <c r="X2102">
        <v>3</v>
      </c>
      <c r="Y2102">
        <v>4864.71</v>
      </c>
      <c r="Z2102">
        <v>1028.3699999999999</v>
      </c>
      <c r="AA2102">
        <v>51</v>
      </c>
      <c r="AB2102">
        <v>85</v>
      </c>
      <c r="AC2102">
        <v>3</v>
      </c>
      <c r="AD2102">
        <v>3836.34</v>
      </c>
      <c r="AE2102">
        <f t="shared" si="227"/>
        <v>1</v>
      </c>
      <c r="AF2102">
        <f t="shared" si="226"/>
        <v>4</v>
      </c>
      <c r="AG2102">
        <f t="shared" si="223"/>
        <v>2</v>
      </c>
      <c r="AH2102">
        <f t="shared" si="224"/>
        <v>142</v>
      </c>
      <c r="AI2102" t="str">
        <f t="shared" si="225"/>
        <v>Bronz customer</v>
      </c>
    </row>
    <row r="2103" spans="1:35" x14ac:dyDescent="0.3">
      <c r="A2103">
        <v>2907</v>
      </c>
      <c r="B2103" t="s">
        <v>6177</v>
      </c>
      <c r="C2103">
        <v>3195</v>
      </c>
      <c r="D2103" t="s">
        <v>40</v>
      </c>
      <c r="E2103" t="s">
        <v>25</v>
      </c>
      <c r="F2103">
        <v>10</v>
      </c>
      <c r="G2103" t="s">
        <v>6178</v>
      </c>
      <c r="I2103" t="str">
        <f>VLOOKUP(A2103,[1]Transactions!$A$2:$Y$3480,8,FALSE)</f>
        <v>Standard</v>
      </c>
      <c r="J2103">
        <f>VLOOKUP(A2103,[1]Transactions!$A$2:$Y$3480,13,FALSE)</f>
        <v>690.49</v>
      </c>
      <c r="K2103" s="4">
        <f>VLOOKUP(A2103,[1]Transactions!$A$2:$Y$3480,14,FALSE)</f>
        <v>42404</v>
      </c>
      <c r="M2103" t="b">
        <f>VLOOKUP(A2103,[1]Transactions!$A$2:$Y$3480,5,FALSE)</f>
        <v>0</v>
      </c>
      <c r="N2103" t="str">
        <f>VLOOKUP(A2103,[1]Transactions!$A$2:$Y$3480,6,FALSE)</f>
        <v>Approved</v>
      </c>
      <c r="O2103" t="str">
        <f>VLOOKUP(A2103,[1]Transactions!$A$1:$Y$3480,7,FALSE)</f>
        <v>Solex</v>
      </c>
      <c r="P2103" t="s">
        <v>28</v>
      </c>
      <c r="Q2103">
        <v>89</v>
      </c>
      <c r="R2103" t="s">
        <v>599</v>
      </c>
      <c r="S2103" t="s">
        <v>45</v>
      </c>
      <c r="T2103" t="s">
        <v>46</v>
      </c>
      <c r="U2103" t="s">
        <v>32</v>
      </c>
      <c r="V2103" t="s">
        <v>47</v>
      </c>
      <c r="W2103">
        <v>8</v>
      </c>
      <c r="X2103">
        <v>7</v>
      </c>
      <c r="Y2103">
        <v>9679.2099999999991</v>
      </c>
      <c r="Z2103">
        <v>4465.8599999999997</v>
      </c>
      <c r="AA2103">
        <v>43</v>
      </c>
      <c r="AB2103">
        <v>74</v>
      </c>
      <c r="AC2103">
        <v>7</v>
      </c>
      <c r="AD2103">
        <v>5213.3500000000004</v>
      </c>
      <c r="AE2103">
        <f t="shared" si="227"/>
        <v>2</v>
      </c>
      <c r="AF2103">
        <f t="shared" si="226"/>
        <v>3</v>
      </c>
      <c r="AG2103">
        <f t="shared" si="223"/>
        <v>1</v>
      </c>
      <c r="AH2103">
        <f t="shared" si="224"/>
        <v>231</v>
      </c>
      <c r="AI2103" t="str">
        <f t="shared" si="225"/>
        <v>Gold Customerr</v>
      </c>
    </row>
    <row r="2104" spans="1:35" x14ac:dyDescent="0.3">
      <c r="A2104">
        <v>1685</v>
      </c>
      <c r="B2104" t="s">
        <v>6179</v>
      </c>
      <c r="C2104">
        <v>3941</v>
      </c>
      <c r="D2104" t="s">
        <v>40</v>
      </c>
      <c r="E2104" t="s">
        <v>25</v>
      </c>
      <c r="F2104">
        <v>9</v>
      </c>
      <c r="G2104" t="s">
        <v>5517</v>
      </c>
      <c r="H2104" t="s">
        <v>6180</v>
      </c>
      <c r="I2104" t="str">
        <f>VLOOKUP(A2104,[1]Transactions!$A$2:$Y$3480,8,FALSE)</f>
        <v>Standard</v>
      </c>
      <c r="J2104">
        <f>VLOOKUP(A2104,[1]Transactions!$A$2:$Y$3480,13,FALSE)</f>
        <v>1612.25</v>
      </c>
      <c r="K2104" s="4">
        <f>VLOOKUP(A2104,[1]Transactions!$A$2:$Y$3480,14,FALSE)</f>
        <v>37499</v>
      </c>
      <c r="M2104" t="b">
        <f>VLOOKUP(A2104,[1]Transactions!$A$2:$Y$3480,5,FALSE)</f>
        <v>0</v>
      </c>
      <c r="N2104" t="str">
        <f>VLOOKUP(A2104,[1]Transactions!$A$2:$Y$3480,6,FALSE)</f>
        <v>Approved</v>
      </c>
      <c r="O2104" t="str">
        <f>VLOOKUP(A2104,[1]Transactions!$A$1:$Y$3480,7,FALSE)</f>
        <v>Solex</v>
      </c>
      <c r="P2104" t="s">
        <v>43</v>
      </c>
      <c r="Q2104">
        <v>32</v>
      </c>
      <c r="R2104" t="s">
        <v>299</v>
      </c>
      <c r="S2104" t="s">
        <v>219</v>
      </c>
      <c r="T2104" t="s">
        <v>31</v>
      </c>
      <c r="U2104" t="s">
        <v>32</v>
      </c>
      <c r="V2104" t="s">
        <v>47</v>
      </c>
      <c r="W2104">
        <v>8</v>
      </c>
      <c r="X2104">
        <v>2</v>
      </c>
      <c r="Y2104">
        <v>1818.98</v>
      </c>
      <c r="Z2104">
        <v>1141.8</v>
      </c>
      <c r="AA2104">
        <v>48</v>
      </c>
      <c r="AB2104">
        <v>25</v>
      </c>
      <c r="AC2104">
        <v>2</v>
      </c>
      <c r="AD2104">
        <v>677.18</v>
      </c>
      <c r="AE2104">
        <f t="shared" si="227"/>
        <v>3</v>
      </c>
      <c r="AF2104">
        <f t="shared" si="226"/>
        <v>4</v>
      </c>
      <c r="AG2104">
        <f t="shared" si="223"/>
        <v>4</v>
      </c>
      <c r="AH2104">
        <f t="shared" si="224"/>
        <v>344</v>
      </c>
      <c r="AI2104" t="str">
        <f t="shared" si="225"/>
        <v>Silver Customer</v>
      </c>
    </row>
    <row r="2105" spans="1:35" x14ac:dyDescent="0.3">
      <c r="A2105">
        <v>1594</v>
      </c>
      <c r="B2105" t="s">
        <v>6181</v>
      </c>
      <c r="C2105">
        <v>2100</v>
      </c>
      <c r="D2105" t="s">
        <v>24</v>
      </c>
      <c r="E2105" t="s">
        <v>25</v>
      </c>
      <c r="F2105">
        <v>10</v>
      </c>
      <c r="G2105" t="s">
        <v>4894</v>
      </c>
      <c r="H2105" t="s">
        <v>6182</v>
      </c>
      <c r="I2105" t="str">
        <f>VLOOKUP(A2105,[1]Transactions!$A$2:$Y$3480,8,FALSE)</f>
        <v>Standard</v>
      </c>
      <c r="J2105">
        <f>VLOOKUP(A2105,[1]Transactions!$A$2:$Y$3480,13,FALSE)</f>
        <v>143.35999999999999</v>
      </c>
      <c r="K2105" s="4">
        <f>VLOOKUP(A2105,[1]Transactions!$A$2:$Y$3480,14,FALSE)</f>
        <v>34556</v>
      </c>
      <c r="M2105" t="b">
        <f>VLOOKUP(A2105,[1]Transactions!$A$2:$Y$3480,5,FALSE)</f>
        <v>1</v>
      </c>
      <c r="N2105" t="str">
        <f>VLOOKUP(A2105,[1]Transactions!$A$2:$Y$3480,6,FALSE)</f>
        <v>Approved</v>
      </c>
      <c r="O2105" t="str">
        <f>VLOOKUP(A2105,[1]Transactions!$A$1:$Y$3480,7,FALSE)</f>
        <v>Trek Bicycles</v>
      </c>
      <c r="P2105" t="s">
        <v>28</v>
      </c>
      <c r="Q2105">
        <v>62</v>
      </c>
      <c r="R2105" t="s">
        <v>415</v>
      </c>
      <c r="S2105" t="s">
        <v>176</v>
      </c>
      <c r="T2105" t="s">
        <v>31</v>
      </c>
      <c r="U2105" t="s">
        <v>32</v>
      </c>
      <c r="V2105" t="s">
        <v>47</v>
      </c>
      <c r="W2105">
        <v>7</v>
      </c>
      <c r="X2105">
        <v>5</v>
      </c>
      <c r="Y2105">
        <v>6384.16</v>
      </c>
      <c r="Z2105">
        <v>3766.41</v>
      </c>
      <c r="AA2105">
        <v>38</v>
      </c>
      <c r="AB2105">
        <v>0</v>
      </c>
      <c r="AC2105">
        <v>5</v>
      </c>
      <c r="AD2105">
        <v>2617.75</v>
      </c>
      <c r="AE2105">
        <f>_xlfn.IFS(AB2105&gt;=85,1,AND(AB2105&lt;=84,AB2105&gt;44),2,AND(AB2105&lt;=44,AB2105&gt;17),3,AND(AB2105&lt;=18,AB2105&gt;=0),4)</f>
        <v>4</v>
      </c>
      <c r="AF2105">
        <f>_xlfn.IFS(AC2105&gt;=14,1,AND(AC2105&lt;=14,AC2105&gt;7),2,AND(AC2105&lt;=7,AC2105&gt;=5),3,AND(AC2105&lt;=4,AC2105&gt;0),4)</f>
        <v>3</v>
      </c>
      <c r="AG2105">
        <f t="shared" si="223"/>
        <v>3</v>
      </c>
      <c r="AH2105">
        <f t="shared" si="224"/>
        <v>433</v>
      </c>
      <c r="AI2105" t="str">
        <f t="shared" si="225"/>
        <v>Platinum Customer</v>
      </c>
    </row>
    <row r="2106" spans="1:35" x14ac:dyDescent="0.3">
      <c r="A2106">
        <v>152</v>
      </c>
      <c r="B2106" t="s">
        <v>6183</v>
      </c>
      <c r="C2106">
        <v>2069</v>
      </c>
      <c r="D2106" t="s">
        <v>24</v>
      </c>
      <c r="E2106" t="s">
        <v>25</v>
      </c>
      <c r="F2106">
        <v>12</v>
      </c>
      <c r="G2106" t="s">
        <v>4741</v>
      </c>
      <c r="H2106" t="s">
        <v>6184</v>
      </c>
      <c r="I2106" t="str">
        <f>VLOOKUP(A2106,[1]Transactions!$A$2:$Y$3480,8,FALSE)</f>
        <v>Standard</v>
      </c>
      <c r="J2106">
        <f>VLOOKUP(A2106,[1]Transactions!$A$2:$Y$3480,13,FALSE)</f>
        <v>155.65000000000009</v>
      </c>
      <c r="K2106" s="4">
        <f>VLOOKUP(A2106,[1]Transactions!$A$2:$Y$3480,14,FALSE)</f>
        <v>36833</v>
      </c>
      <c r="M2106" t="b">
        <f>VLOOKUP(A2106,[1]Transactions!$A$2:$Y$3480,5,FALSE)</f>
        <v>0</v>
      </c>
      <c r="N2106" t="str">
        <f>VLOOKUP(A2106,[1]Transactions!$A$2:$Y$3480,6,FALSE)</f>
        <v>Approved</v>
      </c>
      <c r="O2106" t="str">
        <f>VLOOKUP(A2106,[1]Transactions!$A$1:$Y$3480,7,FALSE)</f>
        <v>WeareA2B</v>
      </c>
      <c r="P2106" t="s">
        <v>43</v>
      </c>
      <c r="Q2106">
        <v>5</v>
      </c>
      <c r="R2106" t="s">
        <v>1064</v>
      </c>
      <c r="S2106" t="s">
        <v>45</v>
      </c>
      <c r="T2106" t="s">
        <v>31</v>
      </c>
      <c r="U2106" t="s">
        <v>32</v>
      </c>
      <c r="V2106" t="s">
        <v>47</v>
      </c>
      <c r="W2106">
        <v>16</v>
      </c>
      <c r="X2106">
        <v>2</v>
      </c>
      <c r="Y2106">
        <v>2941.37</v>
      </c>
      <c r="Z2106">
        <v>974.49</v>
      </c>
      <c r="AA2106">
        <v>39</v>
      </c>
      <c r="AB2106">
        <v>158</v>
      </c>
      <c r="AC2106">
        <v>2</v>
      </c>
      <c r="AD2106">
        <v>1966.88</v>
      </c>
      <c r="AE2106">
        <f t="shared" si="227"/>
        <v>1</v>
      </c>
      <c r="AF2106">
        <f t="shared" si="226"/>
        <v>4</v>
      </c>
      <c r="AG2106">
        <f t="shared" si="223"/>
        <v>3</v>
      </c>
      <c r="AH2106">
        <f t="shared" si="224"/>
        <v>143</v>
      </c>
      <c r="AI2106" t="str">
        <f t="shared" si="225"/>
        <v>Bronz customer</v>
      </c>
    </row>
    <row r="2107" spans="1:35" x14ac:dyDescent="0.3">
      <c r="A2107">
        <v>2166</v>
      </c>
      <c r="B2107" t="s">
        <v>6185</v>
      </c>
      <c r="C2107">
        <v>2770</v>
      </c>
      <c r="D2107" t="s">
        <v>24</v>
      </c>
      <c r="E2107" t="s">
        <v>25</v>
      </c>
      <c r="F2107">
        <v>6</v>
      </c>
      <c r="G2107" t="s">
        <v>6186</v>
      </c>
      <c r="H2107" t="s">
        <v>6187</v>
      </c>
      <c r="I2107" t="str">
        <f>VLOOKUP(A2107,[1]Transactions!$A$2:$Y$3480,8,FALSE)</f>
        <v>Standard</v>
      </c>
      <c r="J2107">
        <f>VLOOKUP(A2107,[1]Transactions!$A$2:$Y$3480,13,FALSE)</f>
        <v>179.44</v>
      </c>
      <c r="K2107" s="4">
        <f>VLOOKUP(A2107,[1]Transactions!$A$2:$Y$3480,14,FALSE)</f>
        <v>34143</v>
      </c>
      <c r="M2107" t="b">
        <f>VLOOKUP(A2107,[1]Transactions!$A$2:$Y$3480,5,FALSE)</f>
        <v>1</v>
      </c>
      <c r="N2107" t="str">
        <f>VLOOKUP(A2107,[1]Transactions!$A$2:$Y$3480,6,FALSE)</f>
        <v>Approved</v>
      </c>
      <c r="O2107" t="str">
        <f>VLOOKUP(A2107,[1]Transactions!$A$1:$Y$3480,7,FALSE)</f>
        <v>Solex</v>
      </c>
      <c r="P2107" t="s">
        <v>43</v>
      </c>
      <c r="Q2107">
        <v>78</v>
      </c>
      <c r="R2107" t="s">
        <v>403</v>
      </c>
      <c r="S2107" t="s">
        <v>176</v>
      </c>
      <c r="T2107" t="s">
        <v>31</v>
      </c>
      <c r="U2107" t="s">
        <v>32</v>
      </c>
      <c r="V2107" t="s">
        <v>47</v>
      </c>
      <c r="W2107">
        <v>16</v>
      </c>
      <c r="X2107">
        <v>6</v>
      </c>
      <c r="Y2107">
        <v>6021.83</v>
      </c>
      <c r="Z2107">
        <v>2950.49</v>
      </c>
      <c r="AA2107">
        <v>35</v>
      </c>
      <c r="AB2107">
        <v>58</v>
      </c>
      <c r="AC2107">
        <v>6</v>
      </c>
      <c r="AD2107">
        <v>3071.34</v>
      </c>
      <c r="AE2107">
        <f t="shared" si="227"/>
        <v>2</v>
      </c>
      <c r="AF2107">
        <f t="shared" si="226"/>
        <v>3</v>
      </c>
      <c r="AG2107">
        <f t="shared" si="223"/>
        <v>2</v>
      </c>
      <c r="AH2107">
        <f t="shared" si="224"/>
        <v>232</v>
      </c>
      <c r="AI2107" t="str">
        <f t="shared" si="225"/>
        <v>Gold Customerr</v>
      </c>
    </row>
    <row r="2108" spans="1:35" x14ac:dyDescent="0.3">
      <c r="A2108">
        <v>322</v>
      </c>
      <c r="B2108" t="s">
        <v>6188</v>
      </c>
      <c r="C2108">
        <v>4350</v>
      </c>
      <c r="D2108" t="s">
        <v>53</v>
      </c>
      <c r="E2108" t="s">
        <v>25</v>
      </c>
      <c r="F2108">
        <v>6</v>
      </c>
      <c r="G2108" t="s">
        <v>1620</v>
      </c>
      <c r="H2108" t="s">
        <v>6189</v>
      </c>
      <c r="I2108" t="str">
        <f>VLOOKUP(A2108,[1]Transactions!$A$2:$Y$3480,8,FALSE)</f>
        <v>Standard</v>
      </c>
      <c r="J2108">
        <f>VLOOKUP(A2108,[1]Transactions!$A$2:$Y$3480,13,FALSE)</f>
        <v>1069.5500000000002</v>
      </c>
      <c r="K2108" s="4">
        <f>VLOOKUP(A2108,[1]Transactions!$A$2:$Y$3480,14,FALSE)</f>
        <v>38216</v>
      </c>
      <c r="M2108" t="b">
        <f>VLOOKUP(A2108,[1]Transactions!$A$2:$Y$3480,5,FALSE)</f>
        <v>0</v>
      </c>
      <c r="N2108" t="str">
        <f>VLOOKUP(A2108,[1]Transactions!$A$2:$Y$3480,6,FALSE)</f>
        <v>Approved</v>
      </c>
      <c r="O2108" t="str">
        <f>VLOOKUP(A2108,[1]Transactions!$A$1:$Y$3480,7,FALSE)</f>
        <v>WeareA2B</v>
      </c>
      <c r="P2108" t="s">
        <v>43</v>
      </c>
      <c r="Q2108">
        <v>19</v>
      </c>
      <c r="R2108" t="s">
        <v>360</v>
      </c>
      <c r="S2108" t="s">
        <v>45</v>
      </c>
      <c r="T2108" t="s">
        <v>31</v>
      </c>
      <c r="U2108" t="s">
        <v>32</v>
      </c>
      <c r="V2108" t="s">
        <v>33</v>
      </c>
      <c r="W2108">
        <v>11</v>
      </c>
      <c r="X2108">
        <v>11</v>
      </c>
      <c r="Y2108">
        <v>14770.22</v>
      </c>
      <c r="Z2108">
        <v>4433.45</v>
      </c>
      <c r="AA2108">
        <v>43</v>
      </c>
      <c r="AB2108">
        <v>1</v>
      </c>
      <c r="AC2108">
        <v>11</v>
      </c>
      <c r="AD2108">
        <v>10336.77</v>
      </c>
      <c r="AE2108">
        <f t="shared" si="227"/>
        <v>4</v>
      </c>
      <c r="AF2108">
        <f t="shared" si="226"/>
        <v>2</v>
      </c>
      <c r="AG2108">
        <f t="shared" si="223"/>
        <v>1</v>
      </c>
      <c r="AH2108">
        <f t="shared" si="224"/>
        <v>421</v>
      </c>
      <c r="AI2108" t="str">
        <f t="shared" si="225"/>
        <v>Platinum Customer</v>
      </c>
    </row>
    <row r="2109" spans="1:35" x14ac:dyDescent="0.3">
      <c r="A2109">
        <v>2379</v>
      </c>
      <c r="B2109" t="s">
        <v>6190</v>
      </c>
      <c r="C2109">
        <v>2222</v>
      </c>
      <c r="D2109" t="s">
        <v>24</v>
      </c>
      <c r="E2109" t="s">
        <v>25</v>
      </c>
      <c r="F2109">
        <v>10</v>
      </c>
      <c r="G2109" t="s">
        <v>6191</v>
      </c>
      <c r="H2109" t="s">
        <v>6192</v>
      </c>
      <c r="I2109" t="str">
        <f>VLOOKUP(A2109,[1]Transactions!$A$2:$Y$3480,8,FALSE)</f>
        <v>Standard</v>
      </c>
      <c r="J2109">
        <f>VLOOKUP(A2109,[1]Transactions!$A$2:$Y$3480,13,FALSE)</f>
        <v>1069.5500000000002</v>
      </c>
      <c r="K2109" s="4">
        <f>VLOOKUP(A2109,[1]Transactions!$A$2:$Y$3480,14,FALSE)</f>
        <v>34586</v>
      </c>
      <c r="M2109" t="b">
        <f>VLOOKUP(A2109,[1]Transactions!$A$2:$Y$3480,5,FALSE)</f>
        <v>1</v>
      </c>
      <c r="N2109" t="str">
        <f>VLOOKUP(A2109,[1]Transactions!$A$2:$Y$3480,6,FALSE)</f>
        <v>Approved</v>
      </c>
      <c r="O2109" t="str">
        <f>VLOOKUP(A2109,[1]Transactions!$A$1:$Y$3480,7,FALSE)</f>
        <v>WeareA2B</v>
      </c>
      <c r="P2109" t="s">
        <v>43</v>
      </c>
      <c r="Q2109">
        <v>85</v>
      </c>
      <c r="R2109" t="s">
        <v>356</v>
      </c>
      <c r="S2109" t="s">
        <v>30</v>
      </c>
      <c r="T2109" t="s">
        <v>38</v>
      </c>
      <c r="U2109" t="s">
        <v>32</v>
      </c>
      <c r="V2109" t="s">
        <v>33</v>
      </c>
      <c r="W2109">
        <v>15</v>
      </c>
      <c r="X2109">
        <v>11</v>
      </c>
      <c r="Y2109">
        <v>13030.07</v>
      </c>
      <c r="Z2109">
        <v>4777.34</v>
      </c>
      <c r="AA2109">
        <v>39</v>
      </c>
      <c r="AB2109">
        <v>3</v>
      </c>
      <c r="AC2109">
        <v>11</v>
      </c>
      <c r="AD2109">
        <v>8252.73</v>
      </c>
      <c r="AE2109">
        <f t="shared" si="227"/>
        <v>4</v>
      </c>
      <c r="AF2109">
        <f t="shared" si="226"/>
        <v>2</v>
      </c>
      <c r="AG2109">
        <f t="shared" si="223"/>
        <v>1</v>
      </c>
      <c r="AH2109">
        <f t="shared" si="224"/>
        <v>421</v>
      </c>
      <c r="AI2109" t="str">
        <f t="shared" si="225"/>
        <v>Platinum Customer</v>
      </c>
    </row>
    <row r="2110" spans="1:35" x14ac:dyDescent="0.3">
      <c r="A2110">
        <v>1600</v>
      </c>
      <c r="B2110" t="s">
        <v>6193</v>
      </c>
      <c r="C2110">
        <v>4220</v>
      </c>
      <c r="D2110" t="s">
        <v>53</v>
      </c>
      <c r="E2110" t="s">
        <v>25</v>
      </c>
      <c r="F2110">
        <v>9</v>
      </c>
      <c r="G2110" t="s">
        <v>6194</v>
      </c>
      <c r="H2110" t="s">
        <v>6195</v>
      </c>
      <c r="I2110" t="str">
        <f>VLOOKUP(A2110,[1]Transactions!$A$2:$Y$3480,8,FALSE)</f>
        <v>Standard</v>
      </c>
      <c r="J2110">
        <f>VLOOKUP(A2110,[1]Transactions!$A$2:$Y$3480,13,FALSE)</f>
        <v>737.56999999999994</v>
      </c>
      <c r="K2110" s="4">
        <f>VLOOKUP(A2110,[1]Transactions!$A$2:$Y$3480,14,FALSE)</f>
        <v>37873</v>
      </c>
      <c r="M2110" t="b">
        <f>VLOOKUP(A2110,[1]Transactions!$A$2:$Y$3480,5,FALSE)</f>
        <v>1</v>
      </c>
      <c r="N2110" t="str">
        <f>VLOOKUP(A2110,[1]Transactions!$A$2:$Y$3480,6,FALSE)</f>
        <v>Approved</v>
      </c>
      <c r="O2110" t="str">
        <f>VLOOKUP(A2110,[1]Transactions!$A$1:$Y$3480,7,FALSE)</f>
        <v>Norco Bicycles</v>
      </c>
      <c r="P2110" t="s">
        <v>43</v>
      </c>
      <c r="Q2110">
        <v>20</v>
      </c>
      <c r="R2110" t="s">
        <v>599</v>
      </c>
      <c r="S2110" t="s">
        <v>45</v>
      </c>
      <c r="T2110" t="s">
        <v>46</v>
      </c>
      <c r="U2110" t="s">
        <v>32</v>
      </c>
      <c r="V2110" t="s">
        <v>47</v>
      </c>
      <c r="W2110">
        <v>2</v>
      </c>
      <c r="X2110">
        <v>9</v>
      </c>
      <c r="Y2110">
        <v>5904.32</v>
      </c>
      <c r="Z2110">
        <v>2979.89</v>
      </c>
      <c r="AA2110">
        <v>35</v>
      </c>
      <c r="AB2110">
        <v>13</v>
      </c>
      <c r="AC2110">
        <v>9</v>
      </c>
      <c r="AD2110">
        <v>2924.43</v>
      </c>
      <c r="AE2110">
        <f t="shared" si="227"/>
        <v>4</v>
      </c>
      <c r="AF2110">
        <f t="shared" si="226"/>
        <v>2</v>
      </c>
      <c r="AG2110">
        <f t="shared" si="223"/>
        <v>2</v>
      </c>
      <c r="AH2110">
        <f t="shared" si="224"/>
        <v>422</v>
      </c>
      <c r="AI2110" t="str">
        <f t="shared" si="225"/>
        <v>Platinum Customer</v>
      </c>
    </row>
    <row r="2111" spans="1:35" x14ac:dyDescent="0.3">
      <c r="A2111">
        <v>2484</v>
      </c>
      <c r="B2111" t="s">
        <v>6196</v>
      </c>
      <c r="C2111">
        <v>2444</v>
      </c>
      <c r="D2111" t="s">
        <v>24</v>
      </c>
      <c r="E2111" t="s">
        <v>25</v>
      </c>
      <c r="F2111">
        <v>7</v>
      </c>
      <c r="G2111" t="s">
        <v>6197</v>
      </c>
      <c r="H2111" t="s">
        <v>6198</v>
      </c>
      <c r="I2111" t="str">
        <f>VLOOKUP(A2111,[1]Transactions!$A$2:$Y$3480,8,FALSE)</f>
        <v>Standard</v>
      </c>
      <c r="J2111">
        <f>VLOOKUP(A2111,[1]Transactions!$A$2:$Y$3480,13,FALSE)</f>
        <v>903.11</v>
      </c>
      <c r="K2111" s="4">
        <f>VLOOKUP(A2111,[1]Transactions!$A$2:$Y$3480,14,FALSE)</f>
        <v>34527</v>
      </c>
      <c r="M2111" t="b">
        <f>VLOOKUP(A2111,[1]Transactions!$A$2:$Y$3480,5,FALSE)</f>
        <v>0</v>
      </c>
      <c r="N2111" t="str">
        <f>VLOOKUP(A2111,[1]Transactions!$A$2:$Y$3480,6,FALSE)</f>
        <v>Approved</v>
      </c>
      <c r="O2111" t="str">
        <f>VLOOKUP(A2111,[1]Transactions!$A$1:$Y$3480,7,FALSE)</f>
        <v>Trek Bicycles</v>
      </c>
      <c r="P2111" t="s">
        <v>43</v>
      </c>
      <c r="Q2111">
        <v>77</v>
      </c>
      <c r="R2111" t="s">
        <v>793</v>
      </c>
      <c r="S2111" t="s">
        <v>176</v>
      </c>
      <c r="T2111" t="s">
        <v>31</v>
      </c>
      <c r="U2111" t="s">
        <v>32</v>
      </c>
      <c r="V2111" t="s">
        <v>33</v>
      </c>
      <c r="W2111">
        <v>14</v>
      </c>
      <c r="X2111">
        <v>5</v>
      </c>
      <c r="Y2111">
        <v>5401.62</v>
      </c>
      <c r="Z2111">
        <v>3258.61</v>
      </c>
      <c r="AA2111">
        <v>40</v>
      </c>
      <c r="AB2111">
        <v>24</v>
      </c>
      <c r="AC2111">
        <v>5</v>
      </c>
      <c r="AD2111">
        <v>2143.0100000000002</v>
      </c>
      <c r="AE2111">
        <f t="shared" si="227"/>
        <v>3</v>
      </c>
      <c r="AF2111">
        <f>_xlfn.IFS(AC2111&gt;=14,1,AND(AC2111&lt;=14,AC2111&gt;7),2,AND(AC2111&lt;=7,AC2111&gt;=5),3,AND(AC2111&lt;=4,AC2111&gt;0),4)</f>
        <v>3</v>
      </c>
      <c r="AG2111">
        <f t="shared" si="223"/>
        <v>3</v>
      </c>
      <c r="AH2111">
        <f t="shared" si="224"/>
        <v>333</v>
      </c>
      <c r="AI2111" t="str">
        <f t="shared" si="225"/>
        <v>Silver Customer</v>
      </c>
    </row>
    <row r="2112" spans="1:35" x14ac:dyDescent="0.3">
      <c r="A2112">
        <v>3366</v>
      </c>
      <c r="B2112" t="s">
        <v>6199</v>
      </c>
      <c r="C2112">
        <v>2144</v>
      </c>
      <c r="D2112" t="s">
        <v>24</v>
      </c>
      <c r="E2112" t="s">
        <v>25</v>
      </c>
      <c r="F2112">
        <v>7</v>
      </c>
      <c r="G2112" t="s">
        <v>6200</v>
      </c>
      <c r="H2112" t="s">
        <v>6201</v>
      </c>
      <c r="I2112" t="str">
        <f>VLOOKUP(A2112,[1]Transactions!$A$2:$Y$3480,8,FALSE)</f>
        <v>Standard</v>
      </c>
      <c r="J2112">
        <f>VLOOKUP(A2112,[1]Transactions!$A$2:$Y$3480,13,FALSE)</f>
        <v>1544.6100000000001</v>
      </c>
      <c r="K2112" s="4">
        <f>VLOOKUP(A2112,[1]Transactions!$A$2:$Y$3480,14,FALSE)</f>
        <v>35560</v>
      </c>
      <c r="M2112" t="b">
        <f>VLOOKUP(A2112,[1]Transactions!$A$2:$Y$3480,5,FALSE)</f>
        <v>0</v>
      </c>
      <c r="N2112" t="str">
        <f>VLOOKUP(A2112,[1]Transactions!$A$2:$Y$3480,6,FALSE)</f>
        <v>Approved</v>
      </c>
      <c r="O2112" t="str">
        <f>VLOOKUP(A2112,[1]Transactions!$A$1:$Y$3480,7,FALSE)</f>
        <v>OHM Cycles</v>
      </c>
      <c r="P2112" t="s">
        <v>28</v>
      </c>
      <c r="Q2112">
        <v>98</v>
      </c>
      <c r="R2112" t="s">
        <v>376</v>
      </c>
      <c r="S2112" t="s">
        <v>119</v>
      </c>
      <c r="T2112" t="s">
        <v>31</v>
      </c>
      <c r="U2112" t="s">
        <v>32</v>
      </c>
      <c r="V2112" t="s">
        <v>33</v>
      </c>
      <c r="W2112">
        <v>14</v>
      </c>
      <c r="X2112">
        <v>4</v>
      </c>
      <c r="Y2112">
        <v>4591.95</v>
      </c>
      <c r="Z2112">
        <v>2327.85</v>
      </c>
      <c r="AA2112">
        <v>45</v>
      </c>
      <c r="AB2112">
        <v>44</v>
      </c>
      <c r="AC2112">
        <v>4</v>
      </c>
      <c r="AD2112">
        <v>2264.1</v>
      </c>
      <c r="AE2112">
        <f t="shared" si="227"/>
        <v>3</v>
      </c>
      <c r="AF2112">
        <f t="shared" si="226"/>
        <v>4</v>
      </c>
      <c r="AG2112">
        <f t="shared" si="223"/>
        <v>3</v>
      </c>
      <c r="AH2112">
        <f t="shared" si="224"/>
        <v>343</v>
      </c>
      <c r="AI2112" t="str">
        <f t="shared" si="225"/>
        <v>Silver Customer</v>
      </c>
    </row>
    <row r="2113" spans="1:35" x14ac:dyDescent="0.3">
      <c r="A2113">
        <v>1167</v>
      </c>
      <c r="B2113" t="s">
        <v>6202</v>
      </c>
      <c r="C2113">
        <v>4209</v>
      </c>
      <c r="D2113" t="s">
        <v>53</v>
      </c>
      <c r="E2113" t="s">
        <v>25</v>
      </c>
      <c r="F2113">
        <v>6</v>
      </c>
      <c r="G2113" t="s">
        <v>2579</v>
      </c>
      <c r="H2113" t="s">
        <v>6203</v>
      </c>
      <c r="I2113" t="str">
        <f>VLOOKUP(A2113,[1]Transactions!$A$2:$Y$3480,8,FALSE)</f>
        <v>Standard</v>
      </c>
      <c r="J2113">
        <f>VLOOKUP(A2113,[1]Transactions!$A$2:$Y$3480,13,FALSE)</f>
        <v>737.17000000000007</v>
      </c>
      <c r="K2113" s="4">
        <f>VLOOKUP(A2113,[1]Transactions!$A$2:$Y$3480,14,FALSE)</f>
        <v>34996</v>
      </c>
      <c r="M2113" t="b">
        <f>VLOOKUP(A2113,[1]Transactions!$A$2:$Y$3480,5,FALSE)</f>
        <v>1</v>
      </c>
      <c r="N2113" t="str">
        <f>VLOOKUP(A2113,[1]Transactions!$A$2:$Y$3480,6,FALSE)</f>
        <v>Approved</v>
      </c>
      <c r="O2113" t="str">
        <f>VLOOKUP(A2113,[1]Transactions!$A$1:$Y$3480,7,FALSE)</f>
        <v>Solex</v>
      </c>
      <c r="P2113" t="s">
        <v>43</v>
      </c>
      <c r="Q2113">
        <v>20</v>
      </c>
      <c r="R2113" t="s">
        <v>1534</v>
      </c>
      <c r="S2113" t="s">
        <v>30</v>
      </c>
      <c r="T2113" t="s">
        <v>31</v>
      </c>
      <c r="U2113" t="s">
        <v>32</v>
      </c>
      <c r="V2113" t="s">
        <v>47</v>
      </c>
      <c r="W2113">
        <v>4</v>
      </c>
      <c r="X2113">
        <v>4</v>
      </c>
      <c r="Y2113">
        <v>4106.6400000000003</v>
      </c>
      <c r="Z2113">
        <v>1464.71</v>
      </c>
      <c r="AA2113">
        <v>24</v>
      </c>
      <c r="AB2113">
        <v>10</v>
      </c>
      <c r="AC2113">
        <v>4</v>
      </c>
      <c r="AD2113">
        <v>2641.93</v>
      </c>
      <c r="AE2113">
        <f t="shared" si="227"/>
        <v>4</v>
      </c>
      <c r="AF2113">
        <f t="shared" si="226"/>
        <v>4</v>
      </c>
      <c r="AG2113">
        <f t="shared" si="223"/>
        <v>3</v>
      </c>
      <c r="AH2113">
        <f t="shared" si="224"/>
        <v>443</v>
      </c>
      <c r="AI2113" t="str">
        <f t="shared" si="225"/>
        <v>Platinum Customer</v>
      </c>
    </row>
    <row r="2114" spans="1:35" x14ac:dyDescent="0.3">
      <c r="A2114">
        <v>180</v>
      </c>
      <c r="B2114" t="s">
        <v>6204</v>
      </c>
      <c r="C2114">
        <v>4120</v>
      </c>
      <c r="D2114" t="s">
        <v>53</v>
      </c>
      <c r="E2114" t="s">
        <v>25</v>
      </c>
      <c r="F2114">
        <v>8</v>
      </c>
      <c r="G2114" t="s">
        <v>4849</v>
      </c>
      <c r="H2114" t="s">
        <v>6205</v>
      </c>
      <c r="I2114" t="str">
        <f>VLOOKUP(A2114,[1]Transactions!$A$2:$Y$3480,8,FALSE)</f>
        <v>Standard</v>
      </c>
      <c r="J2114">
        <f>VLOOKUP(A2114,[1]Transactions!$A$2:$Y$3480,13,FALSE)</f>
        <v>195.33999999999992</v>
      </c>
      <c r="K2114" s="4">
        <f>VLOOKUP(A2114,[1]Transactions!$A$2:$Y$3480,14,FALSE)</f>
        <v>40303</v>
      </c>
      <c r="M2114" t="b">
        <f>VLOOKUP(A2114,[1]Transactions!$A$2:$Y$3480,5,FALSE)</f>
        <v>1</v>
      </c>
      <c r="N2114" t="str">
        <f>VLOOKUP(A2114,[1]Transactions!$A$2:$Y$3480,6,FALSE)</f>
        <v>Approved</v>
      </c>
      <c r="O2114" t="str">
        <f>VLOOKUP(A2114,[1]Transactions!$A$1:$Y$3480,7,FALSE)</f>
        <v>Trek Bicycles</v>
      </c>
      <c r="P2114" t="s">
        <v>43</v>
      </c>
      <c r="Q2114">
        <v>16</v>
      </c>
      <c r="R2114" t="s">
        <v>199</v>
      </c>
      <c r="S2114" t="s">
        <v>7272</v>
      </c>
      <c r="T2114" t="s">
        <v>38</v>
      </c>
      <c r="U2114" t="s">
        <v>32</v>
      </c>
      <c r="V2114" t="s">
        <v>47</v>
      </c>
      <c r="W2114">
        <v>14</v>
      </c>
      <c r="X2114">
        <v>7</v>
      </c>
      <c r="Y2114">
        <v>7970.57</v>
      </c>
      <c r="Z2114">
        <v>3905.22</v>
      </c>
      <c r="AA2114">
        <v>49</v>
      </c>
      <c r="AB2114">
        <v>11</v>
      </c>
      <c r="AC2114">
        <v>7</v>
      </c>
      <c r="AD2114">
        <v>4065.35</v>
      </c>
      <c r="AE2114">
        <f t="shared" si="227"/>
        <v>4</v>
      </c>
      <c r="AF2114">
        <f t="shared" si="226"/>
        <v>3</v>
      </c>
      <c r="AG2114">
        <f t="shared" si="223"/>
        <v>2</v>
      </c>
      <c r="AH2114">
        <f t="shared" si="224"/>
        <v>432</v>
      </c>
      <c r="AI2114" t="str">
        <f t="shared" si="225"/>
        <v>Platinum Customer</v>
      </c>
    </row>
    <row r="2115" spans="1:35" x14ac:dyDescent="0.3">
      <c r="A2115">
        <v>502</v>
      </c>
      <c r="B2115" t="s">
        <v>6206</v>
      </c>
      <c r="C2115">
        <v>4702</v>
      </c>
      <c r="D2115" t="s">
        <v>53</v>
      </c>
      <c r="E2115" t="s">
        <v>25</v>
      </c>
      <c r="F2115">
        <v>3</v>
      </c>
      <c r="G2115" t="s">
        <v>6207</v>
      </c>
      <c r="H2115" t="s">
        <v>6208</v>
      </c>
      <c r="I2115" t="str">
        <f>VLOOKUP(A2115,[1]Transactions!$A$2:$Y$3480,8,FALSE)</f>
        <v>Road</v>
      </c>
      <c r="J2115">
        <f>VLOOKUP(A2115,[1]Transactions!$A$2:$Y$3480,13,FALSE)</f>
        <v>445.20999999999992</v>
      </c>
      <c r="K2115" s="4">
        <f>VLOOKUP(A2115,[1]Transactions!$A$2:$Y$3480,14,FALSE)</f>
        <v>41434</v>
      </c>
      <c r="M2115" t="b">
        <f>VLOOKUP(A2115,[1]Transactions!$A$2:$Y$3480,5,FALSE)</f>
        <v>1</v>
      </c>
      <c r="N2115" t="str">
        <f>VLOOKUP(A2115,[1]Transactions!$A$2:$Y$3480,6,FALSE)</f>
        <v>Approved</v>
      </c>
      <c r="O2115" t="str">
        <f>VLOOKUP(A2115,[1]Transactions!$A$1:$Y$3480,7,FALSE)</f>
        <v>Norco Bicycles</v>
      </c>
      <c r="P2115" t="s">
        <v>43</v>
      </c>
      <c r="Q2115">
        <v>39</v>
      </c>
      <c r="R2115" t="s">
        <v>603</v>
      </c>
      <c r="S2115" t="s">
        <v>119</v>
      </c>
      <c r="T2115" t="s">
        <v>31</v>
      </c>
      <c r="U2115" t="s">
        <v>32</v>
      </c>
      <c r="V2115" t="s">
        <v>47</v>
      </c>
      <c r="W2115">
        <v>18</v>
      </c>
      <c r="X2115">
        <v>4</v>
      </c>
      <c r="Y2115">
        <v>3572.03</v>
      </c>
      <c r="Z2115">
        <v>1063.22</v>
      </c>
      <c r="AA2115">
        <v>49</v>
      </c>
      <c r="AB2115">
        <v>166</v>
      </c>
      <c r="AC2115">
        <v>4</v>
      </c>
      <c r="AD2115">
        <v>2508.81</v>
      </c>
      <c r="AE2115">
        <f t="shared" si="227"/>
        <v>1</v>
      </c>
      <c r="AF2115">
        <f t="shared" si="226"/>
        <v>4</v>
      </c>
      <c r="AG2115">
        <f t="shared" ref="AG2115:AG2178" si="230">_xlfn.IFS(AD2115&gt;4273.398,1,AND(AD2115&lt;=4273.398,AD2115&gt;2918.195),2,AND(AD2115&lt;=2918.195,AD2115&gt;1905.948),3,AND(AD2115&lt;=1905.948,AD2115&gt;15.08),4)</f>
        <v>3</v>
      </c>
      <c r="AH2115">
        <f t="shared" ref="AH2115:AH2178" si="231">(100*AE2115+10*AF2115+AG2115)</f>
        <v>143</v>
      </c>
      <c r="AI2115" t="str">
        <f t="shared" ref="AI2115:AI2178" si="232">_xlfn.IFS(AH2115&gt;411,"Platinum Customer",AND(AH2115&lt;=411,AH2115&gt;311),"Silver Customer",AND(AH2115&lt;=311,AH2115&gt;144),"Gold Customerr",AND(AH2115&lt;=144,AH2115&gt;111),"Bronz customer")</f>
        <v>Bronz customer</v>
      </c>
    </row>
    <row r="2116" spans="1:35" x14ac:dyDescent="0.3">
      <c r="A2116">
        <v>985</v>
      </c>
      <c r="B2116" t="s">
        <v>6209</v>
      </c>
      <c r="C2116">
        <v>4500</v>
      </c>
      <c r="D2116" t="s">
        <v>53</v>
      </c>
      <c r="E2116" t="s">
        <v>25</v>
      </c>
      <c r="F2116">
        <v>4</v>
      </c>
      <c r="G2116" t="s">
        <v>6210</v>
      </c>
      <c r="H2116" t="s">
        <v>6211</v>
      </c>
      <c r="I2116" t="str">
        <f>VLOOKUP(A2116,[1]Transactions!$A$2:$Y$3480,8,FALSE)</f>
        <v>Road</v>
      </c>
      <c r="J2116">
        <f>VLOOKUP(A2116,[1]Transactions!$A$2:$Y$3480,13,FALSE)</f>
        <v>1295.43</v>
      </c>
      <c r="K2116" s="4">
        <f>VLOOKUP(A2116,[1]Transactions!$A$2:$Y$3480,14,FALSE)</f>
        <v>37823</v>
      </c>
      <c r="M2116" t="b">
        <f>VLOOKUP(A2116,[1]Transactions!$A$2:$Y$3480,5,FALSE)</f>
        <v>1</v>
      </c>
      <c r="N2116" t="str">
        <f>VLOOKUP(A2116,[1]Transactions!$A$2:$Y$3480,6,FALSE)</f>
        <v>Approved</v>
      </c>
      <c r="O2116" t="str">
        <f>VLOOKUP(A2116,[1]Transactions!$A$1:$Y$3480,7,FALSE)</f>
        <v>Trek Bicycles</v>
      </c>
      <c r="P2116" t="s">
        <v>43</v>
      </c>
      <c r="Q2116">
        <v>29</v>
      </c>
      <c r="R2116" t="s">
        <v>372</v>
      </c>
      <c r="S2116" t="s">
        <v>57</v>
      </c>
      <c r="T2116" t="s">
        <v>46</v>
      </c>
      <c r="U2116" t="s">
        <v>32</v>
      </c>
      <c r="V2116" t="s">
        <v>47</v>
      </c>
      <c r="W2116">
        <v>15</v>
      </c>
      <c r="X2116">
        <v>4</v>
      </c>
      <c r="Y2116">
        <v>5554.19</v>
      </c>
      <c r="Z2116">
        <v>3863.28</v>
      </c>
      <c r="AA2116">
        <v>49</v>
      </c>
      <c r="AB2116">
        <v>14</v>
      </c>
      <c r="AC2116">
        <v>4</v>
      </c>
      <c r="AD2116">
        <v>1690.91</v>
      </c>
      <c r="AE2116">
        <f t="shared" si="227"/>
        <v>4</v>
      </c>
      <c r="AF2116">
        <f t="shared" ref="AF2116:AF2179" si="233">_xlfn.IFS(AC2116&gt;=14,1,AND(AC2116&lt;=14,AC2116&gt;7),2,AND(AC2116&lt;=7,AC2116&gt;5),3,AND(AC2116&lt;=4,AC2116&gt;0),4)</f>
        <v>4</v>
      </c>
      <c r="AG2116">
        <f t="shared" si="230"/>
        <v>4</v>
      </c>
      <c r="AH2116">
        <f t="shared" si="231"/>
        <v>444</v>
      </c>
      <c r="AI2116" t="str">
        <f t="shared" si="232"/>
        <v>Platinum Customer</v>
      </c>
    </row>
    <row r="2117" spans="1:35" x14ac:dyDescent="0.3">
      <c r="A2117">
        <v>2724</v>
      </c>
      <c r="B2117" t="s">
        <v>6212</v>
      </c>
      <c r="C2117">
        <v>4073</v>
      </c>
      <c r="D2117" t="s">
        <v>53</v>
      </c>
      <c r="E2117" t="s">
        <v>25</v>
      </c>
      <c r="F2117">
        <v>6</v>
      </c>
      <c r="G2117" t="s">
        <v>612</v>
      </c>
      <c r="H2117" t="s">
        <v>6213</v>
      </c>
      <c r="I2117" t="str">
        <f>VLOOKUP(A2117,[1]Transactions!$A$2:$Y$3480,8,FALSE)</f>
        <v>Standard</v>
      </c>
      <c r="J2117">
        <f>VLOOKUP(A2117,[1]Transactions!$A$2:$Y$3480,13,FALSE)</f>
        <v>1383.6100000000001</v>
      </c>
      <c r="K2117" s="4">
        <f>VLOOKUP(A2117,[1]Transactions!$A$2:$Y$3480,14,FALSE)</f>
        <v>39880</v>
      </c>
      <c r="M2117" t="b">
        <f>VLOOKUP(A2117,[1]Transactions!$A$2:$Y$3480,5,FALSE)</f>
        <v>1</v>
      </c>
      <c r="N2117" t="str">
        <f>VLOOKUP(A2117,[1]Transactions!$A$2:$Y$3480,6,FALSE)</f>
        <v>Approved</v>
      </c>
      <c r="O2117" t="str">
        <f>VLOOKUP(A2117,[1]Transactions!$A$1:$Y$3480,7,FALSE)</f>
        <v>Solex</v>
      </c>
      <c r="P2117" t="s">
        <v>28</v>
      </c>
      <c r="Q2117">
        <v>92</v>
      </c>
      <c r="R2117" t="s">
        <v>61</v>
      </c>
      <c r="S2117" t="s">
        <v>45</v>
      </c>
      <c r="T2117" t="s">
        <v>31</v>
      </c>
      <c r="U2117" t="s">
        <v>32</v>
      </c>
      <c r="V2117" t="s">
        <v>47</v>
      </c>
      <c r="W2117">
        <v>4</v>
      </c>
      <c r="X2117">
        <v>4</v>
      </c>
      <c r="Y2117">
        <v>4604.3</v>
      </c>
      <c r="Z2117">
        <v>2623.59</v>
      </c>
      <c r="AA2117">
        <v>26</v>
      </c>
      <c r="AB2117">
        <v>142</v>
      </c>
      <c r="AC2117">
        <v>4</v>
      </c>
      <c r="AD2117">
        <v>1980.71</v>
      </c>
      <c r="AE2117">
        <f t="shared" ref="AE2117:AE2177" si="234">_xlfn.IFS(AB2117&gt;=85,1,AND(AB2117&lt;=81,AB2117&gt;44),2,AND(AB2117&lt;=44,AB2117&gt;17),3,AND(AB2117&lt;=18,AB2117&gt;0),4)</f>
        <v>1</v>
      </c>
      <c r="AF2117">
        <f t="shared" si="233"/>
        <v>4</v>
      </c>
      <c r="AG2117">
        <f t="shared" si="230"/>
        <v>3</v>
      </c>
      <c r="AH2117">
        <f t="shared" si="231"/>
        <v>143</v>
      </c>
      <c r="AI2117" t="str">
        <f t="shared" si="232"/>
        <v>Bronz customer</v>
      </c>
    </row>
    <row r="2118" spans="1:35" x14ac:dyDescent="0.3">
      <c r="A2118">
        <v>2900</v>
      </c>
      <c r="B2118" t="s">
        <v>6214</v>
      </c>
      <c r="C2118">
        <v>2530</v>
      </c>
      <c r="D2118" t="s">
        <v>24</v>
      </c>
      <c r="E2118" t="s">
        <v>25</v>
      </c>
      <c r="F2118">
        <v>7</v>
      </c>
      <c r="G2118" t="s">
        <v>6215</v>
      </c>
      <c r="H2118" t="s">
        <v>6216</v>
      </c>
      <c r="I2118" t="str">
        <f>VLOOKUP(A2118,[1]Transactions!$A$2:$Y$3480,8,FALSE)</f>
        <v>Standard</v>
      </c>
      <c r="J2118">
        <f>VLOOKUP(A2118,[1]Transactions!$A$2:$Y$3480,13,FALSE)</f>
        <v>1028.76</v>
      </c>
      <c r="K2118" s="4">
        <f>VLOOKUP(A2118,[1]Transactions!$A$2:$Y$3480,14,FALSE)</f>
        <v>40487</v>
      </c>
      <c r="M2118" t="b">
        <f>VLOOKUP(A2118,[1]Transactions!$A$2:$Y$3480,5,FALSE)</f>
        <v>0</v>
      </c>
      <c r="N2118" t="str">
        <f>VLOOKUP(A2118,[1]Transactions!$A$2:$Y$3480,6,FALSE)</f>
        <v>Approved</v>
      </c>
      <c r="O2118" t="str">
        <f>VLOOKUP(A2118,[1]Transactions!$A$1:$Y$3480,7,FALSE)</f>
        <v>WeareA2B</v>
      </c>
      <c r="P2118" t="s">
        <v>28</v>
      </c>
      <c r="Q2118">
        <v>29</v>
      </c>
      <c r="R2118" t="s">
        <v>356</v>
      </c>
      <c r="S2118" t="s">
        <v>30</v>
      </c>
      <c r="T2118" t="s">
        <v>31</v>
      </c>
      <c r="U2118" t="s">
        <v>32</v>
      </c>
      <c r="V2118" t="s">
        <v>33</v>
      </c>
      <c r="W2118">
        <v>18</v>
      </c>
      <c r="X2118">
        <v>3</v>
      </c>
      <c r="Y2118">
        <v>4234.34</v>
      </c>
      <c r="Z2118">
        <v>2193.14</v>
      </c>
      <c r="AA2118">
        <v>34</v>
      </c>
      <c r="AB2118">
        <v>61</v>
      </c>
      <c r="AC2118">
        <v>3</v>
      </c>
      <c r="AD2118">
        <v>2041.2</v>
      </c>
      <c r="AE2118">
        <f t="shared" si="234"/>
        <v>2</v>
      </c>
      <c r="AF2118">
        <f t="shared" si="233"/>
        <v>4</v>
      </c>
      <c r="AG2118">
        <f t="shared" si="230"/>
        <v>3</v>
      </c>
      <c r="AH2118">
        <f t="shared" si="231"/>
        <v>243</v>
      </c>
      <c r="AI2118" t="str">
        <f t="shared" si="232"/>
        <v>Gold Customerr</v>
      </c>
    </row>
    <row r="2119" spans="1:35" x14ac:dyDescent="0.3">
      <c r="A2119">
        <v>440</v>
      </c>
      <c r="B2119" t="s">
        <v>6217</v>
      </c>
      <c r="C2119">
        <v>2259</v>
      </c>
      <c r="D2119" t="s">
        <v>24</v>
      </c>
      <c r="E2119" t="s">
        <v>25</v>
      </c>
      <c r="F2119">
        <v>6</v>
      </c>
      <c r="G2119" t="s">
        <v>6218</v>
      </c>
      <c r="H2119" t="s">
        <v>6219</v>
      </c>
      <c r="I2119" t="str">
        <f>VLOOKUP(A2119,[1]Transactions!$A$2:$Y$3480,8,FALSE)</f>
        <v>Standard</v>
      </c>
      <c r="J2119">
        <f>VLOOKUP(A2119,[1]Transactions!$A$2:$Y$3480,13,FALSE)</f>
        <v>1279.3999999999999</v>
      </c>
      <c r="K2119" s="4">
        <f>VLOOKUP(A2119,[1]Transactions!$A$2:$Y$3480,14,FALSE)</f>
        <v>42295</v>
      </c>
      <c r="M2119" t="b">
        <f>VLOOKUP(A2119,[1]Transactions!$A$2:$Y$3480,5,FALSE)</f>
        <v>1</v>
      </c>
      <c r="N2119" t="str">
        <f>VLOOKUP(A2119,[1]Transactions!$A$2:$Y$3480,6,FALSE)</f>
        <v>Approved</v>
      </c>
      <c r="O2119" t="str">
        <f>VLOOKUP(A2119,[1]Transactions!$A$1:$Y$3480,7,FALSE)</f>
        <v>WeareA2B</v>
      </c>
      <c r="P2119" t="s">
        <v>43</v>
      </c>
      <c r="Q2119">
        <v>46</v>
      </c>
      <c r="R2119" t="s">
        <v>127</v>
      </c>
      <c r="S2119" t="s">
        <v>183</v>
      </c>
      <c r="T2119" t="s">
        <v>31</v>
      </c>
      <c r="U2119" t="s">
        <v>32</v>
      </c>
      <c r="V2119" t="s">
        <v>47</v>
      </c>
      <c r="W2119">
        <v>10</v>
      </c>
      <c r="X2119">
        <v>8</v>
      </c>
      <c r="Y2119">
        <v>7773.05</v>
      </c>
      <c r="Z2119">
        <v>5291.86</v>
      </c>
      <c r="AA2119">
        <v>42</v>
      </c>
      <c r="AB2119">
        <v>11</v>
      </c>
      <c r="AC2119">
        <v>8</v>
      </c>
      <c r="AD2119">
        <v>2481.19</v>
      </c>
      <c r="AE2119">
        <f t="shared" si="234"/>
        <v>4</v>
      </c>
      <c r="AF2119">
        <f t="shared" si="233"/>
        <v>2</v>
      </c>
      <c r="AG2119">
        <f t="shared" si="230"/>
        <v>3</v>
      </c>
      <c r="AH2119">
        <f t="shared" si="231"/>
        <v>423</v>
      </c>
      <c r="AI2119" t="str">
        <f t="shared" si="232"/>
        <v>Platinum Customer</v>
      </c>
    </row>
    <row r="2120" spans="1:35" x14ac:dyDescent="0.3">
      <c r="A2120">
        <v>114</v>
      </c>
      <c r="B2120" t="s">
        <v>6220</v>
      </c>
      <c r="C2120">
        <v>2170</v>
      </c>
      <c r="D2120" t="s">
        <v>24</v>
      </c>
      <c r="E2120" t="s">
        <v>25</v>
      </c>
      <c r="F2120">
        <v>9</v>
      </c>
      <c r="G2120" t="s">
        <v>6221</v>
      </c>
      <c r="H2120" t="s">
        <v>6222</v>
      </c>
      <c r="I2120" t="str">
        <f>VLOOKUP(A2120,[1]Transactions!$A$2:$Y$3480,8,FALSE)</f>
        <v>Touring</v>
      </c>
      <c r="J2120">
        <f>VLOOKUP(A2120,[1]Transactions!$A$2:$Y$3480,13,FALSE)</f>
        <v>1010.02</v>
      </c>
      <c r="K2120" s="4">
        <f>VLOOKUP(A2120,[1]Transactions!$A$2:$Y$3480,14,FALSE)</f>
        <v>37873</v>
      </c>
      <c r="M2120" t="b">
        <f>VLOOKUP(A2120,[1]Transactions!$A$2:$Y$3480,5,FALSE)</f>
        <v>1</v>
      </c>
      <c r="N2120" t="str">
        <f>VLOOKUP(A2120,[1]Transactions!$A$2:$Y$3480,6,FALSE)</f>
        <v>Approved</v>
      </c>
      <c r="O2120" t="str">
        <f>VLOOKUP(A2120,[1]Transactions!$A$1:$Y$3480,7,FALSE)</f>
        <v>Giant Bicycles</v>
      </c>
      <c r="P2120" t="s">
        <v>43</v>
      </c>
      <c r="Q2120">
        <v>10</v>
      </c>
      <c r="R2120" t="s">
        <v>603</v>
      </c>
      <c r="S2120" t="s">
        <v>96</v>
      </c>
      <c r="T2120" t="s">
        <v>38</v>
      </c>
      <c r="U2120" t="s">
        <v>32</v>
      </c>
      <c r="V2120" t="s">
        <v>47</v>
      </c>
      <c r="W2120">
        <v>8</v>
      </c>
      <c r="X2120">
        <v>4</v>
      </c>
      <c r="Y2120">
        <v>3233</v>
      </c>
      <c r="Z2120">
        <v>1037.74</v>
      </c>
      <c r="AA2120">
        <v>34</v>
      </c>
      <c r="AB2120">
        <v>70</v>
      </c>
      <c r="AC2120">
        <v>4</v>
      </c>
      <c r="AD2120">
        <v>2195.2600000000002</v>
      </c>
      <c r="AE2120">
        <f t="shared" si="234"/>
        <v>2</v>
      </c>
      <c r="AF2120">
        <f t="shared" si="233"/>
        <v>4</v>
      </c>
      <c r="AG2120">
        <f t="shared" si="230"/>
        <v>3</v>
      </c>
      <c r="AH2120">
        <f t="shared" si="231"/>
        <v>243</v>
      </c>
      <c r="AI2120" t="str">
        <f t="shared" si="232"/>
        <v>Gold Customerr</v>
      </c>
    </row>
    <row r="2121" spans="1:35" x14ac:dyDescent="0.3">
      <c r="A2121">
        <v>805</v>
      </c>
      <c r="B2121" t="s">
        <v>6223</v>
      </c>
      <c r="C2121">
        <v>2754</v>
      </c>
      <c r="D2121" t="s">
        <v>24</v>
      </c>
      <c r="E2121" t="s">
        <v>25</v>
      </c>
      <c r="F2121">
        <v>8</v>
      </c>
      <c r="G2121" t="s">
        <v>6224</v>
      </c>
      <c r="H2121" t="s">
        <v>6225</v>
      </c>
      <c r="I2121" t="str">
        <f>VLOOKUP(A2121,[1]Transactions!$A$2:$Y$3480,8,FALSE)</f>
        <v>Standard</v>
      </c>
      <c r="J2121">
        <f>VLOOKUP(A2121,[1]Transactions!$A$2:$Y$3480,13,FALSE)</f>
        <v>1069.5500000000002</v>
      </c>
      <c r="K2121" s="4">
        <f>VLOOKUP(A2121,[1]Transactions!$A$2:$Y$3480,14,FALSE)</f>
        <v>35378</v>
      </c>
      <c r="M2121" t="b">
        <f>VLOOKUP(A2121,[1]Transactions!$A$2:$Y$3480,5,FALSE)</f>
        <v>0</v>
      </c>
      <c r="N2121" t="str">
        <f>VLOOKUP(A2121,[1]Transactions!$A$2:$Y$3480,6,FALSE)</f>
        <v>Approved</v>
      </c>
      <c r="O2121" t="str">
        <f>VLOOKUP(A2121,[1]Transactions!$A$1:$Y$3480,7,FALSE)</f>
        <v>WeareA2B</v>
      </c>
      <c r="P2121" t="s">
        <v>43</v>
      </c>
      <c r="Q2121">
        <v>48</v>
      </c>
      <c r="R2121" t="s">
        <v>625</v>
      </c>
      <c r="S2121" t="s">
        <v>119</v>
      </c>
      <c r="T2121" t="s">
        <v>31</v>
      </c>
      <c r="U2121" t="s">
        <v>32</v>
      </c>
      <c r="V2121" t="s">
        <v>47</v>
      </c>
      <c r="W2121">
        <v>10</v>
      </c>
      <c r="X2121">
        <v>6</v>
      </c>
      <c r="Y2121">
        <v>6966.17</v>
      </c>
      <c r="Z2121">
        <v>4170.42</v>
      </c>
      <c r="AA2121">
        <v>60</v>
      </c>
      <c r="AB2121">
        <v>122</v>
      </c>
      <c r="AC2121">
        <v>6</v>
      </c>
      <c r="AD2121">
        <v>2795.75</v>
      </c>
      <c r="AE2121">
        <f t="shared" si="234"/>
        <v>1</v>
      </c>
      <c r="AF2121">
        <f t="shared" si="233"/>
        <v>3</v>
      </c>
      <c r="AG2121">
        <f t="shared" si="230"/>
        <v>3</v>
      </c>
      <c r="AH2121">
        <f t="shared" si="231"/>
        <v>133</v>
      </c>
      <c r="AI2121" t="str">
        <f t="shared" si="232"/>
        <v>Bronz customer</v>
      </c>
    </row>
    <row r="2122" spans="1:35" x14ac:dyDescent="0.3">
      <c r="A2122">
        <v>313</v>
      </c>
      <c r="B2122" t="s">
        <v>6226</v>
      </c>
      <c r="C2122">
        <v>3796</v>
      </c>
      <c r="D2122" t="s">
        <v>40</v>
      </c>
      <c r="E2122" t="s">
        <v>25</v>
      </c>
      <c r="F2122">
        <v>8</v>
      </c>
      <c r="G2122" t="s">
        <v>2291</v>
      </c>
      <c r="H2122" t="s">
        <v>6227</v>
      </c>
      <c r="I2122" t="str">
        <f>VLOOKUP(A2122,[1]Transactions!$A$2:$Y$3480,8,FALSE)</f>
        <v>Standard</v>
      </c>
      <c r="J2122">
        <f>VLOOKUP(A2122,[1]Transactions!$A$2:$Y$3480,13,FALSE)</f>
        <v>502.47</v>
      </c>
      <c r="K2122" s="4">
        <f>VLOOKUP(A2122,[1]Transactions!$A$2:$Y$3480,14,FALSE)</f>
        <v>36498</v>
      </c>
      <c r="M2122" t="b">
        <f>VLOOKUP(A2122,[1]Transactions!$A$2:$Y$3480,5,FALSE)</f>
        <v>0</v>
      </c>
      <c r="N2122" t="str">
        <f>VLOOKUP(A2122,[1]Transactions!$A$2:$Y$3480,6,FALSE)</f>
        <v>Approved</v>
      </c>
      <c r="O2122" t="str">
        <f>VLOOKUP(A2122,[1]Transactions!$A$1:$Y$3480,7,FALSE)</f>
        <v>Solex</v>
      </c>
      <c r="P2122" t="s">
        <v>28</v>
      </c>
      <c r="Q2122">
        <v>70</v>
      </c>
      <c r="R2122" t="s">
        <v>754</v>
      </c>
      <c r="S2122" t="s">
        <v>119</v>
      </c>
      <c r="T2122" t="s">
        <v>31</v>
      </c>
      <c r="U2122" t="s">
        <v>32</v>
      </c>
      <c r="V2122" t="s">
        <v>33</v>
      </c>
      <c r="W2122">
        <v>13</v>
      </c>
      <c r="X2122">
        <v>6</v>
      </c>
      <c r="Y2122">
        <v>8979</v>
      </c>
      <c r="Z2122">
        <v>5792.37</v>
      </c>
      <c r="AA2122">
        <v>32</v>
      </c>
      <c r="AB2122">
        <v>17</v>
      </c>
      <c r="AC2122">
        <v>6</v>
      </c>
      <c r="AD2122">
        <v>3186.63</v>
      </c>
      <c r="AE2122">
        <f t="shared" si="234"/>
        <v>4</v>
      </c>
      <c r="AF2122">
        <f t="shared" si="233"/>
        <v>3</v>
      </c>
      <c r="AG2122">
        <f t="shared" si="230"/>
        <v>2</v>
      </c>
      <c r="AH2122">
        <f t="shared" si="231"/>
        <v>432</v>
      </c>
      <c r="AI2122" t="str">
        <f t="shared" si="232"/>
        <v>Platinum Customer</v>
      </c>
    </row>
    <row r="2123" spans="1:35" x14ac:dyDescent="0.3">
      <c r="A2123">
        <v>2104</v>
      </c>
      <c r="B2123" t="s">
        <v>6228</v>
      </c>
      <c r="C2123">
        <v>4405</v>
      </c>
      <c r="D2123" t="s">
        <v>53</v>
      </c>
      <c r="E2123" t="s">
        <v>25</v>
      </c>
      <c r="F2123">
        <v>1</v>
      </c>
      <c r="G2123" t="s">
        <v>6229</v>
      </c>
      <c r="H2123" t="s">
        <v>6230</v>
      </c>
      <c r="I2123" t="str">
        <f>VLOOKUP(A2123,[1]Transactions!$A$2:$Y$3480,8,FALSE)</f>
        <v>Road</v>
      </c>
      <c r="J2123">
        <f>VLOOKUP(A2123,[1]Transactions!$A$2:$Y$3480,13,FALSE)</f>
        <v>189.27999999999997</v>
      </c>
      <c r="K2123" s="4">
        <f>VLOOKUP(A2123,[1]Transactions!$A$2:$Y$3480,14,FALSE)</f>
        <v>38991</v>
      </c>
      <c r="M2123" t="b">
        <f>VLOOKUP(A2123,[1]Transactions!$A$2:$Y$3480,5,FALSE)</f>
        <v>1</v>
      </c>
      <c r="N2123" t="str">
        <f>VLOOKUP(A2123,[1]Transactions!$A$2:$Y$3480,6,FALSE)</f>
        <v>Approved</v>
      </c>
      <c r="O2123" t="str">
        <f>VLOOKUP(A2123,[1]Transactions!$A$1:$Y$3480,7,FALSE)</f>
        <v>Trek Bicycles</v>
      </c>
      <c r="P2123" t="s">
        <v>43</v>
      </c>
      <c r="Q2123">
        <v>31</v>
      </c>
      <c r="R2123" t="s">
        <v>1156</v>
      </c>
      <c r="S2123" t="s">
        <v>45</v>
      </c>
      <c r="T2123" t="s">
        <v>31</v>
      </c>
      <c r="U2123" t="s">
        <v>32</v>
      </c>
      <c r="V2123" t="s">
        <v>47</v>
      </c>
      <c r="W2123">
        <v>11</v>
      </c>
      <c r="X2123">
        <v>8</v>
      </c>
      <c r="Y2123">
        <v>7415.84</v>
      </c>
      <c r="Z2123">
        <v>5074.26</v>
      </c>
      <c r="AA2123">
        <v>41</v>
      </c>
      <c r="AB2123">
        <v>80</v>
      </c>
      <c r="AC2123">
        <v>8</v>
      </c>
      <c r="AD2123">
        <v>2341.58</v>
      </c>
      <c r="AE2123">
        <f t="shared" si="234"/>
        <v>2</v>
      </c>
      <c r="AF2123">
        <f t="shared" si="233"/>
        <v>2</v>
      </c>
      <c r="AG2123">
        <f t="shared" si="230"/>
        <v>3</v>
      </c>
      <c r="AH2123">
        <f t="shared" si="231"/>
        <v>223</v>
      </c>
      <c r="AI2123" t="str">
        <f t="shared" si="232"/>
        <v>Gold Customerr</v>
      </c>
    </row>
    <row r="2124" spans="1:35" x14ac:dyDescent="0.3">
      <c r="A2124">
        <v>42</v>
      </c>
      <c r="B2124" t="s">
        <v>6231</v>
      </c>
      <c r="C2124">
        <v>3931</v>
      </c>
      <c r="D2124" t="s">
        <v>40</v>
      </c>
      <c r="E2124" t="s">
        <v>25</v>
      </c>
      <c r="F2124">
        <v>10</v>
      </c>
      <c r="G2124" t="s">
        <v>6232</v>
      </c>
      <c r="H2124" t="s">
        <v>6233</v>
      </c>
      <c r="I2124" t="str">
        <f>VLOOKUP(A2124,[1]Transactions!$A$2:$Y$3480,8,FALSE)</f>
        <v>Touring</v>
      </c>
      <c r="J2124">
        <f>VLOOKUP(A2124,[1]Transactions!$A$2:$Y$3480,13,FALSE)</f>
        <v>1408.91</v>
      </c>
      <c r="K2124" s="4">
        <f>VLOOKUP(A2124,[1]Transactions!$A$2:$Y$3480,14,FALSE)</f>
        <v>41533</v>
      </c>
      <c r="M2124" t="b">
        <f>VLOOKUP(A2124,[1]Transactions!$A$2:$Y$3480,5,FALSE)</f>
        <v>0</v>
      </c>
      <c r="N2124" t="str">
        <f>VLOOKUP(A2124,[1]Transactions!$A$2:$Y$3480,6,FALSE)</f>
        <v>Approved</v>
      </c>
      <c r="O2124" t="str">
        <f>VLOOKUP(A2124,[1]Transactions!$A$1:$Y$3480,7,FALSE)</f>
        <v>Solex</v>
      </c>
      <c r="P2124" t="s">
        <v>43</v>
      </c>
      <c r="Q2124">
        <v>24</v>
      </c>
      <c r="R2124" t="s">
        <v>2665</v>
      </c>
      <c r="S2124" t="s">
        <v>119</v>
      </c>
      <c r="T2124" t="s">
        <v>31</v>
      </c>
      <c r="U2124" t="s">
        <v>32</v>
      </c>
      <c r="V2124" t="s">
        <v>47</v>
      </c>
      <c r="W2124">
        <v>18</v>
      </c>
      <c r="X2124">
        <v>4</v>
      </c>
      <c r="Y2124">
        <v>1936.46</v>
      </c>
      <c r="Z2124">
        <v>1509.42</v>
      </c>
      <c r="AA2124">
        <v>43</v>
      </c>
      <c r="AB2124">
        <v>111</v>
      </c>
      <c r="AC2124">
        <v>4</v>
      </c>
      <c r="AD2124">
        <v>427.04</v>
      </c>
      <c r="AE2124">
        <f t="shared" si="234"/>
        <v>1</v>
      </c>
      <c r="AF2124">
        <f t="shared" si="233"/>
        <v>4</v>
      </c>
      <c r="AG2124">
        <f t="shared" si="230"/>
        <v>4</v>
      </c>
      <c r="AH2124">
        <f t="shared" si="231"/>
        <v>144</v>
      </c>
      <c r="AI2124" t="str">
        <f t="shared" si="232"/>
        <v>Bronz customer</v>
      </c>
    </row>
    <row r="2125" spans="1:35" x14ac:dyDescent="0.3">
      <c r="A2125">
        <v>1452</v>
      </c>
      <c r="B2125" t="s">
        <v>6234</v>
      </c>
      <c r="C2125">
        <v>2567</v>
      </c>
      <c r="D2125" t="s">
        <v>24</v>
      </c>
      <c r="E2125" t="s">
        <v>25</v>
      </c>
      <c r="F2125">
        <v>8</v>
      </c>
      <c r="G2125" t="s">
        <v>344</v>
      </c>
      <c r="H2125" t="s">
        <v>6235</v>
      </c>
      <c r="I2125" t="str">
        <f>VLOOKUP(A2125,[1]Transactions!$A$2:$Y$3480,8,FALSE)</f>
        <v>Road</v>
      </c>
      <c r="J2125">
        <f>VLOOKUP(A2125,[1]Transactions!$A$2:$Y$3480,13,FALSE)</f>
        <v>129.01</v>
      </c>
      <c r="K2125" s="4">
        <f>VLOOKUP(A2125,[1]Transactions!$A$2:$Y$3480,14,FALSE)</f>
        <v>37539</v>
      </c>
      <c r="M2125" t="b">
        <f>VLOOKUP(A2125,[1]Transactions!$A$2:$Y$3480,5,FALSE)</f>
        <v>1</v>
      </c>
      <c r="N2125" t="str">
        <f>VLOOKUP(A2125,[1]Transactions!$A$2:$Y$3480,6,FALSE)</f>
        <v>Approved</v>
      </c>
      <c r="O2125" t="str">
        <f>VLOOKUP(A2125,[1]Transactions!$A$1:$Y$3480,7,FALSE)</f>
        <v>WeareA2B</v>
      </c>
      <c r="P2125" t="s">
        <v>28</v>
      </c>
      <c r="Q2125">
        <v>99</v>
      </c>
      <c r="R2125" t="s">
        <v>1732</v>
      </c>
      <c r="S2125" t="s">
        <v>57</v>
      </c>
      <c r="T2125" t="s">
        <v>31</v>
      </c>
      <c r="U2125" t="s">
        <v>32</v>
      </c>
      <c r="V2125" t="s">
        <v>47</v>
      </c>
      <c r="W2125">
        <v>20</v>
      </c>
      <c r="X2125">
        <v>5</v>
      </c>
      <c r="Y2125">
        <v>5937.98</v>
      </c>
      <c r="Z2125">
        <v>2506.36</v>
      </c>
      <c r="AA2125">
        <v>64</v>
      </c>
      <c r="AB2125">
        <v>2</v>
      </c>
      <c r="AC2125">
        <v>5</v>
      </c>
      <c r="AD2125">
        <v>3431.62</v>
      </c>
      <c r="AE2125">
        <f t="shared" si="234"/>
        <v>4</v>
      </c>
      <c r="AF2125">
        <f>_xlfn.IFS(AC2125&gt;=14,1,AND(AC2125&lt;=14,AC2125&gt;7),2,AND(AC2125&lt;=7,AC2125&gt;=5),3,AND(AC2125&lt;=4,AC2125&gt;0),4)</f>
        <v>3</v>
      </c>
      <c r="AG2125">
        <f t="shared" si="230"/>
        <v>2</v>
      </c>
      <c r="AH2125">
        <f t="shared" si="231"/>
        <v>432</v>
      </c>
      <c r="AI2125" t="str">
        <f t="shared" si="232"/>
        <v>Platinum Customer</v>
      </c>
    </row>
    <row r="2126" spans="1:35" x14ac:dyDescent="0.3">
      <c r="A2126">
        <v>1349</v>
      </c>
      <c r="B2126" t="s">
        <v>6236</v>
      </c>
      <c r="C2126">
        <v>3151</v>
      </c>
      <c r="D2126" t="s">
        <v>40</v>
      </c>
      <c r="E2126" t="s">
        <v>25</v>
      </c>
      <c r="F2126">
        <v>10</v>
      </c>
      <c r="G2126" t="s">
        <v>6237</v>
      </c>
      <c r="H2126" t="s">
        <v>6238</v>
      </c>
      <c r="I2126" t="str">
        <f>VLOOKUP(A2126,[1]Transactions!$A$2:$Y$3480,8,FALSE)</f>
        <v>Standard</v>
      </c>
      <c r="J2126">
        <f>VLOOKUP(A2126,[1]Transactions!$A$2:$Y$3480,13,FALSE)</f>
        <v>1702.5499999999997</v>
      </c>
      <c r="K2126" s="4">
        <f>VLOOKUP(A2126,[1]Transactions!$A$2:$Y$3480,14,FALSE)</f>
        <v>41167</v>
      </c>
      <c r="M2126" t="b">
        <f>VLOOKUP(A2126,[1]Transactions!$A$2:$Y$3480,5,FALSE)</f>
        <v>0</v>
      </c>
      <c r="N2126" t="str">
        <f>VLOOKUP(A2126,[1]Transactions!$A$2:$Y$3480,6,FALSE)</f>
        <v>Approved</v>
      </c>
      <c r="O2126" t="str">
        <f>VLOOKUP(A2126,[1]Transactions!$A$1:$Y$3480,7,FALSE)</f>
        <v>Trek Bicycles</v>
      </c>
      <c r="P2126" t="s">
        <v>28</v>
      </c>
      <c r="Q2126">
        <v>83</v>
      </c>
      <c r="R2126" t="s">
        <v>625</v>
      </c>
      <c r="S2126" t="s">
        <v>119</v>
      </c>
      <c r="T2126" t="s">
        <v>38</v>
      </c>
      <c r="U2126" t="s">
        <v>32</v>
      </c>
      <c r="V2126" t="s">
        <v>47</v>
      </c>
      <c r="W2126">
        <v>1</v>
      </c>
      <c r="X2126">
        <v>6</v>
      </c>
      <c r="Y2126">
        <v>4387.99</v>
      </c>
      <c r="Z2126">
        <v>2482.83</v>
      </c>
      <c r="AA2126">
        <v>23</v>
      </c>
      <c r="AB2126">
        <v>43</v>
      </c>
      <c r="AC2126">
        <v>6</v>
      </c>
      <c r="AD2126">
        <v>1905.16</v>
      </c>
      <c r="AE2126">
        <f t="shared" si="234"/>
        <v>3</v>
      </c>
      <c r="AF2126">
        <f t="shared" si="233"/>
        <v>3</v>
      </c>
      <c r="AG2126">
        <f t="shared" si="230"/>
        <v>4</v>
      </c>
      <c r="AH2126">
        <f t="shared" si="231"/>
        <v>334</v>
      </c>
      <c r="AI2126" t="str">
        <f t="shared" si="232"/>
        <v>Silver Customer</v>
      </c>
    </row>
    <row r="2127" spans="1:35" x14ac:dyDescent="0.3">
      <c r="A2127">
        <v>2442</v>
      </c>
      <c r="B2127" t="s">
        <v>6239</v>
      </c>
      <c r="C2127">
        <v>2073</v>
      </c>
      <c r="D2127" t="s">
        <v>24</v>
      </c>
      <c r="E2127" t="s">
        <v>25</v>
      </c>
      <c r="F2127">
        <v>11</v>
      </c>
      <c r="G2127" t="s">
        <v>6240</v>
      </c>
      <c r="H2127" t="s">
        <v>6241</v>
      </c>
      <c r="I2127" t="str">
        <f>VLOOKUP(A2127,[1]Transactions!$A$2:$Y$3480,8,FALSE)</f>
        <v>Touring</v>
      </c>
      <c r="J2127">
        <f>VLOOKUP(A2127,[1]Transactions!$A$2:$Y$3480,13,FALSE)</f>
        <v>1010.02</v>
      </c>
      <c r="K2127" s="4">
        <f>VLOOKUP(A2127,[1]Transactions!$A$2:$Y$3480,14,FALSE)</f>
        <v>38859</v>
      </c>
      <c r="M2127" t="b">
        <f>VLOOKUP(A2127,[1]Transactions!$A$2:$Y$3480,5,FALSE)</f>
        <v>0</v>
      </c>
      <c r="N2127" t="str">
        <f>VLOOKUP(A2127,[1]Transactions!$A$2:$Y$3480,6,FALSE)</f>
        <v>Approved</v>
      </c>
      <c r="O2127" t="str">
        <f>VLOOKUP(A2127,[1]Transactions!$A$1:$Y$3480,7,FALSE)</f>
        <v>Giant Bicycles</v>
      </c>
      <c r="P2127" t="s">
        <v>28</v>
      </c>
      <c r="Q2127">
        <v>8</v>
      </c>
      <c r="R2127" t="s">
        <v>317</v>
      </c>
      <c r="S2127" t="s">
        <v>30</v>
      </c>
      <c r="T2127" t="s">
        <v>38</v>
      </c>
      <c r="U2127" t="s">
        <v>32</v>
      </c>
      <c r="V2127" t="s">
        <v>33</v>
      </c>
      <c r="W2127">
        <v>17</v>
      </c>
      <c r="X2127">
        <v>6</v>
      </c>
      <c r="Y2127">
        <v>5014.1400000000003</v>
      </c>
      <c r="Z2127">
        <v>2394.6</v>
      </c>
      <c r="AA2127">
        <v>62</v>
      </c>
      <c r="AB2127">
        <v>80</v>
      </c>
      <c r="AC2127">
        <v>6</v>
      </c>
      <c r="AD2127">
        <v>2619.54</v>
      </c>
      <c r="AE2127">
        <f t="shared" si="234"/>
        <v>2</v>
      </c>
      <c r="AF2127">
        <f t="shared" si="233"/>
        <v>3</v>
      </c>
      <c r="AG2127">
        <f t="shared" si="230"/>
        <v>3</v>
      </c>
      <c r="AH2127">
        <f t="shared" si="231"/>
        <v>233</v>
      </c>
      <c r="AI2127" t="str">
        <f t="shared" si="232"/>
        <v>Gold Customerr</v>
      </c>
    </row>
    <row r="2128" spans="1:35" x14ac:dyDescent="0.3">
      <c r="A2128">
        <v>2564</v>
      </c>
      <c r="B2128" t="s">
        <v>6242</v>
      </c>
      <c r="C2128">
        <v>2107</v>
      </c>
      <c r="D2128" t="s">
        <v>24</v>
      </c>
      <c r="E2128" t="s">
        <v>25</v>
      </c>
      <c r="F2128">
        <v>11</v>
      </c>
      <c r="G2128" t="s">
        <v>6243</v>
      </c>
      <c r="H2128" t="s">
        <v>6244</v>
      </c>
      <c r="I2128" t="str">
        <f>VLOOKUP(A2128,[1]Transactions!$A$2:$Y$3480,8,FALSE)</f>
        <v>Standard</v>
      </c>
      <c r="J2128">
        <f>VLOOKUP(A2128,[1]Transactions!$A$2:$Y$3480,13,FALSE)</f>
        <v>143.82</v>
      </c>
      <c r="K2128" s="4">
        <f>VLOOKUP(A2128,[1]Transactions!$A$2:$Y$3480,14,FALSE)</f>
        <v>41345</v>
      </c>
      <c r="M2128" t="b">
        <f>VLOOKUP(A2128,[1]Transactions!$A$2:$Y$3480,5,FALSE)</f>
        <v>0</v>
      </c>
      <c r="N2128" t="str">
        <f>VLOOKUP(A2128,[1]Transactions!$A$2:$Y$3480,6,FALSE)</f>
        <v>Approved</v>
      </c>
      <c r="O2128" t="str">
        <f>VLOOKUP(A2128,[1]Transactions!$A$1:$Y$3480,7,FALSE)</f>
        <v>Solex</v>
      </c>
      <c r="P2128" t="s">
        <v>43</v>
      </c>
      <c r="Q2128">
        <v>18</v>
      </c>
      <c r="R2128" t="s">
        <v>2191</v>
      </c>
      <c r="S2128" t="s">
        <v>30</v>
      </c>
      <c r="T2128" t="s">
        <v>31</v>
      </c>
      <c r="U2128" t="s">
        <v>32</v>
      </c>
      <c r="V2128" t="s">
        <v>47</v>
      </c>
      <c r="W2128">
        <v>15</v>
      </c>
      <c r="X2128">
        <v>5</v>
      </c>
      <c r="Y2128">
        <v>2828.34</v>
      </c>
      <c r="Z2128">
        <v>1683.99</v>
      </c>
      <c r="AA2128">
        <v>44</v>
      </c>
      <c r="AB2128">
        <v>47</v>
      </c>
      <c r="AC2128">
        <v>5</v>
      </c>
      <c r="AD2128">
        <v>1144.3499999999999</v>
      </c>
      <c r="AE2128">
        <f t="shared" si="234"/>
        <v>2</v>
      </c>
      <c r="AF2128">
        <f>_xlfn.IFS(AC2128&gt;=14,1,AND(AC2128&lt;=14,AC2128&gt;7),2,AND(AC2128&lt;=7,AC2128&gt;=5),3,AND(AC2128&lt;=4,AC2128&gt;0),4)</f>
        <v>3</v>
      </c>
      <c r="AG2128">
        <f t="shared" si="230"/>
        <v>4</v>
      </c>
      <c r="AH2128">
        <f t="shared" si="231"/>
        <v>234</v>
      </c>
      <c r="AI2128" t="str">
        <f t="shared" si="232"/>
        <v>Gold Customerr</v>
      </c>
    </row>
    <row r="2129" spans="1:35" x14ac:dyDescent="0.3">
      <c r="A2129">
        <v>3481</v>
      </c>
      <c r="B2129" t="s">
        <v>6245</v>
      </c>
      <c r="C2129">
        <v>3223</v>
      </c>
      <c r="D2129" t="s">
        <v>40</v>
      </c>
      <c r="E2129" t="s">
        <v>25</v>
      </c>
      <c r="F2129">
        <v>7</v>
      </c>
      <c r="G2129" t="s">
        <v>6246</v>
      </c>
      <c r="H2129" t="s">
        <v>6247</v>
      </c>
      <c r="I2129" t="e">
        <f>VLOOKUP(A2129,[1]Transactions!$A$2:$Y$3480,8,FALSE)</f>
        <v>#N/A</v>
      </c>
      <c r="J2129" t="e">
        <f>VLOOKUP(A2129,[1]Transactions!$A$2:$Y$3480,13,FALSE)</f>
        <v>#N/A</v>
      </c>
      <c r="K2129" s="4" t="e">
        <f>VLOOKUP(A2129,[1]Transactions!$A$2:$Y$3480,14,FALSE)</f>
        <v>#N/A</v>
      </c>
      <c r="M2129" t="e">
        <f>VLOOKUP(A2129,[1]Transactions!$A$2:$Y$3480,5,FALSE)</f>
        <v>#N/A</v>
      </c>
      <c r="N2129" t="e">
        <f>VLOOKUP(A2129,[1]Transactions!$A$2:$Y$3480,6,FALSE)</f>
        <v>#N/A</v>
      </c>
      <c r="O2129" t="e">
        <f>VLOOKUP(A2129,[1]Transactions!$A$1:$Y$3480,7,FALSE)</f>
        <v>#N/A</v>
      </c>
      <c r="P2129" t="s">
        <v>28</v>
      </c>
      <c r="Q2129">
        <v>37</v>
      </c>
      <c r="R2129" t="s">
        <v>2900</v>
      </c>
      <c r="S2129" t="s">
        <v>119</v>
      </c>
      <c r="T2129" t="s">
        <v>46</v>
      </c>
      <c r="U2129" t="s">
        <v>32</v>
      </c>
      <c r="V2129" t="s">
        <v>47</v>
      </c>
      <c r="W2129">
        <v>4</v>
      </c>
      <c r="X2129">
        <v>7</v>
      </c>
      <c r="Y2129">
        <v>4988.41</v>
      </c>
      <c r="Z2129">
        <v>2549.96</v>
      </c>
      <c r="AA2129">
        <v>22</v>
      </c>
      <c r="AB2129">
        <v>54</v>
      </c>
      <c r="AC2129">
        <v>7</v>
      </c>
      <c r="AD2129">
        <v>2438.4499999999998</v>
      </c>
      <c r="AE2129">
        <f t="shared" si="234"/>
        <v>2</v>
      </c>
      <c r="AF2129">
        <f t="shared" si="233"/>
        <v>3</v>
      </c>
      <c r="AG2129">
        <f t="shared" si="230"/>
        <v>3</v>
      </c>
      <c r="AH2129">
        <f t="shared" si="231"/>
        <v>233</v>
      </c>
      <c r="AI2129" t="str">
        <f t="shared" si="232"/>
        <v>Gold Customerr</v>
      </c>
    </row>
    <row r="2130" spans="1:35" x14ac:dyDescent="0.3">
      <c r="A2130">
        <v>1542</v>
      </c>
      <c r="B2130" t="s">
        <v>6248</v>
      </c>
      <c r="C2130">
        <v>2155</v>
      </c>
      <c r="D2130" t="s">
        <v>24</v>
      </c>
      <c r="E2130" t="s">
        <v>25</v>
      </c>
      <c r="F2130">
        <v>10</v>
      </c>
      <c r="G2130" t="s">
        <v>6249</v>
      </c>
      <c r="H2130" t="s">
        <v>6250</v>
      </c>
      <c r="I2130" t="str">
        <f>VLOOKUP(A2130,[1]Transactions!$A$2:$Y$3480,8,FALSE)</f>
        <v>Standard</v>
      </c>
      <c r="J2130">
        <f>VLOOKUP(A2130,[1]Transactions!$A$2:$Y$3480,13,FALSE)</f>
        <v>90.099999999999966</v>
      </c>
      <c r="K2130" s="4">
        <f>VLOOKUP(A2130,[1]Transactions!$A$2:$Y$3480,14,FALSE)</f>
        <v>38193</v>
      </c>
      <c r="M2130" t="b">
        <f>VLOOKUP(A2130,[1]Transactions!$A$2:$Y$3480,5,FALSE)</f>
        <v>0</v>
      </c>
      <c r="N2130" t="str">
        <f>VLOOKUP(A2130,[1]Transactions!$A$2:$Y$3480,6,FALSE)</f>
        <v>Approved</v>
      </c>
      <c r="O2130" t="str">
        <f>VLOOKUP(A2130,[1]Transactions!$A$1:$Y$3480,7,FALSE)</f>
        <v>Norco Bicycles</v>
      </c>
      <c r="P2130" t="s">
        <v>28</v>
      </c>
      <c r="Q2130">
        <v>56</v>
      </c>
      <c r="R2130" t="s">
        <v>51</v>
      </c>
      <c r="S2130" t="s">
        <v>30</v>
      </c>
      <c r="T2130" t="s">
        <v>31</v>
      </c>
      <c r="U2130" t="s">
        <v>32</v>
      </c>
      <c r="V2130" t="s">
        <v>33</v>
      </c>
      <c r="W2130">
        <v>12</v>
      </c>
      <c r="X2130">
        <v>5</v>
      </c>
      <c r="Y2130">
        <v>5625.49</v>
      </c>
      <c r="Z2130">
        <v>3800.17</v>
      </c>
      <c r="AA2130">
        <v>42</v>
      </c>
      <c r="AB2130">
        <v>133</v>
      </c>
      <c r="AC2130">
        <v>5</v>
      </c>
      <c r="AD2130">
        <v>1825.32</v>
      </c>
      <c r="AE2130">
        <f t="shared" si="234"/>
        <v>1</v>
      </c>
      <c r="AF2130">
        <f>_xlfn.IFS(AC2130&gt;=14,1,AND(AC2130&lt;=14,AC2130&gt;7),2,AND(AC2130&lt;=7,AC2130&gt;=5),3,AND(AC2130&lt;=4,AC2130&gt;0),4)</f>
        <v>3</v>
      </c>
      <c r="AG2130">
        <f t="shared" si="230"/>
        <v>4</v>
      </c>
      <c r="AH2130">
        <f t="shared" si="231"/>
        <v>134</v>
      </c>
      <c r="AI2130" t="str">
        <f t="shared" si="232"/>
        <v>Bronz customer</v>
      </c>
    </row>
    <row r="2131" spans="1:35" x14ac:dyDescent="0.3">
      <c r="A2131">
        <v>2535</v>
      </c>
      <c r="B2131" t="s">
        <v>6251</v>
      </c>
      <c r="C2131">
        <v>4209</v>
      </c>
      <c r="D2131" t="s">
        <v>53</v>
      </c>
      <c r="E2131" t="s">
        <v>25</v>
      </c>
      <c r="F2131">
        <v>4</v>
      </c>
      <c r="G2131" t="s">
        <v>6252</v>
      </c>
      <c r="H2131" t="s">
        <v>6253</v>
      </c>
      <c r="I2131" t="str">
        <f>VLOOKUP(A2131,[1]Transactions!$A$2:$Y$3480,8,FALSE)</f>
        <v>Standard</v>
      </c>
      <c r="J2131">
        <f>VLOOKUP(A2131,[1]Transactions!$A$2:$Y$3480,13,FALSE)</f>
        <v>817.36</v>
      </c>
      <c r="K2131" s="4">
        <f>VLOOKUP(A2131,[1]Transactions!$A$2:$Y$3480,14,FALSE)</f>
        <v>37626</v>
      </c>
      <c r="M2131" t="b">
        <f>VLOOKUP(A2131,[1]Transactions!$A$2:$Y$3480,5,FALSE)</f>
        <v>0</v>
      </c>
      <c r="N2131" t="str">
        <f>VLOOKUP(A2131,[1]Transactions!$A$2:$Y$3480,6,FALSE)</f>
        <v>Approved</v>
      </c>
      <c r="O2131" t="str">
        <f>VLOOKUP(A2131,[1]Transactions!$A$1:$Y$3480,7,FALSE)</f>
        <v>Norco Bicycles</v>
      </c>
      <c r="P2131" t="s">
        <v>28</v>
      </c>
      <c r="Q2131">
        <v>53</v>
      </c>
      <c r="R2131" t="s">
        <v>2665</v>
      </c>
      <c r="S2131" t="s">
        <v>45</v>
      </c>
      <c r="T2131" t="s">
        <v>38</v>
      </c>
      <c r="U2131" t="s">
        <v>32</v>
      </c>
      <c r="V2131" t="s">
        <v>47</v>
      </c>
      <c r="W2131">
        <v>13</v>
      </c>
      <c r="X2131">
        <v>6</v>
      </c>
      <c r="Y2131">
        <v>5517.49</v>
      </c>
      <c r="Z2131">
        <v>2452.4699999999998</v>
      </c>
      <c r="AA2131">
        <v>39</v>
      </c>
      <c r="AB2131">
        <v>14</v>
      </c>
      <c r="AC2131">
        <v>6</v>
      </c>
      <c r="AD2131">
        <v>3065.02</v>
      </c>
      <c r="AE2131">
        <f t="shared" si="234"/>
        <v>4</v>
      </c>
      <c r="AF2131">
        <f t="shared" si="233"/>
        <v>3</v>
      </c>
      <c r="AG2131">
        <f t="shared" si="230"/>
        <v>2</v>
      </c>
      <c r="AH2131">
        <f t="shared" si="231"/>
        <v>432</v>
      </c>
      <c r="AI2131" t="str">
        <f t="shared" si="232"/>
        <v>Platinum Customer</v>
      </c>
    </row>
    <row r="2132" spans="1:35" x14ac:dyDescent="0.3">
      <c r="A2132">
        <v>63</v>
      </c>
      <c r="B2132" t="s">
        <v>6254</v>
      </c>
      <c r="C2132">
        <v>2745</v>
      </c>
      <c r="D2132" t="s">
        <v>24</v>
      </c>
      <c r="E2132" t="s">
        <v>25</v>
      </c>
      <c r="F2132">
        <v>9</v>
      </c>
      <c r="G2132" t="s">
        <v>2533</v>
      </c>
      <c r="H2132" t="s">
        <v>6255</v>
      </c>
      <c r="I2132" t="str">
        <f>VLOOKUP(A2132,[1]Transactions!$A$2:$Y$3480,8,FALSE)</f>
        <v>Standard</v>
      </c>
      <c r="J2132">
        <f>VLOOKUP(A2132,[1]Transactions!$A$2:$Y$3480,13,FALSE)</f>
        <v>448.67999999999995</v>
      </c>
      <c r="K2132" s="4">
        <f>VLOOKUP(A2132,[1]Transactions!$A$2:$Y$3480,14,FALSE)</f>
        <v>42688</v>
      </c>
      <c r="M2132" t="b">
        <f>VLOOKUP(A2132,[1]Transactions!$A$2:$Y$3480,5,FALSE)</f>
        <v>0</v>
      </c>
      <c r="N2132" t="str">
        <f>VLOOKUP(A2132,[1]Transactions!$A$2:$Y$3480,6,FALSE)</f>
        <v>Approved</v>
      </c>
      <c r="O2132" t="str">
        <f>VLOOKUP(A2132,[1]Transactions!$A$1:$Y$3480,7,FALSE)</f>
        <v>Giant Bicycles</v>
      </c>
      <c r="P2132" t="s">
        <v>43</v>
      </c>
      <c r="Q2132">
        <v>58</v>
      </c>
      <c r="R2132" t="s">
        <v>793</v>
      </c>
      <c r="S2132" t="s">
        <v>57</v>
      </c>
      <c r="T2132" t="s">
        <v>31</v>
      </c>
      <c r="U2132" t="s">
        <v>32</v>
      </c>
      <c r="V2132" t="s">
        <v>33</v>
      </c>
      <c r="W2132">
        <v>16</v>
      </c>
      <c r="X2132">
        <v>3</v>
      </c>
      <c r="Y2132">
        <v>4156.66</v>
      </c>
      <c r="Z2132">
        <v>1966.61</v>
      </c>
      <c r="AA2132">
        <v>55</v>
      </c>
      <c r="AB2132">
        <v>68</v>
      </c>
      <c r="AC2132">
        <v>3</v>
      </c>
      <c r="AD2132">
        <v>2190.0500000000002</v>
      </c>
      <c r="AE2132">
        <f t="shared" si="234"/>
        <v>2</v>
      </c>
      <c r="AF2132">
        <f t="shared" si="233"/>
        <v>4</v>
      </c>
      <c r="AG2132">
        <f t="shared" si="230"/>
        <v>3</v>
      </c>
      <c r="AH2132">
        <f t="shared" si="231"/>
        <v>243</v>
      </c>
      <c r="AI2132" t="str">
        <f t="shared" si="232"/>
        <v>Gold Customerr</v>
      </c>
    </row>
    <row r="2133" spans="1:35" x14ac:dyDescent="0.3">
      <c r="A2133">
        <v>2781</v>
      </c>
      <c r="B2133" t="s">
        <v>6256</v>
      </c>
      <c r="C2133">
        <v>3064</v>
      </c>
      <c r="D2133" t="s">
        <v>40</v>
      </c>
      <c r="E2133" t="s">
        <v>25</v>
      </c>
      <c r="F2133">
        <v>7</v>
      </c>
      <c r="G2133" t="s">
        <v>6257</v>
      </c>
      <c r="H2133" t="s">
        <v>6258</v>
      </c>
      <c r="I2133" t="str">
        <f>VLOOKUP(A2133,[1]Transactions!$A$2:$Y$3480,8,FALSE)</f>
        <v>Standard</v>
      </c>
      <c r="J2133">
        <f>VLOOKUP(A2133,[1]Transactions!$A$2:$Y$3480,13,FALSE)</f>
        <v>903.11</v>
      </c>
      <c r="K2133" s="4">
        <f>VLOOKUP(A2133,[1]Transactions!$A$2:$Y$3480,14,FALSE)</f>
        <v>34527</v>
      </c>
      <c r="M2133" t="b">
        <f>VLOOKUP(A2133,[1]Transactions!$A$2:$Y$3480,5,FALSE)</f>
        <v>0</v>
      </c>
      <c r="N2133" t="str">
        <f>VLOOKUP(A2133,[1]Transactions!$A$2:$Y$3480,6,FALSE)</f>
        <v>Approved</v>
      </c>
      <c r="O2133" t="str">
        <f>VLOOKUP(A2133,[1]Transactions!$A$1:$Y$3480,7,FALSE)</f>
        <v>Trek Bicycles</v>
      </c>
      <c r="P2133" t="s">
        <v>43</v>
      </c>
      <c r="Q2133">
        <v>4</v>
      </c>
      <c r="R2133" t="s">
        <v>658</v>
      </c>
      <c r="S2133" t="s">
        <v>45</v>
      </c>
      <c r="T2133" t="s">
        <v>38</v>
      </c>
      <c r="U2133" t="s">
        <v>32</v>
      </c>
      <c r="V2133" t="s">
        <v>33</v>
      </c>
      <c r="W2133">
        <v>5</v>
      </c>
      <c r="X2133">
        <v>4</v>
      </c>
      <c r="Y2133">
        <v>4131.8599999999997</v>
      </c>
      <c r="Z2133">
        <v>2842.51</v>
      </c>
      <c r="AA2133">
        <v>23</v>
      </c>
      <c r="AB2133">
        <v>73</v>
      </c>
      <c r="AC2133">
        <v>4</v>
      </c>
      <c r="AD2133">
        <v>1289.3499999999999</v>
      </c>
      <c r="AE2133">
        <f t="shared" si="234"/>
        <v>2</v>
      </c>
      <c r="AF2133">
        <f t="shared" si="233"/>
        <v>4</v>
      </c>
      <c r="AG2133">
        <f t="shared" si="230"/>
        <v>4</v>
      </c>
      <c r="AH2133">
        <f t="shared" si="231"/>
        <v>244</v>
      </c>
      <c r="AI2133" t="str">
        <f t="shared" si="232"/>
        <v>Gold Customerr</v>
      </c>
    </row>
    <row r="2134" spans="1:35" x14ac:dyDescent="0.3">
      <c r="A2134">
        <v>2241</v>
      </c>
      <c r="B2134" t="s">
        <v>6259</v>
      </c>
      <c r="C2134">
        <v>3977</v>
      </c>
      <c r="D2134" t="s">
        <v>40</v>
      </c>
      <c r="E2134" t="s">
        <v>25</v>
      </c>
      <c r="F2134">
        <v>6</v>
      </c>
      <c r="G2134" t="s">
        <v>3195</v>
      </c>
      <c r="H2134" t="s">
        <v>6260</v>
      </c>
      <c r="I2134" t="str">
        <f>VLOOKUP(A2134,[1]Transactions!$A$2:$Y$3480,8,FALSE)</f>
        <v>Standard</v>
      </c>
      <c r="J2134">
        <f>VLOOKUP(A2134,[1]Transactions!$A$2:$Y$3480,13,FALSE)</f>
        <v>1069.5500000000002</v>
      </c>
      <c r="K2134" s="4">
        <f>VLOOKUP(A2134,[1]Transactions!$A$2:$Y$3480,14,FALSE)</f>
        <v>38216</v>
      </c>
      <c r="M2134" t="b">
        <f>VLOOKUP(A2134,[1]Transactions!$A$2:$Y$3480,5,FALSE)</f>
        <v>1</v>
      </c>
      <c r="N2134" t="str">
        <f>VLOOKUP(A2134,[1]Transactions!$A$2:$Y$3480,6,FALSE)</f>
        <v>Approved</v>
      </c>
      <c r="O2134" t="str">
        <f>VLOOKUP(A2134,[1]Transactions!$A$1:$Y$3480,7,FALSE)</f>
        <v>WeareA2B</v>
      </c>
      <c r="P2134" t="s">
        <v>28</v>
      </c>
      <c r="Q2134">
        <v>45</v>
      </c>
      <c r="R2134" t="s">
        <v>321</v>
      </c>
      <c r="S2134" t="s">
        <v>45</v>
      </c>
      <c r="T2134" t="s">
        <v>46</v>
      </c>
      <c r="U2134" t="s">
        <v>32</v>
      </c>
      <c r="V2134" t="s">
        <v>47</v>
      </c>
      <c r="W2134">
        <v>10</v>
      </c>
      <c r="X2134">
        <v>4</v>
      </c>
      <c r="Y2134">
        <v>4335</v>
      </c>
      <c r="Z2134">
        <v>2880.61</v>
      </c>
      <c r="AA2134">
        <v>45</v>
      </c>
      <c r="AB2134">
        <v>17</v>
      </c>
      <c r="AC2134">
        <v>4</v>
      </c>
      <c r="AD2134">
        <v>1454.39</v>
      </c>
      <c r="AE2134">
        <f t="shared" si="234"/>
        <v>4</v>
      </c>
      <c r="AF2134">
        <f t="shared" si="233"/>
        <v>4</v>
      </c>
      <c r="AG2134">
        <f t="shared" si="230"/>
        <v>4</v>
      </c>
      <c r="AH2134">
        <f t="shared" si="231"/>
        <v>444</v>
      </c>
      <c r="AI2134" t="str">
        <f t="shared" si="232"/>
        <v>Platinum Customer</v>
      </c>
    </row>
    <row r="2135" spans="1:35" x14ac:dyDescent="0.3">
      <c r="A2135">
        <v>2107</v>
      </c>
      <c r="B2135" t="s">
        <v>6261</v>
      </c>
      <c r="C2135">
        <v>4701</v>
      </c>
      <c r="D2135" t="s">
        <v>53</v>
      </c>
      <c r="E2135" t="s">
        <v>25</v>
      </c>
      <c r="F2135">
        <v>4</v>
      </c>
      <c r="G2135" t="s">
        <v>6262</v>
      </c>
      <c r="H2135" t="s">
        <v>6263</v>
      </c>
      <c r="I2135" t="str">
        <f>VLOOKUP(A2135,[1]Transactions!$A$2:$Y$3480,8,FALSE)</f>
        <v>Touring</v>
      </c>
      <c r="J2135">
        <f>VLOOKUP(A2135,[1]Transactions!$A$2:$Y$3480,13,FALSE)</f>
        <v>1305.25</v>
      </c>
      <c r="K2135" s="4">
        <f>VLOOKUP(A2135,[1]Transactions!$A$2:$Y$3480,14,FALSE)</f>
        <v>42458</v>
      </c>
      <c r="M2135" t="b">
        <f>VLOOKUP(A2135,[1]Transactions!$A$2:$Y$3480,5,FALSE)</f>
        <v>0</v>
      </c>
      <c r="N2135" t="str">
        <f>VLOOKUP(A2135,[1]Transactions!$A$2:$Y$3480,6,FALSE)</f>
        <v>Approved</v>
      </c>
      <c r="O2135" t="str">
        <f>VLOOKUP(A2135,[1]Transactions!$A$1:$Y$3480,7,FALSE)</f>
        <v>WeareA2B</v>
      </c>
      <c r="P2135" t="s">
        <v>43</v>
      </c>
      <c r="Q2135">
        <v>2</v>
      </c>
      <c r="R2135" t="s">
        <v>287</v>
      </c>
      <c r="S2135" t="s">
        <v>219</v>
      </c>
      <c r="T2135" t="s">
        <v>38</v>
      </c>
      <c r="U2135" t="s">
        <v>32</v>
      </c>
      <c r="V2135" t="s">
        <v>33</v>
      </c>
      <c r="W2135">
        <v>4</v>
      </c>
      <c r="X2135">
        <v>2</v>
      </c>
      <c r="Y2135">
        <v>1941</v>
      </c>
      <c r="Z2135">
        <v>1048.5</v>
      </c>
      <c r="AA2135">
        <v>28</v>
      </c>
      <c r="AB2135">
        <v>64</v>
      </c>
      <c r="AC2135">
        <v>2</v>
      </c>
      <c r="AD2135">
        <v>892.5</v>
      </c>
      <c r="AE2135">
        <f t="shared" si="234"/>
        <v>2</v>
      </c>
      <c r="AF2135">
        <f t="shared" si="233"/>
        <v>4</v>
      </c>
      <c r="AG2135">
        <f t="shared" si="230"/>
        <v>4</v>
      </c>
      <c r="AH2135">
        <f t="shared" si="231"/>
        <v>244</v>
      </c>
      <c r="AI2135" t="str">
        <f t="shared" si="232"/>
        <v>Gold Customerr</v>
      </c>
    </row>
    <row r="2136" spans="1:35" x14ac:dyDescent="0.3">
      <c r="A2136">
        <v>24</v>
      </c>
      <c r="B2136" t="s">
        <v>6264</v>
      </c>
      <c r="C2136">
        <v>2153</v>
      </c>
      <c r="D2136" t="s">
        <v>24</v>
      </c>
      <c r="E2136" t="s">
        <v>25</v>
      </c>
      <c r="F2136">
        <v>10</v>
      </c>
      <c r="G2136" t="s">
        <v>2365</v>
      </c>
      <c r="H2136" t="s">
        <v>6265</v>
      </c>
      <c r="I2136" t="str">
        <f>VLOOKUP(A2136,[1]Transactions!$A$2:$Y$3480,8,FALSE)</f>
        <v>Road</v>
      </c>
      <c r="J2136">
        <f>VLOOKUP(A2136,[1]Transactions!$A$2:$Y$3480,13,FALSE)</f>
        <v>709.34</v>
      </c>
      <c r="K2136" s="4">
        <f>VLOOKUP(A2136,[1]Transactions!$A$2:$Y$3480,14,FALSE)</f>
        <v>42404</v>
      </c>
      <c r="M2136" t="b">
        <f>VLOOKUP(A2136,[1]Transactions!$A$2:$Y$3480,5,FALSE)</f>
        <v>0</v>
      </c>
      <c r="N2136" t="str">
        <f>VLOOKUP(A2136,[1]Transactions!$A$2:$Y$3480,6,FALSE)</f>
        <v>Approved</v>
      </c>
      <c r="O2136" t="str">
        <f>VLOOKUP(A2136,[1]Transactions!$A$1:$Y$3480,7,FALSE)</f>
        <v>Giant Bicycles</v>
      </c>
      <c r="P2136" t="s">
        <v>43</v>
      </c>
      <c r="Q2136">
        <v>55</v>
      </c>
      <c r="R2136" t="s">
        <v>2887</v>
      </c>
      <c r="S2136" t="s">
        <v>7272</v>
      </c>
      <c r="T2136" t="s">
        <v>31</v>
      </c>
      <c r="U2136" t="s">
        <v>32</v>
      </c>
      <c r="V2136" t="s">
        <v>33</v>
      </c>
      <c r="W2136">
        <v>15</v>
      </c>
      <c r="X2136">
        <v>7</v>
      </c>
      <c r="Y2136">
        <v>6885.51</v>
      </c>
      <c r="Z2136">
        <v>3196.16</v>
      </c>
      <c r="AA2136">
        <v>42</v>
      </c>
      <c r="AB2136">
        <v>17</v>
      </c>
      <c r="AC2136">
        <v>7</v>
      </c>
      <c r="AD2136">
        <v>3689.35</v>
      </c>
      <c r="AE2136">
        <f t="shared" si="234"/>
        <v>4</v>
      </c>
      <c r="AF2136">
        <f t="shared" si="233"/>
        <v>3</v>
      </c>
      <c r="AG2136">
        <f t="shared" si="230"/>
        <v>2</v>
      </c>
      <c r="AH2136">
        <f t="shared" si="231"/>
        <v>432</v>
      </c>
      <c r="AI2136" t="str">
        <f t="shared" si="232"/>
        <v>Platinum Customer</v>
      </c>
    </row>
    <row r="2137" spans="1:35" x14ac:dyDescent="0.3">
      <c r="A2137">
        <v>531</v>
      </c>
      <c r="B2137" t="s">
        <v>6266</v>
      </c>
      <c r="C2137">
        <v>2145</v>
      </c>
      <c r="D2137" t="s">
        <v>24</v>
      </c>
      <c r="E2137" t="s">
        <v>25</v>
      </c>
      <c r="F2137">
        <v>7</v>
      </c>
      <c r="G2137" t="s">
        <v>6267</v>
      </c>
      <c r="H2137" t="s">
        <v>5245</v>
      </c>
      <c r="I2137" t="str">
        <f>VLOOKUP(A2137,[1]Transactions!$A$2:$Y$3480,8,FALSE)</f>
        <v>Standard</v>
      </c>
      <c r="J2137">
        <f>VLOOKUP(A2137,[1]Transactions!$A$2:$Y$3480,13,FALSE)</f>
        <v>15.080000000000005</v>
      </c>
      <c r="K2137" s="4">
        <f>VLOOKUP(A2137,[1]Transactions!$A$2:$Y$3480,14,FALSE)</f>
        <v>34165</v>
      </c>
      <c r="M2137" t="b">
        <f>VLOOKUP(A2137,[1]Transactions!$A$2:$Y$3480,5,FALSE)</f>
        <v>1</v>
      </c>
      <c r="N2137" t="str">
        <f>VLOOKUP(A2137,[1]Transactions!$A$2:$Y$3480,6,FALSE)</f>
        <v>Approved</v>
      </c>
      <c r="O2137" t="str">
        <f>VLOOKUP(A2137,[1]Transactions!$A$1:$Y$3480,7,FALSE)</f>
        <v>WeareA2B</v>
      </c>
      <c r="P2137" t="s">
        <v>43</v>
      </c>
      <c r="Q2137">
        <v>94</v>
      </c>
      <c r="R2137" t="s">
        <v>368</v>
      </c>
      <c r="S2137" t="s">
        <v>45</v>
      </c>
      <c r="T2137" t="s">
        <v>46</v>
      </c>
      <c r="U2137" t="s">
        <v>32</v>
      </c>
      <c r="V2137" t="s">
        <v>47</v>
      </c>
      <c r="W2137">
        <v>1</v>
      </c>
      <c r="X2137">
        <v>5</v>
      </c>
      <c r="Y2137">
        <v>4164.33</v>
      </c>
      <c r="Z2137">
        <v>2402.87</v>
      </c>
      <c r="AA2137">
        <v>27</v>
      </c>
      <c r="AB2137">
        <v>61</v>
      </c>
      <c r="AC2137">
        <v>5</v>
      </c>
      <c r="AD2137">
        <v>1761.46</v>
      </c>
      <c r="AE2137">
        <f t="shared" si="234"/>
        <v>2</v>
      </c>
      <c r="AF2137">
        <f>_xlfn.IFS(AC2137&gt;=14,1,AND(AC2137&lt;=14,AC2137&gt;7),2,AND(AC2137&lt;=7,AC2137&gt;=5),3,AND(AC2137&lt;=4,AC2137&gt;0),4)</f>
        <v>3</v>
      </c>
      <c r="AG2137">
        <f t="shared" si="230"/>
        <v>4</v>
      </c>
      <c r="AH2137">
        <f t="shared" si="231"/>
        <v>234</v>
      </c>
      <c r="AI2137" t="str">
        <f t="shared" si="232"/>
        <v>Gold Customerr</v>
      </c>
    </row>
    <row r="2138" spans="1:35" x14ac:dyDescent="0.3">
      <c r="A2138">
        <v>1784</v>
      </c>
      <c r="B2138" t="s">
        <v>6268</v>
      </c>
      <c r="C2138">
        <v>2017</v>
      </c>
      <c r="D2138" t="s">
        <v>24</v>
      </c>
      <c r="E2138" t="s">
        <v>25</v>
      </c>
      <c r="F2138">
        <v>9</v>
      </c>
      <c r="G2138" t="s">
        <v>5541</v>
      </c>
      <c r="H2138" t="s">
        <v>6269</v>
      </c>
      <c r="I2138" t="str">
        <f>VLOOKUP(A2138,[1]Transactions!$A$2:$Y$3480,8,FALSE)</f>
        <v>Standard</v>
      </c>
      <c r="J2138">
        <f>VLOOKUP(A2138,[1]Transactions!$A$2:$Y$3480,13,FALSE)</f>
        <v>133.7800000000002</v>
      </c>
      <c r="K2138" s="4">
        <f>VLOOKUP(A2138,[1]Transactions!$A$2:$Y$3480,14,FALSE)</f>
        <v>42696</v>
      </c>
      <c r="M2138" t="b">
        <f>VLOOKUP(A2138,[1]Transactions!$A$2:$Y$3480,5,FALSE)</f>
        <v>0</v>
      </c>
      <c r="N2138" t="str">
        <f>VLOOKUP(A2138,[1]Transactions!$A$2:$Y$3480,6,FALSE)</f>
        <v>Approved</v>
      </c>
      <c r="O2138" t="str">
        <f>VLOOKUP(A2138,[1]Transactions!$A$1:$Y$3480,7,FALSE)</f>
        <v>Norco Bicycles</v>
      </c>
      <c r="P2138" t="s">
        <v>43</v>
      </c>
      <c r="Q2138">
        <v>37</v>
      </c>
      <c r="R2138" t="s">
        <v>463</v>
      </c>
      <c r="S2138" t="s">
        <v>119</v>
      </c>
      <c r="T2138" t="s">
        <v>31</v>
      </c>
      <c r="U2138" t="s">
        <v>32</v>
      </c>
      <c r="V2138" t="s">
        <v>33</v>
      </c>
      <c r="W2138">
        <v>6</v>
      </c>
      <c r="X2138">
        <v>4</v>
      </c>
      <c r="Y2138">
        <v>4486.6099999999997</v>
      </c>
      <c r="Z2138">
        <v>3247.33</v>
      </c>
      <c r="AA2138">
        <v>25</v>
      </c>
      <c r="AB2138">
        <v>71</v>
      </c>
      <c r="AC2138">
        <v>4</v>
      </c>
      <c r="AD2138">
        <v>1239.28</v>
      </c>
      <c r="AE2138">
        <f t="shared" si="234"/>
        <v>2</v>
      </c>
      <c r="AF2138">
        <f t="shared" si="233"/>
        <v>4</v>
      </c>
      <c r="AG2138">
        <f t="shared" si="230"/>
        <v>4</v>
      </c>
      <c r="AH2138">
        <f t="shared" si="231"/>
        <v>244</v>
      </c>
      <c r="AI2138" t="str">
        <f t="shared" si="232"/>
        <v>Gold Customerr</v>
      </c>
    </row>
    <row r="2139" spans="1:35" x14ac:dyDescent="0.3">
      <c r="A2139">
        <v>2247</v>
      </c>
      <c r="B2139" t="s">
        <v>6270</v>
      </c>
      <c r="C2139">
        <v>2040</v>
      </c>
      <c r="D2139" t="s">
        <v>24</v>
      </c>
      <c r="E2139" t="s">
        <v>25</v>
      </c>
      <c r="F2139">
        <v>12</v>
      </c>
      <c r="G2139" t="s">
        <v>6271</v>
      </c>
      <c r="H2139" t="s">
        <v>6272</v>
      </c>
      <c r="I2139" t="str">
        <f>VLOOKUP(A2139,[1]Transactions!$A$2:$Y$3480,8,FALSE)</f>
        <v>Standard</v>
      </c>
      <c r="J2139">
        <f>VLOOKUP(A2139,[1]Transactions!$A$2:$Y$3480,13,FALSE)</f>
        <v>1612.25</v>
      </c>
      <c r="K2139" s="4">
        <f>VLOOKUP(A2139,[1]Transactions!$A$2:$Y$3480,14,FALSE)</f>
        <v>37499</v>
      </c>
      <c r="M2139" t="b">
        <f>VLOOKUP(A2139,[1]Transactions!$A$2:$Y$3480,5,FALSE)</f>
        <v>0</v>
      </c>
      <c r="N2139" t="str">
        <f>VLOOKUP(A2139,[1]Transactions!$A$2:$Y$3480,6,FALSE)</f>
        <v>Approved</v>
      </c>
      <c r="O2139" t="str">
        <f>VLOOKUP(A2139,[1]Transactions!$A$1:$Y$3480,7,FALSE)</f>
        <v>Solex</v>
      </c>
      <c r="P2139" t="s">
        <v>43</v>
      </c>
      <c r="Q2139">
        <v>17</v>
      </c>
      <c r="R2139" t="s">
        <v>603</v>
      </c>
      <c r="S2139" t="s">
        <v>57</v>
      </c>
      <c r="T2139" t="s">
        <v>46</v>
      </c>
      <c r="U2139" t="s">
        <v>32</v>
      </c>
      <c r="V2139" t="s">
        <v>33</v>
      </c>
      <c r="W2139">
        <v>1</v>
      </c>
      <c r="X2139">
        <v>7</v>
      </c>
      <c r="Y2139">
        <v>8149.48</v>
      </c>
      <c r="Z2139">
        <v>3192.18</v>
      </c>
      <c r="AA2139">
        <v>25</v>
      </c>
      <c r="AB2139">
        <v>29</v>
      </c>
      <c r="AC2139">
        <v>7</v>
      </c>
      <c r="AD2139">
        <v>4957.3</v>
      </c>
      <c r="AE2139">
        <f t="shared" si="234"/>
        <v>3</v>
      </c>
      <c r="AF2139">
        <f t="shared" si="233"/>
        <v>3</v>
      </c>
      <c r="AG2139">
        <f t="shared" si="230"/>
        <v>1</v>
      </c>
      <c r="AH2139">
        <f t="shared" si="231"/>
        <v>331</v>
      </c>
      <c r="AI2139" t="str">
        <f t="shared" si="232"/>
        <v>Silver Customer</v>
      </c>
    </row>
    <row r="2140" spans="1:35" x14ac:dyDescent="0.3">
      <c r="A2140">
        <v>1499</v>
      </c>
      <c r="B2140" t="s">
        <v>6273</v>
      </c>
      <c r="C2140">
        <v>2261</v>
      </c>
      <c r="D2140" t="s">
        <v>24</v>
      </c>
      <c r="E2140" t="s">
        <v>25</v>
      </c>
      <c r="F2140">
        <v>8</v>
      </c>
      <c r="G2140" t="s">
        <v>6274</v>
      </c>
      <c r="H2140" t="s">
        <v>6275</v>
      </c>
      <c r="I2140" t="str">
        <f>VLOOKUP(A2140,[1]Transactions!$A$2:$Y$3480,8,FALSE)</f>
        <v>Road</v>
      </c>
      <c r="J2140">
        <f>VLOOKUP(A2140,[1]Transactions!$A$2:$Y$3480,13,FALSE)</f>
        <v>745.94</v>
      </c>
      <c r="K2140" s="4">
        <f>VLOOKUP(A2140,[1]Transactions!$A$2:$Y$3480,14,FALSE)</f>
        <v>38258</v>
      </c>
      <c r="M2140" t="b">
        <f>VLOOKUP(A2140,[1]Transactions!$A$2:$Y$3480,5,FALSE)</f>
        <v>0</v>
      </c>
      <c r="N2140" t="str">
        <f>VLOOKUP(A2140,[1]Transactions!$A$2:$Y$3480,6,FALSE)</f>
        <v>Approved</v>
      </c>
      <c r="O2140" t="str">
        <f>VLOOKUP(A2140,[1]Transactions!$A$1:$Y$3480,7,FALSE)</f>
        <v>Trek Bicycles</v>
      </c>
      <c r="P2140" t="s">
        <v>28</v>
      </c>
      <c r="Q2140">
        <v>88</v>
      </c>
      <c r="R2140" t="s">
        <v>145</v>
      </c>
      <c r="S2140" t="s">
        <v>119</v>
      </c>
      <c r="T2140" t="s">
        <v>31</v>
      </c>
      <c r="U2140" t="s">
        <v>32</v>
      </c>
      <c r="V2140" t="s">
        <v>33</v>
      </c>
      <c r="W2140">
        <v>11</v>
      </c>
      <c r="X2140">
        <v>5</v>
      </c>
      <c r="Y2140">
        <v>5880.27</v>
      </c>
      <c r="Z2140">
        <v>3686.41</v>
      </c>
      <c r="AA2140">
        <v>47</v>
      </c>
      <c r="AB2140">
        <v>125</v>
      </c>
      <c r="AC2140">
        <v>5</v>
      </c>
      <c r="AD2140">
        <v>2193.86</v>
      </c>
      <c r="AE2140">
        <f t="shared" si="234"/>
        <v>1</v>
      </c>
      <c r="AF2140">
        <f>_xlfn.IFS(AC2140&gt;=14,1,AND(AC2140&lt;=14,AC2140&gt;7),2,AND(AC2140&lt;=7,AC2140&gt;=5),3,AND(AC2140&lt;=4,AC2140&gt;0),4)</f>
        <v>3</v>
      </c>
      <c r="AG2140">
        <f t="shared" si="230"/>
        <v>3</v>
      </c>
      <c r="AH2140">
        <f t="shared" si="231"/>
        <v>133</v>
      </c>
      <c r="AI2140" t="str">
        <f t="shared" si="232"/>
        <v>Bronz customer</v>
      </c>
    </row>
    <row r="2141" spans="1:35" x14ac:dyDescent="0.3">
      <c r="A2141">
        <v>274</v>
      </c>
      <c r="B2141" t="s">
        <v>6276</v>
      </c>
      <c r="C2141">
        <v>3205</v>
      </c>
      <c r="D2141" t="s">
        <v>40</v>
      </c>
      <c r="E2141" t="s">
        <v>25</v>
      </c>
      <c r="F2141">
        <v>8</v>
      </c>
      <c r="G2141" t="s">
        <v>6277</v>
      </c>
      <c r="H2141" t="s">
        <v>6278</v>
      </c>
      <c r="I2141" t="str">
        <f>VLOOKUP(A2141,[1]Transactions!$A$2:$Y$3480,8,FALSE)</f>
        <v>Standard</v>
      </c>
      <c r="J2141">
        <f>VLOOKUP(A2141,[1]Transactions!$A$2:$Y$3480,13,FALSE)</f>
        <v>91.15</v>
      </c>
      <c r="K2141" s="4">
        <f>VLOOKUP(A2141,[1]Transactions!$A$2:$Y$3480,14,FALSE)</f>
        <v>41701</v>
      </c>
      <c r="M2141" t="b">
        <f>VLOOKUP(A2141,[1]Transactions!$A$2:$Y$3480,5,FALSE)</f>
        <v>1</v>
      </c>
      <c r="N2141" t="str">
        <f>VLOOKUP(A2141,[1]Transactions!$A$2:$Y$3480,6,FALSE)</f>
        <v>Approved</v>
      </c>
      <c r="O2141" t="str">
        <f>VLOOKUP(A2141,[1]Transactions!$A$1:$Y$3480,7,FALSE)</f>
        <v>OHM Cycles</v>
      </c>
      <c r="P2141" t="s">
        <v>43</v>
      </c>
      <c r="Q2141">
        <v>66</v>
      </c>
      <c r="R2141" t="s">
        <v>317</v>
      </c>
      <c r="S2141" t="s">
        <v>30</v>
      </c>
      <c r="T2141" t="s">
        <v>31</v>
      </c>
      <c r="U2141" t="s">
        <v>32</v>
      </c>
      <c r="V2141" t="s">
        <v>33</v>
      </c>
      <c r="W2141">
        <v>14</v>
      </c>
      <c r="X2141">
        <v>4</v>
      </c>
      <c r="Y2141">
        <v>2597.6799999999998</v>
      </c>
      <c r="Z2141">
        <v>1807.62</v>
      </c>
      <c r="AA2141">
        <v>44</v>
      </c>
      <c r="AB2141">
        <v>149</v>
      </c>
      <c r="AC2141">
        <v>4</v>
      </c>
      <c r="AD2141">
        <v>790.06</v>
      </c>
      <c r="AE2141">
        <f t="shared" si="234"/>
        <v>1</v>
      </c>
      <c r="AF2141">
        <f t="shared" si="233"/>
        <v>4</v>
      </c>
      <c r="AG2141">
        <f t="shared" si="230"/>
        <v>4</v>
      </c>
      <c r="AH2141">
        <f t="shared" si="231"/>
        <v>144</v>
      </c>
      <c r="AI2141" t="str">
        <f t="shared" si="232"/>
        <v>Bronz customer</v>
      </c>
    </row>
    <row r="2142" spans="1:35" x14ac:dyDescent="0.3">
      <c r="A2142">
        <v>1326</v>
      </c>
      <c r="B2142" t="s">
        <v>6279</v>
      </c>
      <c r="C2142">
        <v>3188</v>
      </c>
      <c r="D2142" t="s">
        <v>40</v>
      </c>
      <c r="E2142" t="s">
        <v>25</v>
      </c>
      <c r="F2142">
        <v>8</v>
      </c>
      <c r="G2142" t="s">
        <v>6280</v>
      </c>
      <c r="H2142" t="s">
        <v>6281</v>
      </c>
      <c r="I2142" t="str">
        <f>VLOOKUP(A2142,[1]Transactions!$A$2:$Y$3480,8,FALSE)</f>
        <v>Standard</v>
      </c>
      <c r="J2142">
        <f>VLOOKUP(A2142,[1]Transactions!$A$2:$Y$3480,13,FALSE)</f>
        <v>25.089999999999989</v>
      </c>
      <c r="K2142" s="4">
        <f>VLOOKUP(A2142,[1]Transactions!$A$2:$Y$3480,14,FALSE)</f>
        <v>41434</v>
      </c>
      <c r="M2142" t="b">
        <f>VLOOKUP(A2142,[1]Transactions!$A$2:$Y$3480,5,FALSE)</f>
        <v>0</v>
      </c>
      <c r="N2142" t="str">
        <f>VLOOKUP(A2142,[1]Transactions!$A$2:$Y$3480,6,FALSE)</f>
        <v>Approved</v>
      </c>
      <c r="O2142" t="str">
        <f>VLOOKUP(A2142,[1]Transactions!$A$1:$Y$3480,7,FALSE)</f>
        <v>Solex</v>
      </c>
      <c r="P2142" t="s">
        <v>28</v>
      </c>
      <c r="Q2142">
        <v>15</v>
      </c>
      <c r="R2142" t="s">
        <v>29</v>
      </c>
      <c r="S2142" t="s">
        <v>30</v>
      </c>
      <c r="T2142" t="s">
        <v>38</v>
      </c>
      <c r="U2142" t="s">
        <v>32</v>
      </c>
      <c r="V2142" t="s">
        <v>33</v>
      </c>
      <c r="W2142">
        <v>5</v>
      </c>
      <c r="X2142">
        <v>6</v>
      </c>
      <c r="Y2142">
        <v>6384.11</v>
      </c>
      <c r="Z2142">
        <v>2803.11</v>
      </c>
      <c r="AA2142">
        <v>54</v>
      </c>
      <c r="AB2142">
        <v>10</v>
      </c>
      <c r="AC2142">
        <v>6</v>
      </c>
      <c r="AD2142">
        <v>3581</v>
      </c>
      <c r="AE2142">
        <f t="shared" si="234"/>
        <v>4</v>
      </c>
      <c r="AF2142">
        <f t="shared" si="233"/>
        <v>3</v>
      </c>
      <c r="AG2142">
        <f t="shared" si="230"/>
        <v>2</v>
      </c>
      <c r="AH2142">
        <f t="shared" si="231"/>
        <v>432</v>
      </c>
      <c r="AI2142" t="str">
        <f t="shared" si="232"/>
        <v>Platinum Customer</v>
      </c>
    </row>
    <row r="2143" spans="1:35" x14ac:dyDescent="0.3">
      <c r="A2143">
        <v>2016</v>
      </c>
      <c r="B2143" t="s">
        <v>6282</v>
      </c>
      <c r="C2143">
        <v>2126</v>
      </c>
      <c r="D2143" t="s">
        <v>24</v>
      </c>
      <c r="E2143" t="s">
        <v>25</v>
      </c>
      <c r="F2143">
        <v>11</v>
      </c>
      <c r="G2143" t="s">
        <v>585</v>
      </c>
      <c r="H2143" t="s">
        <v>6283</v>
      </c>
      <c r="I2143" t="str">
        <f>VLOOKUP(A2143,[1]Transactions!$A$2:$Y$3480,8,FALSE)</f>
        <v>Standard</v>
      </c>
      <c r="J2143">
        <f>VLOOKUP(A2143,[1]Transactions!$A$2:$Y$3480,13,FALSE)</f>
        <v>583.2700000000001</v>
      </c>
      <c r="K2143" s="4">
        <f>VLOOKUP(A2143,[1]Transactions!$A$2:$Y$3480,14,FALSE)</f>
        <v>36498</v>
      </c>
      <c r="M2143" t="b">
        <f>VLOOKUP(A2143,[1]Transactions!$A$2:$Y$3480,5,FALSE)</f>
        <v>0</v>
      </c>
      <c r="N2143" t="str">
        <f>VLOOKUP(A2143,[1]Transactions!$A$2:$Y$3480,6,FALSE)</f>
        <v>Approved</v>
      </c>
      <c r="O2143" t="str">
        <f>VLOOKUP(A2143,[1]Transactions!$A$1:$Y$3480,7,FALSE)</f>
        <v>OHM Cycles</v>
      </c>
      <c r="P2143" t="s">
        <v>43</v>
      </c>
      <c r="Q2143">
        <v>89</v>
      </c>
      <c r="R2143" t="s">
        <v>425</v>
      </c>
      <c r="S2143" t="s">
        <v>57</v>
      </c>
      <c r="T2143" t="s">
        <v>38</v>
      </c>
      <c r="U2143" t="s">
        <v>32</v>
      </c>
      <c r="V2143" t="s">
        <v>33</v>
      </c>
      <c r="W2143">
        <v>1</v>
      </c>
      <c r="X2143">
        <v>6</v>
      </c>
      <c r="Y2143">
        <v>5897.56</v>
      </c>
      <c r="Z2143">
        <v>3506.67</v>
      </c>
      <c r="AA2143">
        <v>21</v>
      </c>
      <c r="AB2143">
        <v>68</v>
      </c>
      <c r="AC2143">
        <v>6</v>
      </c>
      <c r="AD2143">
        <v>2390.89</v>
      </c>
      <c r="AE2143">
        <f t="shared" si="234"/>
        <v>2</v>
      </c>
      <c r="AF2143">
        <f t="shared" si="233"/>
        <v>3</v>
      </c>
      <c r="AG2143">
        <f t="shared" si="230"/>
        <v>3</v>
      </c>
      <c r="AH2143">
        <f t="shared" si="231"/>
        <v>233</v>
      </c>
      <c r="AI2143" t="str">
        <f t="shared" si="232"/>
        <v>Gold Customerr</v>
      </c>
    </row>
    <row r="2144" spans="1:35" x14ac:dyDescent="0.3">
      <c r="A2144">
        <v>936</v>
      </c>
      <c r="B2144" t="s">
        <v>6284</v>
      </c>
      <c r="C2144">
        <v>3400</v>
      </c>
      <c r="D2144" t="s">
        <v>40</v>
      </c>
      <c r="E2144" t="s">
        <v>25</v>
      </c>
      <c r="F2144">
        <v>2</v>
      </c>
      <c r="G2144" t="s">
        <v>6285</v>
      </c>
      <c r="H2144" t="s">
        <v>6286</v>
      </c>
      <c r="I2144" t="str">
        <f>VLOOKUP(A2144,[1]Transactions!$A$2:$Y$3480,8,FALSE)</f>
        <v>Standard</v>
      </c>
      <c r="J2144">
        <f>VLOOKUP(A2144,[1]Transactions!$A$2:$Y$3480,13,FALSE)</f>
        <v>17.869999999999997</v>
      </c>
      <c r="K2144" s="4">
        <f>VLOOKUP(A2144,[1]Transactions!$A$2:$Y$3480,14,FALSE)</f>
        <v>41167</v>
      </c>
      <c r="M2144" t="b">
        <f>VLOOKUP(A2144,[1]Transactions!$A$2:$Y$3480,5,FALSE)</f>
        <v>0</v>
      </c>
      <c r="N2144" t="str">
        <f>VLOOKUP(A2144,[1]Transactions!$A$2:$Y$3480,6,FALSE)</f>
        <v>Approved</v>
      </c>
      <c r="O2144" t="str">
        <f>VLOOKUP(A2144,[1]Transactions!$A$1:$Y$3480,7,FALSE)</f>
        <v>Solex</v>
      </c>
      <c r="P2144" t="s">
        <v>28</v>
      </c>
      <c r="Q2144">
        <v>64</v>
      </c>
      <c r="R2144" t="s">
        <v>261</v>
      </c>
      <c r="S2144" t="s">
        <v>30</v>
      </c>
      <c r="T2144" t="s">
        <v>46</v>
      </c>
      <c r="U2144" t="s">
        <v>32</v>
      </c>
      <c r="V2144" t="s">
        <v>47</v>
      </c>
      <c r="W2144">
        <v>3</v>
      </c>
      <c r="X2144">
        <v>11</v>
      </c>
      <c r="Y2144">
        <v>15702.07</v>
      </c>
      <c r="Z2144">
        <v>7040.44</v>
      </c>
      <c r="AA2144">
        <v>32</v>
      </c>
      <c r="AB2144">
        <v>32</v>
      </c>
      <c r="AC2144">
        <v>11</v>
      </c>
      <c r="AD2144">
        <v>8661.6299999999992</v>
      </c>
      <c r="AE2144">
        <f t="shared" si="234"/>
        <v>3</v>
      </c>
      <c r="AF2144">
        <f t="shared" si="233"/>
        <v>2</v>
      </c>
      <c r="AG2144">
        <f t="shared" si="230"/>
        <v>1</v>
      </c>
      <c r="AH2144">
        <f t="shared" si="231"/>
        <v>321</v>
      </c>
      <c r="AI2144" t="str">
        <f t="shared" si="232"/>
        <v>Silver Customer</v>
      </c>
    </row>
    <row r="2145" spans="1:35" x14ac:dyDescent="0.3">
      <c r="A2145">
        <v>2356</v>
      </c>
      <c r="B2145" t="s">
        <v>6287</v>
      </c>
      <c r="C2145">
        <v>4173</v>
      </c>
      <c r="D2145" t="s">
        <v>53</v>
      </c>
      <c r="E2145" t="s">
        <v>25</v>
      </c>
      <c r="F2145">
        <v>7</v>
      </c>
      <c r="G2145" t="s">
        <v>6288</v>
      </c>
      <c r="H2145" t="s">
        <v>6289</v>
      </c>
      <c r="I2145" t="str">
        <f>VLOOKUP(A2145,[1]Transactions!$A$2:$Y$3480,8,FALSE)</f>
        <v>Standard</v>
      </c>
      <c r="J2145">
        <f>VLOOKUP(A2145,[1]Transactions!$A$2:$Y$3480,13,FALSE)</f>
        <v>1230.27</v>
      </c>
      <c r="K2145" s="4">
        <f>VLOOKUP(A2145,[1]Transactions!$A$2:$Y$3480,14,FALSE)</f>
        <v>40336</v>
      </c>
      <c r="M2145" t="b">
        <f>VLOOKUP(A2145,[1]Transactions!$A$2:$Y$3480,5,FALSE)</f>
        <v>0</v>
      </c>
      <c r="N2145" t="str">
        <f>VLOOKUP(A2145,[1]Transactions!$A$2:$Y$3480,6,FALSE)</f>
        <v>Approved</v>
      </c>
      <c r="O2145" t="str">
        <f>VLOOKUP(A2145,[1]Transactions!$A$1:$Y$3480,7,FALSE)</f>
        <v>Giant Bicycles</v>
      </c>
      <c r="P2145" t="s">
        <v>43</v>
      </c>
      <c r="Q2145">
        <v>58</v>
      </c>
      <c r="R2145" t="s">
        <v>567</v>
      </c>
      <c r="S2145" t="s">
        <v>119</v>
      </c>
      <c r="T2145" t="s">
        <v>38</v>
      </c>
      <c r="U2145" t="s">
        <v>32</v>
      </c>
      <c r="V2145" t="s">
        <v>47</v>
      </c>
      <c r="W2145">
        <v>3</v>
      </c>
      <c r="X2145">
        <v>4</v>
      </c>
      <c r="Y2145">
        <v>5020.2700000000004</v>
      </c>
      <c r="Z2145">
        <v>2345.35</v>
      </c>
      <c r="AA2145">
        <v>25</v>
      </c>
      <c r="AB2145">
        <v>146</v>
      </c>
      <c r="AC2145">
        <v>4</v>
      </c>
      <c r="AD2145">
        <v>2674.92</v>
      </c>
      <c r="AE2145">
        <f t="shared" si="234"/>
        <v>1</v>
      </c>
      <c r="AF2145">
        <f t="shared" si="233"/>
        <v>4</v>
      </c>
      <c r="AG2145">
        <f t="shared" si="230"/>
        <v>3</v>
      </c>
      <c r="AH2145">
        <f t="shared" si="231"/>
        <v>143</v>
      </c>
      <c r="AI2145" t="str">
        <f t="shared" si="232"/>
        <v>Bronz customer</v>
      </c>
    </row>
    <row r="2146" spans="1:35" x14ac:dyDescent="0.3">
      <c r="A2146">
        <v>2319</v>
      </c>
      <c r="B2146" t="s">
        <v>6290</v>
      </c>
      <c r="C2146">
        <v>2539</v>
      </c>
      <c r="D2146" t="s">
        <v>24</v>
      </c>
      <c r="E2146" t="s">
        <v>25</v>
      </c>
      <c r="F2146">
        <v>9</v>
      </c>
      <c r="G2146" t="s">
        <v>6291</v>
      </c>
      <c r="H2146" t="s">
        <v>6292</v>
      </c>
      <c r="I2146" t="str">
        <f>VLOOKUP(A2146,[1]Transactions!$A$2:$Y$3480,8,FALSE)</f>
        <v>Standard</v>
      </c>
      <c r="J2146">
        <f>VLOOKUP(A2146,[1]Transactions!$A$2:$Y$3480,13,FALSE)</f>
        <v>903.11</v>
      </c>
      <c r="K2146" s="4">
        <f>VLOOKUP(A2146,[1]Transactions!$A$2:$Y$3480,14,FALSE)</f>
        <v>40618</v>
      </c>
      <c r="M2146" t="b">
        <f>VLOOKUP(A2146,[1]Transactions!$A$2:$Y$3480,5,FALSE)</f>
        <v>1</v>
      </c>
      <c r="N2146" t="str">
        <f>VLOOKUP(A2146,[1]Transactions!$A$2:$Y$3480,6,FALSE)</f>
        <v>Approved</v>
      </c>
      <c r="O2146" t="str">
        <f>VLOOKUP(A2146,[1]Transactions!$A$1:$Y$3480,7,FALSE)</f>
        <v>Trek Bicycles</v>
      </c>
      <c r="P2146" t="s">
        <v>28</v>
      </c>
      <c r="Q2146">
        <v>63</v>
      </c>
      <c r="R2146" t="s">
        <v>95</v>
      </c>
      <c r="S2146" t="s">
        <v>96</v>
      </c>
      <c r="T2146" t="s">
        <v>46</v>
      </c>
      <c r="U2146" t="s">
        <v>32</v>
      </c>
      <c r="V2146" t="s">
        <v>47</v>
      </c>
      <c r="W2146">
        <v>18</v>
      </c>
      <c r="X2146">
        <v>4</v>
      </c>
      <c r="Y2146">
        <v>7191.2</v>
      </c>
      <c r="Z2146">
        <v>2626.3</v>
      </c>
      <c r="AA2146">
        <v>35</v>
      </c>
      <c r="AB2146">
        <v>9</v>
      </c>
      <c r="AC2146">
        <v>4</v>
      </c>
      <c r="AD2146">
        <v>4564.8999999999996</v>
      </c>
      <c r="AE2146">
        <f t="shared" si="234"/>
        <v>4</v>
      </c>
      <c r="AF2146">
        <f t="shared" si="233"/>
        <v>4</v>
      </c>
      <c r="AG2146">
        <f t="shared" si="230"/>
        <v>1</v>
      </c>
      <c r="AH2146">
        <f t="shared" si="231"/>
        <v>441</v>
      </c>
      <c r="AI2146" t="str">
        <f t="shared" si="232"/>
        <v>Platinum Customer</v>
      </c>
    </row>
    <row r="2147" spans="1:35" x14ac:dyDescent="0.3">
      <c r="A2147">
        <v>1712</v>
      </c>
      <c r="B2147" t="s">
        <v>6293</v>
      </c>
      <c r="C2147">
        <v>3437</v>
      </c>
      <c r="D2147" t="s">
        <v>40</v>
      </c>
      <c r="E2147" t="s">
        <v>25</v>
      </c>
      <c r="F2147">
        <v>7</v>
      </c>
      <c r="G2147" t="s">
        <v>1893</v>
      </c>
      <c r="I2147" t="str">
        <f>VLOOKUP(A2147,[1]Transactions!$A$2:$Y$3480,8,FALSE)</f>
        <v>Standard</v>
      </c>
      <c r="J2147">
        <f>VLOOKUP(A2147,[1]Transactions!$A$2:$Y$3480,13,FALSE)</f>
        <v>459.46000000000015</v>
      </c>
      <c r="K2147" s="4">
        <f>VLOOKUP(A2147,[1]Transactions!$A$2:$Y$3480,14,FALSE)</f>
        <v>41533</v>
      </c>
      <c r="M2147" t="b">
        <f>VLOOKUP(A2147,[1]Transactions!$A$2:$Y$3480,5,FALSE)</f>
        <v>0</v>
      </c>
      <c r="N2147" t="str">
        <f>VLOOKUP(A2147,[1]Transactions!$A$2:$Y$3480,6,FALSE)</f>
        <v>Approved</v>
      </c>
      <c r="O2147" t="str">
        <f>VLOOKUP(A2147,[1]Transactions!$A$1:$Y$3480,7,FALSE)</f>
        <v>Norco Bicycles</v>
      </c>
      <c r="P2147" t="s">
        <v>43</v>
      </c>
      <c r="Q2147">
        <v>63</v>
      </c>
      <c r="R2147" t="s">
        <v>130</v>
      </c>
      <c r="S2147" t="s">
        <v>30</v>
      </c>
      <c r="T2147" t="s">
        <v>46</v>
      </c>
      <c r="U2147" t="s">
        <v>32</v>
      </c>
      <c r="V2147" t="s">
        <v>33</v>
      </c>
      <c r="W2147">
        <v>7</v>
      </c>
      <c r="X2147">
        <v>2</v>
      </c>
      <c r="Y2147">
        <v>1953.53</v>
      </c>
      <c r="Z2147">
        <v>1172.1199999999999</v>
      </c>
      <c r="AA2147">
        <v>43</v>
      </c>
      <c r="AB2147">
        <v>286</v>
      </c>
      <c r="AC2147">
        <v>2</v>
      </c>
      <c r="AD2147">
        <v>781.41</v>
      </c>
      <c r="AE2147">
        <f t="shared" si="234"/>
        <v>1</v>
      </c>
      <c r="AF2147">
        <f t="shared" si="233"/>
        <v>4</v>
      </c>
      <c r="AG2147">
        <f t="shared" si="230"/>
        <v>4</v>
      </c>
      <c r="AH2147">
        <f t="shared" si="231"/>
        <v>144</v>
      </c>
      <c r="AI2147" t="str">
        <f t="shared" si="232"/>
        <v>Bronz customer</v>
      </c>
    </row>
    <row r="2148" spans="1:35" x14ac:dyDescent="0.3">
      <c r="A2148">
        <v>2338</v>
      </c>
      <c r="B2148" t="s">
        <v>6294</v>
      </c>
      <c r="C2148">
        <v>2340</v>
      </c>
      <c r="D2148" t="s">
        <v>24</v>
      </c>
      <c r="E2148" t="s">
        <v>25</v>
      </c>
      <c r="F2148">
        <v>5</v>
      </c>
      <c r="G2148" t="s">
        <v>6295</v>
      </c>
      <c r="H2148" t="s">
        <v>3095</v>
      </c>
      <c r="I2148" t="str">
        <f>VLOOKUP(A2148,[1]Transactions!$A$2:$Y$3480,8,FALSE)</f>
        <v>Standard</v>
      </c>
      <c r="J2148">
        <f>VLOOKUP(A2148,[1]Transactions!$A$2:$Y$3480,13,FALSE)</f>
        <v>547.28</v>
      </c>
      <c r="K2148" s="4">
        <f>VLOOKUP(A2148,[1]Transactions!$A$2:$Y$3480,14,FALSE)</f>
        <v>36367</v>
      </c>
      <c r="M2148" t="b">
        <f>VLOOKUP(A2148,[1]Transactions!$A$2:$Y$3480,5,FALSE)</f>
        <v>0</v>
      </c>
      <c r="N2148" t="str">
        <f>VLOOKUP(A2148,[1]Transactions!$A$2:$Y$3480,6,FALSE)</f>
        <v>Approved</v>
      </c>
      <c r="O2148" t="str">
        <f>VLOOKUP(A2148,[1]Transactions!$A$1:$Y$3480,7,FALSE)</f>
        <v>WeareA2B</v>
      </c>
      <c r="P2148" t="s">
        <v>43</v>
      </c>
      <c r="Q2148">
        <v>13</v>
      </c>
      <c r="R2148" t="s">
        <v>6296</v>
      </c>
      <c r="S2148" t="s">
        <v>119</v>
      </c>
      <c r="T2148" t="s">
        <v>31</v>
      </c>
      <c r="U2148" t="s">
        <v>32</v>
      </c>
      <c r="V2148" t="s">
        <v>47</v>
      </c>
      <c r="W2148">
        <v>5</v>
      </c>
      <c r="X2148">
        <v>7</v>
      </c>
      <c r="Y2148">
        <v>7546.18</v>
      </c>
      <c r="Z2148">
        <v>3971.87</v>
      </c>
      <c r="AA2148">
        <v>33</v>
      </c>
      <c r="AB2148">
        <v>23</v>
      </c>
      <c r="AC2148">
        <v>7</v>
      </c>
      <c r="AD2148">
        <v>3574.31</v>
      </c>
      <c r="AE2148">
        <f t="shared" si="234"/>
        <v>3</v>
      </c>
      <c r="AF2148">
        <f t="shared" si="233"/>
        <v>3</v>
      </c>
      <c r="AG2148">
        <f t="shared" si="230"/>
        <v>2</v>
      </c>
      <c r="AH2148">
        <f t="shared" si="231"/>
        <v>332</v>
      </c>
      <c r="AI2148" t="str">
        <f t="shared" si="232"/>
        <v>Silver Customer</v>
      </c>
    </row>
    <row r="2149" spans="1:35" x14ac:dyDescent="0.3">
      <c r="A2149">
        <v>1339</v>
      </c>
      <c r="B2149" t="s">
        <v>6297</v>
      </c>
      <c r="C2149">
        <v>3805</v>
      </c>
      <c r="D2149" t="s">
        <v>40</v>
      </c>
      <c r="E2149" t="s">
        <v>25</v>
      </c>
      <c r="F2149">
        <v>8</v>
      </c>
      <c r="G2149" t="s">
        <v>6298</v>
      </c>
      <c r="H2149" t="s">
        <v>6299</v>
      </c>
      <c r="I2149" t="str">
        <f>VLOOKUP(A2149,[1]Transactions!$A$2:$Y$3480,8,FALSE)</f>
        <v>Touring</v>
      </c>
      <c r="J2149">
        <f>VLOOKUP(A2149,[1]Transactions!$A$2:$Y$3480,13,FALSE)</f>
        <v>1305.25</v>
      </c>
      <c r="K2149" s="4">
        <f>VLOOKUP(A2149,[1]Transactions!$A$2:$Y$3480,14,FALSE)</f>
        <v>34079</v>
      </c>
      <c r="M2149" t="b">
        <f>VLOOKUP(A2149,[1]Transactions!$A$2:$Y$3480,5,FALSE)</f>
        <v>1</v>
      </c>
      <c r="N2149" t="str">
        <f>VLOOKUP(A2149,[1]Transactions!$A$2:$Y$3480,6,FALSE)</f>
        <v>Approved</v>
      </c>
      <c r="O2149" t="str">
        <f>VLOOKUP(A2149,[1]Transactions!$A$1:$Y$3480,7,FALSE)</f>
        <v>WeareA2B</v>
      </c>
      <c r="P2149" t="s">
        <v>43</v>
      </c>
      <c r="Q2149">
        <v>82</v>
      </c>
      <c r="R2149" t="s">
        <v>693</v>
      </c>
      <c r="S2149" t="s">
        <v>219</v>
      </c>
      <c r="T2149" t="s">
        <v>46</v>
      </c>
      <c r="U2149" t="s">
        <v>32</v>
      </c>
      <c r="V2149" t="s">
        <v>47</v>
      </c>
      <c r="W2149">
        <v>14</v>
      </c>
      <c r="X2149">
        <v>5</v>
      </c>
      <c r="Y2149">
        <v>6447.48</v>
      </c>
      <c r="Z2149">
        <v>1734.26</v>
      </c>
      <c r="AA2149">
        <v>41</v>
      </c>
      <c r="AB2149">
        <v>102</v>
      </c>
      <c r="AC2149">
        <v>5</v>
      </c>
      <c r="AD2149">
        <v>4713.22</v>
      </c>
      <c r="AE2149">
        <f t="shared" si="234"/>
        <v>1</v>
      </c>
      <c r="AF2149">
        <f>_xlfn.IFS(AC2149&gt;=14,1,AND(AC2149&lt;=14,AC2149&gt;7),2,AND(AC2149&lt;=7,AC2149&gt;=5),3,AND(AC2149&lt;=4,AC2149&gt;0),4)</f>
        <v>3</v>
      </c>
      <c r="AG2149">
        <f t="shared" si="230"/>
        <v>1</v>
      </c>
      <c r="AH2149">
        <f t="shared" si="231"/>
        <v>131</v>
      </c>
      <c r="AI2149" t="str">
        <f t="shared" si="232"/>
        <v>Bronz customer</v>
      </c>
    </row>
    <row r="2150" spans="1:35" x14ac:dyDescent="0.3">
      <c r="A2150">
        <v>1632</v>
      </c>
      <c r="B2150" t="s">
        <v>6300</v>
      </c>
      <c r="C2150">
        <v>3977</v>
      </c>
      <c r="D2150" t="s">
        <v>40</v>
      </c>
      <c r="E2150" t="s">
        <v>25</v>
      </c>
      <c r="F2150">
        <v>7</v>
      </c>
      <c r="G2150" t="s">
        <v>6301</v>
      </c>
      <c r="H2150" t="s">
        <v>6302</v>
      </c>
      <c r="I2150" t="str">
        <f>VLOOKUP(A2150,[1]Transactions!$A$2:$Y$3480,8,FALSE)</f>
        <v>Standard</v>
      </c>
      <c r="J2150">
        <f>VLOOKUP(A2150,[1]Transactions!$A$2:$Y$3480,13,FALSE)</f>
        <v>1612.25</v>
      </c>
      <c r="K2150" s="4">
        <f>VLOOKUP(A2150,[1]Transactions!$A$2:$Y$3480,14,FALSE)</f>
        <v>41922</v>
      </c>
      <c r="M2150" t="b">
        <f>VLOOKUP(A2150,[1]Transactions!$A$2:$Y$3480,5,FALSE)</f>
        <v>1</v>
      </c>
      <c r="N2150" t="str">
        <f>VLOOKUP(A2150,[1]Transactions!$A$2:$Y$3480,6,FALSE)</f>
        <v>Approved</v>
      </c>
      <c r="O2150" t="str">
        <f>VLOOKUP(A2150,[1]Transactions!$A$1:$Y$3480,7,FALSE)</f>
        <v>Solex</v>
      </c>
      <c r="P2150" t="s">
        <v>28</v>
      </c>
      <c r="Q2150">
        <v>43</v>
      </c>
      <c r="R2150" t="s">
        <v>625</v>
      </c>
      <c r="S2150" t="s">
        <v>119</v>
      </c>
      <c r="T2150" t="s">
        <v>46</v>
      </c>
      <c r="U2150" t="s">
        <v>32</v>
      </c>
      <c r="V2150" t="s">
        <v>33</v>
      </c>
      <c r="W2150">
        <v>3</v>
      </c>
      <c r="X2150">
        <v>1</v>
      </c>
      <c r="Y2150">
        <v>1538.99</v>
      </c>
      <c r="Z2150">
        <v>829.65</v>
      </c>
      <c r="AA2150">
        <v>35</v>
      </c>
      <c r="AB2150">
        <v>281</v>
      </c>
      <c r="AC2150">
        <v>1</v>
      </c>
      <c r="AD2150">
        <v>709.34</v>
      </c>
      <c r="AE2150">
        <f t="shared" si="234"/>
        <v>1</v>
      </c>
      <c r="AF2150">
        <f t="shared" si="233"/>
        <v>4</v>
      </c>
      <c r="AG2150">
        <f t="shared" si="230"/>
        <v>4</v>
      </c>
      <c r="AH2150">
        <f t="shared" si="231"/>
        <v>144</v>
      </c>
      <c r="AI2150" t="str">
        <f t="shared" si="232"/>
        <v>Bronz customer</v>
      </c>
    </row>
    <row r="2151" spans="1:35" x14ac:dyDescent="0.3">
      <c r="A2151">
        <v>1458</v>
      </c>
      <c r="B2151" t="s">
        <v>6303</v>
      </c>
      <c r="C2151">
        <v>2560</v>
      </c>
      <c r="D2151" t="s">
        <v>24</v>
      </c>
      <c r="E2151" t="s">
        <v>25</v>
      </c>
      <c r="F2151">
        <v>6</v>
      </c>
      <c r="G2151" t="s">
        <v>6304</v>
      </c>
      <c r="H2151" t="s">
        <v>6305</v>
      </c>
      <c r="I2151" t="str">
        <f>VLOOKUP(A2151,[1]Transactions!$A$2:$Y$3480,8,FALSE)</f>
        <v>Touring</v>
      </c>
      <c r="J2151">
        <f>VLOOKUP(A2151,[1]Transactions!$A$2:$Y$3480,13,FALSE)</f>
        <v>1010.02</v>
      </c>
      <c r="K2151" s="4">
        <f>VLOOKUP(A2151,[1]Transactions!$A$2:$Y$3480,14,FALSE)</f>
        <v>38859</v>
      </c>
      <c r="M2151" t="b">
        <f>VLOOKUP(A2151,[1]Transactions!$A$2:$Y$3480,5,FALSE)</f>
        <v>0</v>
      </c>
      <c r="N2151" t="str">
        <f>VLOOKUP(A2151,[1]Transactions!$A$2:$Y$3480,6,FALSE)</f>
        <v>Approved</v>
      </c>
      <c r="O2151" t="str">
        <f>VLOOKUP(A2151,[1]Transactions!$A$1:$Y$3480,7,FALSE)</f>
        <v>Giant Bicycles</v>
      </c>
      <c r="P2151" t="s">
        <v>28</v>
      </c>
      <c r="Q2151">
        <v>40</v>
      </c>
      <c r="R2151" t="s">
        <v>1576</v>
      </c>
      <c r="S2151" t="s">
        <v>183</v>
      </c>
      <c r="T2151" t="s">
        <v>38</v>
      </c>
      <c r="U2151" t="s">
        <v>32</v>
      </c>
      <c r="V2151" t="s">
        <v>47</v>
      </c>
      <c r="W2151">
        <v>11</v>
      </c>
      <c r="X2151">
        <v>3</v>
      </c>
      <c r="Y2151">
        <v>4366.1400000000003</v>
      </c>
      <c r="Z2151">
        <v>1092.81</v>
      </c>
      <c r="AA2151">
        <v>63</v>
      </c>
      <c r="AB2151">
        <v>198</v>
      </c>
      <c r="AC2151">
        <v>3</v>
      </c>
      <c r="AD2151">
        <v>3273.33</v>
      </c>
      <c r="AE2151">
        <f t="shared" si="234"/>
        <v>1</v>
      </c>
      <c r="AF2151">
        <f t="shared" si="233"/>
        <v>4</v>
      </c>
      <c r="AG2151">
        <f t="shared" si="230"/>
        <v>2</v>
      </c>
      <c r="AH2151">
        <f t="shared" si="231"/>
        <v>142</v>
      </c>
      <c r="AI2151" t="str">
        <f t="shared" si="232"/>
        <v>Bronz customer</v>
      </c>
    </row>
    <row r="2152" spans="1:35" x14ac:dyDescent="0.3">
      <c r="A2152">
        <v>2477</v>
      </c>
      <c r="B2152" t="s">
        <v>6306</v>
      </c>
      <c r="C2152">
        <v>2530</v>
      </c>
      <c r="D2152" t="s">
        <v>24</v>
      </c>
      <c r="E2152" t="s">
        <v>25</v>
      </c>
      <c r="F2152">
        <v>9</v>
      </c>
      <c r="G2152" t="s">
        <v>6307</v>
      </c>
      <c r="H2152" t="s">
        <v>6308</v>
      </c>
      <c r="I2152" t="str">
        <f>VLOOKUP(A2152,[1]Transactions!$A$2:$Y$3480,8,FALSE)</f>
        <v>Standard</v>
      </c>
      <c r="J2152">
        <f>VLOOKUP(A2152,[1]Transactions!$A$2:$Y$3480,13,FALSE)</f>
        <v>1230.27</v>
      </c>
      <c r="K2152" s="4">
        <f>VLOOKUP(A2152,[1]Transactions!$A$2:$Y$3480,14,FALSE)</f>
        <v>40336</v>
      </c>
      <c r="M2152" t="b">
        <f>VLOOKUP(A2152,[1]Transactions!$A$2:$Y$3480,5,FALSE)</f>
        <v>1</v>
      </c>
      <c r="N2152" t="str">
        <f>VLOOKUP(A2152,[1]Transactions!$A$2:$Y$3480,6,FALSE)</f>
        <v>Approved</v>
      </c>
      <c r="O2152" t="str">
        <f>VLOOKUP(A2152,[1]Transactions!$A$1:$Y$3480,7,FALSE)</f>
        <v>Giant Bicycles</v>
      </c>
      <c r="P2152" t="s">
        <v>28</v>
      </c>
      <c r="Q2152">
        <v>25</v>
      </c>
      <c r="R2152" t="s">
        <v>625</v>
      </c>
      <c r="S2152" t="s">
        <v>119</v>
      </c>
      <c r="T2152" t="s">
        <v>38</v>
      </c>
      <c r="U2152" t="s">
        <v>32</v>
      </c>
      <c r="V2152" t="s">
        <v>33</v>
      </c>
      <c r="W2152">
        <v>10</v>
      </c>
      <c r="X2152">
        <v>1</v>
      </c>
      <c r="Y2152">
        <v>2005.66</v>
      </c>
      <c r="Z2152">
        <v>1203.4000000000001</v>
      </c>
      <c r="AA2152">
        <v>43</v>
      </c>
      <c r="AB2152">
        <v>40</v>
      </c>
      <c r="AC2152">
        <v>1</v>
      </c>
      <c r="AD2152">
        <v>802.26</v>
      </c>
      <c r="AE2152">
        <f t="shared" si="234"/>
        <v>3</v>
      </c>
      <c r="AF2152">
        <f t="shared" si="233"/>
        <v>4</v>
      </c>
      <c r="AG2152">
        <f t="shared" si="230"/>
        <v>4</v>
      </c>
      <c r="AH2152">
        <f t="shared" si="231"/>
        <v>344</v>
      </c>
      <c r="AI2152" t="str">
        <f t="shared" si="232"/>
        <v>Silver Customer</v>
      </c>
    </row>
    <row r="2153" spans="1:35" x14ac:dyDescent="0.3">
      <c r="A2153">
        <v>1730</v>
      </c>
      <c r="B2153" t="s">
        <v>6309</v>
      </c>
      <c r="C2153">
        <v>2089</v>
      </c>
      <c r="D2153" t="s">
        <v>24</v>
      </c>
      <c r="E2153" t="s">
        <v>25</v>
      </c>
      <c r="F2153">
        <v>10</v>
      </c>
      <c r="G2153" t="s">
        <v>6310</v>
      </c>
      <c r="H2153" t="s">
        <v>6311</v>
      </c>
      <c r="I2153" t="str">
        <f>VLOOKUP(A2153,[1]Transactions!$A$2:$Y$3480,8,FALSE)</f>
        <v>Road</v>
      </c>
      <c r="J2153">
        <f>VLOOKUP(A2153,[1]Transactions!$A$2:$Y$3480,13,FALSE)</f>
        <v>129.01</v>
      </c>
      <c r="K2153" s="4">
        <f>VLOOKUP(A2153,[1]Transactions!$A$2:$Y$3480,14,FALSE)</f>
        <v>37539</v>
      </c>
      <c r="M2153" t="b">
        <f>VLOOKUP(A2153,[1]Transactions!$A$2:$Y$3480,5,FALSE)</f>
        <v>0</v>
      </c>
      <c r="N2153" t="str">
        <f>VLOOKUP(A2153,[1]Transactions!$A$2:$Y$3480,6,FALSE)</f>
        <v>Approved</v>
      </c>
      <c r="O2153" t="str">
        <f>VLOOKUP(A2153,[1]Transactions!$A$1:$Y$3480,7,FALSE)</f>
        <v>WeareA2B</v>
      </c>
      <c r="P2153" t="s">
        <v>43</v>
      </c>
      <c r="Q2153">
        <v>29</v>
      </c>
      <c r="R2153" t="s">
        <v>599</v>
      </c>
      <c r="S2153" t="s">
        <v>45</v>
      </c>
      <c r="T2153" t="s">
        <v>31</v>
      </c>
      <c r="U2153" t="s">
        <v>32</v>
      </c>
      <c r="V2153" t="s">
        <v>47</v>
      </c>
      <c r="W2153">
        <v>20</v>
      </c>
      <c r="X2153">
        <v>3</v>
      </c>
      <c r="Y2153">
        <v>3121.3</v>
      </c>
      <c r="Z2153">
        <v>2703.26</v>
      </c>
      <c r="AA2153">
        <v>34</v>
      </c>
      <c r="AB2153">
        <v>20</v>
      </c>
      <c r="AC2153">
        <v>3</v>
      </c>
      <c r="AD2153">
        <v>418.04</v>
      </c>
      <c r="AE2153">
        <f t="shared" si="234"/>
        <v>3</v>
      </c>
      <c r="AF2153">
        <f t="shared" si="233"/>
        <v>4</v>
      </c>
      <c r="AG2153">
        <f t="shared" si="230"/>
        <v>4</v>
      </c>
      <c r="AH2153">
        <f t="shared" si="231"/>
        <v>344</v>
      </c>
      <c r="AI2153" t="str">
        <f t="shared" si="232"/>
        <v>Silver Customer</v>
      </c>
    </row>
    <row r="2154" spans="1:35" x14ac:dyDescent="0.3">
      <c r="A2154">
        <v>1470</v>
      </c>
      <c r="B2154" t="s">
        <v>6312</v>
      </c>
      <c r="C2154">
        <v>2528</v>
      </c>
      <c r="D2154" t="s">
        <v>24</v>
      </c>
      <c r="E2154" t="s">
        <v>25</v>
      </c>
      <c r="F2154">
        <v>8</v>
      </c>
      <c r="G2154" t="s">
        <v>6313</v>
      </c>
      <c r="H2154" t="s">
        <v>6314</v>
      </c>
      <c r="I2154" t="str">
        <f>VLOOKUP(A2154,[1]Transactions!$A$2:$Y$3480,8,FALSE)</f>
        <v>Road</v>
      </c>
      <c r="J2154">
        <f>VLOOKUP(A2154,[1]Transactions!$A$2:$Y$3480,13,FALSE)</f>
        <v>1295.43</v>
      </c>
      <c r="K2154" s="4">
        <f>VLOOKUP(A2154,[1]Transactions!$A$2:$Y$3480,14,FALSE)</f>
        <v>37823</v>
      </c>
      <c r="M2154" t="b">
        <f>VLOOKUP(A2154,[1]Transactions!$A$2:$Y$3480,5,FALSE)</f>
        <v>0</v>
      </c>
      <c r="N2154" t="str">
        <f>VLOOKUP(A2154,[1]Transactions!$A$2:$Y$3480,6,FALSE)</f>
        <v>Approved</v>
      </c>
      <c r="O2154" t="str">
        <f>VLOOKUP(A2154,[1]Transactions!$A$1:$Y$3480,7,FALSE)</f>
        <v>Trek Bicycles</v>
      </c>
      <c r="P2154" t="s">
        <v>28</v>
      </c>
      <c r="Q2154">
        <v>62</v>
      </c>
      <c r="R2154" t="s">
        <v>368</v>
      </c>
      <c r="S2154" t="s">
        <v>45</v>
      </c>
      <c r="T2154" t="s">
        <v>46</v>
      </c>
      <c r="U2154" t="s">
        <v>32</v>
      </c>
      <c r="V2154" t="s">
        <v>33</v>
      </c>
      <c r="W2154">
        <v>8</v>
      </c>
      <c r="X2154">
        <v>7</v>
      </c>
      <c r="Y2154">
        <v>7379.8</v>
      </c>
      <c r="Z2154">
        <v>3867.08</v>
      </c>
      <c r="AA2154">
        <v>24</v>
      </c>
      <c r="AB2154">
        <v>1</v>
      </c>
      <c r="AC2154">
        <v>7</v>
      </c>
      <c r="AD2154">
        <v>3512.72</v>
      </c>
      <c r="AE2154">
        <f t="shared" si="234"/>
        <v>4</v>
      </c>
      <c r="AF2154">
        <f t="shared" si="233"/>
        <v>3</v>
      </c>
      <c r="AG2154">
        <f t="shared" si="230"/>
        <v>2</v>
      </c>
      <c r="AH2154">
        <f t="shared" si="231"/>
        <v>432</v>
      </c>
      <c r="AI2154" t="str">
        <f t="shared" si="232"/>
        <v>Platinum Customer</v>
      </c>
    </row>
    <row r="2155" spans="1:35" x14ac:dyDescent="0.3">
      <c r="A2155">
        <v>2620</v>
      </c>
      <c r="B2155" t="s">
        <v>6315</v>
      </c>
      <c r="C2155">
        <v>2190</v>
      </c>
      <c r="D2155" t="s">
        <v>24</v>
      </c>
      <c r="E2155" t="s">
        <v>25</v>
      </c>
      <c r="F2155">
        <v>10</v>
      </c>
      <c r="G2155" t="s">
        <v>3894</v>
      </c>
      <c r="H2155" t="s">
        <v>6316</v>
      </c>
      <c r="I2155" t="str">
        <f>VLOOKUP(A2155,[1]Transactions!$A$2:$Y$3480,8,FALSE)</f>
        <v>Standard</v>
      </c>
      <c r="J2155">
        <f>VLOOKUP(A2155,[1]Transactions!$A$2:$Y$3480,13,FALSE)</f>
        <v>57.72999999999999</v>
      </c>
      <c r="K2155" s="4">
        <f>VLOOKUP(A2155,[1]Transactions!$A$2:$Y$3480,14,FALSE)</f>
        <v>39031</v>
      </c>
      <c r="M2155" t="b">
        <f>VLOOKUP(A2155,[1]Transactions!$A$2:$Y$3480,5,FALSE)</f>
        <v>0</v>
      </c>
      <c r="N2155" t="str">
        <f>VLOOKUP(A2155,[1]Transactions!$A$2:$Y$3480,6,FALSE)</f>
        <v>Approved</v>
      </c>
      <c r="O2155" t="str">
        <f>VLOOKUP(A2155,[1]Transactions!$A$1:$Y$3480,7,FALSE)</f>
        <v>Giant Bicycles</v>
      </c>
      <c r="P2155" t="s">
        <v>28</v>
      </c>
      <c r="Q2155">
        <v>26</v>
      </c>
      <c r="R2155" t="s">
        <v>467</v>
      </c>
      <c r="S2155" t="s">
        <v>119</v>
      </c>
      <c r="T2155" t="s">
        <v>31</v>
      </c>
      <c r="U2155" t="s">
        <v>32</v>
      </c>
      <c r="V2155" t="s">
        <v>47</v>
      </c>
      <c r="W2155">
        <v>1</v>
      </c>
      <c r="X2155">
        <v>8</v>
      </c>
      <c r="Y2155">
        <v>8317.9699999999993</v>
      </c>
      <c r="Z2155">
        <v>3398.42</v>
      </c>
      <c r="AA2155">
        <v>21</v>
      </c>
      <c r="AB2155">
        <v>30</v>
      </c>
      <c r="AC2155">
        <v>8</v>
      </c>
      <c r="AD2155">
        <v>4919.55</v>
      </c>
      <c r="AE2155">
        <f t="shared" si="234"/>
        <v>3</v>
      </c>
      <c r="AF2155">
        <f t="shared" si="233"/>
        <v>2</v>
      </c>
      <c r="AG2155">
        <f t="shared" si="230"/>
        <v>1</v>
      </c>
      <c r="AH2155">
        <f t="shared" si="231"/>
        <v>321</v>
      </c>
      <c r="AI2155" t="str">
        <f t="shared" si="232"/>
        <v>Silver Customer</v>
      </c>
    </row>
    <row r="2156" spans="1:35" x14ac:dyDescent="0.3">
      <c r="A2156">
        <v>2210</v>
      </c>
      <c r="B2156" t="s">
        <v>6317</v>
      </c>
      <c r="C2156">
        <v>3977</v>
      </c>
      <c r="D2156" t="s">
        <v>40</v>
      </c>
      <c r="E2156" t="s">
        <v>25</v>
      </c>
      <c r="F2156">
        <v>5</v>
      </c>
      <c r="G2156" t="s">
        <v>6318</v>
      </c>
      <c r="H2156" t="s">
        <v>5270</v>
      </c>
      <c r="I2156" t="str">
        <f>VLOOKUP(A2156,[1]Transactions!$A$2:$Y$3480,8,FALSE)</f>
        <v>Standard</v>
      </c>
      <c r="J2156">
        <f>VLOOKUP(A2156,[1]Transactions!$A$2:$Y$3480,13,FALSE)</f>
        <v>152.54999999999995</v>
      </c>
      <c r="K2156" s="4">
        <f>VLOOKUP(A2156,[1]Transactions!$A$2:$Y$3480,14,FALSE)</f>
        <v>37838</v>
      </c>
      <c r="M2156" t="b">
        <f>VLOOKUP(A2156,[1]Transactions!$A$2:$Y$3480,5,FALSE)</f>
        <v>0</v>
      </c>
      <c r="N2156" t="str">
        <f>VLOOKUP(A2156,[1]Transactions!$A$2:$Y$3480,6,FALSE)</f>
        <v>Approved</v>
      </c>
      <c r="O2156" t="str">
        <f>VLOOKUP(A2156,[1]Transactions!$A$1:$Y$3480,7,FALSE)</f>
        <v>Trek Bicycles</v>
      </c>
      <c r="P2156" t="s">
        <v>28</v>
      </c>
      <c r="Q2156">
        <v>16</v>
      </c>
      <c r="R2156" t="s">
        <v>234</v>
      </c>
      <c r="S2156" t="s">
        <v>30</v>
      </c>
      <c r="T2156" t="s">
        <v>46</v>
      </c>
      <c r="U2156" t="s">
        <v>32</v>
      </c>
      <c r="V2156" t="s">
        <v>47</v>
      </c>
      <c r="W2156">
        <v>5</v>
      </c>
      <c r="X2156">
        <v>9</v>
      </c>
      <c r="Y2156">
        <v>8133.83</v>
      </c>
      <c r="Z2156">
        <v>3245.12</v>
      </c>
      <c r="AA2156">
        <v>34</v>
      </c>
      <c r="AB2156">
        <v>27</v>
      </c>
      <c r="AC2156">
        <v>9</v>
      </c>
      <c r="AD2156">
        <v>4888.71</v>
      </c>
      <c r="AE2156">
        <f t="shared" si="234"/>
        <v>3</v>
      </c>
      <c r="AF2156">
        <f t="shared" si="233"/>
        <v>2</v>
      </c>
      <c r="AG2156">
        <f t="shared" si="230"/>
        <v>1</v>
      </c>
      <c r="AH2156">
        <f t="shared" si="231"/>
        <v>321</v>
      </c>
      <c r="AI2156" t="str">
        <f t="shared" si="232"/>
        <v>Silver Customer</v>
      </c>
    </row>
    <row r="2157" spans="1:35" x14ac:dyDescent="0.3">
      <c r="A2157">
        <v>1527</v>
      </c>
      <c r="B2157" t="s">
        <v>6319</v>
      </c>
      <c r="C2157">
        <v>2848</v>
      </c>
      <c r="D2157" t="s">
        <v>24</v>
      </c>
      <c r="E2157" t="s">
        <v>25</v>
      </c>
      <c r="F2157">
        <v>1</v>
      </c>
      <c r="G2157" t="s">
        <v>4243</v>
      </c>
      <c r="H2157" t="s">
        <v>6320</v>
      </c>
      <c r="I2157" t="str">
        <f>VLOOKUP(A2157,[1]Transactions!$A$2:$Y$3480,8,FALSE)</f>
        <v>Standard</v>
      </c>
      <c r="J2157">
        <f>VLOOKUP(A2157,[1]Transactions!$A$2:$Y$3480,13,FALSE)</f>
        <v>1028.76</v>
      </c>
      <c r="K2157" s="4">
        <f>VLOOKUP(A2157,[1]Transactions!$A$2:$Y$3480,14,FALSE)</f>
        <v>40410</v>
      </c>
      <c r="M2157" t="b">
        <f>VLOOKUP(A2157,[1]Transactions!$A$2:$Y$3480,5,FALSE)</f>
        <v>1</v>
      </c>
      <c r="N2157" t="str">
        <f>VLOOKUP(A2157,[1]Transactions!$A$2:$Y$3480,6,FALSE)</f>
        <v>Approved</v>
      </c>
      <c r="O2157" t="str">
        <f>VLOOKUP(A2157,[1]Transactions!$A$1:$Y$3480,7,FALSE)</f>
        <v>WeareA2B</v>
      </c>
      <c r="P2157" t="s">
        <v>28</v>
      </c>
      <c r="Q2157">
        <v>23</v>
      </c>
      <c r="R2157" t="s">
        <v>210</v>
      </c>
      <c r="S2157" t="s">
        <v>119</v>
      </c>
      <c r="T2157" t="s">
        <v>31</v>
      </c>
      <c r="U2157" t="s">
        <v>32</v>
      </c>
      <c r="V2157" t="s">
        <v>47</v>
      </c>
      <c r="W2157">
        <v>2</v>
      </c>
      <c r="X2157">
        <v>8</v>
      </c>
      <c r="Y2157">
        <v>8695.82</v>
      </c>
      <c r="Z2157">
        <v>4839.8900000000003</v>
      </c>
      <c r="AA2157">
        <v>22</v>
      </c>
      <c r="AB2157">
        <v>41</v>
      </c>
      <c r="AC2157">
        <v>8</v>
      </c>
      <c r="AD2157">
        <v>3855.93</v>
      </c>
      <c r="AE2157">
        <f t="shared" si="234"/>
        <v>3</v>
      </c>
      <c r="AF2157">
        <f t="shared" si="233"/>
        <v>2</v>
      </c>
      <c r="AG2157">
        <f t="shared" si="230"/>
        <v>2</v>
      </c>
      <c r="AH2157">
        <f t="shared" si="231"/>
        <v>322</v>
      </c>
      <c r="AI2157" t="str">
        <f t="shared" si="232"/>
        <v>Silver Customer</v>
      </c>
    </row>
    <row r="2158" spans="1:35" x14ac:dyDescent="0.3">
      <c r="A2158">
        <v>1557</v>
      </c>
      <c r="B2158" t="s">
        <v>6321</v>
      </c>
      <c r="C2158">
        <v>2768</v>
      </c>
      <c r="D2158" t="s">
        <v>24</v>
      </c>
      <c r="E2158" t="s">
        <v>25</v>
      </c>
      <c r="F2158">
        <v>9</v>
      </c>
      <c r="G2158" t="s">
        <v>4443</v>
      </c>
      <c r="H2158" t="s">
        <v>6322</v>
      </c>
      <c r="I2158" t="str">
        <f>VLOOKUP(A2158,[1]Transactions!$A$2:$Y$3480,8,FALSE)</f>
        <v>Standard</v>
      </c>
      <c r="J2158">
        <f>VLOOKUP(A2158,[1]Transactions!$A$2:$Y$3480,13,FALSE)</f>
        <v>1612.25</v>
      </c>
      <c r="K2158" s="4">
        <f>VLOOKUP(A2158,[1]Transactions!$A$2:$Y$3480,14,FALSE)</f>
        <v>37499</v>
      </c>
      <c r="M2158" t="b">
        <f>VLOOKUP(A2158,[1]Transactions!$A$2:$Y$3480,5,FALSE)</f>
        <v>1</v>
      </c>
      <c r="N2158" t="str">
        <f>VLOOKUP(A2158,[1]Transactions!$A$2:$Y$3480,6,FALSE)</f>
        <v>Approved</v>
      </c>
      <c r="O2158" t="str">
        <f>VLOOKUP(A2158,[1]Transactions!$A$1:$Y$3480,7,FALSE)</f>
        <v>Solex</v>
      </c>
      <c r="P2158" t="s">
        <v>28</v>
      </c>
      <c r="Q2158">
        <v>64</v>
      </c>
      <c r="R2158" t="s">
        <v>261</v>
      </c>
      <c r="S2158" t="s">
        <v>45</v>
      </c>
      <c r="T2158" t="s">
        <v>31</v>
      </c>
      <c r="U2158" t="s">
        <v>32</v>
      </c>
      <c r="V2158" t="s">
        <v>47</v>
      </c>
      <c r="W2158">
        <v>6</v>
      </c>
      <c r="X2158">
        <v>6</v>
      </c>
      <c r="Y2158">
        <v>9663.51</v>
      </c>
      <c r="Z2158">
        <v>4978.5600000000004</v>
      </c>
      <c r="AA2158">
        <v>45</v>
      </c>
      <c r="AB2158">
        <v>75</v>
      </c>
      <c r="AC2158">
        <v>6</v>
      </c>
      <c r="AD2158">
        <v>4684.95</v>
      </c>
      <c r="AE2158">
        <f t="shared" si="234"/>
        <v>2</v>
      </c>
      <c r="AF2158">
        <f t="shared" si="233"/>
        <v>3</v>
      </c>
      <c r="AG2158">
        <f t="shared" si="230"/>
        <v>1</v>
      </c>
      <c r="AH2158">
        <f t="shared" si="231"/>
        <v>231</v>
      </c>
      <c r="AI2158" t="str">
        <f t="shared" si="232"/>
        <v>Gold Customerr</v>
      </c>
    </row>
    <row r="2159" spans="1:35" x14ac:dyDescent="0.3">
      <c r="A2159">
        <v>2526</v>
      </c>
      <c r="B2159" t="s">
        <v>6323</v>
      </c>
      <c r="C2159">
        <v>2138</v>
      </c>
      <c r="D2159" t="s">
        <v>24</v>
      </c>
      <c r="E2159" t="s">
        <v>25</v>
      </c>
      <c r="F2159">
        <v>9</v>
      </c>
      <c r="G2159" t="s">
        <v>2667</v>
      </c>
      <c r="H2159" t="s">
        <v>6324</v>
      </c>
      <c r="I2159" t="str">
        <f>VLOOKUP(A2159,[1]Transactions!$A$2:$Y$3480,8,FALSE)</f>
        <v>Road</v>
      </c>
      <c r="J2159">
        <f>VLOOKUP(A2159,[1]Transactions!$A$2:$Y$3480,13,FALSE)</f>
        <v>133.38</v>
      </c>
      <c r="K2159" s="4">
        <f>VLOOKUP(A2159,[1]Transactions!$A$2:$Y$3480,14,FALSE)</f>
        <v>35707</v>
      </c>
      <c r="M2159" t="b">
        <f>VLOOKUP(A2159,[1]Transactions!$A$2:$Y$3480,5,FALSE)</f>
        <v>0</v>
      </c>
      <c r="N2159" t="str">
        <f>VLOOKUP(A2159,[1]Transactions!$A$2:$Y$3480,6,FALSE)</f>
        <v>Approved</v>
      </c>
      <c r="O2159" t="str">
        <f>VLOOKUP(A2159,[1]Transactions!$A$1:$Y$3480,7,FALSE)</f>
        <v>Trek Bicycles</v>
      </c>
      <c r="P2159" t="s">
        <v>28</v>
      </c>
      <c r="Q2159">
        <v>89</v>
      </c>
      <c r="R2159" t="s">
        <v>1943</v>
      </c>
      <c r="S2159" t="s">
        <v>119</v>
      </c>
      <c r="T2159" t="s">
        <v>31</v>
      </c>
      <c r="U2159" t="s">
        <v>32</v>
      </c>
      <c r="V2159" t="s">
        <v>47</v>
      </c>
      <c r="W2159">
        <v>8</v>
      </c>
      <c r="X2159">
        <v>6</v>
      </c>
      <c r="Y2159">
        <v>6039.11</v>
      </c>
      <c r="Z2159">
        <v>3571.97</v>
      </c>
      <c r="AA2159">
        <v>51</v>
      </c>
      <c r="AB2159">
        <v>53</v>
      </c>
      <c r="AC2159">
        <v>6</v>
      </c>
      <c r="AD2159">
        <v>2467.14</v>
      </c>
      <c r="AE2159">
        <f t="shared" si="234"/>
        <v>2</v>
      </c>
      <c r="AF2159">
        <f t="shared" si="233"/>
        <v>3</v>
      </c>
      <c r="AG2159">
        <f t="shared" si="230"/>
        <v>3</v>
      </c>
      <c r="AH2159">
        <f t="shared" si="231"/>
        <v>233</v>
      </c>
      <c r="AI2159" t="str">
        <f t="shared" si="232"/>
        <v>Gold Customerr</v>
      </c>
    </row>
    <row r="2160" spans="1:35" x14ac:dyDescent="0.3">
      <c r="A2160">
        <v>1785</v>
      </c>
      <c r="B2160" t="s">
        <v>6325</v>
      </c>
      <c r="C2160">
        <v>3046</v>
      </c>
      <c r="D2160" t="s">
        <v>40</v>
      </c>
      <c r="E2160" t="s">
        <v>25</v>
      </c>
      <c r="F2160">
        <v>8</v>
      </c>
      <c r="G2160" t="s">
        <v>1550</v>
      </c>
      <c r="H2160" t="s">
        <v>6326</v>
      </c>
      <c r="I2160" t="str">
        <f>VLOOKUP(A2160,[1]Transactions!$A$2:$Y$3480,8,FALSE)</f>
        <v>Road</v>
      </c>
      <c r="J2160">
        <f>VLOOKUP(A2160,[1]Transactions!$A$2:$Y$3480,13,FALSE)</f>
        <v>309.80999999999995</v>
      </c>
      <c r="K2160" s="4">
        <f>VLOOKUP(A2160,[1]Transactions!$A$2:$Y$3480,14,FALSE)</f>
        <v>37698</v>
      </c>
      <c r="M2160" t="b">
        <f>VLOOKUP(A2160,[1]Transactions!$A$2:$Y$3480,5,FALSE)</f>
        <v>0</v>
      </c>
      <c r="N2160" t="str">
        <f>VLOOKUP(A2160,[1]Transactions!$A$2:$Y$3480,6,FALSE)</f>
        <v>Approved</v>
      </c>
      <c r="O2160" t="str">
        <f>VLOOKUP(A2160,[1]Transactions!$A$1:$Y$3480,7,FALSE)</f>
        <v>Norco Bicycles</v>
      </c>
      <c r="P2160" t="s">
        <v>28</v>
      </c>
      <c r="Q2160">
        <v>23</v>
      </c>
      <c r="R2160" t="s">
        <v>265</v>
      </c>
      <c r="S2160" t="s">
        <v>30</v>
      </c>
      <c r="T2160" t="s">
        <v>31</v>
      </c>
      <c r="U2160" t="s">
        <v>32</v>
      </c>
      <c r="V2160" t="s">
        <v>47</v>
      </c>
      <c r="W2160">
        <v>19</v>
      </c>
      <c r="X2160">
        <v>6</v>
      </c>
      <c r="Y2160">
        <v>5294.27</v>
      </c>
      <c r="Z2160">
        <v>2466.54</v>
      </c>
      <c r="AA2160">
        <v>59</v>
      </c>
      <c r="AB2160">
        <v>34</v>
      </c>
      <c r="AC2160">
        <v>6</v>
      </c>
      <c r="AD2160">
        <v>2827.73</v>
      </c>
      <c r="AE2160">
        <f t="shared" si="234"/>
        <v>3</v>
      </c>
      <c r="AF2160">
        <f t="shared" si="233"/>
        <v>3</v>
      </c>
      <c r="AG2160">
        <f t="shared" si="230"/>
        <v>3</v>
      </c>
      <c r="AH2160">
        <f t="shared" si="231"/>
        <v>333</v>
      </c>
      <c r="AI2160" t="str">
        <f t="shared" si="232"/>
        <v>Silver Customer</v>
      </c>
    </row>
    <row r="2161" spans="1:35" x14ac:dyDescent="0.3">
      <c r="A2161">
        <v>1090</v>
      </c>
      <c r="B2161" t="s">
        <v>6327</v>
      </c>
      <c r="C2161">
        <v>2121</v>
      </c>
      <c r="D2161" t="s">
        <v>24</v>
      </c>
      <c r="E2161" t="s">
        <v>25</v>
      </c>
      <c r="F2161">
        <v>11</v>
      </c>
      <c r="G2161" t="s">
        <v>6328</v>
      </c>
      <c r="I2161" t="str">
        <f>VLOOKUP(A2161,[1]Transactions!$A$2:$Y$3480,8,FALSE)</f>
        <v>Standard</v>
      </c>
      <c r="J2161">
        <f>VLOOKUP(A2161,[1]Transactions!$A$2:$Y$3480,13,FALSE)</f>
        <v>1660.88</v>
      </c>
      <c r="K2161" s="4">
        <f>VLOOKUP(A2161,[1]Transactions!$A$2:$Y$3480,14,FALSE)</f>
        <v>40672</v>
      </c>
      <c r="M2161" t="b">
        <f>VLOOKUP(A2161,[1]Transactions!$A$2:$Y$3480,5,FALSE)</f>
        <v>1</v>
      </c>
      <c r="N2161" t="str">
        <f>VLOOKUP(A2161,[1]Transactions!$A$2:$Y$3480,6,FALSE)</f>
        <v>Approved</v>
      </c>
      <c r="O2161" t="str">
        <f>VLOOKUP(A2161,[1]Transactions!$A$1:$Y$3480,7,FALSE)</f>
        <v>WeareA2B</v>
      </c>
      <c r="P2161" t="s">
        <v>43</v>
      </c>
      <c r="Q2161">
        <v>15</v>
      </c>
      <c r="R2161" t="s">
        <v>175</v>
      </c>
      <c r="S2161" t="s">
        <v>183</v>
      </c>
      <c r="T2161" t="s">
        <v>38</v>
      </c>
      <c r="U2161" t="s">
        <v>32</v>
      </c>
      <c r="V2161" t="s">
        <v>47</v>
      </c>
      <c r="W2161">
        <v>17</v>
      </c>
      <c r="X2161">
        <v>7</v>
      </c>
      <c r="Y2161">
        <v>5882.43</v>
      </c>
      <c r="Z2161">
        <v>4353.42</v>
      </c>
      <c r="AA2161">
        <v>45</v>
      </c>
      <c r="AB2161">
        <v>71</v>
      </c>
      <c r="AC2161">
        <v>7</v>
      </c>
      <c r="AD2161">
        <v>1529.01</v>
      </c>
      <c r="AE2161">
        <f t="shared" si="234"/>
        <v>2</v>
      </c>
      <c r="AF2161">
        <f t="shared" si="233"/>
        <v>3</v>
      </c>
      <c r="AG2161">
        <f t="shared" si="230"/>
        <v>4</v>
      </c>
      <c r="AH2161">
        <f t="shared" si="231"/>
        <v>234</v>
      </c>
      <c r="AI2161" t="str">
        <f t="shared" si="232"/>
        <v>Gold Customerr</v>
      </c>
    </row>
    <row r="2162" spans="1:35" x14ac:dyDescent="0.3">
      <c r="A2162">
        <v>767</v>
      </c>
      <c r="B2162" t="s">
        <v>6329</v>
      </c>
      <c r="C2162">
        <v>2148</v>
      </c>
      <c r="D2162" t="s">
        <v>24</v>
      </c>
      <c r="E2162" t="s">
        <v>25</v>
      </c>
      <c r="F2162">
        <v>8</v>
      </c>
      <c r="G2162" t="s">
        <v>3341</v>
      </c>
      <c r="H2162" t="s">
        <v>6330</v>
      </c>
      <c r="I2162" t="str">
        <f>VLOOKUP(A2162,[1]Transactions!$A$2:$Y$3480,8,FALSE)</f>
        <v>Standard</v>
      </c>
      <c r="J2162">
        <f>VLOOKUP(A2162,[1]Transactions!$A$2:$Y$3480,13,FALSE)</f>
        <v>547.28</v>
      </c>
      <c r="K2162" s="4">
        <f>VLOOKUP(A2162,[1]Transactions!$A$2:$Y$3480,14,FALSE)</f>
        <v>42218</v>
      </c>
      <c r="M2162" t="b">
        <f>VLOOKUP(A2162,[1]Transactions!$A$2:$Y$3480,5,FALSE)</f>
        <v>1</v>
      </c>
      <c r="N2162" t="str">
        <f>VLOOKUP(A2162,[1]Transactions!$A$2:$Y$3480,6,FALSE)</f>
        <v>Approved</v>
      </c>
      <c r="O2162" t="str">
        <f>VLOOKUP(A2162,[1]Transactions!$A$1:$Y$3480,7,FALSE)</f>
        <v>WeareA2B</v>
      </c>
      <c r="P2162" t="s">
        <v>28</v>
      </c>
      <c r="Q2162">
        <v>70</v>
      </c>
      <c r="R2162" t="s">
        <v>1628</v>
      </c>
      <c r="S2162" t="s">
        <v>119</v>
      </c>
      <c r="T2162" t="s">
        <v>46</v>
      </c>
      <c r="U2162" t="s">
        <v>32</v>
      </c>
      <c r="V2162" t="s">
        <v>47</v>
      </c>
      <c r="W2162">
        <v>11</v>
      </c>
      <c r="X2162">
        <v>5</v>
      </c>
      <c r="Y2162">
        <v>6197.59</v>
      </c>
      <c r="Z2162">
        <v>3758.75</v>
      </c>
      <c r="AA2162">
        <v>64</v>
      </c>
      <c r="AB2162">
        <v>42</v>
      </c>
      <c r="AC2162">
        <v>5</v>
      </c>
      <c r="AD2162">
        <v>2438.84</v>
      </c>
      <c r="AE2162">
        <f t="shared" si="234"/>
        <v>3</v>
      </c>
      <c r="AF2162">
        <f>_xlfn.IFS(AC2162&gt;=14,1,AND(AC2162&lt;=14,AC2162&gt;7),2,AND(AC2162&lt;=7,AC2162&gt;=5),3,AND(AC2162&lt;=4,AC2162&gt;0),4)</f>
        <v>3</v>
      </c>
      <c r="AG2162">
        <f t="shared" si="230"/>
        <v>3</v>
      </c>
      <c r="AH2162">
        <f t="shared" si="231"/>
        <v>333</v>
      </c>
      <c r="AI2162" t="str">
        <f t="shared" si="232"/>
        <v>Silver Customer</v>
      </c>
    </row>
    <row r="2163" spans="1:35" x14ac:dyDescent="0.3">
      <c r="A2163">
        <v>234</v>
      </c>
      <c r="B2163" t="s">
        <v>6331</v>
      </c>
      <c r="C2163">
        <v>2036</v>
      </c>
      <c r="D2163" t="s">
        <v>24</v>
      </c>
      <c r="E2163" t="s">
        <v>25</v>
      </c>
      <c r="F2163">
        <v>10</v>
      </c>
      <c r="G2163" t="s">
        <v>5603</v>
      </c>
      <c r="H2163" t="s">
        <v>6055</v>
      </c>
      <c r="I2163" t="str">
        <f>VLOOKUP(A2163,[1]Transactions!$A$2:$Y$3480,8,FALSE)</f>
        <v>Standard</v>
      </c>
      <c r="J2163">
        <f>VLOOKUP(A2163,[1]Transactions!$A$2:$Y$3480,13,FALSE)</f>
        <v>737.17000000000007</v>
      </c>
      <c r="K2163" s="4">
        <f>VLOOKUP(A2163,[1]Transactions!$A$2:$Y$3480,14,FALSE)</f>
        <v>34996</v>
      </c>
      <c r="M2163" t="b">
        <f>VLOOKUP(A2163,[1]Transactions!$A$2:$Y$3480,5,FALSE)</f>
        <v>1</v>
      </c>
      <c r="N2163" t="str">
        <f>VLOOKUP(A2163,[1]Transactions!$A$2:$Y$3480,6,FALSE)</f>
        <v>Approved</v>
      </c>
      <c r="O2163" t="str">
        <f>VLOOKUP(A2163,[1]Transactions!$A$1:$Y$3480,7,FALSE)</f>
        <v>Solex</v>
      </c>
      <c r="P2163" t="s">
        <v>43</v>
      </c>
      <c r="Q2163">
        <v>71</v>
      </c>
      <c r="R2163" t="s">
        <v>607</v>
      </c>
      <c r="S2163" t="s">
        <v>57</v>
      </c>
      <c r="T2163" t="s">
        <v>46</v>
      </c>
      <c r="U2163" t="s">
        <v>32</v>
      </c>
      <c r="V2163" t="s">
        <v>47</v>
      </c>
      <c r="W2163">
        <v>12</v>
      </c>
      <c r="X2163">
        <v>9</v>
      </c>
      <c r="Y2163">
        <v>11070.19</v>
      </c>
      <c r="Z2163">
        <v>5307.06</v>
      </c>
      <c r="AA2163">
        <v>51</v>
      </c>
      <c r="AB2163">
        <v>11</v>
      </c>
      <c r="AC2163">
        <v>9</v>
      </c>
      <c r="AD2163">
        <v>5763.13</v>
      </c>
      <c r="AE2163">
        <f t="shared" si="234"/>
        <v>4</v>
      </c>
      <c r="AF2163">
        <f t="shared" si="233"/>
        <v>2</v>
      </c>
      <c r="AG2163">
        <f t="shared" si="230"/>
        <v>1</v>
      </c>
      <c r="AH2163">
        <f t="shared" si="231"/>
        <v>421</v>
      </c>
      <c r="AI2163" t="str">
        <f t="shared" si="232"/>
        <v>Platinum Customer</v>
      </c>
    </row>
    <row r="2164" spans="1:35" x14ac:dyDescent="0.3">
      <c r="A2164">
        <v>1996</v>
      </c>
      <c r="B2164" t="s">
        <v>6332</v>
      </c>
      <c r="C2164">
        <v>4556</v>
      </c>
      <c r="D2164" t="s">
        <v>53</v>
      </c>
      <c r="E2164" t="s">
        <v>25</v>
      </c>
      <c r="F2164">
        <v>8</v>
      </c>
      <c r="G2164" t="s">
        <v>6333</v>
      </c>
      <c r="H2164" t="s">
        <v>6334</v>
      </c>
      <c r="I2164" t="str">
        <f>VLOOKUP(A2164,[1]Transactions!$A$2:$Y$3480,8,FALSE)</f>
        <v>Standard</v>
      </c>
      <c r="J2164">
        <f>VLOOKUP(A2164,[1]Transactions!$A$2:$Y$3480,13,FALSE)</f>
        <v>459.46000000000015</v>
      </c>
      <c r="K2164" s="4">
        <f>VLOOKUP(A2164,[1]Transactions!$A$2:$Y$3480,14,FALSE)</f>
        <v>42218</v>
      </c>
      <c r="M2164" t="b">
        <f>VLOOKUP(A2164,[1]Transactions!$A$2:$Y$3480,5,FALSE)</f>
        <v>0</v>
      </c>
      <c r="N2164" t="str">
        <f>VLOOKUP(A2164,[1]Transactions!$A$2:$Y$3480,6,FALSE)</f>
        <v>Approved</v>
      </c>
      <c r="O2164" t="str">
        <f>VLOOKUP(A2164,[1]Transactions!$A$1:$Y$3480,7,FALSE)</f>
        <v>Norco Bicycles</v>
      </c>
      <c r="P2164" t="s">
        <v>28</v>
      </c>
      <c r="Q2164">
        <v>4</v>
      </c>
      <c r="R2164" t="s">
        <v>165</v>
      </c>
      <c r="S2164" t="s">
        <v>119</v>
      </c>
      <c r="T2164" t="s">
        <v>31</v>
      </c>
      <c r="U2164" t="s">
        <v>32</v>
      </c>
      <c r="V2164" t="s">
        <v>47</v>
      </c>
      <c r="W2164">
        <v>4</v>
      </c>
      <c r="X2164">
        <v>7</v>
      </c>
      <c r="Y2164">
        <v>6300.45</v>
      </c>
      <c r="Z2164">
        <v>3775.02</v>
      </c>
      <c r="AA2164">
        <v>34</v>
      </c>
      <c r="AB2164">
        <v>13</v>
      </c>
      <c r="AC2164">
        <v>7</v>
      </c>
      <c r="AD2164">
        <v>2525.4299999999998</v>
      </c>
      <c r="AE2164">
        <f t="shared" si="234"/>
        <v>4</v>
      </c>
      <c r="AF2164">
        <f t="shared" si="233"/>
        <v>3</v>
      </c>
      <c r="AG2164">
        <f t="shared" si="230"/>
        <v>3</v>
      </c>
      <c r="AH2164">
        <f t="shared" si="231"/>
        <v>433</v>
      </c>
      <c r="AI2164" t="str">
        <f t="shared" si="232"/>
        <v>Platinum Customer</v>
      </c>
    </row>
    <row r="2165" spans="1:35" x14ac:dyDescent="0.3">
      <c r="A2165">
        <v>1755</v>
      </c>
      <c r="B2165" t="s">
        <v>6335</v>
      </c>
      <c r="C2165">
        <v>2047</v>
      </c>
      <c r="D2165" t="s">
        <v>24</v>
      </c>
      <c r="E2165" t="s">
        <v>25</v>
      </c>
      <c r="F2165">
        <v>11</v>
      </c>
      <c r="G2165" t="s">
        <v>6336</v>
      </c>
      <c r="H2165" t="s">
        <v>6337</v>
      </c>
      <c r="I2165" t="str">
        <f>VLOOKUP(A2165,[1]Transactions!$A$2:$Y$3480,8,FALSE)</f>
        <v>Standard</v>
      </c>
      <c r="J2165">
        <f>VLOOKUP(A2165,[1]Transactions!$A$2:$Y$3480,13,FALSE)</f>
        <v>1383.6100000000001</v>
      </c>
      <c r="K2165" s="4">
        <f>VLOOKUP(A2165,[1]Transactions!$A$2:$Y$3480,14,FALSE)</f>
        <v>42145</v>
      </c>
      <c r="M2165" t="b">
        <f>VLOOKUP(A2165,[1]Transactions!$A$2:$Y$3480,5,FALSE)</f>
        <v>0</v>
      </c>
      <c r="N2165" t="str">
        <f>VLOOKUP(A2165,[1]Transactions!$A$2:$Y$3480,6,FALSE)</f>
        <v>Approved</v>
      </c>
      <c r="O2165" t="str">
        <f>VLOOKUP(A2165,[1]Transactions!$A$1:$Y$3480,7,FALSE)</f>
        <v>Solex</v>
      </c>
      <c r="P2165" t="s">
        <v>43</v>
      </c>
      <c r="Q2165">
        <v>38</v>
      </c>
      <c r="R2165" t="s">
        <v>295</v>
      </c>
      <c r="S2165" t="s">
        <v>176</v>
      </c>
      <c r="T2165" t="s">
        <v>31</v>
      </c>
      <c r="U2165" t="s">
        <v>32</v>
      </c>
      <c r="V2165" t="s">
        <v>47</v>
      </c>
      <c r="W2165">
        <v>20</v>
      </c>
      <c r="X2165">
        <v>6</v>
      </c>
      <c r="Y2165">
        <v>6597.55</v>
      </c>
      <c r="Z2165">
        <v>3146.21</v>
      </c>
      <c r="AA2165">
        <v>34</v>
      </c>
      <c r="AB2165">
        <v>48</v>
      </c>
      <c r="AC2165">
        <v>6</v>
      </c>
      <c r="AD2165">
        <v>3451.34</v>
      </c>
      <c r="AE2165">
        <f t="shared" si="234"/>
        <v>2</v>
      </c>
      <c r="AF2165">
        <f t="shared" si="233"/>
        <v>3</v>
      </c>
      <c r="AG2165">
        <f t="shared" si="230"/>
        <v>2</v>
      </c>
      <c r="AH2165">
        <f t="shared" si="231"/>
        <v>232</v>
      </c>
      <c r="AI2165" t="str">
        <f t="shared" si="232"/>
        <v>Gold Customerr</v>
      </c>
    </row>
    <row r="2166" spans="1:35" x14ac:dyDescent="0.3">
      <c r="A2166">
        <v>2835</v>
      </c>
      <c r="B2166" t="s">
        <v>6338</v>
      </c>
      <c r="C2166">
        <v>2560</v>
      </c>
      <c r="D2166" t="s">
        <v>24</v>
      </c>
      <c r="E2166" t="s">
        <v>25</v>
      </c>
      <c r="F2166">
        <v>8</v>
      </c>
      <c r="G2166" t="s">
        <v>6339</v>
      </c>
      <c r="I2166" t="str">
        <f>VLOOKUP(A2166,[1]Transactions!$A$2:$Y$3480,8,FALSE)</f>
        <v>Road</v>
      </c>
      <c r="J2166">
        <f>VLOOKUP(A2166,[1]Transactions!$A$2:$Y$3480,13,FALSE)</f>
        <v>104.24000000000001</v>
      </c>
      <c r="K2166" s="4">
        <f>VLOOKUP(A2166,[1]Transactions!$A$2:$Y$3480,14,FALSE)</f>
        <v>40672</v>
      </c>
      <c r="M2166" t="b">
        <f>VLOOKUP(A2166,[1]Transactions!$A$2:$Y$3480,5,FALSE)</f>
        <v>0</v>
      </c>
      <c r="N2166" t="str">
        <f>VLOOKUP(A2166,[1]Transactions!$A$2:$Y$3480,6,FALSE)</f>
        <v>Approved</v>
      </c>
      <c r="O2166" t="str">
        <f>VLOOKUP(A2166,[1]Transactions!$A$1:$Y$3480,7,FALSE)</f>
        <v>Solex</v>
      </c>
      <c r="P2166" t="s">
        <v>43</v>
      </c>
      <c r="Q2166">
        <v>30</v>
      </c>
      <c r="R2166" t="s">
        <v>195</v>
      </c>
      <c r="S2166" t="s">
        <v>119</v>
      </c>
      <c r="T2166" t="s">
        <v>38</v>
      </c>
      <c r="U2166" t="s">
        <v>32</v>
      </c>
      <c r="V2166" t="s">
        <v>47</v>
      </c>
      <c r="W2166">
        <v>2</v>
      </c>
      <c r="X2166">
        <v>3</v>
      </c>
      <c r="Y2166">
        <v>1178.3699999999999</v>
      </c>
      <c r="Z2166">
        <v>849.6</v>
      </c>
      <c r="AA2166">
        <v>23</v>
      </c>
      <c r="AB2166">
        <v>228</v>
      </c>
      <c r="AC2166">
        <v>3</v>
      </c>
      <c r="AD2166">
        <v>328.77</v>
      </c>
      <c r="AE2166">
        <f t="shared" si="234"/>
        <v>1</v>
      </c>
      <c r="AF2166">
        <f t="shared" si="233"/>
        <v>4</v>
      </c>
      <c r="AG2166">
        <f t="shared" si="230"/>
        <v>4</v>
      </c>
      <c r="AH2166">
        <f t="shared" si="231"/>
        <v>144</v>
      </c>
      <c r="AI2166" t="str">
        <f t="shared" si="232"/>
        <v>Bronz customer</v>
      </c>
    </row>
    <row r="2167" spans="1:35" x14ac:dyDescent="0.3">
      <c r="A2167">
        <v>348</v>
      </c>
      <c r="B2167" t="s">
        <v>6340</v>
      </c>
      <c r="C2167">
        <v>2768</v>
      </c>
      <c r="D2167" t="s">
        <v>24</v>
      </c>
      <c r="E2167" t="s">
        <v>25</v>
      </c>
      <c r="F2167">
        <v>10</v>
      </c>
      <c r="G2167" t="s">
        <v>4118</v>
      </c>
      <c r="H2167" t="s">
        <v>6341</v>
      </c>
      <c r="I2167" t="str">
        <f>VLOOKUP(A2167,[1]Transactions!$A$2:$Y$3480,8,FALSE)</f>
        <v>Standard</v>
      </c>
      <c r="J2167">
        <f>VLOOKUP(A2167,[1]Transactions!$A$2:$Y$3480,13,FALSE)</f>
        <v>583.2700000000001</v>
      </c>
      <c r="K2167" s="4">
        <f>VLOOKUP(A2167,[1]Transactions!$A$2:$Y$3480,14,FALSE)</f>
        <v>38750</v>
      </c>
      <c r="M2167" t="b">
        <f>VLOOKUP(A2167,[1]Transactions!$A$2:$Y$3480,5,FALSE)</f>
        <v>0</v>
      </c>
      <c r="N2167" t="str">
        <f>VLOOKUP(A2167,[1]Transactions!$A$2:$Y$3480,6,FALSE)</f>
        <v>Approved</v>
      </c>
      <c r="O2167" t="str">
        <f>VLOOKUP(A2167,[1]Transactions!$A$1:$Y$3480,7,FALSE)</f>
        <v>OHM Cycles</v>
      </c>
      <c r="P2167" t="s">
        <v>28</v>
      </c>
      <c r="Q2167">
        <v>20</v>
      </c>
      <c r="R2167" t="s">
        <v>762</v>
      </c>
      <c r="S2167" t="s">
        <v>57</v>
      </c>
      <c r="T2167" t="s">
        <v>31</v>
      </c>
      <c r="U2167" t="s">
        <v>32</v>
      </c>
      <c r="V2167" t="s">
        <v>33</v>
      </c>
      <c r="W2167">
        <v>9</v>
      </c>
      <c r="X2167">
        <v>6</v>
      </c>
      <c r="Y2167">
        <v>5562.58</v>
      </c>
      <c r="Z2167">
        <v>3490.59</v>
      </c>
      <c r="AA2167">
        <v>39</v>
      </c>
      <c r="AB2167">
        <v>125</v>
      </c>
      <c r="AC2167">
        <v>6</v>
      </c>
      <c r="AD2167">
        <v>2071.9899999999998</v>
      </c>
      <c r="AE2167">
        <f t="shared" si="234"/>
        <v>1</v>
      </c>
      <c r="AF2167">
        <f t="shared" si="233"/>
        <v>3</v>
      </c>
      <c r="AG2167">
        <f t="shared" si="230"/>
        <v>3</v>
      </c>
      <c r="AH2167">
        <f t="shared" si="231"/>
        <v>133</v>
      </c>
      <c r="AI2167" t="str">
        <f t="shared" si="232"/>
        <v>Bronz customer</v>
      </c>
    </row>
    <row r="2168" spans="1:35" x14ac:dyDescent="0.3">
      <c r="A2168">
        <v>2966</v>
      </c>
      <c r="B2168" t="s">
        <v>6342</v>
      </c>
      <c r="C2168">
        <v>2010</v>
      </c>
      <c r="D2168" t="s">
        <v>24</v>
      </c>
      <c r="E2168" t="s">
        <v>25</v>
      </c>
      <c r="F2168">
        <v>9</v>
      </c>
      <c r="G2168" t="s">
        <v>4940</v>
      </c>
      <c r="H2168" t="s">
        <v>6343</v>
      </c>
      <c r="I2168" t="str">
        <f>VLOOKUP(A2168,[1]Transactions!$A$2:$Y$3480,8,FALSE)</f>
        <v>Standard</v>
      </c>
      <c r="J2168">
        <f>VLOOKUP(A2168,[1]Transactions!$A$2:$Y$3480,13,FALSE)</f>
        <v>448.67999999999995</v>
      </c>
      <c r="K2168" s="4">
        <f>VLOOKUP(A2168,[1]Transactions!$A$2:$Y$3480,14,FALSE)</f>
        <v>42688</v>
      </c>
      <c r="M2168" t="b">
        <f>VLOOKUP(A2168,[1]Transactions!$A$2:$Y$3480,5,FALSE)</f>
        <v>1</v>
      </c>
      <c r="N2168" t="str">
        <f>VLOOKUP(A2168,[1]Transactions!$A$2:$Y$3480,6,FALSE)</f>
        <v>Approved</v>
      </c>
      <c r="O2168" t="str">
        <f>VLOOKUP(A2168,[1]Transactions!$A$1:$Y$3480,7,FALSE)</f>
        <v>Giant Bicycles</v>
      </c>
      <c r="P2168" t="s">
        <v>43</v>
      </c>
      <c r="Q2168">
        <v>81</v>
      </c>
      <c r="R2168" t="s">
        <v>130</v>
      </c>
      <c r="S2168" t="s">
        <v>30</v>
      </c>
      <c r="T2168" t="s">
        <v>31</v>
      </c>
      <c r="U2168" t="s">
        <v>32</v>
      </c>
      <c r="V2168" t="s">
        <v>33</v>
      </c>
      <c r="W2168">
        <v>5</v>
      </c>
      <c r="X2168">
        <v>5</v>
      </c>
      <c r="Y2168">
        <v>5009.32</v>
      </c>
      <c r="Z2168">
        <v>2380.1</v>
      </c>
      <c r="AA2168">
        <v>51</v>
      </c>
      <c r="AB2168">
        <v>32</v>
      </c>
      <c r="AC2168">
        <v>5</v>
      </c>
      <c r="AD2168">
        <v>2629.22</v>
      </c>
      <c r="AE2168">
        <f t="shared" si="234"/>
        <v>3</v>
      </c>
      <c r="AF2168">
        <f>_xlfn.IFS(AC2168&gt;=14,1,AND(AC2168&lt;=14,AC2168&gt;7),2,AND(AC2168&lt;=7,AC2168&gt;=5),3,AND(AC2168&lt;=4,AC2168&gt;0),4)</f>
        <v>3</v>
      </c>
      <c r="AG2168">
        <f t="shared" si="230"/>
        <v>3</v>
      </c>
      <c r="AH2168">
        <f t="shared" si="231"/>
        <v>333</v>
      </c>
      <c r="AI2168" t="str">
        <f t="shared" si="232"/>
        <v>Silver Customer</v>
      </c>
    </row>
    <row r="2169" spans="1:35" x14ac:dyDescent="0.3">
      <c r="A2169">
        <v>2879</v>
      </c>
      <c r="B2169" t="s">
        <v>6344</v>
      </c>
      <c r="C2169">
        <v>3179</v>
      </c>
      <c r="D2169" t="s">
        <v>40</v>
      </c>
      <c r="E2169" t="s">
        <v>25</v>
      </c>
      <c r="F2169">
        <v>9</v>
      </c>
      <c r="G2169" t="s">
        <v>6345</v>
      </c>
      <c r="H2169" t="s">
        <v>6346</v>
      </c>
      <c r="I2169" t="str">
        <f>VLOOKUP(A2169,[1]Transactions!$A$2:$Y$3480,8,FALSE)</f>
        <v>Standard</v>
      </c>
      <c r="J2169">
        <f>VLOOKUP(A2169,[1]Transactions!$A$2:$Y$3480,13,FALSE)</f>
        <v>17.869999999999997</v>
      </c>
      <c r="K2169" s="4">
        <f>VLOOKUP(A2169,[1]Transactions!$A$2:$Y$3480,14,FALSE)</f>
        <v>37659</v>
      </c>
      <c r="M2169" t="b">
        <f>VLOOKUP(A2169,[1]Transactions!$A$2:$Y$3480,5,FALSE)</f>
        <v>0</v>
      </c>
      <c r="N2169" t="str">
        <f>VLOOKUP(A2169,[1]Transactions!$A$2:$Y$3480,6,FALSE)</f>
        <v>Approved</v>
      </c>
      <c r="O2169" t="str">
        <f>VLOOKUP(A2169,[1]Transactions!$A$1:$Y$3480,7,FALSE)</f>
        <v>Solex</v>
      </c>
      <c r="P2169" t="s">
        <v>43</v>
      </c>
      <c r="Q2169">
        <v>62</v>
      </c>
      <c r="R2169" t="s">
        <v>425</v>
      </c>
      <c r="S2169" t="s">
        <v>7272</v>
      </c>
      <c r="T2169" t="s">
        <v>31</v>
      </c>
      <c r="U2169" t="s">
        <v>32</v>
      </c>
      <c r="V2169" t="s">
        <v>33</v>
      </c>
      <c r="W2169">
        <v>5</v>
      </c>
      <c r="X2169">
        <v>8</v>
      </c>
      <c r="Y2169">
        <v>9983.98</v>
      </c>
      <c r="Z2169">
        <v>4411.87</v>
      </c>
      <c r="AA2169">
        <v>46</v>
      </c>
      <c r="AB2169">
        <v>14</v>
      </c>
      <c r="AC2169">
        <v>8</v>
      </c>
      <c r="AD2169">
        <v>5572.11</v>
      </c>
      <c r="AE2169">
        <f t="shared" si="234"/>
        <v>4</v>
      </c>
      <c r="AF2169">
        <f t="shared" si="233"/>
        <v>2</v>
      </c>
      <c r="AG2169">
        <f t="shared" si="230"/>
        <v>1</v>
      </c>
      <c r="AH2169">
        <f t="shared" si="231"/>
        <v>421</v>
      </c>
      <c r="AI2169" t="str">
        <f t="shared" si="232"/>
        <v>Platinum Customer</v>
      </c>
    </row>
    <row r="2170" spans="1:35" x14ac:dyDescent="0.3">
      <c r="A2170">
        <v>2570</v>
      </c>
      <c r="B2170" t="s">
        <v>6347</v>
      </c>
      <c r="C2170">
        <v>4812</v>
      </c>
      <c r="D2170" t="s">
        <v>53</v>
      </c>
      <c r="E2170" t="s">
        <v>25</v>
      </c>
      <c r="F2170">
        <v>3</v>
      </c>
      <c r="G2170" t="s">
        <v>6348</v>
      </c>
      <c r="H2170" t="s">
        <v>6349</v>
      </c>
      <c r="I2170" t="str">
        <f>VLOOKUP(A2170,[1]Transactions!$A$2:$Y$3480,8,FALSE)</f>
        <v>Standard</v>
      </c>
      <c r="J2170">
        <f>VLOOKUP(A2170,[1]Transactions!$A$2:$Y$3480,13,FALSE)</f>
        <v>15.080000000000005</v>
      </c>
      <c r="K2170" s="4">
        <f>VLOOKUP(A2170,[1]Transactions!$A$2:$Y$3480,14,FALSE)</f>
        <v>34165</v>
      </c>
      <c r="M2170" t="b">
        <f>VLOOKUP(A2170,[1]Transactions!$A$2:$Y$3480,5,FALSE)</f>
        <v>0</v>
      </c>
      <c r="N2170" t="str">
        <f>VLOOKUP(A2170,[1]Transactions!$A$2:$Y$3480,6,FALSE)</f>
        <v>Approved</v>
      </c>
      <c r="O2170" t="str">
        <f>VLOOKUP(A2170,[1]Transactions!$A$1:$Y$3480,7,FALSE)</f>
        <v>WeareA2B</v>
      </c>
      <c r="P2170" t="s">
        <v>28</v>
      </c>
      <c r="Q2170">
        <v>13</v>
      </c>
      <c r="R2170" t="s">
        <v>118</v>
      </c>
      <c r="S2170" t="s">
        <v>45</v>
      </c>
      <c r="T2170" t="s">
        <v>31</v>
      </c>
      <c r="U2170" t="s">
        <v>32</v>
      </c>
      <c r="V2170" t="s">
        <v>33</v>
      </c>
      <c r="W2170">
        <v>18</v>
      </c>
      <c r="X2170">
        <v>7</v>
      </c>
      <c r="Y2170">
        <v>7426.35</v>
      </c>
      <c r="Z2170">
        <v>3081.04</v>
      </c>
      <c r="AA2170">
        <v>43</v>
      </c>
      <c r="AB2170">
        <v>93</v>
      </c>
      <c r="AC2170">
        <v>7</v>
      </c>
      <c r="AD2170">
        <v>4345.3100000000004</v>
      </c>
      <c r="AE2170">
        <f t="shared" si="234"/>
        <v>1</v>
      </c>
      <c r="AF2170">
        <f t="shared" si="233"/>
        <v>3</v>
      </c>
      <c r="AG2170">
        <f t="shared" si="230"/>
        <v>1</v>
      </c>
      <c r="AH2170">
        <f t="shared" si="231"/>
        <v>131</v>
      </c>
      <c r="AI2170" t="str">
        <f t="shared" si="232"/>
        <v>Bronz customer</v>
      </c>
    </row>
    <row r="2171" spans="1:35" x14ac:dyDescent="0.3">
      <c r="A2171">
        <v>2337</v>
      </c>
      <c r="B2171" t="s">
        <v>6350</v>
      </c>
      <c r="C2171">
        <v>2477</v>
      </c>
      <c r="D2171" t="s">
        <v>24</v>
      </c>
      <c r="E2171" t="s">
        <v>25</v>
      </c>
      <c r="F2171">
        <v>6</v>
      </c>
      <c r="G2171" t="s">
        <v>6351</v>
      </c>
      <c r="H2171" t="s">
        <v>6352</v>
      </c>
      <c r="I2171" t="str">
        <f>VLOOKUP(A2171,[1]Transactions!$A$2:$Y$3480,8,FALSE)</f>
        <v>Standard</v>
      </c>
      <c r="J2171">
        <f>VLOOKUP(A2171,[1]Transactions!$A$2:$Y$3480,13,FALSE)</f>
        <v>182.81000000000017</v>
      </c>
      <c r="K2171" s="4">
        <f>VLOOKUP(A2171,[1]Transactions!$A$2:$Y$3480,14,FALSE)</f>
        <v>39880</v>
      </c>
      <c r="M2171" t="b">
        <f>VLOOKUP(A2171,[1]Transactions!$A$2:$Y$3480,5,FALSE)</f>
        <v>1</v>
      </c>
      <c r="N2171" t="str">
        <f>VLOOKUP(A2171,[1]Transactions!$A$2:$Y$3480,6,FALSE)</f>
        <v>Approved</v>
      </c>
      <c r="O2171" t="str">
        <f>VLOOKUP(A2171,[1]Transactions!$A$1:$Y$3480,7,FALSE)</f>
        <v>Norco Bicycles</v>
      </c>
      <c r="P2171" t="s">
        <v>43</v>
      </c>
      <c r="Q2171">
        <v>47</v>
      </c>
      <c r="R2171" t="s">
        <v>1049</v>
      </c>
      <c r="S2171" t="s">
        <v>30</v>
      </c>
      <c r="T2171" t="s">
        <v>31</v>
      </c>
      <c r="U2171" t="s">
        <v>32</v>
      </c>
      <c r="V2171" t="s">
        <v>47</v>
      </c>
      <c r="W2171">
        <v>1</v>
      </c>
      <c r="X2171">
        <v>3</v>
      </c>
      <c r="Y2171">
        <v>2169.36</v>
      </c>
      <c r="Z2171">
        <v>1770.93</v>
      </c>
      <c r="AA2171">
        <v>20</v>
      </c>
      <c r="AB2171">
        <v>172</v>
      </c>
      <c r="AC2171">
        <v>3</v>
      </c>
      <c r="AD2171">
        <v>398.43</v>
      </c>
      <c r="AE2171">
        <f t="shared" si="234"/>
        <v>1</v>
      </c>
      <c r="AF2171">
        <f t="shared" si="233"/>
        <v>4</v>
      </c>
      <c r="AG2171">
        <f t="shared" si="230"/>
        <v>4</v>
      </c>
      <c r="AH2171">
        <f t="shared" si="231"/>
        <v>144</v>
      </c>
      <c r="AI2171" t="str">
        <f t="shared" si="232"/>
        <v>Bronz customer</v>
      </c>
    </row>
    <row r="2172" spans="1:35" x14ac:dyDescent="0.3">
      <c r="A2172">
        <v>1252</v>
      </c>
      <c r="B2172" t="s">
        <v>6353</v>
      </c>
      <c r="C2172">
        <v>4806</v>
      </c>
      <c r="D2172" t="s">
        <v>53</v>
      </c>
      <c r="E2172" t="s">
        <v>25</v>
      </c>
      <c r="F2172">
        <v>4</v>
      </c>
      <c r="G2172" t="s">
        <v>4620</v>
      </c>
      <c r="H2172" t="s">
        <v>6354</v>
      </c>
      <c r="I2172" t="str">
        <f>VLOOKUP(A2172,[1]Transactions!$A$2:$Y$3480,8,FALSE)</f>
        <v>Standard</v>
      </c>
      <c r="J2172">
        <f>VLOOKUP(A2172,[1]Transactions!$A$2:$Y$3480,13,FALSE)</f>
        <v>751.02</v>
      </c>
      <c r="K2172" s="4">
        <f>VLOOKUP(A2172,[1]Transactions!$A$2:$Y$3480,14,FALSE)</f>
        <v>40618</v>
      </c>
      <c r="M2172" t="b">
        <f>VLOOKUP(A2172,[1]Transactions!$A$2:$Y$3480,5,FALSE)</f>
        <v>1</v>
      </c>
      <c r="N2172" t="str">
        <f>VLOOKUP(A2172,[1]Transactions!$A$2:$Y$3480,6,FALSE)</f>
        <v>Approved</v>
      </c>
      <c r="O2172" t="str">
        <f>VLOOKUP(A2172,[1]Transactions!$A$1:$Y$3480,7,FALSE)</f>
        <v>Solex</v>
      </c>
      <c r="P2172" t="s">
        <v>28</v>
      </c>
      <c r="Q2172">
        <v>46</v>
      </c>
      <c r="R2172" t="s">
        <v>1071</v>
      </c>
      <c r="S2172" t="s">
        <v>119</v>
      </c>
      <c r="T2172" t="s">
        <v>31</v>
      </c>
      <c r="U2172" t="s">
        <v>32</v>
      </c>
      <c r="V2172" t="s">
        <v>33</v>
      </c>
      <c r="W2172">
        <v>14</v>
      </c>
      <c r="X2172">
        <v>7</v>
      </c>
      <c r="Y2172">
        <v>9665.09</v>
      </c>
      <c r="Z2172">
        <v>5116.78</v>
      </c>
      <c r="AA2172">
        <v>55</v>
      </c>
      <c r="AB2172">
        <v>9</v>
      </c>
      <c r="AC2172">
        <v>7</v>
      </c>
      <c r="AD2172">
        <v>4548.3100000000004</v>
      </c>
      <c r="AE2172">
        <f t="shared" si="234"/>
        <v>4</v>
      </c>
      <c r="AF2172">
        <f t="shared" si="233"/>
        <v>3</v>
      </c>
      <c r="AG2172">
        <f t="shared" si="230"/>
        <v>1</v>
      </c>
      <c r="AH2172">
        <f t="shared" si="231"/>
        <v>431</v>
      </c>
      <c r="AI2172" t="str">
        <f t="shared" si="232"/>
        <v>Platinum Customer</v>
      </c>
    </row>
    <row r="2173" spans="1:35" x14ac:dyDescent="0.3">
      <c r="A2173">
        <v>826</v>
      </c>
      <c r="B2173" t="s">
        <v>6355</v>
      </c>
      <c r="C2173">
        <v>2759</v>
      </c>
      <c r="D2173" t="s">
        <v>24</v>
      </c>
      <c r="E2173" t="s">
        <v>25</v>
      </c>
      <c r="F2173">
        <v>8</v>
      </c>
      <c r="G2173" t="s">
        <v>3103</v>
      </c>
      <c r="H2173" t="s">
        <v>6356</v>
      </c>
      <c r="I2173" t="str">
        <f>VLOOKUP(A2173,[1]Transactions!$A$2:$Y$3480,8,FALSE)</f>
        <v>Road</v>
      </c>
      <c r="J2173">
        <f>VLOOKUP(A2173,[1]Transactions!$A$2:$Y$3480,13,FALSE)</f>
        <v>64.92999999999995</v>
      </c>
      <c r="K2173" s="4">
        <f>VLOOKUP(A2173,[1]Transactions!$A$2:$Y$3480,14,FALSE)</f>
        <v>36668</v>
      </c>
      <c r="M2173" t="b">
        <f>VLOOKUP(A2173,[1]Transactions!$A$2:$Y$3480,5,FALSE)</f>
        <v>0</v>
      </c>
      <c r="N2173" t="str">
        <f>VLOOKUP(A2173,[1]Transactions!$A$2:$Y$3480,6,FALSE)</f>
        <v>Approved</v>
      </c>
      <c r="O2173" t="str">
        <f>VLOOKUP(A2173,[1]Transactions!$A$1:$Y$3480,7,FALSE)</f>
        <v>Giant Bicycles</v>
      </c>
      <c r="P2173" t="s">
        <v>28</v>
      </c>
      <c r="Q2173">
        <v>92</v>
      </c>
      <c r="R2173" t="s">
        <v>1071</v>
      </c>
      <c r="S2173" t="s">
        <v>45</v>
      </c>
      <c r="T2173" t="s">
        <v>31</v>
      </c>
      <c r="U2173" t="s">
        <v>32</v>
      </c>
      <c r="V2173" t="s">
        <v>33</v>
      </c>
      <c r="W2173">
        <v>1</v>
      </c>
      <c r="X2173">
        <v>4</v>
      </c>
      <c r="Y2173">
        <v>4829.57</v>
      </c>
      <c r="Z2173">
        <v>3374.96</v>
      </c>
      <c r="AA2173">
        <v>21</v>
      </c>
      <c r="AB2173">
        <v>4</v>
      </c>
      <c r="AC2173">
        <v>4</v>
      </c>
      <c r="AD2173">
        <v>1454.61</v>
      </c>
      <c r="AE2173">
        <f t="shared" si="234"/>
        <v>4</v>
      </c>
      <c r="AF2173">
        <f t="shared" si="233"/>
        <v>4</v>
      </c>
      <c r="AG2173">
        <f t="shared" si="230"/>
        <v>4</v>
      </c>
      <c r="AH2173">
        <f t="shared" si="231"/>
        <v>444</v>
      </c>
      <c r="AI2173" t="str">
        <f t="shared" si="232"/>
        <v>Platinum Customer</v>
      </c>
    </row>
    <row r="2174" spans="1:35" x14ac:dyDescent="0.3">
      <c r="A2174">
        <v>469</v>
      </c>
      <c r="B2174" t="s">
        <v>6357</v>
      </c>
      <c r="C2174">
        <v>2074</v>
      </c>
      <c r="D2174" t="s">
        <v>24</v>
      </c>
      <c r="E2174" t="s">
        <v>25</v>
      </c>
      <c r="F2174">
        <v>12</v>
      </c>
      <c r="G2174" t="s">
        <v>6358</v>
      </c>
      <c r="H2174" t="s">
        <v>6359</v>
      </c>
      <c r="I2174" t="str">
        <f>VLOOKUP(A2174,[1]Transactions!$A$2:$Y$3480,8,FALSE)</f>
        <v>Standard</v>
      </c>
      <c r="J2174">
        <f>VLOOKUP(A2174,[1]Transactions!$A$2:$Y$3480,13,FALSE)</f>
        <v>1069.5500000000002</v>
      </c>
      <c r="K2174" s="4">
        <f>VLOOKUP(A2174,[1]Transactions!$A$2:$Y$3480,14,FALSE)</f>
        <v>38216</v>
      </c>
      <c r="M2174" t="b">
        <f>VLOOKUP(A2174,[1]Transactions!$A$2:$Y$3480,5,FALSE)</f>
        <v>0</v>
      </c>
      <c r="N2174" t="str">
        <f>VLOOKUP(A2174,[1]Transactions!$A$2:$Y$3480,6,FALSE)</f>
        <v>Approved</v>
      </c>
      <c r="O2174" t="str">
        <f>VLOOKUP(A2174,[1]Transactions!$A$1:$Y$3480,7,FALSE)</f>
        <v>WeareA2B</v>
      </c>
      <c r="P2174" t="s">
        <v>28</v>
      </c>
      <c r="Q2174">
        <v>91</v>
      </c>
      <c r="R2174" t="s">
        <v>107</v>
      </c>
      <c r="S2174" t="s">
        <v>45</v>
      </c>
      <c r="T2174" t="s">
        <v>46</v>
      </c>
      <c r="U2174" t="s">
        <v>32</v>
      </c>
      <c r="V2174" t="s">
        <v>33</v>
      </c>
      <c r="W2174">
        <v>3</v>
      </c>
      <c r="X2174">
        <v>10</v>
      </c>
      <c r="Y2174">
        <v>7566.66</v>
      </c>
      <c r="Z2174">
        <v>3389.45</v>
      </c>
      <c r="AA2174">
        <v>24</v>
      </c>
      <c r="AB2174">
        <v>101</v>
      </c>
      <c r="AC2174">
        <v>10</v>
      </c>
      <c r="AD2174">
        <v>4177.21</v>
      </c>
      <c r="AE2174">
        <f t="shared" si="234"/>
        <v>1</v>
      </c>
      <c r="AF2174">
        <f t="shared" si="233"/>
        <v>2</v>
      </c>
      <c r="AG2174">
        <f t="shared" si="230"/>
        <v>2</v>
      </c>
      <c r="AH2174">
        <f t="shared" si="231"/>
        <v>122</v>
      </c>
      <c r="AI2174" t="str">
        <f t="shared" si="232"/>
        <v>Bronz customer</v>
      </c>
    </row>
    <row r="2175" spans="1:35" x14ac:dyDescent="0.3">
      <c r="A2175">
        <v>1734</v>
      </c>
      <c r="B2175" t="s">
        <v>6360</v>
      </c>
      <c r="C2175">
        <v>4558</v>
      </c>
      <c r="D2175" t="s">
        <v>53</v>
      </c>
      <c r="E2175" t="s">
        <v>25</v>
      </c>
      <c r="F2175">
        <v>4</v>
      </c>
      <c r="G2175" t="s">
        <v>6361</v>
      </c>
      <c r="H2175" t="s">
        <v>6362</v>
      </c>
      <c r="I2175" t="str">
        <f>VLOOKUP(A2175,[1]Transactions!$A$2:$Y$3480,8,FALSE)</f>
        <v>Road</v>
      </c>
      <c r="J2175">
        <f>VLOOKUP(A2175,[1]Transactions!$A$2:$Y$3480,13,FALSE)</f>
        <v>199.09999999999991</v>
      </c>
      <c r="K2175" s="4">
        <f>VLOOKUP(A2175,[1]Transactions!$A$2:$Y$3480,14,FALSE)</f>
        <v>37668</v>
      </c>
      <c r="M2175" t="b">
        <f>VLOOKUP(A2175,[1]Transactions!$A$2:$Y$3480,5,FALSE)</f>
        <v>1</v>
      </c>
      <c r="N2175" t="str">
        <f>VLOOKUP(A2175,[1]Transactions!$A$2:$Y$3480,6,FALSE)</f>
        <v>Approved</v>
      </c>
      <c r="O2175" t="str">
        <f>VLOOKUP(A2175,[1]Transactions!$A$1:$Y$3480,7,FALSE)</f>
        <v>OHM Cycles</v>
      </c>
      <c r="P2175" t="s">
        <v>43</v>
      </c>
      <c r="Q2175">
        <v>88</v>
      </c>
      <c r="R2175" t="s">
        <v>187</v>
      </c>
      <c r="S2175" t="s">
        <v>57</v>
      </c>
      <c r="T2175" t="s">
        <v>31</v>
      </c>
      <c r="U2175" t="s">
        <v>32</v>
      </c>
      <c r="V2175" t="s">
        <v>33</v>
      </c>
      <c r="W2175">
        <v>11</v>
      </c>
      <c r="X2175">
        <v>2</v>
      </c>
      <c r="Y2175">
        <v>1998.59</v>
      </c>
      <c r="Z2175">
        <v>1075.5899999999999</v>
      </c>
      <c r="AA2175">
        <v>42</v>
      </c>
      <c r="AB2175">
        <v>25</v>
      </c>
      <c r="AC2175">
        <v>2</v>
      </c>
      <c r="AD2175">
        <v>923</v>
      </c>
      <c r="AE2175">
        <f t="shared" si="234"/>
        <v>3</v>
      </c>
      <c r="AF2175">
        <f t="shared" si="233"/>
        <v>4</v>
      </c>
      <c r="AG2175">
        <f t="shared" si="230"/>
        <v>4</v>
      </c>
      <c r="AH2175">
        <f t="shared" si="231"/>
        <v>344</v>
      </c>
      <c r="AI2175" t="str">
        <f t="shared" si="232"/>
        <v>Silver Customer</v>
      </c>
    </row>
    <row r="2176" spans="1:35" x14ac:dyDescent="0.3">
      <c r="A2176">
        <v>1087</v>
      </c>
      <c r="B2176" t="s">
        <v>6363</v>
      </c>
      <c r="C2176">
        <v>3029</v>
      </c>
      <c r="D2176" t="s">
        <v>40</v>
      </c>
      <c r="E2176" t="s">
        <v>25</v>
      </c>
      <c r="F2176">
        <v>5</v>
      </c>
      <c r="G2176" t="s">
        <v>6364</v>
      </c>
      <c r="H2176" t="s">
        <v>6365</v>
      </c>
      <c r="I2176" t="str">
        <f>VLOOKUP(A2176,[1]Transactions!$A$2:$Y$3480,8,FALSE)</f>
        <v>Road</v>
      </c>
      <c r="J2176">
        <f>VLOOKUP(A2176,[1]Transactions!$A$2:$Y$3480,13,FALSE)</f>
        <v>745.94</v>
      </c>
      <c r="K2176" s="4">
        <f>VLOOKUP(A2176,[1]Transactions!$A$2:$Y$3480,14,FALSE)</f>
        <v>38693</v>
      </c>
      <c r="M2176" t="b">
        <f>VLOOKUP(A2176,[1]Transactions!$A$2:$Y$3480,5,FALSE)</f>
        <v>1</v>
      </c>
      <c r="N2176" t="str">
        <f>VLOOKUP(A2176,[1]Transactions!$A$2:$Y$3480,6,FALSE)</f>
        <v>Approved</v>
      </c>
      <c r="O2176" t="str">
        <f>VLOOKUP(A2176,[1]Transactions!$A$1:$Y$3480,7,FALSE)</f>
        <v>Trek Bicycles</v>
      </c>
      <c r="P2176" t="s">
        <v>43</v>
      </c>
      <c r="Q2176">
        <v>39</v>
      </c>
      <c r="R2176" t="s">
        <v>641</v>
      </c>
      <c r="S2176" t="s">
        <v>45</v>
      </c>
      <c r="T2176" t="s">
        <v>31</v>
      </c>
      <c r="U2176" t="s">
        <v>32</v>
      </c>
      <c r="V2176" t="s">
        <v>33</v>
      </c>
      <c r="W2176">
        <v>8</v>
      </c>
      <c r="X2176">
        <v>3</v>
      </c>
      <c r="Y2176">
        <v>3535.79</v>
      </c>
      <c r="Z2176">
        <v>2014.22</v>
      </c>
      <c r="AA2176">
        <v>41</v>
      </c>
      <c r="AB2176">
        <v>14</v>
      </c>
      <c r="AC2176">
        <v>3</v>
      </c>
      <c r="AD2176">
        <v>1521.57</v>
      </c>
      <c r="AE2176">
        <f t="shared" si="234"/>
        <v>4</v>
      </c>
      <c r="AF2176">
        <f t="shared" si="233"/>
        <v>4</v>
      </c>
      <c r="AG2176">
        <f t="shared" si="230"/>
        <v>4</v>
      </c>
      <c r="AH2176">
        <f t="shared" si="231"/>
        <v>444</v>
      </c>
      <c r="AI2176" t="str">
        <f t="shared" si="232"/>
        <v>Platinum Customer</v>
      </c>
    </row>
    <row r="2177" spans="1:35" x14ac:dyDescent="0.3">
      <c r="A2177">
        <v>2072</v>
      </c>
      <c r="B2177" t="s">
        <v>6366</v>
      </c>
      <c r="C2177">
        <v>3043</v>
      </c>
      <c r="D2177" t="s">
        <v>40</v>
      </c>
      <c r="E2177" t="s">
        <v>25</v>
      </c>
      <c r="F2177">
        <v>9</v>
      </c>
      <c r="G2177" t="s">
        <v>6367</v>
      </c>
      <c r="H2177" t="s">
        <v>6368</v>
      </c>
      <c r="I2177" t="str">
        <f>VLOOKUP(A2177,[1]Transactions!$A$2:$Y$3480,8,FALSE)</f>
        <v>Standard</v>
      </c>
      <c r="J2177">
        <f>VLOOKUP(A2177,[1]Transactions!$A$2:$Y$3480,13,FALSE)</f>
        <v>356.5</v>
      </c>
      <c r="K2177" s="4">
        <f>VLOOKUP(A2177,[1]Transactions!$A$2:$Y$3480,14,FALSE)</f>
        <v>34071</v>
      </c>
      <c r="M2177" t="b">
        <f>VLOOKUP(A2177,[1]Transactions!$A$2:$Y$3480,5,FALSE)</f>
        <v>0</v>
      </c>
      <c r="N2177" t="str">
        <f>VLOOKUP(A2177,[1]Transactions!$A$2:$Y$3480,6,FALSE)</f>
        <v>Approved</v>
      </c>
      <c r="O2177" t="str">
        <f>VLOOKUP(A2177,[1]Transactions!$A$1:$Y$3480,7,FALSE)</f>
        <v>Solex</v>
      </c>
      <c r="P2177" t="s">
        <v>43</v>
      </c>
      <c r="Q2177">
        <v>30</v>
      </c>
      <c r="R2177" t="s">
        <v>195</v>
      </c>
      <c r="S2177" t="s">
        <v>45</v>
      </c>
      <c r="T2177" t="s">
        <v>31</v>
      </c>
      <c r="U2177" t="s">
        <v>32</v>
      </c>
      <c r="V2177" t="s">
        <v>33</v>
      </c>
      <c r="W2177">
        <v>9</v>
      </c>
      <c r="X2177">
        <v>13</v>
      </c>
      <c r="Y2177">
        <v>11845.44</v>
      </c>
      <c r="Z2177">
        <v>7708.6</v>
      </c>
      <c r="AA2177">
        <v>60</v>
      </c>
      <c r="AB2177">
        <v>8</v>
      </c>
      <c r="AC2177">
        <v>13</v>
      </c>
      <c r="AD2177">
        <v>4136.84</v>
      </c>
      <c r="AE2177">
        <f t="shared" si="234"/>
        <v>4</v>
      </c>
      <c r="AF2177">
        <f t="shared" si="233"/>
        <v>2</v>
      </c>
      <c r="AG2177">
        <f t="shared" si="230"/>
        <v>2</v>
      </c>
      <c r="AH2177">
        <f t="shared" si="231"/>
        <v>422</v>
      </c>
      <c r="AI2177" t="str">
        <f t="shared" si="232"/>
        <v>Platinum Customer</v>
      </c>
    </row>
    <row r="2178" spans="1:35" x14ac:dyDescent="0.3">
      <c r="A2178">
        <v>2865</v>
      </c>
      <c r="B2178" t="s">
        <v>6369</v>
      </c>
      <c r="C2178">
        <v>2099</v>
      </c>
      <c r="D2178" t="s">
        <v>24</v>
      </c>
      <c r="E2178" t="s">
        <v>25</v>
      </c>
      <c r="F2178">
        <v>9</v>
      </c>
      <c r="G2178" t="s">
        <v>6370</v>
      </c>
      <c r="H2178" t="s">
        <v>6371</v>
      </c>
      <c r="I2178" t="str">
        <f>VLOOKUP(A2178,[1]Transactions!$A$2:$Y$3480,8,FALSE)</f>
        <v>Standard</v>
      </c>
      <c r="J2178">
        <f>VLOOKUP(A2178,[1]Transactions!$A$2:$Y$3480,13,FALSE)</f>
        <v>14.229999999999997</v>
      </c>
      <c r="K2178" s="4">
        <f>VLOOKUP(A2178,[1]Transactions!$A$2:$Y$3480,14,FALSE)</f>
        <v>42172</v>
      </c>
      <c r="M2178" t="b">
        <f>VLOOKUP(A2178,[1]Transactions!$A$2:$Y$3480,5,FALSE)</f>
        <v>0</v>
      </c>
      <c r="N2178" t="str">
        <f>VLOOKUP(A2178,[1]Transactions!$A$2:$Y$3480,6,FALSE)</f>
        <v>Approved</v>
      </c>
      <c r="O2178" t="str">
        <f>VLOOKUP(A2178,[1]Transactions!$A$1:$Y$3480,7,FALSE)</f>
        <v>OHM Cycles</v>
      </c>
      <c r="P2178" t="s">
        <v>43</v>
      </c>
      <c r="Q2178">
        <v>11</v>
      </c>
      <c r="R2178" t="s">
        <v>625</v>
      </c>
      <c r="S2178" t="s">
        <v>119</v>
      </c>
      <c r="T2178" t="s">
        <v>46</v>
      </c>
      <c r="U2178" t="s">
        <v>32</v>
      </c>
      <c r="V2178" t="s">
        <v>47</v>
      </c>
      <c r="W2178">
        <v>3</v>
      </c>
      <c r="X2178">
        <v>7</v>
      </c>
      <c r="Y2178">
        <v>11030.02</v>
      </c>
      <c r="Z2178">
        <v>5746.11</v>
      </c>
      <c r="AA2178">
        <v>22</v>
      </c>
      <c r="AB2178">
        <v>0</v>
      </c>
      <c r="AC2178">
        <v>7</v>
      </c>
      <c r="AD2178">
        <v>5283.91</v>
      </c>
      <c r="AE2178">
        <f>_xlfn.IFS(AB2178&gt;=85,1,AND(AB2178&lt;=84,AB2178&gt;44),2,AND(AB2178&lt;=44,AB2178&gt;17),3,AND(AB2178&lt;=18,AB2178&gt;=0),4)</f>
        <v>4</v>
      </c>
      <c r="AF2178">
        <f t="shared" si="233"/>
        <v>3</v>
      </c>
      <c r="AG2178">
        <f t="shared" si="230"/>
        <v>1</v>
      </c>
      <c r="AH2178">
        <f t="shared" si="231"/>
        <v>431</v>
      </c>
      <c r="AI2178" t="str">
        <f t="shared" si="232"/>
        <v>Platinum Customer</v>
      </c>
    </row>
    <row r="2179" spans="1:35" x14ac:dyDescent="0.3">
      <c r="A2179">
        <v>980</v>
      </c>
      <c r="B2179" t="s">
        <v>6372</v>
      </c>
      <c r="C2179">
        <v>2289</v>
      </c>
      <c r="D2179" t="s">
        <v>24</v>
      </c>
      <c r="E2179" t="s">
        <v>25</v>
      </c>
      <c r="F2179">
        <v>8</v>
      </c>
      <c r="G2179" t="s">
        <v>2715</v>
      </c>
      <c r="H2179" t="s">
        <v>6373</v>
      </c>
      <c r="I2179" t="str">
        <f>VLOOKUP(A2179,[1]Transactions!$A$2:$Y$3480,8,FALSE)</f>
        <v>Standard</v>
      </c>
      <c r="J2179">
        <f>VLOOKUP(A2179,[1]Transactions!$A$2:$Y$3480,13,FALSE)</f>
        <v>45.960000000000008</v>
      </c>
      <c r="K2179" s="4">
        <f>VLOOKUP(A2179,[1]Transactions!$A$2:$Y$3480,14,FALSE)</f>
        <v>42295</v>
      </c>
      <c r="M2179" t="b">
        <f>VLOOKUP(A2179,[1]Transactions!$A$2:$Y$3480,5,FALSE)</f>
        <v>1</v>
      </c>
      <c r="N2179" t="str">
        <f>VLOOKUP(A2179,[1]Transactions!$A$2:$Y$3480,6,FALSE)</f>
        <v>Approved</v>
      </c>
      <c r="O2179" t="str">
        <f>VLOOKUP(A2179,[1]Transactions!$A$1:$Y$3480,7,FALSE)</f>
        <v>OHM Cycles</v>
      </c>
      <c r="P2179" t="s">
        <v>43</v>
      </c>
      <c r="Q2179">
        <v>19</v>
      </c>
      <c r="R2179" t="s">
        <v>234</v>
      </c>
      <c r="S2179" t="s">
        <v>30</v>
      </c>
      <c r="T2179" t="s">
        <v>31</v>
      </c>
      <c r="U2179" t="s">
        <v>32</v>
      </c>
      <c r="V2179" t="s">
        <v>47</v>
      </c>
      <c r="W2179">
        <v>8</v>
      </c>
      <c r="X2179">
        <v>4</v>
      </c>
      <c r="Y2179">
        <v>5656.34</v>
      </c>
      <c r="Z2179">
        <v>3015.79</v>
      </c>
      <c r="AA2179">
        <v>42</v>
      </c>
      <c r="AB2179">
        <v>177</v>
      </c>
      <c r="AC2179">
        <v>4</v>
      </c>
      <c r="AD2179">
        <v>2640.55</v>
      </c>
      <c r="AE2179">
        <f t="shared" ref="AE2179:AE2242" si="235">_xlfn.IFS(AB2179&gt;=85,1,AND(AB2179&lt;=81,AB2179&gt;44),2,AND(AB2179&lt;=44,AB2179&gt;17),3,AND(AB2179&lt;=18,AB2179&gt;0),4)</f>
        <v>1</v>
      </c>
      <c r="AF2179">
        <f t="shared" si="233"/>
        <v>4</v>
      </c>
      <c r="AG2179">
        <f t="shared" ref="AG2179:AG2242" si="236">_xlfn.IFS(AD2179&gt;4273.398,1,AND(AD2179&lt;=4273.398,AD2179&gt;2918.195),2,AND(AD2179&lt;=2918.195,AD2179&gt;1905.948),3,AND(AD2179&lt;=1905.948,AD2179&gt;15.08),4)</f>
        <v>3</v>
      </c>
      <c r="AH2179">
        <f t="shared" ref="AH2179:AH2242" si="237">(100*AE2179+10*AF2179+AG2179)</f>
        <v>143</v>
      </c>
      <c r="AI2179" t="str">
        <f t="shared" ref="AI2179:AI2242" si="238">_xlfn.IFS(AH2179&gt;411,"Platinum Customer",AND(AH2179&lt;=411,AH2179&gt;311),"Silver Customer",AND(AH2179&lt;=311,AH2179&gt;144),"Gold Customerr",AND(AH2179&lt;=144,AH2179&gt;111),"Bronz customer")</f>
        <v>Bronz customer</v>
      </c>
    </row>
    <row r="2180" spans="1:35" x14ac:dyDescent="0.3">
      <c r="A2180">
        <v>3440</v>
      </c>
      <c r="B2180" t="s">
        <v>6374</v>
      </c>
      <c r="C2180">
        <v>2221</v>
      </c>
      <c r="D2180" t="s">
        <v>24</v>
      </c>
      <c r="E2180" t="s">
        <v>25</v>
      </c>
      <c r="F2180">
        <v>12</v>
      </c>
      <c r="G2180" t="s">
        <v>6375</v>
      </c>
      <c r="H2180" t="s">
        <v>6376</v>
      </c>
      <c r="I2180" t="str">
        <f>VLOOKUP(A2180,[1]Transactions!$A$2:$Y$3480,8,FALSE)</f>
        <v>Road</v>
      </c>
      <c r="J2180">
        <f>VLOOKUP(A2180,[1]Transactions!$A$2:$Y$3480,13,FALSE)</f>
        <v>167.20999999999998</v>
      </c>
      <c r="K2180" s="4">
        <f>VLOOKUP(A2180,[1]Transactions!$A$2:$Y$3480,14,FALSE)</f>
        <v>38859</v>
      </c>
      <c r="M2180" t="b">
        <f>VLOOKUP(A2180,[1]Transactions!$A$2:$Y$3480,5,FALSE)</f>
        <v>1</v>
      </c>
      <c r="N2180" t="str">
        <f>VLOOKUP(A2180,[1]Transactions!$A$2:$Y$3480,6,FALSE)</f>
        <v>Approved</v>
      </c>
      <c r="O2180" t="str">
        <f>VLOOKUP(A2180,[1]Transactions!$A$1:$Y$3480,7,FALSE)</f>
        <v>Norco Bicycles</v>
      </c>
      <c r="P2180" t="s">
        <v>43</v>
      </c>
      <c r="Q2180">
        <v>18</v>
      </c>
      <c r="R2180" t="s">
        <v>815</v>
      </c>
      <c r="S2180" t="s">
        <v>119</v>
      </c>
      <c r="T2180" t="s">
        <v>31</v>
      </c>
      <c r="U2180" t="s">
        <v>32</v>
      </c>
      <c r="V2180" t="s">
        <v>47</v>
      </c>
      <c r="W2180">
        <v>5</v>
      </c>
      <c r="X2180">
        <v>5</v>
      </c>
      <c r="Y2180">
        <v>5026.7</v>
      </c>
      <c r="Z2180">
        <v>3783.05</v>
      </c>
      <c r="AA2180">
        <v>62</v>
      </c>
      <c r="AB2180">
        <v>32</v>
      </c>
      <c r="AC2180">
        <v>5</v>
      </c>
      <c r="AD2180">
        <v>1243.6500000000001</v>
      </c>
      <c r="AE2180">
        <f t="shared" si="235"/>
        <v>3</v>
      </c>
      <c r="AF2180">
        <f>_xlfn.IFS(AC2180&gt;=14,1,AND(AC2180&lt;=14,AC2180&gt;7),2,AND(AC2180&lt;=7,AC2180&gt;=5),3,AND(AC2180&lt;=4,AC2180&gt;0),4)</f>
        <v>3</v>
      </c>
      <c r="AG2180">
        <f t="shared" si="236"/>
        <v>4</v>
      </c>
      <c r="AH2180">
        <f t="shared" si="237"/>
        <v>334</v>
      </c>
      <c r="AI2180" t="str">
        <f t="shared" si="238"/>
        <v>Silver Customer</v>
      </c>
    </row>
    <row r="2181" spans="1:35" x14ac:dyDescent="0.3">
      <c r="A2181">
        <v>1438</v>
      </c>
      <c r="B2181" t="s">
        <v>6377</v>
      </c>
      <c r="C2181">
        <v>2749</v>
      </c>
      <c r="D2181" t="s">
        <v>24</v>
      </c>
      <c r="E2181" t="s">
        <v>25</v>
      </c>
      <c r="F2181">
        <v>8</v>
      </c>
      <c r="G2181" t="s">
        <v>6378</v>
      </c>
      <c r="H2181" t="s">
        <v>6379</v>
      </c>
      <c r="I2181" t="str">
        <f>VLOOKUP(A2181,[1]Transactions!$A$2:$Y$3480,8,FALSE)</f>
        <v>Standard</v>
      </c>
      <c r="J2181">
        <f>VLOOKUP(A2181,[1]Transactions!$A$2:$Y$3480,13,FALSE)</f>
        <v>751.02</v>
      </c>
      <c r="K2181" s="4">
        <f>VLOOKUP(A2181,[1]Transactions!$A$2:$Y$3480,14,FALSE)</f>
        <v>39526</v>
      </c>
      <c r="M2181" t="b">
        <f>VLOOKUP(A2181,[1]Transactions!$A$2:$Y$3480,5,FALSE)</f>
        <v>0</v>
      </c>
      <c r="N2181" t="str">
        <f>VLOOKUP(A2181,[1]Transactions!$A$2:$Y$3480,6,FALSE)</f>
        <v>Approved</v>
      </c>
      <c r="O2181" t="str">
        <f>VLOOKUP(A2181,[1]Transactions!$A$1:$Y$3480,7,FALSE)</f>
        <v>Solex</v>
      </c>
      <c r="P2181" t="s">
        <v>43</v>
      </c>
      <c r="Q2181">
        <v>27</v>
      </c>
      <c r="R2181" t="s">
        <v>317</v>
      </c>
      <c r="S2181" t="s">
        <v>30</v>
      </c>
      <c r="T2181" t="s">
        <v>31</v>
      </c>
      <c r="U2181" t="s">
        <v>32</v>
      </c>
      <c r="V2181" t="s">
        <v>33</v>
      </c>
      <c r="W2181">
        <v>14</v>
      </c>
      <c r="X2181">
        <v>10</v>
      </c>
      <c r="Y2181">
        <v>10627.41</v>
      </c>
      <c r="Z2181">
        <v>5123.5200000000004</v>
      </c>
      <c r="AA2181">
        <v>44</v>
      </c>
      <c r="AB2181">
        <v>6</v>
      </c>
      <c r="AC2181">
        <v>10</v>
      </c>
      <c r="AD2181">
        <v>5503.89</v>
      </c>
      <c r="AE2181">
        <f t="shared" si="235"/>
        <v>4</v>
      </c>
      <c r="AF2181">
        <f t="shared" ref="AF2181:AF2244" si="239">_xlfn.IFS(AC2181&gt;=14,1,AND(AC2181&lt;=14,AC2181&gt;7),2,AND(AC2181&lt;=7,AC2181&gt;5),3,AND(AC2181&lt;=4,AC2181&gt;0),4)</f>
        <v>2</v>
      </c>
      <c r="AG2181">
        <f t="shared" si="236"/>
        <v>1</v>
      </c>
      <c r="AH2181">
        <f t="shared" si="237"/>
        <v>421</v>
      </c>
      <c r="AI2181" t="str">
        <f t="shared" si="238"/>
        <v>Platinum Customer</v>
      </c>
    </row>
    <row r="2182" spans="1:35" x14ac:dyDescent="0.3">
      <c r="A2182">
        <v>1427</v>
      </c>
      <c r="B2182" t="s">
        <v>6380</v>
      </c>
      <c r="C2182">
        <v>2761</v>
      </c>
      <c r="D2182" t="s">
        <v>24</v>
      </c>
      <c r="E2182" t="s">
        <v>25</v>
      </c>
      <c r="F2182">
        <v>9</v>
      </c>
      <c r="G2182" t="s">
        <v>6381</v>
      </c>
      <c r="H2182" t="s">
        <v>6382</v>
      </c>
      <c r="I2182" t="str">
        <f>VLOOKUP(A2182,[1]Transactions!$A$2:$Y$3480,8,FALSE)</f>
        <v>Standard</v>
      </c>
      <c r="J2182">
        <f>VLOOKUP(A2182,[1]Transactions!$A$2:$Y$3480,13,FALSE)</f>
        <v>459.46000000000015</v>
      </c>
      <c r="K2182" s="4">
        <f>VLOOKUP(A2182,[1]Transactions!$A$2:$Y$3480,14,FALSE)</f>
        <v>36145</v>
      </c>
      <c r="M2182" t="b">
        <f>VLOOKUP(A2182,[1]Transactions!$A$2:$Y$3480,5,FALSE)</f>
        <v>0</v>
      </c>
      <c r="N2182" t="str">
        <f>VLOOKUP(A2182,[1]Transactions!$A$2:$Y$3480,6,FALSE)</f>
        <v>Approved</v>
      </c>
      <c r="O2182" t="str">
        <f>VLOOKUP(A2182,[1]Transactions!$A$1:$Y$3480,7,FALSE)</f>
        <v>Norco Bicycles</v>
      </c>
      <c r="P2182" t="s">
        <v>28</v>
      </c>
      <c r="Q2182">
        <v>14</v>
      </c>
      <c r="R2182" t="s">
        <v>195</v>
      </c>
      <c r="S2182" t="s">
        <v>45</v>
      </c>
      <c r="T2182" t="s">
        <v>46</v>
      </c>
      <c r="U2182" t="s">
        <v>32</v>
      </c>
      <c r="V2182" t="s">
        <v>47</v>
      </c>
      <c r="W2182">
        <v>8</v>
      </c>
      <c r="X2182">
        <v>5</v>
      </c>
      <c r="Y2182">
        <v>5854.77</v>
      </c>
      <c r="Z2182">
        <v>2280.88</v>
      </c>
      <c r="AA2182">
        <v>26</v>
      </c>
      <c r="AB2182">
        <v>59</v>
      </c>
      <c r="AC2182">
        <v>5</v>
      </c>
      <c r="AD2182">
        <v>3573.89</v>
      </c>
      <c r="AE2182">
        <f t="shared" si="235"/>
        <v>2</v>
      </c>
      <c r="AF2182">
        <f>_xlfn.IFS(AC2182&gt;=14,1,AND(AC2182&lt;=14,AC2182&gt;7),2,AND(AC2182&lt;=7,AC2182&gt;=5),3,AND(AC2182&lt;=4,AC2182&gt;0),4)</f>
        <v>3</v>
      </c>
      <c r="AG2182">
        <f t="shared" si="236"/>
        <v>2</v>
      </c>
      <c r="AH2182">
        <f t="shared" si="237"/>
        <v>232</v>
      </c>
      <c r="AI2182" t="str">
        <f t="shared" si="238"/>
        <v>Gold Customerr</v>
      </c>
    </row>
    <row r="2183" spans="1:35" x14ac:dyDescent="0.3">
      <c r="A2183">
        <v>620</v>
      </c>
      <c r="B2183" t="s">
        <v>6383</v>
      </c>
      <c r="C2183">
        <v>4114</v>
      </c>
      <c r="D2183" t="s">
        <v>53</v>
      </c>
      <c r="E2183" t="s">
        <v>25</v>
      </c>
      <c r="F2183">
        <v>3</v>
      </c>
      <c r="G2183" t="s">
        <v>6384</v>
      </c>
      <c r="H2183" t="s">
        <v>6385</v>
      </c>
      <c r="I2183" t="str">
        <f>VLOOKUP(A2183,[1]Transactions!$A$2:$Y$3480,8,FALSE)</f>
        <v>Standard</v>
      </c>
      <c r="J2183">
        <f>VLOOKUP(A2183,[1]Transactions!$A$2:$Y$3480,13,FALSE)</f>
        <v>1230.27</v>
      </c>
      <c r="K2183" s="4">
        <f>VLOOKUP(A2183,[1]Transactions!$A$2:$Y$3480,14,FALSE)</f>
        <v>40336</v>
      </c>
      <c r="M2183" t="b">
        <f>VLOOKUP(A2183,[1]Transactions!$A$2:$Y$3480,5,FALSE)</f>
        <v>0</v>
      </c>
      <c r="N2183" t="str">
        <f>VLOOKUP(A2183,[1]Transactions!$A$2:$Y$3480,6,FALSE)</f>
        <v>Approved</v>
      </c>
      <c r="O2183" t="str">
        <f>VLOOKUP(A2183,[1]Transactions!$A$1:$Y$3480,7,FALSE)</f>
        <v>Giant Bicycles</v>
      </c>
      <c r="P2183" t="s">
        <v>43</v>
      </c>
      <c r="Q2183">
        <v>54</v>
      </c>
      <c r="R2183" t="s">
        <v>641</v>
      </c>
      <c r="S2183" t="s">
        <v>45</v>
      </c>
      <c r="T2183" t="s">
        <v>31</v>
      </c>
      <c r="U2183" t="s">
        <v>32</v>
      </c>
      <c r="V2183" t="s">
        <v>33</v>
      </c>
      <c r="W2183">
        <v>5</v>
      </c>
      <c r="X2183">
        <v>8</v>
      </c>
      <c r="Y2183">
        <v>5422.25</v>
      </c>
      <c r="Z2183">
        <v>3440.95</v>
      </c>
      <c r="AA2183">
        <v>47</v>
      </c>
      <c r="AB2183">
        <v>103</v>
      </c>
      <c r="AC2183">
        <v>8</v>
      </c>
      <c r="AD2183">
        <v>1981.3</v>
      </c>
      <c r="AE2183">
        <f t="shared" si="235"/>
        <v>1</v>
      </c>
      <c r="AF2183">
        <f t="shared" si="239"/>
        <v>2</v>
      </c>
      <c r="AG2183">
        <f t="shared" si="236"/>
        <v>3</v>
      </c>
      <c r="AH2183">
        <f t="shared" si="237"/>
        <v>123</v>
      </c>
      <c r="AI2183" t="str">
        <f t="shared" si="238"/>
        <v>Bronz customer</v>
      </c>
    </row>
    <row r="2184" spans="1:35" x14ac:dyDescent="0.3">
      <c r="A2184">
        <v>1425</v>
      </c>
      <c r="B2184" t="s">
        <v>6386</v>
      </c>
      <c r="C2184">
        <v>2761</v>
      </c>
      <c r="D2184" t="s">
        <v>24</v>
      </c>
      <c r="E2184" t="s">
        <v>25</v>
      </c>
      <c r="F2184">
        <v>7</v>
      </c>
      <c r="G2184" t="s">
        <v>6387</v>
      </c>
      <c r="H2184" t="s">
        <v>6388</v>
      </c>
      <c r="I2184" t="str">
        <f>VLOOKUP(A2184,[1]Transactions!$A$2:$Y$3480,8,FALSE)</f>
        <v>Standard</v>
      </c>
      <c r="J2184">
        <f>VLOOKUP(A2184,[1]Transactions!$A$2:$Y$3480,13,FALSE)</f>
        <v>737.56999999999994</v>
      </c>
      <c r="K2184" s="4">
        <f>VLOOKUP(A2184,[1]Transactions!$A$2:$Y$3480,14,FALSE)</f>
        <v>37873</v>
      </c>
      <c r="M2184" t="b">
        <f>VLOOKUP(A2184,[1]Transactions!$A$2:$Y$3480,5,FALSE)</f>
        <v>0</v>
      </c>
      <c r="N2184" t="str">
        <f>VLOOKUP(A2184,[1]Transactions!$A$2:$Y$3480,6,FALSE)</f>
        <v>Approved</v>
      </c>
      <c r="O2184" t="str">
        <f>VLOOKUP(A2184,[1]Transactions!$A$1:$Y$3480,7,FALSE)</f>
        <v>Norco Bicycles</v>
      </c>
      <c r="P2184" t="s">
        <v>28</v>
      </c>
      <c r="Q2184">
        <v>20</v>
      </c>
      <c r="R2184" t="s">
        <v>307</v>
      </c>
      <c r="S2184" t="s">
        <v>57</v>
      </c>
      <c r="T2184" t="s">
        <v>46</v>
      </c>
      <c r="U2184" t="s">
        <v>32</v>
      </c>
      <c r="V2184" t="s">
        <v>33</v>
      </c>
      <c r="W2184">
        <v>11</v>
      </c>
      <c r="X2184">
        <v>4</v>
      </c>
      <c r="Y2184">
        <v>4470.96</v>
      </c>
      <c r="Z2184">
        <v>1325.96</v>
      </c>
      <c r="AA2184">
        <v>34</v>
      </c>
      <c r="AB2184">
        <v>0</v>
      </c>
      <c r="AC2184">
        <v>4</v>
      </c>
      <c r="AD2184">
        <v>3145</v>
      </c>
      <c r="AE2184">
        <f>_xlfn.IFS(AB2184&gt;=85,1,AND(AB2184&lt;=84,AB2184&gt;44),2,AND(AB2184&lt;=44,AB2184&gt;17),3,AND(AB2184&lt;=18,AB2184&gt;=0),4)</f>
        <v>4</v>
      </c>
      <c r="AF2184">
        <f t="shared" si="239"/>
        <v>4</v>
      </c>
      <c r="AG2184">
        <f t="shared" si="236"/>
        <v>2</v>
      </c>
      <c r="AH2184">
        <f t="shared" si="237"/>
        <v>442</v>
      </c>
      <c r="AI2184" t="str">
        <f t="shared" si="238"/>
        <v>Platinum Customer</v>
      </c>
    </row>
    <row r="2185" spans="1:35" x14ac:dyDescent="0.3">
      <c r="A2185">
        <v>2830</v>
      </c>
      <c r="B2185" t="s">
        <v>6389</v>
      </c>
      <c r="C2185">
        <v>3149</v>
      </c>
      <c r="D2185" t="s">
        <v>40</v>
      </c>
      <c r="E2185" t="s">
        <v>25</v>
      </c>
      <c r="F2185">
        <v>10</v>
      </c>
      <c r="G2185" t="s">
        <v>925</v>
      </c>
      <c r="H2185" t="s">
        <v>6390</v>
      </c>
      <c r="I2185" t="str">
        <f>VLOOKUP(A2185,[1]Transactions!$A$2:$Y$3480,8,FALSE)</f>
        <v>Standard</v>
      </c>
      <c r="J2185">
        <f>VLOOKUP(A2185,[1]Transactions!$A$2:$Y$3480,13,FALSE)</f>
        <v>817.36</v>
      </c>
      <c r="K2185" s="4">
        <f>VLOOKUP(A2185,[1]Transactions!$A$2:$Y$3480,14,FALSE)</f>
        <v>36145</v>
      </c>
      <c r="M2185" t="b">
        <f>VLOOKUP(A2185,[1]Transactions!$A$2:$Y$3480,5,FALSE)</f>
        <v>0</v>
      </c>
      <c r="N2185" t="str">
        <f>VLOOKUP(A2185,[1]Transactions!$A$2:$Y$3480,6,FALSE)</f>
        <v>Approved</v>
      </c>
      <c r="O2185" t="str">
        <f>VLOOKUP(A2185,[1]Transactions!$A$1:$Y$3480,7,FALSE)</f>
        <v>Norco Bicycles</v>
      </c>
      <c r="P2185" t="s">
        <v>28</v>
      </c>
      <c r="Q2185">
        <v>39</v>
      </c>
      <c r="R2185" t="s">
        <v>175</v>
      </c>
      <c r="S2185" t="s">
        <v>119</v>
      </c>
      <c r="T2185" t="s">
        <v>46</v>
      </c>
      <c r="U2185" t="s">
        <v>32</v>
      </c>
      <c r="V2185" t="s">
        <v>47</v>
      </c>
      <c r="W2185">
        <v>9</v>
      </c>
      <c r="X2185">
        <v>5</v>
      </c>
      <c r="Y2185">
        <v>4885.5200000000004</v>
      </c>
      <c r="Z2185">
        <v>2394.7600000000002</v>
      </c>
      <c r="AA2185">
        <v>61</v>
      </c>
      <c r="AB2185">
        <v>95</v>
      </c>
      <c r="AC2185">
        <v>5</v>
      </c>
      <c r="AD2185">
        <v>2490.7600000000002</v>
      </c>
      <c r="AE2185">
        <f t="shared" si="235"/>
        <v>1</v>
      </c>
      <c r="AF2185">
        <f>_xlfn.IFS(AC2185&gt;=14,1,AND(AC2185&lt;=14,AC2185&gt;7),2,AND(AC2185&lt;=7,AC2185&gt;=5),3,AND(AC2185&lt;=4,AC2185&gt;0),4)</f>
        <v>3</v>
      </c>
      <c r="AG2185">
        <f t="shared" si="236"/>
        <v>3</v>
      </c>
      <c r="AH2185">
        <f t="shared" si="237"/>
        <v>133</v>
      </c>
      <c r="AI2185" t="str">
        <f t="shared" si="238"/>
        <v>Bronz customer</v>
      </c>
    </row>
    <row r="2186" spans="1:35" x14ac:dyDescent="0.3">
      <c r="A2186">
        <v>247</v>
      </c>
      <c r="B2186" t="s">
        <v>6391</v>
      </c>
      <c r="C2186">
        <v>2283</v>
      </c>
      <c r="D2186" t="s">
        <v>24</v>
      </c>
      <c r="E2186" t="s">
        <v>25</v>
      </c>
      <c r="F2186">
        <v>4</v>
      </c>
      <c r="G2186" t="s">
        <v>6392</v>
      </c>
      <c r="H2186" t="s">
        <v>6393</v>
      </c>
      <c r="I2186" t="str">
        <f>VLOOKUP(A2186,[1]Transactions!$A$2:$Y$3480,8,FALSE)</f>
        <v>Standard</v>
      </c>
      <c r="J2186">
        <f>VLOOKUP(A2186,[1]Transactions!$A$2:$Y$3480,13,FALSE)</f>
        <v>209.84000000000003</v>
      </c>
      <c r="K2186" s="4">
        <f>VLOOKUP(A2186,[1]Transactions!$A$2:$Y$3480,14,FALSE)</f>
        <v>39880</v>
      </c>
      <c r="M2186" t="b">
        <f>VLOOKUP(A2186,[1]Transactions!$A$2:$Y$3480,5,FALSE)</f>
        <v>1</v>
      </c>
      <c r="N2186" t="str">
        <f>VLOOKUP(A2186,[1]Transactions!$A$2:$Y$3480,6,FALSE)</f>
        <v>Approved</v>
      </c>
      <c r="O2186" t="str">
        <f>VLOOKUP(A2186,[1]Transactions!$A$1:$Y$3480,7,FALSE)</f>
        <v>Norco Bicycles</v>
      </c>
      <c r="P2186" t="s">
        <v>43</v>
      </c>
      <c r="Q2186">
        <v>62</v>
      </c>
      <c r="R2186" t="s">
        <v>4056</v>
      </c>
      <c r="S2186" t="s">
        <v>45</v>
      </c>
      <c r="T2186" t="s">
        <v>46</v>
      </c>
      <c r="U2186" t="s">
        <v>32</v>
      </c>
      <c r="V2186" t="s">
        <v>33</v>
      </c>
      <c r="W2186">
        <v>13</v>
      </c>
      <c r="X2186">
        <v>7</v>
      </c>
      <c r="Y2186">
        <v>9778.3700000000008</v>
      </c>
      <c r="Z2186">
        <v>4865.21</v>
      </c>
      <c r="AA2186">
        <v>37</v>
      </c>
      <c r="AB2186">
        <v>112</v>
      </c>
      <c r="AC2186">
        <v>7</v>
      </c>
      <c r="AD2186">
        <v>4913.16</v>
      </c>
      <c r="AE2186">
        <f t="shared" si="235"/>
        <v>1</v>
      </c>
      <c r="AF2186">
        <f t="shared" si="239"/>
        <v>3</v>
      </c>
      <c r="AG2186">
        <f t="shared" si="236"/>
        <v>1</v>
      </c>
      <c r="AH2186">
        <f t="shared" si="237"/>
        <v>131</v>
      </c>
      <c r="AI2186" t="str">
        <f t="shared" si="238"/>
        <v>Bronz customer</v>
      </c>
    </row>
    <row r="2187" spans="1:35" x14ac:dyDescent="0.3">
      <c r="A2187">
        <v>720</v>
      </c>
      <c r="B2187" t="s">
        <v>6394</v>
      </c>
      <c r="C2187">
        <v>2026</v>
      </c>
      <c r="D2187" t="s">
        <v>24</v>
      </c>
      <c r="E2187" t="s">
        <v>25</v>
      </c>
      <c r="F2187">
        <v>10</v>
      </c>
      <c r="G2187" t="s">
        <v>6395</v>
      </c>
      <c r="H2187" t="s">
        <v>6396</v>
      </c>
      <c r="I2187" t="str">
        <f>VLOOKUP(A2187,[1]Transactions!$A$2:$Y$3480,8,FALSE)</f>
        <v>Standard</v>
      </c>
      <c r="J2187">
        <f>VLOOKUP(A2187,[1]Transactions!$A$2:$Y$3480,13,FALSE)</f>
        <v>198.29000000000002</v>
      </c>
      <c r="K2187" s="4">
        <f>VLOOKUP(A2187,[1]Transactions!$A$2:$Y$3480,14,FALSE)</f>
        <v>38859</v>
      </c>
      <c r="M2187" t="b">
        <f>VLOOKUP(A2187,[1]Transactions!$A$2:$Y$3480,5,FALSE)</f>
        <v>1</v>
      </c>
      <c r="N2187" t="str">
        <f>VLOOKUP(A2187,[1]Transactions!$A$2:$Y$3480,6,FALSE)</f>
        <v>Approved</v>
      </c>
      <c r="O2187" t="str">
        <f>VLOOKUP(A2187,[1]Transactions!$A$1:$Y$3480,7,FALSE)</f>
        <v>Trek Bicycles</v>
      </c>
      <c r="P2187" t="s">
        <v>28</v>
      </c>
      <c r="Q2187">
        <v>67</v>
      </c>
      <c r="R2187" t="s">
        <v>1071</v>
      </c>
      <c r="S2187" t="s">
        <v>57</v>
      </c>
      <c r="T2187" t="s">
        <v>38</v>
      </c>
      <c r="U2187" t="s">
        <v>32</v>
      </c>
      <c r="V2187" t="s">
        <v>47</v>
      </c>
      <c r="W2187">
        <v>6</v>
      </c>
      <c r="X2187">
        <v>10</v>
      </c>
      <c r="Y2187">
        <v>13004.35</v>
      </c>
      <c r="Z2187">
        <v>5792.18</v>
      </c>
      <c r="AA2187">
        <v>88</v>
      </c>
      <c r="AB2187">
        <v>20</v>
      </c>
      <c r="AC2187">
        <v>10</v>
      </c>
      <c r="AD2187">
        <v>7212.17</v>
      </c>
      <c r="AE2187">
        <f t="shared" si="235"/>
        <v>3</v>
      </c>
      <c r="AF2187">
        <f t="shared" si="239"/>
        <v>2</v>
      </c>
      <c r="AG2187">
        <f t="shared" si="236"/>
        <v>1</v>
      </c>
      <c r="AH2187">
        <f t="shared" si="237"/>
        <v>321</v>
      </c>
      <c r="AI2187" t="str">
        <f t="shared" si="238"/>
        <v>Silver Customer</v>
      </c>
    </row>
    <row r="2188" spans="1:35" x14ac:dyDescent="0.3">
      <c r="A2188">
        <v>2168</v>
      </c>
      <c r="B2188" t="s">
        <v>6397</v>
      </c>
      <c r="C2188">
        <v>4061</v>
      </c>
      <c r="D2188" t="s">
        <v>53</v>
      </c>
      <c r="E2188" t="s">
        <v>25</v>
      </c>
      <c r="F2188">
        <v>5</v>
      </c>
      <c r="G2188" t="s">
        <v>6398</v>
      </c>
      <c r="H2188" t="s">
        <v>6399</v>
      </c>
      <c r="I2188" t="str">
        <f>VLOOKUP(A2188,[1]Transactions!$A$2:$Y$3480,8,FALSE)</f>
        <v>Standard</v>
      </c>
      <c r="J2188">
        <f>VLOOKUP(A2188,[1]Transactions!$A$2:$Y$3480,13,FALSE)</f>
        <v>195.33999999999992</v>
      </c>
      <c r="K2188" s="4">
        <f>VLOOKUP(A2188,[1]Transactions!$A$2:$Y$3480,14,FALSE)</f>
        <v>40303</v>
      </c>
      <c r="M2188" t="b">
        <f>VLOOKUP(A2188,[1]Transactions!$A$2:$Y$3480,5,FALSE)</f>
        <v>0</v>
      </c>
      <c r="N2188" t="str">
        <f>VLOOKUP(A2188,[1]Transactions!$A$2:$Y$3480,6,FALSE)</f>
        <v>Approved</v>
      </c>
      <c r="O2188" t="str">
        <f>VLOOKUP(A2188,[1]Transactions!$A$1:$Y$3480,7,FALSE)</f>
        <v>Trek Bicycles</v>
      </c>
      <c r="P2188" t="s">
        <v>28</v>
      </c>
      <c r="Q2188">
        <v>83</v>
      </c>
      <c r="R2188" t="s">
        <v>206</v>
      </c>
      <c r="S2188" t="s">
        <v>45</v>
      </c>
      <c r="T2188" t="s">
        <v>31</v>
      </c>
      <c r="U2188" t="s">
        <v>32</v>
      </c>
      <c r="V2188" t="s">
        <v>33</v>
      </c>
      <c r="W2188">
        <v>17</v>
      </c>
      <c r="X2188">
        <v>3</v>
      </c>
      <c r="Y2188">
        <v>3828.1</v>
      </c>
      <c r="Z2188">
        <v>1964.57</v>
      </c>
      <c r="AA2188">
        <v>45</v>
      </c>
      <c r="AB2188">
        <v>2</v>
      </c>
      <c r="AC2188">
        <v>3</v>
      </c>
      <c r="AD2188">
        <v>1863.53</v>
      </c>
      <c r="AE2188">
        <f t="shared" si="235"/>
        <v>4</v>
      </c>
      <c r="AF2188">
        <f t="shared" si="239"/>
        <v>4</v>
      </c>
      <c r="AG2188">
        <f t="shared" si="236"/>
        <v>4</v>
      </c>
      <c r="AH2188">
        <f t="shared" si="237"/>
        <v>444</v>
      </c>
      <c r="AI2188" t="str">
        <f t="shared" si="238"/>
        <v>Platinum Customer</v>
      </c>
    </row>
    <row r="2189" spans="1:35" x14ac:dyDescent="0.3">
      <c r="A2189">
        <v>2008</v>
      </c>
      <c r="B2189" t="s">
        <v>6400</v>
      </c>
      <c r="C2189">
        <v>4580</v>
      </c>
      <c r="D2189" t="s">
        <v>53</v>
      </c>
      <c r="E2189" t="s">
        <v>25</v>
      </c>
      <c r="F2189">
        <v>2</v>
      </c>
      <c r="G2189" t="s">
        <v>6401</v>
      </c>
      <c r="H2189" t="s">
        <v>6402</v>
      </c>
      <c r="I2189" t="str">
        <f>VLOOKUP(A2189,[1]Transactions!$A$2:$Y$3480,8,FALSE)</f>
        <v>Standard</v>
      </c>
      <c r="J2189">
        <f>VLOOKUP(A2189,[1]Transactions!$A$2:$Y$3480,13,FALSE)</f>
        <v>751.02</v>
      </c>
      <c r="K2189" s="4">
        <f>VLOOKUP(A2189,[1]Transactions!$A$2:$Y$3480,14,FALSE)</f>
        <v>37220</v>
      </c>
      <c r="M2189" t="b">
        <f>VLOOKUP(A2189,[1]Transactions!$A$2:$Y$3480,5,FALSE)</f>
        <v>1</v>
      </c>
      <c r="N2189" t="str">
        <f>VLOOKUP(A2189,[1]Transactions!$A$2:$Y$3480,6,FALSE)</f>
        <v>Approved</v>
      </c>
      <c r="O2189" t="str">
        <f>VLOOKUP(A2189,[1]Transactions!$A$1:$Y$3480,7,FALSE)</f>
        <v>Solex</v>
      </c>
      <c r="P2189" t="s">
        <v>28</v>
      </c>
      <c r="Q2189">
        <v>77</v>
      </c>
      <c r="R2189" t="s">
        <v>134</v>
      </c>
      <c r="S2189" t="s">
        <v>45</v>
      </c>
      <c r="T2189" t="s">
        <v>31</v>
      </c>
      <c r="U2189" t="s">
        <v>32</v>
      </c>
      <c r="V2189" t="s">
        <v>33</v>
      </c>
      <c r="W2189">
        <v>3</v>
      </c>
      <c r="X2189">
        <v>6</v>
      </c>
      <c r="Y2189">
        <v>6546.94</v>
      </c>
      <c r="Z2189">
        <v>4337.2299999999996</v>
      </c>
      <c r="AA2189">
        <v>27</v>
      </c>
      <c r="AB2189">
        <v>29</v>
      </c>
      <c r="AC2189">
        <v>6</v>
      </c>
      <c r="AD2189">
        <v>2209.71</v>
      </c>
      <c r="AE2189">
        <f t="shared" si="235"/>
        <v>3</v>
      </c>
      <c r="AF2189">
        <f t="shared" si="239"/>
        <v>3</v>
      </c>
      <c r="AG2189">
        <f t="shared" si="236"/>
        <v>3</v>
      </c>
      <c r="AH2189">
        <f t="shared" si="237"/>
        <v>333</v>
      </c>
      <c r="AI2189" t="str">
        <f t="shared" si="238"/>
        <v>Silver Customer</v>
      </c>
    </row>
    <row r="2190" spans="1:35" x14ac:dyDescent="0.3">
      <c r="A2190">
        <v>2274</v>
      </c>
      <c r="B2190" t="s">
        <v>6403</v>
      </c>
      <c r="C2190">
        <v>2090</v>
      </c>
      <c r="D2190" t="s">
        <v>24</v>
      </c>
      <c r="E2190" t="s">
        <v>25</v>
      </c>
      <c r="F2190">
        <v>10</v>
      </c>
      <c r="G2190" t="s">
        <v>6404</v>
      </c>
      <c r="H2190" t="s">
        <v>6405</v>
      </c>
      <c r="I2190" t="str">
        <f>VLOOKUP(A2190,[1]Transactions!$A$2:$Y$3480,8,FALSE)</f>
        <v>Standard</v>
      </c>
      <c r="J2190">
        <f>VLOOKUP(A2190,[1]Transactions!$A$2:$Y$3480,13,FALSE)</f>
        <v>448.67999999999995</v>
      </c>
      <c r="K2190" s="4">
        <f>VLOOKUP(A2190,[1]Transactions!$A$2:$Y$3480,14,FALSE)</f>
        <v>38573</v>
      </c>
      <c r="M2190" t="b">
        <f>VLOOKUP(A2190,[1]Transactions!$A$2:$Y$3480,5,FALSE)</f>
        <v>1</v>
      </c>
      <c r="N2190" t="str">
        <f>VLOOKUP(A2190,[1]Transactions!$A$2:$Y$3480,6,FALSE)</f>
        <v>Approved</v>
      </c>
      <c r="O2190" t="str">
        <f>VLOOKUP(A2190,[1]Transactions!$A$1:$Y$3480,7,FALSE)</f>
        <v>Giant Bicycles</v>
      </c>
      <c r="P2190" t="s">
        <v>43</v>
      </c>
      <c r="Q2190">
        <v>15</v>
      </c>
      <c r="R2190" t="s">
        <v>1042</v>
      </c>
      <c r="S2190" t="s">
        <v>119</v>
      </c>
      <c r="T2190" t="s">
        <v>31</v>
      </c>
      <c r="U2190" t="s">
        <v>32</v>
      </c>
      <c r="V2190" t="s">
        <v>33</v>
      </c>
      <c r="W2190">
        <v>13</v>
      </c>
      <c r="X2190">
        <v>2</v>
      </c>
      <c r="Y2190">
        <v>142.97999999999999</v>
      </c>
      <c r="Z2190">
        <v>107.24</v>
      </c>
      <c r="AA2190">
        <v>40</v>
      </c>
      <c r="AB2190">
        <v>55</v>
      </c>
      <c r="AC2190">
        <v>2</v>
      </c>
      <c r="AD2190">
        <v>35.74</v>
      </c>
      <c r="AE2190">
        <f t="shared" si="235"/>
        <v>2</v>
      </c>
      <c r="AF2190">
        <f t="shared" si="239"/>
        <v>4</v>
      </c>
      <c r="AG2190">
        <f t="shared" si="236"/>
        <v>4</v>
      </c>
      <c r="AH2190">
        <f t="shared" si="237"/>
        <v>244</v>
      </c>
      <c r="AI2190" t="str">
        <f t="shared" si="238"/>
        <v>Gold Customerr</v>
      </c>
    </row>
    <row r="2191" spans="1:35" x14ac:dyDescent="0.3">
      <c r="A2191">
        <v>776</v>
      </c>
      <c r="B2191" t="s">
        <v>6406</v>
      </c>
      <c r="C2191">
        <v>4869</v>
      </c>
      <c r="D2191" t="s">
        <v>53</v>
      </c>
      <c r="E2191" t="s">
        <v>25</v>
      </c>
      <c r="F2191">
        <v>4</v>
      </c>
      <c r="G2191" t="s">
        <v>6407</v>
      </c>
      <c r="H2191" t="s">
        <v>6408</v>
      </c>
      <c r="I2191" t="str">
        <f>VLOOKUP(A2191,[1]Transactions!$A$2:$Y$3480,8,FALSE)</f>
        <v>Standard</v>
      </c>
      <c r="J2191">
        <f>VLOOKUP(A2191,[1]Transactions!$A$2:$Y$3480,13,FALSE)</f>
        <v>872.8900000000001</v>
      </c>
      <c r="K2191" s="4">
        <f>VLOOKUP(A2191,[1]Transactions!$A$2:$Y$3480,14,FALSE)</f>
        <v>40487</v>
      </c>
      <c r="M2191" t="b">
        <f>VLOOKUP(A2191,[1]Transactions!$A$2:$Y$3480,5,FALSE)</f>
        <v>0</v>
      </c>
      <c r="N2191" t="str">
        <f>VLOOKUP(A2191,[1]Transactions!$A$2:$Y$3480,6,FALSE)</f>
        <v>Approved</v>
      </c>
      <c r="O2191" t="str">
        <f>VLOOKUP(A2191,[1]Transactions!$A$1:$Y$3480,7,FALSE)</f>
        <v>Trek Bicycles</v>
      </c>
      <c r="P2191" t="s">
        <v>28</v>
      </c>
      <c r="Q2191">
        <v>30</v>
      </c>
      <c r="R2191" t="s">
        <v>641</v>
      </c>
      <c r="S2191" t="s">
        <v>45</v>
      </c>
      <c r="T2191" t="s">
        <v>46</v>
      </c>
      <c r="U2191" t="s">
        <v>32</v>
      </c>
      <c r="V2191" t="s">
        <v>47</v>
      </c>
      <c r="W2191">
        <v>20</v>
      </c>
      <c r="X2191">
        <v>9</v>
      </c>
      <c r="Y2191">
        <v>9151.17</v>
      </c>
      <c r="Z2191">
        <v>6949.31</v>
      </c>
      <c r="AA2191">
        <v>39</v>
      </c>
      <c r="AB2191">
        <v>13</v>
      </c>
      <c r="AC2191">
        <v>9</v>
      </c>
      <c r="AD2191">
        <v>2201.86</v>
      </c>
      <c r="AE2191">
        <f t="shared" si="235"/>
        <v>4</v>
      </c>
      <c r="AF2191">
        <f t="shared" si="239"/>
        <v>2</v>
      </c>
      <c r="AG2191">
        <f t="shared" si="236"/>
        <v>3</v>
      </c>
      <c r="AH2191">
        <f t="shared" si="237"/>
        <v>423</v>
      </c>
      <c r="AI2191" t="str">
        <f t="shared" si="238"/>
        <v>Platinum Customer</v>
      </c>
    </row>
    <row r="2192" spans="1:35" x14ac:dyDescent="0.3">
      <c r="A2192">
        <v>3460</v>
      </c>
      <c r="B2192" t="s">
        <v>6409</v>
      </c>
      <c r="C2192">
        <v>3051</v>
      </c>
      <c r="D2192" t="s">
        <v>40</v>
      </c>
      <c r="E2192" t="s">
        <v>25</v>
      </c>
      <c r="F2192">
        <v>10</v>
      </c>
      <c r="G2192" t="s">
        <v>6410</v>
      </c>
      <c r="H2192" t="s">
        <v>6411</v>
      </c>
      <c r="I2192" t="str">
        <f>VLOOKUP(A2192,[1]Transactions!$A$2:$Y$3480,8,FALSE)</f>
        <v>Standard</v>
      </c>
      <c r="J2192">
        <f>VLOOKUP(A2192,[1]Transactions!$A$2:$Y$3480,13,FALSE)</f>
        <v>217.51</v>
      </c>
      <c r="K2192" s="4">
        <f>VLOOKUP(A2192,[1]Transactions!$A$2:$Y$3480,14,FALSE)</f>
        <v>40779</v>
      </c>
      <c r="M2192" t="b">
        <f>VLOOKUP(A2192,[1]Transactions!$A$2:$Y$3480,5,FALSE)</f>
        <v>1</v>
      </c>
      <c r="N2192" t="str">
        <f>VLOOKUP(A2192,[1]Transactions!$A$2:$Y$3480,6,FALSE)</f>
        <v>Approved</v>
      </c>
      <c r="O2192" t="str">
        <f>VLOOKUP(A2192,[1]Transactions!$A$1:$Y$3480,7,FALSE)</f>
        <v>Giant Bicycles</v>
      </c>
      <c r="P2192" t="s">
        <v>28</v>
      </c>
      <c r="Q2192">
        <v>22</v>
      </c>
      <c r="R2192" t="s">
        <v>107</v>
      </c>
      <c r="S2192" t="s">
        <v>45</v>
      </c>
      <c r="T2192" t="s">
        <v>31</v>
      </c>
      <c r="U2192" t="s">
        <v>32</v>
      </c>
      <c r="V2192" t="s">
        <v>47</v>
      </c>
      <c r="W2192">
        <v>2</v>
      </c>
      <c r="X2192">
        <v>8</v>
      </c>
      <c r="Y2192">
        <v>10701.84</v>
      </c>
      <c r="Z2192">
        <v>3117.2</v>
      </c>
      <c r="AA2192">
        <v>20</v>
      </c>
      <c r="AB2192">
        <v>80</v>
      </c>
      <c r="AC2192">
        <v>8</v>
      </c>
      <c r="AD2192">
        <v>7584.64</v>
      </c>
      <c r="AE2192">
        <f t="shared" si="235"/>
        <v>2</v>
      </c>
      <c r="AF2192">
        <f t="shared" si="239"/>
        <v>2</v>
      </c>
      <c r="AG2192">
        <f t="shared" si="236"/>
        <v>1</v>
      </c>
      <c r="AH2192">
        <f t="shared" si="237"/>
        <v>221</v>
      </c>
      <c r="AI2192" t="str">
        <f t="shared" si="238"/>
        <v>Gold Customerr</v>
      </c>
    </row>
    <row r="2193" spans="1:35" x14ac:dyDescent="0.3">
      <c r="A2193">
        <v>3209</v>
      </c>
      <c r="B2193" t="s">
        <v>6412</v>
      </c>
      <c r="C2193">
        <v>4053</v>
      </c>
      <c r="D2193" t="s">
        <v>53</v>
      </c>
      <c r="E2193" t="s">
        <v>25</v>
      </c>
      <c r="F2193">
        <v>7</v>
      </c>
      <c r="G2193" t="s">
        <v>6295</v>
      </c>
      <c r="H2193" t="s">
        <v>6413</v>
      </c>
      <c r="I2193" t="str">
        <f>VLOOKUP(A2193,[1]Transactions!$A$2:$Y$3480,8,FALSE)</f>
        <v>Standard</v>
      </c>
      <c r="J2193">
        <f>VLOOKUP(A2193,[1]Transactions!$A$2:$Y$3480,13,FALSE)</f>
        <v>72.599999999999966</v>
      </c>
      <c r="K2193" s="4">
        <f>VLOOKUP(A2193,[1]Transactions!$A$2:$Y$3480,14,FALSE)</f>
        <v>38482</v>
      </c>
      <c r="M2193" t="b">
        <f>VLOOKUP(A2193,[1]Transactions!$A$2:$Y$3480,5,FALSE)</f>
        <v>0</v>
      </c>
      <c r="N2193" t="str">
        <f>VLOOKUP(A2193,[1]Transactions!$A$2:$Y$3480,6,FALSE)</f>
        <v>Approved</v>
      </c>
      <c r="O2193" t="str">
        <f>VLOOKUP(A2193,[1]Transactions!$A$1:$Y$3480,7,FALSE)</f>
        <v>Norco Bicycles</v>
      </c>
      <c r="P2193" t="s">
        <v>43</v>
      </c>
      <c r="Q2193">
        <v>10</v>
      </c>
      <c r="R2193" t="s">
        <v>467</v>
      </c>
      <c r="S2193" t="s">
        <v>119</v>
      </c>
      <c r="T2193" t="s">
        <v>38</v>
      </c>
      <c r="U2193" t="s">
        <v>32</v>
      </c>
      <c r="V2193" t="s">
        <v>47</v>
      </c>
      <c r="W2193">
        <v>15</v>
      </c>
      <c r="X2193">
        <v>4</v>
      </c>
      <c r="Y2193">
        <v>3112.43</v>
      </c>
      <c r="Z2193">
        <v>1380.4</v>
      </c>
      <c r="AA2193">
        <v>56</v>
      </c>
      <c r="AB2193">
        <v>9</v>
      </c>
      <c r="AC2193">
        <v>4</v>
      </c>
      <c r="AD2193">
        <v>1732.03</v>
      </c>
      <c r="AE2193">
        <f t="shared" si="235"/>
        <v>4</v>
      </c>
      <c r="AF2193">
        <f t="shared" si="239"/>
        <v>4</v>
      </c>
      <c r="AG2193">
        <f t="shared" si="236"/>
        <v>4</v>
      </c>
      <c r="AH2193">
        <f t="shared" si="237"/>
        <v>444</v>
      </c>
      <c r="AI2193" t="str">
        <f t="shared" si="238"/>
        <v>Platinum Customer</v>
      </c>
    </row>
    <row r="2194" spans="1:35" x14ac:dyDescent="0.3">
      <c r="A2194">
        <v>972</v>
      </c>
      <c r="B2194" t="s">
        <v>6414</v>
      </c>
      <c r="C2194">
        <v>4227</v>
      </c>
      <c r="D2194" t="s">
        <v>53</v>
      </c>
      <c r="E2194" t="s">
        <v>25</v>
      </c>
      <c r="F2194">
        <v>5</v>
      </c>
      <c r="G2194" t="s">
        <v>6415</v>
      </c>
      <c r="H2194" t="s">
        <v>6416</v>
      </c>
      <c r="I2194" t="str">
        <f>VLOOKUP(A2194,[1]Transactions!$A$2:$Y$3480,8,FALSE)</f>
        <v>Mountain</v>
      </c>
      <c r="J2194">
        <f>VLOOKUP(A2194,[1]Transactions!$A$2:$Y$3480,13,FALSE)</f>
        <v>114.93</v>
      </c>
      <c r="K2194" s="4">
        <f>VLOOKUP(A2194,[1]Transactions!$A$2:$Y$3480,14,FALSE)</f>
        <v>37659</v>
      </c>
      <c r="M2194" t="b">
        <f>VLOOKUP(A2194,[1]Transactions!$A$2:$Y$3480,5,FALSE)</f>
        <v>1</v>
      </c>
      <c r="N2194" t="str">
        <f>VLOOKUP(A2194,[1]Transactions!$A$2:$Y$3480,6,FALSE)</f>
        <v>Approved</v>
      </c>
      <c r="O2194" t="str">
        <f>VLOOKUP(A2194,[1]Transactions!$A$1:$Y$3480,7,FALSE)</f>
        <v>Trek Bicycles</v>
      </c>
      <c r="P2194" t="s">
        <v>43</v>
      </c>
      <c r="Q2194">
        <v>81</v>
      </c>
      <c r="R2194" t="s">
        <v>621</v>
      </c>
      <c r="S2194" t="s">
        <v>57</v>
      </c>
      <c r="T2194" t="s">
        <v>31</v>
      </c>
      <c r="U2194" t="s">
        <v>32</v>
      </c>
      <c r="V2194" t="s">
        <v>33</v>
      </c>
      <c r="W2194">
        <v>10</v>
      </c>
      <c r="X2194">
        <v>2</v>
      </c>
      <c r="Y2194">
        <v>3318.81</v>
      </c>
      <c r="Z2194">
        <v>1159.81</v>
      </c>
      <c r="AA2194">
        <v>39</v>
      </c>
      <c r="AB2194">
        <v>175</v>
      </c>
      <c r="AC2194">
        <v>2</v>
      </c>
      <c r="AD2194">
        <v>2159</v>
      </c>
      <c r="AE2194">
        <f t="shared" si="235"/>
        <v>1</v>
      </c>
      <c r="AF2194">
        <f t="shared" si="239"/>
        <v>4</v>
      </c>
      <c r="AG2194">
        <f t="shared" si="236"/>
        <v>3</v>
      </c>
      <c r="AH2194">
        <f t="shared" si="237"/>
        <v>143</v>
      </c>
      <c r="AI2194" t="str">
        <f t="shared" si="238"/>
        <v>Bronz customer</v>
      </c>
    </row>
    <row r="2195" spans="1:35" x14ac:dyDescent="0.3">
      <c r="A2195">
        <v>2723</v>
      </c>
      <c r="B2195" t="s">
        <v>6417</v>
      </c>
      <c r="C2195">
        <v>2148</v>
      </c>
      <c r="D2195" t="s">
        <v>24</v>
      </c>
      <c r="E2195" t="s">
        <v>25</v>
      </c>
      <c r="F2195">
        <v>9</v>
      </c>
      <c r="G2195" t="s">
        <v>6418</v>
      </c>
      <c r="H2195" t="s">
        <v>6419</v>
      </c>
      <c r="I2195" t="str">
        <f>VLOOKUP(A2195,[1]Transactions!$A$2:$Y$3480,8,FALSE)</f>
        <v>Standard</v>
      </c>
      <c r="J2195">
        <f>VLOOKUP(A2195,[1]Transactions!$A$2:$Y$3480,13,FALSE)</f>
        <v>182.81000000000017</v>
      </c>
      <c r="K2195" s="4">
        <f>VLOOKUP(A2195,[1]Transactions!$A$2:$Y$3480,14,FALSE)</f>
        <v>34165</v>
      </c>
      <c r="M2195" t="b">
        <f>VLOOKUP(A2195,[1]Transactions!$A$2:$Y$3480,5,FALSE)</f>
        <v>1</v>
      </c>
      <c r="N2195" t="str">
        <f>VLOOKUP(A2195,[1]Transactions!$A$2:$Y$3480,6,FALSE)</f>
        <v>Approved</v>
      </c>
      <c r="O2195" t="str">
        <f>VLOOKUP(A2195,[1]Transactions!$A$1:$Y$3480,7,FALSE)</f>
        <v>Norco Bicycles</v>
      </c>
      <c r="P2195" t="s">
        <v>43</v>
      </c>
      <c r="Q2195">
        <v>71</v>
      </c>
      <c r="R2195" t="s">
        <v>161</v>
      </c>
      <c r="S2195" t="s">
        <v>119</v>
      </c>
      <c r="T2195" t="s">
        <v>31</v>
      </c>
      <c r="U2195" t="s">
        <v>32</v>
      </c>
      <c r="V2195" t="s">
        <v>33</v>
      </c>
      <c r="W2195">
        <v>18</v>
      </c>
      <c r="X2195">
        <v>8</v>
      </c>
      <c r="Y2195">
        <v>10565.12</v>
      </c>
      <c r="Z2195">
        <v>3974.12</v>
      </c>
      <c r="AA2195">
        <v>42</v>
      </c>
      <c r="AB2195">
        <v>40</v>
      </c>
      <c r="AC2195">
        <v>8</v>
      </c>
      <c r="AD2195">
        <v>6591</v>
      </c>
      <c r="AE2195">
        <f t="shared" si="235"/>
        <v>3</v>
      </c>
      <c r="AF2195">
        <f t="shared" si="239"/>
        <v>2</v>
      </c>
      <c r="AG2195">
        <f t="shared" si="236"/>
        <v>1</v>
      </c>
      <c r="AH2195">
        <f t="shared" si="237"/>
        <v>321</v>
      </c>
      <c r="AI2195" t="str">
        <f t="shared" si="238"/>
        <v>Silver Customer</v>
      </c>
    </row>
    <row r="2196" spans="1:35" x14ac:dyDescent="0.3">
      <c r="A2196">
        <v>15</v>
      </c>
      <c r="B2196" t="s">
        <v>6420</v>
      </c>
      <c r="C2196">
        <v>2428</v>
      </c>
      <c r="D2196" t="s">
        <v>24</v>
      </c>
      <c r="E2196" t="s">
        <v>25</v>
      </c>
      <c r="F2196">
        <v>9</v>
      </c>
      <c r="G2196" t="s">
        <v>6421</v>
      </c>
      <c r="H2196" t="s">
        <v>6422</v>
      </c>
      <c r="I2196" t="str">
        <f>VLOOKUP(A2196,[1]Transactions!$A$2:$Y$3480,8,FALSE)</f>
        <v>Standard</v>
      </c>
      <c r="J2196">
        <f>VLOOKUP(A2196,[1]Transactions!$A$2:$Y$3480,13,FALSE)</f>
        <v>1055.82</v>
      </c>
      <c r="K2196" s="4">
        <f>VLOOKUP(A2196,[1]Transactions!$A$2:$Y$3480,14,FALSE)</f>
        <v>38193</v>
      </c>
      <c r="M2196" t="b">
        <f>VLOOKUP(A2196,[1]Transactions!$A$2:$Y$3480,5,FALSE)</f>
        <v>0</v>
      </c>
      <c r="N2196" t="str">
        <f>VLOOKUP(A2196,[1]Transactions!$A$2:$Y$3480,6,FALSE)</f>
        <v>Approved</v>
      </c>
      <c r="O2196" t="str">
        <f>VLOOKUP(A2196,[1]Transactions!$A$1:$Y$3480,7,FALSE)</f>
        <v>Giant Bicycles</v>
      </c>
      <c r="P2196" t="s">
        <v>28</v>
      </c>
      <c r="Q2196">
        <v>91</v>
      </c>
      <c r="R2196" t="s">
        <v>44</v>
      </c>
      <c r="S2196" t="s">
        <v>119</v>
      </c>
      <c r="T2196" t="s">
        <v>31</v>
      </c>
      <c r="U2196" t="s">
        <v>32</v>
      </c>
      <c r="V2196" t="s">
        <v>47</v>
      </c>
      <c r="W2196">
        <v>1</v>
      </c>
      <c r="X2196">
        <v>6</v>
      </c>
      <c r="Y2196">
        <v>4923.34</v>
      </c>
      <c r="Z2196">
        <v>3194.95</v>
      </c>
      <c r="AA2196">
        <v>20</v>
      </c>
      <c r="AB2196">
        <v>35</v>
      </c>
      <c r="AC2196">
        <v>6</v>
      </c>
      <c r="AD2196">
        <v>1728.39</v>
      </c>
      <c r="AE2196">
        <f t="shared" si="235"/>
        <v>3</v>
      </c>
      <c r="AF2196">
        <f t="shared" si="239"/>
        <v>3</v>
      </c>
      <c r="AG2196">
        <f t="shared" si="236"/>
        <v>4</v>
      </c>
      <c r="AH2196">
        <f t="shared" si="237"/>
        <v>334</v>
      </c>
      <c r="AI2196" t="str">
        <f t="shared" si="238"/>
        <v>Silver Customer</v>
      </c>
    </row>
    <row r="2197" spans="1:35" x14ac:dyDescent="0.3">
      <c r="A2197">
        <v>1704</v>
      </c>
      <c r="B2197" t="s">
        <v>6423</v>
      </c>
      <c r="C2197">
        <v>3219</v>
      </c>
      <c r="D2197" t="s">
        <v>40</v>
      </c>
      <c r="E2197" t="s">
        <v>25</v>
      </c>
      <c r="F2197">
        <v>3</v>
      </c>
      <c r="G2197" t="s">
        <v>6424</v>
      </c>
      <c r="H2197" t="s">
        <v>6425</v>
      </c>
      <c r="I2197" t="str">
        <f>VLOOKUP(A2197,[1]Transactions!$A$2:$Y$3480,8,FALSE)</f>
        <v>Standard</v>
      </c>
      <c r="J2197">
        <f>VLOOKUP(A2197,[1]Transactions!$A$2:$Y$3480,13,FALSE)</f>
        <v>45.960000000000008</v>
      </c>
      <c r="K2197" s="4">
        <f>VLOOKUP(A2197,[1]Transactions!$A$2:$Y$3480,14,FALSE)</f>
        <v>41047</v>
      </c>
      <c r="M2197" t="b">
        <f>VLOOKUP(A2197,[1]Transactions!$A$2:$Y$3480,5,FALSE)</f>
        <v>1</v>
      </c>
      <c r="N2197" t="str">
        <f>VLOOKUP(A2197,[1]Transactions!$A$2:$Y$3480,6,FALSE)</f>
        <v>Approved</v>
      </c>
      <c r="O2197" t="str">
        <f>VLOOKUP(A2197,[1]Transactions!$A$1:$Y$3480,7,FALSE)</f>
        <v>OHM Cycles</v>
      </c>
      <c r="P2197" t="s">
        <v>28</v>
      </c>
      <c r="Q2197">
        <v>96</v>
      </c>
      <c r="R2197" t="s">
        <v>134</v>
      </c>
      <c r="S2197" t="s">
        <v>219</v>
      </c>
      <c r="T2197" t="s">
        <v>46</v>
      </c>
      <c r="U2197" t="s">
        <v>32</v>
      </c>
      <c r="V2197" t="s">
        <v>47</v>
      </c>
      <c r="W2197">
        <v>12</v>
      </c>
      <c r="X2197">
        <v>2</v>
      </c>
      <c r="Y2197">
        <v>3009.57</v>
      </c>
      <c r="Z2197">
        <v>1331.18</v>
      </c>
      <c r="AA2197">
        <v>57</v>
      </c>
      <c r="AB2197">
        <v>119</v>
      </c>
      <c r="AC2197">
        <v>2</v>
      </c>
      <c r="AD2197">
        <v>1678.39</v>
      </c>
      <c r="AE2197">
        <f t="shared" si="235"/>
        <v>1</v>
      </c>
      <c r="AF2197">
        <f t="shared" si="239"/>
        <v>4</v>
      </c>
      <c r="AG2197">
        <f t="shared" si="236"/>
        <v>4</v>
      </c>
      <c r="AH2197">
        <f t="shared" si="237"/>
        <v>144</v>
      </c>
      <c r="AI2197" t="str">
        <f t="shared" si="238"/>
        <v>Bronz customer</v>
      </c>
    </row>
    <row r="2198" spans="1:35" x14ac:dyDescent="0.3">
      <c r="A2198">
        <v>2862</v>
      </c>
      <c r="B2198" t="s">
        <v>6426</v>
      </c>
      <c r="C2198">
        <v>2031</v>
      </c>
      <c r="D2198" t="s">
        <v>24</v>
      </c>
      <c r="E2198" t="s">
        <v>25</v>
      </c>
      <c r="F2198">
        <v>10</v>
      </c>
      <c r="G2198" t="s">
        <v>3931</v>
      </c>
      <c r="H2198" t="s">
        <v>6427</v>
      </c>
      <c r="I2198" t="str">
        <f>VLOOKUP(A2198,[1]Transactions!$A$2:$Y$3480,8,FALSE)</f>
        <v>Mountain</v>
      </c>
      <c r="J2198">
        <f>VLOOKUP(A2198,[1]Transactions!$A$2:$Y$3480,13,FALSE)</f>
        <v>114.93</v>
      </c>
      <c r="K2198" s="4">
        <f>VLOOKUP(A2198,[1]Transactions!$A$2:$Y$3480,14,FALSE)</f>
        <v>33549</v>
      </c>
      <c r="M2198" t="b">
        <f>VLOOKUP(A2198,[1]Transactions!$A$2:$Y$3480,5,FALSE)</f>
        <v>0</v>
      </c>
      <c r="N2198" t="str">
        <f>VLOOKUP(A2198,[1]Transactions!$A$2:$Y$3480,6,FALSE)</f>
        <v>Approved</v>
      </c>
      <c r="O2198" t="str">
        <f>VLOOKUP(A2198,[1]Transactions!$A$1:$Y$3480,7,FALSE)</f>
        <v>Trek Bicycles</v>
      </c>
      <c r="P2198" t="s">
        <v>28</v>
      </c>
      <c r="Q2198">
        <v>46</v>
      </c>
      <c r="R2198" t="s">
        <v>580</v>
      </c>
      <c r="S2198" t="s">
        <v>45</v>
      </c>
      <c r="T2198" t="s">
        <v>31</v>
      </c>
      <c r="U2198" t="s">
        <v>32</v>
      </c>
      <c r="V2198" t="s">
        <v>47</v>
      </c>
      <c r="W2198">
        <v>10</v>
      </c>
      <c r="X2198">
        <v>5</v>
      </c>
      <c r="Y2198">
        <v>4816.96</v>
      </c>
      <c r="Z2198">
        <v>2946.83</v>
      </c>
      <c r="AA2198">
        <v>32</v>
      </c>
      <c r="AB2198">
        <v>14</v>
      </c>
      <c r="AC2198">
        <v>5</v>
      </c>
      <c r="AD2198">
        <v>1870.13</v>
      </c>
      <c r="AE2198">
        <f t="shared" si="235"/>
        <v>4</v>
      </c>
      <c r="AF2198">
        <f>_xlfn.IFS(AC2198&gt;=14,1,AND(AC2198&lt;=14,AC2198&gt;7),2,AND(AC2198&lt;=7,AC2198&gt;=5),3,AND(AC2198&lt;=4,AC2198&gt;0),4)</f>
        <v>3</v>
      </c>
      <c r="AG2198">
        <f t="shared" si="236"/>
        <v>4</v>
      </c>
      <c r="AH2198">
        <f t="shared" si="237"/>
        <v>434</v>
      </c>
      <c r="AI2198" t="str">
        <f t="shared" si="238"/>
        <v>Platinum Customer</v>
      </c>
    </row>
    <row r="2199" spans="1:35" x14ac:dyDescent="0.3">
      <c r="A2199">
        <v>2201</v>
      </c>
      <c r="B2199" t="s">
        <v>6428</v>
      </c>
      <c r="C2199">
        <v>4055</v>
      </c>
      <c r="D2199" t="s">
        <v>53</v>
      </c>
      <c r="E2199" t="s">
        <v>25</v>
      </c>
      <c r="F2199">
        <v>7</v>
      </c>
      <c r="G2199" t="s">
        <v>4849</v>
      </c>
      <c r="H2199" t="s">
        <v>6429</v>
      </c>
      <c r="I2199" t="str">
        <f>VLOOKUP(A2199,[1]Transactions!$A$2:$Y$3480,8,FALSE)</f>
        <v>Standard</v>
      </c>
      <c r="J2199">
        <f>VLOOKUP(A2199,[1]Transactions!$A$2:$Y$3480,13,FALSE)</f>
        <v>827.15999999999985</v>
      </c>
      <c r="K2199" s="4">
        <f>VLOOKUP(A2199,[1]Transactions!$A$2:$Y$3480,14,FALSE)</f>
        <v>34527</v>
      </c>
      <c r="M2199" t="b">
        <f>VLOOKUP(A2199,[1]Transactions!$A$2:$Y$3480,5,FALSE)</f>
        <v>1</v>
      </c>
      <c r="N2199" t="str">
        <f>VLOOKUP(A2199,[1]Transactions!$A$2:$Y$3480,6,FALSE)</f>
        <v>Approved</v>
      </c>
      <c r="O2199" t="str">
        <f>VLOOKUP(A2199,[1]Transactions!$A$1:$Y$3480,7,FALSE)</f>
        <v>WeareA2B</v>
      </c>
      <c r="P2199" t="s">
        <v>43</v>
      </c>
      <c r="Q2199">
        <v>56</v>
      </c>
      <c r="R2199" t="s">
        <v>145</v>
      </c>
      <c r="S2199" t="s">
        <v>45</v>
      </c>
      <c r="T2199" t="s">
        <v>38</v>
      </c>
      <c r="U2199" t="s">
        <v>32</v>
      </c>
      <c r="V2199" t="s">
        <v>33</v>
      </c>
      <c r="W2199">
        <v>1</v>
      </c>
      <c r="X2199">
        <v>7</v>
      </c>
      <c r="Y2199">
        <v>10466.459999999999</v>
      </c>
      <c r="Z2199">
        <v>4174.78</v>
      </c>
      <c r="AA2199">
        <v>21</v>
      </c>
      <c r="AB2199">
        <v>30</v>
      </c>
      <c r="AC2199">
        <v>7</v>
      </c>
      <c r="AD2199">
        <v>6291.68</v>
      </c>
      <c r="AE2199">
        <f t="shared" si="235"/>
        <v>3</v>
      </c>
      <c r="AF2199">
        <f t="shared" si="239"/>
        <v>3</v>
      </c>
      <c r="AG2199">
        <f t="shared" si="236"/>
        <v>1</v>
      </c>
      <c r="AH2199">
        <f t="shared" si="237"/>
        <v>331</v>
      </c>
      <c r="AI2199" t="str">
        <f t="shared" si="238"/>
        <v>Silver Customer</v>
      </c>
    </row>
    <row r="2200" spans="1:35" x14ac:dyDescent="0.3">
      <c r="A2200">
        <v>2936</v>
      </c>
      <c r="B2200" t="s">
        <v>6430</v>
      </c>
      <c r="C2200">
        <v>2223</v>
      </c>
      <c r="D2200" t="s">
        <v>24</v>
      </c>
      <c r="E2200" t="s">
        <v>25</v>
      </c>
      <c r="F2200">
        <v>10</v>
      </c>
      <c r="G2200" t="s">
        <v>6431</v>
      </c>
      <c r="H2200" t="s">
        <v>6432</v>
      </c>
      <c r="I2200" t="str">
        <f>VLOOKUP(A2200,[1]Transactions!$A$2:$Y$3480,8,FALSE)</f>
        <v>Standard</v>
      </c>
      <c r="J2200">
        <f>VLOOKUP(A2200,[1]Transactions!$A$2:$Y$3480,13,FALSE)</f>
        <v>817.36</v>
      </c>
      <c r="K2200" s="4">
        <f>VLOOKUP(A2200,[1]Transactions!$A$2:$Y$3480,14,FALSE)</f>
        <v>36145</v>
      </c>
      <c r="M2200" t="b">
        <f>VLOOKUP(A2200,[1]Transactions!$A$2:$Y$3480,5,FALSE)</f>
        <v>1</v>
      </c>
      <c r="N2200" t="str">
        <f>VLOOKUP(A2200,[1]Transactions!$A$2:$Y$3480,6,FALSE)</f>
        <v>Approved</v>
      </c>
      <c r="O2200" t="str">
        <f>VLOOKUP(A2200,[1]Transactions!$A$1:$Y$3480,7,FALSE)</f>
        <v>Norco Bicycles</v>
      </c>
      <c r="P2200" t="s">
        <v>43</v>
      </c>
      <c r="Q2200">
        <v>23</v>
      </c>
      <c r="R2200" t="s">
        <v>621</v>
      </c>
      <c r="S2200" t="s">
        <v>45</v>
      </c>
      <c r="T2200" t="s">
        <v>31</v>
      </c>
      <c r="U2200" t="s">
        <v>32</v>
      </c>
      <c r="V2200" t="s">
        <v>33</v>
      </c>
      <c r="W2200">
        <v>11</v>
      </c>
      <c r="X2200">
        <v>6</v>
      </c>
      <c r="Y2200">
        <v>9389.35</v>
      </c>
      <c r="Z2200">
        <v>4289.5</v>
      </c>
      <c r="AA2200">
        <v>36</v>
      </c>
      <c r="AB2200">
        <v>59</v>
      </c>
      <c r="AC2200">
        <v>6</v>
      </c>
      <c r="AD2200">
        <v>5099.8500000000004</v>
      </c>
      <c r="AE2200">
        <f t="shared" si="235"/>
        <v>2</v>
      </c>
      <c r="AF2200">
        <f t="shared" si="239"/>
        <v>3</v>
      </c>
      <c r="AG2200">
        <f t="shared" si="236"/>
        <v>1</v>
      </c>
      <c r="AH2200">
        <f t="shared" si="237"/>
        <v>231</v>
      </c>
      <c r="AI2200" t="str">
        <f t="shared" si="238"/>
        <v>Gold Customerr</v>
      </c>
    </row>
    <row r="2201" spans="1:35" x14ac:dyDescent="0.3">
      <c r="A2201">
        <v>183</v>
      </c>
      <c r="B2201" t="s">
        <v>6433</v>
      </c>
      <c r="C2201">
        <v>2074</v>
      </c>
      <c r="D2201" t="s">
        <v>24</v>
      </c>
      <c r="E2201" t="s">
        <v>25</v>
      </c>
      <c r="F2201">
        <v>10</v>
      </c>
      <c r="G2201" t="s">
        <v>6434</v>
      </c>
      <c r="H2201" t="s">
        <v>6435</v>
      </c>
      <c r="I2201" t="str">
        <f>VLOOKUP(A2201,[1]Transactions!$A$2:$Y$3480,8,FALSE)</f>
        <v>Standard</v>
      </c>
      <c r="J2201">
        <f>VLOOKUP(A2201,[1]Transactions!$A$2:$Y$3480,13,FALSE)</f>
        <v>1215.3399999999999</v>
      </c>
      <c r="K2201" s="4">
        <f>VLOOKUP(A2201,[1]Transactions!$A$2:$Y$3480,14,FALSE)</f>
        <v>41064</v>
      </c>
      <c r="M2201" t="b">
        <f>VLOOKUP(A2201,[1]Transactions!$A$2:$Y$3480,5,FALSE)</f>
        <v>0</v>
      </c>
      <c r="N2201" t="str">
        <f>VLOOKUP(A2201,[1]Transactions!$A$2:$Y$3480,6,FALSE)</f>
        <v>Approved</v>
      </c>
      <c r="O2201" t="str">
        <f>VLOOKUP(A2201,[1]Transactions!$A$1:$Y$3480,7,FALSE)</f>
        <v>Solex</v>
      </c>
      <c r="P2201" t="s">
        <v>43</v>
      </c>
      <c r="Q2201">
        <v>7</v>
      </c>
      <c r="R2201" t="s">
        <v>890</v>
      </c>
      <c r="S2201" t="s">
        <v>57</v>
      </c>
      <c r="T2201" t="s">
        <v>38</v>
      </c>
      <c r="U2201" t="s">
        <v>32</v>
      </c>
      <c r="V2201" t="s">
        <v>47</v>
      </c>
      <c r="W2201">
        <v>3</v>
      </c>
      <c r="X2201">
        <v>6</v>
      </c>
      <c r="Y2201">
        <v>5947.98</v>
      </c>
      <c r="Z2201">
        <v>2760.14</v>
      </c>
      <c r="AA2201">
        <v>23</v>
      </c>
      <c r="AB2201">
        <v>102</v>
      </c>
      <c r="AC2201">
        <v>6</v>
      </c>
      <c r="AD2201">
        <v>3187.84</v>
      </c>
      <c r="AE2201">
        <f t="shared" si="235"/>
        <v>1</v>
      </c>
      <c r="AF2201">
        <f t="shared" si="239"/>
        <v>3</v>
      </c>
      <c r="AG2201">
        <f t="shared" si="236"/>
        <v>2</v>
      </c>
      <c r="AH2201">
        <f t="shared" si="237"/>
        <v>132</v>
      </c>
      <c r="AI2201" t="str">
        <f t="shared" si="238"/>
        <v>Bronz customer</v>
      </c>
    </row>
    <row r="2202" spans="1:35" x14ac:dyDescent="0.3">
      <c r="A2202">
        <v>922</v>
      </c>
      <c r="B2202" t="s">
        <v>6436</v>
      </c>
      <c r="C2202">
        <v>3060</v>
      </c>
      <c r="D2202" t="s">
        <v>40</v>
      </c>
      <c r="E2202" t="s">
        <v>25</v>
      </c>
      <c r="F2202">
        <v>8</v>
      </c>
      <c r="G2202" t="s">
        <v>6437</v>
      </c>
      <c r="H2202" t="s">
        <v>6438</v>
      </c>
      <c r="I2202" t="str">
        <f>VLOOKUP(A2202,[1]Transactions!$A$2:$Y$3480,8,FALSE)</f>
        <v>Road</v>
      </c>
      <c r="J2202">
        <f>VLOOKUP(A2202,[1]Transactions!$A$2:$Y$3480,13,FALSE)</f>
        <v>75.139999999999986</v>
      </c>
      <c r="K2202" s="4">
        <f>VLOOKUP(A2202,[1]Transactions!$A$2:$Y$3480,14,FALSE)</f>
        <v>33549</v>
      </c>
      <c r="M2202" t="b">
        <f>VLOOKUP(A2202,[1]Transactions!$A$2:$Y$3480,5,FALSE)</f>
        <v>0</v>
      </c>
      <c r="N2202" t="str">
        <f>VLOOKUP(A2202,[1]Transactions!$A$2:$Y$3480,6,FALSE)</f>
        <v>Approved</v>
      </c>
      <c r="O2202" t="str">
        <f>VLOOKUP(A2202,[1]Transactions!$A$1:$Y$3480,7,FALSE)</f>
        <v>OHM Cycles</v>
      </c>
      <c r="P2202" t="s">
        <v>43</v>
      </c>
      <c r="Q2202">
        <v>52</v>
      </c>
      <c r="R2202" t="s">
        <v>754</v>
      </c>
      <c r="S2202" t="s">
        <v>45</v>
      </c>
      <c r="T2202" t="s">
        <v>31</v>
      </c>
      <c r="U2202" t="s">
        <v>32</v>
      </c>
      <c r="V2202" t="s">
        <v>47</v>
      </c>
      <c r="W2202">
        <v>19</v>
      </c>
      <c r="X2202">
        <v>1</v>
      </c>
      <c r="Y2202">
        <v>569.55999999999995</v>
      </c>
      <c r="Z2202">
        <v>528.42999999999995</v>
      </c>
      <c r="AA2202">
        <v>47</v>
      </c>
      <c r="AB2202">
        <v>188</v>
      </c>
      <c r="AC2202">
        <v>1</v>
      </c>
      <c r="AD2202">
        <v>41.13</v>
      </c>
      <c r="AE2202">
        <f t="shared" si="235"/>
        <v>1</v>
      </c>
      <c r="AF2202">
        <f t="shared" si="239"/>
        <v>4</v>
      </c>
      <c r="AG2202">
        <f t="shared" si="236"/>
        <v>4</v>
      </c>
      <c r="AH2202">
        <f t="shared" si="237"/>
        <v>144</v>
      </c>
      <c r="AI2202" t="str">
        <f t="shared" si="238"/>
        <v>Bronz customer</v>
      </c>
    </row>
    <row r="2203" spans="1:35" x14ac:dyDescent="0.3">
      <c r="A2203">
        <v>732</v>
      </c>
      <c r="B2203" t="s">
        <v>6439</v>
      </c>
      <c r="C2203">
        <v>2154</v>
      </c>
      <c r="D2203" t="s">
        <v>24</v>
      </c>
      <c r="E2203" t="s">
        <v>25</v>
      </c>
      <c r="F2203">
        <v>11</v>
      </c>
      <c r="G2203" t="s">
        <v>6440</v>
      </c>
      <c r="H2203" t="s">
        <v>6441</v>
      </c>
      <c r="I2203" t="str">
        <f>VLOOKUP(A2203,[1]Transactions!$A$2:$Y$3480,8,FALSE)</f>
        <v>Standard</v>
      </c>
      <c r="J2203">
        <f>VLOOKUP(A2203,[1]Transactions!$A$2:$Y$3480,13,FALSE)</f>
        <v>903.11</v>
      </c>
      <c r="K2203" s="4">
        <f>VLOOKUP(A2203,[1]Transactions!$A$2:$Y$3480,14,FALSE)</f>
        <v>34527</v>
      </c>
      <c r="M2203" t="b">
        <f>VLOOKUP(A2203,[1]Transactions!$A$2:$Y$3480,5,FALSE)</f>
        <v>0</v>
      </c>
      <c r="N2203" t="str">
        <f>VLOOKUP(A2203,[1]Transactions!$A$2:$Y$3480,6,FALSE)</f>
        <v>Approved</v>
      </c>
      <c r="O2203" t="str">
        <f>VLOOKUP(A2203,[1]Transactions!$A$1:$Y$3480,7,FALSE)</f>
        <v>Trek Bicycles</v>
      </c>
      <c r="P2203" t="s">
        <v>43</v>
      </c>
      <c r="Q2203">
        <v>71</v>
      </c>
      <c r="R2203" t="s">
        <v>107</v>
      </c>
      <c r="S2203" t="s">
        <v>45</v>
      </c>
      <c r="T2203" t="s">
        <v>31</v>
      </c>
      <c r="U2203" t="s">
        <v>32</v>
      </c>
      <c r="V2203" t="s">
        <v>47</v>
      </c>
      <c r="W2203">
        <v>5</v>
      </c>
      <c r="X2203">
        <v>5</v>
      </c>
      <c r="Y2203">
        <v>6099.15</v>
      </c>
      <c r="Z2203">
        <v>2830.03</v>
      </c>
      <c r="AA2203">
        <v>53</v>
      </c>
      <c r="AB2203">
        <v>64</v>
      </c>
      <c r="AC2203">
        <v>5</v>
      </c>
      <c r="AD2203">
        <v>3269.12</v>
      </c>
      <c r="AE2203">
        <f t="shared" si="235"/>
        <v>2</v>
      </c>
      <c r="AF2203">
        <f t="shared" ref="AF2203:AF2204" si="240">_xlfn.IFS(AC2203&gt;=14,1,AND(AC2203&lt;=14,AC2203&gt;7),2,AND(AC2203&lt;=7,AC2203&gt;=5),3,AND(AC2203&lt;=4,AC2203&gt;0),4)</f>
        <v>3</v>
      </c>
      <c r="AG2203">
        <f t="shared" si="236"/>
        <v>2</v>
      </c>
      <c r="AH2203">
        <f t="shared" si="237"/>
        <v>232</v>
      </c>
      <c r="AI2203" t="str">
        <f t="shared" si="238"/>
        <v>Gold Customerr</v>
      </c>
    </row>
    <row r="2204" spans="1:35" x14ac:dyDescent="0.3">
      <c r="A2204">
        <v>70</v>
      </c>
      <c r="B2204" t="s">
        <v>6442</v>
      </c>
      <c r="C2204">
        <v>2070</v>
      </c>
      <c r="D2204" t="s">
        <v>24</v>
      </c>
      <c r="E2204" t="s">
        <v>25</v>
      </c>
      <c r="F2204">
        <v>12</v>
      </c>
      <c r="G2204" t="s">
        <v>1079</v>
      </c>
      <c r="H2204" t="s">
        <v>6443</v>
      </c>
      <c r="I2204" t="str">
        <f>VLOOKUP(A2204,[1]Transactions!$A$2:$Y$3480,8,FALSE)</f>
        <v>Standard</v>
      </c>
      <c r="J2204">
        <f>VLOOKUP(A2204,[1]Transactions!$A$2:$Y$3480,13,FALSE)</f>
        <v>110.80999999999995</v>
      </c>
      <c r="K2204" s="4">
        <f>VLOOKUP(A2204,[1]Transactions!$A$2:$Y$3480,14,FALSE)</f>
        <v>36334</v>
      </c>
      <c r="M2204" t="b">
        <f>VLOOKUP(A2204,[1]Transactions!$A$2:$Y$3480,5,FALSE)</f>
        <v>1</v>
      </c>
      <c r="N2204" t="str">
        <f>VLOOKUP(A2204,[1]Transactions!$A$2:$Y$3480,6,FALSE)</f>
        <v>Approved</v>
      </c>
      <c r="O2204" t="str">
        <f>VLOOKUP(A2204,[1]Transactions!$A$1:$Y$3480,7,FALSE)</f>
        <v>Trek Bicycles</v>
      </c>
      <c r="P2204" t="s">
        <v>28</v>
      </c>
      <c r="Q2204">
        <v>78</v>
      </c>
      <c r="R2204" t="s">
        <v>321</v>
      </c>
      <c r="S2204" t="s">
        <v>45</v>
      </c>
      <c r="T2204" t="s">
        <v>38</v>
      </c>
      <c r="U2204" t="s">
        <v>32</v>
      </c>
      <c r="V2204" t="s">
        <v>47</v>
      </c>
      <c r="W2204">
        <v>8</v>
      </c>
      <c r="X2204">
        <v>5</v>
      </c>
      <c r="Y2204">
        <v>4801.1099999999997</v>
      </c>
      <c r="Z2204">
        <v>2064.21</v>
      </c>
      <c r="AA2204">
        <v>27</v>
      </c>
      <c r="AB2204">
        <v>4</v>
      </c>
      <c r="AC2204">
        <v>5</v>
      </c>
      <c r="AD2204">
        <v>2736.9</v>
      </c>
      <c r="AE2204">
        <f t="shared" si="235"/>
        <v>4</v>
      </c>
      <c r="AF2204">
        <f t="shared" si="240"/>
        <v>3</v>
      </c>
      <c r="AG2204">
        <f t="shared" si="236"/>
        <v>3</v>
      </c>
      <c r="AH2204">
        <f t="shared" si="237"/>
        <v>433</v>
      </c>
      <c r="AI2204" t="str">
        <f t="shared" si="238"/>
        <v>Platinum Customer</v>
      </c>
    </row>
    <row r="2205" spans="1:35" x14ac:dyDescent="0.3">
      <c r="A2205">
        <v>2413</v>
      </c>
      <c r="B2205" t="s">
        <v>6444</v>
      </c>
      <c r="C2205">
        <v>3082</v>
      </c>
      <c r="D2205" t="s">
        <v>40</v>
      </c>
      <c r="E2205" t="s">
        <v>25</v>
      </c>
      <c r="F2205">
        <v>8</v>
      </c>
      <c r="G2205" t="s">
        <v>5414</v>
      </c>
      <c r="H2205" t="s">
        <v>6445</v>
      </c>
      <c r="I2205" t="str">
        <f>VLOOKUP(A2205,[1]Transactions!$A$2:$Y$3480,8,FALSE)</f>
        <v>Road</v>
      </c>
      <c r="J2205">
        <f>VLOOKUP(A2205,[1]Transactions!$A$2:$Y$3480,13,FALSE)</f>
        <v>64.92999999999995</v>
      </c>
      <c r="K2205" s="4">
        <f>VLOOKUP(A2205,[1]Transactions!$A$2:$Y$3480,14,FALSE)</f>
        <v>42710</v>
      </c>
      <c r="M2205" t="b">
        <f>VLOOKUP(A2205,[1]Transactions!$A$2:$Y$3480,5,FALSE)</f>
        <v>0</v>
      </c>
      <c r="N2205" t="str">
        <f>VLOOKUP(A2205,[1]Transactions!$A$2:$Y$3480,6,FALSE)</f>
        <v>Approved</v>
      </c>
      <c r="O2205" t="str">
        <f>VLOOKUP(A2205,[1]Transactions!$A$1:$Y$3480,7,FALSE)</f>
        <v>Giant Bicycles</v>
      </c>
      <c r="P2205" t="s">
        <v>28</v>
      </c>
      <c r="Q2205">
        <v>27</v>
      </c>
      <c r="R2205" t="s">
        <v>195</v>
      </c>
      <c r="S2205" t="s">
        <v>119</v>
      </c>
      <c r="T2205" t="s">
        <v>46</v>
      </c>
      <c r="U2205" t="s">
        <v>32</v>
      </c>
      <c r="V2205" t="s">
        <v>33</v>
      </c>
      <c r="W2205">
        <v>17</v>
      </c>
      <c r="X2205">
        <v>7</v>
      </c>
      <c r="Y2205">
        <v>8666.8700000000008</v>
      </c>
      <c r="Z2205">
        <v>4143.6400000000003</v>
      </c>
      <c r="AA2205">
        <v>77</v>
      </c>
      <c r="AB2205">
        <v>58</v>
      </c>
      <c r="AC2205">
        <v>7</v>
      </c>
      <c r="AD2205">
        <v>4523.2299999999996</v>
      </c>
      <c r="AE2205">
        <f t="shared" si="235"/>
        <v>2</v>
      </c>
      <c r="AF2205">
        <f t="shared" si="239"/>
        <v>3</v>
      </c>
      <c r="AG2205">
        <f t="shared" si="236"/>
        <v>1</v>
      </c>
      <c r="AH2205">
        <f t="shared" si="237"/>
        <v>231</v>
      </c>
      <c r="AI2205" t="str">
        <f t="shared" si="238"/>
        <v>Gold Customerr</v>
      </c>
    </row>
    <row r="2206" spans="1:35" x14ac:dyDescent="0.3">
      <c r="A2206">
        <v>3111</v>
      </c>
      <c r="B2206" t="s">
        <v>6446</v>
      </c>
      <c r="C2206">
        <v>2112</v>
      </c>
      <c r="D2206" t="s">
        <v>24</v>
      </c>
      <c r="E2206" t="s">
        <v>25</v>
      </c>
      <c r="F2206">
        <v>11</v>
      </c>
      <c r="G2206" t="s">
        <v>6447</v>
      </c>
      <c r="H2206" t="s">
        <v>6448</v>
      </c>
      <c r="I2206" t="str">
        <f>VLOOKUP(A2206,[1]Transactions!$A$2:$Y$3480,8,FALSE)</f>
        <v>Standard</v>
      </c>
      <c r="J2206">
        <f>VLOOKUP(A2206,[1]Transactions!$A$2:$Y$3480,13,FALSE)</f>
        <v>751.02</v>
      </c>
      <c r="K2206" s="4">
        <f>VLOOKUP(A2206,[1]Transactions!$A$2:$Y$3480,14,FALSE)</f>
        <v>39526</v>
      </c>
      <c r="M2206" t="b">
        <f>VLOOKUP(A2206,[1]Transactions!$A$2:$Y$3480,5,FALSE)</f>
        <v>1</v>
      </c>
      <c r="N2206" t="str">
        <f>VLOOKUP(A2206,[1]Transactions!$A$2:$Y$3480,6,FALSE)</f>
        <v>Approved</v>
      </c>
      <c r="O2206" t="str">
        <f>VLOOKUP(A2206,[1]Transactions!$A$1:$Y$3480,7,FALSE)</f>
        <v>Solex</v>
      </c>
      <c r="P2206" t="s">
        <v>28</v>
      </c>
      <c r="Q2206">
        <v>42</v>
      </c>
      <c r="R2206" t="s">
        <v>161</v>
      </c>
      <c r="S2206" t="s">
        <v>45</v>
      </c>
      <c r="T2206" t="s">
        <v>31</v>
      </c>
      <c r="U2206" t="s">
        <v>32</v>
      </c>
      <c r="V2206" t="s">
        <v>33</v>
      </c>
      <c r="W2206">
        <v>4</v>
      </c>
      <c r="X2206">
        <v>4</v>
      </c>
      <c r="Y2206">
        <v>3370.16</v>
      </c>
      <c r="Z2206">
        <v>1988.97</v>
      </c>
      <c r="AA2206">
        <v>23</v>
      </c>
      <c r="AB2206">
        <v>48</v>
      </c>
      <c r="AC2206">
        <v>4</v>
      </c>
      <c r="AD2206">
        <v>1381.19</v>
      </c>
      <c r="AE2206">
        <f t="shared" si="235"/>
        <v>2</v>
      </c>
      <c r="AF2206">
        <f t="shared" si="239"/>
        <v>4</v>
      </c>
      <c r="AG2206">
        <f t="shared" si="236"/>
        <v>4</v>
      </c>
      <c r="AH2206">
        <f t="shared" si="237"/>
        <v>244</v>
      </c>
      <c r="AI2206" t="str">
        <f t="shared" si="238"/>
        <v>Gold Customerr</v>
      </c>
    </row>
    <row r="2207" spans="1:35" x14ac:dyDescent="0.3">
      <c r="A2207">
        <v>1490</v>
      </c>
      <c r="B2207" t="s">
        <v>6449</v>
      </c>
      <c r="C2207">
        <v>2320</v>
      </c>
      <c r="D2207" t="s">
        <v>24</v>
      </c>
      <c r="E2207" t="s">
        <v>25</v>
      </c>
      <c r="F2207">
        <v>6</v>
      </c>
      <c r="G2207" t="s">
        <v>6450</v>
      </c>
      <c r="H2207" t="s">
        <v>6451</v>
      </c>
      <c r="I2207" t="str">
        <f>VLOOKUP(A2207,[1]Transactions!$A$2:$Y$3480,8,FALSE)</f>
        <v>Standard</v>
      </c>
      <c r="J2207">
        <f>VLOOKUP(A2207,[1]Transactions!$A$2:$Y$3480,13,FALSE)</f>
        <v>693.76</v>
      </c>
      <c r="K2207" s="4">
        <f>VLOOKUP(A2207,[1]Transactions!$A$2:$Y$3480,14,FALSE)</f>
        <v>40779</v>
      </c>
      <c r="M2207" t="b">
        <f>VLOOKUP(A2207,[1]Transactions!$A$2:$Y$3480,5,FALSE)</f>
        <v>1</v>
      </c>
      <c r="N2207" t="str">
        <f>VLOOKUP(A2207,[1]Transactions!$A$2:$Y$3480,6,FALSE)</f>
        <v>Approved</v>
      </c>
      <c r="O2207" t="str">
        <f>VLOOKUP(A2207,[1]Transactions!$A$1:$Y$3480,7,FALSE)</f>
        <v>OHM Cycles</v>
      </c>
      <c r="P2207" t="s">
        <v>43</v>
      </c>
      <c r="Q2207">
        <v>36</v>
      </c>
      <c r="R2207" t="s">
        <v>580</v>
      </c>
      <c r="S2207" t="s">
        <v>45</v>
      </c>
      <c r="T2207" t="s">
        <v>31</v>
      </c>
      <c r="U2207" t="s">
        <v>32</v>
      </c>
      <c r="V2207" t="s">
        <v>33</v>
      </c>
      <c r="W2207">
        <v>6</v>
      </c>
      <c r="X2207">
        <v>4</v>
      </c>
      <c r="Y2207">
        <v>4593.42</v>
      </c>
      <c r="Z2207">
        <v>2410.44</v>
      </c>
      <c r="AA2207">
        <v>50</v>
      </c>
      <c r="AB2207">
        <v>68</v>
      </c>
      <c r="AC2207">
        <v>4</v>
      </c>
      <c r="AD2207">
        <v>2182.98</v>
      </c>
      <c r="AE2207">
        <f t="shared" si="235"/>
        <v>2</v>
      </c>
      <c r="AF2207">
        <f t="shared" si="239"/>
        <v>4</v>
      </c>
      <c r="AG2207">
        <f t="shared" si="236"/>
        <v>3</v>
      </c>
      <c r="AH2207">
        <f t="shared" si="237"/>
        <v>243</v>
      </c>
      <c r="AI2207" t="str">
        <f t="shared" si="238"/>
        <v>Gold Customerr</v>
      </c>
    </row>
    <row r="2208" spans="1:35" x14ac:dyDescent="0.3">
      <c r="A2208">
        <v>92</v>
      </c>
      <c r="B2208" t="s">
        <v>6452</v>
      </c>
      <c r="C2208">
        <v>3133</v>
      </c>
      <c r="D2208" t="s">
        <v>40</v>
      </c>
      <c r="E2208" t="s">
        <v>25</v>
      </c>
      <c r="F2208">
        <v>10</v>
      </c>
      <c r="G2208" t="s">
        <v>6453</v>
      </c>
      <c r="H2208" t="s">
        <v>6454</v>
      </c>
      <c r="I2208" t="str">
        <f>VLOOKUP(A2208,[1]Transactions!$A$2:$Y$3480,8,FALSE)</f>
        <v>Standard</v>
      </c>
      <c r="J2208">
        <f>VLOOKUP(A2208,[1]Transactions!$A$2:$Y$3480,13,FALSE)</f>
        <v>1612.25</v>
      </c>
      <c r="K2208" s="4">
        <f>VLOOKUP(A2208,[1]Transactions!$A$2:$Y$3480,14,FALSE)</f>
        <v>36668</v>
      </c>
      <c r="M2208" t="b">
        <f>VLOOKUP(A2208,[1]Transactions!$A$2:$Y$3480,5,FALSE)</f>
        <v>1</v>
      </c>
      <c r="N2208" t="str">
        <f>VLOOKUP(A2208,[1]Transactions!$A$2:$Y$3480,6,FALSE)</f>
        <v>Approved</v>
      </c>
      <c r="O2208" t="str">
        <f>VLOOKUP(A2208,[1]Transactions!$A$1:$Y$3480,7,FALSE)</f>
        <v>Solex</v>
      </c>
      <c r="P2208" t="s">
        <v>43</v>
      </c>
      <c r="Q2208">
        <v>98</v>
      </c>
      <c r="R2208" t="s">
        <v>1071</v>
      </c>
      <c r="S2208" t="s">
        <v>30</v>
      </c>
      <c r="T2208" t="s">
        <v>31</v>
      </c>
      <c r="U2208" t="s">
        <v>32</v>
      </c>
      <c r="V2208" t="s">
        <v>47</v>
      </c>
      <c r="W2208">
        <v>12</v>
      </c>
      <c r="X2208">
        <v>3</v>
      </c>
      <c r="Y2208">
        <v>5098.43</v>
      </c>
      <c r="Z2208">
        <v>2130.9899999999998</v>
      </c>
      <c r="AA2208">
        <v>40</v>
      </c>
      <c r="AB2208">
        <v>34</v>
      </c>
      <c r="AC2208">
        <v>3</v>
      </c>
      <c r="AD2208">
        <v>2967.44</v>
      </c>
      <c r="AE2208">
        <f t="shared" si="235"/>
        <v>3</v>
      </c>
      <c r="AF2208">
        <f t="shared" si="239"/>
        <v>4</v>
      </c>
      <c r="AG2208">
        <f t="shared" si="236"/>
        <v>2</v>
      </c>
      <c r="AH2208">
        <f t="shared" si="237"/>
        <v>342</v>
      </c>
      <c r="AI2208" t="str">
        <f t="shared" si="238"/>
        <v>Silver Customer</v>
      </c>
    </row>
    <row r="2209" spans="1:35" x14ac:dyDescent="0.3">
      <c r="A2209">
        <v>3450</v>
      </c>
      <c r="B2209" t="s">
        <v>6455</v>
      </c>
      <c r="C2209">
        <v>4207</v>
      </c>
      <c r="D2209" t="s">
        <v>53</v>
      </c>
      <c r="E2209" t="s">
        <v>25</v>
      </c>
      <c r="F2209">
        <v>3</v>
      </c>
      <c r="G2209" t="s">
        <v>2969</v>
      </c>
      <c r="H2209" t="s">
        <v>6456</v>
      </c>
      <c r="I2209" t="str">
        <f>VLOOKUP(A2209,[1]Transactions!$A$2:$Y$3480,8,FALSE)</f>
        <v>Standard</v>
      </c>
      <c r="J2209">
        <f>VLOOKUP(A2209,[1]Transactions!$A$2:$Y$3480,13,FALSE)</f>
        <v>872.8900000000001</v>
      </c>
      <c r="K2209" s="4">
        <f>VLOOKUP(A2209,[1]Transactions!$A$2:$Y$3480,14,FALSE)</f>
        <v>41047</v>
      </c>
      <c r="M2209" t="b">
        <f>VLOOKUP(A2209,[1]Transactions!$A$2:$Y$3480,5,FALSE)</f>
        <v>1</v>
      </c>
      <c r="N2209" t="str">
        <f>VLOOKUP(A2209,[1]Transactions!$A$2:$Y$3480,6,FALSE)</f>
        <v>Approved</v>
      </c>
      <c r="O2209" t="str">
        <f>VLOOKUP(A2209,[1]Transactions!$A$1:$Y$3480,7,FALSE)</f>
        <v>Trek Bicycles</v>
      </c>
      <c r="P2209" t="s">
        <v>43</v>
      </c>
      <c r="Q2209">
        <v>85</v>
      </c>
      <c r="R2209" t="s">
        <v>1732</v>
      </c>
      <c r="S2209" t="s">
        <v>57</v>
      </c>
      <c r="T2209" t="s">
        <v>31</v>
      </c>
      <c r="U2209" t="s">
        <v>32</v>
      </c>
      <c r="V2209" t="s">
        <v>47</v>
      </c>
      <c r="W2209">
        <v>6</v>
      </c>
      <c r="X2209">
        <v>6</v>
      </c>
      <c r="Y2209">
        <v>7360.77</v>
      </c>
      <c r="Z2209">
        <v>1783.71</v>
      </c>
      <c r="AA2209">
        <v>27</v>
      </c>
      <c r="AB2209">
        <v>98</v>
      </c>
      <c r="AC2209">
        <v>6</v>
      </c>
      <c r="AD2209">
        <v>5577.06</v>
      </c>
      <c r="AE2209">
        <f t="shared" si="235"/>
        <v>1</v>
      </c>
      <c r="AF2209">
        <f t="shared" si="239"/>
        <v>3</v>
      </c>
      <c r="AG2209">
        <f t="shared" si="236"/>
        <v>1</v>
      </c>
      <c r="AH2209">
        <f t="shared" si="237"/>
        <v>131</v>
      </c>
      <c r="AI2209" t="str">
        <f t="shared" si="238"/>
        <v>Bronz customer</v>
      </c>
    </row>
    <row r="2210" spans="1:35" x14ac:dyDescent="0.3">
      <c r="A2210">
        <v>2380</v>
      </c>
      <c r="B2210" t="s">
        <v>6457</v>
      </c>
      <c r="C2210">
        <v>2016</v>
      </c>
      <c r="D2210" t="s">
        <v>24</v>
      </c>
      <c r="E2210" t="s">
        <v>25</v>
      </c>
      <c r="F2210">
        <v>10</v>
      </c>
      <c r="G2210" t="s">
        <v>6458</v>
      </c>
      <c r="H2210" t="s">
        <v>6459</v>
      </c>
      <c r="I2210" t="str">
        <f>VLOOKUP(A2210,[1]Transactions!$A$2:$Y$3480,8,FALSE)</f>
        <v>Standard</v>
      </c>
      <c r="J2210">
        <f>VLOOKUP(A2210,[1]Transactions!$A$2:$Y$3480,13,FALSE)</f>
        <v>195.33999999999992</v>
      </c>
      <c r="K2210" s="4">
        <f>VLOOKUP(A2210,[1]Transactions!$A$2:$Y$3480,14,FALSE)</f>
        <v>42404</v>
      </c>
      <c r="M2210" t="b">
        <f>VLOOKUP(A2210,[1]Transactions!$A$2:$Y$3480,5,FALSE)</f>
        <v>1</v>
      </c>
      <c r="N2210" t="str">
        <f>VLOOKUP(A2210,[1]Transactions!$A$2:$Y$3480,6,FALSE)</f>
        <v>Approved</v>
      </c>
      <c r="O2210" t="str">
        <f>VLOOKUP(A2210,[1]Transactions!$A$1:$Y$3480,7,FALSE)</f>
        <v>Trek Bicycles</v>
      </c>
      <c r="P2210" t="s">
        <v>43</v>
      </c>
      <c r="Q2210">
        <v>44</v>
      </c>
      <c r="R2210" t="s">
        <v>376</v>
      </c>
      <c r="S2210" t="s">
        <v>57</v>
      </c>
      <c r="T2210" t="s">
        <v>31</v>
      </c>
      <c r="U2210" t="s">
        <v>32</v>
      </c>
      <c r="V2210" t="s">
        <v>33</v>
      </c>
      <c r="W2210">
        <v>15</v>
      </c>
      <c r="X2210">
        <v>6</v>
      </c>
      <c r="Y2210">
        <v>6658.59</v>
      </c>
      <c r="Z2210">
        <v>2642.64</v>
      </c>
      <c r="AA2210">
        <v>64</v>
      </c>
      <c r="AB2210">
        <v>42</v>
      </c>
      <c r="AC2210">
        <v>6</v>
      </c>
      <c r="AD2210">
        <v>4015.95</v>
      </c>
      <c r="AE2210">
        <f t="shared" si="235"/>
        <v>3</v>
      </c>
      <c r="AF2210">
        <f t="shared" si="239"/>
        <v>3</v>
      </c>
      <c r="AG2210">
        <f t="shared" si="236"/>
        <v>2</v>
      </c>
      <c r="AH2210">
        <f t="shared" si="237"/>
        <v>332</v>
      </c>
      <c r="AI2210" t="str">
        <f t="shared" si="238"/>
        <v>Silver Customer</v>
      </c>
    </row>
    <row r="2211" spans="1:35" x14ac:dyDescent="0.3">
      <c r="A2211">
        <v>83</v>
      </c>
      <c r="B2211" t="s">
        <v>6460</v>
      </c>
      <c r="C2211">
        <v>2204</v>
      </c>
      <c r="D2211" t="s">
        <v>24</v>
      </c>
      <c r="E2211" t="s">
        <v>25</v>
      </c>
      <c r="F2211">
        <v>12</v>
      </c>
      <c r="G2211" t="s">
        <v>6461</v>
      </c>
      <c r="H2211" t="s">
        <v>6462</v>
      </c>
      <c r="I2211" t="str">
        <f>VLOOKUP(A2211,[1]Transactions!$A$2:$Y$3480,8,FALSE)</f>
        <v>Standard</v>
      </c>
      <c r="J2211">
        <f>VLOOKUP(A2211,[1]Transactions!$A$2:$Y$3480,13,FALSE)</f>
        <v>110.56</v>
      </c>
      <c r="K2211" s="4">
        <f>VLOOKUP(A2211,[1]Transactions!$A$2:$Y$3480,14,FALSE)</f>
        <v>37626</v>
      </c>
      <c r="M2211" t="b">
        <f>VLOOKUP(A2211,[1]Transactions!$A$2:$Y$3480,5,FALSE)</f>
        <v>1</v>
      </c>
      <c r="N2211" t="str">
        <f>VLOOKUP(A2211,[1]Transactions!$A$2:$Y$3480,6,FALSE)</f>
        <v>Approved</v>
      </c>
      <c r="O2211" t="str">
        <f>VLOOKUP(A2211,[1]Transactions!$A$1:$Y$3480,7,FALSE)</f>
        <v>OHM Cycles</v>
      </c>
      <c r="P2211" t="s">
        <v>28</v>
      </c>
      <c r="Q2211">
        <v>97</v>
      </c>
      <c r="R2211" t="s">
        <v>111</v>
      </c>
      <c r="S2211" t="s">
        <v>219</v>
      </c>
      <c r="T2211" t="s">
        <v>31</v>
      </c>
      <c r="U2211" t="s">
        <v>32</v>
      </c>
      <c r="V2211" t="s">
        <v>33</v>
      </c>
      <c r="W2211">
        <v>18</v>
      </c>
      <c r="X2211">
        <v>6</v>
      </c>
      <c r="Y2211">
        <v>4464.6499999999996</v>
      </c>
      <c r="Z2211">
        <v>2666.45</v>
      </c>
      <c r="AA2211">
        <v>53</v>
      </c>
      <c r="AB2211">
        <v>80</v>
      </c>
      <c r="AC2211">
        <v>6</v>
      </c>
      <c r="AD2211">
        <v>1798.2</v>
      </c>
      <c r="AE2211">
        <f t="shared" si="235"/>
        <v>2</v>
      </c>
      <c r="AF2211">
        <f t="shared" si="239"/>
        <v>3</v>
      </c>
      <c r="AG2211">
        <f t="shared" si="236"/>
        <v>4</v>
      </c>
      <c r="AH2211">
        <f t="shared" si="237"/>
        <v>234</v>
      </c>
      <c r="AI2211" t="str">
        <f t="shared" si="238"/>
        <v>Gold Customerr</v>
      </c>
    </row>
    <row r="2212" spans="1:35" x14ac:dyDescent="0.3">
      <c r="A2212">
        <v>886</v>
      </c>
      <c r="B2212" t="s">
        <v>6463</v>
      </c>
      <c r="C2212">
        <v>2065</v>
      </c>
      <c r="D2212" t="s">
        <v>24</v>
      </c>
      <c r="E2212" t="s">
        <v>25</v>
      </c>
      <c r="F2212">
        <v>10</v>
      </c>
      <c r="G2212" t="s">
        <v>6464</v>
      </c>
      <c r="H2212" t="s">
        <v>6465</v>
      </c>
      <c r="I2212" t="str">
        <f>VLOOKUP(A2212,[1]Transactions!$A$2:$Y$3480,8,FALSE)</f>
        <v>Road</v>
      </c>
      <c r="J2212">
        <f>VLOOKUP(A2212,[1]Transactions!$A$2:$Y$3480,13,FALSE)</f>
        <v>187.38999999999987</v>
      </c>
      <c r="K2212" s="4">
        <f>VLOOKUP(A2212,[1]Transactions!$A$2:$Y$3480,14,FALSE)</f>
        <v>40649</v>
      </c>
      <c r="M2212" t="b">
        <f>VLOOKUP(A2212,[1]Transactions!$A$2:$Y$3480,5,FALSE)</f>
        <v>1</v>
      </c>
      <c r="N2212" t="str">
        <f>VLOOKUP(A2212,[1]Transactions!$A$2:$Y$3480,6,FALSE)</f>
        <v>Approved</v>
      </c>
      <c r="O2212" t="str">
        <f>VLOOKUP(A2212,[1]Transactions!$A$1:$Y$3480,7,FALSE)</f>
        <v>Solex</v>
      </c>
      <c r="P2212" t="s">
        <v>43</v>
      </c>
      <c r="Q2212">
        <v>53</v>
      </c>
      <c r="R2212" t="s">
        <v>3711</v>
      </c>
      <c r="S2212" t="s">
        <v>30</v>
      </c>
      <c r="T2212" t="s">
        <v>31</v>
      </c>
      <c r="U2212" t="s">
        <v>32</v>
      </c>
      <c r="V2212" t="s">
        <v>47</v>
      </c>
      <c r="W2212">
        <v>11</v>
      </c>
      <c r="X2212">
        <v>7</v>
      </c>
      <c r="Y2212">
        <v>9025.0300000000007</v>
      </c>
      <c r="Z2212">
        <v>4957.38</v>
      </c>
      <c r="AA2212">
        <v>45</v>
      </c>
      <c r="AB2212">
        <v>1</v>
      </c>
      <c r="AC2212">
        <v>7</v>
      </c>
      <c r="AD2212">
        <v>4067.65</v>
      </c>
      <c r="AE2212">
        <f t="shared" si="235"/>
        <v>4</v>
      </c>
      <c r="AF2212">
        <f t="shared" si="239"/>
        <v>3</v>
      </c>
      <c r="AG2212">
        <f t="shared" si="236"/>
        <v>2</v>
      </c>
      <c r="AH2212">
        <f t="shared" si="237"/>
        <v>432</v>
      </c>
      <c r="AI2212" t="str">
        <f t="shared" si="238"/>
        <v>Platinum Customer</v>
      </c>
    </row>
    <row r="2213" spans="1:35" x14ac:dyDescent="0.3">
      <c r="A2213">
        <v>968</v>
      </c>
      <c r="B2213" t="s">
        <v>6466</v>
      </c>
      <c r="C2213">
        <v>2450</v>
      </c>
      <c r="D2213" t="s">
        <v>24</v>
      </c>
      <c r="E2213" t="s">
        <v>25</v>
      </c>
      <c r="F2213">
        <v>6</v>
      </c>
      <c r="G2213" t="s">
        <v>6467</v>
      </c>
      <c r="H2213" t="s">
        <v>6468</v>
      </c>
      <c r="I2213" t="str">
        <f>VLOOKUP(A2213,[1]Transactions!$A$2:$Y$3480,8,FALSE)</f>
        <v>Standard</v>
      </c>
      <c r="J2213">
        <f>VLOOKUP(A2213,[1]Transactions!$A$2:$Y$3480,13,FALSE)</f>
        <v>437.46</v>
      </c>
      <c r="K2213" s="4">
        <f>VLOOKUP(A2213,[1]Transactions!$A$2:$Y$3480,14,FALSE)</f>
        <v>36361</v>
      </c>
      <c r="M2213" t="b">
        <f>VLOOKUP(A2213,[1]Transactions!$A$2:$Y$3480,5,FALSE)</f>
        <v>1</v>
      </c>
      <c r="N2213" t="str">
        <f>VLOOKUP(A2213,[1]Transactions!$A$2:$Y$3480,6,FALSE)</f>
        <v>Approved</v>
      </c>
      <c r="O2213" t="str">
        <f>VLOOKUP(A2213,[1]Transactions!$A$1:$Y$3480,7,FALSE)</f>
        <v>Solex</v>
      </c>
      <c r="P2213" t="s">
        <v>28</v>
      </c>
      <c r="Q2213">
        <v>96</v>
      </c>
      <c r="R2213" t="s">
        <v>352</v>
      </c>
      <c r="S2213" t="s">
        <v>219</v>
      </c>
      <c r="T2213" t="s">
        <v>46</v>
      </c>
      <c r="U2213" t="s">
        <v>32</v>
      </c>
      <c r="V2213" t="s">
        <v>33</v>
      </c>
      <c r="W2213">
        <v>16</v>
      </c>
      <c r="X2213">
        <v>6</v>
      </c>
      <c r="Y2213">
        <v>7331.34</v>
      </c>
      <c r="Z2213">
        <v>3108.18</v>
      </c>
      <c r="AA2213">
        <v>65</v>
      </c>
      <c r="AB2213">
        <v>35</v>
      </c>
      <c r="AC2213">
        <v>6</v>
      </c>
      <c r="AD2213">
        <v>4223.16</v>
      </c>
      <c r="AE2213">
        <f t="shared" si="235"/>
        <v>3</v>
      </c>
      <c r="AF2213">
        <f t="shared" si="239"/>
        <v>3</v>
      </c>
      <c r="AG2213">
        <f t="shared" si="236"/>
        <v>2</v>
      </c>
      <c r="AH2213">
        <f t="shared" si="237"/>
        <v>332</v>
      </c>
      <c r="AI2213" t="str">
        <f t="shared" si="238"/>
        <v>Silver Customer</v>
      </c>
    </row>
    <row r="2214" spans="1:35" x14ac:dyDescent="0.3">
      <c r="A2214">
        <v>1010</v>
      </c>
      <c r="B2214" t="s">
        <v>6469</v>
      </c>
      <c r="C2214">
        <v>2340</v>
      </c>
      <c r="D2214" t="s">
        <v>24</v>
      </c>
      <c r="E2214" t="s">
        <v>25</v>
      </c>
      <c r="F2214">
        <v>4</v>
      </c>
      <c r="G2214" t="s">
        <v>5460</v>
      </c>
      <c r="H2214" t="s">
        <v>6470</v>
      </c>
      <c r="I2214" t="str">
        <f>VLOOKUP(A2214,[1]Transactions!$A$2:$Y$3480,8,FALSE)</f>
        <v>Road</v>
      </c>
      <c r="J2214">
        <f>VLOOKUP(A2214,[1]Transactions!$A$2:$Y$3480,13,FALSE)</f>
        <v>198.22000000000003</v>
      </c>
      <c r="K2214" s="4">
        <f>VLOOKUP(A2214,[1]Transactions!$A$2:$Y$3480,14,FALSE)</f>
        <v>42710</v>
      </c>
      <c r="M2214" t="b">
        <f>VLOOKUP(A2214,[1]Transactions!$A$2:$Y$3480,5,FALSE)</f>
        <v>1</v>
      </c>
      <c r="N2214" t="str">
        <f>VLOOKUP(A2214,[1]Transactions!$A$2:$Y$3480,6,FALSE)</f>
        <v>Approved</v>
      </c>
      <c r="O2214" t="str">
        <f>VLOOKUP(A2214,[1]Transactions!$A$1:$Y$3480,7,FALSE)</f>
        <v>Giant Bicycles</v>
      </c>
      <c r="P2214" t="s">
        <v>28</v>
      </c>
      <c r="Q2214">
        <v>24</v>
      </c>
      <c r="R2214" t="s">
        <v>403</v>
      </c>
      <c r="S2214" t="s">
        <v>45</v>
      </c>
      <c r="T2214" t="s">
        <v>38</v>
      </c>
      <c r="U2214" t="s">
        <v>32</v>
      </c>
      <c r="V2214" t="s">
        <v>47</v>
      </c>
      <c r="W2214">
        <v>17</v>
      </c>
      <c r="X2214">
        <v>3</v>
      </c>
      <c r="Y2214">
        <v>1501.59</v>
      </c>
      <c r="Z2214">
        <v>1115.23</v>
      </c>
      <c r="AA2214">
        <v>57</v>
      </c>
      <c r="AB2214">
        <v>126</v>
      </c>
      <c r="AC2214">
        <v>3</v>
      </c>
      <c r="AD2214">
        <v>386.36</v>
      </c>
      <c r="AE2214">
        <f t="shared" si="235"/>
        <v>1</v>
      </c>
      <c r="AF2214">
        <f t="shared" si="239"/>
        <v>4</v>
      </c>
      <c r="AG2214">
        <f t="shared" si="236"/>
        <v>4</v>
      </c>
      <c r="AH2214">
        <f t="shared" si="237"/>
        <v>144</v>
      </c>
      <c r="AI2214" t="str">
        <f t="shared" si="238"/>
        <v>Bronz customer</v>
      </c>
    </row>
    <row r="2215" spans="1:35" x14ac:dyDescent="0.3">
      <c r="A2215">
        <v>2773</v>
      </c>
      <c r="B2215" t="s">
        <v>6471</v>
      </c>
      <c r="C2215">
        <v>3204</v>
      </c>
      <c r="D2215" t="s">
        <v>40</v>
      </c>
      <c r="E2215" t="s">
        <v>25</v>
      </c>
      <c r="F2215">
        <v>7</v>
      </c>
      <c r="G2215" t="s">
        <v>6472</v>
      </c>
      <c r="H2215" t="s">
        <v>6473</v>
      </c>
      <c r="I2215" t="str">
        <f>VLOOKUP(A2215,[1]Transactions!$A$2:$Y$3480,8,FALSE)</f>
        <v>Standard</v>
      </c>
      <c r="J2215">
        <f>VLOOKUP(A2215,[1]Transactions!$A$2:$Y$3480,13,FALSE)</f>
        <v>57.72999999999999</v>
      </c>
      <c r="K2215" s="4">
        <f>VLOOKUP(A2215,[1]Transactions!$A$2:$Y$3480,14,FALSE)</f>
        <v>39031</v>
      </c>
      <c r="M2215">
        <f>VLOOKUP(A2215,[1]Transactions!$A$2:$Y$3480,5,FALSE)</f>
        <v>0</v>
      </c>
      <c r="N2215" t="str">
        <f>VLOOKUP(A2215,[1]Transactions!$A$2:$Y$3480,6,FALSE)</f>
        <v>Approved</v>
      </c>
      <c r="O2215" t="str">
        <f>VLOOKUP(A2215,[1]Transactions!$A$1:$Y$3480,7,FALSE)</f>
        <v>Giant Bicycles</v>
      </c>
      <c r="P2215" t="s">
        <v>28</v>
      </c>
      <c r="Q2215">
        <v>69</v>
      </c>
      <c r="R2215" t="s">
        <v>165</v>
      </c>
      <c r="S2215" t="s">
        <v>119</v>
      </c>
      <c r="T2215" t="s">
        <v>31</v>
      </c>
      <c r="U2215" t="s">
        <v>32</v>
      </c>
      <c r="V2215" t="s">
        <v>33</v>
      </c>
      <c r="W2215">
        <v>20</v>
      </c>
      <c r="X2215">
        <v>4</v>
      </c>
      <c r="Y2215">
        <v>4179.1899999999996</v>
      </c>
      <c r="Z2215">
        <v>1886.06</v>
      </c>
      <c r="AA2215">
        <v>44</v>
      </c>
      <c r="AB2215">
        <v>4</v>
      </c>
      <c r="AC2215">
        <v>4</v>
      </c>
      <c r="AD2215">
        <v>2293.13</v>
      </c>
      <c r="AE2215">
        <f t="shared" si="235"/>
        <v>4</v>
      </c>
      <c r="AF2215">
        <f t="shared" si="239"/>
        <v>4</v>
      </c>
      <c r="AG2215">
        <f t="shared" si="236"/>
        <v>3</v>
      </c>
      <c r="AH2215">
        <f t="shared" si="237"/>
        <v>443</v>
      </c>
      <c r="AI2215" t="str">
        <f t="shared" si="238"/>
        <v>Platinum Customer</v>
      </c>
    </row>
    <row r="2216" spans="1:35" x14ac:dyDescent="0.3">
      <c r="A2216">
        <v>450</v>
      </c>
      <c r="B2216" t="s">
        <v>6474</v>
      </c>
      <c r="C2216">
        <v>2096</v>
      </c>
      <c r="D2216" t="s">
        <v>24</v>
      </c>
      <c r="E2216" t="s">
        <v>25</v>
      </c>
      <c r="F2216">
        <v>10</v>
      </c>
      <c r="G2216" t="s">
        <v>6475</v>
      </c>
      <c r="H2216" t="s">
        <v>6476</v>
      </c>
      <c r="I2216" t="str">
        <f>VLOOKUP(A2216,[1]Transactions!$A$2:$Y$3480,8,FALSE)</f>
        <v>Mountain</v>
      </c>
      <c r="J2216">
        <f>VLOOKUP(A2216,[1]Transactions!$A$2:$Y$3480,13,FALSE)</f>
        <v>114.93</v>
      </c>
      <c r="K2216" s="4">
        <f>VLOOKUP(A2216,[1]Transactions!$A$2:$Y$3480,14,FALSE)</f>
        <v>39298</v>
      </c>
      <c r="M2216" t="b">
        <f>VLOOKUP(A2216,[1]Transactions!$A$2:$Y$3480,5,FALSE)</f>
        <v>0</v>
      </c>
      <c r="N2216" t="str">
        <f>VLOOKUP(A2216,[1]Transactions!$A$2:$Y$3480,6,FALSE)</f>
        <v>Approved</v>
      </c>
      <c r="O2216" t="str">
        <f>VLOOKUP(A2216,[1]Transactions!$A$1:$Y$3480,7,FALSE)</f>
        <v>Trek Bicycles</v>
      </c>
      <c r="P2216" t="s">
        <v>43</v>
      </c>
      <c r="Q2216">
        <v>5</v>
      </c>
      <c r="R2216" t="s">
        <v>1156</v>
      </c>
      <c r="S2216" t="s">
        <v>96</v>
      </c>
      <c r="T2216" t="s">
        <v>31</v>
      </c>
      <c r="U2216" t="s">
        <v>32</v>
      </c>
      <c r="V2216" t="s">
        <v>33</v>
      </c>
      <c r="W2216">
        <v>18</v>
      </c>
      <c r="X2216">
        <v>3</v>
      </c>
      <c r="Y2216">
        <v>3813.97</v>
      </c>
      <c r="Z2216">
        <v>1373.24</v>
      </c>
      <c r="AA2216">
        <v>45</v>
      </c>
      <c r="AB2216">
        <v>82</v>
      </c>
      <c r="AC2216">
        <v>3</v>
      </c>
      <c r="AD2216">
        <v>2440.73</v>
      </c>
      <c r="AE2216">
        <f>_xlfn.IFS(AB2216&gt;=85,1,AND(AB2216&lt;=84,AB2216&gt;44),2,AND(AB2216&lt;=44,AB2216&gt;17),3,AND(AB2216&lt;=18,AB2216&gt;=0),4)</f>
        <v>2</v>
      </c>
      <c r="AF2216">
        <f t="shared" si="239"/>
        <v>4</v>
      </c>
      <c r="AG2216">
        <f t="shared" si="236"/>
        <v>3</v>
      </c>
      <c r="AH2216">
        <f t="shared" si="237"/>
        <v>243</v>
      </c>
      <c r="AI2216" t="str">
        <f t="shared" si="238"/>
        <v>Gold Customerr</v>
      </c>
    </row>
    <row r="2217" spans="1:35" x14ac:dyDescent="0.3">
      <c r="A2217">
        <v>849</v>
      </c>
      <c r="B2217" t="s">
        <v>6477</v>
      </c>
      <c r="C2217">
        <v>4701</v>
      </c>
      <c r="D2217" t="s">
        <v>53</v>
      </c>
      <c r="E2217" t="s">
        <v>25</v>
      </c>
      <c r="F2217">
        <v>7</v>
      </c>
      <c r="G2217" t="s">
        <v>6478</v>
      </c>
      <c r="H2217" t="s">
        <v>6479</v>
      </c>
      <c r="I2217" t="str">
        <f>VLOOKUP(A2217,[1]Transactions!$A$2:$Y$3480,8,FALSE)</f>
        <v>Touring</v>
      </c>
      <c r="J2217">
        <f>VLOOKUP(A2217,[1]Transactions!$A$2:$Y$3480,13,FALSE)</f>
        <v>1630.25</v>
      </c>
      <c r="K2217" s="4">
        <f>VLOOKUP(A2217,[1]Transactions!$A$2:$Y$3480,14,FALSE)</f>
        <v>42145</v>
      </c>
      <c r="M2217" t="b">
        <f>VLOOKUP(A2217,[1]Transactions!$A$2:$Y$3480,5,FALSE)</f>
        <v>1</v>
      </c>
      <c r="N2217" t="str">
        <f>VLOOKUP(A2217,[1]Transactions!$A$2:$Y$3480,6,FALSE)</f>
        <v>Approved</v>
      </c>
      <c r="O2217" t="str">
        <f>VLOOKUP(A2217,[1]Transactions!$A$1:$Y$3480,7,FALSE)</f>
        <v>WeareA2B</v>
      </c>
      <c r="P2217" t="s">
        <v>28</v>
      </c>
      <c r="Q2217">
        <v>72</v>
      </c>
      <c r="R2217" t="s">
        <v>95</v>
      </c>
      <c r="S2217" t="s">
        <v>96</v>
      </c>
      <c r="T2217" t="s">
        <v>31</v>
      </c>
      <c r="U2217" t="s">
        <v>32</v>
      </c>
      <c r="V2217" t="s">
        <v>47</v>
      </c>
      <c r="W2217">
        <v>10</v>
      </c>
      <c r="X2217">
        <v>6</v>
      </c>
      <c r="Y2217">
        <v>6086.66</v>
      </c>
      <c r="Z2217">
        <v>1802.45</v>
      </c>
      <c r="AA2217">
        <v>51</v>
      </c>
      <c r="AB2217">
        <v>27</v>
      </c>
      <c r="AC2217">
        <v>6</v>
      </c>
      <c r="AD2217">
        <v>4284.21</v>
      </c>
      <c r="AE2217">
        <f t="shared" si="235"/>
        <v>3</v>
      </c>
      <c r="AF2217">
        <f t="shared" si="239"/>
        <v>3</v>
      </c>
      <c r="AG2217">
        <f t="shared" si="236"/>
        <v>1</v>
      </c>
      <c r="AH2217">
        <f t="shared" si="237"/>
        <v>331</v>
      </c>
      <c r="AI2217" t="str">
        <f t="shared" si="238"/>
        <v>Silver Customer</v>
      </c>
    </row>
    <row r="2218" spans="1:35" x14ac:dyDescent="0.3">
      <c r="A2218">
        <v>2042</v>
      </c>
      <c r="B2218" t="s">
        <v>6480</v>
      </c>
      <c r="C2218">
        <v>3352</v>
      </c>
      <c r="D2218" t="s">
        <v>40</v>
      </c>
      <c r="E2218" t="s">
        <v>25</v>
      </c>
      <c r="F2218">
        <v>4</v>
      </c>
      <c r="G2218" t="s">
        <v>856</v>
      </c>
      <c r="H2218" t="s">
        <v>6481</v>
      </c>
      <c r="I2218" t="str">
        <f>VLOOKUP(A2218,[1]Transactions!$A$2:$Y$3480,8,FALSE)</f>
        <v>Standard</v>
      </c>
      <c r="J2218">
        <f>VLOOKUP(A2218,[1]Transactions!$A$2:$Y$3480,13,FALSE)</f>
        <v>143.82</v>
      </c>
      <c r="K2218" s="4">
        <f>VLOOKUP(A2218,[1]Transactions!$A$2:$Y$3480,14,FALSE)</f>
        <v>41345</v>
      </c>
      <c r="M2218" t="b">
        <f>VLOOKUP(A2218,[1]Transactions!$A$2:$Y$3480,5,FALSE)</f>
        <v>1</v>
      </c>
      <c r="N2218" t="str">
        <f>VLOOKUP(A2218,[1]Transactions!$A$2:$Y$3480,6,FALSE)</f>
        <v>Approved</v>
      </c>
      <c r="O2218" t="str">
        <f>VLOOKUP(A2218,[1]Transactions!$A$1:$Y$3480,7,FALSE)</f>
        <v>Solex</v>
      </c>
      <c r="P2218" t="s">
        <v>28</v>
      </c>
      <c r="Q2218">
        <v>65</v>
      </c>
      <c r="R2218" t="s">
        <v>234</v>
      </c>
      <c r="S2218" t="s">
        <v>30</v>
      </c>
      <c r="T2218" t="s">
        <v>31</v>
      </c>
      <c r="U2218" t="s">
        <v>32</v>
      </c>
      <c r="V2218" t="s">
        <v>47</v>
      </c>
      <c r="W2218">
        <v>17</v>
      </c>
      <c r="X2218">
        <v>3</v>
      </c>
      <c r="Y2218">
        <v>4170.51</v>
      </c>
      <c r="Z2218">
        <v>2164.33</v>
      </c>
      <c r="AA2218">
        <v>52</v>
      </c>
      <c r="AB2218">
        <v>11</v>
      </c>
      <c r="AC2218">
        <v>3</v>
      </c>
      <c r="AD2218">
        <v>2006.18</v>
      </c>
      <c r="AE2218">
        <f t="shared" si="235"/>
        <v>4</v>
      </c>
      <c r="AF2218">
        <f t="shared" si="239"/>
        <v>4</v>
      </c>
      <c r="AG2218">
        <f t="shared" si="236"/>
        <v>3</v>
      </c>
      <c r="AH2218">
        <f t="shared" si="237"/>
        <v>443</v>
      </c>
      <c r="AI2218" t="str">
        <f t="shared" si="238"/>
        <v>Platinum Customer</v>
      </c>
    </row>
    <row r="2219" spans="1:35" x14ac:dyDescent="0.3">
      <c r="A2219">
        <v>112</v>
      </c>
      <c r="B2219" t="s">
        <v>6482</v>
      </c>
      <c r="C2219">
        <v>3204</v>
      </c>
      <c r="D2219" t="s">
        <v>40</v>
      </c>
      <c r="E2219" t="s">
        <v>25</v>
      </c>
      <c r="F2219">
        <v>11</v>
      </c>
      <c r="G2219" t="s">
        <v>6483</v>
      </c>
      <c r="H2219" t="s">
        <v>6484</v>
      </c>
      <c r="I2219" t="str">
        <f>VLOOKUP(A2219,[1]Transactions!$A$2:$Y$3480,8,FALSE)</f>
        <v>Road</v>
      </c>
      <c r="J2219">
        <f>VLOOKUP(A2219,[1]Transactions!$A$2:$Y$3480,13,FALSE)</f>
        <v>198.22000000000003</v>
      </c>
      <c r="K2219" s="4">
        <f>VLOOKUP(A2219,[1]Transactions!$A$2:$Y$3480,14,FALSE)</f>
        <v>33879</v>
      </c>
      <c r="M2219" t="b">
        <f>VLOOKUP(A2219,[1]Transactions!$A$2:$Y$3480,5,FALSE)</f>
        <v>0</v>
      </c>
      <c r="N2219" t="str">
        <f>VLOOKUP(A2219,[1]Transactions!$A$2:$Y$3480,6,FALSE)</f>
        <v>Approved</v>
      </c>
      <c r="O2219" t="str">
        <f>VLOOKUP(A2219,[1]Transactions!$A$1:$Y$3480,7,FALSE)</f>
        <v>Giant Bicycles</v>
      </c>
      <c r="P2219" t="s">
        <v>43</v>
      </c>
      <c r="Q2219">
        <v>88</v>
      </c>
      <c r="R2219" t="s">
        <v>648</v>
      </c>
      <c r="S2219" t="s">
        <v>57</v>
      </c>
      <c r="T2219" t="s">
        <v>46</v>
      </c>
      <c r="U2219" t="s">
        <v>32</v>
      </c>
      <c r="V2219" t="s">
        <v>47</v>
      </c>
      <c r="W2219">
        <v>12</v>
      </c>
      <c r="X2219">
        <v>6</v>
      </c>
      <c r="Y2219">
        <v>9059.89</v>
      </c>
      <c r="Z2219">
        <v>3317.7</v>
      </c>
      <c r="AA2219">
        <v>45</v>
      </c>
      <c r="AB2219">
        <v>47</v>
      </c>
      <c r="AC2219">
        <v>6</v>
      </c>
      <c r="AD2219">
        <v>5742.19</v>
      </c>
      <c r="AE2219">
        <f t="shared" si="235"/>
        <v>2</v>
      </c>
      <c r="AF2219">
        <f t="shared" si="239"/>
        <v>3</v>
      </c>
      <c r="AG2219">
        <f t="shared" si="236"/>
        <v>1</v>
      </c>
      <c r="AH2219">
        <f t="shared" si="237"/>
        <v>231</v>
      </c>
      <c r="AI2219" t="str">
        <f t="shared" si="238"/>
        <v>Gold Customerr</v>
      </c>
    </row>
    <row r="2220" spans="1:35" x14ac:dyDescent="0.3">
      <c r="A2220">
        <v>1814</v>
      </c>
      <c r="B2220" t="s">
        <v>6485</v>
      </c>
      <c r="C2220">
        <v>2166</v>
      </c>
      <c r="D2220" t="s">
        <v>24</v>
      </c>
      <c r="E2220" t="s">
        <v>25</v>
      </c>
      <c r="F2220">
        <v>5</v>
      </c>
      <c r="G2220" t="s">
        <v>6486</v>
      </c>
      <c r="H2220" t="s">
        <v>6487</v>
      </c>
      <c r="I2220" t="str">
        <f>VLOOKUP(A2220,[1]Transactions!$A$2:$Y$3480,8,FALSE)</f>
        <v>Standard</v>
      </c>
      <c r="J2220">
        <f>VLOOKUP(A2220,[1]Transactions!$A$2:$Y$3480,13,FALSE)</f>
        <v>133.7800000000002</v>
      </c>
      <c r="K2220" s="4">
        <f>VLOOKUP(A2220,[1]Transactions!$A$2:$Y$3480,14,FALSE)</f>
        <v>34527</v>
      </c>
      <c r="M2220" t="b">
        <f>VLOOKUP(A2220,[1]Transactions!$A$2:$Y$3480,5,FALSE)</f>
        <v>0</v>
      </c>
      <c r="N2220" t="str">
        <f>VLOOKUP(A2220,[1]Transactions!$A$2:$Y$3480,6,FALSE)</f>
        <v>Approved</v>
      </c>
      <c r="O2220" t="str">
        <f>VLOOKUP(A2220,[1]Transactions!$A$1:$Y$3480,7,FALSE)</f>
        <v>Norco Bicycles</v>
      </c>
      <c r="P2220" t="s">
        <v>43</v>
      </c>
      <c r="Q2220">
        <v>33</v>
      </c>
      <c r="R2220" t="s">
        <v>2027</v>
      </c>
      <c r="S2220" t="s">
        <v>57</v>
      </c>
      <c r="T2220" t="s">
        <v>38</v>
      </c>
      <c r="U2220" t="s">
        <v>32</v>
      </c>
      <c r="V2220" t="s">
        <v>47</v>
      </c>
      <c r="W2220">
        <v>17</v>
      </c>
      <c r="X2220">
        <v>6</v>
      </c>
      <c r="Y2220">
        <v>4848.03</v>
      </c>
      <c r="Z2220">
        <v>2388.3000000000002</v>
      </c>
      <c r="AA2220">
        <v>32</v>
      </c>
      <c r="AB2220">
        <v>51</v>
      </c>
      <c r="AC2220">
        <v>6</v>
      </c>
      <c r="AD2220">
        <v>2459.73</v>
      </c>
      <c r="AE2220">
        <f t="shared" si="235"/>
        <v>2</v>
      </c>
      <c r="AF2220">
        <f t="shared" si="239"/>
        <v>3</v>
      </c>
      <c r="AG2220">
        <f t="shared" si="236"/>
        <v>3</v>
      </c>
      <c r="AH2220">
        <f t="shared" si="237"/>
        <v>233</v>
      </c>
      <c r="AI2220" t="str">
        <f t="shared" si="238"/>
        <v>Gold Customerr</v>
      </c>
    </row>
    <row r="2221" spans="1:35" x14ac:dyDescent="0.3">
      <c r="A2221">
        <v>420</v>
      </c>
      <c r="B2221" t="s">
        <v>6488</v>
      </c>
      <c r="C2221">
        <v>3183</v>
      </c>
      <c r="D2221" t="s">
        <v>40</v>
      </c>
      <c r="E2221" t="s">
        <v>25</v>
      </c>
      <c r="F2221">
        <v>7</v>
      </c>
      <c r="G2221" t="s">
        <v>6489</v>
      </c>
      <c r="H2221" t="s">
        <v>1329</v>
      </c>
      <c r="I2221" t="str">
        <f>VLOOKUP(A2221,[1]Transactions!$A$2:$Y$3480,8,FALSE)</f>
        <v>Road</v>
      </c>
      <c r="J2221">
        <f>VLOOKUP(A2221,[1]Transactions!$A$2:$Y$3480,13,FALSE)</f>
        <v>75.139999999999986</v>
      </c>
      <c r="K2221" s="4">
        <f>VLOOKUP(A2221,[1]Transactions!$A$2:$Y$3480,14,FALSE)</f>
        <v>41701</v>
      </c>
      <c r="M2221" t="b">
        <f>VLOOKUP(A2221,[1]Transactions!$A$2:$Y$3480,5,FALSE)</f>
        <v>1</v>
      </c>
      <c r="N2221" t="str">
        <f>VLOOKUP(A2221,[1]Transactions!$A$2:$Y$3480,6,FALSE)</f>
        <v>Approved</v>
      </c>
      <c r="O2221" t="str">
        <f>VLOOKUP(A2221,[1]Transactions!$A$1:$Y$3480,7,FALSE)</f>
        <v>OHM Cycles</v>
      </c>
      <c r="P2221" t="s">
        <v>28</v>
      </c>
      <c r="Q2221">
        <v>93</v>
      </c>
      <c r="R2221" t="s">
        <v>372</v>
      </c>
      <c r="S2221" t="s">
        <v>96</v>
      </c>
      <c r="T2221" t="s">
        <v>46</v>
      </c>
      <c r="U2221" t="s">
        <v>32</v>
      </c>
      <c r="V2221" t="s">
        <v>47</v>
      </c>
      <c r="W2221">
        <v>7</v>
      </c>
      <c r="X2221">
        <v>10</v>
      </c>
      <c r="Y2221">
        <v>11080.54</v>
      </c>
      <c r="Z2221">
        <v>7428.37</v>
      </c>
      <c r="AA2221">
        <v>62</v>
      </c>
      <c r="AB2221">
        <v>59</v>
      </c>
      <c r="AC2221">
        <v>10</v>
      </c>
      <c r="AD2221">
        <v>3652.17</v>
      </c>
      <c r="AE2221">
        <f t="shared" si="235"/>
        <v>2</v>
      </c>
      <c r="AF2221">
        <f t="shared" si="239"/>
        <v>2</v>
      </c>
      <c r="AG2221">
        <f t="shared" si="236"/>
        <v>2</v>
      </c>
      <c r="AH2221">
        <f t="shared" si="237"/>
        <v>222</v>
      </c>
      <c r="AI2221" t="str">
        <f t="shared" si="238"/>
        <v>Gold Customerr</v>
      </c>
    </row>
    <row r="2222" spans="1:35" x14ac:dyDescent="0.3">
      <c r="A2222">
        <v>3331</v>
      </c>
      <c r="B2222" t="s">
        <v>6490</v>
      </c>
      <c r="C2222">
        <v>3219</v>
      </c>
      <c r="D2222" t="s">
        <v>40</v>
      </c>
      <c r="E2222" t="s">
        <v>25</v>
      </c>
      <c r="F2222">
        <v>3</v>
      </c>
      <c r="G2222" t="s">
        <v>6491</v>
      </c>
      <c r="H2222" t="s">
        <v>6492</v>
      </c>
      <c r="I2222" t="str">
        <f>VLOOKUP(A2222,[1]Transactions!$A$2:$Y$3480,8,FALSE)</f>
        <v>Standard</v>
      </c>
      <c r="J2222">
        <f>VLOOKUP(A2222,[1]Transactions!$A$2:$Y$3480,13,FALSE)</f>
        <v>110.56</v>
      </c>
      <c r="K2222" s="4">
        <f>VLOOKUP(A2222,[1]Transactions!$A$2:$Y$3480,14,FALSE)</f>
        <v>38206</v>
      </c>
      <c r="M2222" t="b">
        <f>VLOOKUP(A2222,[1]Transactions!$A$2:$Y$3480,5,FALSE)</f>
        <v>0</v>
      </c>
      <c r="N2222" t="str">
        <f>VLOOKUP(A2222,[1]Transactions!$A$2:$Y$3480,6,FALSE)</f>
        <v>Approved</v>
      </c>
      <c r="O2222" t="str">
        <f>VLOOKUP(A2222,[1]Transactions!$A$1:$Y$3480,7,FALSE)</f>
        <v>OHM Cycles</v>
      </c>
      <c r="P2222" t="s">
        <v>43</v>
      </c>
      <c r="Q2222">
        <v>18</v>
      </c>
      <c r="R2222" t="s">
        <v>376</v>
      </c>
      <c r="S2222" t="s">
        <v>45</v>
      </c>
      <c r="T2222" t="s">
        <v>31</v>
      </c>
      <c r="U2222" t="s">
        <v>32</v>
      </c>
      <c r="V2222" t="s">
        <v>47</v>
      </c>
      <c r="W2222">
        <v>8</v>
      </c>
      <c r="X2222">
        <v>5</v>
      </c>
      <c r="Y2222">
        <v>7702.42</v>
      </c>
      <c r="Z2222">
        <v>4542.84</v>
      </c>
      <c r="AA2222">
        <v>49</v>
      </c>
      <c r="AB2222">
        <v>36</v>
      </c>
      <c r="AC2222">
        <v>5</v>
      </c>
      <c r="AD2222">
        <v>3159.58</v>
      </c>
      <c r="AE2222">
        <f t="shared" si="235"/>
        <v>3</v>
      </c>
      <c r="AF2222">
        <f>_xlfn.IFS(AC2222&gt;=14,1,AND(AC2222&lt;=14,AC2222&gt;7),2,AND(AC2222&lt;=7,AC2222&gt;=5),3,AND(AC2222&lt;=4,AC2222&gt;0),4)</f>
        <v>3</v>
      </c>
      <c r="AG2222">
        <f t="shared" si="236"/>
        <v>2</v>
      </c>
      <c r="AH2222">
        <f t="shared" si="237"/>
        <v>332</v>
      </c>
      <c r="AI2222" t="str">
        <f t="shared" si="238"/>
        <v>Silver Customer</v>
      </c>
    </row>
    <row r="2223" spans="1:35" x14ac:dyDescent="0.3">
      <c r="A2223">
        <v>1848</v>
      </c>
      <c r="B2223" t="s">
        <v>6493</v>
      </c>
      <c r="C2223">
        <v>2474</v>
      </c>
      <c r="D2223" t="s">
        <v>24</v>
      </c>
      <c r="E2223" t="s">
        <v>25</v>
      </c>
      <c r="F2223">
        <v>3</v>
      </c>
      <c r="G2223" t="s">
        <v>4399</v>
      </c>
      <c r="H2223" t="s">
        <v>6494</v>
      </c>
      <c r="I2223" t="str">
        <f>VLOOKUP(A2223,[1]Transactions!$A$2:$Y$3480,8,FALSE)</f>
        <v>Road</v>
      </c>
      <c r="J2223">
        <f>VLOOKUP(A2223,[1]Transactions!$A$2:$Y$3480,13,FALSE)</f>
        <v>187.38999999999987</v>
      </c>
      <c r="K2223" s="4">
        <f>VLOOKUP(A2223,[1]Transactions!$A$2:$Y$3480,14,FALSE)</f>
        <v>38693</v>
      </c>
      <c r="M2223" t="b">
        <f>VLOOKUP(A2223,[1]Transactions!$A$2:$Y$3480,5,FALSE)</f>
        <v>1</v>
      </c>
      <c r="N2223" t="str">
        <f>VLOOKUP(A2223,[1]Transactions!$A$2:$Y$3480,6,FALSE)</f>
        <v>Approved</v>
      </c>
      <c r="O2223" t="str">
        <f>VLOOKUP(A2223,[1]Transactions!$A$1:$Y$3480,7,FALSE)</f>
        <v>Solex</v>
      </c>
      <c r="P2223" t="s">
        <v>28</v>
      </c>
      <c r="Q2223">
        <v>22</v>
      </c>
      <c r="R2223" t="s">
        <v>84</v>
      </c>
      <c r="S2223" t="s">
        <v>119</v>
      </c>
      <c r="T2223" t="s">
        <v>31</v>
      </c>
      <c r="U2223" t="s">
        <v>32</v>
      </c>
      <c r="V2223" t="s">
        <v>47</v>
      </c>
      <c r="W2223">
        <v>9</v>
      </c>
      <c r="X2223">
        <v>6</v>
      </c>
      <c r="Y2223">
        <v>8432.48</v>
      </c>
      <c r="Z2223">
        <v>3975.53</v>
      </c>
      <c r="AA2223">
        <v>43</v>
      </c>
      <c r="AB2223">
        <v>42</v>
      </c>
      <c r="AC2223">
        <v>6</v>
      </c>
      <c r="AD2223">
        <v>4456.95</v>
      </c>
      <c r="AE2223">
        <f t="shared" si="235"/>
        <v>3</v>
      </c>
      <c r="AF2223">
        <f t="shared" si="239"/>
        <v>3</v>
      </c>
      <c r="AG2223">
        <f t="shared" si="236"/>
        <v>1</v>
      </c>
      <c r="AH2223">
        <f t="shared" si="237"/>
        <v>331</v>
      </c>
      <c r="AI2223" t="str">
        <f t="shared" si="238"/>
        <v>Silver Customer</v>
      </c>
    </row>
    <row r="2224" spans="1:35" x14ac:dyDescent="0.3">
      <c r="A2224">
        <v>324</v>
      </c>
      <c r="B2224" t="s">
        <v>6495</v>
      </c>
      <c r="C2224">
        <v>2223</v>
      </c>
      <c r="D2224" t="s">
        <v>24</v>
      </c>
      <c r="E2224" t="s">
        <v>25</v>
      </c>
      <c r="F2224">
        <v>9</v>
      </c>
      <c r="G2224" t="s">
        <v>6496</v>
      </c>
      <c r="H2224" t="s">
        <v>6497</v>
      </c>
      <c r="I2224" t="str">
        <f>VLOOKUP(A2224,[1]Transactions!$A$2:$Y$3480,8,FALSE)</f>
        <v>Standard</v>
      </c>
      <c r="J2224">
        <f>VLOOKUP(A2224,[1]Transactions!$A$2:$Y$3480,13,FALSE)</f>
        <v>1592.19</v>
      </c>
      <c r="K2224" s="4">
        <f>VLOOKUP(A2224,[1]Transactions!$A$2:$Y$3480,14,FALSE)</f>
        <v>40410</v>
      </c>
      <c r="M2224" t="b">
        <f>VLOOKUP(A2224,[1]Transactions!$A$2:$Y$3480,5,FALSE)</f>
        <v>0</v>
      </c>
      <c r="N2224" t="str">
        <f>VLOOKUP(A2224,[1]Transactions!$A$2:$Y$3480,6,FALSE)</f>
        <v>Approved</v>
      </c>
      <c r="O2224" t="str">
        <f>VLOOKUP(A2224,[1]Transactions!$A$1:$Y$3480,7,FALSE)</f>
        <v>OHM Cycles</v>
      </c>
      <c r="P2224" t="s">
        <v>28</v>
      </c>
      <c r="Q2224">
        <v>97</v>
      </c>
      <c r="R2224" t="s">
        <v>861</v>
      </c>
      <c r="S2224" t="s">
        <v>219</v>
      </c>
      <c r="T2224" t="s">
        <v>31</v>
      </c>
      <c r="U2224" t="s">
        <v>32</v>
      </c>
      <c r="V2224" t="s">
        <v>33</v>
      </c>
      <c r="W2224">
        <v>15</v>
      </c>
      <c r="X2224">
        <v>5</v>
      </c>
      <c r="Y2224">
        <v>2711.14</v>
      </c>
      <c r="Z2224">
        <v>931.44</v>
      </c>
      <c r="AA2224">
        <v>34</v>
      </c>
      <c r="AB2224">
        <v>21</v>
      </c>
      <c r="AC2224">
        <v>5</v>
      </c>
      <c r="AD2224">
        <v>1779.7</v>
      </c>
      <c r="AE2224">
        <f t="shared" si="235"/>
        <v>3</v>
      </c>
      <c r="AF2224">
        <f>_xlfn.IFS(AC2224&gt;=14,1,AND(AC2224&lt;=14,AC2224&gt;7),2,AND(AC2224&lt;=7,AC2224&gt;=5),3,AND(AC2224&lt;=4,AC2224&gt;0),4)</f>
        <v>3</v>
      </c>
      <c r="AG2224">
        <f t="shared" si="236"/>
        <v>4</v>
      </c>
      <c r="AH2224">
        <f t="shared" si="237"/>
        <v>334</v>
      </c>
      <c r="AI2224" t="str">
        <f t="shared" si="238"/>
        <v>Silver Customer</v>
      </c>
    </row>
    <row r="2225" spans="1:35" x14ac:dyDescent="0.3">
      <c r="A2225">
        <v>3103</v>
      </c>
      <c r="B2225" t="s">
        <v>6498</v>
      </c>
      <c r="C2225">
        <v>4014</v>
      </c>
      <c r="D2225" t="s">
        <v>53</v>
      </c>
      <c r="E2225" t="s">
        <v>25</v>
      </c>
      <c r="F2225">
        <v>7</v>
      </c>
      <c r="G2225" t="s">
        <v>502</v>
      </c>
      <c r="H2225" t="s">
        <v>6499</v>
      </c>
      <c r="I2225" t="str">
        <f>VLOOKUP(A2225,[1]Transactions!$A$2:$Y$3480,8,FALSE)</f>
        <v>Mountain</v>
      </c>
      <c r="J2225">
        <f>VLOOKUP(A2225,[1]Transactions!$A$2:$Y$3480,13,FALSE)</f>
        <v>114.93</v>
      </c>
      <c r="K2225" s="4">
        <f>VLOOKUP(A2225,[1]Transactions!$A$2:$Y$3480,14,FALSE)</f>
        <v>38216</v>
      </c>
      <c r="M2225" t="b">
        <f>VLOOKUP(A2225,[1]Transactions!$A$2:$Y$3480,5,FALSE)</f>
        <v>0</v>
      </c>
      <c r="N2225" t="str">
        <f>VLOOKUP(A2225,[1]Transactions!$A$2:$Y$3480,6,FALSE)</f>
        <v>Approved</v>
      </c>
      <c r="O2225" t="str">
        <f>VLOOKUP(A2225,[1]Transactions!$A$1:$Y$3480,7,FALSE)</f>
        <v>Trek Bicycles</v>
      </c>
      <c r="P2225" t="s">
        <v>43</v>
      </c>
      <c r="Q2225">
        <v>5</v>
      </c>
      <c r="R2225" t="s">
        <v>1500</v>
      </c>
      <c r="S2225" t="s">
        <v>57</v>
      </c>
      <c r="T2225" t="s">
        <v>31</v>
      </c>
      <c r="U2225" t="s">
        <v>32</v>
      </c>
      <c r="V2225" t="s">
        <v>47</v>
      </c>
      <c r="W2225">
        <v>20</v>
      </c>
      <c r="X2225">
        <v>8</v>
      </c>
      <c r="Y2225">
        <v>9084.18</v>
      </c>
      <c r="Z2225">
        <v>4043.3</v>
      </c>
      <c r="AA2225">
        <v>66</v>
      </c>
      <c r="AB2225">
        <v>59</v>
      </c>
      <c r="AC2225">
        <v>8</v>
      </c>
      <c r="AD2225">
        <v>5040.88</v>
      </c>
      <c r="AE2225">
        <f t="shared" si="235"/>
        <v>2</v>
      </c>
      <c r="AF2225">
        <f t="shared" si="239"/>
        <v>2</v>
      </c>
      <c r="AG2225">
        <f t="shared" si="236"/>
        <v>1</v>
      </c>
      <c r="AH2225">
        <f t="shared" si="237"/>
        <v>221</v>
      </c>
      <c r="AI2225" t="str">
        <f t="shared" si="238"/>
        <v>Gold Customerr</v>
      </c>
    </row>
    <row r="2226" spans="1:35" x14ac:dyDescent="0.3">
      <c r="A2226">
        <v>426</v>
      </c>
      <c r="B2226" t="s">
        <v>6500</v>
      </c>
      <c r="C2226">
        <v>3040</v>
      </c>
      <c r="D2226" t="s">
        <v>40</v>
      </c>
      <c r="E2226" t="s">
        <v>25</v>
      </c>
      <c r="F2226">
        <v>8</v>
      </c>
      <c r="G2226" t="s">
        <v>4946</v>
      </c>
      <c r="H2226" t="s">
        <v>6501</v>
      </c>
      <c r="I2226" t="str">
        <f>VLOOKUP(A2226,[1]Transactions!$A$2:$Y$3480,8,FALSE)</f>
        <v>Standard</v>
      </c>
      <c r="J2226">
        <f>VLOOKUP(A2226,[1]Transactions!$A$2:$Y$3480,13,FALSE)</f>
        <v>1230.27</v>
      </c>
      <c r="K2226" s="4">
        <f>VLOOKUP(A2226,[1]Transactions!$A$2:$Y$3480,14,FALSE)</f>
        <v>40336</v>
      </c>
      <c r="M2226" t="b">
        <f>VLOOKUP(A2226,[1]Transactions!$A$2:$Y$3480,5,FALSE)</f>
        <v>1</v>
      </c>
      <c r="N2226" t="str">
        <f>VLOOKUP(A2226,[1]Transactions!$A$2:$Y$3480,6,FALSE)</f>
        <v>Approved</v>
      </c>
      <c r="O2226" t="str">
        <f>VLOOKUP(A2226,[1]Transactions!$A$1:$Y$3480,7,FALSE)</f>
        <v>Giant Bicycles</v>
      </c>
      <c r="P2226" t="s">
        <v>43</v>
      </c>
      <c r="Q2226">
        <v>10</v>
      </c>
      <c r="R2226" t="s">
        <v>449</v>
      </c>
      <c r="S2226" t="s">
        <v>119</v>
      </c>
      <c r="T2226" t="s">
        <v>38</v>
      </c>
      <c r="U2226" t="s">
        <v>32</v>
      </c>
      <c r="V2226" t="s">
        <v>47</v>
      </c>
      <c r="W2226">
        <v>8</v>
      </c>
      <c r="X2226">
        <v>8</v>
      </c>
      <c r="Y2226">
        <v>8616.4699999999993</v>
      </c>
      <c r="Z2226">
        <v>3313.57</v>
      </c>
      <c r="AA2226">
        <v>48</v>
      </c>
      <c r="AB2226">
        <v>59</v>
      </c>
      <c r="AC2226">
        <v>8</v>
      </c>
      <c r="AD2226">
        <v>5302.9</v>
      </c>
      <c r="AE2226">
        <f t="shared" si="235"/>
        <v>2</v>
      </c>
      <c r="AF2226">
        <f t="shared" si="239"/>
        <v>2</v>
      </c>
      <c r="AG2226">
        <f t="shared" si="236"/>
        <v>1</v>
      </c>
      <c r="AH2226">
        <f t="shared" si="237"/>
        <v>221</v>
      </c>
      <c r="AI2226" t="str">
        <f t="shared" si="238"/>
        <v>Gold Customerr</v>
      </c>
    </row>
    <row r="2227" spans="1:35" x14ac:dyDescent="0.3">
      <c r="A2227">
        <v>3170</v>
      </c>
      <c r="B2227" t="s">
        <v>6502</v>
      </c>
      <c r="C2227">
        <v>3138</v>
      </c>
      <c r="D2227" t="s">
        <v>40</v>
      </c>
      <c r="E2227" t="s">
        <v>25</v>
      </c>
      <c r="F2227">
        <v>8</v>
      </c>
      <c r="G2227" t="s">
        <v>6503</v>
      </c>
      <c r="H2227" t="s">
        <v>6504</v>
      </c>
      <c r="I2227" t="str">
        <f>VLOOKUP(A2227,[1]Transactions!$A$2:$Y$3480,8,FALSE)</f>
        <v>Standard</v>
      </c>
      <c r="J2227">
        <f>VLOOKUP(A2227,[1]Transactions!$A$2:$Y$3480,13,FALSE)</f>
        <v>72.599999999999966</v>
      </c>
      <c r="K2227" s="4">
        <f>VLOOKUP(A2227,[1]Transactions!$A$2:$Y$3480,14,FALSE)</f>
        <v>38482</v>
      </c>
      <c r="M2227" t="b">
        <f>VLOOKUP(A2227,[1]Transactions!$A$2:$Y$3480,5,FALSE)</f>
        <v>0</v>
      </c>
      <c r="N2227" t="str">
        <f>VLOOKUP(A2227,[1]Transactions!$A$2:$Y$3480,6,FALSE)</f>
        <v>Approved</v>
      </c>
      <c r="O2227" t="str">
        <f>VLOOKUP(A2227,[1]Transactions!$A$1:$Y$3480,7,FALSE)</f>
        <v>Norco Bicycles</v>
      </c>
      <c r="P2227" t="s">
        <v>43</v>
      </c>
      <c r="Q2227">
        <v>67</v>
      </c>
      <c r="R2227" t="s">
        <v>441</v>
      </c>
      <c r="S2227" t="s">
        <v>96</v>
      </c>
      <c r="T2227" t="s">
        <v>31</v>
      </c>
      <c r="U2227" t="s">
        <v>32</v>
      </c>
      <c r="V2227" t="s">
        <v>47</v>
      </c>
      <c r="W2227">
        <v>11</v>
      </c>
      <c r="X2227">
        <v>6</v>
      </c>
      <c r="Y2227">
        <v>6884.95</v>
      </c>
      <c r="Z2227">
        <v>2540.2399999999998</v>
      </c>
      <c r="AA2227">
        <v>52</v>
      </c>
      <c r="AB2227">
        <v>44</v>
      </c>
      <c r="AC2227">
        <v>6</v>
      </c>
      <c r="AD2227">
        <v>4344.71</v>
      </c>
      <c r="AE2227">
        <f t="shared" si="235"/>
        <v>3</v>
      </c>
      <c r="AF2227">
        <f t="shared" si="239"/>
        <v>3</v>
      </c>
      <c r="AG2227">
        <f t="shared" si="236"/>
        <v>1</v>
      </c>
      <c r="AH2227">
        <f t="shared" si="237"/>
        <v>331</v>
      </c>
      <c r="AI2227" t="str">
        <f t="shared" si="238"/>
        <v>Silver Customer</v>
      </c>
    </row>
    <row r="2228" spans="1:35" x14ac:dyDescent="0.3">
      <c r="A2228">
        <v>67</v>
      </c>
      <c r="B2228" t="s">
        <v>6505</v>
      </c>
      <c r="C2228">
        <v>2230</v>
      </c>
      <c r="D2228" t="s">
        <v>24</v>
      </c>
      <c r="E2228" t="s">
        <v>25</v>
      </c>
      <c r="F2228">
        <v>10</v>
      </c>
      <c r="G2228" t="s">
        <v>6506</v>
      </c>
      <c r="I2228" t="str">
        <f>VLOOKUP(A2228,[1]Transactions!$A$2:$Y$3480,8,FALSE)</f>
        <v>Standard</v>
      </c>
      <c r="J2228">
        <f>VLOOKUP(A2228,[1]Transactions!$A$2:$Y$3480,13,FALSE)</f>
        <v>17.869999999999997</v>
      </c>
      <c r="K2228" s="4">
        <f>VLOOKUP(A2228,[1]Transactions!$A$2:$Y$3480,14,FALSE)</f>
        <v>41245</v>
      </c>
      <c r="M2228" t="b">
        <f>VLOOKUP(A2228,[1]Transactions!$A$2:$Y$3480,5,FALSE)</f>
        <v>1</v>
      </c>
      <c r="N2228" t="str">
        <f>VLOOKUP(A2228,[1]Transactions!$A$2:$Y$3480,6,FALSE)</f>
        <v>Approved</v>
      </c>
      <c r="O2228" t="str">
        <f>VLOOKUP(A2228,[1]Transactions!$A$1:$Y$3480,7,FALSE)</f>
        <v>Solex</v>
      </c>
      <c r="P2228" t="s">
        <v>28</v>
      </c>
      <c r="Q2228">
        <v>67</v>
      </c>
      <c r="R2228" t="s">
        <v>2821</v>
      </c>
      <c r="S2228" t="s">
        <v>57</v>
      </c>
      <c r="T2228" t="s">
        <v>31</v>
      </c>
      <c r="U2228" t="s">
        <v>32</v>
      </c>
      <c r="V2228" t="s">
        <v>47</v>
      </c>
      <c r="W2228">
        <v>18</v>
      </c>
      <c r="X2228">
        <v>5</v>
      </c>
      <c r="Y2228">
        <v>5304.15</v>
      </c>
      <c r="Z2228">
        <v>4100.8599999999997</v>
      </c>
      <c r="AA2228">
        <v>60</v>
      </c>
      <c r="AB2228">
        <v>116</v>
      </c>
      <c r="AC2228">
        <v>5</v>
      </c>
      <c r="AD2228">
        <v>1203.29</v>
      </c>
      <c r="AE2228">
        <f t="shared" si="235"/>
        <v>1</v>
      </c>
      <c r="AF2228">
        <f>_xlfn.IFS(AC2228&gt;=14,1,AND(AC2228&lt;=14,AC2228&gt;7),2,AND(AC2228&lt;=7,AC2228&gt;=5),3,AND(AC2228&lt;=4,AC2228&gt;0),4)</f>
        <v>3</v>
      </c>
      <c r="AG2228">
        <f t="shared" si="236"/>
        <v>4</v>
      </c>
      <c r="AH2228">
        <f t="shared" si="237"/>
        <v>134</v>
      </c>
      <c r="AI2228" t="str">
        <f t="shared" si="238"/>
        <v>Bronz customer</v>
      </c>
    </row>
    <row r="2229" spans="1:35" x14ac:dyDescent="0.3">
      <c r="A2229">
        <v>806</v>
      </c>
      <c r="B2229" t="s">
        <v>6507</v>
      </c>
      <c r="C2229">
        <v>2767</v>
      </c>
      <c r="D2229" t="s">
        <v>24</v>
      </c>
      <c r="E2229" t="s">
        <v>25</v>
      </c>
      <c r="F2229">
        <v>9</v>
      </c>
      <c r="G2229" t="s">
        <v>3078</v>
      </c>
      <c r="H2229" t="s">
        <v>6508</v>
      </c>
      <c r="I2229" t="str">
        <f>VLOOKUP(A2229,[1]Transactions!$A$2:$Y$3480,8,FALSE)</f>
        <v>Road</v>
      </c>
      <c r="J2229">
        <f>VLOOKUP(A2229,[1]Transactions!$A$2:$Y$3480,13,FALSE)</f>
        <v>709.34</v>
      </c>
      <c r="K2229" s="4">
        <f>VLOOKUP(A2229,[1]Transactions!$A$2:$Y$3480,14,FALSE)</f>
        <v>40553</v>
      </c>
      <c r="M2229" t="b">
        <f>VLOOKUP(A2229,[1]Transactions!$A$2:$Y$3480,5,FALSE)</f>
        <v>1</v>
      </c>
      <c r="N2229" t="str">
        <f>VLOOKUP(A2229,[1]Transactions!$A$2:$Y$3480,6,FALSE)</f>
        <v>Approved</v>
      </c>
      <c r="O2229" t="str">
        <f>VLOOKUP(A2229,[1]Transactions!$A$1:$Y$3480,7,FALSE)</f>
        <v>Giant Bicycles</v>
      </c>
      <c r="P2229" t="s">
        <v>28</v>
      </c>
      <c r="Q2229">
        <v>66</v>
      </c>
      <c r="R2229" t="s">
        <v>191</v>
      </c>
      <c r="S2229" t="s">
        <v>57</v>
      </c>
      <c r="T2229" t="s">
        <v>31</v>
      </c>
      <c r="U2229" t="s">
        <v>32</v>
      </c>
      <c r="V2229" t="s">
        <v>33</v>
      </c>
      <c r="W2229">
        <v>7</v>
      </c>
      <c r="X2229">
        <v>4</v>
      </c>
      <c r="Y2229">
        <v>4854.46</v>
      </c>
      <c r="Z2229">
        <v>2664.89</v>
      </c>
      <c r="AA2229">
        <v>28</v>
      </c>
      <c r="AB2229">
        <v>31</v>
      </c>
      <c r="AC2229">
        <v>4</v>
      </c>
      <c r="AD2229">
        <v>2189.5700000000002</v>
      </c>
      <c r="AE2229">
        <f t="shared" si="235"/>
        <v>3</v>
      </c>
      <c r="AF2229">
        <f t="shared" si="239"/>
        <v>4</v>
      </c>
      <c r="AG2229">
        <f t="shared" si="236"/>
        <v>3</v>
      </c>
      <c r="AH2229">
        <f t="shared" si="237"/>
        <v>343</v>
      </c>
      <c r="AI2229" t="str">
        <f t="shared" si="238"/>
        <v>Silver Customer</v>
      </c>
    </row>
    <row r="2230" spans="1:35" x14ac:dyDescent="0.3">
      <c r="A2230">
        <v>3350</v>
      </c>
      <c r="B2230" t="s">
        <v>6509</v>
      </c>
      <c r="C2230">
        <v>2200</v>
      </c>
      <c r="D2230" t="s">
        <v>24</v>
      </c>
      <c r="E2230" t="s">
        <v>25</v>
      </c>
      <c r="F2230">
        <v>10</v>
      </c>
      <c r="G2230" t="s">
        <v>5325</v>
      </c>
      <c r="H2230" t="s">
        <v>6510</v>
      </c>
      <c r="I2230" t="str">
        <f>VLOOKUP(A2230,[1]Transactions!$A$2:$Y$3480,8,FALSE)</f>
        <v>Standard</v>
      </c>
      <c r="J2230">
        <f>VLOOKUP(A2230,[1]Transactions!$A$2:$Y$3480,13,FALSE)</f>
        <v>1612.25</v>
      </c>
      <c r="K2230" s="4">
        <f>VLOOKUP(A2230,[1]Transactions!$A$2:$Y$3480,14,FALSE)</f>
        <v>35455</v>
      </c>
      <c r="M2230" t="b">
        <f>VLOOKUP(A2230,[1]Transactions!$A$2:$Y$3480,5,FALSE)</f>
        <v>1</v>
      </c>
      <c r="N2230" t="str">
        <f>VLOOKUP(A2230,[1]Transactions!$A$2:$Y$3480,6,FALSE)</f>
        <v>Approved</v>
      </c>
      <c r="O2230" t="str">
        <f>VLOOKUP(A2230,[1]Transactions!$A$1:$Y$3480,7,FALSE)</f>
        <v>Solex</v>
      </c>
      <c r="P2230" t="s">
        <v>28</v>
      </c>
      <c r="Q2230">
        <v>53</v>
      </c>
      <c r="R2230" t="s">
        <v>706</v>
      </c>
      <c r="S2230" t="s">
        <v>119</v>
      </c>
      <c r="T2230" t="s">
        <v>38</v>
      </c>
      <c r="U2230" t="s">
        <v>32</v>
      </c>
      <c r="V2230" t="s">
        <v>47</v>
      </c>
      <c r="W2230">
        <v>6</v>
      </c>
      <c r="X2230">
        <v>6</v>
      </c>
      <c r="Y2230">
        <v>9352.56</v>
      </c>
      <c r="Z2230">
        <v>3556.4</v>
      </c>
      <c r="AA2230">
        <v>45</v>
      </c>
      <c r="AB2230">
        <v>38</v>
      </c>
      <c r="AC2230">
        <v>6</v>
      </c>
      <c r="AD2230">
        <v>5796.16</v>
      </c>
      <c r="AE2230">
        <f t="shared" si="235"/>
        <v>3</v>
      </c>
      <c r="AF2230">
        <f t="shared" si="239"/>
        <v>3</v>
      </c>
      <c r="AG2230">
        <f t="shared" si="236"/>
        <v>1</v>
      </c>
      <c r="AH2230">
        <f t="shared" si="237"/>
        <v>331</v>
      </c>
      <c r="AI2230" t="str">
        <f t="shared" si="238"/>
        <v>Silver Customer</v>
      </c>
    </row>
    <row r="2231" spans="1:35" x14ac:dyDescent="0.3">
      <c r="A2231">
        <v>1193</v>
      </c>
      <c r="B2231" t="s">
        <v>6511</v>
      </c>
      <c r="C2231">
        <v>2320</v>
      </c>
      <c r="D2231" t="s">
        <v>24</v>
      </c>
      <c r="E2231" t="s">
        <v>25</v>
      </c>
      <c r="F2231">
        <v>5</v>
      </c>
      <c r="G2231" t="s">
        <v>6079</v>
      </c>
      <c r="H2231" t="s">
        <v>6512</v>
      </c>
      <c r="I2231" t="str">
        <f>VLOOKUP(A2231,[1]Transactions!$A$2:$Y$3480,8,FALSE)</f>
        <v>Standard</v>
      </c>
      <c r="J2231">
        <f>VLOOKUP(A2231,[1]Transactions!$A$2:$Y$3480,13,FALSE)</f>
        <v>737.17000000000007</v>
      </c>
      <c r="K2231" s="4">
        <f>VLOOKUP(A2231,[1]Transactions!$A$2:$Y$3480,14,FALSE)</f>
        <v>34996</v>
      </c>
      <c r="M2231">
        <f>VLOOKUP(A2231,[1]Transactions!$A$2:$Y$3480,5,FALSE)</f>
        <v>0</v>
      </c>
      <c r="N2231" t="str">
        <f>VLOOKUP(A2231,[1]Transactions!$A$2:$Y$3480,6,FALSE)</f>
        <v>Approved</v>
      </c>
      <c r="O2231" t="str">
        <f>VLOOKUP(A2231,[1]Transactions!$A$1:$Y$3480,7,FALSE)</f>
        <v>Solex</v>
      </c>
      <c r="P2231" t="s">
        <v>28</v>
      </c>
      <c r="Q2231">
        <v>58</v>
      </c>
      <c r="R2231" t="s">
        <v>2195</v>
      </c>
      <c r="S2231" t="s">
        <v>57</v>
      </c>
      <c r="T2231" t="s">
        <v>46</v>
      </c>
      <c r="U2231" t="s">
        <v>32</v>
      </c>
      <c r="V2231" t="s">
        <v>47</v>
      </c>
      <c r="W2231">
        <v>5</v>
      </c>
      <c r="X2231">
        <v>4</v>
      </c>
      <c r="Y2231">
        <v>4694.62</v>
      </c>
      <c r="Z2231">
        <v>3732.4</v>
      </c>
      <c r="AA2231">
        <v>34</v>
      </c>
      <c r="AB2231">
        <v>36</v>
      </c>
      <c r="AC2231">
        <v>4</v>
      </c>
      <c r="AD2231">
        <v>962.22</v>
      </c>
      <c r="AE2231">
        <f t="shared" si="235"/>
        <v>3</v>
      </c>
      <c r="AF2231">
        <f t="shared" si="239"/>
        <v>4</v>
      </c>
      <c r="AG2231">
        <f t="shared" si="236"/>
        <v>4</v>
      </c>
      <c r="AH2231">
        <f t="shared" si="237"/>
        <v>344</v>
      </c>
      <c r="AI2231" t="str">
        <f t="shared" si="238"/>
        <v>Silver Customer</v>
      </c>
    </row>
    <row r="2232" spans="1:35" x14ac:dyDescent="0.3">
      <c r="A2232">
        <v>237</v>
      </c>
      <c r="B2232" t="s">
        <v>6513</v>
      </c>
      <c r="C2232">
        <v>2021</v>
      </c>
      <c r="D2232" t="s">
        <v>24</v>
      </c>
      <c r="E2232" t="s">
        <v>25</v>
      </c>
      <c r="F2232">
        <v>11</v>
      </c>
      <c r="G2232" t="s">
        <v>3945</v>
      </c>
      <c r="H2232" t="s">
        <v>6514</v>
      </c>
      <c r="I2232" t="str">
        <f>VLOOKUP(A2232,[1]Transactions!$A$2:$Y$3480,8,FALSE)</f>
        <v>Mountain</v>
      </c>
      <c r="J2232">
        <f>VLOOKUP(A2232,[1]Transactions!$A$2:$Y$3480,13,FALSE)</f>
        <v>75.75</v>
      </c>
      <c r="K2232" s="4">
        <f>VLOOKUP(A2232,[1]Transactions!$A$2:$Y$3480,14,FALSE)</f>
        <v>34244</v>
      </c>
      <c r="M2232" t="b">
        <f>VLOOKUP(A2232,[1]Transactions!$A$2:$Y$3480,5,FALSE)</f>
        <v>1</v>
      </c>
      <c r="N2232" t="str">
        <f>VLOOKUP(A2232,[1]Transactions!$A$2:$Y$3480,6,FALSE)</f>
        <v>Approved</v>
      </c>
      <c r="O2232" t="str">
        <f>VLOOKUP(A2232,[1]Transactions!$A$1:$Y$3480,7,FALSE)</f>
        <v>Norco Bicycles</v>
      </c>
      <c r="P2232" t="s">
        <v>28</v>
      </c>
      <c r="Q2232">
        <v>18</v>
      </c>
      <c r="R2232" t="s">
        <v>437</v>
      </c>
      <c r="S2232" t="s">
        <v>176</v>
      </c>
      <c r="T2232" t="s">
        <v>46</v>
      </c>
      <c r="U2232" t="s">
        <v>32</v>
      </c>
      <c r="V2232" t="s">
        <v>33</v>
      </c>
      <c r="W2232">
        <v>11</v>
      </c>
      <c r="X2232">
        <v>8</v>
      </c>
      <c r="Y2232">
        <v>7156.79</v>
      </c>
      <c r="Z2232">
        <v>3521.75</v>
      </c>
      <c r="AA2232">
        <v>46</v>
      </c>
      <c r="AB2232">
        <v>26</v>
      </c>
      <c r="AC2232">
        <v>8</v>
      </c>
      <c r="AD2232">
        <v>3635.04</v>
      </c>
      <c r="AE2232">
        <f t="shared" si="235"/>
        <v>3</v>
      </c>
      <c r="AF2232">
        <f t="shared" si="239"/>
        <v>2</v>
      </c>
      <c r="AG2232">
        <f t="shared" si="236"/>
        <v>2</v>
      </c>
      <c r="AH2232">
        <f t="shared" si="237"/>
        <v>322</v>
      </c>
      <c r="AI2232" t="str">
        <f t="shared" si="238"/>
        <v>Silver Customer</v>
      </c>
    </row>
    <row r="2233" spans="1:35" x14ac:dyDescent="0.3">
      <c r="A2233">
        <v>2270</v>
      </c>
      <c r="B2233" t="s">
        <v>6515</v>
      </c>
      <c r="C2233">
        <v>3095</v>
      </c>
      <c r="D2233" t="s">
        <v>40</v>
      </c>
      <c r="E2233" t="s">
        <v>25</v>
      </c>
      <c r="F2233">
        <v>10</v>
      </c>
      <c r="G2233" t="s">
        <v>5373</v>
      </c>
      <c r="H2233" t="s">
        <v>6516</v>
      </c>
      <c r="I2233" t="str">
        <f>VLOOKUP(A2233,[1]Transactions!$A$2:$Y$3480,8,FALSE)</f>
        <v>Standard</v>
      </c>
      <c r="J2233">
        <f>VLOOKUP(A2233,[1]Transactions!$A$2:$Y$3480,13,FALSE)</f>
        <v>1592.19</v>
      </c>
      <c r="K2233" s="4">
        <f>VLOOKUP(A2233,[1]Transactions!$A$2:$Y$3480,14,FALSE)</f>
        <v>37499</v>
      </c>
      <c r="M2233" t="b">
        <f>VLOOKUP(A2233,[1]Transactions!$A$2:$Y$3480,5,FALSE)</f>
        <v>0</v>
      </c>
      <c r="N2233" t="str">
        <f>VLOOKUP(A2233,[1]Transactions!$A$2:$Y$3480,6,FALSE)</f>
        <v>Approved</v>
      </c>
      <c r="O2233" t="str">
        <f>VLOOKUP(A2233,[1]Transactions!$A$1:$Y$3480,7,FALSE)</f>
        <v>OHM Cycles</v>
      </c>
      <c r="P2233" t="s">
        <v>28</v>
      </c>
      <c r="Q2233">
        <v>50</v>
      </c>
      <c r="R2233" t="s">
        <v>84</v>
      </c>
      <c r="S2233" t="s">
        <v>57</v>
      </c>
      <c r="T2233" t="s">
        <v>38</v>
      </c>
      <c r="U2233" t="s">
        <v>32</v>
      </c>
      <c r="V2233" t="s">
        <v>47</v>
      </c>
      <c r="W2233">
        <v>9</v>
      </c>
      <c r="X2233">
        <v>5</v>
      </c>
      <c r="Y2233">
        <v>7588.29</v>
      </c>
      <c r="Z2233">
        <v>2433.61</v>
      </c>
      <c r="AA2233">
        <v>53</v>
      </c>
      <c r="AB2233">
        <v>129</v>
      </c>
      <c r="AC2233">
        <v>5</v>
      </c>
      <c r="AD2233">
        <v>5154.68</v>
      </c>
      <c r="AE2233">
        <f t="shared" si="235"/>
        <v>1</v>
      </c>
      <c r="AF2233">
        <f>_xlfn.IFS(AC2233&gt;=14,1,AND(AC2233&lt;=14,AC2233&gt;7),2,AND(AC2233&lt;=7,AC2233&gt;=5),3,AND(AC2233&lt;=4,AC2233&gt;0),4)</f>
        <v>3</v>
      </c>
      <c r="AG2233">
        <f t="shared" si="236"/>
        <v>1</v>
      </c>
      <c r="AH2233">
        <f t="shared" si="237"/>
        <v>131</v>
      </c>
      <c r="AI2233" t="str">
        <f t="shared" si="238"/>
        <v>Bronz customer</v>
      </c>
    </row>
    <row r="2234" spans="1:35" x14ac:dyDescent="0.3">
      <c r="A2234">
        <v>1067</v>
      </c>
      <c r="B2234" t="s">
        <v>6517</v>
      </c>
      <c r="C2234">
        <v>2315</v>
      </c>
      <c r="D2234" t="s">
        <v>24</v>
      </c>
      <c r="E2234" t="s">
        <v>25</v>
      </c>
      <c r="F2234">
        <v>9</v>
      </c>
      <c r="G2234" t="s">
        <v>5399</v>
      </c>
      <c r="H2234" t="s">
        <v>6518</v>
      </c>
      <c r="I2234" t="str">
        <f>VLOOKUP(A2234,[1]Transactions!$A$2:$Y$3480,8,FALSE)</f>
        <v>Mountain</v>
      </c>
      <c r="J2234">
        <f>VLOOKUP(A2234,[1]Transactions!$A$2:$Y$3480,13,FALSE)</f>
        <v>114.93</v>
      </c>
      <c r="K2234" s="4">
        <f>VLOOKUP(A2234,[1]Transactions!$A$2:$Y$3480,14,FALSE)</f>
        <v>40784</v>
      </c>
      <c r="M2234" t="b">
        <f>VLOOKUP(A2234,[1]Transactions!$A$2:$Y$3480,5,FALSE)</f>
        <v>0</v>
      </c>
      <c r="N2234" t="str">
        <f>VLOOKUP(A2234,[1]Transactions!$A$2:$Y$3480,6,FALSE)</f>
        <v>Approved</v>
      </c>
      <c r="O2234" t="str">
        <f>VLOOKUP(A2234,[1]Transactions!$A$1:$Y$3480,7,FALSE)</f>
        <v>Trek Bicycles</v>
      </c>
      <c r="P2234" t="s">
        <v>43</v>
      </c>
      <c r="Q2234">
        <v>13</v>
      </c>
      <c r="R2234" t="s">
        <v>157</v>
      </c>
      <c r="S2234" t="s">
        <v>45</v>
      </c>
      <c r="T2234" t="s">
        <v>31</v>
      </c>
      <c r="U2234" t="s">
        <v>32</v>
      </c>
      <c r="V2234" t="s">
        <v>33</v>
      </c>
      <c r="W2234">
        <v>13</v>
      </c>
      <c r="X2234">
        <v>2</v>
      </c>
      <c r="Y2234">
        <v>1854.93</v>
      </c>
      <c r="Z2234">
        <v>1112.96</v>
      </c>
      <c r="AA2234">
        <v>55</v>
      </c>
      <c r="AB2234">
        <v>232</v>
      </c>
      <c r="AC2234">
        <v>2</v>
      </c>
      <c r="AD2234">
        <v>741.97</v>
      </c>
      <c r="AE2234">
        <f t="shared" si="235"/>
        <v>1</v>
      </c>
      <c r="AF2234">
        <f t="shared" si="239"/>
        <v>4</v>
      </c>
      <c r="AG2234">
        <f t="shared" si="236"/>
        <v>4</v>
      </c>
      <c r="AH2234">
        <f t="shared" si="237"/>
        <v>144</v>
      </c>
      <c r="AI2234" t="str">
        <f t="shared" si="238"/>
        <v>Bronz customer</v>
      </c>
    </row>
    <row r="2235" spans="1:35" x14ac:dyDescent="0.3">
      <c r="A2235">
        <v>3333</v>
      </c>
      <c r="B2235" t="s">
        <v>6519</v>
      </c>
      <c r="C2235">
        <v>2020</v>
      </c>
      <c r="D2235" t="s">
        <v>24</v>
      </c>
      <c r="E2235" t="s">
        <v>25</v>
      </c>
      <c r="F2235">
        <v>10</v>
      </c>
      <c r="G2235" t="s">
        <v>6520</v>
      </c>
      <c r="H2235" t="s">
        <v>6521</v>
      </c>
      <c r="I2235" t="str">
        <f>VLOOKUP(A2235,[1]Transactions!$A$2:$Y$3480,8,FALSE)</f>
        <v>Standard</v>
      </c>
      <c r="J2235">
        <f>VLOOKUP(A2235,[1]Transactions!$A$2:$Y$3480,13,FALSE)</f>
        <v>641.64</v>
      </c>
      <c r="K2235" s="4">
        <f>VLOOKUP(A2235,[1]Transactions!$A$2:$Y$3480,14,FALSE)</f>
        <v>42458</v>
      </c>
      <c r="M2235" t="b">
        <f>VLOOKUP(A2235,[1]Transactions!$A$2:$Y$3480,5,FALSE)</f>
        <v>0</v>
      </c>
      <c r="N2235" t="str">
        <f>VLOOKUP(A2235,[1]Transactions!$A$2:$Y$3480,6,FALSE)</f>
        <v>Approved</v>
      </c>
      <c r="O2235" t="str">
        <f>VLOOKUP(A2235,[1]Transactions!$A$1:$Y$3480,7,FALSE)</f>
        <v>Giant Bicycles</v>
      </c>
      <c r="P2235" t="s">
        <v>43</v>
      </c>
      <c r="Q2235">
        <v>30</v>
      </c>
      <c r="R2235" t="s">
        <v>1943</v>
      </c>
      <c r="S2235" t="s">
        <v>176</v>
      </c>
      <c r="T2235" t="s">
        <v>31</v>
      </c>
      <c r="U2235" t="s">
        <v>32</v>
      </c>
      <c r="V2235" t="s">
        <v>33</v>
      </c>
      <c r="W2235">
        <v>17</v>
      </c>
      <c r="X2235">
        <v>5</v>
      </c>
      <c r="Y2235">
        <v>5296.39</v>
      </c>
      <c r="Z2235">
        <v>3385.31</v>
      </c>
      <c r="AA2235">
        <v>41</v>
      </c>
      <c r="AB2235">
        <v>191</v>
      </c>
      <c r="AC2235">
        <v>5</v>
      </c>
      <c r="AD2235">
        <v>1911.08</v>
      </c>
      <c r="AE2235">
        <f t="shared" si="235"/>
        <v>1</v>
      </c>
      <c r="AF2235">
        <f>_xlfn.IFS(AC2235&gt;=14,1,AND(AC2235&lt;=14,AC2235&gt;7),2,AND(AC2235&lt;=7,AC2235&gt;=5),3,AND(AC2235&lt;=4,AC2235&gt;0),4)</f>
        <v>3</v>
      </c>
      <c r="AG2235">
        <f t="shared" si="236"/>
        <v>3</v>
      </c>
      <c r="AH2235">
        <f t="shared" si="237"/>
        <v>133</v>
      </c>
      <c r="AI2235" t="str">
        <f t="shared" si="238"/>
        <v>Bronz customer</v>
      </c>
    </row>
    <row r="2236" spans="1:35" x14ac:dyDescent="0.3">
      <c r="A2236">
        <v>1064</v>
      </c>
      <c r="B2236" t="s">
        <v>6522</v>
      </c>
      <c r="C2236">
        <v>2223</v>
      </c>
      <c r="D2236" t="s">
        <v>24</v>
      </c>
      <c r="E2236" t="s">
        <v>25</v>
      </c>
      <c r="F2236">
        <v>8</v>
      </c>
      <c r="G2236" t="s">
        <v>6523</v>
      </c>
      <c r="H2236" t="s">
        <v>6524</v>
      </c>
      <c r="I2236" t="str">
        <f>VLOOKUP(A2236,[1]Transactions!$A$2:$Y$3480,8,FALSE)</f>
        <v>Standard</v>
      </c>
      <c r="J2236">
        <f>VLOOKUP(A2236,[1]Transactions!$A$2:$Y$3480,13,FALSE)</f>
        <v>751.02</v>
      </c>
      <c r="K2236" s="4">
        <f>VLOOKUP(A2236,[1]Transactions!$A$2:$Y$3480,14,FALSE)</f>
        <v>40618</v>
      </c>
      <c r="M2236" t="b">
        <f>VLOOKUP(A2236,[1]Transactions!$A$2:$Y$3480,5,FALSE)</f>
        <v>1</v>
      </c>
      <c r="N2236" t="str">
        <f>VLOOKUP(A2236,[1]Transactions!$A$2:$Y$3480,6,FALSE)</f>
        <v>Approved</v>
      </c>
      <c r="O2236" t="str">
        <f>VLOOKUP(A2236,[1]Transactions!$A$1:$Y$3480,7,FALSE)</f>
        <v>Solex</v>
      </c>
      <c r="P2236" t="s">
        <v>28</v>
      </c>
      <c r="Q2236">
        <v>3</v>
      </c>
      <c r="R2236" t="s">
        <v>95</v>
      </c>
      <c r="S2236" t="s">
        <v>96</v>
      </c>
      <c r="T2236" t="s">
        <v>38</v>
      </c>
      <c r="U2236" t="s">
        <v>32</v>
      </c>
      <c r="V2236" t="s">
        <v>33</v>
      </c>
      <c r="W2236">
        <v>8</v>
      </c>
      <c r="X2236">
        <v>3</v>
      </c>
      <c r="Y2236">
        <v>5404.67</v>
      </c>
      <c r="Z2236">
        <v>4006.27</v>
      </c>
      <c r="AA2236">
        <v>43</v>
      </c>
      <c r="AB2236">
        <v>139</v>
      </c>
      <c r="AC2236">
        <v>3</v>
      </c>
      <c r="AD2236">
        <v>1398.4</v>
      </c>
      <c r="AE2236">
        <f t="shared" si="235"/>
        <v>1</v>
      </c>
      <c r="AF2236">
        <f t="shared" si="239"/>
        <v>4</v>
      </c>
      <c r="AG2236">
        <f t="shared" si="236"/>
        <v>4</v>
      </c>
      <c r="AH2236">
        <f t="shared" si="237"/>
        <v>144</v>
      </c>
      <c r="AI2236" t="str">
        <f t="shared" si="238"/>
        <v>Bronz customer</v>
      </c>
    </row>
    <row r="2237" spans="1:35" x14ac:dyDescent="0.3">
      <c r="A2237">
        <v>3285</v>
      </c>
      <c r="B2237" t="s">
        <v>6525</v>
      </c>
      <c r="C2237">
        <v>3059</v>
      </c>
      <c r="D2237" t="s">
        <v>40</v>
      </c>
      <c r="E2237" t="s">
        <v>25</v>
      </c>
      <c r="F2237">
        <v>9</v>
      </c>
      <c r="G2237" t="s">
        <v>6526</v>
      </c>
      <c r="H2237" t="s">
        <v>6527</v>
      </c>
      <c r="I2237" t="str">
        <f>VLOOKUP(A2237,[1]Transactions!$A$2:$Y$3480,8,FALSE)</f>
        <v>Standard</v>
      </c>
      <c r="J2237">
        <f>VLOOKUP(A2237,[1]Transactions!$A$2:$Y$3480,13,FALSE)</f>
        <v>25.089999999999989</v>
      </c>
      <c r="K2237" s="4">
        <f>VLOOKUP(A2237,[1]Transactions!$A$2:$Y$3480,14,FALSE)</f>
        <v>37626</v>
      </c>
      <c r="M2237" t="b">
        <f>VLOOKUP(A2237,[1]Transactions!$A$2:$Y$3480,5,FALSE)</f>
        <v>1</v>
      </c>
      <c r="N2237" t="str">
        <f>VLOOKUP(A2237,[1]Transactions!$A$2:$Y$3480,6,FALSE)</f>
        <v>Approved</v>
      </c>
      <c r="O2237" t="str">
        <f>VLOOKUP(A2237,[1]Transactions!$A$1:$Y$3480,7,FALSE)</f>
        <v>Solex</v>
      </c>
      <c r="P2237" t="s">
        <v>28</v>
      </c>
      <c r="Q2237">
        <v>51</v>
      </c>
      <c r="R2237" t="s">
        <v>1053</v>
      </c>
      <c r="S2237" t="s">
        <v>30</v>
      </c>
      <c r="T2237" t="s">
        <v>38</v>
      </c>
      <c r="U2237" t="s">
        <v>32</v>
      </c>
      <c r="V2237" t="s">
        <v>33</v>
      </c>
      <c r="W2237">
        <v>9</v>
      </c>
      <c r="X2237">
        <v>5</v>
      </c>
      <c r="Y2237">
        <v>4672.63</v>
      </c>
      <c r="Z2237">
        <v>2317.66</v>
      </c>
      <c r="AA2237">
        <v>33</v>
      </c>
      <c r="AB2237">
        <v>19</v>
      </c>
      <c r="AC2237">
        <v>5</v>
      </c>
      <c r="AD2237">
        <v>2354.9699999999998</v>
      </c>
      <c r="AE2237">
        <f t="shared" si="235"/>
        <v>3</v>
      </c>
      <c r="AF2237">
        <f>_xlfn.IFS(AC2237&gt;=14,1,AND(AC2237&lt;=14,AC2237&gt;7),2,AND(AC2237&lt;=7,AC2237&gt;=5),3,AND(AC2237&lt;=4,AC2237&gt;0),4)</f>
        <v>3</v>
      </c>
      <c r="AG2237">
        <f t="shared" si="236"/>
        <v>3</v>
      </c>
      <c r="AH2237">
        <f t="shared" si="237"/>
        <v>333</v>
      </c>
      <c r="AI2237" t="str">
        <f t="shared" si="238"/>
        <v>Silver Customer</v>
      </c>
    </row>
    <row r="2238" spans="1:35" x14ac:dyDescent="0.3">
      <c r="A2238">
        <v>2307</v>
      </c>
      <c r="B2238" t="s">
        <v>6528</v>
      </c>
      <c r="C2238">
        <v>4568</v>
      </c>
      <c r="D2238" t="s">
        <v>53</v>
      </c>
      <c r="E2238" t="s">
        <v>25</v>
      </c>
      <c r="F2238">
        <v>8</v>
      </c>
      <c r="G2238" t="s">
        <v>6529</v>
      </c>
      <c r="H2238" t="s">
        <v>6530</v>
      </c>
      <c r="I2238" t="str">
        <f>VLOOKUP(A2238,[1]Transactions!$A$2:$Y$3480,8,FALSE)</f>
        <v>Standard</v>
      </c>
      <c r="J2238">
        <f>VLOOKUP(A2238,[1]Transactions!$A$2:$Y$3480,13,FALSE)</f>
        <v>195.33999999999992</v>
      </c>
      <c r="K2238" s="4">
        <f>VLOOKUP(A2238,[1]Transactions!$A$2:$Y$3480,14,FALSE)</f>
        <v>35160</v>
      </c>
      <c r="M2238" t="b">
        <f>VLOOKUP(A2238,[1]Transactions!$A$2:$Y$3480,5,FALSE)</f>
        <v>0</v>
      </c>
      <c r="N2238" t="str">
        <f>VLOOKUP(A2238,[1]Transactions!$A$2:$Y$3480,6,FALSE)</f>
        <v>Approved</v>
      </c>
      <c r="O2238" t="str">
        <f>VLOOKUP(A2238,[1]Transactions!$A$1:$Y$3480,7,FALSE)</f>
        <v>Trek Bicycles</v>
      </c>
      <c r="P2238" t="s">
        <v>43</v>
      </c>
      <c r="Q2238">
        <v>57</v>
      </c>
      <c r="R2238" t="s">
        <v>123</v>
      </c>
      <c r="S2238" t="s">
        <v>57</v>
      </c>
      <c r="T2238" t="s">
        <v>46</v>
      </c>
      <c r="U2238" t="s">
        <v>32</v>
      </c>
      <c r="V2238" t="s">
        <v>33</v>
      </c>
      <c r="W2238">
        <v>13</v>
      </c>
      <c r="X2238">
        <v>11</v>
      </c>
      <c r="Y2238">
        <v>10123.709999999999</v>
      </c>
      <c r="Z2238">
        <v>6236.64</v>
      </c>
      <c r="AA2238">
        <v>42</v>
      </c>
      <c r="AB2238">
        <v>81</v>
      </c>
      <c r="AC2238">
        <v>11</v>
      </c>
      <c r="AD2238">
        <v>3887.07</v>
      </c>
      <c r="AE2238">
        <f t="shared" si="235"/>
        <v>2</v>
      </c>
      <c r="AF2238">
        <f t="shared" si="239"/>
        <v>2</v>
      </c>
      <c r="AG2238">
        <f t="shared" si="236"/>
        <v>2</v>
      </c>
      <c r="AH2238">
        <f t="shared" si="237"/>
        <v>222</v>
      </c>
      <c r="AI2238" t="str">
        <f t="shared" si="238"/>
        <v>Gold Customerr</v>
      </c>
    </row>
    <row r="2239" spans="1:35" x14ac:dyDescent="0.3">
      <c r="A2239">
        <v>1273</v>
      </c>
      <c r="B2239" t="s">
        <v>6531</v>
      </c>
      <c r="C2239">
        <v>4503</v>
      </c>
      <c r="D2239" t="s">
        <v>53</v>
      </c>
      <c r="E2239" t="s">
        <v>25</v>
      </c>
      <c r="F2239">
        <v>2</v>
      </c>
      <c r="G2239" t="s">
        <v>6532</v>
      </c>
      <c r="H2239" t="s">
        <v>6533</v>
      </c>
      <c r="I2239" t="str">
        <f>VLOOKUP(A2239,[1]Transactions!$A$2:$Y$3480,8,FALSE)</f>
        <v>Standard</v>
      </c>
      <c r="J2239">
        <f>VLOOKUP(A2239,[1]Transactions!$A$2:$Y$3480,13,FALSE)</f>
        <v>72.599999999999966</v>
      </c>
      <c r="K2239" s="4">
        <f>VLOOKUP(A2239,[1]Transactions!$A$2:$Y$3480,14,FALSE)</f>
        <v>36367</v>
      </c>
      <c r="M2239" t="b">
        <f>VLOOKUP(A2239,[1]Transactions!$A$2:$Y$3480,5,FALSE)</f>
        <v>0</v>
      </c>
      <c r="N2239" t="str">
        <f>VLOOKUP(A2239,[1]Transactions!$A$2:$Y$3480,6,FALSE)</f>
        <v>Approved</v>
      </c>
      <c r="O2239" t="str">
        <f>VLOOKUP(A2239,[1]Transactions!$A$1:$Y$3480,7,FALSE)</f>
        <v>Norco Bicycles</v>
      </c>
      <c r="P2239" t="s">
        <v>28</v>
      </c>
      <c r="Q2239">
        <v>48</v>
      </c>
      <c r="R2239" t="s">
        <v>307</v>
      </c>
      <c r="S2239" t="s">
        <v>45</v>
      </c>
      <c r="T2239" t="s">
        <v>38</v>
      </c>
      <c r="U2239" t="s">
        <v>32</v>
      </c>
      <c r="V2239" t="s">
        <v>33</v>
      </c>
      <c r="W2239">
        <v>14</v>
      </c>
      <c r="X2239">
        <v>3</v>
      </c>
      <c r="Y2239">
        <v>3050.31</v>
      </c>
      <c r="Z2239">
        <v>1498.56</v>
      </c>
      <c r="AA2239">
        <v>46</v>
      </c>
      <c r="AB2239">
        <v>23</v>
      </c>
      <c r="AC2239">
        <v>3</v>
      </c>
      <c r="AD2239">
        <v>1551.75</v>
      </c>
      <c r="AE2239">
        <f t="shared" si="235"/>
        <v>3</v>
      </c>
      <c r="AF2239">
        <f t="shared" si="239"/>
        <v>4</v>
      </c>
      <c r="AG2239">
        <f t="shared" si="236"/>
        <v>4</v>
      </c>
      <c r="AH2239">
        <f t="shared" si="237"/>
        <v>344</v>
      </c>
      <c r="AI2239" t="str">
        <f t="shared" si="238"/>
        <v>Silver Customer</v>
      </c>
    </row>
    <row r="2240" spans="1:35" x14ac:dyDescent="0.3">
      <c r="A2240">
        <v>14</v>
      </c>
      <c r="B2240" t="s">
        <v>6534</v>
      </c>
      <c r="C2240">
        <v>2760</v>
      </c>
      <c r="D2240" t="s">
        <v>24</v>
      </c>
      <c r="E2240" t="s">
        <v>25</v>
      </c>
      <c r="F2240">
        <v>8</v>
      </c>
      <c r="G2240" t="s">
        <v>6535</v>
      </c>
      <c r="H2240" t="s">
        <v>6536</v>
      </c>
      <c r="I2240" t="str">
        <f>VLOOKUP(A2240,[1]Transactions!$A$2:$Y$3480,8,FALSE)</f>
        <v>Standard</v>
      </c>
      <c r="J2240">
        <f>VLOOKUP(A2240,[1]Transactions!$A$2:$Y$3480,13,FALSE)</f>
        <v>182.81000000000017</v>
      </c>
      <c r="K2240" s="4">
        <f>VLOOKUP(A2240,[1]Transactions!$A$2:$Y$3480,14,FALSE)</f>
        <v>34586</v>
      </c>
      <c r="M2240" t="b">
        <f>VLOOKUP(A2240,[1]Transactions!$A$2:$Y$3480,5,FALSE)</f>
        <v>0</v>
      </c>
      <c r="N2240" t="str">
        <f>VLOOKUP(A2240,[1]Transactions!$A$2:$Y$3480,6,FALSE)</f>
        <v>Approved</v>
      </c>
      <c r="O2240" t="str">
        <f>VLOOKUP(A2240,[1]Transactions!$A$1:$Y$3480,7,FALSE)</f>
        <v>Norco Bicycles</v>
      </c>
      <c r="P2240" t="s">
        <v>43</v>
      </c>
      <c r="Q2240">
        <v>85</v>
      </c>
      <c r="R2240" t="s">
        <v>335</v>
      </c>
      <c r="S2240" t="s">
        <v>45</v>
      </c>
      <c r="T2240" t="s">
        <v>38</v>
      </c>
      <c r="U2240" t="s">
        <v>32</v>
      </c>
      <c r="V2240" t="s">
        <v>47</v>
      </c>
      <c r="W2240">
        <v>6</v>
      </c>
      <c r="X2240">
        <v>3</v>
      </c>
      <c r="Y2240">
        <v>2509.39</v>
      </c>
      <c r="Z2240">
        <v>795.49</v>
      </c>
      <c r="AA2240">
        <v>37</v>
      </c>
      <c r="AB2240">
        <v>47</v>
      </c>
      <c r="AC2240">
        <v>3</v>
      </c>
      <c r="AD2240">
        <v>1713.9</v>
      </c>
      <c r="AE2240">
        <f t="shared" si="235"/>
        <v>2</v>
      </c>
      <c r="AF2240">
        <f t="shared" si="239"/>
        <v>4</v>
      </c>
      <c r="AG2240">
        <f t="shared" si="236"/>
        <v>4</v>
      </c>
      <c r="AH2240">
        <f t="shared" si="237"/>
        <v>244</v>
      </c>
      <c r="AI2240" t="str">
        <f t="shared" si="238"/>
        <v>Gold Customerr</v>
      </c>
    </row>
    <row r="2241" spans="1:35" x14ac:dyDescent="0.3">
      <c r="A2241">
        <v>1775</v>
      </c>
      <c r="B2241" t="s">
        <v>6537</v>
      </c>
      <c r="C2241">
        <v>3149</v>
      </c>
      <c r="D2241" t="s">
        <v>40</v>
      </c>
      <c r="E2241" t="s">
        <v>25</v>
      </c>
      <c r="F2241">
        <v>11</v>
      </c>
      <c r="G2241" t="s">
        <v>6538</v>
      </c>
      <c r="H2241" t="s">
        <v>6539</v>
      </c>
      <c r="I2241" t="str">
        <f>VLOOKUP(A2241,[1]Transactions!$A$2:$Y$3480,8,FALSE)</f>
        <v>Standard</v>
      </c>
      <c r="J2241">
        <f>VLOOKUP(A2241,[1]Transactions!$A$2:$Y$3480,13,FALSE)</f>
        <v>502.47</v>
      </c>
      <c r="K2241" s="4">
        <f>VLOOKUP(A2241,[1]Transactions!$A$2:$Y$3480,14,FALSE)</f>
        <v>36498</v>
      </c>
      <c r="M2241" t="b">
        <f>VLOOKUP(A2241,[1]Transactions!$A$2:$Y$3480,5,FALSE)</f>
        <v>1</v>
      </c>
      <c r="N2241" t="str">
        <f>VLOOKUP(A2241,[1]Transactions!$A$2:$Y$3480,6,FALSE)</f>
        <v>Approved</v>
      </c>
      <c r="O2241" t="str">
        <f>VLOOKUP(A2241,[1]Transactions!$A$1:$Y$3480,7,FALSE)</f>
        <v>Solex</v>
      </c>
      <c r="P2241" t="s">
        <v>43</v>
      </c>
      <c r="Q2241">
        <v>73</v>
      </c>
      <c r="R2241" t="s">
        <v>107</v>
      </c>
      <c r="S2241" t="s">
        <v>45</v>
      </c>
      <c r="T2241" t="s">
        <v>38</v>
      </c>
      <c r="U2241" t="s">
        <v>32</v>
      </c>
      <c r="V2241" t="s">
        <v>47</v>
      </c>
      <c r="W2241">
        <v>3</v>
      </c>
      <c r="X2241">
        <v>5</v>
      </c>
      <c r="Y2241">
        <v>4881.53</v>
      </c>
      <c r="Z2241">
        <v>2401.23</v>
      </c>
      <c r="AA2241">
        <v>24</v>
      </c>
      <c r="AB2241">
        <v>52</v>
      </c>
      <c r="AC2241">
        <v>5</v>
      </c>
      <c r="AD2241">
        <v>2480.3000000000002</v>
      </c>
      <c r="AE2241">
        <f t="shared" si="235"/>
        <v>2</v>
      </c>
      <c r="AF2241">
        <f>_xlfn.IFS(AC2241&gt;=14,1,AND(AC2241&lt;=14,AC2241&gt;7),2,AND(AC2241&lt;=7,AC2241&gt;=5),3,AND(AC2241&lt;=4,AC2241&gt;0),4)</f>
        <v>3</v>
      </c>
      <c r="AG2241">
        <f t="shared" si="236"/>
        <v>3</v>
      </c>
      <c r="AH2241">
        <f t="shared" si="237"/>
        <v>233</v>
      </c>
      <c r="AI2241" t="str">
        <f t="shared" si="238"/>
        <v>Gold Customerr</v>
      </c>
    </row>
    <row r="2242" spans="1:35" x14ac:dyDescent="0.3">
      <c r="A2242">
        <v>372</v>
      </c>
      <c r="B2242" t="s">
        <v>6540</v>
      </c>
      <c r="C2242">
        <v>3101</v>
      </c>
      <c r="D2242" t="s">
        <v>40</v>
      </c>
      <c r="E2242" t="s">
        <v>25</v>
      </c>
      <c r="F2242">
        <v>8</v>
      </c>
      <c r="G2242" t="s">
        <v>6541</v>
      </c>
      <c r="H2242" t="s">
        <v>6542</v>
      </c>
      <c r="I2242" t="str">
        <f>VLOOKUP(A2242,[1]Transactions!$A$2:$Y$3480,8,FALSE)</f>
        <v>Standard</v>
      </c>
      <c r="J2242">
        <f>VLOOKUP(A2242,[1]Transactions!$A$2:$Y$3480,13,FALSE)</f>
        <v>45.960000000000008</v>
      </c>
      <c r="K2242" s="4">
        <f>VLOOKUP(A2242,[1]Transactions!$A$2:$Y$3480,14,FALSE)</f>
        <v>41047</v>
      </c>
      <c r="M2242" t="b">
        <f>VLOOKUP(A2242,[1]Transactions!$A$2:$Y$3480,5,FALSE)</f>
        <v>1</v>
      </c>
      <c r="N2242" t="str">
        <f>VLOOKUP(A2242,[1]Transactions!$A$2:$Y$3480,6,FALSE)</f>
        <v>Approved</v>
      </c>
      <c r="O2242" t="str">
        <f>VLOOKUP(A2242,[1]Transactions!$A$1:$Y$3480,7,FALSE)</f>
        <v>OHM Cycles</v>
      </c>
      <c r="P2242" t="s">
        <v>43</v>
      </c>
      <c r="Q2242">
        <v>19</v>
      </c>
      <c r="R2242" t="s">
        <v>253</v>
      </c>
      <c r="S2242" t="s">
        <v>176</v>
      </c>
      <c r="T2242" t="s">
        <v>38</v>
      </c>
      <c r="U2242" t="s">
        <v>32</v>
      </c>
      <c r="V2242" t="s">
        <v>33</v>
      </c>
      <c r="W2242">
        <v>4</v>
      </c>
      <c r="X2242">
        <v>8</v>
      </c>
      <c r="Y2242">
        <v>6870.42</v>
      </c>
      <c r="Z2242">
        <v>4272.29</v>
      </c>
      <c r="AA2242">
        <v>33</v>
      </c>
      <c r="AB2242">
        <v>31</v>
      </c>
      <c r="AC2242">
        <v>8</v>
      </c>
      <c r="AD2242">
        <v>2598.13</v>
      </c>
      <c r="AE2242">
        <f t="shared" si="235"/>
        <v>3</v>
      </c>
      <c r="AF2242">
        <f t="shared" si="239"/>
        <v>2</v>
      </c>
      <c r="AG2242">
        <f t="shared" si="236"/>
        <v>3</v>
      </c>
      <c r="AH2242">
        <f t="shared" si="237"/>
        <v>323</v>
      </c>
      <c r="AI2242" t="str">
        <f t="shared" si="238"/>
        <v>Silver Customer</v>
      </c>
    </row>
    <row r="2243" spans="1:35" x14ac:dyDescent="0.3">
      <c r="A2243">
        <v>2975</v>
      </c>
      <c r="B2243" t="s">
        <v>6543</v>
      </c>
      <c r="C2243">
        <v>2204</v>
      </c>
      <c r="D2243" t="s">
        <v>24</v>
      </c>
      <c r="E2243" t="s">
        <v>25</v>
      </c>
      <c r="F2243">
        <v>9</v>
      </c>
      <c r="G2243" t="s">
        <v>6544</v>
      </c>
      <c r="H2243" t="s">
        <v>6545</v>
      </c>
      <c r="I2243" t="str">
        <f>VLOOKUP(A2243,[1]Transactions!$A$2:$Y$3480,8,FALSE)</f>
        <v>Road</v>
      </c>
      <c r="J2243">
        <f>VLOOKUP(A2243,[1]Transactions!$A$2:$Y$3480,13,FALSE)</f>
        <v>187.38999999999987</v>
      </c>
      <c r="K2243" s="4">
        <f>VLOOKUP(A2243,[1]Transactions!$A$2:$Y$3480,14,FALSE)</f>
        <v>39298</v>
      </c>
      <c r="M2243" t="b">
        <f>VLOOKUP(A2243,[1]Transactions!$A$2:$Y$3480,5,FALSE)</f>
        <v>1</v>
      </c>
      <c r="N2243" t="str">
        <f>VLOOKUP(A2243,[1]Transactions!$A$2:$Y$3480,6,FALSE)</f>
        <v>Approved</v>
      </c>
      <c r="O2243" t="str">
        <f>VLOOKUP(A2243,[1]Transactions!$A$1:$Y$3480,7,FALSE)</f>
        <v>Solex</v>
      </c>
      <c r="P2243" t="s">
        <v>43</v>
      </c>
      <c r="Q2243">
        <v>67</v>
      </c>
      <c r="R2243" t="s">
        <v>368</v>
      </c>
      <c r="S2243" t="s">
        <v>45</v>
      </c>
      <c r="T2243" t="s">
        <v>31</v>
      </c>
      <c r="U2243" t="s">
        <v>32</v>
      </c>
      <c r="V2243" t="s">
        <v>47</v>
      </c>
      <c r="W2243">
        <v>14</v>
      </c>
      <c r="X2243">
        <v>3</v>
      </c>
      <c r="Y2243">
        <v>4429.83</v>
      </c>
      <c r="Z2243">
        <v>2409.15</v>
      </c>
      <c r="AA2243">
        <v>39</v>
      </c>
      <c r="AB2243">
        <v>169</v>
      </c>
      <c r="AC2243">
        <v>3</v>
      </c>
      <c r="AD2243">
        <v>2020.68</v>
      </c>
      <c r="AE2243">
        <f t="shared" ref="AE2243:AE2306" si="241">_xlfn.IFS(AB2243&gt;=85,1,AND(AB2243&lt;=81,AB2243&gt;44),2,AND(AB2243&lt;=44,AB2243&gt;17),3,AND(AB2243&lt;=18,AB2243&gt;0),4)</f>
        <v>1</v>
      </c>
      <c r="AF2243">
        <f t="shared" si="239"/>
        <v>4</v>
      </c>
      <c r="AG2243">
        <f t="shared" ref="AG2243:AG2306" si="242">_xlfn.IFS(AD2243&gt;4273.398,1,AND(AD2243&lt;=4273.398,AD2243&gt;2918.195),2,AND(AD2243&lt;=2918.195,AD2243&gt;1905.948),3,AND(AD2243&lt;=1905.948,AD2243&gt;15.08),4)</f>
        <v>3</v>
      </c>
      <c r="AH2243">
        <f t="shared" ref="AH2243:AH2306" si="243">(100*AE2243+10*AF2243+AG2243)</f>
        <v>143</v>
      </c>
      <c r="AI2243" t="str">
        <f t="shared" ref="AI2243:AI2306" si="244">_xlfn.IFS(AH2243&gt;411,"Platinum Customer",AND(AH2243&lt;=411,AH2243&gt;311),"Silver Customer",AND(AH2243&lt;=311,AH2243&gt;144),"Gold Customerr",AND(AH2243&lt;=144,AH2243&gt;111),"Bronz customer")</f>
        <v>Bronz customer</v>
      </c>
    </row>
    <row r="2244" spans="1:35" x14ac:dyDescent="0.3">
      <c r="A2244">
        <v>1532</v>
      </c>
      <c r="B2244" t="s">
        <v>6546</v>
      </c>
      <c r="C2244">
        <v>2165</v>
      </c>
      <c r="D2244" t="s">
        <v>24</v>
      </c>
      <c r="E2244" t="s">
        <v>25</v>
      </c>
      <c r="F2244">
        <v>8</v>
      </c>
      <c r="G2244" t="s">
        <v>1550</v>
      </c>
      <c r="H2244" t="s">
        <v>6547</v>
      </c>
      <c r="I2244" t="str">
        <f>VLOOKUP(A2244,[1]Transactions!$A$2:$Y$3480,8,FALSE)</f>
        <v>Standard</v>
      </c>
      <c r="J2244">
        <f>VLOOKUP(A2244,[1]Transactions!$A$2:$Y$3480,13,FALSE)</f>
        <v>133.7800000000002</v>
      </c>
      <c r="K2244" s="4">
        <f>VLOOKUP(A2244,[1]Transactions!$A$2:$Y$3480,14,FALSE)</f>
        <v>40303</v>
      </c>
      <c r="M2244" t="b">
        <f>VLOOKUP(A2244,[1]Transactions!$A$2:$Y$3480,5,FALSE)</f>
        <v>0</v>
      </c>
      <c r="N2244" t="str">
        <f>VLOOKUP(A2244,[1]Transactions!$A$2:$Y$3480,6,FALSE)</f>
        <v>Approved</v>
      </c>
      <c r="O2244" t="str">
        <f>VLOOKUP(A2244,[1]Transactions!$A$1:$Y$3480,7,FALSE)</f>
        <v>Norco Bicycles</v>
      </c>
      <c r="P2244" t="s">
        <v>43</v>
      </c>
      <c r="Q2244">
        <v>27</v>
      </c>
      <c r="R2244" t="s">
        <v>206</v>
      </c>
      <c r="S2244" t="s">
        <v>45</v>
      </c>
      <c r="T2244" t="s">
        <v>31</v>
      </c>
      <c r="U2244" t="s">
        <v>32</v>
      </c>
      <c r="V2244" t="s">
        <v>33</v>
      </c>
      <c r="W2244">
        <v>10</v>
      </c>
      <c r="X2244">
        <v>6</v>
      </c>
      <c r="Y2244">
        <v>6446.19</v>
      </c>
      <c r="Z2244">
        <v>3618.53</v>
      </c>
      <c r="AA2244">
        <v>47</v>
      </c>
      <c r="AB2244">
        <v>3</v>
      </c>
      <c r="AC2244">
        <v>6</v>
      </c>
      <c r="AD2244">
        <v>2827.66</v>
      </c>
      <c r="AE2244">
        <f t="shared" si="241"/>
        <v>4</v>
      </c>
      <c r="AF2244">
        <f t="shared" si="239"/>
        <v>3</v>
      </c>
      <c r="AG2244">
        <f t="shared" si="242"/>
        <v>3</v>
      </c>
      <c r="AH2244">
        <f t="shared" si="243"/>
        <v>433</v>
      </c>
      <c r="AI2244" t="str">
        <f t="shared" si="244"/>
        <v>Platinum Customer</v>
      </c>
    </row>
    <row r="2245" spans="1:35" x14ac:dyDescent="0.3">
      <c r="A2245">
        <v>390</v>
      </c>
      <c r="B2245" t="s">
        <v>6548</v>
      </c>
      <c r="C2245">
        <v>2100</v>
      </c>
      <c r="D2245" t="s">
        <v>24</v>
      </c>
      <c r="E2245" t="s">
        <v>25</v>
      </c>
      <c r="F2245">
        <v>10</v>
      </c>
      <c r="G2245" t="s">
        <v>2272</v>
      </c>
      <c r="H2245" t="s">
        <v>6549</v>
      </c>
      <c r="I2245" t="str">
        <f>VLOOKUP(A2245,[1]Transactions!$A$2:$Y$3480,8,FALSE)</f>
        <v>Standard</v>
      </c>
      <c r="J2245">
        <f>VLOOKUP(A2245,[1]Transactions!$A$2:$Y$3480,13,FALSE)</f>
        <v>737.56999999999994</v>
      </c>
      <c r="K2245" s="4">
        <f>VLOOKUP(A2245,[1]Transactions!$A$2:$Y$3480,14,FALSE)</f>
        <v>39298</v>
      </c>
      <c r="M2245" t="b">
        <f>VLOOKUP(A2245,[1]Transactions!$A$2:$Y$3480,5,FALSE)</f>
        <v>0</v>
      </c>
      <c r="N2245" t="str">
        <f>VLOOKUP(A2245,[1]Transactions!$A$2:$Y$3480,6,FALSE)</f>
        <v>Approved</v>
      </c>
      <c r="O2245" t="str">
        <f>VLOOKUP(A2245,[1]Transactions!$A$1:$Y$3480,7,FALSE)</f>
        <v>Norco Bicycles</v>
      </c>
      <c r="P2245" t="s">
        <v>28</v>
      </c>
      <c r="Q2245">
        <v>83</v>
      </c>
      <c r="R2245" t="s">
        <v>1049</v>
      </c>
      <c r="S2245" t="s">
        <v>30</v>
      </c>
      <c r="T2245" t="s">
        <v>38</v>
      </c>
      <c r="U2245" t="s">
        <v>32</v>
      </c>
      <c r="V2245" t="s">
        <v>47</v>
      </c>
      <c r="W2245">
        <v>3</v>
      </c>
      <c r="X2245">
        <v>4</v>
      </c>
      <c r="Y2245">
        <v>1830.56</v>
      </c>
      <c r="Z2245">
        <v>1370.86</v>
      </c>
      <c r="AA2245">
        <v>22</v>
      </c>
      <c r="AB2245">
        <v>76</v>
      </c>
      <c r="AC2245">
        <v>4</v>
      </c>
      <c r="AD2245">
        <v>459.7</v>
      </c>
      <c r="AE2245">
        <f t="shared" si="241"/>
        <v>2</v>
      </c>
      <c r="AF2245">
        <f t="shared" ref="AF2245:AF2305" si="245">_xlfn.IFS(AC2245&gt;=14,1,AND(AC2245&lt;=14,AC2245&gt;7),2,AND(AC2245&lt;=7,AC2245&gt;5),3,AND(AC2245&lt;=4,AC2245&gt;0),4)</f>
        <v>4</v>
      </c>
      <c r="AG2245">
        <f t="shared" si="242"/>
        <v>4</v>
      </c>
      <c r="AH2245">
        <f t="shared" si="243"/>
        <v>244</v>
      </c>
      <c r="AI2245" t="str">
        <f t="shared" si="244"/>
        <v>Gold Customerr</v>
      </c>
    </row>
    <row r="2246" spans="1:35" x14ac:dyDescent="0.3">
      <c r="A2246">
        <v>3108</v>
      </c>
      <c r="B2246" t="s">
        <v>6550</v>
      </c>
      <c r="C2246">
        <v>4670</v>
      </c>
      <c r="D2246" t="s">
        <v>53</v>
      </c>
      <c r="E2246" t="s">
        <v>25</v>
      </c>
      <c r="F2246">
        <v>2</v>
      </c>
      <c r="G2246" t="s">
        <v>6551</v>
      </c>
      <c r="H2246" t="s">
        <v>853</v>
      </c>
      <c r="I2246" t="str">
        <f>VLOOKUP(A2246,[1]Transactions!$A$2:$Y$3480,8,FALSE)</f>
        <v>Standard</v>
      </c>
      <c r="J2246">
        <f>VLOOKUP(A2246,[1]Transactions!$A$2:$Y$3480,13,FALSE)</f>
        <v>817.36</v>
      </c>
      <c r="K2246" s="4">
        <f>VLOOKUP(A2246,[1]Transactions!$A$2:$Y$3480,14,FALSE)</f>
        <v>36145</v>
      </c>
      <c r="M2246" t="b">
        <f>VLOOKUP(A2246,[1]Transactions!$A$2:$Y$3480,5,FALSE)</f>
        <v>0</v>
      </c>
      <c r="N2246" t="str">
        <f>VLOOKUP(A2246,[1]Transactions!$A$2:$Y$3480,6,FALSE)</f>
        <v>Approved</v>
      </c>
      <c r="O2246" t="str">
        <f>VLOOKUP(A2246,[1]Transactions!$A$1:$Y$3480,7,FALSE)</f>
        <v>Norco Bicycles</v>
      </c>
      <c r="P2246" t="s">
        <v>28</v>
      </c>
      <c r="Q2246">
        <v>94</v>
      </c>
      <c r="R2246" t="s">
        <v>3711</v>
      </c>
      <c r="S2246" t="s">
        <v>96</v>
      </c>
      <c r="T2246" t="s">
        <v>31</v>
      </c>
      <c r="U2246" t="s">
        <v>32</v>
      </c>
      <c r="V2246" t="s">
        <v>47</v>
      </c>
      <c r="W2246">
        <v>10</v>
      </c>
      <c r="X2246">
        <v>7</v>
      </c>
      <c r="Y2246">
        <v>10194.969999999999</v>
      </c>
      <c r="Z2246">
        <v>4278.76</v>
      </c>
      <c r="AA2246">
        <v>52</v>
      </c>
      <c r="AB2246">
        <v>53</v>
      </c>
      <c r="AC2246">
        <v>7</v>
      </c>
      <c r="AD2246">
        <v>5916.21</v>
      </c>
      <c r="AE2246">
        <f t="shared" si="241"/>
        <v>2</v>
      </c>
      <c r="AF2246">
        <f t="shared" si="245"/>
        <v>3</v>
      </c>
      <c r="AG2246">
        <f t="shared" si="242"/>
        <v>1</v>
      </c>
      <c r="AH2246">
        <f t="shared" si="243"/>
        <v>231</v>
      </c>
      <c r="AI2246" t="str">
        <f t="shared" si="244"/>
        <v>Gold Customerr</v>
      </c>
    </row>
    <row r="2247" spans="1:35" x14ac:dyDescent="0.3">
      <c r="A2247">
        <v>2349</v>
      </c>
      <c r="B2247" t="s">
        <v>6552</v>
      </c>
      <c r="C2247">
        <v>2360</v>
      </c>
      <c r="D2247" t="s">
        <v>24</v>
      </c>
      <c r="E2247" t="s">
        <v>25</v>
      </c>
      <c r="F2247">
        <v>1</v>
      </c>
      <c r="G2247" t="s">
        <v>5114</v>
      </c>
      <c r="H2247" t="s">
        <v>6553</v>
      </c>
      <c r="I2247" t="str">
        <f>VLOOKUP(A2247,[1]Transactions!$A$2:$Y$3480,8,FALSE)</f>
        <v>Standard</v>
      </c>
      <c r="J2247">
        <f>VLOOKUP(A2247,[1]Transactions!$A$2:$Y$3480,13,FALSE)</f>
        <v>1230.27</v>
      </c>
      <c r="K2247" s="4">
        <f>VLOOKUP(A2247,[1]Transactions!$A$2:$Y$3480,14,FALSE)</f>
        <v>36498</v>
      </c>
      <c r="M2247" t="b">
        <f>VLOOKUP(A2247,[1]Transactions!$A$2:$Y$3480,5,FALSE)</f>
        <v>0</v>
      </c>
      <c r="N2247" t="str">
        <f>VLOOKUP(A2247,[1]Transactions!$A$2:$Y$3480,6,FALSE)</f>
        <v>Approved</v>
      </c>
      <c r="O2247" t="str">
        <f>VLOOKUP(A2247,[1]Transactions!$A$1:$Y$3480,7,FALSE)</f>
        <v>Giant Bicycles</v>
      </c>
      <c r="P2247" t="s">
        <v>43</v>
      </c>
      <c r="Q2247">
        <v>23</v>
      </c>
      <c r="R2247" t="s">
        <v>425</v>
      </c>
      <c r="S2247" t="s">
        <v>183</v>
      </c>
      <c r="T2247" t="s">
        <v>46</v>
      </c>
      <c r="U2247" t="s">
        <v>32</v>
      </c>
      <c r="V2247" t="s">
        <v>47</v>
      </c>
      <c r="W2247">
        <v>3</v>
      </c>
      <c r="X2247">
        <v>5</v>
      </c>
      <c r="Y2247">
        <v>3608.14</v>
      </c>
      <c r="Z2247">
        <v>1107.8800000000001</v>
      </c>
      <c r="AA2247">
        <v>41</v>
      </c>
      <c r="AB2247">
        <v>54</v>
      </c>
      <c r="AC2247">
        <v>5</v>
      </c>
      <c r="AD2247">
        <v>2500.2600000000002</v>
      </c>
      <c r="AE2247">
        <f t="shared" si="241"/>
        <v>2</v>
      </c>
      <c r="AF2247">
        <f>_xlfn.IFS(AC2247&gt;=14,1,AND(AC2247&lt;=14,AC2247&gt;7),2,AND(AC2247&lt;=7,AC2247&gt;=5),3,AND(AC2247&lt;=4,AC2247&gt;0),4)</f>
        <v>3</v>
      </c>
      <c r="AG2247">
        <f t="shared" si="242"/>
        <v>3</v>
      </c>
      <c r="AH2247">
        <f t="shared" si="243"/>
        <v>233</v>
      </c>
      <c r="AI2247" t="str">
        <f t="shared" si="244"/>
        <v>Gold Customerr</v>
      </c>
    </row>
    <row r="2248" spans="1:35" x14ac:dyDescent="0.3">
      <c r="A2248">
        <v>2625</v>
      </c>
      <c r="B2248" t="s">
        <v>6554</v>
      </c>
      <c r="C2248">
        <v>3810</v>
      </c>
      <c r="D2248" t="s">
        <v>40</v>
      </c>
      <c r="E2248" t="s">
        <v>25</v>
      </c>
      <c r="F2248">
        <v>6</v>
      </c>
      <c r="G2248" t="s">
        <v>6392</v>
      </c>
      <c r="H2248" t="s">
        <v>6555</v>
      </c>
      <c r="I2248" t="str">
        <f>VLOOKUP(A2248,[1]Transactions!$A$2:$Y$3480,8,FALSE)</f>
        <v>Road</v>
      </c>
      <c r="J2248">
        <f>VLOOKUP(A2248,[1]Transactions!$A$2:$Y$3480,13,FALSE)</f>
        <v>133.38</v>
      </c>
      <c r="K2248" s="4">
        <f>VLOOKUP(A2248,[1]Transactions!$A$2:$Y$3480,14,FALSE)</f>
        <v>37220</v>
      </c>
      <c r="M2248" t="b">
        <f>VLOOKUP(A2248,[1]Transactions!$A$2:$Y$3480,5,FALSE)</f>
        <v>1</v>
      </c>
      <c r="N2248" t="str">
        <f>VLOOKUP(A2248,[1]Transactions!$A$2:$Y$3480,6,FALSE)</f>
        <v>Approved</v>
      </c>
      <c r="O2248" t="str">
        <f>VLOOKUP(A2248,[1]Transactions!$A$1:$Y$3480,7,FALSE)</f>
        <v>Trek Bicycles</v>
      </c>
      <c r="P2248" t="s">
        <v>43</v>
      </c>
      <c r="Q2248">
        <v>45</v>
      </c>
      <c r="R2248" t="s">
        <v>2887</v>
      </c>
      <c r="S2248" t="s">
        <v>119</v>
      </c>
      <c r="T2248" t="s">
        <v>38</v>
      </c>
      <c r="U2248" t="s">
        <v>32</v>
      </c>
      <c r="V2248" t="s">
        <v>33</v>
      </c>
      <c r="W2248">
        <v>8</v>
      </c>
      <c r="X2248">
        <v>4</v>
      </c>
      <c r="Y2248">
        <v>3403.67</v>
      </c>
      <c r="Z2248">
        <v>1639.2</v>
      </c>
      <c r="AA2248">
        <v>48</v>
      </c>
      <c r="AB2248">
        <v>84</v>
      </c>
      <c r="AC2248">
        <v>4</v>
      </c>
      <c r="AD2248">
        <v>1764.47</v>
      </c>
      <c r="AE2248">
        <f>_xlfn.IFS(AB2248&gt;=85,1,AND(AB2248&lt;=84,AB2248&gt;44),2,AND(AB2248&lt;=44,AB2248&gt;17),3,AND(AB2248&lt;=18,AB2248&gt;=0),4)</f>
        <v>2</v>
      </c>
      <c r="AF2248">
        <f t="shared" si="245"/>
        <v>4</v>
      </c>
      <c r="AG2248">
        <f t="shared" si="242"/>
        <v>4</v>
      </c>
      <c r="AH2248">
        <f t="shared" si="243"/>
        <v>244</v>
      </c>
      <c r="AI2248" t="str">
        <f t="shared" si="244"/>
        <v>Gold Customerr</v>
      </c>
    </row>
    <row r="2249" spans="1:35" x14ac:dyDescent="0.3">
      <c r="A2249">
        <v>227</v>
      </c>
      <c r="B2249" t="s">
        <v>6556</v>
      </c>
      <c r="C2249">
        <v>2506</v>
      </c>
      <c r="D2249" t="s">
        <v>24</v>
      </c>
      <c r="E2249" t="s">
        <v>25</v>
      </c>
      <c r="F2249">
        <v>9</v>
      </c>
      <c r="G2249" t="s">
        <v>6557</v>
      </c>
      <c r="H2249" t="s">
        <v>6558</v>
      </c>
      <c r="I2249" t="str">
        <f>VLOOKUP(A2249,[1]Transactions!$A$2:$Y$3480,8,FALSE)</f>
        <v>Standard</v>
      </c>
      <c r="J2249">
        <f>VLOOKUP(A2249,[1]Transactions!$A$2:$Y$3480,13,FALSE)</f>
        <v>110.56</v>
      </c>
      <c r="K2249" s="4">
        <f>VLOOKUP(A2249,[1]Transactions!$A$2:$Y$3480,14,FALSE)</f>
        <v>38482</v>
      </c>
      <c r="M2249" t="b">
        <f>VLOOKUP(A2249,[1]Transactions!$A$2:$Y$3480,5,FALSE)</f>
        <v>1</v>
      </c>
      <c r="N2249" t="str">
        <f>VLOOKUP(A2249,[1]Transactions!$A$2:$Y$3480,6,FALSE)</f>
        <v>Approved</v>
      </c>
      <c r="O2249" t="str">
        <f>VLOOKUP(A2249,[1]Transactions!$A$1:$Y$3480,7,FALSE)</f>
        <v>OHM Cycles</v>
      </c>
      <c r="P2249" t="s">
        <v>28</v>
      </c>
      <c r="Q2249">
        <v>99</v>
      </c>
      <c r="R2249" t="s">
        <v>956</v>
      </c>
      <c r="S2249" t="s">
        <v>96</v>
      </c>
      <c r="T2249" t="s">
        <v>31</v>
      </c>
      <c r="U2249" t="s">
        <v>32</v>
      </c>
      <c r="V2249" t="s">
        <v>47</v>
      </c>
      <c r="W2249">
        <v>18</v>
      </c>
      <c r="X2249">
        <v>5</v>
      </c>
      <c r="Y2249">
        <v>5589.13</v>
      </c>
      <c r="Z2249">
        <v>1683.1</v>
      </c>
      <c r="AA2249">
        <v>47</v>
      </c>
      <c r="AB2249">
        <v>26</v>
      </c>
      <c r="AC2249">
        <v>5</v>
      </c>
      <c r="AD2249">
        <v>3906.03</v>
      </c>
      <c r="AE2249">
        <f t="shared" si="241"/>
        <v>3</v>
      </c>
      <c r="AF2249">
        <f t="shared" ref="AF2249:AF2250" si="246">_xlfn.IFS(AC2249&gt;=14,1,AND(AC2249&lt;=14,AC2249&gt;7),2,AND(AC2249&lt;=7,AC2249&gt;=5),3,AND(AC2249&lt;=4,AC2249&gt;0),4)</f>
        <v>3</v>
      </c>
      <c r="AG2249">
        <f t="shared" si="242"/>
        <v>2</v>
      </c>
      <c r="AH2249">
        <f t="shared" si="243"/>
        <v>332</v>
      </c>
      <c r="AI2249" t="str">
        <f t="shared" si="244"/>
        <v>Silver Customer</v>
      </c>
    </row>
    <row r="2250" spans="1:35" x14ac:dyDescent="0.3">
      <c r="A2250">
        <v>2520</v>
      </c>
      <c r="B2250" t="s">
        <v>6559</v>
      </c>
      <c r="C2250">
        <v>4551</v>
      </c>
      <c r="D2250" t="s">
        <v>53</v>
      </c>
      <c r="E2250" t="s">
        <v>25</v>
      </c>
      <c r="F2250">
        <v>6</v>
      </c>
      <c r="G2250" t="s">
        <v>6560</v>
      </c>
      <c r="H2250" t="s">
        <v>6561</v>
      </c>
      <c r="I2250" t="str">
        <f>VLOOKUP(A2250,[1]Transactions!$A$2:$Y$3480,8,FALSE)</f>
        <v>Standard</v>
      </c>
      <c r="J2250">
        <f>VLOOKUP(A2250,[1]Transactions!$A$2:$Y$3480,13,FALSE)</f>
        <v>143.82</v>
      </c>
      <c r="K2250" s="4">
        <f>VLOOKUP(A2250,[1]Transactions!$A$2:$Y$3480,14,FALSE)</f>
        <v>35160</v>
      </c>
      <c r="M2250" t="b">
        <f>VLOOKUP(A2250,[1]Transactions!$A$2:$Y$3480,5,FALSE)</f>
        <v>0</v>
      </c>
      <c r="N2250" t="str">
        <f>VLOOKUP(A2250,[1]Transactions!$A$2:$Y$3480,6,FALSE)</f>
        <v>Approved</v>
      </c>
      <c r="O2250" t="str">
        <f>VLOOKUP(A2250,[1]Transactions!$A$1:$Y$3480,7,FALSE)</f>
        <v>Solex</v>
      </c>
      <c r="P2250" t="s">
        <v>28</v>
      </c>
      <c r="Q2250">
        <v>71</v>
      </c>
      <c r="R2250" t="s">
        <v>2665</v>
      </c>
      <c r="S2250" t="s">
        <v>57</v>
      </c>
      <c r="T2250" t="s">
        <v>38</v>
      </c>
      <c r="U2250" t="s">
        <v>32</v>
      </c>
      <c r="V2250" t="s">
        <v>33</v>
      </c>
      <c r="W2250">
        <v>10</v>
      </c>
      <c r="X2250">
        <v>5</v>
      </c>
      <c r="Y2250">
        <v>4496.29</v>
      </c>
      <c r="Z2250">
        <v>2212.7399999999998</v>
      </c>
      <c r="AA2250">
        <v>46</v>
      </c>
      <c r="AB2250">
        <v>11</v>
      </c>
      <c r="AC2250">
        <v>5</v>
      </c>
      <c r="AD2250">
        <v>2283.5500000000002</v>
      </c>
      <c r="AE2250">
        <f t="shared" si="241"/>
        <v>4</v>
      </c>
      <c r="AF2250">
        <f t="shared" si="246"/>
        <v>3</v>
      </c>
      <c r="AG2250">
        <f t="shared" si="242"/>
        <v>3</v>
      </c>
      <c r="AH2250">
        <f t="shared" si="243"/>
        <v>433</v>
      </c>
      <c r="AI2250" t="str">
        <f t="shared" si="244"/>
        <v>Platinum Customer</v>
      </c>
    </row>
    <row r="2251" spans="1:35" x14ac:dyDescent="0.3">
      <c r="A2251">
        <v>271</v>
      </c>
      <c r="B2251" t="s">
        <v>6562</v>
      </c>
      <c r="C2251">
        <v>4735</v>
      </c>
      <c r="D2251" t="s">
        <v>53</v>
      </c>
      <c r="E2251" t="s">
        <v>25</v>
      </c>
      <c r="F2251">
        <v>2</v>
      </c>
      <c r="G2251" t="s">
        <v>5439</v>
      </c>
      <c r="H2251" t="s">
        <v>6563</v>
      </c>
      <c r="I2251" t="str">
        <f>VLOOKUP(A2251,[1]Transactions!$A$2:$Y$3480,8,FALSE)</f>
        <v>Standard</v>
      </c>
      <c r="J2251">
        <f>VLOOKUP(A2251,[1]Transactions!$A$2:$Y$3480,13,FALSE)</f>
        <v>110.80999999999995</v>
      </c>
      <c r="K2251" s="4">
        <f>VLOOKUP(A2251,[1]Transactions!$A$2:$Y$3480,14,FALSE)</f>
        <v>36334</v>
      </c>
      <c r="M2251" t="b">
        <f>VLOOKUP(A2251,[1]Transactions!$A$2:$Y$3480,5,FALSE)</f>
        <v>0</v>
      </c>
      <c r="N2251" t="str">
        <f>VLOOKUP(A2251,[1]Transactions!$A$2:$Y$3480,6,FALSE)</f>
        <v>Approved</v>
      </c>
      <c r="O2251" t="str">
        <f>VLOOKUP(A2251,[1]Transactions!$A$1:$Y$3480,7,FALSE)</f>
        <v>Trek Bicycles</v>
      </c>
      <c r="P2251" t="s">
        <v>43</v>
      </c>
      <c r="Q2251">
        <v>51</v>
      </c>
      <c r="R2251" t="s">
        <v>822</v>
      </c>
      <c r="S2251" t="s">
        <v>45</v>
      </c>
      <c r="T2251" t="s">
        <v>31</v>
      </c>
      <c r="U2251" t="s">
        <v>32</v>
      </c>
      <c r="V2251" t="s">
        <v>47</v>
      </c>
      <c r="W2251">
        <v>4</v>
      </c>
      <c r="X2251">
        <v>2</v>
      </c>
      <c r="Y2251">
        <v>2293.02</v>
      </c>
      <c r="Z2251">
        <v>1266.75</v>
      </c>
      <c r="AA2251">
        <v>29</v>
      </c>
      <c r="AB2251">
        <v>202</v>
      </c>
      <c r="AC2251">
        <v>2</v>
      </c>
      <c r="AD2251">
        <v>1026.27</v>
      </c>
      <c r="AE2251">
        <f t="shared" si="241"/>
        <v>1</v>
      </c>
      <c r="AF2251">
        <f t="shared" si="245"/>
        <v>4</v>
      </c>
      <c r="AG2251">
        <f t="shared" si="242"/>
        <v>4</v>
      </c>
      <c r="AH2251">
        <f t="shared" si="243"/>
        <v>144</v>
      </c>
      <c r="AI2251" t="str">
        <f t="shared" si="244"/>
        <v>Bronz customer</v>
      </c>
    </row>
    <row r="2252" spans="1:35" x14ac:dyDescent="0.3">
      <c r="A2252">
        <v>1060</v>
      </c>
      <c r="B2252" t="s">
        <v>6564</v>
      </c>
      <c r="C2252">
        <v>2112</v>
      </c>
      <c r="D2252" t="s">
        <v>24</v>
      </c>
      <c r="E2252" t="s">
        <v>25</v>
      </c>
      <c r="F2252">
        <v>11</v>
      </c>
      <c r="G2252" t="s">
        <v>6565</v>
      </c>
      <c r="H2252" t="s">
        <v>6566</v>
      </c>
      <c r="I2252" t="str">
        <f>VLOOKUP(A2252,[1]Transactions!$A$2:$Y$3480,8,FALSE)</f>
        <v>Road</v>
      </c>
      <c r="J2252">
        <f>VLOOKUP(A2252,[1]Transactions!$A$2:$Y$3480,13,FALSE)</f>
        <v>309.80999999999995</v>
      </c>
      <c r="K2252" s="4">
        <f>VLOOKUP(A2252,[1]Transactions!$A$2:$Y$3480,14,FALSE)</f>
        <v>37698</v>
      </c>
      <c r="M2252" t="b">
        <f>VLOOKUP(A2252,[1]Transactions!$A$2:$Y$3480,5,FALSE)</f>
        <v>0</v>
      </c>
      <c r="N2252" t="str">
        <f>VLOOKUP(A2252,[1]Transactions!$A$2:$Y$3480,6,FALSE)</f>
        <v>Approved</v>
      </c>
      <c r="O2252" t="str">
        <f>VLOOKUP(A2252,[1]Transactions!$A$1:$Y$3480,7,FALSE)</f>
        <v>Norco Bicycles</v>
      </c>
      <c r="P2252" t="s">
        <v>43</v>
      </c>
      <c r="Q2252">
        <v>88</v>
      </c>
      <c r="R2252" t="s">
        <v>161</v>
      </c>
      <c r="S2252" t="s">
        <v>7272</v>
      </c>
      <c r="T2252" t="s">
        <v>38</v>
      </c>
      <c r="U2252" t="s">
        <v>32</v>
      </c>
      <c r="V2252" t="s">
        <v>33</v>
      </c>
      <c r="W2252">
        <v>13</v>
      </c>
      <c r="X2252">
        <v>6</v>
      </c>
      <c r="Y2252">
        <v>9606.77</v>
      </c>
      <c r="Z2252">
        <v>7131.49</v>
      </c>
      <c r="AA2252">
        <v>58</v>
      </c>
      <c r="AB2252">
        <v>187</v>
      </c>
      <c r="AC2252">
        <v>6</v>
      </c>
      <c r="AD2252">
        <v>2475.2800000000002</v>
      </c>
      <c r="AE2252">
        <f t="shared" si="241"/>
        <v>1</v>
      </c>
      <c r="AF2252">
        <f t="shared" si="245"/>
        <v>3</v>
      </c>
      <c r="AG2252">
        <f t="shared" si="242"/>
        <v>3</v>
      </c>
      <c r="AH2252">
        <f t="shared" si="243"/>
        <v>133</v>
      </c>
      <c r="AI2252" t="str">
        <f t="shared" si="244"/>
        <v>Bronz customer</v>
      </c>
    </row>
    <row r="2253" spans="1:35" x14ac:dyDescent="0.3">
      <c r="A2253">
        <v>208</v>
      </c>
      <c r="B2253" t="s">
        <v>6567</v>
      </c>
      <c r="C2253">
        <v>4078</v>
      </c>
      <c r="D2253" t="s">
        <v>53</v>
      </c>
      <c r="E2253" t="s">
        <v>25</v>
      </c>
      <c r="F2253">
        <v>7</v>
      </c>
      <c r="G2253" t="s">
        <v>78</v>
      </c>
      <c r="H2253" t="s">
        <v>6568</v>
      </c>
      <c r="I2253" t="str">
        <f>VLOOKUP(A2253,[1]Transactions!$A$2:$Y$3480,8,FALSE)</f>
        <v>Standard</v>
      </c>
      <c r="J2253">
        <f>VLOOKUP(A2253,[1]Transactions!$A$2:$Y$3480,13,FALSE)</f>
        <v>802.26</v>
      </c>
      <c r="K2253" s="4">
        <f>VLOOKUP(A2253,[1]Transactions!$A$2:$Y$3480,14,FALSE)</f>
        <v>41009</v>
      </c>
      <c r="M2253" t="b">
        <f>VLOOKUP(A2253,[1]Transactions!$A$2:$Y$3480,5,FALSE)</f>
        <v>0</v>
      </c>
      <c r="N2253" t="str">
        <f>VLOOKUP(A2253,[1]Transactions!$A$2:$Y$3480,6,FALSE)</f>
        <v>Approved</v>
      </c>
      <c r="O2253" t="str">
        <f>VLOOKUP(A2253,[1]Transactions!$A$1:$Y$3480,7,FALSE)</f>
        <v>OHM Cycles</v>
      </c>
      <c r="P2253" t="s">
        <v>28</v>
      </c>
      <c r="Q2253">
        <v>57</v>
      </c>
      <c r="R2253" t="s">
        <v>279</v>
      </c>
      <c r="S2253" t="s">
        <v>176</v>
      </c>
      <c r="T2253" t="s">
        <v>46</v>
      </c>
      <c r="U2253" t="s">
        <v>32</v>
      </c>
      <c r="V2253" t="s">
        <v>47</v>
      </c>
      <c r="W2253">
        <v>5</v>
      </c>
      <c r="X2253">
        <v>5</v>
      </c>
      <c r="Y2253">
        <v>5158.9799999999996</v>
      </c>
      <c r="Z2253">
        <v>1816.96</v>
      </c>
      <c r="AA2253">
        <v>25</v>
      </c>
      <c r="AB2253">
        <v>27</v>
      </c>
      <c r="AC2253">
        <v>5</v>
      </c>
      <c r="AD2253">
        <v>3342.02</v>
      </c>
      <c r="AE2253">
        <f t="shared" si="241"/>
        <v>3</v>
      </c>
      <c r="AF2253">
        <f>_xlfn.IFS(AC2253&gt;=14,1,AND(AC2253&lt;=14,AC2253&gt;7),2,AND(AC2253&lt;=7,AC2253&gt;=5),3,AND(AC2253&lt;=4,AC2253&gt;0),4)</f>
        <v>3</v>
      </c>
      <c r="AG2253">
        <f t="shared" si="242"/>
        <v>2</v>
      </c>
      <c r="AH2253">
        <f t="shared" si="243"/>
        <v>332</v>
      </c>
      <c r="AI2253" t="str">
        <f t="shared" si="244"/>
        <v>Silver Customer</v>
      </c>
    </row>
    <row r="2254" spans="1:35" x14ac:dyDescent="0.3">
      <c r="A2254">
        <v>1437</v>
      </c>
      <c r="B2254" t="s">
        <v>6569</v>
      </c>
      <c r="C2254">
        <v>2777</v>
      </c>
      <c r="D2254" t="s">
        <v>24</v>
      </c>
      <c r="E2254" t="s">
        <v>25</v>
      </c>
      <c r="F2254">
        <v>9</v>
      </c>
      <c r="G2254" t="s">
        <v>6570</v>
      </c>
      <c r="H2254" t="s">
        <v>6571</v>
      </c>
      <c r="I2254" t="str">
        <f>VLOOKUP(A2254,[1]Transactions!$A$2:$Y$3480,8,FALSE)</f>
        <v>Standard</v>
      </c>
      <c r="J2254">
        <f>VLOOKUP(A2254,[1]Transactions!$A$2:$Y$3480,13,FALSE)</f>
        <v>693.76</v>
      </c>
      <c r="K2254" s="4">
        <f>VLOOKUP(A2254,[1]Transactions!$A$2:$Y$3480,14,FALSE)</f>
        <v>39915</v>
      </c>
      <c r="M2254" t="b">
        <f>VLOOKUP(A2254,[1]Transactions!$A$2:$Y$3480,5,FALSE)</f>
        <v>0</v>
      </c>
      <c r="N2254" t="str">
        <f>VLOOKUP(A2254,[1]Transactions!$A$2:$Y$3480,6,FALSE)</f>
        <v>Approved</v>
      </c>
      <c r="O2254" t="str">
        <f>VLOOKUP(A2254,[1]Transactions!$A$1:$Y$3480,7,FALSE)</f>
        <v>OHM Cycles</v>
      </c>
      <c r="P2254" t="s">
        <v>28</v>
      </c>
      <c r="Q2254">
        <v>35</v>
      </c>
      <c r="R2254" t="s">
        <v>625</v>
      </c>
      <c r="S2254" t="s">
        <v>119</v>
      </c>
      <c r="T2254" t="s">
        <v>38</v>
      </c>
      <c r="U2254" t="s">
        <v>32</v>
      </c>
      <c r="V2254" t="s">
        <v>47</v>
      </c>
      <c r="W2254">
        <v>20</v>
      </c>
      <c r="X2254">
        <v>3</v>
      </c>
      <c r="Y2254">
        <v>3495.93</v>
      </c>
      <c r="Z2254">
        <v>859.73</v>
      </c>
      <c r="AA2254">
        <v>46</v>
      </c>
      <c r="AB2254">
        <v>143</v>
      </c>
      <c r="AC2254">
        <v>3</v>
      </c>
      <c r="AD2254">
        <v>2636.2</v>
      </c>
      <c r="AE2254">
        <f t="shared" si="241"/>
        <v>1</v>
      </c>
      <c r="AF2254">
        <f t="shared" si="245"/>
        <v>4</v>
      </c>
      <c r="AG2254">
        <f t="shared" si="242"/>
        <v>3</v>
      </c>
      <c r="AH2254">
        <f t="shared" si="243"/>
        <v>143</v>
      </c>
      <c r="AI2254" t="str">
        <f t="shared" si="244"/>
        <v>Bronz customer</v>
      </c>
    </row>
    <row r="2255" spans="1:35" x14ac:dyDescent="0.3">
      <c r="A2255">
        <v>2157</v>
      </c>
      <c r="B2255" t="s">
        <v>6572</v>
      </c>
      <c r="C2255">
        <v>4160</v>
      </c>
      <c r="D2255" t="s">
        <v>53</v>
      </c>
      <c r="E2255" t="s">
        <v>25</v>
      </c>
      <c r="F2255">
        <v>8</v>
      </c>
      <c r="G2255" t="s">
        <v>5000</v>
      </c>
      <c r="H2255" t="s">
        <v>6573</v>
      </c>
      <c r="I2255" t="str">
        <f>VLOOKUP(A2255,[1]Transactions!$A$2:$Y$3480,8,FALSE)</f>
        <v>Standard</v>
      </c>
      <c r="J2255">
        <f>VLOOKUP(A2255,[1]Transactions!$A$2:$Y$3480,13,FALSE)</f>
        <v>1612.25</v>
      </c>
      <c r="K2255" s="4">
        <f>VLOOKUP(A2255,[1]Transactions!$A$2:$Y$3480,14,FALSE)</f>
        <v>37499</v>
      </c>
      <c r="M2255" t="b">
        <f>VLOOKUP(A2255,[1]Transactions!$A$2:$Y$3480,5,FALSE)</f>
        <v>0</v>
      </c>
      <c r="N2255" t="str">
        <f>VLOOKUP(A2255,[1]Transactions!$A$2:$Y$3480,6,FALSE)</f>
        <v>Approved</v>
      </c>
      <c r="O2255" t="str">
        <f>VLOOKUP(A2255,[1]Transactions!$A$1:$Y$3480,7,FALSE)</f>
        <v>Solex</v>
      </c>
      <c r="P2255" t="s">
        <v>43</v>
      </c>
      <c r="Q2255">
        <v>52</v>
      </c>
      <c r="R2255" t="s">
        <v>187</v>
      </c>
      <c r="S2255" t="s">
        <v>176</v>
      </c>
      <c r="T2255" t="s">
        <v>31</v>
      </c>
      <c r="U2255" t="s">
        <v>32</v>
      </c>
      <c r="V2255" t="s">
        <v>47</v>
      </c>
      <c r="W2255">
        <v>19</v>
      </c>
      <c r="X2255">
        <v>2</v>
      </c>
      <c r="Y2255">
        <v>2131.52</v>
      </c>
      <c r="Z2255">
        <v>1792.67</v>
      </c>
      <c r="AA2255">
        <v>42</v>
      </c>
      <c r="AB2255">
        <v>161</v>
      </c>
      <c r="AC2255">
        <v>2</v>
      </c>
      <c r="AD2255">
        <v>338.85</v>
      </c>
      <c r="AE2255">
        <f t="shared" si="241"/>
        <v>1</v>
      </c>
      <c r="AF2255">
        <f t="shared" si="245"/>
        <v>4</v>
      </c>
      <c r="AG2255">
        <f t="shared" si="242"/>
        <v>4</v>
      </c>
      <c r="AH2255">
        <f t="shared" si="243"/>
        <v>144</v>
      </c>
      <c r="AI2255" t="str">
        <f t="shared" si="244"/>
        <v>Bronz customer</v>
      </c>
    </row>
    <row r="2256" spans="1:35" x14ac:dyDescent="0.3">
      <c r="A2256">
        <v>242</v>
      </c>
      <c r="B2256" t="s">
        <v>6574</v>
      </c>
      <c r="C2256">
        <v>2200</v>
      </c>
      <c r="D2256" t="s">
        <v>24</v>
      </c>
      <c r="E2256" t="s">
        <v>25</v>
      </c>
      <c r="F2256">
        <v>9</v>
      </c>
      <c r="G2256" t="s">
        <v>6575</v>
      </c>
      <c r="H2256" t="s">
        <v>6576</v>
      </c>
      <c r="I2256" t="str">
        <f>VLOOKUP(A2256,[1]Transactions!$A$2:$Y$3480,8,FALSE)</f>
        <v>Touring</v>
      </c>
      <c r="J2256">
        <f>VLOOKUP(A2256,[1]Transactions!$A$2:$Y$3480,13,FALSE)</f>
        <v>1630.25</v>
      </c>
      <c r="K2256" s="4">
        <f>VLOOKUP(A2256,[1]Transactions!$A$2:$Y$3480,14,FALSE)</f>
        <v>36146</v>
      </c>
      <c r="M2256" t="b">
        <f>VLOOKUP(A2256,[1]Transactions!$A$2:$Y$3480,5,FALSE)</f>
        <v>0</v>
      </c>
      <c r="N2256" t="str">
        <f>VLOOKUP(A2256,[1]Transactions!$A$2:$Y$3480,6,FALSE)</f>
        <v>Approved</v>
      </c>
      <c r="O2256" t="str">
        <f>VLOOKUP(A2256,[1]Transactions!$A$1:$Y$3480,7,FALSE)</f>
        <v>WeareA2B</v>
      </c>
      <c r="P2256" t="s">
        <v>28</v>
      </c>
      <c r="Q2256">
        <v>17</v>
      </c>
      <c r="R2256" t="s">
        <v>403</v>
      </c>
      <c r="S2256" t="s">
        <v>176</v>
      </c>
      <c r="T2256" t="s">
        <v>38</v>
      </c>
      <c r="U2256" t="s">
        <v>32</v>
      </c>
      <c r="V2256" t="s">
        <v>47</v>
      </c>
      <c r="W2256">
        <v>8</v>
      </c>
      <c r="X2256">
        <v>7</v>
      </c>
      <c r="Y2256">
        <v>7798.25</v>
      </c>
      <c r="Z2256">
        <v>5239.55</v>
      </c>
      <c r="AA2256">
        <v>28</v>
      </c>
      <c r="AB2256">
        <v>131</v>
      </c>
      <c r="AC2256">
        <v>7</v>
      </c>
      <c r="AD2256">
        <v>2558.6999999999998</v>
      </c>
      <c r="AE2256">
        <f t="shared" si="241"/>
        <v>1</v>
      </c>
      <c r="AF2256">
        <f t="shared" si="245"/>
        <v>3</v>
      </c>
      <c r="AG2256">
        <f t="shared" si="242"/>
        <v>3</v>
      </c>
      <c r="AH2256">
        <f t="shared" si="243"/>
        <v>133</v>
      </c>
      <c r="AI2256" t="str">
        <f t="shared" si="244"/>
        <v>Bronz customer</v>
      </c>
    </row>
    <row r="2257" spans="1:35" x14ac:dyDescent="0.3">
      <c r="A2257">
        <v>3449</v>
      </c>
      <c r="B2257" t="s">
        <v>6577</v>
      </c>
      <c r="C2257">
        <v>2120</v>
      </c>
      <c r="D2257" t="s">
        <v>24</v>
      </c>
      <c r="E2257" t="s">
        <v>25</v>
      </c>
      <c r="F2257">
        <v>10</v>
      </c>
      <c r="G2257" t="s">
        <v>6578</v>
      </c>
      <c r="H2257" t="s">
        <v>6579</v>
      </c>
      <c r="I2257" t="str">
        <f>VLOOKUP(A2257,[1]Transactions!$A$2:$Y$3480,8,FALSE)</f>
        <v>Standard</v>
      </c>
      <c r="J2257">
        <f>VLOOKUP(A2257,[1]Transactions!$A$2:$Y$3480,13,FALSE)</f>
        <v>1592.19</v>
      </c>
      <c r="K2257" s="4">
        <f>VLOOKUP(A2257,[1]Transactions!$A$2:$Y$3480,14,FALSE)</f>
        <v>40410</v>
      </c>
      <c r="M2257" t="b">
        <f>VLOOKUP(A2257,[1]Transactions!$A$2:$Y$3480,5,FALSE)</f>
        <v>0</v>
      </c>
      <c r="N2257" t="str">
        <f>VLOOKUP(A2257,[1]Transactions!$A$2:$Y$3480,6,FALSE)</f>
        <v>Approved</v>
      </c>
      <c r="O2257" t="str">
        <f>VLOOKUP(A2257,[1]Transactions!$A$1:$Y$3480,7,FALSE)</f>
        <v>OHM Cycles</v>
      </c>
      <c r="P2257" t="s">
        <v>43</v>
      </c>
      <c r="Q2257">
        <v>52</v>
      </c>
      <c r="R2257" t="s">
        <v>842</v>
      </c>
      <c r="S2257" t="s">
        <v>7272</v>
      </c>
      <c r="T2257" t="s">
        <v>46</v>
      </c>
      <c r="U2257" t="s">
        <v>32</v>
      </c>
      <c r="V2257" t="s">
        <v>33</v>
      </c>
      <c r="W2257">
        <v>3</v>
      </c>
      <c r="X2257">
        <v>4</v>
      </c>
      <c r="Y2257">
        <v>4223.1899999999996</v>
      </c>
      <c r="Z2257">
        <v>2682.03</v>
      </c>
      <c r="AA2257">
        <v>45</v>
      </c>
      <c r="AB2257">
        <v>149</v>
      </c>
      <c r="AC2257">
        <v>4</v>
      </c>
      <c r="AD2257">
        <v>1541.16</v>
      </c>
      <c r="AE2257">
        <f t="shared" si="241"/>
        <v>1</v>
      </c>
      <c r="AF2257">
        <f t="shared" si="245"/>
        <v>4</v>
      </c>
      <c r="AG2257">
        <f t="shared" si="242"/>
        <v>4</v>
      </c>
      <c r="AH2257">
        <f t="shared" si="243"/>
        <v>144</v>
      </c>
      <c r="AI2257" t="str">
        <f t="shared" si="244"/>
        <v>Bronz customer</v>
      </c>
    </row>
    <row r="2258" spans="1:35" x14ac:dyDescent="0.3">
      <c r="A2258">
        <v>940</v>
      </c>
      <c r="B2258" t="s">
        <v>6580</v>
      </c>
      <c r="C2258">
        <v>4570</v>
      </c>
      <c r="D2258" t="s">
        <v>53</v>
      </c>
      <c r="E2258" t="s">
        <v>25</v>
      </c>
      <c r="F2258">
        <v>2</v>
      </c>
      <c r="G2258" t="s">
        <v>6581</v>
      </c>
      <c r="H2258" t="s">
        <v>6582</v>
      </c>
      <c r="I2258" t="str">
        <f>VLOOKUP(A2258,[1]Transactions!$A$2:$Y$3480,8,FALSE)</f>
        <v>Road</v>
      </c>
      <c r="J2258">
        <f>VLOOKUP(A2258,[1]Transactions!$A$2:$Y$3480,13,FALSE)</f>
        <v>75.139999999999986</v>
      </c>
      <c r="K2258" s="4">
        <f>VLOOKUP(A2258,[1]Transactions!$A$2:$Y$3480,14,FALSE)</f>
        <v>33549</v>
      </c>
      <c r="M2258" t="b">
        <f>VLOOKUP(A2258,[1]Transactions!$A$2:$Y$3480,5,FALSE)</f>
        <v>1</v>
      </c>
      <c r="N2258" t="str">
        <f>VLOOKUP(A2258,[1]Transactions!$A$2:$Y$3480,6,FALSE)</f>
        <v>Approved</v>
      </c>
      <c r="O2258" t="str">
        <f>VLOOKUP(A2258,[1]Transactions!$A$1:$Y$3480,7,FALSE)</f>
        <v>OHM Cycles</v>
      </c>
      <c r="P2258" t="s">
        <v>43</v>
      </c>
      <c r="Q2258">
        <v>3</v>
      </c>
      <c r="R2258" t="s">
        <v>429</v>
      </c>
      <c r="S2258" t="s">
        <v>119</v>
      </c>
      <c r="T2258" t="s">
        <v>31</v>
      </c>
      <c r="U2258" t="s">
        <v>32</v>
      </c>
      <c r="V2258" t="s">
        <v>47</v>
      </c>
      <c r="W2258">
        <v>9</v>
      </c>
      <c r="X2258">
        <v>5</v>
      </c>
      <c r="Y2258">
        <v>6172.42</v>
      </c>
      <c r="Z2258">
        <v>2916.28</v>
      </c>
      <c r="AA2258">
        <v>33</v>
      </c>
      <c r="AB2258">
        <v>52</v>
      </c>
      <c r="AC2258">
        <v>5</v>
      </c>
      <c r="AD2258">
        <v>3256.14</v>
      </c>
      <c r="AE2258">
        <f t="shared" si="241"/>
        <v>2</v>
      </c>
      <c r="AF2258">
        <f>_xlfn.IFS(AC2258&gt;=14,1,AND(AC2258&lt;=14,AC2258&gt;7),2,AND(AC2258&lt;=7,AC2258&gt;=5),3,AND(AC2258&lt;=4,AC2258&gt;0),4)</f>
        <v>3</v>
      </c>
      <c r="AG2258">
        <f t="shared" si="242"/>
        <v>2</v>
      </c>
      <c r="AH2258">
        <f t="shared" si="243"/>
        <v>232</v>
      </c>
      <c r="AI2258" t="str">
        <f t="shared" si="244"/>
        <v>Gold Customerr</v>
      </c>
    </row>
    <row r="2259" spans="1:35" x14ac:dyDescent="0.3">
      <c r="A2259">
        <v>718</v>
      </c>
      <c r="B2259" t="s">
        <v>6583</v>
      </c>
      <c r="C2259">
        <v>4217</v>
      </c>
      <c r="D2259" t="s">
        <v>53</v>
      </c>
      <c r="E2259" t="s">
        <v>25</v>
      </c>
      <c r="F2259">
        <v>11</v>
      </c>
      <c r="G2259" t="s">
        <v>6584</v>
      </c>
      <c r="H2259" t="s">
        <v>6585</v>
      </c>
      <c r="I2259" t="str">
        <f>VLOOKUP(A2259,[1]Transactions!$A$2:$Y$3480,8,FALSE)</f>
        <v>Standard</v>
      </c>
      <c r="J2259">
        <f>VLOOKUP(A2259,[1]Transactions!$A$2:$Y$3480,13,FALSE)</f>
        <v>574.62000000000012</v>
      </c>
      <c r="K2259" s="4">
        <f>VLOOKUP(A2259,[1]Transactions!$A$2:$Y$3480,14,FALSE)</f>
        <v>42560</v>
      </c>
      <c r="M2259" t="b">
        <f>VLOOKUP(A2259,[1]Transactions!$A$2:$Y$3480,5,FALSE)</f>
        <v>0</v>
      </c>
      <c r="N2259" t="str">
        <f>VLOOKUP(A2259,[1]Transactions!$A$2:$Y$3480,6,FALSE)</f>
        <v>Approved</v>
      </c>
      <c r="O2259" t="str">
        <f>VLOOKUP(A2259,[1]Transactions!$A$1:$Y$3480,7,FALSE)</f>
        <v>Solex</v>
      </c>
      <c r="P2259" t="s">
        <v>43</v>
      </c>
      <c r="Q2259">
        <v>38</v>
      </c>
      <c r="R2259" t="s">
        <v>1029</v>
      </c>
      <c r="S2259" t="s">
        <v>119</v>
      </c>
      <c r="T2259" t="s">
        <v>31</v>
      </c>
      <c r="U2259" t="s">
        <v>32</v>
      </c>
      <c r="V2259" t="s">
        <v>33</v>
      </c>
      <c r="W2259">
        <v>7</v>
      </c>
      <c r="X2259">
        <v>8</v>
      </c>
      <c r="Y2259">
        <v>6777.43</v>
      </c>
      <c r="Z2259">
        <v>4613.3500000000004</v>
      </c>
      <c r="AA2259">
        <v>42</v>
      </c>
      <c r="AB2259">
        <v>34</v>
      </c>
      <c r="AC2259">
        <v>8</v>
      </c>
      <c r="AD2259">
        <v>2164.08</v>
      </c>
      <c r="AE2259">
        <f t="shared" si="241"/>
        <v>3</v>
      </c>
      <c r="AF2259">
        <f t="shared" si="245"/>
        <v>2</v>
      </c>
      <c r="AG2259">
        <f t="shared" si="242"/>
        <v>3</v>
      </c>
      <c r="AH2259">
        <f t="shared" si="243"/>
        <v>323</v>
      </c>
      <c r="AI2259" t="str">
        <f t="shared" si="244"/>
        <v>Silver Customer</v>
      </c>
    </row>
    <row r="2260" spans="1:35" x14ac:dyDescent="0.3">
      <c r="A2260">
        <v>3442</v>
      </c>
      <c r="B2260" t="s">
        <v>6586</v>
      </c>
      <c r="C2260">
        <v>2295</v>
      </c>
      <c r="D2260" t="s">
        <v>24</v>
      </c>
      <c r="E2260" t="s">
        <v>25</v>
      </c>
      <c r="F2260">
        <v>8</v>
      </c>
      <c r="G2260" t="s">
        <v>3083</v>
      </c>
      <c r="H2260" t="s">
        <v>6587</v>
      </c>
      <c r="I2260" t="str">
        <f>VLOOKUP(A2260,[1]Transactions!$A$2:$Y$3480,8,FALSE)</f>
        <v>Standard</v>
      </c>
      <c r="J2260">
        <f>VLOOKUP(A2260,[1]Transactions!$A$2:$Y$3480,13,FALSE)</f>
        <v>110.80999999999995</v>
      </c>
      <c r="K2260" s="4">
        <f>VLOOKUP(A2260,[1]Transactions!$A$2:$Y$3480,14,FALSE)</f>
        <v>37668</v>
      </c>
      <c r="M2260" t="b">
        <f>VLOOKUP(A2260,[1]Transactions!$A$2:$Y$3480,5,FALSE)</f>
        <v>1</v>
      </c>
      <c r="N2260" t="str">
        <f>VLOOKUP(A2260,[1]Transactions!$A$2:$Y$3480,6,FALSE)</f>
        <v>Approved</v>
      </c>
      <c r="O2260" t="str">
        <f>VLOOKUP(A2260,[1]Transactions!$A$1:$Y$3480,7,FALSE)</f>
        <v>Trek Bicycles</v>
      </c>
      <c r="P2260" t="s">
        <v>43</v>
      </c>
      <c r="Q2260">
        <v>17</v>
      </c>
      <c r="R2260" t="s">
        <v>360</v>
      </c>
      <c r="S2260" t="s">
        <v>57</v>
      </c>
      <c r="T2260" t="s">
        <v>31</v>
      </c>
      <c r="U2260" t="s">
        <v>32</v>
      </c>
      <c r="V2260" t="s">
        <v>33</v>
      </c>
      <c r="W2260">
        <v>14</v>
      </c>
      <c r="X2260">
        <v>4</v>
      </c>
      <c r="Y2260">
        <v>4629.6000000000004</v>
      </c>
      <c r="Z2260">
        <v>3093.76</v>
      </c>
      <c r="AA2260">
        <v>58</v>
      </c>
      <c r="AB2260">
        <v>203</v>
      </c>
      <c r="AC2260">
        <v>4</v>
      </c>
      <c r="AD2260">
        <v>1535.84</v>
      </c>
      <c r="AE2260">
        <f t="shared" si="241"/>
        <v>1</v>
      </c>
      <c r="AF2260">
        <f t="shared" si="245"/>
        <v>4</v>
      </c>
      <c r="AG2260">
        <f t="shared" si="242"/>
        <v>4</v>
      </c>
      <c r="AH2260">
        <f t="shared" si="243"/>
        <v>144</v>
      </c>
      <c r="AI2260" t="str">
        <f t="shared" si="244"/>
        <v>Bronz customer</v>
      </c>
    </row>
    <row r="2261" spans="1:35" x14ac:dyDescent="0.3">
      <c r="A2261">
        <v>900</v>
      </c>
      <c r="B2261" t="s">
        <v>6588</v>
      </c>
      <c r="C2261">
        <v>3228</v>
      </c>
      <c r="D2261" t="s">
        <v>40</v>
      </c>
      <c r="E2261" t="s">
        <v>25</v>
      </c>
      <c r="F2261">
        <v>8</v>
      </c>
      <c r="G2261" t="s">
        <v>6589</v>
      </c>
      <c r="H2261" t="s">
        <v>6590</v>
      </c>
      <c r="I2261" t="str">
        <f>VLOOKUP(A2261,[1]Transactions!$A$2:$Y$3480,8,FALSE)</f>
        <v>Road</v>
      </c>
      <c r="J2261">
        <f>VLOOKUP(A2261,[1]Transactions!$A$2:$Y$3480,13,FALSE)</f>
        <v>445.20999999999992</v>
      </c>
      <c r="K2261" s="4">
        <f>VLOOKUP(A2261,[1]Transactions!$A$2:$Y$3480,14,FALSE)</f>
        <v>40553</v>
      </c>
      <c r="M2261" t="b">
        <f>VLOOKUP(A2261,[1]Transactions!$A$2:$Y$3480,5,FALSE)</f>
        <v>1</v>
      </c>
      <c r="N2261" t="str">
        <f>VLOOKUP(A2261,[1]Transactions!$A$2:$Y$3480,6,FALSE)</f>
        <v>Approved</v>
      </c>
      <c r="O2261" t="str">
        <f>VLOOKUP(A2261,[1]Transactions!$A$1:$Y$3480,7,FALSE)</f>
        <v>Norco Bicycles</v>
      </c>
      <c r="P2261" t="s">
        <v>28</v>
      </c>
      <c r="Q2261">
        <v>48</v>
      </c>
      <c r="R2261" t="s">
        <v>161</v>
      </c>
      <c r="S2261" t="s">
        <v>119</v>
      </c>
      <c r="T2261" t="s">
        <v>31</v>
      </c>
      <c r="U2261" t="s">
        <v>32</v>
      </c>
      <c r="V2261" t="s">
        <v>33</v>
      </c>
      <c r="W2261">
        <v>5</v>
      </c>
      <c r="X2261">
        <v>4</v>
      </c>
      <c r="Y2261">
        <v>2446.44</v>
      </c>
      <c r="Z2261">
        <v>1665.74</v>
      </c>
      <c r="AA2261">
        <v>30</v>
      </c>
      <c r="AB2261">
        <v>12</v>
      </c>
      <c r="AC2261">
        <v>4</v>
      </c>
      <c r="AD2261">
        <v>780.7</v>
      </c>
      <c r="AE2261">
        <f t="shared" si="241"/>
        <v>4</v>
      </c>
      <c r="AF2261">
        <f t="shared" si="245"/>
        <v>4</v>
      </c>
      <c r="AG2261">
        <f t="shared" si="242"/>
        <v>4</v>
      </c>
      <c r="AH2261">
        <f t="shared" si="243"/>
        <v>444</v>
      </c>
      <c r="AI2261" t="str">
        <f t="shared" si="244"/>
        <v>Platinum Customer</v>
      </c>
    </row>
    <row r="2262" spans="1:35" x14ac:dyDescent="0.3">
      <c r="A2262">
        <v>559</v>
      </c>
      <c r="B2262" t="s">
        <v>6591</v>
      </c>
      <c r="C2262">
        <v>2116</v>
      </c>
      <c r="D2262" t="s">
        <v>24</v>
      </c>
      <c r="E2262" t="s">
        <v>25</v>
      </c>
      <c r="F2262">
        <v>10</v>
      </c>
      <c r="G2262" t="s">
        <v>6592</v>
      </c>
      <c r="H2262" t="s">
        <v>6593</v>
      </c>
      <c r="I2262" t="str">
        <f>VLOOKUP(A2262,[1]Transactions!$A$2:$Y$3480,8,FALSE)</f>
        <v>Standard</v>
      </c>
      <c r="J2262">
        <f>VLOOKUP(A2262,[1]Transactions!$A$2:$Y$3480,13,FALSE)</f>
        <v>195.33999999999992</v>
      </c>
      <c r="K2262" s="4">
        <f>VLOOKUP(A2262,[1]Transactions!$A$2:$Y$3480,14,FALSE)</f>
        <v>33455</v>
      </c>
      <c r="M2262">
        <f>VLOOKUP(A2262,[1]Transactions!$A$2:$Y$3480,5,FALSE)</f>
        <v>0</v>
      </c>
      <c r="N2262" t="str">
        <f>VLOOKUP(A2262,[1]Transactions!$A$2:$Y$3480,6,FALSE)</f>
        <v>Approved</v>
      </c>
      <c r="O2262" t="str">
        <f>VLOOKUP(A2262,[1]Transactions!$A$1:$Y$3480,7,FALSE)</f>
        <v>Trek Bicycles</v>
      </c>
      <c r="P2262" t="s">
        <v>43</v>
      </c>
      <c r="Q2262">
        <v>39</v>
      </c>
      <c r="R2262" t="s">
        <v>56</v>
      </c>
      <c r="S2262" t="s">
        <v>57</v>
      </c>
      <c r="T2262" t="s">
        <v>46</v>
      </c>
      <c r="U2262" t="s">
        <v>32</v>
      </c>
      <c r="V2262" t="s">
        <v>33</v>
      </c>
      <c r="W2262">
        <v>16</v>
      </c>
      <c r="X2262">
        <v>4</v>
      </c>
      <c r="Y2262">
        <v>4129.68</v>
      </c>
      <c r="Z2262">
        <v>2305.1999999999998</v>
      </c>
      <c r="AA2262">
        <v>32</v>
      </c>
      <c r="AB2262">
        <v>6</v>
      </c>
      <c r="AC2262">
        <v>4</v>
      </c>
      <c r="AD2262">
        <v>1824.48</v>
      </c>
      <c r="AE2262">
        <f t="shared" si="241"/>
        <v>4</v>
      </c>
      <c r="AF2262">
        <f t="shared" si="245"/>
        <v>4</v>
      </c>
      <c r="AG2262">
        <f t="shared" si="242"/>
        <v>4</v>
      </c>
      <c r="AH2262">
        <f t="shared" si="243"/>
        <v>444</v>
      </c>
      <c r="AI2262" t="str">
        <f t="shared" si="244"/>
        <v>Platinum Customer</v>
      </c>
    </row>
    <row r="2263" spans="1:35" x14ac:dyDescent="0.3">
      <c r="A2263">
        <v>809</v>
      </c>
      <c r="B2263" t="s">
        <v>6594</v>
      </c>
      <c r="C2263">
        <v>2137</v>
      </c>
      <c r="D2263" t="s">
        <v>24</v>
      </c>
      <c r="E2263" t="s">
        <v>25</v>
      </c>
      <c r="F2263">
        <v>8</v>
      </c>
      <c r="G2263" t="s">
        <v>4472</v>
      </c>
      <c r="H2263" t="s">
        <v>6595</v>
      </c>
      <c r="I2263" t="str">
        <f>VLOOKUP(A2263,[1]Transactions!$A$2:$Y$3480,8,FALSE)</f>
        <v>Road</v>
      </c>
      <c r="J2263">
        <f>VLOOKUP(A2263,[1]Transactions!$A$2:$Y$3480,13,FALSE)</f>
        <v>104.24000000000001</v>
      </c>
      <c r="K2263" s="4">
        <f>VLOOKUP(A2263,[1]Transactions!$A$2:$Y$3480,14,FALSE)</f>
        <v>35560</v>
      </c>
      <c r="M2263" t="b">
        <f>VLOOKUP(A2263,[1]Transactions!$A$2:$Y$3480,5,FALSE)</f>
        <v>0</v>
      </c>
      <c r="N2263" t="str">
        <f>VLOOKUP(A2263,[1]Transactions!$A$2:$Y$3480,6,FALSE)</f>
        <v>Approved</v>
      </c>
      <c r="O2263" t="str">
        <f>VLOOKUP(A2263,[1]Transactions!$A$1:$Y$3480,7,FALSE)</f>
        <v>Solex</v>
      </c>
      <c r="P2263" t="s">
        <v>43</v>
      </c>
      <c r="Q2263">
        <v>83</v>
      </c>
      <c r="R2263" t="s">
        <v>29</v>
      </c>
      <c r="S2263" t="s">
        <v>30</v>
      </c>
      <c r="T2263" t="s">
        <v>31</v>
      </c>
      <c r="U2263" t="s">
        <v>32</v>
      </c>
      <c r="V2263" t="s">
        <v>47</v>
      </c>
      <c r="W2263">
        <v>18</v>
      </c>
      <c r="X2263">
        <v>4</v>
      </c>
      <c r="Y2263">
        <v>3653.47</v>
      </c>
      <c r="Z2263">
        <v>3160.73</v>
      </c>
      <c r="AA2263">
        <v>42</v>
      </c>
      <c r="AB2263">
        <v>45</v>
      </c>
      <c r="AC2263">
        <v>4</v>
      </c>
      <c r="AD2263">
        <v>492.74</v>
      </c>
      <c r="AE2263">
        <f t="shared" si="241"/>
        <v>2</v>
      </c>
      <c r="AF2263">
        <f t="shared" si="245"/>
        <v>4</v>
      </c>
      <c r="AG2263">
        <f t="shared" si="242"/>
        <v>4</v>
      </c>
      <c r="AH2263">
        <f t="shared" si="243"/>
        <v>244</v>
      </c>
      <c r="AI2263" t="str">
        <f t="shared" si="244"/>
        <v>Gold Customerr</v>
      </c>
    </row>
    <row r="2264" spans="1:35" x14ac:dyDescent="0.3">
      <c r="A2264">
        <v>231</v>
      </c>
      <c r="B2264" t="s">
        <v>6596</v>
      </c>
      <c r="C2264">
        <v>2226</v>
      </c>
      <c r="D2264" t="s">
        <v>24</v>
      </c>
      <c r="E2264" t="s">
        <v>25</v>
      </c>
      <c r="F2264">
        <v>10</v>
      </c>
      <c r="G2264" t="s">
        <v>2790</v>
      </c>
      <c r="H2264" t="s">
        <v>6597</v>
      </c>
      <c r="I2264" t="str">
        <f>VLOOKUP(A2264,[1]Transactions!$A$2:$Y$3480,8,FALSE)</f>
        <v>Standard</v>
      </c>
      <c r="J2264">
        <f>VLOOKUP(A2264,[1]Transactions!$A$2:$Y$3480,13,FALSE)</f>
        <v>1544.6100000000001</v>
      </c>
      <c r="K2264" s="4">
        <f>VLOOKUP(A2264,[1]Transactions!$A$2:$Y$3480,14,FALSE)</f>
        <v>36361</v>
      </c>
      <c r="M2264" t="b">
        <f>VLOOKUP(A2264,[1]Transactions!$A$2:$Y$3480,5,FALSE)</f>
        <v>1</v>
      </c>
      <c r="N2264" t="str">
        <f>VLOOKUP(A2264,[1]Transactions!$A$2:$Y$3480,6,FALSE)</f>
        <v>Approved</v>
      </c>
      <c r="O2264" t="str">
        <f>VLOOKUP(A2264,[1]Transactions!$A$1:$Y$3480,7,FALSE)</f>
        <v>OHM Cycles</v>
      </c>
      <c r="P2264" t="s">
        <v>28</v>
      </c>
      <c r="Q2264">
        <v>48</v>
      </c>
      <c r="R2264" t="s">
        <v>145</v>
      </c>
      <c r="S2264" t="s">
        <v>45</v>
      </c>
      <c r="T2264" t="s">
        <v>31</v>
      </c>
      <c r="U2264" t="s">
        <v>32</v>
      </c>
      <c r="V2264" t="s">
        <v>33</v>
      </c>
      <c r="W2264">
        <v>3</v>
      </c>
      <c r="X2264">
        <v>4</v>
      </c>
      <c r="Y2264">
        <v>5338.64</v>
      </c>
      <c r="Z2264">
        <v>2994.12</v>
      </c>
      <c r="AA2264">
        <v>25</v>
      </c>
      <c r="AB2264">
        <v>45</v>
      </c>
      <c r="AC2264">
        <v>4</v>
      </c>
      <c r="AD2264">
        <v>2344.52</v>
      </c>
      <c r="AE2264">
        <f t="shared" si="241"/>
        <v>2</v>
      </c>
      <c r="AF2264">
        <f t="shared" si="245"/>
        <v>4</v>
      </c>
      <c r="AG2264">
        <f t="shared" si="242"/>
        <v>3</v>
      </c>
      <c r="AH2264">
        <f t="shared" si="243"/>
        <v>243</v>
      </c>
      <c r="AI2264" t="str">
        <f t="shared" si="244"/>
        <v>Gold Customerr</v>
      </c>
    </row>
    <row r="2265" spans="1:35" x14ac:dyDescent="0.3">
      <c r="A2265">
        <v>2777</v>
      </c>
      <c r="B2265" t="s">
        <v>6598</v>
      </c>
      <c r="C2265">
        <v>2572</v>
      </c>
      <c r="D2265" t="s">
        <v>24</v>
      </c>
      <c r="E2265" t="s">
        <v>25</v>
      </c>
      <c r="F2265">
        <v>8</v>
      </c>
      <c r="G2265" t="s">
        <v>6599</v>
      </c>
      <c r="H2265" t="s">
        <v>6600</v>
      </c>
      <c r="I2265" t="str">
        <f>VLOOKUP(A2265,[1]Transactions!$A$2:$Y$3480,8,FALSE)</f>
        <v>Standard</v>
      </c>
      <c r="J2265">
        <f>VLOOKUP(A2265,[1]Transactions!$A$2:$Y$3480,13,FALSE)</f>
        <v>110.80999999999995</v>
      </c>
      <c r="K2265" s="4">
        <f>VLOOKUP(A2265,[1]Transactions!$A$2:$Y$3480,14,FALSE)</f>
        <v>36334</v>
      </c>
      <c r="M2265" t="b">
        <f>VLOOKUP(A2265,[1]Transactions!$A$2:$Y$3480,5,FALSE)</f>
        <v>1</v>
      </c>
      <c r="N2265" t="str">
        <f>VLOOKUP(A2265,[1]Transactions!$A$2:$Y$3480,6,FALSE)</f>
        <v>Approved</v>
      </c>
      <c r="O2265" t="str">
        <f>VLOOKUP(A2265,[1]Transactions!$A$1:$Y$3480,7,FALSE)</f>
        <v>Trek Bicycles</v>
      </c>
      <c r="P2265" t="s">
        <v>43</v>
      </c>
      <c r="Q2265">
        <v>0</v>
      </c>
      <c r="R2265" t="s">
        <v>1732</v>
      </c>
      <c r="S2265" t="s">
        <v>30</v>
      </c>
      <c r="T2265" t="s">
        <v>31</v>
      </c>
      <c r="U2265" t="s">
        <v>32</v>
      </c>
      <c r="V2265" t="s">
        <v>33</v>
      </c>
      <c r="W2265">
        <v>1</v>
      </c>
      <c r="X2265">
        <v>6</v>
      </c>
      <c r="Y2265">
        <v>6216.71</v>
      </c>
      <c r="Z2265">
        <v>2909.6</v>
      </c>
      <c r="AA2265">
        <v>23</v>
      </c>
      <c r="AB2265">
        <v>103</v>
      </c>
      <c r="AC2265">
        <v>6</v>
      </c>
      <c r="AD2265">
        <v>3307.11</v>
      </c>
      <c r="AE2265">
        <f t="shared" si="241"/>
        <v>1</v>
      </c>
      <c r="AF2265">
        <f t="shared" si="245"/>
        <v>3</v>
      </c>
      <c r="AG2265">
        <f t="shared" si="242"/>
        <v>2</v>
      </c>
      <c r="AH2265">
        <f t="shared" si="243"/>
        <v>132</v>
      </c>
      <c r="AI2265" t="str">
        <f t="shared" si="244"/>
        <v>Bronz customer</v>
      </c>
    </row>
    <row r="2266" spans="1:35" x14ac:dyDescent="0.3">
      <c r="A2266">
        <v>1398</v>
      </c>
      <c r="B2266" t="s">
        <v>6601</v>
      </c>
      <c r="C2266">
        <v>3048</v>
      </c>
      <c r="D2266" t="s">
        <v>40</v>
      </c>
      <c r="E2266" t="s">
        <v>25</v>
      </c>
      <c r="F2266">
        <v>6</v>
      </c>
      <c r="G2266" t="s">
        <v>6602</v>
      </c>
      <c r="H2266" t="s">
        <v>6603</v>
      </c>
      <c r="I2266" t="str">
        <f>VLOOKUP(A2266,[1]Transactions!$A$2:$Y$3480,8,FALSE)</f>
        <v>Standard</v>
      </c>
      <c r="J2266">
        <f>VLOOKUP(A2266,[1]Transactions!$A$2:$Y$3480,13,FALSE)</f>
        <v>209.84000000000003</v>
      </c>
      <c r="K2266" s="4">
        <f>VLOOKUP(A2266,[1]Transactions!$A$2:$Y$3480,14,FALSE)</f>
        <v>35378</v>
      </c>
      <c r="M2266" t="b">
        <f>VLOOKUP(A2266,[1]Transactions!$A$2:$Y$3480,5,FALSE)</f>
        <v>1</v>
      </c>
      <c r="N2266" t="str">
        <f>VLOOKUP(A2266,[1]Transactions!$A$2:$Y$3480,6,FALSE)</f>
        <v>Approved</v>
      </c>
      <c r="O2266" t="str">
        <f>VLOOKUP(A2266,[1]Transactions!$A$1:$Y$3480,7,FALSE)</f>
        <v>Norco Bicycles</v>
      </c>
      <c r="P2266" t="s">
        <v>43</v>
      </c>
      <c r="Q2266">
        <v>11</v>
      </c>
      <c r="R2266" t="s">
        <v>621</v>
      </c>
      <c r="S2266" t="s">
        <v>119</v>
      </c>
      <c r="T2266" t="s">
        <v>31</v>
      </c>
      <c r="U2266" t="s">
        <v>32</v>
      </c>
      <c r="V2266" t="s">
        <v>47</v>
      </c>
      <c r="W2266">
        <v>17</v>
      </c>
      <c r="X2266">
        <v>7</v>
      </c>
      <c r="Y2266">
        <v>8073.77</v>
      </c>
      <c r="Z2266">
        <v>2423.94</v>
      </c>
      <c r="AA2266">
        <v>53</v>
      </c>
      <c r="AB2266">
        <v>36</v>
      </c>
      <c r="AC2266">
        <v>7</v>
      </c>
      <c r="AD2266">
        <v>5649.83</v>
      </c>
      <c r="AE2266">
        <f t="shared" si="241"/>
        <v>3</v>
      </c>
      <c r="AF2266">
        <f t="shared" si="245"/>
        <v>3</v>
      </c>
      <c r="AG2266">
        <f t="shared" si="242"/>
        <v>1</v>
      </c>
      <c r="AH2266">
        <f t="shared" si="243"/>
        <v>331</v>
      </c>
      <c r="AI2266" t="str">
        <f t="shared" si="244"/>
        <v>Silver Customer</v>
      </c>
    </row>
    <row r="2267" spans="1:35" x14ac:dyDescent="0.3">
      <c r="A2267">
        <v>3228</v>
      </c>
      <c r="B2267" t="s">
        <v>6604</v>
      </c>
      <c r="C2267">
        <v>2880</v>
      </c>
      <c r="D2267" t="s">
        <v>24</v>
      </c>
      <c r="E2267" t="s">
        <v>25</v>
      </c>
      <c r="F2267">
        <v>1</v>
      </c>
      <c r="G2267" t="s">
        <v>4767</v>
      </c>
      <c r="H2267" t="s">
        <v>6605</v>
      </c>
      <c r="I2267" t="str">
        <f>VLOOKUP(A2267,[1]Transactions!$A$2:$Y$3480,8,FALSE)</f>
        <v>Standard</v>
      </c>
      <c r="J2267">
        <f>VLOOKUP(A2267,[1]Transactions!$A$2:$Y$3480,13,FALSE)</f>
        <v>41.129999999999995</v>
      </c>
      <c r="K2267" s="4">
        <f>VLOOKUP(A2267,[1]Transactions!$A$2:$Y$3480,14,FALSE)</f>
        <v>39031</v>
      </c>
      <c r="M2267" t="b">
        <f>VLOOKUP(A2267,[1]Transactions!$A$2:$Y$3480,5,FALSE)</f>
        <v>0</v>
      </c>
      <c r="N2267" t="str">
        <f>VLOOKUP(A2267,[1]Transactions!$A$2:$Y$3480,6,FALSE)</f>
        <v>Approved</v>
      </c>
      <c r="O2267" t="str">
        <f>VLOOKUP(A2267,[1]Transactions!$A$1:$Y$3480,7,FALSE)</f>
        <v>Giant Bicycles</v>
      </c>
      <c r="P2267" t="s">
        <v>43</v>
      </c>
      <c r="Q2267">
        <v>36</v>
      </c>
      <c r="R2267" t="s">
        <v>317</v>
      </c>
      <c r="S2267" t="s">
        <v>30</v>
      </c>
      <c r="T2267" t="s">
        <v>31</v>
      </c>
      <c r="U2267" t="s">
        <v>32</v>
      </c>
      <c r="V2267" t="s">
        <v>47</v>
      </c>
      <c r="W2267">
        <v>13</v>
      </c>
      <c r="X2267">
        <v>7</v>
      </c>
      <c r="Y2267">
        <v>9815.41</v>
      </c>
      <c r="Z2267">
        <v>4000.96</v>
      </c>
      <c r="AA2267">
        <v>56</v>
      </c>
      <c r="AB2267">
        <v>40</v>
      </c>
      <c r="AC2267">
        <v>7</v>
      </c>
      <c r="AD2267">
        <v>5814.45</v>
      </c>
      <c r="AE2267">
        <f t="shared" si="241"/>
        <v>3</v>
      </c>
      <c r="AF2267">
        <f t="shared" si="245"/>
        <v>3</v>
      </c>
      <c r="AG2267">
        <f t="shared" si="242"/>
        <v>1</v>
      </c>
      <c r="AH2267">
        <f t="shared" si="243"/>
        <v>331</v>
      </c>
      <c r="AI2267" t="str">
        <f t="shared" si="244"/>
        <v>Silver Customer</v>
      </c>
    </row>
    <row r="2268" spans="1:35" x14ac:dyDescent="0.3">
      <c r="A2268">
        <v>1659</v>
      </c>
      <c r="B2268" t="s">
        <v>6606</v>
      </c>
      <c r="C2268">
        <v>2088</v>
      </c>
      <c r="D2268" t="s">
        <v>24</v>
      </c>
      <c r="E2268" t="s">
        <v>25</v>
      </c>
      <c r="F2268">
        <v>12</v>
      </c>
      <c r="G2268" t="s">
        <v>6607</v>
      </c>
      <c r="H2268" t="s">
        <v>6608</v>
      </c>
      <c r="I2268" t="str">
        <f>VLOOKUP(A2268,[1]Transactions!$A$2:$Y$3480,8,FALSE)</f>
        <v>Standard</v>
      </c>
      <c r="J2268">
        <f>VLOOKUP(A2268,[1]Transactions!$A$2:$Y$3480,13,FALSE)</f>
        <v>128.45999999999992</v>
      </c>
      <c r="K2268" s="4">
        <f>VLOOKUP(A2268,[1]Transactions!$A$2:$Y$3480,14,FALSE)</f>
        <v>41922</v>
      </c>
      <c r="M2268" t="b">
        <f>VLOOKUP(A2268,[1]Transactions!$A$2:$Y$3480,5,FALSE)</f>
        <v>0</v>
      </c>
      <c r="N2268" t="str">
        <f>VLOOKUP(A2268,[1]Transactions!$A$2:$Y$3480,6,FALSE)</f>
        <v>Approved</v>
      </c>
      <c r="O2268" t="str">
        <f>VLOOKUP(A2268,[1]Transactions!$A$1:$Y$3480,7,FALSE)</f>
        <v>WeareA2B</v>
      </c>
      <c r="P2268" t="s">
        <v>43</v>
      </c>
      <c r="Q2268">
        <v>75</v>
      </c>
      <c r="R2268" t="s">
        <v>396</v>
      </c>
      <c r="S2268" t="s">
        <v>176</v>
      </c>
      <c r="T2268" t="s">
        <v>46</v>
      </c>
      <c r="U2268" t="s">
        <v>32</v>
      </c>
      <c r="V2268" t="s">
        <v>33</v>
      </c>
      <c r="W2268">
        <v>13</v>
      </c>
      <c r="X2268">
        <v>7</v>
      </c>
      <c r="Y2268">
        <v>8004.33</v>
      </c>
      <c r="Z2268">
        <v>4543.25</v>
      </c>
      <c r="AA2268">
        <v>30</v>
      </c>
      <c r="AB2268">
        <v>80</v>
      </c>
      <c r="AC2268">
        <v>7</v>
      </c>
      <c r="AD2268">
        <v>3461.08</v>
      </c>
      <c r="AE2268">
        <f t="shared" si="241"/>
        <v>2</v>
      </c>
      <c r="AF2268">
        <f t="shared" si="245"/>
        <v>3</v>
      </c>
      <c r="AG2268">
        <f t="shared" si="242"/>
        <v>2</v>
      </c>
      <c r="AH2268">
        <f t="shared" si="243"/>
        <v>232</v>
      </c>
      <c r="AI2268" t="str">
        <f t="shared" si="244"/>
        <v>Gold Customerr</v>
      </c>
    </row>
    <row r="2269" spans="1:35" x14ac:dyDescent="0.3">
      <c r="A2269">
        <v>2630</v>
      </c>
      <c r="B2269" t="s">
        <v>6609</v>
      </c>
      <c r="C2269">
        <v>2304</v>
      </c>
      <c r="D2269" t="s">
        <v>24</v>
      </c>
      <c r="E2269" t="s">
        <v>25</v>
      </c>
      <c r="F2269">
        <v>5</v>
      </c>
      <c r="G2269" t="s">
        <v>6610</v>
      </c>
      <c r="I2269" t="str">
        <f>VLOOKUP(A2269,[1]Transactions!$A$2:$Y$3480,8,FALSE)</f>
        <v>Road</v>
      </c>
      <c r="J2269">
        <f>VLOOKUP(A2269,[1]Transactions!$A$2:$Y$3480,13,FALSE)</f>
        <v>309.80999999999995</v>
      </c>
      <c r="K2269" s="4">
        <f>VLOOKUP(A2269,[1]Transactions!$A$2:$Y$3480,14,FALSE)</f>
        <v>37698</v>
      </c>
      <c r="M2269" t="b">
        <f>VLOOKUP(A2269,[1]Transactions!$A$2:$Y$3480,5,FALSE)</f>
        <v>0</v>
      </c>
      <c r="N2269" t="str">
        <f>VLOOKUP(A2269,[1]Transactions!$A$2:$Y$3480,6,FALSE)</f>
        <v>Approved</v>
      </c>
      <c r="O2269" t="str">
        <f>VLOOKUP(A2269,[1]Transactions!$A$1:$Y$3480,7,FALSE)</f>
        <v>Norco Bicycles</v>
      </c>
      <c r="P2269" t="s">
        <v>28</v>
      </c>
      <c r="Q2269">
        <v>76</v>
      </c>
      <c r="R2269" t="s">
        <v>815</v>
      </c>
      <c r="S2269" t="s">
        <v>57</v>
      </c>
      <c r="T2269" t="s">
        <v>31</v>
      </c>
      <c r="U2269" t="s">
        <v>32</v>
      </c>
      <c r="V2269" t="s">
        <v>47</v>
      </c>
      <c r="W2269">
        <v>10</v>
      </c>
      <c r="X2269">
        <v>10</v>
      </c>
      <c r="Y2269">
        <v>10514.54</v>
      </c>
      <c r="Z2269">
        <v>5719.96</v>
      </c>
      <c r="AA2269">
        <v>41</v>
      </c>
      <c r="AB2269">
        <v>62</v>
      </c>
      <c r="AC2269">
        <v>10</v>
      </c>
      <c r="AD2269">
        <v>4794.58</v>
      </c>
      <c r="AE2269">
        <f t="shared" si="241"/>
        <v>2</v>
      </c>
      <c r="AF2269">
        <f t="shared" si="245"/>
        <v>2</v>
      </c>
      <c r="AG2269">
        <f t="shared" si="242"/>
        <v>1</v>
      </c>
      <c r="AH2269">
        <f t="shared" si="243"/>
        <v>221</v>
      </c>
      <c r="AI2269" t="str">
        <f t="shared" si="244"/>
        <v>Gold Customerr</v>
      </c>
    </row>
    <row r="2270" spans="1:35" x14ac:dyDescent="0.3">
      <c r="A2270">
        <v>1432</v>
      </c>
      <c r="B2270" t="s">
        <v>6611</v>
      </c>
      <c r="C2270">
        <v>2759</v>
      </c>
      <c r="D2270" t="s">
        <v>24</v>
      </c>
      <c r="E2270" t="s">
        <v>25</v>
      </c>
      <c r="F2270">
        <v>8</v>
      </c>
      <c r="G2270" t="s">
        <v>6612</v>
      </c>
      <c r="H2270" t="s">
        <v>6613</v>
      </c>
      <c r="I2270" t="str">
        <f>VLOOKUP(A2270,[1]Transactions!$A$2:$Y$3480,8,FALSE)</f>
        <v>Standard</v>
      </c>
      <c r="J2270">
        <f>VLOOKUP(A2270,[1]Transactions!$A$2:$Y$3480,13,FALSE)</f>
        <v>903.11</v>
      </c>
      <c r="K2270" s="4">
        <f>VLOOKUP(A2270,[1]Transactions!$A$2:$Y$3480,14,FALSE)</f>
        <v>34527</v>
      </c>
      <c r="M2270" t="b">
        <f>VLOOKUP(A2270,[1]Transactions!$A$2:$Y$3480,5,FALSE)</f>
        <v>0</v>
      </c>
      <c r="N2270" t="str">
        <f>VLOOKUP(A2270,[1]Transactions!$A$2:$Y$3480,6,FALSE)</f>
        <v>Approved</v>
      </c>
      <c r="O2270" t="str">
        <f>VLOOKUP(A2270,[1]Transactions!$A$1:$Y$3480,7,FALSE)</f>
        <v>Trek Bicycles</v>
      </c>
      <c r="P2270" t="s">
        <v>28</v>
      </c>
      <c r="Q2270">
        <v>70</v>
      </c>
      <c r="R2270" t="s">
        <v>295</v>
      </c>
      <c r="S2270" t="s">
        <v>7272</v>
      </c>
      <c r="T2270" t="s">
        <v>46</v>
      </c>
      <c r="U2270" t="s">
        <v>32</v>
      </c>
      <c r="V2270" t="s">
        <v>33</v>
      </c>
      <c r="W2270">
        <v>2</v>
      </c>
      <c r="X2270">
        <v>6</v>
      </c>
      <c r="Y2270">
        <v>5329.73</v>
      </c>
      <c r="Z2270">
        <v>1602.67</v>
      </c>
      <c r="AA2270">
        <v>21</v>
      </c>
      <c r="AB2270">
        <v>33</v>
      </c>
      <c r="AC2270">
        <v>6</v>
      </c>
      <c r="AD2270">
        <v>3727.06</v>
      </c>
      <c r="AE2270">
        <f t="shared" si="241"/>
        <v>3</v>
      </c>
      <c r="AF2270">
        <f t="shared" si="245"/>
        <v>3</v>
      </c>
      <c r="AG2270">
        <f t="shared" si="242"/>
        <v>2</v>
      </c>
      <c r="AH2270">
        <f t="shared" si="243"/>
        <v>332</v>
      </c>
      <c r="AI2270" t="str">
        <f t="shared" si="244"/>
        <v>Silver Customer</v>
      </c>
    </row>
    <row r="2271" spans="1:35" x14ac:dyDescent="0.3">
      <c r="A2271">
        <v>3115</v>
      </c>
      <c r="B2271" t="s">
        <v>6614</v>
      </c>
      <c r="C2271">
        <v>3805</v>
      </c>
      <c r="D2271" t="s">
        <v>40</v>
      </c>
      <c r="E2271" t="s">
        <v>25</v>
      </c>
      <c r="F2271">
        <v>7</v>
      </c>
      <c r="G2271" t="s">
        <v>6615</v>
      </c>
      <c r="H2271" t="s">
        <v>6616</v>
      </c>
      <c r="I2271" t="str">
        <f>VLOOKUP(A2271,[1]Transactions!$A$2:$Y$3480,8,FALSE)</f>
        <v>Standard</v>
      </c>
      <c r="J2271">
        <f>VLOOKUP(A2271,[1]Transactions!$A$2:$Y$3480,13,FALSE)</f>
        <v>459.46000000000015</v>
      </c>
      <c r="K2271" s="4">
        <f>VLOOKUP(A2271,[1]Transactions!$A$2:$Y$3480,14,FALSE)</f>
        <v>38859</v>
      </c>
      <c r="M2271" t="b">
        <f>VLOOKUP(A2271,[1]Transactions!$A$2:$Y$3480,5,FALSE)</f>
        <v>0</v>
      </c>
      <c r="N2271" t="str">
        <f>VLOOKUP(A2271,[1]Transactions!$A$2:$Y$3480,6,FALSE)</f>
        <v>Approved</v>
      </c>
      <c r="O2271" t="str">
        <f>VLOOKUP(A2271,[1]Transactions!$A$1:$Y$3480,7,FALSE)</f>
        <v>Norco Bicycles</v>
      </c>
      <c r="P2271" t="s">
        <v>28</v>
      </c>
      <c r="Q2271">
        <v>40</v>
      </c>
      <c r="R2271" t="s">
        <v>449</v>
      </c>
      <c r="S2271" t="s">
        <v>119</v>
      </c>
      <c r="T2271" t="s">
        <v>31</v>
      </c>
      <c r="U2271" t="s">
        <v>32</v>
      </c>
      <c r="V2271" t="s">
        <v>47</v>
      </c>
      <c r="W2271">
        <v>8</v>
      </c>
      <c r="X2271">
        <v>5</v>
      </c>
      <c r="Y2271">
        <v>6326.07</v>
      </c>
      <c r="Z2271">
        <v>2305.16</v>
      </c>
      <c r="AA2271">
        <v>39</v>
      </c>
      <c r="AB2271">
        <v>195</v>
      </c>
      <c r="AC2271">
        <v>5</v>
      </c>
      <c r="AD2271">
        <v>4020.91</v>
      </c>
      <c r="AE2271">
        <f t="shared" si="241"/>
        <v>1</v>
      </c>
      <c r="AF2271">
        <f t="shared" ref="AF2271:AF2272" si="247">_xlfn.IFS(AC2271&gt;=14,1,AND(AC2271&lt;=14,AC2271&gt;7),2,AND(AC2271&lt;=7,AC2271&gt;=5),3,AND(AC2271&lt;=4,AC2271&gt;0),4)</f>
        <v>3</v>
      </c>
      <c r="AG2271">
        <f t="shared" si="242"/>
        <v>2</v>
      </c>
      <c r="AH2271">
        <f t="shared" si="243"/>
        <v>132</v>
      </c>
      <c r="AI2271" t="str">
        <f t="shared" si="244"/>
        <v>Bronz customer</v>
      </c>
    </row>
    <row r="2272" spans="1:35" x14ac:dyDescent="0.3">
      <c r="A2272">
        <v>514</v>
      </c>
      <c r="B2272" t="s">
        <v>6617</v>
      </c>
      <c r="C2272">
        <v>3152</v>
      </c>
      <c r="D2272" t="s">
        <v>40</v>
      </c>
      <c r="E2272" t="s">
        <v>25</v>
      </c>
      <c r="F2272">
        <v>10</v>
      </c>
      <c r="G2272" t="s">
        <v>6618</v>
      </c>
      <c r="I2272" t="str">
        <f>VLOOKUP(A2272,[1]Transactions!$A$2:$Y$3480,8,FALSE)</f>
        <v>Touring</v>
      </c>
      <c r="J2272">
        <f>VLOOKUP(A2272,[1]Transactions!$A$2:$Y$3480,13,FALSE)</f>
        <v>1630.25</v>
      </c>
      <c r="K2272" s="4">
        <f>VLOOKUP(A2272,[1]Transactions!$A$2:$Y$3480,14,FALSE)</f>
        <v>41047</v>
      </c>
      <c r="M2272" t="b">
        <f>VLOOKUP(A2272,[1]Transactions!$A$2:$Y$3480,5,FALSE)</f>
        <v>1</v>
      </c>
      <c r="N2272" t="str">
        <f>VLOOKUP(A2272,[1]Transactions!$A$2:$Y$3480,6,FALSE)</f>
        <v>Approved</v>
      </c>
      <c r="O2272" t="str">
        <f>VLOOKUP(A2272,[1]Transactions!$A$1:$Y$3480,7,FALSE)</f>
        <v>WeareA2B</v>
      </c>
      <c r="P2272" t="s">
        <v>28</v>
      </c>
      <c r="Q2272">
        <v>9</v>
      </c>
      <c r="R2272" t="s">
        <v>161</v>
      </c>
      <c r="S2272" t="s">
        <v>45</v>
      </c>
      <c r="T2272" t="s">
        <v>31</v>
      </c>
      <c r="U2272" t="s">
        <v>32</v>
      </c>
      <c r="V2272" t="s">
        <v>33</v>
      </c>
      <c r="W2272">
        <v>4</v>
      </c>
      <c r="X2272">
        <v>5</v>
      </c>
      <c r="Y2272">
        <v>7401.06</v>
      </c>
      <c r="Z2272">
        <v>5256.77</v>
      </c>
      <c r="AA2272">
        <v>24</v>
      </c>
      <c r="AB2272">
        <v>123</v>
      </c>
      <c r="AC2272">
        <v>5</v>
      </c>
      <c r="AD2272">
        <v>2144.29</v>
      </c>
      <c r="AE2272">
        <f t="shared" si="241"/>
        <v>1</v>
      </c>
      <c r="AF2272">
        <f t="shared" si="247"/>
        <v>3</v>
      </c>
      <c r="AG2272">
        <f t="shared" si="242"/>
        <v>3</v>
      </c>
      <c r="AH2272">
        <f t="shared" si="243"/>
        <v>133</v>
      </c>
      <c r="AI2272" t="str">
        <f t="shared" si="244"/>
        <v>Bronz customer</v>
      </c>
    </row>
    <row r="2273" spans="1:35" x14ac:dyDescent="0.3">
      <c r="A2273">
        <v>1296</v>
      </c>
      <c r="B2273" t="s">
        <v>6619</v>
      </c>
      <c r="C2273">
        <v>4211</v>
      </c>
      <c r="D2273" t="s">
        <v>53</v>
      </c>
      <c r="E2273" t="s">
        <v>25</v>
      </c>
      <c r="F2273">
        <v>6</v>
      </c>
      <c r="G2273" t="s">
        <v>6620</v>
      </c>
      <c r="H2273" t="s">
        <v>6621</v>
      </c>
      <c r="I2273" t="str">
        <f>VLOOKUP(A2273,[1]Transactions!$A$2:$Y$3480,8,FALSE)</f>
        <v>Standard</v>
      </c>
      <c r="J2273">
        <f>VLOOKUP(A2273,[1]Transactions!$A$2:$Y$3480,13,FALSE)</f>
        <v>91.15</v>
      </c>
      <c r="K2273" s="4">
        <f>VLOOKUP(A2273,[1]Transactions!$A$2:$Y$3480,14,FALSE)</f>
        <v>38258</v>
      </c>
      <c r="M2273" t="b">
        <f>VLOOKUP(A2273,[1]Transactions!$A$2:$Y$3480,5,FALSE)</f>
        <v>1</v>
      </c>
      <c r="N2273" t="str">
        <f>VLOOKUP(A2273,[1]Transactions!$A$2:$Y$3480,6,FALSE)</f>
        <v>Approved</v>
      </c>
      <c r="O2273" t="str">
        <f>VLOOKUP(A2273,[1]Transactions!$A$1:$Y$3480,7,FALSE)</f>
        <v>OHM Cycles</v>
      </c>
      <c r="P2273" t="s">
        <v>43</v>
      </c>
      <c r="Q2273">
        <v>61</v>
      </c>
      <c r="R2273" t="s">
        <v>321</v>
      </c>
      <c r="S2273" t="s">
        <v>45</v>
      </c>
      <c r="T2273" t="s">
        <v>38</v>
      </c>
      <c r="U2273" t="s">
        <v>32</v>
      </c>
      <c r="V2273" t="s">
        <v>33</v>
      </c>
      <c r="W2273">
        <v>9</v>
      </c>
      <c r="X2273">
        <v>4</v>
      </c>
      <c r="Y2273">
        <v>5977.84</v>
      </c>
      <c r="Z2273">
        <v>3184.57</v>
      </c>
      <c r="AA2273">
        <v>31</v>
      </c>
      <c r="AB2273">
        <v>130</v>
      </c>
      <c r="AC2273">
        <v>4</v>
      </c>
      <c r="AD2273">
        <v>2793.27</v>
      </c>
      <c r="AE2273">
        <f t="shared" si="241"/>
        <v>1</v>
      </c>
      <c r="AF2273">
        <f t="shared" si="245"/>
        <v>4</v>
      </c>
      <c r="AG2273">
        <f t="shared" si="242"/>
        <v>3</v>
      </c>
      <c r="AH2273">
        <f t="shared" si="243"/>
        <v>143</v>
      </c>
      <c r="AI2273" t="str">
        <f t="shared" si="244"/>
        <v>Bronz customer</v>
      </c>
    </row>
    <row r="2274" spans="1:35" x14ac:dyDescent="0.3">
      <c r="A2274">
        <v>1535</v>
      </c>
      <c r="B2274" t="s">
        <v>6622</v>
      </c>
      <c r="C2274">
        <v>2040</v>
      </c>
      <c r="D2274" t="s">
        <v>24</v>
      </c>
      <c r="E2274" t="s">
        <v>25</v>
      </c>
      <c r="F2274">
        <v>12</v>
      </c>
      <c r="G2274" t="s">
        <v>6623</v>
      </c>
      <c r="H2274" t="s">
        <v>6624</v>
      </c>
      <c r="I2274" t="str">
        <f>VLOOKUP(A2274,[1]Transactions!$A$2:$Y$3480,8,FALSE)</f>
        <v>Standard</v>
      </c>
      <c r="J2274">
        <f>VLOOKUP(A2274,[1]Transactions!$A$2:$Y$3480,13,FALSE)</f>
        <v>903.11</v>
      </c>
      <c r="K2274" s="4">
        <f>VLOOKUP(A2274,[1]Transactions!$A$2:$Y$3480,14,FALSE)</f>
        <v>34527</v>
      </c>
      <c r="M2274" t="b">
        <f>VLOOKUP(A2274,[1]Transactions!$A$2:$Y$3480,5,FALSE)</f>
        <v>0</v>
      </c>
      <c r="N2274" t="str">
        <f>VLOOKUP(A2274,[1]Transactions!$A$2:$Y$3480,6,FALSE)</f>
        <v>Approved</v>
      </c>
      <c r="O2274" t="str">
        <f>VLOOKUP(A2274,[1]Transactions!$A$1:$Y$3480,7,FALSE)</f>
        <v>Trek Bicycles</v>
      </c>
      <c r="P2274" t="s">
        <v>28</v>
      </c>
      <c r="Q2274">
        <v>80</v>
      </c>
      <c r="R2274" t="s">
        <v>580</v>
      </c>
      <c r="S2274" t="s">
        <v>45</v>
      </c>
      <c r="T2274" t="s">
        <v>38</v>
      </c>
      <c r="U2274" t="s">
        <v>32</v>
      </c>
      <c r="V2274" t="s">
        <v>33</v>
      </c>
      <c r="W2274">
        <v>3</v>
      </c>
      <c r="X2274">
        <v>5</v>
      </c>
      <c r="Y2274">
        <v>7008.06</v>
      </c>
      <c r="Z2274">
        <v>4196.09</v>
      </c>
      <c r="AA2274">
        <v>23</v>
      </c>
      <c r="AB2274">
        <v>104</v>
      </c>
      <c r="AC2274">
        <v>5</v>
      </c>
      <c r="AD2274">
        <v>2811.97</v>
      </c>
      <c r="AE2274">
        <f t="shared" si="241"/>
        <v>1</v>
      </c>
      <c r="AF2274">
        <f>_xlfn.IFS(AC2274&gt;=14,1,AND(AC2274&lt;=14,AC2274&gt;7),2,AND(AC2274&lt;=7,AC2274&gt;=5),3,AND(AC2274&lt;=4,AC2274&gt;0),4)</f>
        <v>3</v>
      </c>
      <c r="AG2274">
        <f t="shared" si="242"/>
        <v>3</v>
      </c>
      <c r="AH2274">
        <f t="shared" si="243"/>
        <v>133</v>
      </c>
      <c r="AI2274" t="str">
        <f t="shared" si="244"/>
        <v>Bronz customer</v>
      </c>
    </row>
    <row r="2275" spans="1:35" x14ac:dyDescent="0.3">
      <c r="A2275">
        <v>2440</v>
      </c>
      <c r="B2275" t="s">
        <v>6625</v>
      </c>
      <c r="C2275">
        <v>2508</v>
      </c>
      <c r="D2275" t="s">
        <v>24</v>
      </c>
      <c r="E2275" t="s">
        <v>25</v>
      </c>
      <c r="F2275">
        <v>9</v>
      </c>
      <c r="G2275" t="s">
        <v>6626</v>
      </c>
      <c r="H2275" t="s">
        <v>6627</v>
      </c>
      <c r="I2275" t="str">
        <f>VLOOKUP(A2275,[1]Transactions!$A$2:$Y$3480,8,FALSE)</f>
        <v>Standard</v>
      </c>
      <c r="J2275">
        <f>VLOOKUP(A2275,[1]Transactions!$A$2:$Y$3480,13,FALSE)</f>
        <v>583.2700000000001</v>
      </c>
      <c r="K2275" s="4">
        <f>VLOOKUP(A2275,[1]Transactions!$A$2:$Y$3480,14,FALSE)</f>
        <v>38750</v>
      </c>
      <c r="M2275" t="b">
        <f>VLOOKUP(A2275,[1]Transactions!$A$2:$Y$3480,5,FALSE)</f>
        <v>0</v>
      </c>
      <c r="N2275" t="str">
        <f>VLOOKUP(A2275,[1]Transactions!$A$2:$Y$3480,6,FALSE)</f>
        <v>Approved</v>
      </c>
      <c r="O2275" t="str">
        <f>VLOOKUP(A2275,[1]Transactions!$A$1:$Y$3480,7,FALSE)</f>
        <v>OHM Cycles</v>
      </c>
      <c r="P2275" t="s">
        <v>43</v>
      </c>
      <c r="Q2275">
        <v>17</v>
      </c>
      <c r="R2275" t="s">
        <v>1119</v>
      </c>
      <c r="S2275" t="s">
        <v>119</v>
      </c>
      <c r="T2275" t="s">
        <v>38</v>
      </c>
      <c r="U2275" t="s">
        <v>32</v>
      </c>
      <c r="V2275" t="s">
        <v>47</v>
      </c>
      <c r="W2275">
        <v>8</v>
      </c>
      <c r="X2275">
        <v>3</v>
      </c>
      <c r="Y2275">
        <v>4414.99</v>
      </c>
      <c r="Z2275">
        <v>3347.7</v>
      </c>
      <c r="AA2275">
        <v>61</v>
      </c>
      <c r="AB2275">
        <v>53</v>
      </c>
      <c r="AC2275">
        <v>3</v>
      </c>
      <c r="AD2275">
        <v>1067.29</v>
      </c>
      <c r="AE2275">
        <f t="shared" si="241"/>
        <v>2</v>
      </c>
      <c r="AF2275">
        <f t="shared" si="245"/>
        <v>4</v>
      </c>
      <c r="AG2275">
        <f t="shared" si="242"/>
        <v>4</v>
      </c>
      <c r="AH2275">
        <f t="shared" si="243"/>
        <v>244</v>
      </c>
      <c r="AI2275" t="str">
        <f t="shared" si="244"/>
        <v>Gold Customerr</v>
      </c>
    </row>
    <row r="2276" spans="1:35" x14ac:dyDescent="0.3">
      <c r="A2276">
        <v>2333</v>
      </c>
      <c r="B2276" t="s">
        <v>6628</v>
      </c>
      <c r="C2276">
        <v>3108</v>
      </c>
      <c r="D2276" t="s">
        <v>40</v>
      </c>
      <c r="E2276" t="s">
        <v>25</v>
      </c>
      <c r="F2276">
        <v>10</v>
      </c>
      <c r="G2276" t="s">
        <v>6629</v>
      </c>
      <c r="H2276" t="s">
        <v>1419</v>
      </c>
      <c r="I2276" t="str">
        <f>VLOOKUP(A2276,[1]Transactions!$A$2:$Y$3480,8,FALSE)</f>
        <v>Standard</v>
      </c>
      <c r="J2276">
        <f>VLOOKUP(A2276,[1]Transactions!$A$2:$Y$3480,13,FALSE)</f>
        <v>1702.5499999999997</v>
      </c>
      <c r="K2276" s="4">
        <f>VLOOKUP(A2276,[1]Transactions!$A$2:$Y$3480,14,FALSE)</f>
        <v>40649</v>
      </c>
      <c r="M2276" t="b">
        <f>VLOOKUP(A2276,[1]Transactions!$A$2:$Y$3480,5,FALSE)</f>
        <v>0</v>
      </c>
      <c r="N2276" t="str">
        <f>VLOOKUP(A2276,[1]Transactions!$A$2:$Y$3480,6,FALSE)</f>
        <v>Approved</v>
      </c>
      <c r="O2276" t="str">
        <f>VLOOKUP(A2276,[1]Transactions!$A$1:$Y$3480,7,FALSE)</f>
        <v>Trek Bicycles</v>
      </c>
      <c r="P2276" t="s">
        <v>28</v>
      </c>
      <c r="Q2276">
        <v>82</v>
      </c>
      <c r="R2276" t="s">
        <v>1156</v>
      </c>
      <c r="S2276" t="s">
        <v>45</v>
      </c>
      <c r="T2276" t="s">
        <v>31</v>
      </c>
      <c r="U2276" t="s">
        <v>32</v>
      </c>
      <c r="V2276" t="s">
        <v>33</v>
      </c>
      <c r="W2276">
        <v>10</v>
      </c>
      <c r="X2276">
        <v>4</v>
      </c>
      <c r="Y2276">
        <v>5216.82</v>
      </c>
      <c r="Z2276">
        <v>3102.92</v>
      </c>
      <c r="AA2276">
        <v>54</v>
      </c>
      <c r="AB2276">
        <v>92</v>
      </c>
      <c r="AC2276">
        <v>4</v>
      </c>
      <c r="AD2276">
        <v>2113.9</v>
      </c>
      <c r="AE2276">
        <f t="shared" si="241"/>
        <v>1</v>
      </c>
      <c r="AF2276">
        <f t="shared" si="245"/>
        <v>4</v>
      </c>
      <c r="AG2276">
        <f t="shared" si="242"/>
        <v>3</v>
      </c>
      <c r="AH2276">
        <f t="shared" si="243"/>
        <v>143</v>
      </c>
      <c r="AI2276" t="str">
        <f t="shared" si="244"/>
        <v>Bronz customer</v>
      </c>
    </row>
    <row r="2277" spans="1:35" x14ac:dyDescent="0.3">
      <c r="A2277">
        <v>1118</v>
      </c>
      <c r="B2277" t="s">
        <v>6630</v>
      </c>
      <c r="C2277">
        <v>2152</v>
      </c>
      <c r="D2277" t="s">
        <v>24</v>
      </c>
      <c r="E2277" t="s">
        <v>25</v>
      </c>
      <c r="F2277">
        <v>8</v>
      </c>
      <c r="G2277" t="s">
        <v>6631</v>
      </c>
      <c r="H2277" t="s">
        <v>6632</v>
      </c>
      <c r="I2277" t="str">
        <f>VLOOKUP(A2277,[1]Transactions!$A$2:$Y$3480,8,FALSE)</f>
        <v>Road</v>
      </c>
      <c r="J2277">
        <f>VLOOKUP(A2277,[1]Transactions!$A$2:$Y$3480,13,FALSE)</f>
        <v>745.94</v>
      </c>
      <c r="K2277" s="4">
        <f>VLOOKUP(A2277,[1]Transactions!$A$2:$Y$3480,14,FALSE)</f>
        <v>39298</v>
      </c>
      <c r="M2277" t="b">
        <f>VLOOKUP(A2277,[1]Transactions!$A$2:$Y$3480,5,FALSE)</f>
        <v>0</v>
      </c>
      <c r="N2277" t="str">
        <f>VLOOKUP(A2277,[1]Transactions!$A$2:$Y$3480,6,FALSE)</f>
        <v>Approved</v>
      </c>
      <c r="O2277" t="str">
        <f>VLOOKUP(A2277,[1]Transactions!$A$1:$Y$3480,7,FALSE)</f>
        <v>Trek Bicycles</v>
      </c>
      <c r="P2277" t="s">
        <v>43</v>
      </c>
      <c r="Q2277">
        <v>95</v>
      </c>
      <c r="R2277" t="s">
        <v>191</v>
      </c>
      <c r="S2277" t="s">
        <v>57</v>
      </c>
      <c r="T2277" t="s">
        <v>31</v>
      </c>
      <c r="U2277" t="s">
        <v>32</v>
      </c>
      <c r="V2277" t="s">
        <v>33</v>
      </c>
      <c r="W2277">
        <v>9</v>
      </c>
      <c r="X2277">
        <v>4</v>
      </c>
      <c r="Y2277">
        <v>3365.19</v>
      </c>
      <c r="Z2277">
        <v>1506.22</v>
      </c>
      <c r="AA2277">
        <v>44</v>
      </c>
      <c r="AB2277">
        <v>38</v>
      </c>
      <c r="AC2277">
        <v>4</v>
      </c>
      <c r="AD2277">
        <v>1858.97</v>
      </c>
      <c r="AE2277">
        <f t="shared" si="241"/>
        <v>3</v>
      </c>
      <c r="AF2277">
        <f t="shared" si="245"/>
        <v>4</v>
      </c>
      <c r="AG2277">
        <f t="shared" si="242"/>
        <v>4</v>
      </c>
      <c r="AH2277">
        <f t="shared" si="243"/>
        <v>344</v>
      </c>
      <c r="AI2277" t="str">
        <f t="shared" si="244"/>
        <v>Silver Customer</v>
      </c>
    </row>
    <row r="2278" spans="1:35" x14ac:dyDescent="0.3">
      <c r="A2278">
        <v>1154</v>
      </c>
      <c r="B2278" t="s">
        <v>6633</v>
      </c>
      <c r="C2278">
        <v>2222</v>
      </c>
      <c r="D2278" t="s">
        <v>24</v>
      </c>
      <c r="E2278" t="s">
        <v>25</v>
      </c>
      <c r="F2278">
        <v>11</v>
      </c>
      <c r="G2278" t="s">
        <v>6634</v>
      </c>
      <c r="H2278" t="s">
        <v>6635</v>
      </c>
      <c r="I2278" t="str">
        <f>VLOOKUP(A2278,[1]Transactions!$A$2:$Y$3480,8,FALSE)</f>
        <v>Road</v>
      </c>
      <c r="J2278">
        <f>VLOOKUP(A2278,[1]Transactions!$A$2:$Y$3480,13,FALSE)</f>
        <v>1295.43</v>
      </c>
      <c r="K2278" s="4">
        <f>VLOOKUP(A2278,[1]Transactions!$A$2:$Y$3480,14,FALSE)</f>
        <v>37823</v>
      </c>
      <c r="M2278" t="b">
        <f>VLOOKUP(A2278,[1]Transactions!$A$2:$Y$3480,5,FALSE)</f>
        <v>1</v>
      </c>
      <c r="N2278" t="str">
        <f>VLOOKUP(A2278,[1]Transactions!$A$2:$Y$3480,6,FALSE)</f>
        <v>Approved</v>
      </c>
      <c r="O2278" t="str">
        <f>VLOOKUP(A2278,[1]Transactions!$A$1:$Y$3480,7,FALSE)</f>
        <v>Trek Bicycles</v>
      </c>
      <c r="P2278" t="s">
        <v>28</v>
      </c>
      <c r="Q2278">
        <v>26</v>
      </c>
      <c r="R2278" t="s">
        <v>141</v>
      </c>
      <c r="S2278" t="s">
        <v>30</v>
      </c>
      <c r="T2278" t="s">
        <v>31</v>
      </c>
      <c r="U2278" t="s">
        <v>32</v>
      </c>
      <c r="V2278" t="s">
        <v>33</v>
      </c>
      <c r="W2278">
        <v>20</v>
      </c>
      <c r="X2278">
        <v>6</v>
      </c>
      <c r="Y2278">
        <v>3442.78</v>
      </c>
      <c r="Z2278">
        <v>2484.4699999999998</v>
      </c>
      <c r="AA2278">
        <v>45</v>
      </c>
      <c r="AB2278">
        <v>131</v>
      </c>
      <c r="AC2278">
        <v>6</v>
      </c>
      <c r="AD2278">
        <v>958.31</v>
      </c>
      <c r="AE2278">
        <f t="shared" si="241"/>
        <v>1</v>
      </c>
      <c r="AF2278">
        <f t="shared" si="245"/>
        <v>3</v>
      </c>
      <c r="AG2278">
        <f t="shared" si="242"/>
        <v>4</v>
      </c>
      <c r="AH2278">
        <f t="shared" si="243"/>
        <v>134</v>
      </c>
      <c r="AI2278" t="str">
        <f t="shared" si="244"/>
        <v>Bronz customer</v>
      </c>
    </row>
    <row r="2279" spans="1:35" x14ac:dyDescent="0.3">
      <c r="A2279">
        <v>2075</v>
      </c>
      <c r="B2279" t="s">
        <v>6636</v>
      </c>
      <c r="C2279">
        <v>4558</v>
      </c>
      <c r="D2279" t="s">
        <v>53</v>
      </c>
      <c r="E2279" t="s">
        <v>25</v>
      </c>
      <c r="F2279">
        <v>4</v>
      </c>
      <c r="G2279" t="s">
        <v>6637</v>
      </c>
      <c r="H2279" t="s">
        <v>6638</v>
      </c>
      <c r="I2279" t="str">
        <f>VLOOKUP(A2279,[1]Transactions!$A$2:$Y$3480,8,FALSE)</f>
        <v>Mountain</v>
      </c>
      <c r="J2279">
        <f>VLOOKUP(A2279,[1]Transactions!$A$2:$Y$3480,13,FALSE)</f>
        <v>75.75</v>
      </c>
      <c r="K2279" s="4">
        <f>VLOOKUP(A2279,[1]Transactions!$A$2:$Y$3480,14,FALSE)</f>
        <v>33455</v>
      </c>
      <c r="M2279" t="b">
        <f>VLOOKUP(A2279,[1]Transactions!$A$2:$Y$3480,5,FALSE)</f>
        <v>0</v>
      </c>
      <c r="N2279" t="str">
        <f>VLOOKUP(A2279,[1]Transactions!$A$2:$Y$3480,6,FALSE)</f>
        <v>Approved</v>
      </c>
      <c r="O2279" t="str">
        <f>VLOOKUP(A2279,[1]Transactions!$A$1:$Y$3480,7,FALSE)</f>
        <v>Norco Bicycles</v>
      </c>
      <c r="P2279" t="s">
        <v>43</v>
      </c>
      <c r="Q2279">
        <v>95</v>
      </c>
      <c r="R2279" t="s">
        <v>364</v>
      </c>
      <c r="S2279" t="s">
        <v>119</v>
      </c>
      <c r="T2279" t="s">
        <v>31</v>
      </c>
      <c r="U2279" t="s">
        <v>32</v>
      </c>
      <c r="V2279" t="s">
        <v>47</v>
      </c>
      <c r="W2279">
        <v>8</v>
      </c>
      <c r="X2279">
        <v>4</v>
      </c>
      <c r="Y2279">
        <v>5575.41</v>
      </c>
      <c r="Z2279">
        <v>3272.87</v>
      </c>
      <c r="AA2279">
        <v>47</v>
      </c>
      <c r="AB2279">
        <v>4</v>
      </c>
      <c r="AC2279">
        <v>4</v>
      </c>
      <c r="AD2279">
        <v>2302.54</v>
      </c>
      <c r="AE2279">
        <f t="shared" si="241"/>
        <v>4</v>
      </c>
      <c r="AF2279">
        <f t="shared" si="245"/>
        <v>4</v>
      </c>
      <c r="AG2279">
        <f t="shared" si="242"/>
        <v>3</v>
      </c>
      <c r="AH2279">
        <f t="shared" si="243"/>
        <v>443</v>
      </c>
      <c r="AI2279" t="str">
        <f t="shared" si="244"/>
        <v>Platinum Customer</v>
      </c>
    </row>
    <row r="2280" spans="1:35" x14ac:dyDescent="0.3">
      <c r="A2280">
        <v>2985</v>
      </c>
      <c r="B2280" t="s">
        <v>6628</v>
      </c>
      <c r="C2280">
        <v>2216</v>
      </c>
      <c r="D2280" t="s">
        <v>24</v>
      </c>
      <c r="E2280" t="s">
        <v>25</v>
      </c>
      <c r="F2280">
        <v>10</v>
      </c>
      <c r="G2280" t="s">
        <v>6639</v>
      </c>
      <c r="H2280" t="s">
        <v>6640</v>
      </c>
      <c r="I2280" t="str">
        <f>VLOOKUP(A2280,[1]Transactions!$A$2:$Y$3480,8,FALSE)</f>
        <v>Standard</v>
      </c>
      <c r="J2280">
        <f>VLOOKUP(A2280,[1]Transactions!$A$2:$Y$3480,13,FALSE)</f>
        <v>690.49</v>
      </c>
      <c r="K2280" s="4">
        <f>VLOOKUP(A2280,[1]Transactions!$A$2:$Y$3480,14,FALSE)</f>
        <v>42404</v>
      </c>
      <c r="M2280" t="b">
        <f>VLOOKUP(A2280,[1]Transactions!$A$2:$Y$3480,5,FALSE)</f>
        <v>1</v>
      </c>
      <c r="N2280" t="str">
        <f>VLOOKUP(A2280,[1]Transactions!$A$2:$Y$3480,6,FALSE)</f>
        <v>Approved</v>
      </c>
      <c r="O2280" t="str">
        <f>VLOOKUP(A2280,[1]Transactions!$A$1:$Y$3480,7,FALSE)</f>
        <v>Solex</v>
      </c>
      <c r="P2280" t="s">
        <v>28</v>
      </c>
      <c r="Q2280">
        <v>69</v>
      </c>
      <c r="R2280" t="s">
        <v>191</v>
      </c>
      <c r="S2280" t="s">
        <v>57</v>
      </c>
      <c r="T2280" t="s">
        <v>38</v>
      </c>
      <c r="U2280" t="s">
        <v>32</v>
      </c>
      <c r="V2280" t="s">
        <v>33</v>
      </c>
      <c r="W2280">
        <v>14</v>
      </c>
      <c r="X2280">
        <v>10</v>
      </c>
      <c r="Y2280">
        <v>10664.07</v>
      </c>
      <c r="Z2280">
        <v>4355.91</v>
      </c>
      <c r="AA2280">
        <v>33</v>
      </c>
      <c r="AB2280">
        <v>38</v>
      </c>
      <c r="AC2280">
        <v>10</v>
      </c>
      <c r="AD2280">
        <v>6308.16</v>
      </c>
      <c r="AE2280">
        <f t="shared" si="241"/>
        <v>3</v>
      </c>
      <c r="AF2280">
        <f t="shared" si="245"/>
        <v>2</v>
      </c>
      <c r="AG2280">
        <f t="shared" si="242"/>
        <v>1</v>
      </c>
      <c r="AH2280">
        <f t="shared" si="243"/>
        <v>321</v>
      </c>
      <c r="AI2280" t="str">
        <f t="shared" si="244"/>
        <v>Silver Customer</v>
      </c>
    </row>
    <row r="2281" spans="1:35" x14ac:dyDescent="0.3">
      <c r="A2281">
        <v>1305</v>
      </c>
      <c r="B2281" t="s">
        <v>6641</v>
      </c>
      <c r="C2281">
        <v>4124</v>
      </c>
      <c r="D2281" t="s">
        <v>53</v>
      </c>
      <c r="E2281" t="s">
        <v>25</v>
      </c>
      <c r="F2281">
        <v>4</v>
      </c>
      <c r="G2281" t="s">
        <v>6642</v>
      </c>
      <c r="H2281" t="s">
        <v>6643</v>
      </c>
      <c r="I2281" t="str">
        <f>VLOOKUP(A2281,[1]Transactions!$A$2:$Y$3480,8,FALSE)</f>
        <v>Road</v>
      </c>
      <c r="J2281">
        <f>VLOOKUP(A2281,[1]Transactions!$A$2:$Y$3480,13,FALSE)</f>
        <v>75.139999999999986</v>
      </c>
      <c r="K2281" s="4">
        <f>VLOOKUP(A2281,[1]Transactions!$A$2:$Y$3480,14,FALSE)</f>
        <v>33549</v>
      </c>
      <c r="M2281" t="b">
        <f>VLOOKUP(A2281,[1]Transactions!$A$2:$Y$3480,5,FALSE)</f>
        <v>0</v>
      </c>
      <c r="N2281" t="str">
        <f>VLOOKUP(A2281,[1]Transactions!$A$2:$Y$3480,6,FALSE)</f>
        <v>Approved</v>
      </c>
      <c r="O2281" t="str">
        <f>VLOOKUP(A2281,[1]Transactions!$A$1:$Y$3480,7,FALSE)</f>
        <v>OHM Cycles</v>
      </c>
      <c r="P2281" t="s">
        <v>28</v>
      </c>
      <c r="Q2281">
        <v>97</v>
      </c>
      <c r="R2281" t="s">
        <v>425</v>
      </c>
      <c r="S2281" t="s">
        <v>45</v>
      </c>
      <c r="T2281" t="s">
        <v>46</v>
      </c>
      <c r="U2281" t="s">
        <v>32</v>
      </c>
      <c r="V2281" t="s">
        <v>33</v>
      </c>
      <c r="W2281">
        <v>6</v>
      </c>
      <c r="X2281">
        <v>5</v>
      </c>
      <c r="Y2281">
        <v>4862.79</v>
      </c>
      <c r="Z2281">
        <v>2037.79</v>
      </c>
      <c r="AA2281">
        <v>50</v>
      </c>
      <c r="AB2281">
        <v>142</v>
      </c>
      <c r="AC2281">
        <v>5</v>
      </c>
      <c r="AD2281">
        <v>2825</v>
      </c>
      <c r="AE2281">
        <f t="shared" si="241"/>
        <v>1</v>
      </c>
      <c r="AF2281">
        <f t="shared" ref="AF2281:AF2282" si="248">_xlfn.IFS(AC2281&gt;=14,1,AND(AC2281&lt;=14,AC2281&gt;7),2,AND(AC2281&lt;=7,AC2281&gt;=5),3,AND(AC2281&lt;=4,AC2281&gt;0),4)</f>
        <v>3</v>
      </c>
      <c r="AG2281">
        <f t="shared" si="242"/>
        <v>3</v>
      </c>
      <c r="AH2281">
        <f t="shared" si="243"/>
        <v>133</v>
      </c>
      <c r="AI2281" t="str">
        <f t="shared" si="244"/>
        <v>Bronz customer</v>
      </c>
    </row>
    <row r="2282" spans="1:35" x14ac:dyDescent="0.3">
      <c r="A2282">
        <v>477</v>
      </c>
      <c r="B2282" t="s">
        <v>6644</v>
      </c>
      <c r="C2282">
        <v>2197</v>
      </c>
      <c r="D2282" t="s">
        <v>24</v>
      </c>
      <c r="E2282" t="s">
        <v>25</v>
      </c>
      <c r="F2282">
        <v>9</v>
      </c>
      <c r="G2282" t="s">
        <v>6645</v>
      </c>
      <c r="H2282" t="s">
        <v>6646</v>
      </c>
      <c r="I2282" t="str">
        <f>VLOOKUP(A2282,[1]Transactions!$A$2:$Y$3480,8,FALSE)</f>
        <v>Standard</v>
      </c>
      <c r="J2282">
        <f>VLOOKUP(A2282,[1]Transactions!$A$2:$Y$3480,13,FALSE)</f>
        <v>1612.25</v>
      </c>
      <c r="K2282" s="4">
        <f>VLOOKUP(A2282,[1]Transactions!$A$2:$Y$3480,14,FALSE)</f>
        <v>38859</v>
      </c>
      <c r="M2282">
        <f>VLOOKUP(A2282,[1]Transactions!$A$2:$Y$3480,5,FALSE)</f>
        <v>0</v>
      </c>
      <c r="N2282" t="str">
        <f>VLOOKUP(A2282,[1]Transactions!$A$2:$Y$3480,6,FALSE)</f>
        <v>Approved</v>
      </c>
      <c r="O2282" t="str">
        <f>VLOOKUP(A2282,[1]Transactions!$A$1:$Y$3480,7,FALSE)</f>
        <v>Solex</v>
      </c>
      <c r="P2282" t="s">
        <v>43</v>
      </c>
      <c r="Q2282">
        <v>32</v>
      </c>
      <c r="R2282" t="s">
        <v>2305</v>
      </c>
      <c r="S2282" t="s">
        <v>45</v>
      </c>
      <c r="T2282" t="s">
        <v>46</v>
      </c>
      <c r="U2282" t="s">
        <v>32</v>
      </c>
      <c r="V2282" t="s">
        <v>33</v>
      </c>
      <c r="W2282">
        <v>13</v>
      </c>
      <c r="X2282">
        <v>5</v>
      </c>
      <c r="Y2282">
        <v>5899.43</v>
      </c>
      <c r="Z2282">
        <v>2524.37</v>
      </c>
      <c r="AA2282">
        <v>59</v>
      </c>
      <c r="AB2282">
        <v>35</v>
      </c>
      <c r="AC2282">
        <v>5</v>
      </c>
      <c r="AD2282">
        <v>3375.06</v>
      </c>
      <c r="AE2282">
        <f t="shared" si="241"/>
        <v>3</v>
      </c>
      <c r="AF2282">
        <f t="shared" si="248"/>
        <v>3</v>
      </c>
      <c r="AG2282">
        <f t="shared" si="242"/>
        <v>2</v>
      </c>
      <c r="AH2282">
        <f t="shared" si="243"/>
        <v>332</v>
      </c>
      <c r="AI2282" t="str">
        <f t="shared" si="244"/>
        <v>Silver Customer</v>
      </c>
    </row>
    <row r="2283" spans="1:35" x14ac:dyDescent="0.3">
      <c r="A2283">
        <v>2873</v>
      </c>
      <c r="B2283" t="s">
        <v>6647</v>
      </c>
      <c r="C2283">
        <v>2486</v>
      </c>
      <c r="D2283" t="s">
        <v>24</v>
      </c>
      <c r="E2283" t="s">
        <v>25</v>
      </c>
      <c r="F2283">
        <v>8</v>
      </c>
      <c r="G2283" t="s">
        <v>6648</v>
      </c>
      <c r="H2283" t="s">
        <v>6649</v>
      </c>
      <c r="I2283" t="str">
        <f>VLOOKUP(A2283,[1]Transactions!$A$2:$Y$3480,8,FALSE)</f>
        <v>Road</v>
      </c>
      <c r="J2283">
        <f>VLOOKUP(A2283,[1]Transactions!$A$2:$Y$3480,13,FALSE)</f>
        <v>104.24000000000001</v>
      </c>
      <c r="K2283" s="4">
        <f>VLOOKUP(A2283,[1]Transactions!$A$2:$Y$3480,14,FALSE)</f>
        <v>35560</v>
      </c>
      <c r="M2283" t="b">
        <f>VLOOKUP(A2283,[1]Transactions!$A$2:$Y$3480,5,FALSE)</f>
        <v>1</v>
      </c>
      <c r="N2283" t="str">
        <f>VLOOKUP(A2283,[1]Transactions!$A$2:$Y$3480,6,FALSE)</f>
        <v>Approved</v>
      </c>
      <c r="O2283" t="str">
        <f>VLOOKUP(A2283,[1]Transactions!$A$1:$Y$3480,7,FALSE)</f>
        <v>Solex</v>
      </c>
      <c r="P2283" t="s">
        <v>43</v>
      </c>
      <c r="Q2283">
        <v>59</v>
      </c>
      <c r="R2283" t="s">
        <v>580</v>
      </c>
      <c r="S2283" t="s">
        <v>45</v>
      </c>
      <c r="T2283" t="s">
        <v>31</v>
      </c>
      <c r="U2283" t="s">
        <v>32</v>
      </c>
      <c r="V2283" t="s">
        <v>47</v>
      </c>
      <c r="W2283">
        <v>13</v>
      </c>
      <c r="X2283">
        <v>3</v>
      </c>
      <c r="Y2283">
        <v>3244.63</v>
      </c>
      <c r="Z2283">
        <v>1117.2</v>
      </c>
      <c r="AA2283">
        <v>39</v>
      </c>
      <c r="AB2283">
        <v>104</v>
      </c>
      <c r="AC2283">
        <v>3</v>
      </c>
      <c r="AD2283">
        <v>2127.4299999999998</v>
      </c>
      <c r="AE2283">
        <f t="shared" si="241"/>
        <v>1</v>
      </c>
      <c r="AF2283">
        <f t="shared" si="245"/>
        <v>4</v>
      </c>
      <c r="AG2283">
        <f t="shared" si="242"/>
        <v>3</v>
      </c>
      <c r="AH2283">
        <f t="shared" si="243"/>
        <v>143</v>
      </c>
      <c r="AI2283" t="str">
        <f t="shared" si="244"/>
        <v>Bronz customer</v>
      </c>
    </row>
    <row r="2284" spans="1:35" x14ac:dyDescent="0.3">
      <c r="A2284">
        <v>2302</v>
      </c>
      <c r="B2284" t="s">
        <v>6650</v>
      </c>
      <c r="C2284">
        <v>3804</v>
      </c>
      <c r="D2284" t="s">
        <v>40</v>
      </c>
      <c r="E2284" t="s">
        <v>25</v>
      </c>
      <c r="F2284">
        <v>8</v>
      </c>
      <c r="G2284" t="s">
        <v>6651</v>
      </c>
      <c r="H2284" t="s">
        <v>6652</v>
      </c>
      <c r="I2284" t="str">
        <f>VLOOKUP(A2284,[1]Transactions!$A$2:$Y$3480,8,FALSE)</f>
        <v>Road</v>
      </c>
      <c r="J2284">
        <f>VLOOKUP(A2284,[1]Transactions!$A$2:$Y$3480,13,FALSE)</f>
        <v>187.38999999999987</v>
      </c>
      <c r="K2284" s="4">
        <f>VLOOKUP(A2284,[1]Transactions!$A$2:$Y$3480,14,FALSE)</f>
        <v>33549</v>
      </c>
      <c r="M2284" t="b">
        <f>VLOOKUP(A2284,[1]Transactions!$A$2:$Y$3480,5,FALSE)</f>
        <v>0</v>
      </c>
      <c r="N2284" t="str">
        <f>VLOOKUP(A2284,[1]Transactions!$A$2:$Y$3480,6,FALSE)</f>
        <v>Approved</v>
      </c>
      <c r="O2284" t="str">
        <f>VLOOKUP(A2284,[1]Transactions!$A$1:$Y$3480,7,FALSE)</f>
        <v>Solex</v>
      </c>
      <c r="P2284" t="s">
        <v>43</v>
      </c>
      <c r="Q2284">
        <v>43</v>
      </c>
      <c r="R2284" t="s">
        <v>61</v>
      </c>
      <c r="S2284" t="s">
        <v>57</v>
      </c>
      <c r="T2284" t="s">
        <v>31</v>
      </c>
      <c r="U2284" t="s">
        <v>32</v>
      </c>
      <c r="V2284" t="s">
        <v>33</v>
      </c>
      <c r="W2284">
        <v>4</v>
      </c>
      <c r="X2284">
        <v>3</v>
      </c>
      <c r="Y2284">
        <v>4412.84</v>
      </c>
      <c r="Z2284">
        <v>1801.69</v>
      </c>
      <c r="AA2284">
        <v>21</v>
      </c>
      <c r="AB2284">
        <v>53</v>
      </c>
      <c r="AC2284">
        <v>3</v>
      </c>
      <c r="AD2284">
        <v>2611.15</v>
      </c>
      <c r="AE2284">
        <f t="shared" si="241"/>
        <v>2</v>
      </c>
      <c r="AF2284">
        <f t="shared" si="245"/>
        <v>4</v>
      </c>
      <c r="AG2284">
        <f t="shared" si="242"/>
        <v>3</v>
      </c>
      <c r="AH2284">
        <f t="shared" si="243"/>
        <v>243</v>
      </c>
      <c r="AI2284" t="str">
        <f t="shared" si="244"/>
        <v>Gold Customerr</v>
      </c>
    </row>
    <row r="2285" spans="1:35" x14ac:dyDescent="0.3">
      <c r="A2285">
        <v>2868</v>
      </c>
      <c r="B2285" t="s">
        <v>6653</v>
      </c>
      <c r="C2285">
        <v>2086</v>
      </c>
      <c r="D2285" t="s">
        <v>24</v>
      </c>
      <c r="E2285" t="s">
        <v>25</v>
      </c>
      <c r="F2285">
        <v>10</v>
      </c>
      <c r="G2285" t="s">
        <v>6529</v>
      </c>
      <c r="H2285" t="s">
        <v>6654</v>
      </c>
      <c r="I2285" t="str">
        <f>VLOOKUP(A2285,[1]Transactions!$A$2:$Y$3480,8,FALSE)</f>
        <v>Standard</v>
      </c>
      <c r="J2285">
        <f>VLOOKUP(A2285,[1]Transactions!$A$2:$Y$3480,13,FALSE)</f>
        <v>1702.5499999999997</v>
      </c>
      <c r="K2285" s="4">
        <f>VLOOKUP(A2285,[1]Transactions!$A$2:$Y$3480,14,FALSE)</f>
        <v>41047</v>
      </c>
      <c r="M2285" t="b">
        <f>VLOOKUP(A2285,[1]Transactions!$A$2:$Y$3480,5,FALSE)</f>
        <v>0</v>
      </c>
      <c r="N2285" t="str">
        <f>VLOOKUP(A2285,[1]Transactions!$A$2:$Y$3480,6,FALSE)</f>
        <v>Approved</v>
      </c>
      <c r="O2285" t="str">
        <f>VLOOKUP(A2285,[1]Transactions!$A$1:$Y$3480,7,FALSE)</f>
        <v>Trek Bicycles</v>
      </c>
      <c r="P2285" t="s">
        <v>43</v>
      </c>
      <c r="Q2285">
        <v>20</v>
      </c>
      <c r="R2285" t="s">
        <v>376</v>
      </c>
      <c r="S2285" t="s">
        <v>57</v>
      </c>
      <c r="T2285" t="s">
        <v>46</v>
      </c>
      <c r="U2285" t="s">
        <v>32</v>
      </c>
      <c r="V2285" t="s">
        <v>47</v>
      </c>
      <c r="W2285">
        <v>10</v>
      </c>
      <c r="X2285">
        <v>4</v>
      </c>
      <c r="Y2285">
        <v>3572.73</v>
      </c>
      <c r="Z2285">
        <v>1443.2</v>
      </c>
      <c r="AA2285">
        <v>48</v>
      </c>
      <c r="AB2285">
        <v>25</v>
      </c>
      <c r="AC2285">
        <v>4</v>
      </c>
      <c r="AD2285">
        <v>2129.5300000000002</v>
      </c>
      <c r="AE2285">
        <f t="shared" si="241"/>
        <v>3</v>
      </c>
      <c r="AF2285">
        <f t="shared" si="245"/>
        <v>4</v>
      </c>
      <c r="AG2285">
        <f t="shared" si="242"/>
        <v>3</v>
      </c>
      <c r="AH2285">
        <f t="shared" si="243"/>
        <v>343</v>
      </c>
      <c r="AI2285" t="str">
        <f t="shared" si="244"/>
        <v>Silver Customer</v>
      </c>
    </row>
    <row r="2286" spans="1:35" x14ac:dyDescent="0.3">
      <c r="A2286">
        <v>884</v>
      </c>
      <c r="B2286" t="s">
        <v>6655</v>
      </c>
      <c r="C2286">
        <v>3191</v>
      </c>
      <c r="D2286" t="s">
        <v>40</v>
      </c>
      <c r="E2286" t="s">
        <v>25</v>
      </c>
      <c r="F2286">
        <v>10</v>
      </c>
      <c r="G2286" t="s">
        <v>6656</v>
      </c>
      <c r="H2286" t="s">
        <v>6657</v>
      </c>
      <c r="I2286" t="str">
        <f>VLOOKUP(A2286,[1]Transactions!$A$2:$Y$3480,8,FALSE)</f>
        <v>Standard</v>
      </c>
      <c r="J2286">
        <f>VLOOKUP(A2286,[1]Transactions!$A$2:$Y$3480,13,FALSE)</f>
        <v>802.26</v>
      </c>
      <c r="K2286" s="4">
        <f>VLOOKUP(A2286,[1]Transactions!$A$2:$Y$3480,14,FALSE)</f>
        <v>37220</v>
      </c>
      <c r="M2286" t="b">
        <f>VLOOKUP(A2286,[1]Transactions!$A$2:$Y$3480,5,FALSE)</f>
        <v>0</v>
      </c>
      <c r="N2286" t="str">
        <f>VLOOKUP(A2286,[1]Transactions!$A$2:$Y$3480,6,FALSE)</f>
        <v>Approved</v>
      </c>
      <c r="O2286" t="str">
        <f>VLOOKUP(A2286,[1]Transactions!$A$1:$Y$3480,7,FALSE)</f>
        <v>OHM Cycles</v>
      </c>
      <c r="P2286" t="s">
        <v>28</v>
      </c>
      <c r="Q2286">
        <v>11</v>
      </c>
      <c r="R2286" t="s">
        <v>2027</v>
      </c>
      <c r="S2286" t="s">
        <v>176</v>
      </c>
      <c r="T2286" t="s">
        <v>31</v>
      </c>
      <c r="U2286" t="s">
        <v>32</v>
      </c>
      <c r="V2286" t="s">
        <v>47</v>
      </c>
      <c r="W2286">
        <v>17</v>
      </c>
      <c r="X2286">
        <v>5</v>
      </c>
      <c r="Y2286">
        <v>9210.74</v>
      </c>
      <c r="Z2286">
        <v>6439.89</v>
      </c>
      <c r="AA2286">
        <v>42</v>
      </c>
      <c r="AB2286">
        <v>1</v>
      </c>
      <c r="AC2286">
        <v>5</v>
      </c>
      <c r="AD2286">
        <v>2770.85</v>
      </c>
      <c r="AE2286">
        <f t="shared" si="241"/>
        <v>4</v>
      </c>
      <c r="AF2286">
        <f t="shared" ref="AF2286:AF2288" si="249">_xlfn.IFS(AC2286&gt;=14,1,AND(AC2286&lt;=14,AC2286&gt;7),2,AND(AC2286&lt;=7,AC2286&gt;=5),3,AND(AC2286&lt;=4,AC2286&gt;0),4)</f>
        <v>3</v>
      </c>
      <c r="AG2286">
        <f t="shared" si="242"/>
        <v>3</v>
      </c>
      <c r="AH2286">
        <f t="shared" si="243"/>
        <v>433</v>
      </c>
      <c r="AI2286" t="str">
        <f t="shared" si="244"/>
        <v>Platinum Customer</v>
      </c>
    </row>
    <row r="2287" spans="1:35" x14ac:dyDescent="0.3">
      <c r="A2287">
        <v>472</v>
      </c>
      <c r="B2287" t="s">
        <v>6658</v>
      </c>
      <c r="C2287">
        <v>2147</v>
      </c>
      <c r="D2287" t="s">
        <v>24</v>
      </c>
      <c r="E2287" t="s">
        <v>25</v>
      </c>
      <c r="F2287">
        <v>9</v>
      </c>
      <c r="G2287" t="s">
        <v>147</v>
      </c>
      <c r="H2287" t="s">
        <v>6659</v>
      </c>
      <c r="I2287" t="str">
        <f>VLOOKUP(A2287,[1]Transactions!$A$2:$Y$3480,8,FALSE)</f>
        <v>Road</v>
      </c>
      <c r="J2287">
        <f>VLOOKUP(A2287,[1]Transactions!$A$2:$Y$3480,13,FALSE)</f>
        <v>64.92999999999995</v>
      </c>
      <c r="K2287" s="4">
        <f>VLOOKUP(A2287,[1]Transactions!$A$2:$Y$3480,14,FALSE)</f>
        <v>40487</v>
      </c>
      <c r="M2287" t="b">
        <f>VLOOKUP(A2287,[1]Transactions!$A$2:$Y$3480,5,FALSE)</f>
        <v>1</v>
      </c>
      <c r="N2287" t="str">
        <f>VLOOKUP(A2287,[1]Transactions!$A$2:$Y$3480,6,FALSE)</f>
        <v>Approved</v>
      </c>
      <c r="O2287" t="str">
        <f>VLOOKUP(A2287,[1]Transactions!$A$1:$Y$3480,7,FALSE)</f>
        <v>Giant Bicycles</v>
      </c>
      <c r="P2287" t="s">
        <v>43</v>
      </c>
      <c r="Q2287">
        <v>38</v>
      </c>
      <c r="R2287" t="s">
        <v>111</v>
      </c>
      <c r="S2287" t="s">
        <v>45</v>
      </c>
      <c r="T2287" t="s">
        <v>31</v>
      </c>
      <c r="U2287" t="s">
        <v>32</v>
      </c>
      <c r="V2287" t="s">
        <v>33</v>
      </c>
      <c r="W2287">
        <v>8</v>
      </c>
      <c r="X2287">
        <v>5</v>
      </c>
      <c r="Y2287">
        <v>5989.66</v>
      </c>
      <c r="Z2287">
        <v>2679.87</v>
      </c>
      <c r="AA2287">
        <v>29</v>
      </c>
      <c r="AB2287">
        <v>49</v>
      </c>
      <c r="AC2287">
        <v>5</v>
      </c>
      <c r="AD2287">
        <v>3309.79</v>
      </c>
      <c r="AE2287">
        <f t="shared" si="241"/>
        <v>2</v>
      </c>
      <c r="AF2287">
        <f t="shared" si="249"/>
        <v>3</v>
      </c>
      <c r="AG2287">
        <f t="shared" si="242"/>
        <v>2</v>
      </c>
      <c r="AH2287">
        <f t="shared" si="243"/>
        <v>232</v>
      </c>
      <c r="AI2287" t="str">
        <f t="shared" si="244"/>
        <v>Gold Customerr</v>
      </c>
    </row>
    <row r="2288" spans="1:35" x14ac:dyDescent="0.3">
      <c r="A2288">
        <v>181</v>
      </c>
      <c r="B2288" t="s">
        <v>6660</v>
      </c>
      <c r="C2288">
        <v>3638</v>
      </c>
      <c r="D2288" t="s">
        <v>40</v>
      </c>
      <c r="E2288" t="s">
        <v>25</v>
      </c>
      <c r="F2288">
        <v>1</v>
      </c>
      <c r="G2288" t="s">
        <v>6661</v>
      </c>
      <c r="H2288" t="s">
        <v>6662</v>
      </c>
      <c r="I2288" t="str">
        <f>VLOOKUP(A2288,[1]Transactions!$A$2:$Y$3480,8,FALSE)</f>
        <v>Standard</v>
      </c>
      <c r="J2288">
        <f>VLOOKUP(A2288,[1]Transactions!$A$2:$Y$3480,13,FALSE)</f>
        <v>409.86000000000013</v>
      </c>
      <c r="K2288" s="4">
        <f>VLOOKUP(A2288,[1]Transactions!$A$2:$Y$3480,14,FALSE)</f>
        <v>40670</v>
      </c>
      <c r="M2288" t="b">
        <f>VLOOKUP(A2288,[1]Transactions!$A$2:$Y$3480,5,FALSE)</f>
        <v>0</v>
      </c>
      <c r="N2288" t="str">
        <f>VLOOKUP(A2288,[1]Transactions!$A$2:$Y$3480,6,FALSE)</f>
        <v>Approved</v>
      </c>
      <c r="O2288" t="str">
        <f>VLOOKUP(A2288,[1]Transactions!$A$1:$Y$3480,7,FALSE)</f>
        <v>Solex</v>
      </c>
      <c r="P2288" t="s">
        <v>43</v>
      </c>
      <c r="Q2288">
        <v>49</v>
      </c>
      <c r="R2288" t="s">
        <v>514</v>
      </c>
      <c r="S2288" t="s">
        <v>119</v>
      </c>
      <c r="T2288" t="s">
        <v>31</v>
      </c>
      <c r="U2288" t="s">
        <v>32</v>
      </c>
      <c r="V2288" t="s">
        <v>47</v>
      </c>
      <c r="W2288">
        <v>9</v>
      </c>
      <c r="X2288">
        <v>5</v>
      </c>
      <c r="Y2288">
        <v>4262.2700000000004</v>
      </c>
      <c r="Z2288">
        <v>1897.03</v>
      </c>
      <c r="AA2288">
        <v>37</v>
      </c>
      <c r="AB2288">
        <v>50</v>
      </c>
      <c r="AC2288">
        <v>5</v>
      </c>
      <c r="AD2288">
        <v>2365.2399999999998</v>
      </c>
      <c r="AE2288">
        <f t="shared" si="241"/>
        <v>2</v>
      </c>
      <c r="AF2288">
        <f t="shared" si="249"/>
        <v>3</v>
      </c>
      <c r="AG2288">
        <f t="shared" si="242"/>
        <v>3</v>
      </c>
      <c r="AH2288">
        <f t="shared" si="243"/>
        <v>233</v>
      </c>
      <c r="AI2288" t="str">
        <f t="shared" si="244"/>
        <v>Gold Customerr</v>
      </c>
    </row>
    <row r="2289" spans="1:35" x14ac:dyDescent="0.3">
      <c r="A2289">
        <v>2694</v>
      </c>
      <c r="B2289" t="s">
        <v>6663</v>
      </c>
      <c r="C2289">
        <v>4510</v>
      </c>
      <c r="D2289" t="s">
        <v>53</v>
      </c>
      <c r="E2289" t="s">
        <v>25</v>
      </c>
      <c r="F2289">
        <v>3</v>
      </c>
      <c r="G2289" t="s">
        <v>3425</v>
      </c>
      <c r="H2289" t="s">
        <v>6664</v>
      </c>
      <c r="I2289" t="str">
        <f>VLOOKUP(A2289,[1]Transactions!$A$2:$Y$3480,8,FALSE)</f>
        <v>Standard</v>
      </c>
      <c r="J2289">
        <f>VLOOKUP(A2289,[1]Transactions!$A$2:$Y$3480,13,FALSE)</f>
        <v>41.129999999999995</v>
      </c>
      <c r="K2289" s="4">
        <f>VLOOKUP(A2289,[1]Transactions!$A$2:$Y$3480,14,FALSE)</f>
        <v>37539</v>
      </c>
      <c r="M2289" t="b">
        <f>VLOOKUP(A2289,[1]Transactions!$A$2:$Y$3480,5,FALSE)</f>
        <v>0</v>
      </c>
      <c r="N2289" t="str">
        <f>VLOOKUP(A2289,[1]Transactions!$A$2:$Y$3480,6,FALSE)</f>
        <v>Approved</v>
      </c>
      <c r="O2289" t="str">
        <f>VLOOKUP(A2289,[1]Transactions!$A$1:$Y$3480,7,FALSE)</f>
        <v>Giant Bicycles</v>
      </c>
      <c r="P2289" t="s">
        <v>43</v>
      </c>
      <c r="Q2289">
        <v>48</v>
      </c>
      <c r="R2289" t="s">
        <v>218</v>
      </c>
      <c r="S2289" t="s">
        <v>57</v>
      </c>
      <c r="T2289" t="s">
        <v>31</v>
      </c>
      <c r="U2289" t="s">
        <v>32</v>
      </c>
      <c r="V2289" t="s">
        <v>47</v>
      </c>
      <c r="W2289">
        <v>6</v>
      </c>
      <c r="X2289">
        <v>4</v>
      </c>
      <c r="Y2289">
        <v>2766.09</v>
      </c>
      <c r="Z2289">
        <v>1229.19</v>
      </c>
      <c r="AA2289">
        <v>34</v>
      </c>
      <c r="AB2289">
        <v>29</v>
      </c>
      <c r="AC2289">
        <v>4</v>
      </c>
      <c r="AD2289">
        <v>1536.9</v>
      </c>
      <c r="AE2289">
        <f t="shared" si="241"/>
        <v>3</v>
      </c>
      <c r="AF2289">
        <f t="shared" si="245"/>
        <v>4</v>
      </c>
      <c r="AG2289">
        <f t="shared" si="242"/>
        <v>4</v>
      </c>
      <c r="AH2289">
        <f t="shared" si="243"/>
        <v>344</v>
      </c>
      <c r="AI2289" t="str">
        <f t="shared" si="244"/>
        <v>Silver Customer</v>
      </c>
    </row>
    <row r="2290" spans="1:35" x14ac:dyDescent="0.3">
      <c r="A2290">
        <v>861</v>
      </c>
      <c r="B2290" t="s">
        <v>6665</v>
      </c>
      <c r="C2290">
        <v>3975</v>
      </c>
      <c r="D2290" t="s">
        <v>40</v>
      </c>
      <c r="E2290" t="s">
        <v>25</v>
      </c>
      <c r="F2290">
        <v>8</v>
      </c>
      <c r="G2290" t="s">
        <v>6666</v>
      </c>
      <c r="H2290" t="s">
        <v>6667</v>
      </c>
      <c r="I2290" t="str">
        <f>VLOOKUP(A2290,[1]Transactions!$A$2:$Y$3480,8,FALSE)</f>
        <v>Standard</v>
      </c>
      <c r="J2290">
        <f>VLOOKUP(A2290,[1]Transactions!$A$2:$Y$3480,13,FALSE)</f>
        <v>182.81000000000017</v>
      </c>
      <c r="K2290" s="4">
        <f>VLOOKUP(A2290,[1]Transactions!$A$2:$Y$3480,14,FALSE)</f>
        <v>34586</v>
      </c>
      <c r="M2290" t="b">
        <f>VLOOKUP(A2290,[1]Transactions!$A$2:$Y$3480,5,FALSE)</f>
        <v>1</v>
      </c>
      <c r="N2290" t="str">
        <f>VLOOKUP(A2290,[1]Transactions!$A$2:$Y$3480,6,FALSE)</f>
        <v>Approved</v>
      </c>
      <c r="O2290" t="str">
        <f>VLOOKUP(A2290,[1]Transactions!$A$1:$Y$3480,7,FALSE)</f>
        <v>Norco Bicycles</v>
      </c>
      <c r="P2290" t="s">
        <v>43</v>
      </c>
      <c r="Q2290">
        <v>73</v>
      </c>
      <c r="R2290" t="s">
        <v>599</v>
      </c>
      <c r="S2290" t="s">
        <v>45</v>
      </c>
      <c r="T2290" t="s">
        <v>46</v>
      </c>
      <c r="U2290" t="s">
        <v>32</v>
      </c>
      <c r="V2290" t="s">
        <v>47</v>
      </c>
      <c r="W2290">
        <v>17</v>
      </c>
      <c r="X2290">
        <v>5</v>
      </c>
      <c r="Y2290">
        <v>5226.41</v>
      </c>
      <c r="Z2290">
        <v>4217.07</v>
      </c>
      <c r="AA2290">
        <v>43</v>
      </c>
      <c r="AB2290">
        <v>54</v>
      </c>
      <c r="AC2290">
        <v>5</v>
      </c>
      <c r="AD2290">
        <v>1009.34</v>
      </c>
      <c r="AE2290">
        <f t="shared" si="241"/>
        <v>2</v>
      </c>
      <c r="AF2290">
        <f>_xlfn.IFS(AC2290&gt;=14,1,AND(AC2290&lt;=14,AC2290&gt;7),2,AND(AC2290&lt;=7,AC2290&gt;=5),3,AND(AC2290&lt;=4,AC2290&gt;0),4)</f>
        <v>3</v>
      </c>
      <c r="AG2290">
        <f t="shared" si="242"/>
        <v>4</v>
      </c>
      <c r="AH2290">
        <f t="shared" si="243"/>
        <v>234</v>
      </c>
      <c r="AI2290" t="str">
        <f t="shared" si="244"/>
        <v>Gold Customerr</v>
      </c>
    </row>
    <row r="2291" spans="1:35" x14ac:dyDescent="0.3">
      <c r="A2291">
        <v>2910</v>
      </c>
      <c r="B2291" t="s">
        <v>6668</v>
      </c>
      <c r="C2291">
        <v>3184</v>
      </c>
      <c r="D2291" t="s">
        <v>40</v>
      </c>
      <c r="E2291" t="s">
        <v>25</v>
      </c>
      <c r="F2291">
        <v>10</v>
      </c>
      <c r="G2291" t="s">
        <v>1488</v>
      </c>
      <c r="H2291" t="s">
        <v>6669</v>
      </c>
      <c r="I2291" t="str">
        <f>VLOOKUP(A2291,[1]Transactions!$A$2:$Y$3480,8,FALSE)</f>
        <v>Standard</v>
      </c>
      <c r="J2291">
        <f>VLOOKUP(A2291,[1]Transactions!$A$2:$Y$3480,13,FALSE)</f>
        <v>15.080000000000005</v>
      </c>
      <c r="K2291" s="4">
        <f>VLOOKUP(A2291,[1]Transactions!$A$2:$Y$3480,14,FALSE)</f>
        <v>34165</v>
      </c>
      <c r="M2291" t="b">
        <f>VLOOKUP(A2291,[1]Transactions!$A$2:$Y$3480,5,FALSE)</f>
        <v>1</v>
      </c>
      <c r="N2291" t="str">
        <f>VLOOKUP(A2291,[1]Transactions!$A$2:$Y$3480,6,FALSE)</f>
        <v>Approved</v>
      </c>
      <c r="O2291" t="str">
        <f>VLOOKUP(A2291,[1]Transactions!$A$1:$Y$3480,7,FALSE)</f>
        <v>WeareA2B</v>
      </c>
      <c r="P2291" t="s">
        <v>43</v>
      </c>
      <c r="Q2291">
        <v>15</v>
      </c>
      <c r="R2291" t="s">
        <v>234</v>
      </c>
      <c r="S2291" t="s">
        <v>30</v>
      </c>
      <c r="T2291" t="s">
        <v>31</v>
      </c>
      <c r="U2291" t="s">
        <v>32</v>
      </c>
      <c r="V2291" t="s">
        <v>33</v>
      </c>
      <c r="W2291">
        <v>12</v>
      </c>
      <c r="X2291">
        <v>7</v>
      </c>
      <c r="Y2291">
        <v>4188.58</v>
      </c>
      <c r="Z2291">
        <v>1436.29</v>
      </c>
      <c r="AA2291">
        <v>57</v>
      </c>
      <c r="AB2291">
        <v>87</v>
      </c>
      <c r="AC2291">
        <v>7</v>
      </c>
      <c r="AD2291">
        <v>2752.29</v>
      </c>
      <c r="AE2291">
        <f t="shared" si="241"/>
        <v>1</v>
      </c>
      <c r="AF2291">
        <f t="shared" si="245"/>
        <v>3</v>
      </c>
      <c r="AG2291">
        <f t="shared" si="242"/>
        <v>3</v>
      </c>
      <c r="AH2291">
        <f t="shared" si="243"/>
        <v>133</v>
      </c>
      <c r="AI2291" t="str">
        <f t="shared" si="244"/>
        <v>Bronz customer</v>
      </c>
    </row>
    <row r="2292" spans="1:35" x14ac:dyDescent="0.3">
      <c r="A2292">
        <v>1379</v>
      </c>
      <c r="B2292" t="s">
        <v>6670</v>
      </c>
      <c r="C2292">
        <v>3161</v>
      </c>
      <c r="D2292" t="s">
        <v>40</v>
      </c>
      <c r="E2292" t="s">
        <v>25</v>
      </c>
      <c r="F2292">
        <v>9</v>
      </c>
      <c r="G2292" t="s">
        <v>3542</v>
      </c>
      <c r="H2292" t="s">
        <v>6671</v>
      </c>
      <c r="I2292" t="str">
        <f>VLOOKUP(A2292,[1]Transactions!$A$2:$Y$3480,8,FALSE)</f>
        <v>Standard</v>
      </c>
      <c r="J2292">
        <f>VLOOKUP(A2292,[1]Transactions!$A$2:$Y$3480,13,FALSE)</f>
        <v>751.02</v>
      </c>
      <c r="K2292" s="4">
        <f>VLOOKUP(A2292,[1]Transactions!$A$2:$Y$3480,14,FALSE)</f>
        <v>38750</v>
      </c>
      <c r="M2292" t="b">
        <f>VLOOKUP(A2292,[1]Transactions!$A$2:$Y$3480,5,FALSE)</f>
        <v>1</v>
      </c>
      <c r="N2292" t="str">
        <f>VLOOKUP(A2292,[1]Transactions!$A$2:$Y$3480,6,FALSE)</f>
        <v>Approved</v>
      </c>
      <c r="O2292" t="str">
        <f>VLOOKUP(A2292,[1]Transactions!$A$1:$Y$3480,7,FALSE)</f>
        <v>Solex</v>
      </c>
      <c r="P2292" t="s">
        <v>43</v>
      </c>
      <c r="Q2292">
        <v>63</v>
      </c>
      <c r="R2292" t="s">
        <v>710</v>
      </c>
      <c r="S2292" t="s">
        <v>45</v>
      </c>
      <c r="T2292" t="s">
        <v>31</v>
      </c>
      <c r="U2292" t="s">
        <v>32</v>
      </c>
      <c r="V2292" t="s">
        <v>33</v>
      </c>
      <c r="W2292">
        <v>7</v>
      </c>
      <c r="X2292">
        <v>5</v>
      </c>
      <c r="Y2292">
        <v>6509.42</v>
      </c>
      <c r="Z2292">
        <v>2172.11</v>
      </c>
      <c r="AA2292">
        <v>31</v>
      </c>
      <c r="AB2292">
        <v>28</v>
      </c>
      <c r="AC2292">
        <v>5</v>
      </c>
      <c r="AD2292">
        <v>4337.3100000000004</v>
      </c>
      <c r="AE2292">
        <f t="shared" si="241"/>
        <v>3</v>
      </c>
      <c r="AF2292">
        <f>_xlfn.IFS(AC2292&gt;=14,1,AND(AC2292&lt;=14,AC2292&gt;7),2,AND(AC2292&lt;=7,AC2292&gt;=5),3,AND(AC2292&lt;=4,AC2292&gt;0),4)</f>
        <v>3</v>
      </c>
      <c r="AG2292">
        <f t="shared" si="242"/>
        <v>1</v>
      </c>
      <c r="AH2292">
        <f t="shared" si="243"/>
        <v>331</v>
      </c>
      <c r="AI2292" t="str">
        <f t="shared" si="244"/>
        <v>Silver Customer</v>
      </c>
    </row>
    <row r="2293" spans="1:35" x14ac:dyDescent="0.3">
      <c r="A2293">
        <v>2236</v>
      </c>
      <c r="B2293" t="s">
        <v>6672</v>
      </c>
      <c r="C2293">
        <v>2335</v>
      </c>
      <c r="D2293" t="s">
        <v>24</v>
      </c>
      <c r="E2293" t="s">
        <v>25</v>
      </c>
      <c r="F2293">
        <v>5</v>
      </c>
      <c r="G2293" t="s">
        <v>4101</v>
      </c>
      <c r="H2293" t="s">
        <v>6673</v>
      </c>
      <c r="I2293" t="str">
        <f>VLOOKUP(A2293,[1]Transactions!$A$2:$Y$3480,8,FALSE)</f>
        <v>Standard</v>
      </c>
      <c r="J2293">
        <f>VLOOKUP(A2293,[1]Transactions!$A$2:$Y$3480,13,FALSE)</f>
        <v>872.8900000000001</v>
      </c>
      <c r="K2293" s="4">
        <f>VLOOKUP(A2293,[1]Transactions!$A$2:$Y$3480,14,FALSE)</f>
        <v>41047</v>
      </c>
      <c r="M2293" t="b">
        <f>VLOOKUP(A2293,[1]Transactions!$A$2:$Y$3480,5,FALSE)</f>
        <v>1</v>
      </c>
      <c r="N2293" t="str">
        <f>VLOOKUP(A2293,[1]Transactions!$A$2:$Y$3480,6,FALSE)</f>
        <v>Approved</v>
      </c>
      <c r="O2293" t="str">
        <f>VLOOKUP(A2293,[1]Transactions!$A$1:$Y$3480,7,FALSE)</f>
        <v>Trek Bicycles</v>
      </c>
      <c r="P2293" t="s">
        <v>28</v>
      </c>
      <c r="Q2293">
        <v>0</v>
      </c>
      <c r="R2293" t="s">
        <v>474</v>
      </c>
      <c r="S2293" t="s">
        <v>119</v>
      </c>
      <c r="T2293" t="s">
        <v>38</v>
      </c>
      <c r="U2293" t="s">
        <v>32</v>
      </c>
      <c r="V2293" t="s">
        <v>33</v>
      </c>
      <c r="W2293">
        <v>13</v>
      </c>
      <c r="X2293">
        <v>3</v>
      </c>
      <c r="Y2293">
        <v>4226.47</v>
      </c>
      <c r="Z2293">
        <v>2102.7600000000002</v>
      </c>
      <c r="AA2293">
        <v>52</v>
      </c>
      <c r="AB2293">
        <v>1</v>
      </c>
      <c r="AC2293">
        <v>3</v>
      </c>
      <c r="AD2293">
        <v>2123.71</v>
      </c>
      <c r="AE2293">
        <f t="shared" si="241"/>
        <v>4</v>
      </c>
      <c r="AF2293">
        <f t="shared" si="245"/>
        <v>4</v>
      </c>
      <c r="AG2293">
        <f t="shared" si="242"/>
        <v>3</v>
      </c>
      <c r="AH2293">
        <f t="shared" si="243"/>
        <v>443</v>
      </c>
      <c r="AI2293" t="str">
        <f t="shared" si="244"/>
        <v>Platinum Customer</v>
      </c>
    </row>
    <row r="2294" spans="1:35" x14ac:dyDescent="0.3">
      <c r="A2294">
        <v>1747</v>
      </c>
      <c r="B2294" t="s">
        <v>6674</v>
      </c>
      <c r="C2294">
        <v>4075</v>
      </c>
      <c r="D2294" t="s">
        <v>53</v>
      </c>
      <c r="E2294" t="s">
        <v>25</v>
      </c>
      <c r="F2294">
        <v>5</v>
      </c>
      <c r="G2294" t="s">
        <v>6675</v>
      </c>
      <c r="H2294" t="s">
        <v>6676</v>
      </c>
      <c r="I2294" t="str">
        <f>VLOOKUP(A2294,[1]Transactions!$A$2:$Y$3480,8,FALSE)</f>
        <v>Standard</v>
      </c>
      <c r="J2294">
        <f>VLOOKUP(A2294,[1]Transactions!$A$2:$Y$3480,13,FALSE)</f>
        <v>1230.3000000000002</v>
      </c>
      <c r="K2294" s="4">
        <f>VLOOKUP(A2294,[1]Transactions!$A$2:$Y$3480,14,FALSE)</f>
        <v>34115</v>
      </c>
      <c r="M2294" t="b">
        <f>VLOOKUP(A2294,[1]Transactions!$A$2:$Y$3480,5,FALSE)</f>
        <v>0</v>
      </c>
      <c r="N2294" t="str">
        <f>VLOOKUP(A2294,[1]Transactions!$A$2:$Y$3480,6,FALSE)</f>
        <v>Approved</v>
      </c>
      <c r="O2294" t="str">
        <f>VLOOKUP(A2294,[1]Transactions!$A$1:$Y$3480,7,FALSE)</f>
        <v>WeareA2B</v>
      </c>
      <c r="P2294" t="s">
        <v>28</v>
      </c>
      <c r="Q2294">
        <v>46</v>
      </c>
      <c r="R2294" t="s">
        <v>1490</v>
      </c>
      <c r="S2294" t="s">
        <v>45</v>
      </c>
      <c r="T2294" t="s">
        <v>38</v>
      </c>
      <c r="U2294" t="s">
        <v>32</v>
      </c>
      <c r="V2294" t="s">
        <v>47</v>
      </c>
      <c r="W2294">
        <v>14</v>
      </c>
      <c r="X2294">
        <v>4</v>
      </c>
      <c r="Y2294">
        <v>2839.33</v>
      </c>
      <c r="Z2294">
        <v>1843.95</v>
      </c>
      <c r="AA2294">
        <v>33</v>
      </c>
      <c r="AB2294">
        <v>190</v>
      </c>
      <c r="AC2294">
        <v>4</v>
      </c>
      <c r="AD2294">
        <v>995.38</v>
      </c>
      <c r="AE2294">
        <f t="shared" si="241"/>
        <v>1</v>
      </c>
      <c r="AF2294">
        <f t="shared" si="245"/>
        <v>4</v>
      </c>
      <c r="AG2294">
        <f t="shared" si="242"/>
        <v>4</v>
      </c>
      <c r="AH2294">
        <f t="shared" si="243"/>
        <v>144</v>
      </c>
      <c r="AI2294" t="str">
        <f t="shared" si="244"/>
        <v>Bronz customer</v>
      </c>
    </row>
    <row r="2295" spans="1:35" x14ac:dyDescent="0.3">
      <c r="A2295">
        <v>1199</v>
      </c>
      <c r="B2295" t="s">
        <v>6677</v>
      </c>
      <c r="C2295">
        <v>2541</v>
      </c>
      <c r="D2295" t="s">
        <v>24</v>
      </c>
      <c r="E2295" t="s">
        <v>25</v>
      </c>
      <c r="F2295">
        <v>7</v>
      </c>
      <c r="G2295" t="s">
        <v>6678</v>
      </c>
      <c r="H2295" t="s">
        <v>6679</v>
      </c>
      <c r="I2295" t="str">
        <f>VLOOKUP(A2295,[1]Transactions!$A$2:$Y$3480,8,FALSE)</f>
        <v>Touring</v>
      </c>
      <c r="J2295">
        <f>VLOOKUP(A2295,[1]Transactions!$A$2:$Y$3480,13,FALSE)</f>
        <v>1103.43</v>
      </c>
      <c r="K2295" s="4">
        <f>VLOOKUP(A2295,[1]Transactions!$A$2:$Y$3480,14,FALSE)</f>
        <v>41701</v>
      </c>
      <c r="M2295" t="b">
        <f>VLOOKUP(A2295,[1]Transactions!$A$2:$Y$3480,5,FALSE)</f>
        <v>1</v>
      </c>
      <c r="N2295" t="str">
        <f>VLOOKUP(A2295,[1]Transactions!$A$2:$Y$3480,6,FALSE)</f>
        <v>Approved</v>
      </c>
      <c r="O2295" t="str">
        <f>VLOOKUP(A2295,[1]Transactions!$A$1:$Y$3480,7,FALSE)</f>
        <v>WeareA2B</v>
      </c>
      <c r="P2295" t="s">
        <v>28</v>
      </c>
      <c r="Q2295">
        <v>7</v>
      </c>
      <c r="R2295" t="s">
        <v>206</v>
      </c>
      <c r="S2295" t="s">
        <v>45</v>
      </c>
      <c r="T2295" t="s">
        <v>38</v>
      </c>
      <c r="U2295" t="s">
        <v>32</v>
      </c>
      <c r="V2295" t="s">
        <v>33</v>
      </c>
      <c r="W2295">
        <v>5</v>
      </c>
      <c r="X2295">
        <v>8</v>
      </c>
      <c r="Y2295">
        <v>6090.45</v>
      </c>
      <c r="Z2295">
        <v>4053.13</v>
      </c>
      <c r="AA2295">
        <v>62</v>
      </c>
      <c r="AB2295">
        <v>43</v>
      </c>
      <c r="AC2295">
        <v>8</v>
      </c>
      <c r="AD2295">
        <v>2037.32</v>
      </c>
      <c r="AE2295">
        <f t="shared" si="241"/>
        <v>3</v>
      </c>
      <c r="AF2295">
        <f t="shared" si="245"/>
        <v>2</v>
      </c>
      <c r="AG2295">
        <f t="shared" si="242"/>
        <v>3</v>
      </c>
      <c r="AH2295">
        <f t="shared" si="243"/>
        <v>323</v>
      </c>
      <c r="AI2295" t="str">
        <f t="shared" si="244"/>
        <v>Silver Customer</v>
      </c>
    </row>
    <row r="2296" spans="1:35" x14ac:dyDescent="0.3">
      <c r="A2296">
        <v>1271</v>
      </c>
      <c r="B2296" t="s">
        <v>6680</v>
      </c>
      <c r="C2296">
        <v>4506</v>
      </c>
      <c r="D2296" t="s">
        <v>53</v>
      </c>
      <c r="E2296" t="s">
        <v>25</v>
      </c>
      <c r="F2296">
        <v>4</v>
      </c>
      <c r="G2296" t="s">
        <v>6681</v>
      </c>
      <c r="H2296" t="s">
        <v>6682</v>
      </c>
      <c r="I2296" t="str">
        <f>VLOOKUP(A2296,[1]Transactions!$A$2:$Y$3480,8,FALSE)</f>
        <v>Road</v>
      </c>
      <c r="J2296">
        <f>VLOOKUP(A2296,[1]Transactions!$A$2:$Y$3480,13,FALSE)</f>
        <v>957.02</v>
      </c>
      <c r="K2296" s="4">
        <f>VLOOKUP(A2296,[1]Transactions!$A$2:$Y$3480,14,FALSE)</f>
        <v>39031</v>
      </c>
      <c r="M2296" t="b">
        <f>VLOOKUP(A2296,[1]Transactions!$A$2:$Y$3480,5,FALSE)</f>
        <v>0</v>
      </c>
      <c r="N2296" t="str">
        <f>VLOOKUP(A2296,[1]Transactions!$A$2:$Y$3480,6,FALSE)</f>
        <v>Approved</v>
      </c>
      <c r="O2296" t="str">
        <f>VLOOKUP(A2296,[1]Transactions!$A$1:$Y$3480,7,FALSE)</f>
        <v>Solex</v>
      </c>
      <c r="P2296" t="s">
        <v>43</v>
      </c>
      <c r="Q2296">
        <v>71</v>
      </c>
      <c r="R2296" t="s">
        <v>868</v>
      </c>
      <c r="S2296" t="s">
        <v>183</v>
      </c>
      <c r="T2296" t="s">
        <v>31</v>
      </c>
      <c r="U2296" t="s">
        <v>32</v>
      </c>
      <c r="V2296" t="s">
        <v>33</v>
      </c>
      <c r="W2296">
        <v>6</v>
      </c>
      <c r="X2296">
        <v>2</v>
      </c>
      <c r="Y2296">
        <v>3387.53</v>
      </c>
      <c r="Z2296">
        <v>2437.41</v>
      </c>
      <c r="AA2296">
        <v>26</v>
      </c>
      <c r="AB2296">
        <v>187</v>
      </c>
      <c r="AC2296">
        <v>2</v>
      </c>
      <c r="AD2296">
        <v>950.12</v>
      </c>
      <c r="AE2296">
        <f t="shared" si="241"/>
        <v>1</v>
      </c>
      <c r="AF2296">
        <f t="shared" si="245"/>
        <v>4</v>
      </c>
      <c r="AG2296">
        <f t="shared" si="242"/>
        <v>4</v>
      </c>
      <c r="AH2296">
        <f t="shared" si="243"/>
        <v>144</v>
      </c>
      <c r="AI2296" t="str">
        <f t="shared" si="244"/>
        <v>Bronz customer</v>
      </c>
    </row>
    <row r="2297" spans="1:35" x14ac:dyDescent="0.3">
      <c r="A2297">
        <v>2004</v>
      </c>
      <c r="B2297" t="s">
        <v>6683</v>
      </c>
      <c r="C2297">
        <v>2470</v>
      </c>
      <c r="D2297" t="s">
        <v>24</v>
      </c>
      <c r="E2297" t="s">
        <v>25</v>
      </c>
      <c r="F2297">
        <v>1</v>
      </c>
      <c r="G2297" t="s">
        <v>6684</v>
      </c>
      <c r="H2297" t="s">
        <v>6685</v>
      </c>
      <c r="I2297" t="str">
        <f>VLOOKUP(A2297,[1]Transactions!$A$2:$Y$3480,8,FALSE)</f>
        <v>Road</v>
      </c>
      <c r="J2297">
        <f>VLOOKUP(A2297,[1]Transactions!$A$2:$Y$3480,13,FALSE)</f>
        <v>199.09999999999991</v>
      </c>
      <c r="K2297" s="4">
        <f>VLOOKUP(A2297,[1]Transactions!$A$2:$Y$3480,14,FALSE)</f>
        <v>39427</v>
      </c>
      <c r="M2297" t="b">
        <f>VLOOKUP(A2297,[1]Transactions!$A$2:$Y$3480,5,FALSE)</f>
        <v>0</v>
      </c>
      <c r="N2297" t="str">
        <f>VLOOKUP(A2297,[1]Transactions!$A$2:$Y$3480,6,FALSE)</f>
        <v>Approved</v>
      </c>
      <c r="O2297" t="str">
        <f>VLOOKUP(A2297,[1]Transactions!$A$1:$Y$3480,7,FALSE)</f>
        <v>OHM Cycles</v>
      </c>
      <c r="P2297" t="s">
        <v>28</v>
      </c>
      <c r="Q2297">
        <v>16</v>
      </c>
      <c r="R2297" t="s">
        <v>449</v>
      </c>
      <c r="S2297" t="s">
        <v>119</v>
      </c>
      <c r="T2297" t="s">
        <v>38</v>
      </c>
      <c r="U2297" t="s">
        <v>32</v>
      </c>
      <c r="V2297" t="s">
        <v>33</v>
      </c>
      <c r="W2297">
        <v>10</v>
      </c>
      <c r="X2297">
        <v>5</v>
      </c>
      <c r="Y2297">
        <v>6042.51</v>
      </c>
      <c r="Z2297">
        <v>3132.84</v>
      </c>
      <c r="AA2297">
        <v>57</v>
      </c>
      <c r="AB2297">
        <v>46</v>
      </c>
      <c r="AC2297">
        <v>5</v>
      </c>
      <c r="AD2297">
        <v>2909.67</v>
      </c>
      <c r="AE2297">
        <f t="shared" si="241"/>
        <v>2</v>
      </c>
      <c r="AF2297">
        <f>_xlfn.IFS(AC2297&gt;=14,1,AND(AC2297&lt;=14,AC2297&gt;7),2,AND(AC2297&lt;=7,AC2297&gt;=5),3,AND(AC2297&lt;=4,AC2297&gt;0),4)</f>
        <v>3</v>
      </c>
      <c r="AG2297">
        <f t="shared" si="242"/>
        <v>3</v>
      </c>
      <c r="AH2297">
        <f t="shared" si="243"/>
        <v>233</v>
      </c>
      <c r="AI2297" t="str">
        <f t="shared" si="244"/>
        <v>Gold Customerr</v>
      </c>
    </row>
    <row r="2298" spans="1:35" x14ac:dyDescent="0.3">
      <c r="A2298">
        <v>3028</v>
      </c>
      <c r="B2298" t="s">
        <v>6686</v>
      </c>
      <c r="C2298">
        <v>4304</v>
      </c>
      <c r="D2298" t="s">
        <v>53</v>
      </c>
      <c r="E2298" t="s">
        <v>25</v>
      </c>
      <c r="F2298">
        <v>2</v>
      </c>
      <c r="G2298" t="s">
        <v>6687</v>
      </c>
      <c r="H2298" t="s">
        <v>6688</v>
      </c>
      <c r="I2298" t="str">
        <f>VLOOKUP(A2298,[1]Transactions!$A$2:$Y$3480,8,FALSE)</f>
        <v>Standard</v>
      </c>
      <c r="J2298">
        <f>VLOOKUP(A2298,[1]Transactions!$A$2:$Y$3480,13,FALSE)</f>
        <v>128.45999999999992</v>
      </c>
      <c r="K2298" s="4">
        <f>VLOOKUP(A2298,[1]Transactions!$A$2:$Y$3480,14,FALSE)</f>
        <v>41922</v>
      </c>
      <c r="M2298" t="b">
        <f>VLOOKUP(A2298,[1]Transactions!$A$2:$Y$3480,5,FALSE)</f>
        <v>0</v>
      </c>
      <c r="N2298" t="str">
        <f>VLOOKUP(A2298,[1]Transactions!$A$2:$Y$3480,6,FALSE)</f>
        <v>Approved</v>
      </c>
      <c r="O2298" t="str">
        <f>VLOOKUP(A2298,[1]Transactions!$A$1:$Y$3480,7,FALSE)</f>
        <v>WeareA2B</v>
      </c>
      <c r="P2298" t="s">
        <v>43</v>
      </c>
      <c r="Q2298">
        <v>67</v>
      </c>
      <c r="R2298" t="s">
        <v>307</v>
      </c>
      <c r="S2298" t="s">
        <v>119</v>
      </c>
      <c r="T2298" t="s">
        <v>46</v>
      </c>
      <c r="U2298" t="s">
        <v>32</v>
      </c>
      <c r="V2298" t="s">
        <v>47</v>
      </c>
      <c r="W2298">
        <v>20</v>
      </c>
      <c r="X2298">
        <v>4</v>
      </c>
      <c r="Y2298">
        <v>5030.6899999999996</v>
      </c>
      <c r="Z2298">
        <v>2052.46</v>
      </c>
      <c r="AA2298">
        <v>64</v>
      </c>
      <c r="AB2298">
        <v>53</v>
      </c>
      <c r="AC2298">
        <v>4</v>
      </c>
      <c r="AD2298">
        <v>2978.23</v>
      </c>
      <c r="AE2298">
        <f t="shared" si="241"/>
        <v>2</v>
      </c>
      <c r="AF2298">
        <f t="shared" si="245"/>
        <v>4</v>
      </c>
      <c r="AG2298">
        <f t="shared" si="242"/>
        <v>2</v>
      </c>
      <c r="AH2298">
        <f t="shared" si="243"/>
        <v>242</v>
      </c>
      <c r="AI2298" t="str">
        <f t="shared" si="244"/>
        <v>Gold Customerr</v>
      </c>
    </row>
    <row r="2299" spans="1:35" x14ac:dyDescent="0.3">
      <c r="A2299">
        <v>366</v>
      </c>
      <c r="B2299" t="s">
        <v>6689</v>
      </c>
      <c r="C2299">
        <v>2096</v>
      </c>
      <c r="D2299" t="s">
        <v>24</v>
      </c>
      <c r="E2299" t="s">
        <v>25</v>
      </c>
      <c r="F2299">
        <v>10</v>
      </c>
      <c r="G2299" t="s">
        <v>6690</v>
      </c>
      <c r="H2299" t="s">
        <v>6691</v>
      </c>
      <c r="I2299" t="str">
        <f>VLOOKUP(A2299,[1]Transactions!$A$2:$Y$3480,8,FALSE)</f>
        <v>Standard</v>
      </c>
      <c r="J2299">
        <f>VLOOKUP(A2299,[1]Transactions!$A$2:$Y$3480,13,FALSE)</f>
        <v>133.7800000000002</v>
      </c>
      <c r="K2299" s="4">
        <f>VLOOKUP(A2299,[1]Transactions!$A$2:$Y$3480,14,FALSE)</f>
        <v>42696</v>
      </c>
      <c r="M2299" t="b">
        <f>VLOOKUP(A2299,[1]Transactions!$A$2:$Y$3480,5,FALSE)</f>
        <v>0</v>
      </c>
      <c r="N2299" t="str">
        <f>VLOOKUP(A2299,[1]Transactions!$A$2:$Y$3480,6,FALSE)</f>
        <v>Approved</v>
      </c>
      <c r="O2299" t="str">
        <f>VLOOKUP(A2299,[1]Transactions!$A$1:$Y$3480,7,FALSE)</f>
        <v>Norco Bicycles</v>
      </c>
      <c r="P2299" t="s">
        <v>43</v>
      </c>
      <c r="Q2299">
        <v>7</v>
      </c>
      <c r="R2299" t="s">
        <v>95</v>
      </c>
      <c r="S2299" t="s">
        <v>96</v>
      </c>
      <c r="T2299" t="s">
        <v>46</v>
      </c>
      <c r="U2299" t="s">
        <v>32</v>
      </c>
      <c r="V2299" t="s">
        <v>47</v>
      </c>
      <c r="W2299">
        <v>19</v>
      </c>
      <c r="X2299">
        <v>6</v>
      </c>
      <c r="Y2299">
        <v>5867.11</v>
      </c>
      <c r="Z2299">
        <v>3174.41</v>
      </c>
      <c r="AA2299">
        <v>66</v>
      </c>
      <c r="AB2299">
        <v>115</v>
      </c>
      <c r="AC2299">
        <v>6</v>
      </c>
      <c r="AD2299">
        <v>2692.7</v>
      </c>
      <c r="AE2299">
        <f t="shared" si="241"/>
        <v>1</v>
      </c>
      <c r="AF2299">
        <f t="shared" si="245"/>
        <v>3</v>
      </c>
      <c r="AG2299">
        <f t="shared" si="242"/>
        <v>3</v>
      </c>
      <c r="AH2299">
        <f t="shared" si="243"/>
        <v>133</v>
      </c>
      <c r="AI2299" t="str">
        <f t="shared" si="244"/>
        <v>Bronz customer</v>
      </c>
    </row>
    <row r="2300" spans="1:35" x14ac:dyDescent="0.3">
      <c r="A2300">
        <v>2793</v>
      </c>
      <c r="B2300" t="s">
        <v>6692</v>
      </c>
      <c r="C2300">
        <v>3058</v>
      </c>
      <c r="D2300" t="s">
        <v>40</v>
      </c>
      <c r="E2300" t="s">
        <v>25</v>
      </c>
      <c r="F2300">
        <v>8</v>
      </c>
      <c r="G2300" t="s">
        <v>5603</v>
      </c>
      <c r="H2300" t="s">
        <v>6693</v>
      </c>
      <c r="I2300" t="str">
        <f>VLOOKUP(A2300,[1]Transactions!$A$2:$Y$3480,8,FALSE)</f>
        <v>Mountain</v>
      </c>
      <c r="J2300">
        <f>VLOOKUP(A2300,[1]Transactions!$A$2:$Y$3480,13,FALSE)</f>
        <v>114.93</v>
      </c>
      <c r="K2300" s="4">
        <f>VLOOKUP(A2300,[1]Transactions!$A$2:$Y$3480,14,FALSE)</f>
        <v>38258</v>
      </c>
      <c r="M2300" t="b">
        <f>VLOOKUP(A2300,[1]Transactions!$A$2:$Y$3480,5,FALSE)</f>
        <v>0</v>
      </c>
      <c r="N2300" t="str">
        <f>VLOOKUP(A2300,[1]Transactions!$A$2:$Y$3480,6,FALSE)</f>
        <v>Approved</v>
      </c>
      <c r="O2300" t="str">
        <f>VLOOKUP(A2300,[1]Transactions!$A$1:$Y$3480,7,FALSE)</f>
        <v>Trek Bicycles</v>
      </c>
      <c r="P2300" t="s">
        <v>28</v>
      </c>
      <c r="Q2300">
        <v>77</v>
      </c>
      <c r="R2300" t="s">
        <v>141</v>
      </c>
      <c r="S2300" t="s">
        <v>30</v>
      </c>
      <c r="T2300" t="s">
        <v>38</v>
      </c>
      <c r="U2300" t="s">
        <v>32</v>
      </c>
      <c r="V2300" t="s">
        <v>33</v>
      </c>
      <c r="W2300">
        <v>14</v>
      </c>
      <c r="X2300">
        <v>7</v>
      </c>
      <c r="Y2300">
        <v>9763.3700000000008</v>
      </c>
      <c r="Z2300">
        <v>6032.99</v>
      </c>
      <c r="AA2300">
        <v>49</v>
      </c>
      <c r="AB2300">
        <v>34</v>
      </c>
      <c r="AC2300">
        <v>7</v>
      </c>
      <c r="AD2300">
        <v>3730.38</v>
      </c>
      <c r="AE2300">
        <f t="shared" si="241"/>
        <v>3</v>
      </c>
      <c r="AF2300">
        <f t="shared" si="245"/>
        <v>3</v>
      </c>
      <c r="AG2300">
        <f t="shared" si="242"/>
        <v>2</v>
      </c>
      <c r="AH2300">
        <f t="shared" si="243"/>
        <v>332</v>
      </c>
      <c r="AI2300" t="str">
        <f t="shared" si="244"/>
        <v>Silver Customer</v>
      </c>
    </row>
    <row r="2301" spans="1:35" x14ac:dyDescent="0.3">
      <c r="A2301">
        <v>1889</v>
      </c>
      <c r="B2301" t="s">
        <v>6694</v>
      </c>
      <c r="C2301">
        <v>2324</v>
      </c>
      <c r="D2301" t="s">
        <v>24</v>
      </c>
      <c r="E2301" t="s">
        <v>25</v>
      </c>
      <c r="F2301">
        <v>7</v>
      </c>
      <c r="G2301" t="s">
        <v>476</v>
      </c>
      <c r="I2301" t="str">
        <f>VLOOKUP(A2301,[1]Transactions!$A$2:$Y$3480,8,FALSE)</f>
        <v>Standard</v>
      </c>
      <c r="J2301">
        <f>VLOOKUP(A2301,[1]Transactions!$A$2:$Y$3480,13,FALSE)</f>
        <v>155.65000000000009</v>
      </c>
      <c r="K2301" s="4">
        <f>VLOOKUP(A2301,[1]Transactions!$A$2:$Y$3480,14,FALSE)</f>
        <v>37626</v>
      </c>
      <c r="M2301" t="b">
        <f>VLOOKUP(A2301,[1]Transactions!$A$2:$Y$3480,5,FALSE)</f>
        <v>1</v>
      </c>
      <c r="N2301" t="str">
        <f>VLOOKUP(A2301,[1]Transactions!$A$2:$Y$3480,6,FALSE)</f>
        <v>Approved</v>
      </c>
      <c r="O2301" t="str">
        <f>VLOOKUP(A2301,[1]Transactions!$A$1:$Y$3480,7,FALSE)</f>
        <v>WeareA2B</v>
      </c>
      <c r="P2301" t="s">
        <v>28</v>
      </c>
      <c r="Q2301">
        <v>98</v>
      </c>
      <c r="R2301" t="s">
        <v>291</v>
      </c>
      <c r="S2301" t="s">
        <v>57</v>
      </c>
      <c r="T2301" t="s">
        <v>38</v>
      </c>
      <c r="U2301" t="s">
        <v>32</v>
      </c>
      <c r="V2301" t="s">
        <v>47</v>
      </c>
      <c r="W2301">
        <v>11</v>
      </c>
      <c r="X2301">
        <v>5</v>
      </c>
      <c r="Y2301">
        <v>6210.69</v>
      </c>
      <c r="Z2301">
        <v>2500.15</v>
      </c>
      <c r="AA2301">
        <v>47</v>
      </c>
      <c r="AB2301">
        <v>135</v>
      </c>
      <c r="AC2301">
        <v>5</v>
      </c>
      <c r="AD2301">
        <v>3710.54</v>
      </c>
      <c r="AE2301">
        <f t="shared" si="241"/>
        <v>1</v>
      </c>
      <c r="AF2301">
        <f>_xlfn.IFS(AC2301&gt;=14,1,AND(AC2301&lt;=14,AC2301&gt;7),2,AND(AC2301&lt;=7,AC2301&gt;=5),3,AND(AC2301&lt;=4,AC2301&gt;0),4)</f>
        <v>3</v>
      </c>
      <c r="AG2301">
        <f t="shared" si="242"/>
        <v>2</v>
      </c>
      <c r="AH2301">
        <f t="shared" si="243"/>
        <v>132</v>
      </c>
      <c r="AI2301" t="str">
        <f t="shared" si="244"/>
        <v>Bronz customer</v>
      </c>
    </row>
    <row r="2302" spans="1:35" x14ac:dyDescent="0.3">
      <c r="A2302">
        <v>521</v>
      </c>
      <c r="B2302" t="s">
        <v>6695</v>
      </c>
      <c r="C2302">
        <v>2564</v>
      </c>
      <c r="D2302" t="s">
        <v>24</v>
      </c>
      <c r="E2302" t="s">
        <v>25</v>
      </c>
      <c r="F2302">
        <v>8</v>
      </c>
      <c r="G2302" t="s">
        <v>6696</v>
      </c>
      <c r="H2302" t="s">
        <v>6697</v>
      </c>
      <c r="I2302" t="str">
        <f>VLOOKUP(A2302,[1]Transactions!$A$2:$Y$3480,8,FALSE)</f>
        <v>Standard</v>
      </c>
      <c r="J2302">
        <f>VLOOKUP(A2302,[1]Transactions!$A$2:$Y$3480,13,FALSE)</f>
        <v>155.65000000000009</v>
      </c>
      <c r="K2302" s="4">
        <f>VLOOKUP(A2302,[1]Transactions!$A$2:$Y$3480,14,FALSE)</f>
        <v>38002</v>
      </c>
      <c r="M2302" t="b">
        <f>VLOOKUP(A2302,[1]Transactions!$A$2:$Y$3480,5,FALSE)</f>
        <v>0</v>
      </c>
      <c r="N2302" t="str">
        <f>VLOOKUP(A2302,[1]Transactions!$A$2:$Y$3480,6,FALSE)</f>
        <v>Approved</v>
      </c>
      <c r="O2302" t="str">
        <f>VLOOKUP(A2302,[1]Transactions!$A$1:$Y$3480,7,FALSE)</f>
        <v>WeareA2B</v>
      </c>
      <c r="P2302" t="s">
        <v>43</v>
      </c>
      <c r="Q2302">
        <v>29</v>
      </c>
      <c r="R2302" t="s">
        <v>372</v>
      </c>
      <c r="S2302" t="s">
        <v>30</v>
      </c>
      <c r="T2302" t="s">
        <v>46</v>
      </c>
      <c r="U2302" t="s">
        <v>32</v>
      </c>
      <c r="V2302" t="s">
        <v>47</v>
      </c>
      <c r="W2302">
        <v>16</v>
      </c>
      <c r="X2302">
        <v>2</v>
      </c>
      <c r="Y2302">
        <v>1849.57</v>
      </c>
      <c r="Z2302">
        <v>1224.67</v>
      </c>
      <c r="AA2302">
        <v>41</v>
      </c>
      <c r="AB2302">
        <v>154</v>
      </c>
      <c r="AC2302">
        <v>2</v>
      </c>
      <c r="AD2302">
        <v>624.9</v>
      </c>
      <c r="AE2302">
        <f t="shared" si="241"/>
        <v>1</v>
      </c>
      <c r="AF2302">
        <f t="shared" si="245"/>
        <v>4</v>
      </c>
      <c r="AG2302">
        <f t="shared" si="242"/>
        <v>4</v>
      </c>
      <c r="AH2302">
        <f t="shared" si="243"/>
        <v>144</v>
      </c>
      <c r="AI2302" t="str">
        <f t="shared" si="244"/>
        <v>Bronz customer</v>
      </c>
    </row>
    <row r="2303" spans="1:35" x14ac:dyDescent="0.3">
      <c r="A2303">
        <v>2904</v>
      </c>
      <c r="B2303" t="s">
        <v>6698</v>
      </c>
      <c r="C2303">
        <v>2211</v>
      </c>
      <c r="D2303" t="s">
        <v>24</v>
      </c>
      <c r="E2303" t="s">
        <v>25</v>
      </c>
      <c r="F2303">
        <v>9</v>
      </c>
      <c r="G2303" t="s">
        <v>6699</v>
      </c>
      <c r="H2303" t="s">
        <v>6700</v>
      </c>
      <c r="I2303" t="str">
        <f>VLOOKUP(A2303,[1]Transactions!$A$2:$Y$3480,8,FALSE)</f>
        <v>Road</v>
      </c>
      <c r="J2303">
        <f>VLOOKUP(A2303,[1]Transactions!$A$2:$Y$3480,13,FALSE)</f>
        <v>129.01</v>
      </c>
      <c r="K2303" s="4">
        <f>VLOOKUP(A2303,[1]Transactions!$A$2:$Y$3480,14,FALSE)</f>
        <v>37539</v>
      </c>
      <c r="M2303" t="b">
        <f>VLOOKUP(A2303,[1]Transactions!$A$2:$Y$3480,5,FALSE)</f>
        <v>1</v>
      </c>
      <c r="N2303" t="str">
        <f>VLOOKUP(A2303,[1]Transactions!$A$2:$Y$3480,6,FALSE)</f>
        <v>Approved</v>
      </c>
      <c r="O2303" t="str">
        <f>VLOOKUP(A2303,[1]Transactions!$A$1:$Y$3480,7,FALSE)</f>
        <v>WeareA2B</v>
      </c>
      <c r="P2303" t="s">
        <v>43</v>
      </c>
      <c r="Q2303">
        <v>26</v>
      </c>
      <c r="R2303" t="s">
        <v>1534</v>
      </c>
      <c r="S2303" t="s">
        <v>119</v>
      </c>
      <c r="T2303" t="s">
        <v>46</v>
      </c>
      <c r="U2303" t="s">
        <v>32</v>
      </c>
      <c r="V2303" t="s">
        <v>33</v>
      </c>
      <c r="W2303">
        <v>11</v>
      </c>
      <c r="X2303">
        <v>7</v>
      </c>
      <c r="Y2303">
        <v>5397.49</v>
      </c>
      <c r="Z2303">
        <v>2234.1</v>
      </c>
      <c r="AA2303">
        <v>43</v>
      </c>
      <c r="AB2303">
        <v>23</v>
      </c>
      <c r="AC2303">
        <v>7</v>
      </c>
      <c r="AD2303">
        <v>3163.39</v>
      </c>
      <c r="AE2303">
        <f t="shared" si="241"/>
        <v>3</v>
      </c>
      <c r="AF2303">
        <f t="shared" si="245"/>
        <v>3</v>
      </c>
      <c r="AG2303">
        <f t="shared" si="242"/>
        <v>2</v>
      </c>
      <c r="AH2303">
        <f t="shared" si="243"/>
        <v>332</v>
      </c>
      <c r="AI2303" t="str">
        <f t="shared" si="244"/>
        <v>Silver Customer</v>
      </c>
    </row>
    <row r="2304" spans="1:35" x14ac:dyDescent="0.3">
      <c r="A2304">
        <v>2751</v>
      </c>
      <c r="B2304" t="s">
        <v>6701</v>
      </c>
      <c r="C2304">
        <v>4035</v>
      </c>
      <c r="D2304" t="s">
        <v>53</v>
      </c>
      <c r="E2304" t="s">
        <v>25</v>
      </c>
      <c r="F2304">
        <v>7</v>
      </c>
      <c r="G2304" t="s">
        <v>6702</v>
      </c>
      <c r="H2304" t="s">
        <v>1716</v>
      </c>
      <c r="I2304" t="str">
        <f>VLOOKUP(A2304,[1]Transactions!$A$2:$Y$3480,8,FALSE)</f>
        <v>Road</v>
      </c>
      <c r="J2304">
        <f>VLOOKUP(A2304,[1]Transactions!$A$2:$Y$3480,13,FALSE)</f>
        <v>445.20999999999992</v>
      </c>
      <c r="K2304" s="4">
        <f>VLOOKUP(A2304,[1]Transactions!$A$2:$Y$3480,14,FALSE)</f>
        <v>35455</v>
      </c>
      <c r="M2304" t="b">
        <f>VLOOKUP(A2304,[1]Transactions!$A$2:$Y$3480,5,FALSE)</f>
        <v>0</v>
      </c>
      <c r="N2304" t="str">
        <f>VLOOKUP(A2304,[1]Transactions!$A$2:$Y$3480,6,FALSE)</f>
        <v>Approved</v>
      </c>
      <c r="O2304" t="str">
        <f>VLOOKUP(A2304,[1]Transactions!$A$1:$Y$3480,7,FALSE)</f>
        <v>Norco Bicycles</v>
      </c>
      <c r="P2304" t="s">
        <v>28</v>
      </c>
      <c r="Q2304">
        <v>94</v>
      </c>
      <c r="R2304" t="s">
        <v>80</v>
      </c>
      <c r="S2304" t="s">
        <v>57</v>
      </c>
      <c r="T2304" t="s">
        <v>46</v>
      </c>
      <c r="U2304" t="s">
        <v>32</v>
      </c>
      <c r="V2304" t="s">
        <v>33</v>
      </c>
      <c r="W2304">
        <v>12</v>
      </c>
      <c r="X2304">
        <v>8</v>
      </c>
      <c r="Y2304">
        <v>9856.48</v>
      </c>
      <c r="Z2304">
        <v>6036.67</v>
      </c>
      <c r="AA2304">
        <v>41</v>
      </c>
      <c r="AB2304">
        <v>3</v>
      </c>
      <c r="AC2304">
        <v>8</v>
      </c>
      <c r="AD2304">
        <v>3819.81</v>
      </c>
      <c r="AE2304">
        <f t="shared" si="241"/>
        <v>4</v>
      </c>
      <c r="AF2304">
        <f t="shared" si="245"/>
        <v>2</v>
      </c>
      <c r="AG2304">
        <f t="shared" si="242"/>
        <v>2</v>
      </c>
      <c r="AH2304">
        <f t="shared" si="243"/>
        <v>422</v>
      </c>
      <c r="AI2304" t="str">
        <f t="shared" si="244"/>
        <v>Platinum Customer</v>
      </c>
    </row>
    <row r="2305" spans="1:35" x14ac:dyDescent="0.3">
      <c r="A2305">
        <v>460</v>
      </c>
      <c r="B2305" t="s">
        <v>6703</v>
      </c>
      <c r="C2305">
        <v>3337</v>
      </c>
      <c r="D2305" t="s">
        <v>40</v>
      </c>
      <c r="E2305" t="s">
        <v>25</v>
      </c>
      <c r="F2305">
        <v>2</v>
      </c>
      <c r="G2305" t="s">
        <v>5923</v>
      </c>
      <c r="I2305" t="str">
        <f>VLOOKUP(A2305,[1]Transactions!$A$2:$Y$3480,8,FALSE)</f>
        <v>Standard</v>
      </c>
      <c r="J2305">
        <f>VLOOKUP(A2305,[1]Transactions!$A$2:$Y$3480,13,FALSE)</f>
        <v>690.49</v>
      </c>
      <c r="K2305" s="4">
        <f>VLOOKUP(A2305,[1]Transactions!$A$2:$Y$3480,14,FALSE)</f>
        <v>35160</v>
      </c>
      <c r="M2305" t="b">
        <f>VLOOKUP(A2305,[1]Transactions!$A$2:$Y$3480,5,FALSE)</f>
        <v>0</v>
      </c>
      <c r="N2305" t="str">
        <f>VLOOKUP(A2305,[1]Transactions!$A$2:$Y$3480,6,FALSE)</f>
        <v>Approved</v>
      </c>
      <c r="O2305" t="str">
        <f>VLOOKUP(A2305,[1]Transactions!$A$1:$Y$3480,7,FALSE)</f>
        <v>Solex</v>
      </c>
      <c r="P2305" t="s">
        <v>43</v>
      </c>
      <c r="Q2305">
        <v>0</v>
      </c>
      <c r="R2305" t="s">
        <v>625</v>
      </c>
      <c r="S2305" t="s">
        <v>119</v>
      </c>
      <c r="T2305" t="s">
        <v>38</v>
      </c>
      <c r="U2305" t="s">
        <v>32</v>
      </c>
      <c r="V2305" t="s">
        <v>33</v>
      </c>
      <c r="W2305">
        <v>16</v>
      </c>
      <c r="X2305">
        <v>3</v>
      </c>
      <c r="Y2305">
        <v>3597.96</v>
      </c>
      <c r="Z2305">
        <v>1735.95</v>
      </c>
      <c r="AA2305">
        <v>34</v>
      </c>
      <c r="AB2305">
        <v>76</v>
      </c>
      <c r="AC2305">
        <v>3</v>
      </c>
      <c r="AD2305">
        <v>1862.01</v>
      </c>
      <c r="AE2305">
        <f t="shared" si="241"/>
        <v>2</v>
      </c>
      <c r="AF2305">
        <f t="shared" si="245"/>
        <v>4</v>
      </c>
      <c r="AG2305">
        <f t="shared" si="242"/>
        <v>4</v>
      </c>
      <c r="AH2305">
        <f t="shared" si="243"/>
        <v>244</v>
      </c>
      <c r="AI2305" t="str">
        <f t="shared" si="244"/>
        <v>Gold Customerr</v>
      </c>
    </row>
    <row r="2306" spans="1:35" x14ac:dyDescent="0.3">
      <c r="A2306">
        <v>2502</v>
      </c>
      <c r="B2306" t="s">
        <v>6704</v>
      </c>
      <c r="C2306">
        <v>3046</v>
      </c>
      <c r="D2306" t="s">
        <v>40</v>
      </c>
      <c r="E2306" t="s">
        <v>25</v>
      </c>
      <c r="F2306">
        <v>9</v>
      </c>
      <c r="G2306" t="s">
        <v>6705</v>
      </c>
      <c r="H2306" t="s">
        <v>6706</v>
      </c>
      <c r="I2306" t="str">
        <f>VLOOKUP(A2306,[1]Transactions!$A$2:$Y$3480,8,FALSE)</f>
        <v>Standard</v>
      </c>
      <c r="J2306">
        <f>VLOOKUP(A2306,[1]Transactions!$A$2:$Y$3480,13,FALSE)</f>
        <v>1069.5500000000002</v>
      </c>
      <c r="K2306" s="4">
        <f>VLOOKUP(A2306,[1]Transactions!$A$2:$Y$3480,14,FALSE)</f>
        <v>34586</v>
      </c>
      <c r="M2306" t="b">
        <f>VLOOKUP(A2306,[1]Transactions!$A$2:$Y$3480,5,FALSE)</f>
        <v>0</v>
      </c>
      <c r="N2306" t="str">
        <f>VLOOKUP(A2306,[1]Transactions!$A$2:$Y$3480,6,FALSE)</f>
        <v>Approved</v>
      </c>
      <c r="O2306" t="str">
        <f>VLOOKUP(A2306,[1]Transactions!$A$1:$Y$3480,7,FALSE)</f>
        <v>WeareA2B</v>
      </c>
      <c r="P2306" t="s">
        <v>43</v>
      </c>
      <c r="Q2306">
        <v>6</v>
      </c>
      <c r="R2306" t="s">
        <v>165</v>
      </c>
      <c r="S2306" t="s">
        <v>119</v>
      </c>
      <c r="T2306" t="s">
        <v>31</v>
      </c>
      <c r="U2306" t="s">
        <v>32</v>
      </c>
      <c r="V2306" t="s">
        <v>33</v>
      </c>
      <c r="W2306">
        <v>11</v>
      </c>
      <c r="X2306">
        <v>5</v>
      </c>
      <c r="Y2306">
        <v>4196.26</v>
      </c>
      <c r="Z2306">
        <v>2181.63</v>
      </c>
      <c r="AA2306">
        <v>56</v>
      </c>
      <c r="AB2306">
        <v>14</v>
      </c>
      <c r="AC2306">
        <v>5</v>
      </c>
      <c r="AD2306">
        <v>2014.63</v>
      </c>
      <c r="AE2306">
        <f t="shared" si="241"/>
        <v>4</v>
      </c>
      <c r="AF2306">
        <f>_xlfn.IFS(AC2306&gt;=14,1,AND(AC2306&lt;=14,AC2306&gt;7),2,AND(AC2306&lt;=7,AC2306&gt;=5),3,AND(AC2306&lt;=4,AC2306&gt;0),4)</f>
        <v>3</v>
      </c>
      <c r="AG2306">
        <f t="shared" si="242"/>
        <v>3</v>
      </c>
      <c r="AH2306">
        <f t="shared" si="243"/>
        <v>433</v>
      </c>
      <c r="AI2306" t="str">
        <f t="shared" si="244"/>
        <v>Platinum Customer</v>
      </c>
    </row>
    <row r="2307" spans="1:35" x14ac:dyDescent="0.3">
      <c r="A2307">
        <v>2546</v>
      </c>
      <c r="B2307" t="s">
        <v>6707</v>
      </c>
      <c r="C2307">
        <v>3351</v>
      </c>
      <c r="D2307" t="s">
        <v>40</v>
      </c>
      <c r="E2307" t="s">
        <v>25</v>
      </c>
      <c r="F2307">
        <v>5</v>
      </c>
      <c r="G2307" t="s">
        <v>6708</v>
      </c>
      <c r="H2307" t="s">
        <v>6709</v>
      </c>
      <c r="I2307" t="str">
        <f>VLOOKUP(A2307,[1]Transactions!$A$2:$Y$3480,8,FALSE)</f>
        <v>Standard</v>
      </c>
      <c r="J2307">
        <f>VLOOKUP(A2307,[1]Transactions!$A$2:$Y$3480,13,FALSE)</f>
        <v>155.65000000000009</v>
      </c>
      <c r="K2307" s="4">
        <f>VLOOKUP(A2307,[1]Transactions!$A$2:$Y$3480,14,FALSE)</f>
        <v>37626</v>
      </c>
      <c r="M2307" t="b">
        <f>VLOOKUP(A2307,[1]Transactions!$A$2:$Y$3480,5,FALSE)</f>
        <v>1</v>
      </c>
      <c r="N2307" t="str">
        <f>VLOOKUP(A2307,[1]Transactions!$A$2:$Y$3480,6,FALSE)</f>
        <v>Approved</v>
      </c>
      <c r="O2307" t="str">
        <f>VLOOKUP(A2307,[1]Transactions!$A$1:$Y$3480,7,FALSE)</f>
        <v>WeareA2B</v>
      </c>
      <c r="P2307" t="s">
        <v>43</v>
      </c>
      <c r="Q2307">
        <v>45</v>
      </c>
      <c r="R2307" t="s">
        <v>762</v>
      </c>
      <c r="S2307" t="s">
        <v>119</v>
      </c>
      <c r="T2307" t="s">
        <v>46</v>
      </c>
      <c r="U2307" t="s">
        <v>32</v>
      </c>
      <c r="V2307" t="s">
        <v>47</v>
      </c>
      <c r="W2307">
        <v>11</v>
      </c>
      <c r="X2307">
        <v>4</v>
      </c>
      <c r="Y2307">
        <v>2419.0100000000002</v>
      </c>
      <c r="Z2307">
        <v>1444.47</v>
      </c>
      <c r="AA2307">
        <v>40</v>
      </c>
      <c r="AB2307">
        <v>19</v>
      </c>
      <c r="AC2307">
        <v>4</v>
      </c>
      <c r="AD2307">
        <v>974.54</v>
      </c>
      <c r="AE2307">
        <f t="shared" ref="AE2307:AE2369" si="250">_xlfn.IFS(AB2307&gt;=85,1,AND(AB2307&lt;=81,AB2307&gt;44),2,AND(AB2307&lt;=44,AB2307&gt;17),3,AND(AB2307&lt;=18,AB2307&gt;0),4)</f>
        <v>3</v>
      </c>
      <c r="AF2307">
        <f t="shared" ref="AF2307:AF2369" si="251">_xlfn.IFS(AC2307&gt;=14,1,AND(AC2307&lt;=14,AC2307&gt;7),2,AND(AC2307&lt;=7,AC2307&gt;5),3,AND(AC2307&lt;=4,AC2307&gt;0),4)</f>
        <v>4</v>
      </c>
      <c r="AG2307">
        <f t="shared" ref="AG2307:AG2370" si="252">_xlfn.IFS(AD2307&gt;4273.398,1,AND(AD2307&lt;=4273.398,AD2307&gt;2918.195),2,AND(AD2307&lt;=2918.195,AD2307&gt;1905.948),3,AND(AD2307&lt;=1905.948,AD2307&gt;15.08),4)</f>
        <v>4</v>
      </c>
      <c r="AH2307">
        <f t="shared" ref="AH2307:AH2370" si="253">(100*AE2307+10*AF2307+AG2307)</f>
        <v>344</v>
      </c>
      <c r="AI2307" t="str">
        <f t="shared" ref="AI2307:AI2370" si="254">_xlfn.IFS(AH2307&gt;411,"Platinum Customer",AND(AH2307&lt;=411,AH2307&gt;311),"Silver Customer",AND(AH2307&lt;=311,AH2307&gt;144),"Gold Customerr",AND(AH2307&lt;=144,AH2307&gt;111),"Bronz customer")</f>
        <v>Silver Customer</v>
      </c>
    </row>
    <row r="2308" spans="1:35" x14ac:dyDescent="0.3">
      <c r="A2308">
        <v>797</v>
      </c>
      <c r="B2308" t="s">
        <v>6710</v>
      </c>
      <c r="C2308">
        <v>2077</v>
      </c>
      <c r="D2308" t="s">
        <v>24</v>
      </c>
      <c r="E2308" t="s">
        <v>25</v>
      </c>
      <c r="F2308">
        <v>8</v>
      </c>
      <c r="G2308" t="s">
        <v>6711</v>
      </c>
      <c r="H2308" t="s">
        <v>6712</v>
      </c>
      <c r="I2308" t="str">
        <f>VLOOKUP(A2308,[1]Transactions!$A$2:$Y$3480,8,FALSE)</f>
        <v>Standard</v>
      </c>
      <c r="J2308">
        <f>VLOOKUP(A2308,[1]Transactions!$A$2:$Y$3480,13,FALSE)</f>
        <v>299.27</v>
      </c>
      <c r="K2308" s="4">
        <f>VLOOKUP(A2308,[1]Transactions!$A$2:$Y$3480,14,FALSE)</f>
        <v>33552</v>
      </c>
      <c r="M2308" t="b">
        <f>VLOOKUP(A2308,[1]Transactions!$A$2:$Y$3480,5,FALSE)</f>
        <v>0</v>
      </c>
      <c r="N2308" t="str">
        <f>VLOOKUP(A2308,[1]Transactions!$A$2:$Y$3480,6,FALSE)</f>
        <v>Approved</v>
      </c>
      <c r="O2308" t="str">
        <f>VLOOKUP(A2308,[1]Transactions!$A$1:$Y$3480,7,FALSE)</f>
        <v>Solex</v>
      </c>
      <c r="P2308" t="s">
        <v>43</v>
      </c>
      <c r="Q2308">
        <v>51</v>
      </c>
      <c r="R2308" t="s">
        <v>111</v>
      </c>
      <c r="S2308" t="s">
        <v>45</v>
      </c>
      <c r="T2308" t="s">
        <v>31</v>
      </c>
      <c r="U2308" t="s">
        <v>32</v>
      </c>
      <c r="V2308" t="s">
        <v>47</v>
      </c>
      <c r="W2308">
        <v>19</v>
      </c>
      <c r="X2308">
        <v>4</v>
      </c>
      <c r="Y2308">
        <v>4668.49</v>
      </c>
      <c r="Z2308">
        <v>2390.5300000000002</v>
      </c>
      <c r="AA2308">
        <v>46</v>
      </c>
      <c r="AB2308">
        <v>21</v>
      </c>
      <c r="AC2308">
        <v>4</v>
      </c>
      <c r="AD2308">
        <v>2277.96</v>
      </c>
      <c r="AE2308">
        <f t="shared" si="250"/>
        <v>3</v>
      </c>
      <c r="AF2308">
        <f t="shared" si="251"/>
        <v>4</v>
      </c>
      <c r="AG2308">
        <f t="shared" si="252"/>
        <v>3</v>
      </c>
      <c r="AH2308">
        <f t="shared" si="253"/>
        <v>343</v>
      </c>
      <c r="AI2308" t="str">
        <f t="shared" si="254"/>
        <v>Silver Customer</v>
      </c>
    </row>
    <row r="2309" spans="1:35" x14ac:dyDescent="0.3">
      <c r="A2309">
        <v>1159</v>
      </c>
      <c r="B2309" t="s">
        <v>6713</v>
      </c>
      <c r="C2309">
        <v>3551</v>
      </c>
      <c r="D2309" t="s">
        <v>40</v>
      </c>
      <c r="E2309" t="s">
        <v>25</v>
      </c>
      <c r="F2309">
        <v>8</v>
      </c>
      <c r="G2309" t="s">
        <v>6714</v>
      </c>
      <c r="H2309" t="s">
        <v>6715</v>
      </c>
      <c r="I2309" t="str">
        <f>VLOOKUP(A2309,[1]Transactions!$A$2:$Y$3480,8,FALSE)</f>
        <v>Standard</v>
      </c>
      <c r="J2309">
        <f>VLOOKUP(A2309,[1]Transactions!$A$2:$Y$3480,13,FALSE)</f>
        <v>17.869999999999997</v>
      </c>
      <c r="K2309" s="4">
        <f>VLOOKUP(A2309,[1]Transactions!$A$2:$Y$3480,14,FALSE)</f>
        <v>41245</v>
      </c>
      <c r="M2309" t="b">
        <f>VLOOKUP(A2309,[1]Transactions!$A$2:$Y$3480,5,FALSE)</f>
        <v>1</v>
      </c>
      <c r="N2309" t="str">
        <f>VLOOKUP(A2309,[1]Transactions!$A$2:$Y$3480,6,FALSE)</f>
        <v>Approved</v>
      </c>
      <c r="O2309" t="str">
        <f>VLOOKUP(A2309,[1]Transactions!$A$1:$Y$3480,7,FALSE)</f>
        <v>Solex</v>
      </c>
      <c r="P2309" t="s">
        <v>28</v>
      </c>
      <c r="Q2309">
        <v>94</v>
      </c>
      <c r="R2309" t="s">
        <v>95</v>
      </c>
      <c r="S2309" t="s">
        <v>96</v>
      </c>
      <c r="T2309" t="s">
        <v>31</v>
      </c>
      <c r="U2309" t="s">
        <v>32</v>
      </c>
      <c r="V2309" t="s">
        <v>47</v>
      </c>
      <c r="W2309">
        <v>1</v>
      </c>
      <c r="X2309">
        <v>4</v>
      </c>
      <c r="Y2309">
        <v>5803.34</v>
      </c>
      <c r="Z2309">
        <v>3451.06</v>
      </c>
      <c r="AA2309">
        <v>27</v>
      </c>
      <c r="AB2309">
        <v>6</v>
      </c>
      <c r="AC2309">
        <v>4</v>
      </c>
      <c r="AD2309">
        <v>2352.2800000000002</v>
      </c>
      <c r="AE2309">
        <f t="shared" si="250"/>
        <v>4</v>
      </c>
      <c r="AF2309">
        <f t="shared" si="251"/>
        <v>4</v>
      </c>
      <c r="AG2309">
        <f t="shared" si="252"/>
        <v>3</v>
      </c>
      <c r="AH2309">
        <f t="shared" si="253"/>
        <v>443</v>
      </c>
      <c r="AI2309" t="str">
        <f t="shared" si="254"/>
        <v>Platinum Customer</v>
      </c>
    </row>
    <row r="2310" spans="1:35" x14ac:dyDescent="0.3">
      <c r="A2310">
        <v>768</v>
      </c>
      <c r="B2310" t="s">
        <v>6716</v>
      </c>
      <c r="C2310">
        <v>2759</v>
      </c>
      <c r="D2310" t="s">
        <v>24</v>
      </c>
      <c r="E2310" t="s">
        <v>25</v>
      </c>
      <c r="F2310">
        <v>9</v>
      </c>
      <c r="G2310" t="s">
        <v>6717</v>
      </c>
      <c r="H2310" t="s">
        <v>6718</v>
      </c>
      <c r="I2310" t="str">
        <f>VLOOKUP(A2310,[1]Transactions!$A$2:$Y$3480,8,FALSE)</f>
        <v>Standard</v>
      </c>
      <c r="J2310">
        <f>VLOOKUP(A2310,[1]Transactions!$A$2:$Y$3480,13,FALSE)</f>
        <v>64.509999999999991</v>
      </c>
      <c r="K2310" s="4">
        <f>VLOOKUP(A2310,[1]Transactions!$A$2:$Y$3480,14,FALSE)</f>
        <v>34079</v>
      </c>
      <c r="M2310" t="b">
        <f>VLOOKUP(A2310,[1]Transactions!$A$2:$Y$3480,5,FALSE)</f>
        <v>0</v>
      </c>
      <c r="N2310" t="str">
        <f>VLOOKUP(A2310,[1]Transactions!$A$2:$Y$3480,6,FALSE)</f>
        <v>Approved</v>
      </c>
      <c r="O2310" t="str">
        <f>VLOOKUP(A2310,[1]Transactions!$A$1:$Y$3480,7,FALSE)</f>
        <v>Norco Bicycles</v>
      </c>
      <c r="P2310" t="s">
        <v>43</v>
      </c>
      <c r="Q2310">
        <v>5</v>
      </c>
      <c r="R2310" t="s">
        <v>3134</v>
      </c>
      <c r="S2310" t="s">
        <v>7272</v>
      </c>
      <c r="T2310" t="s">
        <v>38</v>
      </c>
      <c r="U2310" t="s">
        <v>32</v>
      </c>
      <c r="V2310" t="s">
        <v>33</v>
      </c>
      <c r="W2310">
        <v>21</v>
      </c>
      <c r="X2310">
        <v>9</v>
      </c>
      <c r="Y2310">
        <v>9425.52</v>
      </c>
      <c r="Z2310">
        <v>3844.95</v>
      </c>
      <c r="AA2310">
        <v>46</v>
      </c>
      <c r="AB2310">
        <v>5</v>
      </c>
      <c r="AC2310">
        <v>9</v>
      </c>
      <c r="AD2310">
        <v>5580.57</v>
      </c>
      <c r="AE2310">
        <f t="shared" si="250"/>
        <v>4</v>
      </c>
      <c r="AF2310">
        <f t="shared" si="251"/>
        <v>2</v>
      </c>
      <c r="AG2310">
        <f t="shared" si="252"/>
        <v>1</v>
      </c>
      <c r="AH2310">
        <f t="shared" si="253"/>
        <v>421</v>
      </c>
      <c r="AI2310" t="str">
        <f t="shared" si="254"/>
        <v>Platinum Customer</v>
      </c>
    </row>
    <row r="2311" spans="1:35" x14ac:dyDescent="0.3">
      <c r="A2311">
        <v>1552</v>
      </c>
      <c r="B2311" t="s">
        <v>6719</v>
      </c>
      <c r="C2311">
        <v>2768</v>
      </c>
      <c r="D2311" t="s">
        <v>24</v>
      </c>
      <c r="E2311" t="s">
        <v>25</v>
      </c>
      <c r="F2311">
        <v>10</v>
      </c>
      <c r="G2311" t="s">
        <v>4801</v>
      </c>
      <c r="H2311" t="s">
        <v>6720</v>
      </c>
      <c r="I2311" t="str">
        <f>VLOOKUP(A2311,[1]Transactions!$A$2:$Y$3480,8,FALSE)</f>
        <v>Standard</v>
      </c>
      <c r="J2311">
        <f>VLOOKUP(A2311,[1]Transactions!$A$2:$Y$3480,13,FALSE)</f>
        <v>299.27</v>
      </c>
      <c r="K2311" s="4">
        <f>VLOOKUP(A2311,[1]Transactions!$A$2:$Y$3480,14,FALSE)</f>
        <v>40618</v>
      </c>
      <c r="M2311" t="b">
        <f>VLOOKUP(A2311,[1]Transactions!$A$2:$Y$3480,5,FALSE)</f>
        <v>1</v>
      </c>
      <c r="N2311" t="str">
        <f>VLOOKUP(A2311,[1]Transactions!$A$2:$Y$3480,6,FALSE)</f>
        <v>Approved</v>
      </c>
      <c r="O2311" t="str">
        <f>VLOOKUP(A2311,[1]Transactions!$A$1:$Y$3480,7,FALSE)</f>
        <v>Solex</v>
      </c>
      <c r="P2311" t="s">
        <v>28</v>
      </c>
      <c r="Q2311">
        <v>80</v>
      </c>
      <c r="R2311" t="s">
        <v>360</v>
      </c>
      <c r="S2311" t="s">
        <v>96</v>
      </c>
      <c r="T2311" t="s">
        <v>31</v>
      </c>
      <c r="U2311" t="s">
        <v>32</v>
      </c>
      <c r="V2311" t="s">
        <v>33</v>
      </c>
      <c r="W2311">
        <v>8</v>
      </c>
      <c r="X2311">
        <v>5</v>
      </c>
      <c r="Y2311">
        <v>6945.16</v>
      </c>
      <c r="Z2311">
        <v>1544.84</v>
      </c>
      <c r="AA2311">
        <v>32</v>
      </c>
      <c r="AB2311">
        <v>99</v>
      </c>
      <c r="AC2311">
        <v>5</v>
      </c>
      <c r="AD2311">
        <v>5400.32</v>
      </c>
      <c r="AE2311">
        <f t="shared" si="250"/>
        <v>1</v>
      </c>
      <c r="AF2311">
        <f>_xlfn.IFS(AC2311&gt;=14,1,AND(AC2311&lt;=14,AC2311&gt;7),2,AND(AC2311&lt;=7,AC2311&gt;=5),3,AND(AC2311&lt;=4,AC2311&gt;0),4)</f>
        <v>3</v>
      </c>
      <c r="AG2311">
        <f t="shared" si="252"/>
        <v>1</v>
      </c>
      <c r="AH2311">
        <f t="shared" si="253"/>
        <v>131</v>
      </c>
      <c r="AI2311" t="str">
        <f t="shared" si="254"/>
        <v>Bronz customer</v>
      </c>
    </row>
    <row r="2312" spans="1:35" x14ac:dyDescent="0.3">
      <c r="A2312">
        <v>2324</v>
      </c>
      <c r="B2312" t="s">
        <v>6721</v>
      </c>
      <c r="C2312">
        <v>4818</v>
      </c>
      <c r="D2312" t="s">
        <v>53</v>
      </c>
      <c r="E2312" t="s">
        <v>25</v>
      </c>
      <c r="F2312">
        <v>5</v>
      </c>
      <c r="G2312" t="s">
        <v>6722</v>
      </c>
      <c r="H2312" t="s">
        <v>6723</v>
      </c>
      <c r="I2312" t="str">
        <f>VLOOKUP(A2312,[1]Transactions!$A$2:$Y$3480,8,FALSE)</f>
        <v>Standard</v>
      </c>
      <c r="J2312">
        <f>VLOOKUP(A2312,[1]Transactions!$A$2:$Y$3480,13,FALSE)</f>
        <v>1230.27</v>
      </c>
      <c r="K2312" s="4">
        <f>VLOOKUP(A2312,[1]Transactions!$A$2:$Y$3480,14,FALSE)</f>
        <v>40336</v>
      </c>
      <c r="M2312" t="b">
        <f>VLOOKUP(A2312,[1]Transactions!$A$2:$Y$3480,5,FALSE)</f>
        <v>0</v>
      </c>
      <c r="N2312" t="str">
        <f>VLOOKUP(A2312,[1]Transactions!$A$2:$Y$3480,6,FALSE)</f>
        <v>Approved</v>
      </c>
      <c r="O2312" t="str">
        <f>VLOOKUP(A2312,[1]Transactions!$A$1:$Y$3480,7,FALSE)</f>
        <v>Giant Bicycles</v>
      </c>
      <c r="P2312" t="s">
        <v>28</v>
      </c>
      <c r="Q2312">
        <v>44</v>
      </c>
      <c r="R2312" t="s">
        <v>80</v>
      </c>
      <c r="S2312" t="s">
        <v>119</v>
      </c>
      <c r="T2312" t="s">
        <v>31</v>
      </c>
      <c r="U2312" t="s">
        <v>32</v>
      </c>
      <c r="V2312" t="s">
        <v>33</v>
      </c>
      <c r="W2312">
        <v>16</v>
      </c>
      <c r="X2312">
        <v>4</v>
      </c>
      <c r="Y2312">
        <v>4867.58</v>
      </c>
      <c r="Z2312">
        <v>3545.36</v>
      </c>
      <c r="AA2312">
        <v>54</v>
      </c>
      <c r="AB2312">
        <v>78</v>
      </c>
      <c r="AC2312">
        <v>4</v>
      </c>
      <c r="AD2312">
        <v>1322.22</v>
      </c>
      <c r="AE2312">
        <f t="shared" si="250"/>
        <v>2</v>
      </c>
      <c r="AF2312">
        <f t="shared" si="251"/>
        <v>4</v>
      </c>
      <c r="AG2312">
        <f t="shared" si="252"/>
        <v>4</v>
      </c>
      <c r="AH2312">
        <f t="shared" si="253"/>
        <v>244</v>
      </c>
      <c r="AI2312" t="str">
        <f t="shared" si="254"/>
        <v>Gold Customerr</v>
      </c>
    </row>
    <row r="2313" spans="1:35" x14ac:dyDescent="0.3">
      <c r="A2313">
        <v>1423</v>
      </c>
      <c r="B2313" t="s">
        <v>6724</v>
      </c>
      <c r="C2313">
        <v>2762</v>
      </c>
      <c r="D2313" t="s">
        <v>24</v>
      </c>
      <c r="E2313" t="s">
        <v>25</v>
      </c>
      <c r="F2313">
        <v>9</v>
      </c>
      <c r="G2313" t="s">
        <v>6725</v>
      </c>
      <c r="H2313" t="s">
        <v>3572</v>
      </c>
      <c r="I2313" t="str">
        <f>VLOOKUP(A2313,[1]Transactions!$A$2:$Y$3480,8,FALSE)</f>
        <v>Standard</v>
      </c>
      <c r="J2313">
        <f>VLOOKUP(A2313,[1]Transactions!$A$2:$Y$3480,13,FALSE)</f>
        <v>1055.82</v>
      </c>
      <c r="K2313" s="4">
        <f>VLOOKUP(A2313,[1]Transactions!$A$2:$Y$3480,14,FALSE)</f>
        <v>33429</v>
      </c>
      <c r="M2313" t="b">
        <f>VLOOKUP(A2313,[1]Transactions!$A$2:$Y$3480,5,FALSE)</f>
        <v>0</v>
      </c>
      <c r="N2313" t="str">
        <f>VLOOKUP(A2313,[1]Transactions!$A$2:$Y$3480,6,FALSE)</f>
        <v>Approved</v>
      </c>
      <c r="O2313" t="str">
        <f>VLOOKUP(A2313,[1]Transactions!$A$1:$Y$3480,7,FALSE)</f>
        <v>Giant Bicycles</v>
      </c>
      <c r="P2313" t="s">
        <v>43</v>
      </c>
      <c r="Q2313">
        <v>51</v>
      </c>
      <c r="R2313" t="s">
        <v>621</v>
      </c>
      <c r="S2313" t="s">
        <v>119</v>
      </c>
      <c r="T2313" t="s">
        <v>31</v>
      </c>
      <c r="U2313" t="s">
        <v>32</v>
      </c>
      <c r="V2313" t="s">
        <v>47</v>
      </c>
      <c r="W2313">
        <v>19</v>
      </c>
      <c r="X2313">
        <v>6</v>
      </c>
      <c r="Y2313">
        <v>7143.39</v>
      </c>
      <c r="Z2313">
        <v>3910.3</v>
      </c>
      <c r="AA2313">
        <v>61</v>
      </c>
      <c r="AB2313">
        <v>24</v>
      </c>
      <c r="AC2313">
        <v>6</v>
      </c>
      <c r="AD2313">
        <v>3233.09</v>
      </c>
      <c r="AE2313">
        <f t="shared" si="250"/>
        <v>3</v>
      </c>
      <c r="AF2313">
        <f t="shared" si="251"/>
        <v>3</v>
      </c>
      <c r="AG2313">
        <f t="shared" si="252"/>
        <v>2</v>
      </c>
      <c r="AH2313">
        <f t="shared" si="253"/>
        <v>332</v>
      </c>
      <c r="AI2313" t="str">
        <f t="shared" si="254"/>
        <v>Silver Customer</v>
      </c>
    </row>
    <row r="2314" spans="1:35" x14ac:dyDescent="0.3">
      <c r="A2314">
        <v>1469</v>
      </c>
      <c r="B2314" t="s">
        <v>6726</v>
      </c>
      <c r="C2314">
        <v>2439</v>
      </c>
      <c r="D2314" t="s">
        <v>24</v>
      </c>
      <c r="E2314" t="s">
        <v>25</v>
      </c>
      <c r="F2314">
        <v>10</v>
      </c>
      <c r="G2314" t="s">
        <v>6727</v>
      </c>
      <c r="I2314" t="str">
        <f>VLOOKUP(A2314,[1]Transactions!$A$2:$Y$3480,8,FALSE)</f>
        <v>Standard</v>
      </c>
      <c r="J2314">
        <f>VLOOKUP(A2314,[1]Transactions!$A$2:$Y$3480,13,FALSE)</f>
        <v>834.93999999999994</v>
      </c>
      <c r="K2314" s="4">
        <f>VLOOKUP(A2314,[1]Transactions!$A$2:$Y$3480,14,FALSE)</f>
        <v>42458</v>
      </c>
      <c r="M2314" t="b">
        <f>VLOOKUP(A2314,[1]Transactions!$A$2:$Y$3480,5,FALSE)</f>
        <v>0</v>
      </c>
      <c r="N2314" t="str">
        <f>VLOOKUP(A2314,[1]Transactions!$A$2:$Y$3480,6,FALSE)</f>
        <v>Approved</v>
      </c>
      <c r="O2314" t="str">
        <f>VLOOKUP(A2314,[1]Transactions!$A$1:$Y$3480,7,FALSE)</f>
        <v>WeareA2B</v>
      </c>
      <c r="P2314" t="s">
        <v>28</v>
      </c>
      <c r="Q2314">
        <v>77</v>
      </c>
      <c r="R2314" t="s">
        <v>822</v>
      </c>
      <c r="S2314" t="s">
        <v>45</v>
      </c>
      <c r="T2314" t="s">
        <v>38</v>
      </c>
      <c r="U2314" t="s">
        <v>32</v>
      </c>
      <c r="V2314" t="s">
        <v>33</v>
      </c>
      <c r="W2314">
        <v>14</v>
      </c>
      <c r="X2314">
        <v>6</v>
      </c>
      <c r="Y2314">
        <v>5088.71</v>
      </c>
      <c r="Z2314">
        <v>2837.35</v>
      </c>
      <c r="AA2314">
        <v>63</v>
      </c>
      <c r="AB2314">
        <v>74</v>
      </c>
      <c r="AC2314">
        <v>6</v>
      </c>
      <c r="AD2314">
        <v>2251.36</v>
      </c>
      <c r="AE2314">
        <f t="shared" si="250"/>
        <v>2</v>
      </c>
      <c r="AF2314">
        <f t="shared" si="251"/>
        <v>3</v>
      </c>
      <c r="AG2314">
        <f t="shared" si="252"/>
        <v>3</v>
      </c>
      <c r="AH2314">
        <f t="shared" si="253"/>
        <v>233</v>
      </c>
      <c r="AI2314" t="str">
        <f t="shared" si="254"/>
        <v>Gold Customerr</v>
      </c>
    </row>
    <row r="2315" spans="1:35" x14ac:dyDescent="0.3">
      <c r="A2315">
        <v>1297</v>
      </c>
      <c r="B2315" t="s">
        <v>6728</v>
      </c>
      <c r="C2315">
        <v>4210</v>
      </c>
      <c r="D2315" t="s">
        <v>53</v>
      </c>
      <c r="E2315" t="s">
        <v>25</v>
      </c>
      <c r="F2315">
        <v>7</v>
      </c>
      <c r="G2315" t="s">
        <v>6729</v>
      </c>
      <c r="H2315" t="s">
        <v>6730</v>
      </c>
      <c r="I2315" t="str">
        <f>VLOOKUP(A2315,[1]Transactions!$A$2:$Y$3480,8,FALSE)</f>
        <v>Standard</v>
      </c>
      <c r="J2315">
        <f>VLOOKUP(A2315,[1]Transactions!$A$2:$Y$3480,13,FALSE)</f>
        <v>737.56999999999994</v>
      </c>
      <c r="K2315" s="4">
        <f>VLOOKUP(A2315,[1]Transactions!$A$2:$Y$3480,14,FALSE)</f>
        <v>37873</v>
      </c>
      <c r="M2315" t="b">
        <f>VLOOKUP(A2315,[1]Transactions!$A$2:$Y$3480,5,FALSE)</f>
        <v>1</v>
      </c>
      <c r="N2315" t="str">
        <f>VLOOKUP(A2315,[1]Transactions!$A$2:$Y$3480,6,FALSE)</f>
        <v>Approved</v>
      </c>
      <c r="O2315" t="str">
        <f>VLOOKUP(A2315,[1]Transactions!$A$1:$Y$3480,7,FALSE)</f>
        <v>Norco Bicycles</v>
      </c>
      <c r="P2315" t="s">
        <v>28</v>
      </c>
      <c r="Q2315">
        <v>91</v>
      </c>
      <c r="R2315" t="s">
        <v>317</v>
      </c>
      <c r="S2315" t="s">
        <v>30</v>
      </c>
      <c r="T2315" t="s">
        <v>31</v>
      </c>
      <c r="U2315" t="s">
        <v>32</v>
      </c>
      <c r="V2315" t="s">
        <v>47</v>
      </c>
      <c r="W2315">
        <v>3</v>
      </c>
      <c r="X2315">
        <v>6</v>
      </c>
      <c r="Y2315">
        <v>6037.48</v>
      </c>
      <c r="Z2315">
        <v>3612.95</v>
      </c>
      <c r="AA2315">
        <v>39</v>
      </c>
      <c r="AB2315">
        <v>2</v>
      </c>
      <c r="AC2315">
        <v>6</v>
      </c>
      <c r="AD2315">
        <v>2424.5300000000002</v>
      </c>
      <c r="AE2315">
        <f t="shared" si="250"/>
        <v>4</v>
      </c>
      <c r="AF2315">
        <f t="shared" si="251"/>
        <v>3</v>
      </c>
      <c r="AG2315">
        <f t="shared" si="252"/>
        <v>3</v>
      </c>
      <c r="AH2315">
        <f t="shared" si="253"/>
        <v>433</v>
      </c>
      <c r="AI2315" t="str">
        <f t="shared" si="254"/>
        <v>Platinum Customer</v>
      </c>
    </row>
    <row r="2316" spans="1:35" x14ac:dyDescent="0.3">
      <c r="A2316">
        <v>1189</v>
      </c>
      <c r="B2316" t="s">
        <v>6731</v>
      </c>
      <c r="C2316">
        <v>3173</v>
      </c>
      <c r="D2316" t="s">
        <v>40</v>
      </c>
      <c r="E2316" t="s">
        <v>25</v>
      </c>
      <c r="F2316">
        <v>9</v>
      </c>
      <c r="G2316" t="s">
        <v>6732</v>
      </c>
      <c r="H2316" t="s">
        <v>6733</v>
      </c>
      <c r="I2316" t="str">
        <f>VLOOKUP(A2316,[1]Transactions!$A$2:$Y$3480,8,FALSE)</f>
        <v>Mountain</v>
      </c>
      <c r="J2316">
        <f>VLOOKUP(A2316,[1]Transactions!$A$2:$Y$3480,13,FALSE)</f>
        <v>114.93</v>
      </c>
      <c r="K2316" s="4">
        <f>VLOOKUP(A2316,[1]Transactions!$A$2:$Y$3480,14,FALSE)</f>
        <v>40784</v>
      </c>
      <c r="M2316" t="b">
        <f>VLOOKUP(A2316,[1]Transactions!$A$2:$Y$3480,5,FALSE)</f>
        <v>0</v>
      </c>
      <c r="N2316" t="str">
        <f>VLOOKUP(A2316,[1]Transactions!$A$2:$Y$3480,6,FALSE)</f>
        <v>Approved</v>
      </c>
      <c r="O2316" t="str">
        <f>VLOOKUP(A2316,[1]Transactions!$A$1:$Y$3480,7,FALSE)</f>
        <v>Trek Bicycles</v>
      </c>
      <c r="P2316" t="s">
        <v>28</v>
      </c>
      <c r="Q2316">
        <v>22</v>
      </c>
      <c r="R2316" t="s">
        <v>1017</v>
      </c>
      <c r="S2316" t="s">
        <v>30</v>
      </c>
      <c r="T2316" t="s">
        <v>46</v>
      </c>
      <c r="U2316" t="s">
        <v>32</v>
      </c>
      <c r="V2316" t="s">
        <v>33</v>
      </c>
      <c r="W2316">
        <v>8</v>
      </c>
      <c r="X2316">
        <v>4</v>
      </c>
      <c r="Y2316">
        <v>2894.1</v>
      </c>
      <c r="Z2316">
        <v>1421.44</v>
      </c>
      <c r="AA2316">
        <v>32</v>
      </c>
      <c r="AB2316">
        <v>47</v>
      </c>
      <c r="AC2316">
        <v>4</v>
      </c>
      <c r="AD2316">
        <v>1472.66</v>
      </c>
      <c r="AE2316">
        <f t="shared" si="250"/>
        <v>2</v>
      </c>
      <c r="AF2316">
        <f t="shared" si="251"/>
        <v>4</v>
      </c>
      <c r="AG2316">
        <f t="shared" si="252"/>
        <v>4</v>
      </c>
      <c r="AH2316">
        <f t="shared" si="253"/>
        <v>244</v>
      </c>
      <c r="AI2316" t="str">
        <f t="shared" si="254"/>
        <v>Gold Customerr</v>
      </c>
    </row>
    <row r="2317" spans="1:35" x14ac:dyDescent="0.3">
      <c r="A2317">
        <v>2290</v>
      </c>
      <c r="B2317" t="s">
        <v>6734</v>
      </c>
      <c r="C2317">
        <v>3631</v>
      </c>
      <c r="D2317" t="s">
        <v>40</v>
      </c>
      <c r="E2317" t="s">
        <v>25</v>
      </c>
      <c r="F2317">
        <v>3</v>
      </c>
      <c r="G2317" t="s">
        <v>6735</v>
      </c>
      <c r="H2317" t="s">
        <v>6736</v>
      </c>
      <c r="I2317" t="str">
        <f>VLOOKUP(A2317,[1]Transactions!$A$2:$Y$3480,8,FALSE)</f>
        <v>Standard</v>
      </c>
      <c r="J2317">
        <f>VLOOKUP(A2317,[1]Transactions!$A$2:$Y$3480,13,FALSE)</f>
        <v>448.67999999999995</v>
      </c>
      <c r="K2317" s="4">
        <f>VLOOKUP(A2317,[1]Transactions!$A$2:$Y$3480,14,FALSE)</f>
        <v>42688</v>
      </c>
      <c r="M2317" t="b">
        <f>VLOOKUP(A2317,[1]Transactions!$A$2:$Y$3480,5,FALSE)</f>
        <v>1</v>
      </c>
      <c r="N2317" t="str">
        <f>VLOOKUP(A2317,[1]Transactions!$A$2:$Y$3480,6,FALSE)</f>
        <v>Approved</v>
      </c>
      <c r="O2317" t="str">
        <f>VLOOKUP(A2317,[1]Transactions!$A$1:$Y$3480,7,FALSE)</f>
        <v>Giant Bicycles</v>
      </c>
      <c r="P2317" t="s">
        <v>28</v>
      </c>
      <c r="Q2317">
        <v>18</v>
      </c>
      <c r="R2317" t="s">
        <v>335</v>
      </c>
      <c r="S2317" t="s">
        <v>119</v>
      </c>
      <c r="T2317" t="s">
        <v>31</v>
      </c>
      <c r="U2317" t="s">
        <v>32</v>
      </c>
      <c r="V2317" t="s">
        <v>33</v>
      </c>
      <c r="W2317">
        <v>5</v>
      </c>
      <c r="X2317">
        <v>5</v>
      </c>
      <c r="Y2317">
        <v>5602.61</v>
      </c>
      <c r="Z2317">
        <v>1376.84</v>
      </c>
      <c r="AA2317">
        <v>39</v>
      </c>
      <c r="AB2317">
        <v>72</v>
      </c>
      <c r="AC2317">
        <v>5</v>
      </c>
      <c r="AD2317">
        <v>4225.7700000000004</v>
      </c>
      <c r="AE2317">
        <f t="shared" si="250"/>
        <v>2</v>
      </c>
      <c r="AF2317">
        <f>_xlfn.IFS(AC2317&gt;=14,1,AND(AC2317&lt;=14,AC2317&gt;7),2,AND(AC2317&lt;=7,AC2317&gt;=5),3,AND(AC2317&lt;=4,AC2317&gt;0),4)</f>
        <v>3</v>
      </c>
      <c r="AG2317">
        <f t="shared" si="252"/>
        <v>2</v>
      </c>
      <c r="AH2317">
        <f t="shared" si="253"/>
        <v>232</v>
      </c>
      <c r="AI2317" t="str">
        <f t="shared" si="254"/>
        <v>Gold Customerr</v>
      </c>
    </row>
    <row r="2318" spans="1:35" x14ac:dyDescent="0.3">
      <c r="A2318">
        <v>2121</v>
      </c>
      <c r="B2318" t="s">
        <v>6737</v>
      </c>
      <c r="C2318">
        <v>3012</v>
      </c>
      <c r="D2318" t="s">
        <v>40</v>
      </c>
      <c r="E2318" t="s">
        <v>25</v>
      </c>
      <c r="F2318">
        <v>8</v>
      </c>
      <c r="G2318" t="s">
        <v>6738</v>
      </c>
      <c r="H2318" t="s">
        <v>6739</v>
      </c>
      <c r="I2318" t="str">
        <f>VLOOKUP(A2318,[1]Transactions!$A$2:$Y$3480,8,FALSE)</f>
        <v>Standard</v>
      </c>
      <c r="J2318">
        <f>VLOOKUP(A2318,[1]Transactions!$A$2:$Y$3480,13,FALSE)</f>
        <v>827.15999999999985</v>
      </c>
      <c r="K2318" s="4">
        <f>VLOOKUP(A2318,[1]Transactions!$A$2:$Y$3480,14,FALSE)</f>
        <v>41922</v>
      </c>
      <c r="M2318" t="b">
        <f>VLOOKUP(A2318,[1]Transactions!$A$2:$Y$3480,5,FALSE)</f>
        <v>0</v>
      </c>
      <c r="N2318" t="str">
        <f>VLOOKUP(A2318,[1]Transactions!$A$2:$Y$3480,6,FALSE)</f>
        <v>Approved</v>
      </c>
      <c r="O2318" t="str">
        <f>VLOOKUP(A2318,[1]Transactions!$A$1:$Y$3480,7,FALSE)</f>
        <v>WeareA2B</v>
      </c>
      <c r="P2318" t="s">
        <v>43</v>
      </c>
      <c r="Q2318">
        <v>35</v>
      </c>
      <c r="R2318" t="s">
        <v>403</v>
      </c>
      <c r="S2318" t="s">
        <v>45</v>
      </c>
      <c r="T2318" t="s">
        <v>31</v>
      </c>
      <c r="U2318" t="s">
        <v>32</v>
      </c>
      <c r="V2318" t="s">
        <v>33</v>
      </c>
      <c r="W2318">
        <v>22</v>
      </c>
      <c r="X2318">
        <v>9</v>
      </c>
      <c r="Y2318">
        <v>10142.52</v>
      </c>
      <c r="Z2318">
        <v>5938.22</v>
      </c>
      <c r="AA2318">
        <v>31</v>
      </c>
      <c r="AB2318">
        <v>89</v>
      </c>
      <c r="AC2318">
        <v>9</v>
      </c>
      <c r="AD2318">
        <v>4204.3</v>
      </c>
      <c r="AE2318">
        <f t="shared" si="250"/>
        <v>1</v>
      </c>
      <c r="AF2318">
        <f t="shared" si="251"/>
        <v>2</v>
      </c>
      <c r="AG2318">
        <f t="shared" si="252"/>
        <v>2</v>
      </c>
      <c r="AH2318">
        <f t="shared" si="253"/>
        <v>122</v>
      </c>
      <c r="AI2318" t="str">
        <f t="shared" si="254"/>
        <v>Bronz customer</v>
      </c>
    </row>
    <row r="2319" spans="1:35" x14ac:dyDescent="0.3">
      <c r="A2319">
        <v>1634</v>
      </c>
      <c r="B2319" t="s">
        <v>6740</v>
      </c>
      <c r="C2319">
        <v>2138</v>
      </c>
      <c r="D2319" t="s">
        <v>24</v>
      </c>
      <c r="E2319" t="s">
        <v>25</v>
      </c>
      <c r="F2319">
        <v>11</v>
      </c>
      <c r="G2319" t="s">
        <v>6741</v>
      </c>
      <c r="H2319" t="s">
        <v>6742</v>
      </c>
      <c r="I2319" t="str">
        <f>VLOOKUP(A2319,[1]Transactions!$A$2:$Y$3480,8,FALSE)</f>
        <v>Standard</v>
      </c>
      <c r="J2319">
        <f>VLOOKUP(A2319,[1]Transactions!$A$2:$Y$3480,13,FALSE)</f>
        <v>217.51</v>
      </c>
      <c r="K2319" s="4">
        <f>VLOOKUP(A2319,[1]Transactions!$A$2:$Y$3480,14,FALSE)</f>
        <v>41047</v>
      </c>
      <c r="M2319" t="b">
        <f>VLOOKUP(A2319,[1]Transactions!$A$2:$Y$3480,5,FALSE)</f>
        <v>0</v>
      </c>
      <c r="N2319" t="str">
        <f>VLOOKUP(A2319,[1]Transactions!$A$2:$Y$3480,6,FALSE)</f>
        <v>Approved</v>
      </c>
      <c r="O2319" t="str">
        <f>VLOOKUP(A2319,[1]Transactions!$A$1:$Y$3480,7,FALSE)</f>
        <v>Giant Bicycles</v>
      </c>
      <c r="P2319" t="s">
        <v>43</v>
      </c>
      <c r="Q2319">
        <v>20</v>
      </c>
      <c r="R2319" t="s">
        <v>339</v>
      </c>
      <c r="S2319" t="s">
        <v>119</v>
      </c>
      <c r="T2319" t="s">
        <v>38</v>
      </c>
      <c r="U2319" t="s">
        <v>32</v>
      </c>
      <c r="V2319" t="s">
        <v>47</v>
      </c>
      <c r="W2319">
        <v>12</v>
      </c>
      <c r="X2319">
        <v>4</v>
      </c>
      <c r="Y2319">
        <v>3683.93</v>
      </c>
      <c r="Z2319">
        <v>2146.87</v>
      </c>
      <c r="AA2319">
        <v>50</v>
      </c>
      <c r="AB2319">
        <v>29</v>
      </c>
      <c r="AC2319">
        <v>4</v>
      </c>
      <c r="AD2319">
        <v>1537.06</v>
      </c>
      <c r="AE2319">
        <f t="shared" si="250"/>
        <v>3</v>
      </c>
      <c r="AF2319">
        <f t="shared" si="251"/>
        <v>4</v>
      </c>
      <c r="AG2319">
        <f t="shared" si="252"/>
        <v>4</v>
      </c>
      <c r="AH2319">
        <f t="shared" si="253"/>
        <v>344</v>
      </c>
      <c r="AI2319" t="str">
        <f t="shared" si="254"/>
        <v>Silver Customer</v>
      </c>
    </row>
    <row r="2320" spans="1:35" x14ac:dyDescent="0.3">
      <c r="A2320">
        <v>2383</v>
      </c>
      <c r="B2320" t="s">
        <v>6743</v>
      </c>
      <c r="C2320">
        <v>2147</v>
      </c>
      <c r="D2320" t="s">
        <v>24</v>
      </c>
      <c r="E2320" t="s">
        <v>25</v>
      </c>
      <c r="F2320">
        <v>9</v>
      </c>
      <c r="G2320" t="s">
        <v>4980</v>
      </c>
      <c r="H2320" t="s">
        <v>6744</v>
      </c>
      <c r="I2320" t="str">
        <f>VLOOKUP(A2320,[1]Transactions!$A$2:$Y$3480,8,FALSE)</f>
        <v>Mountain</v>
      </c>
      <c r="J2320">
        <f>VLOOKUP(A2320,[1]Transactions!$A$2:$Y$3480,13,FALSE)</f>
        <v>75.75</v>
      </c>
      <c r="K2320" s="4">
        <f>VLOOKUP(A2320,[1]Transactions!$A$2:$Y$3480,14,FALSE)</f>
        <v>34244</v>
      </c>
      <c r="M2320" t="b">
        <f>VLOOKUP(A2320,[1]Transactions!$A$2:$Y$3480,5,FALSE)</f>
        <v>0</v>
      </c>
      <c r="N2320" t="str">
        <f>VLOOKUP(A2320,[1]Transactions!$A$2:$Y$3480,6,FALSE)</f>
        <v>Approved</v>
      </c>
      <c r="O2320" t="str">
        <f>VLOOKUP(A2320,[1]Transactions!$A$1:$Y$3480,7,FALSE)</f>
        <v>Norco Bicycles</v>
      </c>
      <c r="P2320" t="s">
        <v>43</v>
      </c>
      <c r="Q2320">
        <v>34</v>
      </c>
      <c r="R2320" t="s">
        <v>1064</v>
      </c>
      <c r="S2320" t="s">
        <v>45</v>
      </c>
      <c r="T2320" t="s">
        <v>31</v>
      </c>
      <c r="U2320" t="s">
        <v>32</v>
      </c>
      <c r="V2320" t="s">
        <v>47</v>
      </c>
      <c r="W2320">
        <v>15</v>
      </c>
      <c r="X2320">
        <v>9</v>
      </c>
      <c r="Y2320">
        <v>13104.08</v>
      </c>
      <c r="Z2320">
        <v>7228.01</v>
      </c>
      <c r="AA2320">
        <v>42</v>
      </c>
      <c r="AB2320">
        <v>21</v>
      </c>
      <c r="AC2320">
        <v>9</v>
      </c>
      <c r="AD2320">
        <v>5876.07</v>
      </c>
      <c r="AE2320">
        <f t="shared" si="250"/>
        <v>3</v>
      </c>
      <c r="AF2320">
        <f t="shared" si="251"/>
        <v>2</v>
      </c>
      <c r="AG2320">
        <f t="shared" si="252"/>
        <v>1</v>
      </c>
      <c r="AH2320">
        <f t="shared" si="253"/>
        <v>321</v>
      </c>
      <c r="AI2320" t="str">
        <f t="shared" si="254"/>
        <v>Silver Customer</v>
      </c>
    </row>
    <row r="2321" spans="1:35" x14ac:dyDescent="0.3">
      <c r="A2321">
        <v>1580</v>
      </c>
      <c r="B2321" t="s">
        <v>6745</v>
      </c>
      <c r="C2321">
        <v>4227</v>
      </c>
      <c r="D2321" t="s">
        <v>53</v>
      </c>
      <c r="E2321" t="s">
        <v>25</v>
      </c>
      <c r="F2321">
        <v>3</v>
      </c>
      <c r="G2321" t="s">
        <v>6746</v>
      </c>
      <c r="H2321" t="s">
        <v>6747</v>
      </c>
      <c r="I2321" t="str">
        <f>VLOOKUP(A2321,[1]Transactions!$A$2:$Y$3480,8,FALSE)</f>
        <v>Road</v>
      </c>
      <c r="J2321">
        <f>VLOOKUP(A2321,[1]Transactions!$A$2:$Y$3480,13,FALSE)</f>
        <v>445.20999999999992</v>
      </c>
      <c r="K2321" s="4">
        <f>VLOOKUP(A2321,[1]Transactions!$A$2:$Y$3480,14,FALSE)</f>
        <v>40553</v>
      </c>
      <c r="M2321" t="b">
        <f>VLOOKUP(A2321,[1]Transactions!$A$2:$Y$3480,5,FALSE)</f>
        <v>0</v>
      </c>
      <c r="N2321" t="str">
        <f>VLOOKUP(A2321,[1]Transactions!$A$2:$Y$3480,6,FALSE)</f>
        <v>Approved</v>
      </c>
      <c r="O2321" t="str">
        <f>VLOOKUP(A2321,[1]Transactions!$A$1:$Y$3480,7,FALSE)</f>
        <v>Norco Bicycles</v>
      </c>
      <c r="P2321" t="s">
        <v>28</v>
      </c>
      <c r="Q2321">
        <v>23</v>
      </c>
      <c r="R2321" t="s">
        <v>161</v>
      </c>
      <c r="S2321" t="s">
        <v>57</v>
      </c>
      <c r="T2321" t="s">
        <v>46</v>
      </c>
      <c r="U2321" t="s">
        <v>32</v>
      </c>
      <c r="V2321" t="s">
        <v>47</v>
      </c>
      <c r="W2321">
        <v>5</v>
      </c>
      <c r="X2321">
        <v>8</v>
      </c>
      <c r="Y2321">
        <v>7454.81</v>
      </c>
      <c r="Z2321">
        <v>4229.8100000000004</v>
      </c>
      <c r="AA2321">
        <v>39</v>
      </c>
      <c r="AB2321">
        <v>55</v>
      </c>
      <c r="AC2321">
        <v>8</v>
      </c>
      <c r="AD2321">
        <v>3225</v>
      </c>
      <c r="AE2321">
        <f t="shared" si="250"/>
        <v>2</v>
      </c>
      <c r="AF2321">
        <f t="shared" si="251"/>
        <v>2</v>
      </c>
      <c r="AG2321">
        <f t="shared" si="252"/>
        <v>2</v>
      </c>
      <c r="AH2321">
        <f t="shared" si="253"/>
        <v>222</v>
      </c>
      <c r="AI2321" t="str">
        <f t="shared" si="254"/>
        <v>Gold Customerr</v>
      </c>
    </row>
    <row r="2322" spans="1:35" x14ac:dyDescent="0.3">
      <c r="A2322">
        <v>710</v>
      </c>
      <c r="B2322" t="s">
        <v>6748</v>
      </c>
      <c r="C2322">
        <v>2753</v>
      </c>
      <c r="D2322" t="s">
        <v>24</v>
      </c>
      <c r="E2322" t="s">
        <v>25</v>
      </c>
      <c r="F2322">
        <v>8</v>
      </c>
      <c r="G2322" t="s">
        <v>6749</v>
      </c>
      <c r="H2322" t="s">
        <v>6750</v>
      </c>
      <c r="I2322" t="str">
        <f>VLOOKUP(A2322,[1]Transactions!$A$2:$Y$3480,8,FALSE)</f>
        <v>Mountain</v>
      </c>
      <c r="J2322">
        <f>VLOOKUP(A2322,[1]Transactions!$A$2:$Y$3480,13,FALSE)</f>
        <v>114.93</v>
      </c>
      <c r="K2322" s="4">
        <f>VLOOKUP(A2322,[1]Transactions!$A$2:$Y$3480,14,FALSE)</f>
        <v>39298</v>
      </c>
      <c r="M2322" t="b">
        <f>VLOOKUP(A2322,[1]Transactions!$A$2:$Y$3480,5,FALSE)</f>
        <v>0</v>
      </c>
      <c r="N2322" t="str">
        <f>VLOOKUP(A2322,[1]Transactions!$A$2:$Y$3480,6,FALSE)</f>
        <v>Approved</v>
      </c>
      <c r="O2322" t="str">
        <f>VLOOKUP(A2322,[1]Transactions!$A$1:$Y$3480,7,FALSE)</f>
        <v>Trek Bicycles</v>
      </c>
      <c r="P2322" t="s">
        <v>28</v>
      </c>
      <c r="Q2322">
        <v>76</v>
      </c>
      <c r="R2322" t="s">
        <v>191</v>
      </c>
      <c r="S2322" t="s">
        <v>57</v>
      </c>
      <c r="T2322" t="s">
        <v>46</v>
      </c>
      <c r="U2322" t="s">
        <v>32</v>
      </c>
      <c r="V2322" t="s">
        <v>33</v>
      </c>
      <c r="W2322">
        <v>13</v>
      </c>
      <c r="X2322">
        <v>6</v>
      </c>
      <c r="Y2322">
        <v>7830.88</v>
      </c>
      <c r="Z2322">
        <v>2629.49</v>
      </c>
      <c r="AA2322">
        <v>50</v>
      </c>
      <c r="AB2322">
        <v>39</v>
      </c>
      <c r="AC2322">
        <v>6</v>
      </c>
      <c r="AD2322">
        <v>5201.3900000000003</v>
      </c>
      <c r="AE2322">
        <f t="shared" si="250"/>
        <v>3</v>
      </c>
      <c r="AF2322">
        <f t="shared" si="251"/>
        <v>3</v>
      </c>
      <c r="AG2322">
        <f t="shared" si="252"/>
        <v>1</v>
      </c>
      <c r="AH2322">
        <f t="shared" si="253"/>
        <v>331</v>
      </c>
      <c r="AI2322" t="str">
        <f t="shared" si="254"/>
        <v>Silver Customer</v>
      </c>
    </row>
    <row r="2323" spans="1:35" x14ac:dyDescent="0.3">
      <c r="A2323">
        <v>834</v>
      </c>
      <c r="B2323" t="s">
        <v>6751</v>
      </c>
      <c r="C2323">
        <v>3199</v>
      </c>
      <c r="D2323" t="s">
        <v>40</v>
      </c>
      <c r="E2323" t="s">
        <v>25</v>
      </c>
      <c r="F2323">
        <v>7</v>
      </c>
      <c r="G2323" t="s">
        <v>6752</v>
      </c>
      <c r="H2323" t="s">
        <v>6753</v>
      </c>
      <c r="I2323" t="str">
        <f>VLOOKUP(A2323,[1]Transactions!$A$2:$Y$3480,8,FALSE)</f>
        <v>Standard</v>
      </c>
      <c r="J2323">
        <f>VLOOKUP(A2323,[1]Transactions!$A$2:$Y$3480,13,FALSE)</f>
        <v>817.36</v>
      </c>
      <c r="K2323" s="4">
        <f>VLOOKUP(A2323,[1]Transactions!$A$2:$Y$3480,14,FALSE)</f>
        <v>36145</v>
      </c>
      <c r="M2323" t="b">
        <f>VLOOKUP(A2323,[1]Transactions!$A$2:$Y$3480,5,FALSE)</f>
        <v>0</v>
      </c>
      <c r="N2323" t="str">
        <f>VLOOKUP(A2323,[1]Transactions!$A$2:$Y$3480,6,FALSE)</f>
        <v>Approved</v>
      </c>
      <c r="O2323" t="str">
        <f>VLOOKUP(A2323,[1]Transactions!$A$1:$Y$3480,7,FALSE)</f>
        <v>Norco Bicycles</v>
      </c>
      <c r="P2323" t="s">
        <v>28</v>
      </c>
      <c r="Q2323">
        <v>37</v>
      </c>
      <c r="R2323" t="s">
        <v>364</v>
      </c>
      <c r="S2323" t="s">
        <v>45</v>
      </c>
      <c r="T2323" t="s">
        <v>31</v>
      </c>
      <c r="U2323" t="s">
        <v>32</v>
      </c>
      <c r="V2323" t="s">
        <v>47</v>
      </c>
      <c r="W2323">
        <v>3</v>
      </c>
      <c r="X2323">
        <v>4</v>
      </c>
      <c r="Y2323">
        <v>3595.53</v>
      </c>
      <c r="Z2323">
        <v>2873.23</v>
      </c>
      <c r="AA2323">
        <v>47</v>
      </c>
      <c r="AB2323">
        <v>18</v>
      </c>
      <c r="AC2323">
        <v>4</v>
      </c>
      <c r="AD2323">
        <v>722.3</v>
      </c>
      <c r="AE2323">
        <f t="shared" si="250"/>
        <v>3</v>
      </c>
      <c r="AF2323">
        <f t="shared" si="251"/>
        <v>4</v>
      </c>
      <c r="AG2323">
        <f t="shared" si="252"/>
        <v>4</v>
      </c>
      <c r="AH2323">
        <f t="shared" si="253"/>
        <v>344</v>
      </c>
      <c r="AI2323" t="str">
        <f t="shared" si="254"/>
        <v>Silver Customer</v>
      </c>
    </row>
    <row r="2324" spans="1:35" x14ac:dyDescent="0.3">
      <c r="A2324">
        <v>2802</v>
      </c>
      <c r="B2324" t="s">
        <v>6754</v>
      </c>
      <c r="C2324">
        <v>3377</v>
      </c>
      <c r="D2324" t="s">
        <v>40</v>
      </c>
      <c r="E2324" t="s">
        <v>25</v>
      </c>
      <c r="F2324">
        <v>1</v>
      </c>
      <c r="G2324" t="s">
        <v>6489</v>
      </c>
      <c r="H2324" t="s">
        <v>6755</v>
      </c>
      <c r="I2324" t="str">
        <f>VLOOKUP(A2324,[1]Transactions!$A$2:$Y$3480,8,FALSE)</f>
        <v>Standard</v>
      </c>
      <c r="J2324">
        <f>VLOOKUP(A2324,[1]Transactions!$A$2:$Y$3480,13,FALSE)</f>
        <v>356.5</v>
      </c>
      <c r="K2324" s="4">
        <f>VLOOKUP(A2324,[1]Transactions!$A$2:$Y$3480,14,FALSE)</f>
        <v>34071</v>
      </c>
      <c r="M2324" t="b">
        <f>VLOOKUP(A2324,[1]Transactions!$A$2:$Y$3480,5,FALSE)</f>
        <v>1</v>
      </c>
      <c r="N2324" t="str">
        <f>VLOOKUP(A2324,[1]Transactions!$A$2:$Y$3480,6,FALSE)</f>
        <v>Approved</v>
      </c>
      <c r="O2324" t="str">
        <f>VLOOKUP(A2324,[1]Transactions!$A$1:$Y$3480,7,FALSE)</f>
        <v>Solex</v>
      </c>
      <c r="P2324" t="s">
        <v>43</v>
      </c>
      <c r="Q2324">
        <v>36</v>
      </c>
      <c r="R2324" t="s">
        <v>826</v>
      </c>
      <c r="S2324" t="s">
        <v>45</v>
      </c>
      <c r="T2324" t="s">
        <v>31</v>
      </c>
      <c r="U2324" t="s">
        <v>32</v>
      </c>
      <c r="V2324" t="s">
        <v>47</v>
      </c>
      <c r="W2324">
        <v>3</v>
      </c>
      <c r="X2324">
        <v>3</v>
      </c>
      <c r="Y2324">
        <v>1370.06</v>
      </c>
      <c r="Z2324">
        <v>913.88</v>
      </c>
      <c r="AA2324">
        <v>23</v>
      </c>
      <c r="AB2324">
        <v>172</v>
      </c>
      <c r="AC2324">
        <v>3</v>
      </c>
      <c r="AD2324">
        <v>456.18</v>
      </c>
      <c r="AE2324">
        <f t="shared" si="250"/>
        <v>1</v>
      </c>
      <c r="AF2324">
        <f t="shared" si="251"/>
        <v>4</v>
      </c>
      <c r="AG2324">
        <f t="shared" si="252"/>
        <v>4</v>
      </c>
      <c r="AH2324">
        <f t="shared" si="253"/>
        <v>144</v>
      </c>
      <c r="AI2324" t="str">
        <f t="shared" si="254"/>
        <v>Bronz customer</v>
      </c>
    </row>
    <row r="2325" spans="1:35" x14ac:dyDescent="0.3">
      <c r="A2325">
        <v>943</v>
      </c>
      <c r="B2325" t="s">
        <v>6756</v>
      </c>
      <c r="C2325">
        <v>2113</v>
      </c>
      <c r="D2325" t="s">
        <v>24</v>
      </c>
      <c r="E2325" t="s">
        <v>25</v>
      </c>
      <c r="F2325">
        <v>11</v>
      </c>
      <c r="G2325" t="s">
        <v>3069</v>
      </c>
      <c r="H2325" t="s">
        <v>6757</v>
      </c>
      <c r="I2325" t="str">
        <f>VLOOKUP(A2325,[1]Transactions!$A$2:$Y$3480,8,FALSE)</f>
        <v>Standard</v>
      </c>
      <c r="J2325">
        <f>VLOOKUP(A2325,[1]Transactions!$A$2:$Y$3480,13,FALSE)</f>
        <v>812.44</v>
      </c>
      <c r="K2325" s="4">
        <f>VLOOKUP(A2325,[1]Transactions!$A$2:$Y$3480,14,FALSE)</f>
        <v>41848</v>
      </c>
      <c r="M2325" t="b">
        <f>VLOOKUP(A2325,[1]Transactions!$A$2:$Y$3480,5,FALSE)</f>
        <v>0</v>
      </c>
      <c r="N2325" t="str">
        <f>VLOOKUP(A2325,[1]Transactions!$A$2:$Y$3480,6,FALSE)</f>
        <v>Approved</v>
      </c>
      <c r="O2325" t="str">
        <f>VLOOKUP(A2325,[1]Transactions!$A$1:$Y$3480,7,FALSE)</f>
        <v>WeareA2B</v>
      </c>
      <c r="P2325" t="s">
        <v>28</v>
      </c>
      <c r="Q2325">
        <v>94</v>
      </c>
      <c r="R2325" t="s">
        <v>710</v>
      </c>
      <c r="S2325" t="s">
        <v>176</v>
      </c>
      <c r="T2325" t="s">
        <v>38</v>
      </c>
      <c r="U2325" t="s">
        <v>32</v>
      </c>
      <c r="V2325" t="s">
        <v>33</v>
      </c>
      <c r="W2325">
        <v>15</v>
      </c>
      <c r="X2325">
        <v>6</v>
      </c>
      <c r="Y2325">
        <v>7886.52</v>
      </c>
      <c r="Z2325">
        <v>2585.5700000000002</v>
      </c>
      <c r="AA2325">
        <v>41</v>
      </c>
      <c r="AB2325">
        <v>112</v>
      </c>
      <c r="AC2325">
        <v>6</v>
      </c>
      <c r="AD2325">
        <v>5300.95</v>
      </c>
      <c r="AE2325">
        <f t="shared" si="250"/>
        <v>1</v>
      </c>
      <c r="AF2325">
        <f t="shared" si="251"/>
        <v>3</v>
      </c>
      <c r="AG2325">
        <f t="shared" si="252"/>
        <v>1</v>
      </c>
      <c r="AH2325">
        <f t="shared" si="253"/>
        <v>131</v>
      </c>
      <c r="AI2325" t="str">
        <f t="shared" si="254"/>
        <v>Bronz customer</v>
      </c>
    </row>
    <row r="2326" spans="1:35" x14ac:dyDescent="0.3">
      <c r="A2326">
        <v>3235</v>
      </c>
      <c r="B2326" t="s">
        <v>6758</v>
      </c>
      <c r="C2326">
        <v>3169</v>
      </c>
      <c r="D2326" t="s">
        <v>40</v>
      </c>
      <c r="E2326" t="s">
        <v>25</v>
      </c>
      <c r="F2326">
        <v>9</v>
      </c>
      <c r="G2326" t="s">
        <v>3292</v>
      </c>
      <c r="H2326" t="s">
        <v>6759</v>
      </c>
      <c r="I2326" t="str">
        <f>VLOOKUP(A2326,[1]Transactions!$A$2:$Y$3480,8,FALSE)</f>
        <v>Standard</v>
      </c>
      <c r="J2326">
        <f>VLOOKUP(A2326,[1]Transactions!$A$2:$Y$3480,13,FALSE)</f>
        <v>502.47</v>
      </c>
      <c r="K2326" s="4">
        <f>VLOOKUP(A2326,[1]Transactions!$A$2:$Y$3480,14,FALSE)</f>
        <v>34071</v>
      </c>
      <c r="M2326" t="b">
        <f>VLOOKUP(A2326,[1]Transactions!$A$2:$Y$3480,5,FALSE)</f>
        <v>0</v>
      </c>
      <c r="N2326" t="str">
        <f>VLOOKUP(A2326,[1]Transactions!$A$2:$Y$3480,6,FALSE)</f>
        <v>Approved</v>
      </c>
      <c r="O2326" t="str">
        <f>VLOOKUP(A2326,[1]Transactions!$A$1:$Y$3480,7,FALSE)</f>
        <v>Solex</v>
      </c>
      <c r="P2326" t="s">
        <v>28</v>
      </c>
      <c r="Q2326">
        <v>88</v>
      </c>
      <c r="R2326" t="s">
        <v>127</v>
      </c>
      <c r="S2326" t="s">
        <v>176</v>
      </c>
      <c r="T2326" t="s">
        <v>38</v>
      </c>
      <c r="U2326" t="s">
        <v>32</v>
      </c>
      <c r="V2326" t="s">
        <v>33</v>
      </c>
      <c r="W2326">
        <v>12</v>
      </c>
      <c r="X2326">
        <v>1</v>
      </c>
      <c r="Y2326">
        <v>1163.8900000000001</v>
      </c>
      <c r="Z2326">
        <v>589.27</v>
      </c>
      <c r="AA2326">
        <v>55</v>
      </c>
      <c r="AB2326">
        <v>222</v>
      </c>
      <c r="AC2326">
        <v>1</v>
      </c>
      <c r="AD2326">
        <v>574.62</v>
      </c>
      <c r="AE2326">
        <f t="shared" si="250"/>
        <v>1</v>
      </c>
      <c r="AF2326">
        <f t="shared" si="251"/>
        <v>4</v>
      </c>
      <c r="AG2326">
        <f t="shared" si="252"/>
        <v>4</v>
      </c>
      <c r="AH2326">
        <f t="shared" si="253"/>
        <v>144</v>
      </c>
      <c r="AI2326" t="str">
        <f t="shared" si="254"/>
        <v>Bronz customer</v>
      </c>
    </row>
    <row r="2327" spans="1:35" x14ac:dyDescent="0.3">
      <c r="A2327">
        <v>1148</v>
      </c>
      <c r="B2327" t="s">
        <v>6760</v>
      </c>
      <c r="C2327">
        <v>2160</v>
      </c>
      <c r="D2327" t="s">
        <v>24</v>
      </c>
      <c r="E2327" t="s">
        <v>25</v>
      </c>
      <c r="F2327">
        <v>5</v>
      </c>
      <c r="G2327" t="s">
        <v>6761</v>
      </c>
      <c r="H2327" t="s">
        <v>6762</v>
      </c>
      <c r="I2327" t="str">
        <f>VLOOKUP(A2327,[1]Transactions!$A$2:$Y$3480,8,FALSE)</f>
        <v>Standard</v>
      </c>
      <c r="J2327">
        <f>VLOOKUP(A2327,[1]Transactions!$A$2:$Y$3480,13,FALSE)</f>
        <v>448.67999999999995</v>
      </c>
      <c r="K2327" s="4">
        <f>VLOOKUP(A2327,[1]Transactions!$A$2:$Y$3480,14,FALSE)</f>
        <v>42688</v>
      </c>
      <c r="M2327" t="b">
        <f>VLOOKUP(A2327,[1]Transactions!$A$2:$Y$3480,5,FALSE)</f>
        <v>0</v>
      </c>
      <c r="N2327" t="str">
        <f>VLOOKUP(A2327,[1]Transactions!$A$2:$Y$3480,6,FALSE)</f>
        <v>Approved</v>
      </c>
      <c r="O2327" t="str">
        <f>VLOOKUP(A2327,[1]Transactions!$A$1:$Y$3480,7,FALSE)</f>
        <v>Giant Bicycles</v>
      </c>
      <c r="P2327" t="s">
        <v>28</v>
      </c>
      <c r="Q2327">
        <v>60</v>
      </c>
      <c r="R2327" t="s">
        <v>504</v>
      </c>
      <c r="S2327" t="s">
        <v>45</v>
      </c>
      <c r="T2327" t="s">
        <v>46</v>
      </c>
      <c r="U2327" t="s">
        <v>32</v>
      </c>
      <c r="V2327" t="s">
        <v>47</v>
      </c>
      <c r="W2327">
        <v>5</v>
      </c>
      <c r="X2327">
        <v>3</v>
      </c>
      <c r="Y2327">
        <v>3426.09</v>
      </c>
      <c r="Z2327">
        <v>1736.34</v>
      </c>
      <c r="AA2327">
        <v>32</v>
      </c>
      <c r="AB2327">
        <v>8</v>
      </c>
      <c r="AC2327">
        <v>3</v>
      </c>
      <c r="AD2327">
        <v>1689.75</v>
      </c>
      <c r="AE2327">
        <f t="shared" si="250"/>
        <v>4</v>
      </c>
      <c r="AF2327">
        <f t="shared" si="251"/>
        <v>4</v>
      </c>
      <c r="AG2327">
        <f t="shared" si="252"/>
        <v>4</v>
      </c>
      <c r="AH2327">
        <f t="shared" si="253"/>
        <v>444</v>
      </c>
      <c r="AI2327" t="str">
        <f t="shared" si="254"/>
        <v>Platinum Customer</v>
      </c>
    </row>
    <row r="2328" spans="1:35" x14ac:dyDescent="0.3">
      <c r="A2328">
        <v>397</v>
      </c>
      <c r="B2328" t="s">
        <v>6763</v>
      </c>
      <c r="C2328">
        <v>4124</v>
      </c>
      <c r="D2328" t="s">
        <v>53</v>
      </c>
      <c r="E2328" t="s">
        <v>25</v>
      </c>
      <c r="F2328">
        <v>7</v>
      </c>
      <c r="G2328" t="s">
        <v>6764</v>
      </c>
      <c r="H2328" t="s">
        <v>6765</v>
      </c>
      <c r="I2328" t="str">
        <f>VLOOKUP(A2328,[1]Transactions!$A$2:$Y$3480,8,FALSE)</f>
        <v>Standard</v>
      </c>
      <c r="J2328">
        <f>VLOOKUP(A2328,[1]Transactions!$A$2:$Y$3480,13,FALSE)</f>
        <v>1279.3999999999999</v>
      </c>
      <c r="K2328" s="4">
        <f>VLOOKUP(A2328,[1]Transactions!$A$2:$Y$3480,14,FALSE)</f>
        <v>39915</v>
      </c>
      <c r="M2328" t="b">
        <f>VLOOKUP(A2328,[1]Transactions!$A$2:$Y$3480,5,FALSE)</f>
        <v>0</v>
      </c>
      <c r="N2328" t="str">
        <f>VLOOKUP(A2328,[1]Transactions!$A$2:$Y$3480,6,FALSE)</f>
        <v>Approved</v>
      </c>
      <c r="O2328" t="str">
        <f>VLOOKUP(A2328,[1]Transactions!$A$1:$Y$3480,7,FALSE)</f>
        <v>WeareA2B</v>
      </c>
      <c r="P2328" t="s">
        <v>43</v>
      </c>
      <c r="Q2328">
        <v>86</v>
      </c>
      <c r="R2328" t="s">
        <v>321</v>
      </c>
      <c r="S2328" t="s">
        <v>45</v>
      </c>
      <c r="T2328" t="s">
        <v>38</v>
      </c>
      <c r="U2328" t="s">
        <v>32</v>
      </c>
      <c r="V2328" t="s">
        <v>33</v>
      </c>
      <c r="W2328">
        <v>5</v>
      </c>
      <c r="X2328">
        <v>5</v>
      </c>
      <c r="Y2328">
        <v>3791.1</v>
      </c>
      <c r="Z2328">
        <v>1173.0999999999999</v>
      </c>
      <c r="AA2328">
        <v>39</v>
      </c>
      <c r="AB2328">
        <v>45</v>
      </c>
      <c r="AC2328">
        <v>5</v>
      </c>
      <c r="AD2328">
        <v>2618</v>
      </c>
      <c r="AE2328">
        <f t="shared" si="250"/>
        <v>2</v>
      </c>
      <c r="AF2328">
        <f>_xlfn.IFS(AC2328&gt;=14,1,AND(AC2328&lt;=14,AC2328&gt;7),2,AND(AC2328&lt;=7,AC2328&gt;=5),3,AND(AC2328&lt;=4,AC2328&gt;0),4)</f>
        <v>3</v>
      </c>
      <c r="AG2328">
        <f t="shared" si="252"/>
        <v>3</v>
      </c>
      <c r="AH2328">
        <f t="shared" si="253"/>
        <v>233</v>
      </c>
      <c r="AI2328" t="str">
        <f t="shared" si="254"/>
        <v>Gold Customerr</v>
      </c>
    </row>
    <row r="2329" spans="1:35" x14ac:dyDescent="0.3">
      <c r="A2329">
        <v>756</v>
      </c>
      <c r="B2329" t="s">
        <v>6766</v>
      </c>
      <c r="C2329">
        <v>3750</v>
      </c>
      <c r="D2329" t="s">
        <v>40</v>
      </c>
      <c r="E2329" t="s">
        <v>25</v>
      </c>
      <c r="F2329">
        <v>7</v>
      </c>
      <c r="G2329" t="s">
        <v>6767</v>
      </c>
      <c r="H2329" t="s">
        <v>2881</v>
      </c>
      <c r="I2329" t="str">
        <f>VLOOKUP(A2329,[1]Transactions!$A$2:$Y$3480,8,FALSE)</f>
        <v>Standard</v>
      </c>
      <c r="J2329">
        <f>VLOOKUP(A2329,[1]Transactions!$A$2:$Y$3480,13,FALSE)</f>
        <v>217.51</v>
      </c>
      <c r="K2329" s="4">
        <f>VLOOKUP(A2329,[1]Transactions!$A$2:$Y$3480,14,FALSE)</f>
        <v>40779</v>
      </c>
      <c r="M2329" t="b">
        <f>VLOOKUP(A2329,[1]Transactions!$A$2:$Y$3480,5,FALSE)</f>
        <v>1</v>
      </c>
      <c r="N2329" t="str">
        <f>VLOOKUP(A2329,[1]Transactions!$A$2:$Y$3480,6,FALSE)</f>
        <v>Approved</v>
      </c>
      <c r="O2329" t="str">
        <f>VLOOKUP(A2329,[1]Transactions!$A$1:$Y$3480,7,FALSE)</f>
        <v>Giant Bicycles</v>
      </c>
      <c r="P2329" t="s">
        <v>43</v>
      </c>
      <c r="Q2329">
        <v>65</v>
      </c>
      <c r="R2329" t="s">
        <v>1219</v>
      </c>
      <c r="S2329" t="s">
        <v>119</v>
      </c>
      <c r="T2329" t="s">
        <v>31</v>
      </c>
      <c r="U2329" t="s">
        <v>32</v>
      </c>
      <c r="V2329" t="s">
        <v>33</v>
      </c>
      <c r="W2329">
        <v>16</v>
      </c>
      <c r="X2329">
        <v>6</v>
      </c>
      <c r="Y2329">
        <v>3859.17</v>
      </c>
      <c r="Z2329">
        <v>1737.56</v>
      </c>
      <c r="AA2329">
        <v>45</v>
      </c>
      <c r="AB2329">
        <v>25</v>
      </c>
      <c r="AC2329">
        <v>6</v>
      </c>
      <c r="AD2329">
        <v>2121.61</v>
      </c>
      <c r="AE2329">
        <f t="shared" si="250"/>
        <v>3</v>
      </c>
      <c r="AF2329">
        <f t="shared" si="251"/>
        <v>3</v>
      </c>
      <c r="AG2329">
        <f t="shared" si="252"/>
        <v>3</v>
      </c>
      <c r="AH2329">
        <f t="shared" si="253"/>
        <v>333</v>
      </c>
      <c r="AI2329" t="str">
        <f t="shared" si="254"/>
        <v>Silver Customer</v>
      </c>
    </row>
    <row r="2330" spans="1:35" x14ac:dyDescent="0.3">
      <c r="A2330">
        <v>1534</v>
      </c>
      <c r="B2330" t="s">
        <v>6768</v>
      </c>
      <c r="C2330">
        <v>2168</v>
      </c>
      <c r="D2330" t="s">
        <v>24</v>
      </c>
      <c r="E2330" t="s">
        <v>25</v>
      </c>
      <c r="F2330">
        <v>9</v>
      </c>
      <c r="G2330" t="s">
        <v>6769</v>
      </c>
      <c r="H2330" t="s">
        <v>6770</v>
      </c>
      <c r="I2330" t="str">
        <f>VLOOKUP(A2330,[1]Transactions!$A$2:$Y$3480,8,FALSE)</f>
        <v>Standard</v>
      </c>
      <c r="J2330">
        <f>VLOOKUP(A2330,[1]Transactions!$A$2:$Y$3480,13,FALSE)</f>
        <v>903.11</v>
      </c>
      <c r="K2330" s="4">
        <f>VLOOKUP(A2330,[1]Transactions!$A$2:$Y$3480,14,FALSE)</f>
        <v>40618</v>
      </c>
      <c r="M2330" t="b">
        <f>VLOOKUP(A2330,[1]Transactions!$A$2:$Y$3480,5,FALSE)</f>
        <v>1</v>
      </c>
      <c r="N2330" t="str">
        <f>VLOOKUP(A2330,[1]Transactions!$A$2:$Y$3480,6,FALSE)</f>
        <v>Approved</v>
      </c>
      <c r="O2330" t="str">
        <f>VLOOKUP(A2330,[1]Transactions!$A$1:$Y$3480,7,FALSE)</f>
        <v>Trek Bicycles</v>
      </c>
      <c r="P2330" t="s">
        <v>43</v>
      </c>
      <c r="Q2330">
        <v>74</v>
      </c>
      <c r="R2330" t="s">
        <v>392</v>
      </c>
      <c r="S2330" t="s">
        <v>119</v>
      </c>
      <c r="T2330" t="s">
        <v>31</v>
      </c>
      <c r="U2330" t="s">
        <v>32</v>
      </c>
      <c r="V2330" t="s">
        <v>47</v>
      </c>
      <c r="W2330">
        <v>4</v>
      </c>
      <c r="X2330">
        <v>7</v>
      </c>
      <c r="Y2330">
        <v>7048.71</v>
      </c>
      <c r="Z2330">
        <v>3804.39</v>
      </c>
      <c r="AA2330">
        <v>21</v>
      </c>
      <c r="AB2330">
        <v>46</v>
      </c>
      <c r="AC2330">
        <v>7</v>
      </c>
      <c r="AD2330">
        <v>3244.32</v>
      </c>
      <c r="AE2330">
        <f t="shared" si="250"/>
        <v>2</v>
      </c>
      <c r="AF2330">
        <f t="shared" si="251"/>
        <v>3</v>
      </c>
      <c r="AG2330">
        <f t="shared" si="252"/>
        <v>2</v>
      </c>
      <c r="AH2330">
        <f t="shared" si="253"/>
        <v>232</v>
      </c>
      <c r="AI2330" t="str">
        <f t="shared" si="254"/>
        <v>Gold Customerr</v>
      </c>
    </row>
    <row r="2331" spans="1:35" x14ac:dyDescent="0.3">
      <c r="A2331">
        <v>3458</v>
      </c>
      <c r="B2331" t="s">
        <v>6771</v>
      </c>
      <c r="C2331">
        <v>2096</v>
      </c>
      <c r="D2331" t="s">
        <v>24</v>
      </c>
      <c r="E2331" t="s">
        <v>25</v>
      </c>
      <c r="F2331">
        <v>9</v>
      </c>
      <c r="G2331" t="s">
        <v>6772</v>
      </c>
      <c r="H2331" t="s">
        <v>6773</v>
      </c>
      <c r="I2331" t="str">
        <f>VLOOKUP(A2331,[1]Transactions!$A$2:$Y$3480,8,FALSE)</f>
        <v>Standard</v>
      </c>
      <c r="J2331">
        <f>VLOOKUP(A2331,[1]Transactions!$A$2:$Y$3480,13,FALSE)</f>
        <v>1069.5500000000002</v>
      </c>
      <c r="K2331" s="4">
        <f>VLOOKUP(A2331,[1]Transactions!$A$2:$Y$3480,14,FALSE)</f>
        <v>38216</v>
      </c>
      <c r="M2331" t="b">
        <f>VLOOKUP(A2331,[1]Transactions!$A$2:$Y$3480,5,FALSE)</f>
        <v>1</v>
      </c>
      <c r="N2331" t="str">
        <f>VLOOKUP(A2331,[1]Transactions!$A$2:$Y$3480,6,FALSE)</f>
        <v>Approved</v>
      </c>
      <c r="O2331" t="str">
        <f>VLOOKUP(A2331,[1]Transactions!$A$1:$Y$3480,7,FALSE)</f>
        <v>WeareA2B</v>
      </c>
      <c r="P2331" t="s">
        <v>28</v>
      </c>
      <c r="Q2331">
        <v>35</v>
      </c>
      <c r="R2331" t="s">
        <v>230</v>
      </c>
      <c r="S2331" t="s">
        <v>119</v>
      </c>
      <c r="T2331" t="s">
        <v>46</v>
      </c>
      <c r="U2331" t="s">
        <v>32</v>
      </c>
      <c r="V2331" t="s">
        <v>33</v>
      </c>
      <c r="W2331">
        <v>19</v>
      </c>
      <c r="X2331">
        <v>3</v>
      </c>
      <c r="Y2331">
        <v>4554.71</v>
      </c>
      <c r="Z2331">
        <v>2814.34</v>
      </c>
      <c r="AA2331">
        <v>42</v>
      </c>
      <c r="AB2331">
        <v>108</v>
      </c>
      <c r="AC2331">
        <v>3</v>
      </c>
      <c r="AD2331">
        <v>1740.37</v>
      </c>
      <c r="AE2331">
        <f t="shared" si="250"/>
        <v>1</v>
      </c>
      <c r="AF2331">
        <f t="shared" si="251"/>
        <v>4</v>
      </c>
      <c r="AG2331">
        <f t="shared" si="252"/>
        <v>4</v>
      </c>
      <c r="AH2331">
        <f t="shared" si="253"/>
        <v>144</v>
      </c>
      <c r="AI2331" t="str">
        <f t="shared" si="254"/>
        <v>Bronz customer</v>
      </c>
    </row>
    <row r="2332" spans="1:35" x14ac:dyDescent="0.3">
      <c r="A2332">
        <v>2183</v>
      </c>
      <c r="B2332" t="s">
        <v>6774</v>
      </c>
      <c r="C2332">
        <v>4132</v>
      </c>
      <c r="D2332" t="s">
        <v>53</v>
      </c>
      <c r="E2332" t="s">
        <v>25</v>
      </c>
      <c r="F2332">
        <v>4</v>
      </c>
      <c r="G2332" t="s">
        <v>6775</v>
      </c>
      <c r="H2332" t="s">
        <v>6776</v>
      </c>
      <c r="I2332" t="str">
        <f>VLOOKUP(A2332,[1]Transactions!$A$2:$Y$3480,8,FALSE)</f>
        <v>Standard</v>
      </c>
      <c r="J2332">
        <f>VLOOKUP(A2332,[1]Transactions!$A$2:$Y$3480,13,FALSE)</f>
        <v>144.26</v>
      </c>
      <c r="K2332" s="4">
        <f>VLOOKUP(A2332,[1]Transactions!$A$2:$Y$3480,14,FALSE)</f>
        <v>35560</v>
      </c>
      <c r="M2332" t="b">
        <f>VLOOKUP(A2332,[1]Transactions!$A$2:$Y$3480,5,FALSE)</f>
        <v>0</v>
      </c>
      <c r="N2332" t="str">
        <f>VLOOKUP(A2332,[1]Transactions!$A$2:$Y$3480,6,FALSE)</f>
        <v>Approved</v>
      </c>
      <c r="O2332" t="str">
        <f>VLOOKUP(A2332,[1]Transactions!$A$1:$Y$3480,7,FALSE)</f>
        <v>Giant Bicycles</v>
      </c>
      <c r="P2332" t="s">
        <v>43</v>
      </c>
      <c r="Q2332">
        <v>61</v>
      </c>
      <c r="R2332" t="s">
        <v>6296</v>
      </c>
      <c r="S2332" t="s">
        <v>119</v>
      </c>
      <c r="T2332" t="s">
        <v>31</v>
      </c>
      <c r="U2332" t="s">
        <v>32</v>
      </c>
      <c r="V2332" t="s">
        <v>33</v>
      </c>
      <c r="W2332">
        <v>7</v>
      </c>
      <c r="X2332">
        <v>14</v>
      </c>
      <c r="Y2332">
        <v>19071.32</v>
      </c>
      <c r="Z2332">
        <v>12558.02</v>
      </c>
      <c r="AA2332">
        <v>48</v>
      </c>
      <c r="AB2332">
        <v>8</v>
      </c>
      <c r="AC2332">
        <v>14</v>
      </c>
      <c r="AD2332">
        <v>6513.3</v>
      </c>
      <c r="AE2332">
        <f t="shared" si="250"/>
        <v>4</v>
      </c>
      <c r="AF2332">
        <f t="shared" si="251"/>
        <v>1</v>
      </c>
      <c r="AG2332">
        <f t="shared" si="252"/>
        <v>1</v>
      </c>
      <c r="AH2332">
        <f t="shared" si="253"/>
        <v>411</v>
      </c>
      <c r="AI2332" t="str">
        <f t="shared" si="254"/>
        <v>Silver Customer</v>
      </c>
    </row>
    <row r="2333" spans="1:35" x14ac:dyDescent="0.3">
      <c r="A2333">
        <v>2368</v>
      </c>
      <c r="B2333" t="s">
        <v>6777</v>
      </c>
      <c r="C2333">
        <v>2284</v>
      </c>
      <c r="D2333" t="s">
        <v>24</v>
      </c>
      <c r="E2333" t="s">
        <v>25</v>
      </c>
      <c r="F2333">
        <v>5</v>
      </c>
      <c r="G2333" t="s">
        <v>1890</v>
      </c>
      <c r="H2333" t="s">
        <v>6778</v>
      </c>
      <c r="I2333" t="str">
        <f>VLOOKUP(A2333,[1]Transactions!$A$2:$Y$3480,8,FALSE)</f>
        <v>Standard</v>
      </c>
      <c r="J2333">
        <f>VLOOKUP(A2333,[1]Transactions!$A$2:$Y$3480,13,FALSE)</f>
        <v>1215.3399999999999</v>
      </c>
      <c r="K2333" s="4">
        <f>VLOOKUP(A2333,[1]Transactions!$A$2:$Y$3480,14,FALSE)</f>
        <v>37668</v>
      </c>
      <c r="M2333" t="b">
        <f>VLOOKUP(A2333,[1]Transactions!$A$2:$Y$3480,5,FALSE)</f>
        <v>1</v>
      </c>
      <c r="N2333" t="str">
        <f>VLOOKUP(A2333,[1]Transactions!$A$2:$Y$3480,6,FALSE)</f>
        <v>Approved</v>
      </c>
      <c r="O2333" t="str">
        <f>VLOOKUP(A2333,[1]Transactions!$A$1:$Y$3480,7,FALSE)</f>
        <v>Solex</v>
      </c>
      <c r="P2333" t="s">
        <v>43</v>
      </c>
      <c r="Q2333">
        <v>98</v>
      </c>
      <c r="R2333" t="s">
        <v>210</v>
      </c>
      <c r="S2333" t="s">
        <v>119</v>
      </c>
      <c r="T2333" t="s">
        <v>31</v>
      </c>
      <c r="U2333" t="s">
        <v>32</v>
      </c>
      <c r="V2333" t="s">
        <v>47</v>
      </c>
      <c r="W2333">
        <v>10</v>
      </c>
      <c r="X2333">
        <v>6</v>
      </c>
      <c r="Y2333">
        <v>7617.1</v>
      </c>
      <c r="Z2333">
        <v>2941.13</v>
      </c>
      <c r="AA2333">
        <v>27</v>
      </c>
      <c r="AB2333">
        <v>74</v>
      </c>
      <c r="AC2333">
        <v>6</v>
      </c>
      <c r="AD2333">
        <v>4675.97</v>
      </c>
      <c r="AE2333">
        <f t="shared" si="250"/>
        <v>2</v>
      </c>
      <c r="AF2333">
        <f t="shared" si="251"/>
        <v>3</v>
      </c>
      <c r="AG2333">
        <f t="shared" si="252"/>
        <v>1</v>
      </c>
      <c r="AH2333">
        <f t="shared" si="253"/>
        <v>231</v>
      </c>
      <c r="AI2333" t="str">
        <f t="shared" si="254"/>
        <v>Gold Customerr</v>
      </c>
    </row>
    <row r="2334" spans="1:35" x14ac:dyDescent="0.3">
      <c r="A2334">
        <v>2668</v>
      </c>
      <c r="B2334" t="s">
        <v>6779</v>
      </c>
      <c r="C2334">
        <v>4226</v>
      </c>
      <c r="D2334" t="s">
        <v>53</v>
      </c>
      <c r="E2334" t="s">
        <v>25</v>
      </c>
      <c r="F2334">
        <v>8</v>
      </c>
      <c r="G2334" t="s">
        <v>6780</v>
      </c>
      <c r="H2334" t="s">
        <v>6781</v>
      </c>
      <c r="I2334" t="str">
        <f>VLOOKUP(A2334,[1]Transactions!$A$2:$Y$3480,8,FALSE)</f>
        <v>Road</v>
      </c>
      <c r="J2334">
        <f>VLOOKUP(A2334,[1]Transactions!$A$2:$Y$3480,13,FALSE)</f>
        <v>1295.43</v>
      </c>
      <c r="K2334" s="4">
        <f>VLOOKUP(A2334,[1]Transactions!$A$2:$Y$3480,14,FALSE)</f>
        <v>37823</v>
      </c>
      <c r="M2334" t="b">
        <f>VLOOKUP(A2334,[1]Transactions!$A$2:$Y$3480,5,FALSE)</f>
        <v>0</v>
      </c>
      <c r="N2334" t="str">
        <f>VLOOKUP(A2334,[1]Transactions!$A$2:$Y$3480,6,FALSE)</f>
        <v>Approved</v>
      </c>
      <c r="O2334" t="str">
        <f>VLOOKUP(A2334,[1]Transactions!$A$1:$Y$3480,7,FALSE)</f>
        <v>Trek Bicycles</v>
      </c>
      <c r="P2334" t="s">
        <v>28</v>
      </c>
      <c r="Q2334">
        <v>27</v>
      </c>
      <c r="R2334" t="s">
        <v>793</v>
      </c>
      <c r="S2334" t="s">
        <v>30</v>
      </c>
      <c r="T2334" t="s">
        <v>31</v>
      </c>
      <c r="U2334" t="s">
        <v>32</v>
      </c>
      <c r="V2334" t="s">
        <v>47</v>
      </c>
      <c r="W2334">
        <v>18</v>
      </c>
      <c r="X2334">
        <v>5</v>
      </c>
      <c r="Y2334">
        <v>3342.3</v>
      </c>
      <c r="Z2334">
        <v>1799.89</v>
      </c>
      <c r="AA2334">
        <v>42</v>
      </c>
      <c r="AB2334">
        <v>61</v>
      </c>
      <c r="AC2334">
        <v>5</v>
      </c>
      <c r="AD2334">
        <v>1542.41</v>
      </c>
      <c r="AE2334">
        <f t="shared" si="250"/>
        <v>2</v>
      </c>
      <c r="AF2334">
        <f>_xlfn.IFS(AC2334&gt;=14,1,AND(AC2334&lt;=14,AC2334&gt;7),2,AND(AC2334&lt;=7,AC2334&gt;=5),3,AND(AC2334&lt;=4,AC2334&gt;0),4)</f>
        <v>3</v>
      </c>
      <c r="AG2334">
        <f t="shared" si="252"/>
        <v>4</v>
      </c>
      <c r="AH2334">
        <f t="shared" si="253"/>
        <v>234</v>
      </c>
      <c r="AI2334" t="str">
        <f t="shared" si="254"/>
        <v>Gold Customerr</v>
      </c>
    </row>
    <row r="2335" spans="1:35" x14ac:dyDescent="0.3">
      <c r="A2335">
        <v>38</v>
      </c>
      <c r="B2335" t="s">
        <v>6782</v>
      </c>
      <c r="C2335">
        <v>4805</v>
      </c>
      <c r="D2335" t="s">
        <v>53</v>
      </c>
      <c r="E2335" t="s">
        <v>25</v>
      </c>
      <c r="F2335">
        <v>4</v>
      </c>
      <c r="G2335" t="s">
        <v>6783</v>
      </c>
      <c r="H2335" t="s">
        <v>6784</v>
      </c>
      <c r="I2335" t="str">
        <f>VLOOKUP(A2335,[1]Transactions!$A$2:$Y$3480,8,FALSE)</f>
        <v>Standard</v>
      </c>
      <c r="J2335">
        <f>VLOOKUP(A2335,[1]Transactions!$A$2:$Y$3480,13,FALSE)</f>
        <v>17.869999999999997</v>
      </c>
      <c r="K2335" s="4">
        <f>VLOOKUP(A2335,[1]Transactions!$A$2:$Y$3480,14,FALSE)</f>
        <v>33549</v>
      </c>
      <c r="M2335" t="b">
        <f>VLOOKUP(A2335,[1]Transactions!$A$2:$Y$3480,5,FALSE)</f>
        <v>0</v>
      </c>
      <c r="N2335" t="str">
        <f>VLOOKUP(A2335,[1]Transactions!$A$2:$Y$3480,6,FALSE)</f>
        <v>Approved</v>
      </c>
      <c r="O2335" t="str">
        <f>VLOOKUP(A2335,[1]Transactions!$A$1:$Y$3480,7,FALSE)</f>
        <v>Solex</v>
      </c>
      <c r="P2335" t="s">
        <v>43</v>
      </c>
      <c r="Q2335">
        <v>37</v>
      </c>
      <c r="R2335" t="s">
        <v>368</v>
      </c>
      <c r="S2335" t="s">
        <v>45</v>
      </c>
      <c r="T2335" t="s">
        <v>38</v>
      </c>
      <c r="U2335" t="s">
        <v>32</v>
      </c>
      <c r="V2335" t="s">
        <v>47</v>
      </c>
      <c r="W2335">
        <v>20</v>
      </c>
      <c r="X2335">
        <v>4</v>
      </c>
      <c r="Y2335">
        <v>4502.59</v>
      </c>
      <c r="Z2335">
        <v>2477.25</v>
      </c>
      <c r="AA2335">
        <v>64</v>
      </c>
      <c r="AB2335">
        <v>50</v>
      </c>
      <c r="AC2335">
        <v>4</v>
      </c>
      <c r="AD2335">
        <v>2025.34</v>
      </c>
      <c r="AE2335">
        <f t="shared" si="250"/>
        <v>2</v>
      </c>
      <c r="AF2335">
        <f t="shared" si="251"/>
        <v>4</v>
      </c>
      <c r="AG2335">
        <f t="shared" si="252"/>
        <v>3</v>
      </c>
      <c r="AH2335">
        <f t="shared" si="253"/>
        <v>243</v>
      </c>
      <c r="AI2335" t="str">
        <f t="shared" si="254"/>
        <v>Gold Customerr</v>
      </c>
    </row>
    <row r="2336" spans="1:35" x14ac:dyDescent="0.3">
      <c r="A2336">
        <v>2607</v>
      </c>
      <c r="B2336" t="s">
        <v>6785</v>
      </c>
      <c r="C2336">
        <v>3071</v>
      </c>
      <c r="D2336" t="s">
        <v>40</v>
      </c>
      <c r="E2336" t="s">
        <v>25</v>
      </c>
      <c r="F2336">
        <v>10</v>
      </c>
      <c r="G2336" t="s">
        <v>6786</v>
      </c>
      <c r="H2336" t="s">
        <v>6787</v>
      </c>
      <c r="I2336" t="str">
        <f>VLOOKUP(A2336,[1]Transactions!$A$2:$Y$3480,8,FALSE)</f>
        <v>Road</v>
      </c>
      <c r="J2336">
        <f>VLOOKUP(A2336,[1]Transactions!$A$2:$Y$3480,13,FALSE)</f>
        <v>4.8</v>
      </c>
      <c r="K2336" s="4">
        <f>VLOOKUP(A2336,[1]Transactions!$A$2:$Y$3480,14,FALSE)</f>
        <v>39880</v>
      </c>
      <c r="M2336" t="b">
        <f>VLOOKUP(A2336,[1]Transactions!$A$2:$Y$3480,5,FALSE)</f>
        <v>0</v>
      </c>
      <c r="N2336" t="str">
        <f>VLOOKUP(A2336,[1]Transactions!$A$2:$Y$3480,6,FALSE)</f>
        <v>Approved</v>
      </c>
      <c r="O2336" t="str">
        <f>VLOOKUP(A2336,[1]Transactions!$A$1:$Y$3480,7,FALSE)</f>
        <v>OHM Cycles</v>
      </c>
      <c r="P2336" t="s">
        <v>28</v>
      </c>
      <c r="Q2336">
        <v>90</v>
      </c>
      <c r="R2336" t="s">
        <v>234</v>
      </c>
      <c r="S2336" t="s">
        <v>30</v>
      </c>
      <c r="T2336" t="s">
        <v>38</v>
      </c>
      <c r="U2336" t="s">
        <v>32</v>
      </c>
      <c r="V2336" t="s">
        <v>33</v>
      </c>
      <c r="W2336">
        <v>7</v>
      </c>
      <c r="X2336">
        <v>8</v>
      </c>
      <c r="Y2336">
        <v>7870.34</v>
      </c>
      <c r="Z2336">
        <v>5926.83</v>
      </c>
      <c r="AA2336">
        <v>28</v>
      </c>
      <c r="AB2336">
        <v>5</v>
      </c>
      <c r="AC2336">
        <v>8</v>
      </c>
      <c r="AD2336">
        <v>1943.51</v>
      </c>
      <c r="AE2336">
        <f t="shared" si="250"/>
        <v>4</v>
      </c>
      <c r="AF2336">
        <f t="shared" si="251"/>
        <v>2</v>
      </c>
      <c r="AG2336">
        <f t="shared" si="252"/>
        <v>3</v>
      </c>
      <c r="AH2336">
        <f t="shared" si="253"/>
        <v>423</v>
      </c>
      <c r="AI2336" t="str">
        <f t="shared" si="254"/>
        <v>Platinum Customer</v>
      </c>
    </row>
    <row r="2337" spans="1:35" x14ac:dyDescent="0.3">
      <c r="A2337">
        <v>1737</v>
      </c>
      <c r="B2337" t="s">
        <v>6788</v>
      </c>
      <c r="C2337">
        <v>4121</v>
      </c>
      <c r="D2337" t="s">
        <v>53</v>
      </c>
      <c r="E2337" t="s">
        <v>25</v>
      </c>
      <c r="F2337">
        <v>8</v>
      </c>
      <c r="G2337" t="s">
        <v>4691</v>
      </c>
      <c r="H2337" t="s">
        <v>6789</v>
      </c>
      <c r="I2337" t="str">
        <f>VLOOKUP(A2337,[1]Transactions!$A$2:$Y$3480,8,FALSE)</f>
        <v>Standard</v>
      </c>
      <c r="J2337">
        <f>VLOOKUP(A2337,[1]Transactions!$A$2:$Y$3480,13,FALSE)</f>
        <v>751.02</v>
      </c>
      <c r="K2337" s="4">
        <f>VLOOKUP(A2337,[1]Transactions!$A$2:$Y$3480,14,FALSE)</f>
        <v>39427</v>
      </c>
      <c r="M2337" t="b">
        <f>VLOOKUP(A2337,[1]Transactions!$A$2:$Y$3480,5,FALSE)</f>
        <v>1</v>
      </c>
      <c r="N2337" t="str">
        <f>VLOOKUP(A2337,[1]Transactions!$A$2:$Y$3480,6,FALSE)</f>
        <v>Approved</v>
      </c>
      <c r="O2337" t="str">
        <f>VLOOKUP(A2337,[1]Transactions!$A$1:$Y$3480,7,FALSE)</f>
        <v>Solex</v>
      </c>
      <c r="P2337" t="s">
        <v>43</v>
      </c>
      <c r="Q2337">
        <v>21</v>
      </c>
      <c r="R2337" t="s">
        <v>665</v>
      </c>
      <c r="S2337" t="s">
        <v>176</v>
      </c>
      <c r="T2337" t="s">
        <v>38</v>
      </c>
      <c r="U2337" t="s">
        <v>32</v>
      </c>
      <c r="V2337" t="s">
        <v>33</v>
      </c>
      <c r="W2337">
        <v>13</v>
      </c>
      <c r="X2337">
        <v>3</v>
      </c>
      <c r="Y2337">
        <v>4477.58</v>
      </c>
      <c r="Z2337">
        <v>946.49</v>
      </c>
      <c r="AA2337">
        <v>44</v>
      </c>
      <c r="AB2337">
        <v>45</v>
      </c>
      <c r="AC2337">
        <v>3</v>
      </c>
      <c r="AD2337">
        <v>3531.09</v>
      </c>
      <c r="AE2337">
        <f t="shared" si="250"/>
        <v>2</v>
      </c>
      <c r="AF2337">
        <f t="shared" si="251"/>
        <v>4</v>
      </c>
      <c r="AG2337">
        <f t="shared" si="252"/>
        <v>2</v>
      </c>
      <c r="AH2337">
        <f t="shared" si="253"/>
        <v>242</v>
      </c>
      <c r="AI2337" t="str">
        <f t="shared" si="254"/>
        <v>Gold Customerr</v>
      </c>
    </row>
    <row r="2338" spans="1:35" x14ac:dyDescent="0.3">
      <c r="A2338">
        <v>1224</v>
      </c>
      <c r="B2338" t="s">
        <v>6790</v>
      </c>
      <c r="C2338">
        <v>2259</v>
      </c>
      <c r="D2338" t="s">
        <v>24</v>
      </c>
      <c r="E2338" t="s">
        <v>25</v>
      </c>
      <c r="F2338">
        <v>6</v>
      </c>
      <c r="G2338" t="s">
        <v>6791</v>
      </c>
      <c r="H2338" t="s">
        <v>6792</v>
      </c>
      <c r="I2338" t="str">
        <f>VLOOKUP(A2338,[1]Transactions!$A$2:$Y$3480,8,FALSE)</f>
        <v>Standard</v>
      </c>
      <c r="J2338">
        <f>VLOOKUP(A2338,[1]Transactions!$A$2:$Y$3480,13,FALSE)</f>
        <v>299.27</v>
      </c>
      <c r="K2338" s="4">
        <f>VLOOKUP(A2338,[1]Transactions!$A$2:$Y$3480,14,FALSE)</f>
        <v>33552</v>
      </c>
      <c r="M2338" t="b">
        <f>VLOOKUP(A2338,[1]Transactions!$A$2:$Y$3480,5,FALSE)</f>
        <v>0</v>
      </c>
      <c r="N2338" t="str">
        <f>VLOOKUP(A2338,[1]Transactions!$A$2:$Y$3480,6,FALSE)</f>
        <v>Approved</v>
      </c>
      <c r="O2338" t="str">
        <f>VLOOKUP(A2338,[1]Transactions!$A$1:$Y$3480,7,FALSE)</f>
        <v>Solex</v>
      </c>
      <c r="P2338" t="s">
        <v>43</v>
      </c>
      <c r="Q2338">
        <v>9</v>
      </c>
      <c r="R2338" t="s">
        <v>44</v>
      </c>
      <c r="S2338" t="s">
        <v>119</v>
      </c>
      <c r="T2338" t="s">
        <v>31</v>
      </c>
      <c r="U2338" t="s">
        <v>32</v>
      </c>
      <c r="V2338" t="s">
        <v>47</v>
      </c>
      <c r="W2338">
        <v>16</v>
      </c>
      <c r="X2338">
        <v>7</v>
      </c>
      <c r="Y2338">
        <v>8166.93</v>
      </c>
      <c r="Z2338">
        <v>3916.19</v>
      </c>
      <c r="AA2338">
        <v>43</v>
      </c>
      <c r="AB2338">
        <v>47</v>
      </c>
      <c r="AC2338">
        <v>7</v>
      </c>
      <c r="AD2338">
        <v>4250.74</v>
      </c>
      <c r="AE2338">
        <f t="shared" si="250"/>
        <v>2</v>
      </c>
      <c r="AF2338">
        <f t="shared" si="251"/>
        <v>3</v>
      </c>
      <c r="AG2338">
        <f t="shared" si="252"/>
        <v>2</v>
      </c>
      <c r="AH2338">
        <f t="shared" si="253"/>
        <v>232</v>
      </c>
      <c r="AI2338" t="str">
        <f t="shared" si="254"/>
        <v>Gold Customerr</v>
      </c>
    </row>
    <row r="2339" spans="1:35" x14ac:dyDescent="0.3">
      <c r="A2339">
        <v>1762</v>
      </c>
      <c r="B2339" t="s">
        <v>6793</v>
      </c>
      <c r="C2339">
        <v>3039</v>
      </c>
      <c r="D2339" t="s">
        <v>40</v>
      </c>
      <c r="E2339" t="s">
        <v>25</v>
      </c>
      <c r="F2339">
        <v>9</v>
      </c>
      <c r="G2339" t="s">
        <v>1727</v>
      </c>
      <c r="H2339" t="s">
        <v>6794</v>
      </c>
      <c r="I2339" t="str">
        <f>VLOOKUP(A2339,[1]Transactions!$A$2:$Y$3480,8,FALSE)</f>
        <v>Standard</v>
      </c>
      <c r="J2339">
        <f>VLOOKUP(A2339,[1]Transactions!$A$2:$Y$3480,13,FALSE)</f>
        <v>771.12</v>
      </c>
      <c r="K2339" s="4">
        <f>VLOOKUP(A2339,[1]Transactions!$A$2:$Y$3480,14,FALSE)</f>
        <v>36146</v>
      </c>
      <c r="M2339" t="b">
        <f>VLOOKUP(A2339,[1]Transactions!$A$2:$Y$3480,5,FALSE)</f>
        <v>1</v>
      </c>
      <c r="N2339" t="str">
        <f>VLOOKUP(A2339,[1]Transactions!$A$2:$Y$3480,6,FALSE)</f>
        <v>Approved</v>
      </c>
      <c r="O2339" t="str">
        <f>VLOOKUP(A2339,[1]Transactions!$A$1:$Y$3480,7,FALSE)</f>
        <v>OHM Cycles</v>
      </c>
      <c r="P2339" t="s">
        <v>43</v>
      </c>
      <c r="Q2339">
        <v>49</v>
      </c>
      <c r="R2339" t="s">
        <v>1490</v>
      </c>
      <c r="S2339" t="s">
        <v>30</v>
      </c>
      <c r="T2339" t="s">
        <v>31</v>
      </c>
      <c r="U2339" t="s">
        <v>32</v>
      </c>
      <c r="V2339" t="s">
        <v>33</v>
      </c>
      <c r="W2339">
        <v>18</v>
      </c>
      <c r="X2339">
        <v>11</v>
      </c>
      <c r="Y2339">
        <v>11211.63</v>
      </c>
      <c r="Z2339">
        <v>5915.32</v>
      </c>
      <c r="AA2339">
        <v>42</v>
      </c>
      <c r="AB2339">
        <v>21</v>
      </c>
      <c r="AC2339">
        <v>11</v>
      </c>
      <c r="AD2339">
        <v>5296.31</v>
      </c>
      <c r="AE2339">
        <f t="shared" si="250"/>
        <v>3</v>
      </c>
      <c r="AF2339">
        <f t="shared" si="251"/>
        <v>2</v>
      </c>
      <c r="AG2339">
        <f t="shared" si="252"/>
        <v>1</v>
      </c>
      <c r="AH2339">
        <f t="shared" si="253"/>
        <v>321</v>
      </c>
      <c r="AI2339" t="str">
        <f t="shared" si="254"/>
        <v>Silver Customer</v>
      </c>
    </row>
    <row r="2340" spans="1:35" x14ac:dyDescent="0.3">
      <c r="A2340">
        <v>169</v>
      </c>
      <c r="B2340" t="s">
        <v>6795</v>
      </c>
      <c r="C2340">
        <v>2116</v>
      </c>
      <c r="D2340" t="s">
        <v>24</v>
      </c>
      <c r="E2340" t="s">
        <v>25</v>
      </c>
      <c r="F2340">
        <v>9</v>
      </c>
      <c r="G2340" t="s">
        <v>6796</v>
      </c>
      <c r="H2340" t="s">
        <v>6797</v>
      </c>
      <c r="I2340" t="str">
        <f>VLOOKUP(A2340,[1]Transactions!$A$2:$Y$3480,8,FALSE)</f>
        <v>Standard</v>
      </c>
      <c r="J2340">
        <f>VLOOKUP(A2340,[1]Transactions!$A$2:$Y$3480,13,FALSE)</f>
        <v>50.66</v>
      </c>
      <c r="K2340" s="4">
        <f>VLOOKUP(A2340,[1]Transactions!$A$2:$Y$3480,14,FALSE)</f>
        <v>38002</v>
      </c>
      <c r="M2340" t="b">
        <f>VLOOKUP(A2340,[1]Transactions!$A$2:$Y$3480,5,FALSE)</f>
        <v>0</v>
      </c>
      <c r="N2340" t="str">
        <f>VLOOKUP(A2340,[1]Transactions!$A$2:$Y$3480,6,FALSE)</f>
        <v>Approved</v>
      </c>
      <c r="O2340" t="str">
        <f>VLOOKUP(A2340,[1]Transactions!$A$1:$Y$3480,7,FALSE)</f>
        <v>Solex</v>
      </c>
      <c r="P2340" t="s">
        <v>28</v>
      </c>
      <c r="Q2340">
        <v>20</v>
      </c>
      <c r="R2340" t="s">
        <v>474</v>
      </c>
      <c r="S2340" t="s">
        <v>183</v>
      </c>
      <c r="T2340" t="s">
        <v>46</v>
      </c>
      <c r="U2340" t="s">
        <v>32</v>
      </c>
      <c r="V2340" t="s">
        <v>33</v>
      </c>
      <c r="W2340">
        <v>5</v>
      </c>
      <c r="X2340">
        <v>3</v>
      </c>
      <c r="Y2340">
        <v>2065.08</v>
      </c>
      <c r="Z2340">
        <v>1368.82</v>
      </c>
      <c r="AA2340">
        <v>62</v>
      </c>
      <c r="AB2340">
        <v>61</v>
      </c>
      <c r="AC2340">
        <v>3</v>
      </c>
      <c r="AD2340">
        <v>696.26</v>
      </c>
      <c r="AE2340">
        <f t="shared" si="250"/>
        <v>2</v>
      </c>
      <c r="AF2340">
        <f t="shared" si="251"/>
        <v>4</v>
      </c>
      <c r="AG2340">
        <f t="shared" si="252"/>
        <v>4</v>
      </c>
      <c r="AH2340">
        <f t="shared" si="253"/>
        <v>244</v>
      </c>
      <c r="AI2340" t="str">
        <f t="shared" si="254"/>
        <v>Gold Customerr</v>
      </c>
    </row>
    <row r="2341" spans="1:35" x14ac:dyDescent="0.3">
      <c r="A2341">
        <v>2332</v>
      </c>
      <c r="B2341" t="s">
        <v>6798</v>
      </c>
      <c r="C2341">
        <v>2560</v>
      </c>
      <c r="D2341" t="s">
        <v>24</v>
      </c>
      <c r="E2341" t="s">
        <v>25</v>
      </c>
      <c r="F2341">
        <v>6</v>
      </c>
      <c r="G2341" t="s">
        <v>6799</v>
      </c>
      <c r="H2341" t="s">
        <v>6800</v>
      </c>
      <c r="I2341" t="str">
        <f>VLOOKUP(A2341,[1]Transactions!$A$2:$Y$3480,8,FALSE)</f>
        <v>Standard</v>
      </c>
      <c r="J2341">
        <f>VLOOKUP(A2341,[1]Transactions!$A$2:$Y$3480,13,FALSE)</f>
        <v>1544.6100000000001</v>
      </c>
      <c r="K2341" s="4">
        <f>VLOOKUP(A2341,[1]Transactions!$A$2:$Y$3480,14,FALSE)</f>
        <v>35560</v>
      </c>
      <c r="M2341" t="b">
        <f>VLOOKUP(A2341,[1]Transactions!$A$2:$Y$3480,5,FALSE)</f>
        <v>0</v>
      </c>
      <c r="N2341" t="str">
        <f>VLOOKUP(A2341,[1]Transactions!$A$2:$Y$3480,6,FALSE)</f>
        <v>Approved</v>
      </c>
      <c r="O2341" t="str">
        <f>VLOOKUP(A2341,[1]Transactions!$A$1:$Y$3480,7,FALSE)</f>
        <v>OHM Cycles</v>
      </c>
      <c r="P2341" t="s">
        <v>28</v>
      </c>
      <c r="Q2341">
        <v>99</v>
      </c>
      <c r="R2341" t="s">
        <v>995</v>
      </c>
      <c r="S2341" t="s">
        <v>176</v>
      </c>
      <c r="T2341" t="s">
        <v>46</v>
      </c>
      <c r="U2341" t="s">
        <v>32</v>
      </c>
      <c r="V2341" t="s">
        <v>33</v>
      </c>
      <c r="W2341">
        <v>10</v>
      </c>
      <c r="X2341">
        <v>4</v>
      </c>
      <c r="Y2341">
        <v>1972.9</v>
      </c>
      <c r="Z2341">
        <v>1321.26</v>
      </c>
      <c r="AA2341">
        <v>43</v>
      </c>
      <c r="AB2341">
        <v>31</v>
      </c>
      <c r="AC2341">
        <v>4</v>
      </c>
      <c r="AD2341">
        <v>651.64</v>
      </c>
      <c r="AE2341">
        <f t="shared" si="250"/>
        <v>3</v>
      </c>
      <c r="AF2341">
        <f t="shared" si="251"/>
        <v>4</v>
      </c>
      <c r="AG2341">
        <f t="shared" si="252"/>
        <v>4</v>
      </c>
      <c r="AH2341">
        <f t="shared" si="253"/>
        <v>344</v>
      </c>
      <c r="AI2341" t="str">
        <f t="shared" si="254"/>
        <v>Silver Customer</v>
      </c>
    </row>
    <row r="2342" spans="1:35" x14ac:dyDescent="0.3">
      <c r="A2342">
        <v>2848</v>
      </c>
      <c r="B2342" t="s">
        <v>6801</v>
      </c>
      <c r="C2342">
        <v>3103</v>
      </c>
      <c r="D2342" t="s">
        <v>40</v>
      </c>
      <c r="E2342" t="s">
        <v>25</v>
      </c>
      <c r="F2342">
        <v>12</v>
      </c>
      <c r="G2342" t="s">
        <v>6802</v>
      </c>
      <c r="H2342" t="s">
        <v>6803</v>
      </c>
      <c r="I2342" t="str">
        <f>VLOOKUP(A2342,[1]Transactions!$A$2:$Y$3480,8,FALSE)</f>
        <v>Touring</v>
      </c>
      <c r="J2342">
        <f>VLOOKUP(A2342,[1]Transactions!$A$2:$Y$3480,13,FALSE)</f>
        <v>1630.25</v>
      </c>
      <c r="K2342" s="4">
        <f>VLOOKUP(A2342,[1]Transactions!$A$2:$Y$3480,14,FALSE)</f>
        <v>36146</v>
      </c>
      <c r="M2342" t="b">
        <f>VLOOKUP(A2342,[1]Transactions!$A$2:$Y$3480,5,FALSE)</f>
        <v>0</v>
      </c>
      <c r="N2342" t="str">
        <f>VLOOKUP(A2342,[1]Transactions!$A$2:$Y$3480,6,FALSE)</f>
        <v>Approved</v>
      </c>
      <c r="O2342" t="str">
        <f>VLOOKUP(A2342,[1]Transactions!$A$1:$Y$3480,7,FALSE)</f>
        <v>WeareA2B</v>
      </c>
      <c r="P2342" t="s">
        <v>43</v>
      </c>
      <c r="Q2342">
        <v>42</v>
      </c>
      <c r="R2342" t="s">
        <v>134</v>
      </c>
      <c r="S2342" t="s">
        <v>176</v>
      </c>
      <c r="T2342" t="s">
        <v>31</v>
      </c>
      <c r="U2342" t="s">
        <v>32</v>
      </c>
      <c r="V2342" t="s">
        <v>33</v>
      </c>
      <c r="W2342">
        <v>13</v>
      </c>
      <c r="X2342">
        <v>4</v>
      </c>
      <c r="Y2342">
        <v>5354.43</v>
      </c>
      <c r="Z2342">
        <v>2233.2600000000002</v>
      </c>
      <c r="AA2342">
        <v>53</v>
      </c>
      <c r="AB2342">
        <v>13</v>
      </c>
      <c r="AC2342">
        <v>4</v>
      </c>
      <c r="AD2342">
        <v>3121.17</v>
      </c>
      <c r="AE2342">
        <f t="shared" si="250"/>
        <v>4</v>
      </c>
      <c r="AF2342">
        <f t="shared" si="251"/>
        <v>4</v>
      </c>
      <c r="AG2342">
        <f t="shared" si="252"/>
        <v>2</v>
      </c>
      <c r="AH2342">
        <f t="shared" si="253"/>
        <v>442</v>
      </c>
      <c r="AI2342" t="str">
        <f t="shared" si="254"/>
        <v>Platinum Customer</v>
      </c>
    </row>
    <row r="2343" spans="1:35" x14ac:dyDescent="0.3">
      <c r="A2343">
        <v>1042</v>
      </c>
      <c r="B2343" t="s">
        <v>6804</v>
      </c>
      <c r="C2343">
        <v>2216</v>
      </c>
      <c r="D2343" t="s">
        <v>24</v>
      </c>
      <c r="E2343" t="s">
        <v>25</v>
      </c>
      <c r="F2343">
        <v>11</v>
      </c>
      <c r="G2343" t="s">
        <v>6805</v>
      </c>
      <c r="H2343" t="s">
        <v>6806</v>
      </c>
      <c r="I2343" t="str">
        <f>VLOOKUP(A2343,[1]Transactions!$A$2:$Y$3480,8,FALSE)</f>
        <v>Standard</v>
      </c>
      <c r="J2343">
        <f>VLOOKUP(A2343,[1]Transactions!$A$2:$Y$3480,13,FALSE)</f>
        <v>409.86000000000013</v>
      </c>
      <c r="K2343" s="4">
        <f>VLOOKUP(A2343,[1]Transactions!$A$2:$Y$3480,14,FALSE)</f>
        <v>40303</v>
      </c>
      <c r="M2343" t="b">
        <f>VLOOKUP(A2343,[1]Transactions!$A$2:$Y$3480,5,FALSE)</f>
        <v>0</v>
      </c>
      <c r="N2343" t="str">
        <f>VLOOKUP(A2343,[1]Transactions!$A$2:$Y$3480,6,FALSE)</f>
        <v>Approved</v>
      </c>
      <c r="O2343" t="str">
        <f>VLOOKUP(A2343,[1]Transactions!$A$1:$Y$3480,7,FALSE)</f>
        <v>Solex</v>
      </c>
      <c r="P2343" t="s">
        <v>28</v>
      </c>
      <c r="Q2343">
        <v>0</v>
      </c>
      <c r="R2343" t="s">
        <v>449</v>
      </c>
      <c r="S2343" t="s">
        <v>119</v>
      </c>
      <c r="T2343" t="s">
        <v>46</v>
      </c>
      <c r="U2343" t="s">
        <v>32</v>
      </c>
      <c r="V2343" t="s">
        <v>33</v>
      </c>
      <c r="W2343">
        <v>11</v>
      </c>
      <c r="X2343">
        <v>3</v>
      </c>
      <c r="Y2343">
        <v>4585.7700000000004</v>
      </c>
      <c r="Z2343">
        <v>1814.4</v>
      </c>
      <c r="AA2343">
        <v>44</v>
      </c>
      <c r="AB2343">
        <v>35</v>
      </c>
      <c r="AC2343">
        <v>3</v>
      </c>
      <c r="AD2343">
        <v>2771.37</v>
      </c>
      <c r="AE2343">
        <f t="shared" si="250"/>
        <v>3</v>
      </c>
      <c r="AF2343">
        <f t="shared" si="251"/>
        <v>4</v>
      </c>
      <c r="AG2343">
        <f t="shared" si="252"/>
        <v>3</v>
      </c>
      <c r="AH2343">
        <f t="shared" si="253"/>
        <v>343</v>
      </c>
      <c r="AI2343" t="str">
        <f t="shared" si="254"/>
        <v>Silver Customer</v>
      </c>
    </row>
    <row r="2344" spans="1:35" x14ac:dyDescent="0.3">
      <c r="A2344">
        <v>2547</v>
      </c>
      <c r="B2344" t="s">
        <v>6807</v>
      </c>
      <c r="C2344">
        <v>4503</v>
      </c>
      <c r="D2344" t="s">
        <v>53</v>
      </c>
      <c r="E2344" t="s">
        <v>25</v>
      </c>
      <c r="F2344">
        <v>4</v>
      </c>
      <c r="G2344" t="s">
        <v>6808</v>
      </c>
      <c r="H2344" t="s">
        <v>6809</v>
      </c>
      <c r="I2344" t="str">
        <f>VLOOKUP(A2344,[1]Transactions!$A$2:$Y$3480,8,FALSE)</f>
        <v>Standard</v>
      </c>
      <c r="J2344">
        <f>VLOOKUP(A2344,[1]Transactions!$A$2:$Y$3480,13,FALSE)</f>
        <v>456.44999999999993</v>
      </c>
      <c r="K2344" s="4">
        <f>VLOOKUP(A2344,[1]Transactions!$A$2:$Y$3480,14,FALSE)</f>
        <v>34556</v>
      </c>
      <c r="M2344" t="b">
        <f>VLOOKUP(A2344,[1]Transactions!$A$2:$Y$3480,5,FALSE)</f>
        <v>0</v>
      </c>
      <c r="N2344" t="str">
        <f>VLOOKUP(A2344,[1]Transactions!$A$2:$Y$3480,6,FALSE)</f>
        <v>Approved</v>
      </c>
      <c r="O2344" t="str">
        <f>VLOOKUP(A2344,[1]Transactions!$A$1:$Y$3480,7,FALSE)</f>
        <v>OHM Cycles</v>
      </c>
      <c r="P2344" t="s">
        <v>43</v>
      </c>
      <c r="Q2344">
        <v>91</v>
      </c>
      <c r="R2344" t="s">
        <v>317</v>
      </c>
      <c r="S2344" t="s">
        <v>30</v>
      </c>
      <c r="T2344" t="s">
        <v>31</v>
      </c>
      <c r="U2344" t="s">
        <v>32</v>
      </c>
      <c r="V2344" t="s">
        <v>33</v>
      </c>
      <c r="W2344">
        <v>14</v>
      </c>
      <c r="X2344">
        <v>3</v>
      </c>
      <c r="Y2344">
        <v>2217.06</v>
      </c>
      <c r="Z2344">
        <v>1513.23</v>
      </c>
      <c r="AA2344">
        <v>35</v>
      </c>
      <c r="AB2344">
        <v>184</v>
      </c>
      <c r="AC2344">
        <v>3</v>
      </c>
      <c r="AD2344">
        <v>703.83</v>
      </c>
      <c r="AE2344">
        <f t="shared" si="250"/>
        <v>1</v>
      </c>
      <c r="AF2344">
        <f t="shared" si="251"/>
        <v>4</v>
      </c>
      <c r="AG2344">
        <f t="shared" si="252"/>
        <v>4</v>
      </c>
      <c r="AH2344">
        <f t="shared" si="253"/>
        <v>144</v>
      </c>
      <c r="AI2344" t="str">
        <f t="shared" si="254"/>
        <v>Bronz customer</v>
      </c>
    </row>
    <row r="2345" spans="1:35" x14ac:dyDescent="0.3">
      <c r="A2345">
        <v>1952</v>
      </c>
      <c r="B2345" t="s">
        <v>6810</v>
      </c>
      <c r="C2345">
        <v>4035</v>
      </c>
      <c r="D2345" t="s">
        <v>53</v>
      </c>
      <c r="E2345" t="s">
        <v>25</v>
      </c>
      <c r="F2345">
        <v>8</v>
      </c>
      <c r="G2345" t="s">
        <v>6811</v>
      </c>
      <c r="H2345" t="s">
        <v>6812</v>
      </c>
      <c r="I2345" t="str">
        <f>VLOOKUP(A2345,[1]Transactions!$A$2:$Y$3480,8,FALSE)</f>
        <v>Standard</v>
      </c>
      <c r="J2345">
        <f>VLOOKUP(A2345,[1]Transactions!$A$2:$Y$3480,13,FALSE)</f>
        <v>827.15999999999985</v>
      </c>
      <c r="K2345" s="4">
        <f>VLOOKUP(A2345,[1]Transactions!$A$2:$Y$3480,14,FALSE)</f>
        <v>42226</v>
      </c>
      <c r="M2345" t="b">
        <f>VLOOKUP(A2345,[1]Transactions!$A$2:$Y$3480,5,FALSE)</f>
        <v>0</v>
      </c>
      <c r="N2345" t="str">
        <f>VLOOKUP(A2345,[1]Transactions!$A$2:$Y$3480,6,FALSE)</f>
        <v>Approved</v>
      </c>
      <c r="O2345" t="str">
        <f>VLOOKUP(A2345,[1]Transactions!$A$1:$Y$3480,7,FALSE)</f>
        <v>WeareA2B</v>
      </c>
      <c r="P2345" t="s">
        <v>43</v>
      </c>
      <c r="Q2345">
        <v>35</v>
      </c>
      <c r="R2345" t="s">
        <v>56</v>
      </c>
      <c r="S2345" t="s">
        <v>30</v>
      </c>
      <c r="T2345" t="s">
        <v>31</v>
      </c>
      <c r="U2345" t="s">
        <v>32</v>
      </c>
      <c r="V2345" t="s">
        <v>33</v>
      </c>
      <c r="W2345">
        <v>9</v>
      </c>
      <c r="X2345">
        <v>10</v>
      </c>
      <c r="Y2345">
        <v>7870</v>
      </c>
      <c r="Z2345">
        <v>4987.2</v>
      </c>
      <c r="AA2345">
        <v>46</v>
      </c>
      <c r="AB2345">
        <v>76</v>
      </c>
      <c r="AC2345">
        <v>10</v>
      </c>
      <c r="AD2345">
        <v>2882.8</v>
      </c>
      <c r="AE2345">
        <f t="shared" si="250"/>
        <v>2</v>
      </c>
      <c r="AF2345">
        <f t="shared" si="251"/>
        <v>2</v>
      </c>
      <c r="AG2345">
        <f t="shared" si="252"/>
        <v>3</v>
      </c>
      <c r="AH2345">
        <f t="shared" si="253"/>
        <v>223</v>
      </c>
      <c r="AI2345" t="str">
        <f t="shared" si="254"/>
        <v>Gold Customerr</v>
      </c>
    </row>
    <row r="2346" spans="1:35" x14ac:dyDescent="0.3">
      <c r="A2346">
        <v>1642</v>
      </c>
      <c r="B2346" t="s">
        <v>6813</v>
      </c>
      <c r="C2346">
        <v>2090</v>
      </c>
      <c r="D2346" t="s">
        <v>24</v>
      </c>
      <c r="E2346" t="s">
        <v>25</v>
      </c>
      <c r="F2346">
        <v>10</v>
      </c>
      <c r="G2346" t="s">
        <v>6814</v>
      </c>
      <c r="H2346" t="s">
        <v>6815</v>
      </c>
      <c r="I2346" t="str">
        <f>VLOOKUP(A2346,[1]Transactions!$A$2:$Y$3480,8,FALSE)</f>
        <v>Standard</v>
      </c>
      <c r="J2346">
        <f>VLOOKUP(A2346,[1]Transactions!$A$2:$Y$3480,13,FALSE)</f>
        <v>872.8900000000001</v>
      </c>
      <c r="K2346" s="4">
        <f>VLOOKUP(A2346,[1]Transactions!$A$2:$Y$3480,14,FALSE)</f>
        <v>34996</v>
      </c>
      <c r="M2346" t="b">
        <f>VLOOKUP(A2346,[1]Transactions!$A$2:$Y$3480,5,FALSE)</f>
        <v>0</v>
      </c>
      <c r="N2346" t="str">
        <f>VLOOKUP(A2346,[1]Transactions!$A$2:$Y$3480,6,FALSE)</f>
        <v>Approved</v>
      </c>
      <c r="O2346" t="str">
        <f>VLOOKUP(A2346,[1]Transactions!$A$1:$Y$3480,7,FALSE)</f>
        <v>Trek Bicycles</v>
      </c>
      <c r="P2346" t="s">
        <v>28</v>
      </c>
      <c r="Q2346">
        <v>97</v>
      </c>
      <c r="R2346" t="s">
        <v>223</v>
      </c>
      <c r="S2346" t="s">
        <v>119</v>
      </c>
      <c r="T2346" t="s">
        <v>38</v>
      </c>
      <c r="U2346" t="s">
        <v>32</v>
      </c>
      <c r="V2346" t="s">
        <v>33</v>
      </c>
      <c r="W2346">
        <v>3</v>
      </c>
      <c r="X2346">
        <v>5</v>
      </c>
      <c r="Y2346">
        <v>4353.22</v>
      </c>
      <c r="Z2346">
        <v>2045.73</v>
      </c>
      <c r="AA2346">
        <v>37</v>
      </c>
      <c r="AB2346">
        <v>84</v>
      </c>
      <c r="AC2346">
        <v>5</v>
      </c>
      <c r="AD2346">
        <v>2307.4899999999998</v>
      </c>
      <c r="AE2346">
        <f>_xlfn.IFS(AB2346&gt;=85,1,AND(AB2346&lt;=84,AB2346&gt;44),2,AND(AB2346&lt;=44,AB2346&gt;17),3,AND(AB2346&lt;=18,AB2346&gt;=0),4)</f>
        <v>2</v>
      </c>
      <c r="AF2346">
        <f>_xlfn.IFS(AC2346&gt;=14,1,AND(AC2346&lt;=14,AC2346&gt;7),2,AND(AC2346&lt;=7,AC2346&gt;=5),3,AND(AC2346&lt;=4,AC2346&gt;0),4)</f>
        <v>3</v>
      </c>
      <c r="AG2346">
        <f t="shared" si="252"/>
        <v>3</v>
      </c>
      <c r="AH2346">
        <f t="shared" si="253"/>
        <v>233</v>
      </c>
      <c r="AI2346" t="str">
        <f t="shared" si="254"/>
        <v>Gold Customerr</v>
      </c>
    </row>
    <row r="2347" spans="1:35" x14ac:dyDescent="0.3">
      <c r="A2347">
        <v>436</v>
      </c>
      <c r="B2347" t="s">
        <v>6816</v>
      </c>
      <c r="C2347">
        <v>2085</v>
      </c>
      <c r="D2347" t="s">
        <v>24</v>
      </c>
      <c r="E2347" t="s">
        <v>25</v>
      </c>
      <c r="F2347">
        <v>10</v>
      </c>
      <c r="G2347" t="s">
        <v>6817</v>
      </c>
      <c r="H2347" t="s">
        <v>6818</v>
      </c>
      <c r="I2347" t="str">
        <f>VLOOKUP(A2347,[1]Transactions!$A$2:$Y$3480,8,FALSE)</f>
        <v>Road</v>
      </c>
      <c r="J2347">
        <f>VLOOKUP(A2347,[1]Transactions!$A$2:$Y$3480,13,FALSE)</f>
        <v>129.01</v>
      </c>
      <c r="K2347" s="4">
        <f>VLOOKUP(A2347,[1]Transactions!$A$2:$Y$3480,14,FALSE)</f>
        <v>37539</v>
      </c>
      <c r="M2347" t="b">
        <f>VLOOKUP(A2347,[1]Transactions!$A$2:$Y$3480,5,FALSE)</f>
        <v>1</v>
      </c>
      <c r="N2347" t="str">
        <f>VLOOKUP(A2347,[1]Transactions!$A$2:$Y$3480,6,FALSE)</f>
        <v>Approved</v>
      </c>
      <c r="O2347" t="str">
        <f>VLOOKUP(A2347,[1]Transactions!$A$1:$Y$3480,7,FALSE)</f>
        <v>WeareA2B</v>
      </c>
      <c r="P2347" t="s">
        <v>28</v>
      </c>
      <c r="Q2347">
        <v>75</v>
      </c>
      <c r="R2347" t="s">
        <v>111</v>
      </c>
      <c r="S2347" t="s">
        <v>219</v>
      </c>
      <c r="T2347" t="s">
        <v>31</v>
      </c>
      <c r="U2347" t="s">
        <v>32</v>
      </c>
      <c r="V2347" t="s">
        <v>47</v>
      </c>
      <c r="W2347">
        <v>18</v>
      </c>
      <c r="X2347">
        <v>3</v>
      </c>
      <c r="Y2347">
        <v>3374.59</v>
      </c>
      <c r="Z2347">
        <v>1249.8800000000001</v>
      </c>
      <c r="AA2347">
        <v>62</v>
      </c>
      <c r="AB2347">
        <v>50</v>
      </c>
      <c r="AC2347">
        <v>3</v>
      </c>
      <c r="AD2347">
        <v>2124.71</v>
      </c>
      <c r="AE2347">
        <f t="shared" si="250"/>
        <v>2</v>
      </c>
      <c r="AF2347">
        <f t="shared" si="251"/>
        <v>4</v>
      </c>
      <c r="AG2347">
        <f t="shared" si="252"/>
        <v>3</v>
      </c>
      <c r="AH2347">
        <f t="shared" si="253"/>
        <v>243</v>
      </c>
      <c r="AI2347" t="str">
        <f t="shared" si="254"/>
        <v>Gold Customerr</v>
      </c>
    </row>
    <row r="2348" spans="1:35" x14ac:dyDescent="0.3">
      <c r="A2348">
        <v>1102</v>
      </c>
      <c r="B2348" t="s">
        <v>6819</v>
      </c>
      <c r="C2348">
        <v>2647</v>
      </c>
      <c r="D2348" t="s">
        <v>24</v>
      </c>
      <c r="E2348" t="s">
        <v>25</v>
      </c>
      <c r="F2348">
        <v>3</v>
      </c>
      <c r="G2348" t="s">
        <v>4741</v>
      </c>
      <c r="H2348" t="s">
        <v>6820</v>
      </c>
      <c r="I2348" t="str">
        <f>VLOOKUP(A2348,[1]Transactions!$A$2:$Y$3480,8,FALSE)</f>
        <v>Touring</v>
      </c>
      <c r="J2348">
        <f>VLOOKUP(A2348,[1]Transactions!$A$2:$Y$3480,13,FALSE)</f>
        <v>1408.91</v>
      </c>
      <c r="K2348" s="4">
        <f>VLOOKUP(A2348,[1]Transactions!$A$2:$Y$3480,14,FALSE)</f>
        <v>35667</v>
      </c>
      <c r="M2348" t="b">
        <f>VLOOKUP(A2348,[1]Transactions!$A$2:$Y$3480,5,FALSE)</f>
        <v>1</v>
      </c>
      <c r="N2348" t="str">
        <f>VLOOKUP(A2348,[1]Transactions!$A$2:$Y$3480,6,FALSE)</f>
        <v>Approved</v>
      </c>
      <c r="O2348" t="str">
        <f>VLOOKUP(A2348,[1]Transactions!$A$1:$Y$3480,7,FALSE)</f>
        <v>Solex</v>
      </c>
      <c r="P2348" t="s">
        <v>43</v>
      </c>
      <c r="Q2348">
        <v>16</v>
      </c>
      <c r="R2348" t="s">
        <v>1071</v>
      </c>
      <c r="S2348" t="s">
        <v>119</v>
      </c>
      <c r="T2348" t="s">
        <v>38</v>
      </c>
      <c r="U2348" t="s">
        <v>32</v>
      </c>
      <c r="V2348" t="s">
        <v>47</v>
      </c>
      <c r="W2348">
        <v>15</v>
      </c>
      <c r="X2348">
        <v>8</v>
      </c>
      <c r="Y2348">
        <v>8832.98</v>
      </c>
      <c r="Z2348">
        <v>3807.54</v>
      </c>
      <c r="AA2348">
        <v>44</v>
      </c>
      <c r="AB2348">
        <v>21</v>
      </c>
      <c r="AC2348">
        <v>8</v>
      </c>
      <c r="AD2348">
        <v>5025.4399999999996</v>
      </c>
      <c r="AE2348">
        <f t="shared" si="250"/>
        <v>3</v>
      </c>
      <c r="AF2348">
        <f t="shared" si="251"/>
        <v>2</v>
      </c>
      <c r="AG2348">
        <f t="shared" si="252"/>
        <v>1</v>
      </c>
      <c r="AH2348">
        <f t="shared" si="253"/>
        <v>321</v>
      </c>
      <c r="AI2348" t="str">
        <f t="shared" si="254"/>
        <v>Silver Customer</v>
      </c>
    </row>
    <row r="2349" spans="1:35" x14ac:dyDescent="0.3">
      <c r="A2349">
        <v>1787</v>
      </c>
      <c r="B2349" t="s">
        <v>6821</v>
      </c>
      <c r="C2349">
        <v>3677</v>
      </c>
      <c r="D2349" t="s">
        <v>40</v>
      </c>
      <c r="E2349" t="s">
        <v>25</v>
      </c>
      <c r="F2349">
        <v>1</v>
      </c>
      <c r="G2349" t="s">
        <v>6822</v>
      </c>
      <c r="H2349" t="s">
        <v>6823</v>
      </c>
      <c r="I2349" t="str">
        <f>VLOOKUP(A2349,[1]Transactions!$A$2:$Y$3480,8,FALSE)</f>
        <v>Standard</v>
      </c>
      <c r="J2349">
        <f>VLOOKUP(A2349,[1]Transactions!$A$2:$Y$3480,13,FALSE)</f>
        <v>1230.3000000000002</v>
      </c>
      <c r="K2349" s="4">
        <f>VLOOKUP(A2349,[1]Transactions!$A$2:$Y$3480,14,FALSE)</f>
        <v>34115</v>
      </c>
      <c r="M2349" t="b">
        <f>VLOOKUP(A2349,[1]Transactions!$A$2:$Y$3480,5,FALSE)</f>
        <v>0</v>
      </c>
      <c r="N2349" t="str">
        <f>VLOOKUP(A2349,[1]Transactions!$A$2:$Y$3480,6,FALSE)</f>
        <v>Approved</v>
      </c>
      <c r="O2349" t="str">
        <f>VLOOKUP(A2349,[1]Transactions!$A$1:$Y$3480,7,FALSE)</f>
        <v>WeareA2B</v>
      </c>
      <c r="P2349" t="s">
        <v>28</v>
      </c>
      <c r="Q2349">
        <v>2</v>
      </c>
      <c r="R2349" t="s">
        <v>425</v>
      </c>
      <c r="S2349" t="s">
        <v>57</v>
      </c>
      <c r="T2349" t="s">
        <v>46</v>
      </c>
      <c r="U2349" t="s">
        <v>32</v>
      </c>
      <c r="V2349" t="s">
        <v>33</v>
      </c>
      <c r="W2349">
        <v>13</v>
      </c>
      <c r="X2349">
        <v>6</v>
      </c>
      <c r="Y2349">
        <v>7519.39</v>
      </c>
      <c r="Z2349">
        <v>2653.9</v>
      </c>
      <c r="AA2349">
        <v>43</v>
      </c>
      <c r="AB2349">
        <v>0</v>
      </c>
      <c r="AC2349">
        <v>6</v>
      </c>
      <c r="AD2349">
        <v>4865.49</v>
      </c>
      <c r="AE2349">
        <f>_xlfn.IFS(AB2349&gt;=85,1,AND(AB2349&lt;=84,AB2349&gt;44),2,AND(AB2349&lt;=44,AB2349&gt;17),3,AND(AB2349&lt;=18,AB2349&gt;=0),4)</f>
        <v>4</v>
      </c>
      <c r="AF2349">
        <f t="shared" si="251"/>
        <v>3</v>
      </c>
      <c r="AG2349">
        <f t="shared" si="252"/>
        <v>1</v>
      </c>
      <c r="AH2349">
        <f t="shared" si="253"/>
        <v>431</v>
      </c>
      <c r="AI2349" t="str">
        <f t="shared" si="254"/>
        <v>Platinum Customer</v>
      </c>
    </row>
    <row r="2350" spans="1:35" x14ac:dyDescent="0.3">
      <c r="A2350">
        <v>1753</v>
      </c>
      <c r="B2350" t="s">
        <v>6824</v>
      </c>
      <c r="C2350">
        <v>2137</v>
      </c>
      <c r="D2350" t="s">
        <v>24</v>
      </c>
      <c r="E2350" t="s">
        <v>25</v>
      </c>
      <c r="F2350">
        <v>11</v>
      </c>
      <c r="G2350" t="s">
        <v>5640</v>
      </c>
      <c r="H2350" t="s">
        <v>3399</v>
      </c>
      <c r="I2350">
        <f>VLOOKUP(A2350,[1]Transactions!$A$2:$Y$3480,8,FALSE)</f>
        <v>0</v>
      </c>
      <c r="J2350">
        <f>VLOOKUP(A2350,[1]Transactions!$A$2:$Y$3480,13,FALSE)</f>
        <v>149.30000000000001</v>
      </c>
      <c r="K2350" s="4">
        <f>VLOOKUP(A2350,[1]Transactions!$A$2:$Y$3480,14,FALSE)</f>
        <v>0</v>
      </c>
      <c r="M2350" t="b">
        <f>VLOOKUP(A2350,[1]Transactions!$A$2:$Y$3480,5,FALSE)</f>
        <v>0</v>
      </c>
      <c r="N2350" t="str">
        <f>VLOOKUP(A2350,[1]Transactions!$A$2:$Y$3480,6,FALSE)</f>
        <v>Approved</v>
      </c>
      <c r="O2350">
        <f>VLOOKUP(A2350,[1]Transactions!$A$1:$Y$3480,7,FALSE)</f>
        <v>0</v>
      </c>
      <c r="P2350" t="s">
        <v>43</v>
      </c>
      <c r="Q2350">
        <v>6</v>
      </c>
      <c r="R2350" t="s">
        <v>554</v>
      </c>
      <c r="S2350" t="s">
        <v>30</v>
      </c>
      <c r="T2350" t="s">
        <v>46</v>
      </c>
      <c r="U2350" t="s">
        <v>32</v>
      </c>
      <c r="V2350" t="s">
        <v>33</v>
      </c>
      <c r="W2350">
        <v>1</v>
      </c>
      <c r="X2350">
        <v>4</v>
      </c>
      <c r="Y2350">
        <v>4242.6400000000003</v>
      </c>
      <c r="Z2350">
        <v>2149.4299999999998</v>
      </c>
      <c r="AA2350">
        <v>22</v>
      </c>
      <c r="AB2350">
        <v>27</v>
      </c>
      <c r="AC2350">
        <v>4</v>
      </c>
      <c r="AD2350">
        <v>2093.21</v>
      </c>
      <c r="AE2350">
        <f t="shared" si="250"/>
        <v>3</v>
      </c>
      <c r="AF2350">
        <f t="shared" si="251"/>
        <v>4</v>
      </c>
      <c r="AG2350">
        <f t="shared" si="252"/>
        <v>3</v>
      </c>
      <c r="AH2350">
        <f t="shared" si="253"/>
        <v>343</v>
      </c>
      <c r="AI2350" t="str">
        <f t="shared" si="254"/>
        <v>Silver Customer</v>
      </c>
    </row>
    <row r="2351" spans="1:35" x14ac:dyDescent="0.3">
      <c r="A2351">
        <v>1983</v>
      </c>
      <c r="B2351" t="s">
        <v>6825</v>
      </c>
      <c r="C2351">
        <v>4127</v>
      </c>
      <c r="D2351" t="s">
        <v>53</v>
      </c>
      <c r="E2351" t="s">
        <v>25</v>
      </c>
      <c r="F2351">
        <v>4</v>
      </c>
      <c r="G2351" t="s">
        <v>6826</v>
      </c>
      <c r="H2351" t="s">
        <v>6827</v>
      </c>
      <c r="I2351" t="str">
        <f>VLOOKUP(A2351,[1]Transactions!$A$2:$Y$3480,8,FALSE)</f>
        <v>Standard</v>
      </c>
      <c r="J2351">
        <f>VLOOKUP(A2351,[1]Transactions!$A$2:$Y$3480,13,FALSE)</f>
        <v>64.509999999999991</v>
      </c>
      <c r="K2351" s="4">
        <f>VLOOKUP(A2351,[1]Transactions!$A$2:$Y$3480,14,FALSE)</f>
        <v>33429</v>
      </c>
      <c r="M2351" t="b">
        <f>VLOOKUP(A2351,[1]Transactions!$A$2:$Y$3480,5,FALSE)</f>
        <v>0</v>
      </c>
      <c r="N2351" t="str">
        <f>VLOOKUP(A2351,[1]Transactions!$A$2:$Y$3480,6,FALSE)</f>
        <v>Approved</v>
      </c>
      <c r="O2351" t="str">
        <f>VLOOKUP(A2351,[1]Transactions!$A$1:$Y$3480,7,FALSE)</f>
        <v>Norco Bicycles</v>
      </c>
      <c r="P2351" t="s">
        <v>43</v>
      </c>
      <c r="Q2351">
        <v>6</v>
      </c>
      <c r="R2351" t="s">
        <v>283</v>
      </c>
      <c r="S2351" t="s">
        <v>96</v>
      </c>
      <c r="T2351" t="s">
        <v>38</v>
      </c>
      <c r="U2351" t="s">
        <v>32</v>
      </c>
      <c r="V2351" t="s">
        <v>33</v>
      </c>
      <c r="W2351">
        <v>18</v>
      </c>
      <c r="X2351">
        <v>4</v>
      </c>
      <c r="Y2351">
        <v>5795.41</v>
      </c>
      <c r="Z2351">
        <v>2733.61</v>
      </c>
      <c r="AA2351">
        <v>57</v>
      </c>
      <c r="AB2351">
        <v>2</v>
      </c>
      <c r="AC2351">
        <v>4</v>
      </c>
      <c r="AD2351">
        <v>3061.8</v>
      </c>
      <c r="AE2351">
        <f t="shared" si="250"/>
        <v>4</v>
      </c>
      <c r="AF2351">
        <f t="shared" si="251"/>
        <v>4</v>
      </c>
      <c r="AG2351">
        <f t="shared" si="252"/>
        <v>2</v>
      </c>
      <c r="AH2351">
        <f t="shared" si="253"/>
        <v>442</v>
      </c>
      <c r="AI2351" t="str">
        <f t="shared" si="254"/>
        <v>Platinum Customer</v>
      </c>
    </row>
    <row r="2352" spans="1:35" x14ac:dyDescent="0.3">
      <c r="A2352">
        <v>3296</v>
      </c>
      <c r="B2352" t="s">
        <v>6828</v>
      </c>
      <c r="C2352">
        <v>2154</v>
      </c>
      <c r="D2352" t="s">
        <v>24</v>
      </c>
      <c r="E2352" t="s">
        <v>25</v>
      </c>
      <c r="F2352">
        <v>11</v>
      </c>
      <c r="G2352" t="s">
        <v>2682</v>
      </c>
      <c r="H2352" t="s">
        <v>6829</v>
      </c>
      <c r="I2352" t="str">
        <f>VLOOKUP(A2352,[1]Transactions!$A$2:$Y$3480,8,FALSE)</f>
        <v>Standard</v>
      </c>
      <c r="J2352">
        <f>VLOOKUP(A2352,[1]Transactions!$A$2:$Y$3480,13,FALSE)</f>
        <v>179.44</v>
      </c>
      <c r="K2352" s="4">
        <f>VLOOKUP(A2352,[1]Transactions!$A$2:$Y$3480,14,FALSE)</f>
        <v>34143</v>
      </c>
      <c r="M2352" t="b">
        <f>VLOOKUP(A2352,[1]Transactions!$A$2:$Y$3480,5,FALSE)</f>
        <v>1</v>
      </c>
      <c r="N2352" t="str">
        <f>VLOOKUP(A2352,[1]Transactions!$A$2:$Y$3480,6,FALSE)</f>
        <v>Approved</v>
      </c>
      <c r="O2352" t="str">
        <f>VLOOKUP(A2352,[1]Transactions!$A$1:$Y$3480,7,FALSE)</f>
        <v>Solex</v>
      </c>
      <c r="P2352" t="s">
        <v>43</v>
      </c>
      <c r="Q2352">
        <v>78</v>
      </c>
      <c r="R2352" t="s">
        <v>218</v>
      </c>
      <c r="S2352" t="s">
        <v>45</v>
      </c>
      <c r="T2352" t="s">
        <v>38</v>
      </c>
      <c r="U2352" t="s">
        <v>32</v>
      </c>
      <c r="V2352" t="s">
        <v>33</v>
      </c>
      <c r="W2352">
        <v>17</v>
      </c>
      <c r="X2352">
        <v>11</v>
      </c>
      <c r="Y2352">
        <v>8887</v>
      </c>
      <c r="Z2352">
        <v>3966.28</v>
      </c>
      <c r="AA2352">
        <v>45</v>
      </c>
      <c r="AB2352">
        <v>64</v>
      </c>
      <c r="AC2352">
        <v>11</v>
      </c>
      <c r="AD2352">
        <v>4920.72</v>
      </c>
      <c r="AE2352">
        <f t="shared" si="250"/>
        <v>2</v>
      </c>
      <c r="AF2352">
        <f t="shared" si="251"/>
        <v>2</v>
      </c>
      <c r="AG2352">
        <f t="shared" si="252"/>
        <v>1</v>
      </c>
      <c r="AH2352">
        <f t="shared" si="253"/>
        <v>221</v>
      </c>
      <c r="AI2352" t="str">
        <f t="shared" si="254"/>
        <v>Gold Customerr</v>
      </c>
    </row>
    <row r="2353" spans="1:35" x14ac:dyDescent="0.3">
      <c r="A2353">
        <v>1384</v>
      </c>
      <c r="B2353" t="s">
        <v>6830</v>
      </c>
      <c r="C2353">
        <v>4119</v>
      </c>
      <c r="D2353" t="s">
        <v>53</v>
      </c>
      <c r="E2353" t="s">
        <v>25</v>
      </c>
      <c r="F2353">
        <v>7</v>
      </c>
      <c r="G2353" t="s">
        <v>5105</v>
      </c>
      <c r="H2353" t="s">
        <v>5698</v>
      </c>
      <c r="I2353" t="str">
        <f>VLOOKUP(A2353,[1]Transactions!$A$2:$Y$3480,8,FALSE)</f>
        <v>Touring</v>
      </c>
      <c r="J2353">
        <f>VLOOKUP(A2353,[1]Transactions!$A$2:$Y$3480,13,FALSE)</f>
        <v>1630.25</v>
      </c>
      <c r="K2353" s="4">
        <f>VLOOKUP(A2353,[1]Transactions!$A$2:$Y$3480,14,FALSE)</f>
        <v>33259</v>
      </c>
      <c r="M2353" t="b">
        <f>VLOOKUP(A2353,[1]Transactions!$A$2:$Y$3480,5,FALSE)</f>
        <v>1</v>
      </c>
      <c r="N2353" t="str">
        <f>VLOOKUP(A2353,[1]Transactions!$A$2:$Y$3480,6,FALSE)</f>
        <v>Approved</v>
      </c>
      <c r="O2353" t="str">
        <f>VLOOKUP(A2353,[1]Transactions!$A$1:$Y$3480,7,FALSE)</f>
        <v>WeareA2B</v>
      </c>
      <c r="P2353" t="s">
        <v>43</v>
      </c>
      <c r="Q2353">
        <v>48</v>
      </c>
      <c r="R2353" t="s">
        <v>291</v>
      </c>
      <c r="S2353" t="s">
        <v>119</v>
      </c>
      <c r="T2353" t="s">
        <v>31</v>
      </c>
      <c r="U2353" t="s">
        <v>32</v>
      </c>
      <c r="V2353" t="s">
        <v>47</v>
      </c>
      <c r="W2353">
        <v>2</v>
      </c>
      <c r="X2353">
        <v>6</v>
      </c>
      <c r="Y2353">
        <v>6268.25</v>
      </c>
      <c r="Z2353">
        <v>2960.77</v>
      </c>
      <c r="AA2353">
        <v>22</v>
      </c>
      <c r="AB2353">
        <v>36</v>
      </c>
      <c r="AC2353">
        <v>6</v>
      </c>
      <c r="AD2353">
        <v>3307.48</v>
      </c>
      <c r="AE2353">
        <f t="shared" si="250"/>
        <v>3</v>
      </c>
      <c r="AF2353">
        <f t="shared" si="251"/>
        <v>3</v>
      </c>
      <c r="AG2353">
        <f t="shared" si="252"/>
        <v>2</v>
      </c>
      <c r="AH2353">
        <f t="shared" si="253"/>
        <v>332</v>
      </c>
      <c r="AI2353" t="str">
        <f t="shared" si="254"/>
        <v>Silver Customer</v>
      </c>
    </row>
    <row r="2354" spans="1:35" x14ac:dyDescent="0.3">
      <c r="A2354">
        <v>1156</v>
      </c>
      <c r="B2354" t="s">
        <v>6831</v>
      </c>
      <c r="C2354">
        <v>4510</v>
      </c>
      <c r="D2354" t="s">
        <v>53</v>
      </c>
      <c r="E2354" t="s">
        <v>25</v>
      </c>
      <c r="F2354">
        <v>3</v>
      </c>
      <c r="G2354" t="s">
        <v>6832</v>
      </c>
      <c r="H2354" t="s">
        <v>6833</v>
      </c>
      <c r="I2354" t="str">
        <f>VLOOKUP(A2354,[1]Transactions!$A$2:$Y$3480,8,FALSE)</f>
        <v>Standard</v>
      </c>
      <c r="J2354">
        <f>VLOOKUP(A2354,[1]Transactions!$A$2:$Y$3480,13,FALSE)</f>
        <v>50.66</v>
      </c>
      <c r="K2354" s="4">
        <f>VLOOKUP(A2354,[1]Transactions!$A$2:$Y$3480,14,FALSE)</f>
        <v>42458</v>
      </c>
      <c r="M2354" t="b">
        <f>VLOOKUP(A2354,[1]Transactions!$A$2:$Y$3480,5,FALSE)</f>
        <v>1</v>
      </c>
      <c r="N2354" t="str">
        <f>VLOOKUP(A2354,[1]Transactions!$A$2:$Y$3480,6,FALSE)</f>
        <v>Approved</v>
      </c>
      <c r="O2354" t="str">
        <f>VLOOKUP(A2354,[1]Transactions!$A$1:$Y$3480,7,FALSE)</f>
        <v>Solex</v>
      </c>
      <c r="P2354" t="s">
        <v>43</v>
      </c>
      <c r="Q2354">
        <v>22</v>
      </c>
      <c r="R2354" t="s">
        <v>1450</v>
      </c>
      <c r="S2354" t="s">
        <v>7272</v>
      </c>
      <c r="T2354" t="s">
        <v>31</v>
      </c>
      <c r="U2354" t="s">
        <v>32</v>
      </c>
      <c r="V2354" t="s">
        <v>33</v>
      </c>
      <c r="W2354">
        <v>1</v>
      </c>
      <c r="X2354">
        <v>4</v>
      </c>
      <c r="Y2354">
        <v>5965.44</v>
      </c>
      <c r="Z2354">
        <v>3405.78</v>
      </c>
      <c r="AA2354">
        <v>22</v>
      </c>
      <c r="AB2354">
        <v>40</v>
      </c>
      <c r="AC2354">
        <v>4</v>
      </c>
      <c r="AD2354">
        <v>2559.66</v>
      </c>
      <c r="AE2354">
        <f t="shared" si="250"/>
        <v>3</v>
      </c>
      <c r="AF2354">
        <f t="shared" si="251"/>
        <v>4</v>
      </c>
      <c r="AG2354">
        <f t="shared" si="252"/>
        <v>3</v>
      </c>
      <c r="AH2354">
        <f t="shared" si="253"/>
        <v>343</v>
      </c>
      <c r="AI2354" t="str">
        <f t="shared" si="254"/>
        <v>Silver Customer</v>
      </c>
    </row>
    <row r="2355" spans="1:35" x14ac:dyDescent="0.3">
      <c r="A2355">
        <v>532</v>
      </c>
      <c r="B2355" t="s">
        <v>6834</v>
      </c>
      <c r="C2355">
        <v>4165</v>
      </c>
      <c r="D2355" t="s">
        <v>53</v>
      </c>
      <c r="E2355" t="s">
        <v>25</v>
      </c>
      <c r="F2355">
        <v>5</v>
      </c>
      <c r="G2355" t="s">
        <v>6835</v>
      </c>
      <c r="H2355" t="s">
        <v>6836</v>
      </c>
      <c r="I2355" t="str">
        <f>VLOOKUP(A2355,[1]Transactions!$A$2:$Y$3480,8,FALSE)</f>
        <v>Standard</v>
      </c>
      <c r="J2355">
        <f>VLOOKUP(A2355,[1]Transactions!$A$2:$Y$3480,13,FALSE)</f>
        <v>1660.88</v>
      </c>
      <c r="K2355" s="4">
        <f>VLOOKUP(A2355,[1]Transactions!$A$2:$Y$3480,14,FALSE)</f>
        <v>39427</v>
      </c>
      <c r="M2355" t="b">
        <f>VLOOKUP(A2355,[1]Transactions!$A$2:$Y$3480,5,FALSE)</f>
        <v>1</v>
      </c>
      <c r="N2355" t="str">
        <f>VLOOKUP(A2355,[1]Transactions!$A$2:$Y$3480,6,FALSE)</f>
        <v>Approved</v>
      </c>
      <c r="O2355" t="str">
        <f>VLOOKUP(A2355,[1]Transactions!$A$1:$Y$3480,7,FALSE)</f>
        <v>WeareA2B</v>
      </c>
      <c r="P2355" t="s">
        <v>43</v>
      </c>
      <c r="Q2355">
        <v>25</v>
      </c>
      <c r="R2355" t="s">
        <v>187</v>
      </c>
      <c r="S2355" t="s">
        <v>45</v>
      </c>
      <c r="T2355" t="s">
        <v>38</v>
      </c>
      <c r="U2355" t="s">
        <v>32</v>
      </c>
      <c r="V2355" t="s">
        <v>47</v>
      </c>
      <c r="W2355">
        <v>19</v>
      </c>
      <c r="X2355">
        <v>5</v>
      </c>
      <c r="Y2355">
        <v>5725.47</v>
      </c>
      <c r="Z2355">
        <v>2761.66</v>
      </c>
      <c r="AA2355">
        <v>59</v>
      </c>
      <c r="AB2355">
        <v>28</v>
      </c>
      <c r="AC2355">
        <v>5</v>
      </c>
      <c r="AD2355">
        <v>2963.81</v>
      </c>
      <c r="AE2355">
        <f t="shared" si="250"/>
        <v>3</v>
      </c>
      <c r="AF2355">
        <f>_xlfn.IFS(AC2355&gt;=14,1,AND(AC2355&lt;=14,AC2355&gt;7),2,AND(AC2355&lt;=7,AC2355&gt;=5),3,AND(AC2355&lt;=4,AC2355&gt;0),4)</f>
        <v>3</v>
      </c>
      <c r="AG2355">
        <f t="shared" si="252"/>
        <v>2</v>
      </c>
      <c r="AH2355">
        <f t="shared" si="253"/>
        <v>332</v>
      </c>
      <c r="AI2355" t="str">
        <f t="shared" si="254"/>
        <v>Silver Customer</v>
      </c>
    </row>
    <row r="2356" spans="1:35" x14ac:dyDescent="0.3">
      <c r="A2356">
        <v>3417</v>
      </c>
      <c r="B2356" t="s">
        <v>6837</v>
      </c>
      <c r="C2356">
        <v>3131</v>
      </c>
      <c r="D2356" t="s">
        <v>40</v>
      </c>
      <c r="E2356" t="s">
        <v>25</v>
      </c>
      <c r="F2356">
        <v>12</v>
      </c>
      <c r="G2356" t="s">
        <v>1767</v>
      </c>
      <c r="H2356" t="s">
        <v>6838</v>
      </c>
      <c r="I2356" t="str">
        <f>VLOOKUP(A2356,[1]Transactions!$A$2:$Y$3480,8,FALSE)</f>
        <v>Road</v>
      </c>
      <c r="J2356">
        <f>VLOOKUP(A2356,[1]Transactions!$A$2:$Y$3480,13,FALSE)</f>
        <v>830.2399999999999</v>
      </c>
      <c r="K2356" s="4">
        <f>VLOOKUP(A2356,[1]Transactions!$A$2:$Y$3480,14,FALSE)</f>
        <v>40553</v>
      </c>
      <c r="M2356" t="b">
        <f>VLOOKUP(A2356,[1]Transactions!$A$2:$Y$3480,5,FALSE)</f>
        <v>0</v>
      </c>
      <c r="N2356" t="str">
        <f>VLOOKUP(A2356,[1]Transactions!$A$2:$Y$3480,6,FALSE)</f>
        <v>Approved</v>
      </c>
      <c r="O2356" t="str">
        <f>VLOOKUP(A2356,[1]Transactions!$A$1:$Y$3480,7,FALSE)</f>
        <v>Norco Bicycles</v>
      </c>
      <c r="P2356" t="s">
        <v>43</v>
      </c>
      <c r="Q2356">
        <v>91</v>
      </c>
      <c r="R2356" t="s">
        <v>317</v>
      </c>
      <c r="S2356" t="s">
        <v>30</v>
      </c>
      <c r="T2356" t="s">
        <v>31</v>
      </c>
      <c r="U2356" t="s">
        <v>32</v>
      </c>
      <c r="V2356" t="s">
        <v>47</v>
      </c>
      <c r="W2356">
        <v>7</v>
      </c>
      <c r="X2356">
        <v>8</v>
      </c>
      <c r="Y2356">
        <v>8566.0499999999993</v>
      </c>
      <c r="Z2356">
        <v>4590.91</v>
      </c>
      <c r="AA2356">
        <v>47</v>
      </c>
      <c r="AB2356">
        <v>95</v>
      </c>
      <c r="AC2356">
        <v>8</v>
      </c>
      <c r="AD2356">
        <v>3975.14</v>
      </c>
      <c r="AE2356">
        <f t="shared" si="250"/>
        <v>1</v>
      </c>
      <c r="AF2356">
        <f t="shared" si="251"/>
        <v>2</v>
      </c>
      <c r="AG2356">
        <f t="shared" si="252"/>
        <v>2</v>
      </c>
      <c r="AH2356">
        <f t="shared" si="253"/>
        <v>122</v>
      </c>
      <c r="AI2356" t="str">
        <f t="shared" si="254"/>
        <v>Bronz customer</v>
      </c>
    </row>
    <row r="2357" spans="1:35" x14ac:dyDescent="0.3">
      <c r="A2357">
        <v>2174</v>
      </c>
      <c r="B2357" t="s">
        <v>6839</v>
      </c>
      <c r="C2357">
        <v>3429</v>
      </c>
      <c r="D2357" t="s">
        <v>40</v>
      </c>
      <c r="E2357" t="s">
        <v>25</v>
      </c>
      <c r="F2357">
        <v>6</v>
      </c>
      <c r="G2357" t="s">
        <v>6840</v>
      </c>
      <c r="H2357" t="s">
        <v>6841</v>
      </c>
      <c r="I2357" t="str">
        <f>VLOOKUP(A2357,[1]Transactions!$A$2:$Y$3480,8,FALSE)</f>
        <v>Standard</v>
      </c>
      <c r="J2357">
        <f>VLOOKUP(A2357,[1]Transactions!$A$2:$Y$3480,13,FALSE)</f>
        <v>1230.27</v>
      </c>
      <c r="K2357" s="4">
        <f>VLOOKUP(A2357,[1]Transactions!$A$2:$Y$3480,14,FALSE)</f>
        <v>40336</v>
      </c>
      <c r="M2357" t="b">
        <f>VLOOKUP(A2357,[1]Transactions!$A$2:$Y$3480,5,FALSE)</f>
        <v>0</v>
      </c>
      <c r="N2357" t="str">
        <f>VLOOKUP(A2357,[1]Transactions!$A$2:$Y$3480,6,FALSE)</f>
        <v>Approved</v>
      </c>
      <c r="O2357" t="str">
        <f>VLOOKUP(A2357,[1]Transactions!$A$1:$Y$3480,7,FALSE)</f>
        <v>Giant Bicycles</v>
      </c>
      <c r="P2357" t="s">
        <v>28</v>
      </c>
      <c r="Q2357">
        <v>32</v>
      </c>
      <c r="R2357" t="s">
        <v>335</v>
      </c>
      <c r="S2357" t="s">
        <v>7272</v>
      </c>
      <c r="T2357" t="s">
        <v>46</v>
      </c>
      <c r="U2357" t="s">
        <v>32</v>
      </c>
      <c r="V2357" t="s">
        <v>47</v>
      </c>
      <c r="W2357">
        <v>11</v>
      </c>
      <c r="X2357">
        <v>5</v>
      </c>
      <c r="Y2357">
        <v>6589.83</v>
      </c>
      <c r="Z2357">
        <v>3705.11</v>
      </c>
      <c r="AA2357">
        <v>58</v>
      </c>
      <c r="AB2357">
        <v>81</v>
      </c>
      <c r="AC2357">
        <v>5</v>
      </c>
      <c r="AD2357">
        <v>2884.72</v>
      </c>
      <c r="AE2357">
        <f t="shared" si="250"/>
        <v>2</v>
      </c>
      <c r="AF2357">
        <f>_xlfn.IFS(AC2357&gt;=14,1,AND(AC2357&lt;=14,AC2357&gt;7),2,AND(AC2357&lt;=7,AC2357&gt;=5),3,AND(AC2357&lt;=4,AC2357&gt;0),4)</f>
        <v>3</v>
      </c>
      <c r="AG2357">
        <f t="shared" si="252"/>
        <v>3</v>
      </c>
      <c r="AH2357">
        <f t="shared" si="253"/>
        <v>233</v>
      </c>
      <c r="AI2357" t="str">
        <f t="shared" si="254"/>
        <v>Gold Customerr</v>
      </c>
    </row>
    <row r="2358" spans="1:35" x14ac:dyDescent="0.3">
      <c r="A2358">
        <v>1759</v>
      </c>
      <c r="B2358" t="s">
        <v>6842</v>
      </c>
      <c r="C2358">
        <v>2030</v>
      </c>
      <c r="D2358" t="s">
        <v>24</v>
      </c>
      <c r="E2358" t="s">
        <v>25</v>
      </c>
      <c r="F2358">
        <v>12</v>
      </c>
      <c r="G2358" t="s">
        <v>4784</v>
      </c>
      <c r="H2358" t="s">
        <v>6843</v>
      </c>
      <c r="I2358" t="str">
        <f>VLOOKUP(A2358,[1]Transactions!$A$2:$Y$3480,8,FALSE)</f>
        <v>Standard</v>
      </c>
      <c r="J2358">
        <f>VLOOKUP(A2358,[1]Transactions!$A$2:$Y$3480,13,FALSE)</f>
        <v>751.02</v>
      </c>
      <c r="K2358" s="4">
        <f>VLOOKUP(A2358,[1]Transactions!$A$2:$Y$3480,14,FALSE)</f>
        <v>40618</v>
      </c>
      <c r="M2358" t="b">
        <f>VLOOKUP(A2358,[1]Transactions!$A$2:$Y$3480,5,FALSE)</f>
        <v>1</v>
      </c>
      <c r="N2358" t="str">
        <f>VLOOKUP(A2358,[1]Transactions!$A$2:$Y$3480,6,FALSE)</f>
        <v>Approved</v>
      </c>
      <c r="O2358" t="str">
        <f>VLOOKUP(A2358,[1]Transactions!$A$1:$Y$3480,7,FALSE)</f>
        <v>Solex</v>
      </c>
      <c r="P2358" t="s">
        <v>28</v>
      </c>
      <c r="Q2358">
        <v>52</v>
      </c>
      <c r="R2358" t="s">
        <v>287</v>
      </c>
      <c r="S2358" t="s">
        <v>45</v>
      </c>
      <c r="T2358" t="s">
        <v>46</v>
      </c>
      <c r="U2358" t="s">
        <v>32</v>
      </c>
      <c r="V2358" t="s">
        <v>47</v>
      </c>
      <c r="W2358">
        <v>15</v>
      </c>
      <c r="X2358">
        <v>6</v>
      </c>
      <c r="Y2358">
        <v>5494.57</v>
      </c>
      <c r="Z2358">
        <v>2666.4</v>
      </c>
      <c r="AA2358">
        <v>51</v>
      </c>
      <c r="AB2358">
        <v>18</v>
      </c>
      <c r="AC2358">
        <v>6</v>
      </c>
      <c r="AD2358">
        <v>2828.17</v>
      </c>
      <c r="AE2358">
        <f t="shared" si="250"/>
        <v>3</v>
      </c>
      <c r="AF2358">
        <f t="shared" si="251"/>
        <v>3</v>
      </c>
      <c r="AG2358">
        <f t="shared" si="252"/>
        <v>3</v>
      </c>
      <c r="AH2358">
        <f t="shared" si="253"/>
        <v>333</v>
      </c>
      <c r="AI2358" t="str">
        <f t="shared" si="254"/>
        <v>Silver Customer</v>
      </c>
    </row>
    <row r="2359" spans="1:35" x14ac:dyDescent="0.3">
      <c r="A2359">
        <v>2930</v>
      </c>
      <c r="B2359" t="s">
        <v>6844</v>
      </c>
      <c r="C2359">
        <v>2081</v>
      </c>
      <c r="D2359" t="s">
        <v>24</v>
      </c>
      <c r="E2359" t="s">
        <v>25</v>
      </c>
      <c r="F2359">
        <v>10</v>
      </c>
      <c r="G2359" t="s">
        <v>6280</v>
      </c>
      <c r="H2359" t="s">
        <v>6845</v>
      </c>
      <c r="I2359" t="str">
        <f>VLOOKUP(A2359,[1]Transactions!$A$2:$Y$3480,8,FALSE)</f>
        <v>Standard</v>
      </c>
      <c r="J2359">
        <f>VLOOKUP(A2359,[1]Transactions!$A$2:$Y$3480,13,FALSE)</f>
        <v>155.65000000000009</v>
      </c>
      <c r="K2359" s="4">
        <f>VLOOKUP(A2359,[1]Transactions!$A$2:$Y$3480,14,FALSE)</f>
        <v>37539</v>
      </c>
      <c r="M2359" t="b">
        <f>VLOOKUP(A2359,[1]Transactions!$A$2:$Y$3480,5,FALSE)</f>
        <v>0</v>
      </c>
      <c r="N2359" t="str">
        <f>VLOOKUP(A2359,[1]Transactions!$A$2:$Y$3480,6,FALSE)</f>
        <v>Approved</v>
      </c>
      <c r="O2359" t="str">
        <f>VLOOKUP(A2359,[1]Transactions!$A$1:$Y$3480,7,FALSE)</f>
        <v>WeareA2B</v>
      </c>
      <c r="P2359" t="s">
        <v>28</v>
      </c>
      <c r="Q2359">
        <v>46</v>
      </c>
      <c r="R2359" t="s">
        <v>283</v>
      </c>
      <c r="S2359" t="s">
        <v>96</v>
      </c>
      <c r="T2359" t="s">
        <v>31</v>
      </c>
      <c r="U2359" t="s">
        <v>32</v>
      </c>
      <c r="V2359" t="s">
        <v>47</v>
      </c>
      <c r="W2359">
        <v>3</v>
      </c>
      <c r="X2359">
        <v>6</v>
      </c>
      <c r="Y2359">
        <v>5079</v>
      </c>
      <c r="Z2359">
        <v>1912.07</v>
      </c>
      <c r="AA2359">
        <v>23</v>
      </c>
      <c r="AB2359">
        <v>71</v>
      </c>
      <c r="AC2359">
        <v>6</v>
      </c>
      <c r="AD2359">
        <v>3166.93</v>
      </c>
      <c r="AE2359">
        <f t="shared" si="250"/>
        <v>2</v>
      </c>
      <c r="AF2359">
        <f t="shared" si="251"/>
        <v>3</v>
      </c>
      <c r="AG2359">
        <f t="shared" si="252"/>
        <v>2</v>
      </c>
      <c r="AH2359">
        <f t="shared" si="253"/>
        <v>232</v>
      </c>
      <c r="AI2359" t="str">
        <f t="shared" si="254"/>
        <v>Gold Customerr</v>
      </c>
    </row>
    <row r="2360" spans="1:35" x14ac:dyDescent="0.3">
      <c r="A2360">
        <v>194</v>
      </c>
      <c r="B2360" t="s">
        <v>6846</v>
      </c>
      <c r="C2360">
        <v>4680</v>
      </c>
      <c r="D2360" t="s">
        <v>53</v>
      </c>
      <c r="E2360" t="s">
        <v>25</v>
      </c>
      <c r="F2360">
        <v>5</v>
      </c>
      <c r="G2360" t="s">
        <v>6847</v>
      </c>
      <c r="H2360" t="s">
        <v>6848</v>
      </c>
      <c r="I2360" t="str">
        <f>VLOOKUP(A2360,[1]Transactions!$A$2:$Y$3480,8,FALSE)</f>
        <v>Road</v>
      </c>
      <c r="J2360">
        <f>VLOOKUP(A2360,[1]Transactions!$A$2:$Y$3480,13,FALSE)</f>
        <v>709.34</v>
      </c>
      <c r="K2360" s="4">
        <f>VLOOKUP(A2360,[1]Transactions!$A$2:$Y$3480,14,FALSE)</f>
        <v>40553</v>
      </c>
      <c r="M2360" t="b">
        <f>VLOOKUP(A2360,[1]Transactions!$A$2:$Y$3480,5,FALSE)</f>
        <v>0</v>
      </c>
      <c r="N2360" t="str">
        <f>VLOOKUP(A2360,[1]Transactions!$A$2:$Y$3480,6,FALSE)</f>
        <v>Approved</v>
      </c>
      <c r="O2360" t="str">
        <f>VLOOKUP(A2360,[1]Transactions!$A$1:$Y$3480,7,FALSE)</f>
        <v>Giant Bicycles</v>
      </c>
      <c r="P2360" t="s">
        <v>43</v>
      </c>
      <c r="Q2360">
        <v>4</v>
      </c>
      <c r="R2360" t="s">
        <v>230</v>
      </c>
      <c r="S2360" t="s">
        <v>45</v>
      </c>
      <c r="T2360" t="s">
        <v>38</v>
      </c>
      <c r="U2360" t="s">
        <v>32</v>
      </c>
      <c r="V2360" t="s">
        <v>47</v>
      </c>
      <c r="W2360">
        <v>10</v>
      </c>
      <c r="X2360">
        <v>3</v>
      </c>
      <c r="Y2360">
        <v>4313.53</v>
      </c>
      <c r="Z2360">
        <v>1705.25</v>
      </c>
      <c r="AA2360">
        <v>45</v>
      </c>
      <c r="AB2360">
        <v>108</v>
      </c>
      <c r="AC2360">
        <v>3</v>
      </c>
      <c r="AD2360">
        <v>2608.2800000000002</v>
      </c>
      <c r="AE2360">
        <f t="shared" si="250"/>
        <v>1</v>
      </c>
      <c r="AF2360">
        <f t="shared" si="251"/>
        <v>4</v>
      </c>
      <c r="AG2360">
        <f t="shared" si="252"/>
        <v>3</v>
      </c>
      <c r="AH2360">
        <f t="shared" si="253"/>
        <v>143</v>
      </c>
      <c r="AI2360" t="str">
        <f t="shared" si="254"/>
        <v>Bronz customer</v>
      </c>
    </row>
    <row r="2361" spans="1:35" x14ac:dyDescent="0.3">
      <c r="A2361">
        <v>79</v>
      </c>
      <c r="B2361" t="s">
        <v>6849</v>
      </c>
      <c r="C2361">
        <v>2073</v>
      </c>
      <c r="D2361" t="s">
        <v>24</v>
      </c>
      <c r="E2361" t="s">
        <v>25</v>
      </c>
      <c r="F2361">
        <v>10</v>
      </c>
      <c r="G2361" t="s">
        <v>6850</v>
      </c>
      <c r="H2361" t="s">
        <v>6851</v>
      </c>
      <c r="I2361" t="str">
        <f>VLOOKUP(A2361,[1]Transactions!$A$2:$Y$3480,8,FALSE)</f>
        <v>Standard</v>
      </c>
      <c r="J2361">
        <f>VLOOKUP(A2361,[1]Transactions!$A$2:$Y$3480,13,FALSE)</f>
        <v>471.6</v>
      </c>
      <c r="K2361" s="4">
        <f>VLOOKUP(A2361,[1]Transactions!$A$2:$Y$3480,14,FALSE)</f>
        <v>35667</v>
      </c>
      <c r="M2361" t="b">
        <f>VLOOKUP(A2361,[1]Transactions!$A$2:$Y$3480,5,FALSE)</f>
        <v>1</v>
      </c>
      <c r="N2361" t="str">
        <f>VLOOKUP(A2361,[1]Transactions!$A$2:$Y$3480,6,FALSE)</f>
        <v>Approved</v>
      </c>
      <c r="O2361" t="str">
        <f>VLOOKUP(A2361,[1]Transactions!$A$1:$Y$3480,7,FALSE)</f>
        <v>Giant Bicycles</v>
      </c>
      <c r="P2361" t="s">
        <v>43</v>
      </c>
      <c r="Q2361">
        <v>76</v>
      </c>
      <c r="R2361" t="s">
        <v>335</v>
      </c>
      <c r="S2361" t="s">
        <v>119</v>
      </c>
      <c r="T2361" t="s">
        <v>31</v>
      </c>
      <c r="U2361" t="s">
        <v>32</v>
      </c>
      <c r="V2361" t="s">
        <v>47</v>
      </c>
      <c r="W2361">
        <v>18</v>
      </c>
      <c r="X2361">
        <v>5</v>
      </c>
      <c r="Y2361">
        <v>4918.51</v>
      </c>
      <c r="Z2361">
        <v>3058.22</v>
      </c>
      <c r="AA2361">
        <v>51</v>
      </c>
      <c r="AB2361">
        <v>47</v>
      </c>
      <c r="AC2361">
        <v>5</v>
      </c>
      <c r="AD2361">
        <v>1860.29</v>
      </c>
      <c r="AE2361">
        <f t="shared" si="250"/>
        <v>2</v>
      </c>
      <c r="AF2361">
        <f>_xlfn.IFS(AC2361&gt;=14,1,AND(AC2361&lt;=14,AC2361&gt;7),2,AND(AC2361&lt;=7,AC2361&gt;=5),3,AND(AC2361&lt;=4,AC2361&gt;0),4)</f>
        <v>3</v>
      </c>
      <c r="AG2361">
        <f t="shared" si="252"/>
        <v>4</v>
      </c>
      <c r="AH2361">
        <f t="shared" si="253"/>
        <v>234</v>
      </c>
      <c r="AI2361" t="str">
        <f t="shared" si="254"/>
        <v>Gold Customerr</v>
      </c>
    </row>
    <row r="2362" spans="1:35" x14ac:dyDescent="0.3">
      <c r="A2362">
        <v>1593</v>
      </c>
      <c r="B2362" t="s">
        <v>6852</v>
      </c>
      <c r="C2362">
        <v>2065</v>
      </c>
      <c r="D2362" t="s">
        <v>24</v>
      </c>
      <c r="E2362" t="s">
        <v>25</v>
      </c>
      <c r="F2362">
        <v>12</v>
      </c>
      <c r="G2362" t="s">
        <v>6853</v>
      </c>
      <c r="H2362" t="s">
        <v>6854</v>
      </c>
      <c r="I2362" t="str">
        <f>VLOOKUP(A2362,[1]Transactions!$A$2:$Y$3480,8,FALSE)</f>
        <v>Standard</v>
      </c>
      <c r="J2362">
        <f>VLOOKUP(A2362,[1]Transactions!$A$2:$Y$3480,13,FALSE)</f>
        <v>1660.88</v>
      </c>
      <c r="K2362" s="4">
        <f>VLOOKUP(A2362,[1]Transactions!$A$2:$Y$3480,14,FALSE)</f>
        <v>40672</v>
      </c>
      <c r="M2362" t="b">
        <f>VLOOKUP(A2362,[1]Transactions!$A$2:$Y$3480,5,FALSE)</f>
        <v>0</v>
      </c>
      <c r="N2362" t="str">
        <f>VLOOKUP(A2362,[1]Transactions!$A$2:$Y$3480,6,FALSE)</f>
        <v>Approved</v>
      </c>
      <c r="O2362" t="str">
        <f>VLOOKUP(A2362,[1]Transactions!$A$1:$Y$3480,7,FALSE)</f>
        <v>WeareA2B</v>
      </c>
      <c r="P2362" t="s">
        <v>43</v>
      </c>
      <c r="Q2362">
        <v>69</v>
      </c>
      <c r="R2362" t="s">
        <v>295</v>
      </c>
      <c r="S2362" t="s">
        <v>219</v>
      </c>
      <c r="T2362" t="s">
        <v>31</v>
      </c>
      <c r="U2362" t="s">
        <v>32</v>
      </c>
      <c r="V2362" t="s">
        <v>47</v>
      </c>
      <c r="W2362">
        <v>17</v>
      </c>
      <c r="X2362">
        <v>6</v>
      </c>
      <c r="Y2362">
        <v>7569.45</v>
      </c>
      <c r="Z2362">
        <v>3751.09</v>
      </c>
      <c r="AA2362">
        <v>40</v>
      </c>
      <c r="AB2362">
        <v>53</v>
      </c>
      <c r="AC2362">
        <v>6</v>
      </c>
      <c r="AD2362">
        <v>3818.36</v>
      </c>
      <c r="AE2362">
        <f t="shared" si="250"/>
        <v>2</v>
      </c>
      <c r="AF2362">
        <f t="shared" si="251"/>
        <v>3</v>
      </c>
      <c r="AG2362">
        <f t="shared" si="252"/>
        <v>2</v>
      </c>
      <c r="AH2362">
        <f t="shared" si="253"/>
        <v>232</v>
      </c>
      <c r="AI2362" t="str">
        <f t="shared" si="254"/>
        <v>Gold Customerr</v>
      </c>
    </row>
    <row r="2363" spans="1:35" x14ac:dyDescent="0.3">
      <c r="A2363">
        <v>2491</v>
      </c>
      <c r="B2363" t="s">
        <v>6855</v>
      </c>
      <c r="C2363">
        <v>3101</v>
      </c>
      <c r="D2363" t="s">
        <v>40</v>
      </c>
      <c r="E2363" t="s">
        <v>25</v>
      </c>
      <c r="F2363">
        <v>7</v>
      </c>
      <c r="G2363" t="s">
        <v>6856</v>
      </c>
      <c r="H2363" t="s">
        <v>6857</v>
      </c>
      <c r="I2363" t="str">
        <f>VLOOKUP(A2363,[1]Transactions!$A$2:$Y$3480,8,FALSE)</f>
        <v>Standard</v>
      </c>
      <c r="J2363">
        <f>VLOOKUP(A2363,[1]Transactions!$A$2:$Y$3480,13,FALSE)</f>
        <v>471.6</v>
      </c>
      <c r="K2363" s="4">
        <f>VLOOKUP(A2363,[1]Transactions!$A$2:$Y$3480,14,FALSE)</f>
        <v>38482</v>
      </c>
      <c r="M2363" t="b">
        <f>VLOOKUP(A2363,[1]Transactions!$A$2:$Y$3480,5,FALSE)</f>
        <v>1</v>
      </c>
      <c r="N2363" t="str">
        <f>VLOOKUP(A2363,[1]Transactions!$A$2:$Y$3480,6,FALSE)</f>
        <v>Approved</v>
      </c>
      <c r="O2363" t="str">
        <f>VLOOKUP(A2363,[1]Transactions!$A$1:$Y$3480,7,FALSE)</f>
        <v>Giant Bicycles</v>
      </c>
      <c r="P2363" t="s">
        <v>28</v>
      </c>
      <c r="Q2363">
        <v>74</v>
      </c>
      <c r="R2363" t="s">
        <v>265</v>
      </c>
      <c r="S2363" t="s">
        <v>30</v>
      </c>
      <c r="T2363" t="s">
        <v>31</v>
      </c>
      <c r="U2363" t="s">
        <v>32</v>
      </c>
      <c r="V2363" t="s">
        <v>47</v>
      </c>
      <c r="W2363">
        <v>14</v>
      </c>
      <c r="X2363">
        <v>5</v>
      </c>
      <c r="Y2363">
        <v>3045.56</v>
      </c>
      <c r="Z2363">
        <v>1456.66</v>
      </c>
      <c r="AA2363">
        <v>43</v>
      </c>
      <c r="AB2363">
        <v>105</v>
      </c>
      <c r="AC2363">
        <v>5</v>
      </c>
      <c r="AD2363">
        <v>1588.9</v>
      </c>
      <c r="AE2363">
        <f t="shared" si="250"/>
        <v>1</v>
      </c>
      <c r="AF2363">
        <f>_xlfn.IFS(AC2363&gt;=14,1,AND(AC2363&lt;=14,AC2363&gt;7),2,AND(AC2363&lt;=7,AC2363&gt;=5),3,AND(AC2363&lt;=4,AC2363&gt;0),4)</f>
        <v>3</v>
      </c>
      <c r="AG2363">
        <f t="shared" si="252"/>
        <v>4</v>
      </c>
      <c r="AH2363">
        <f t="shared" si="253"/>
        <v>134</v>
      </c>
      <c r="AI2363" t="str">
        <f t="shared" si="254"/>
        <v>Bronz customer</v>
      </c>
    </row>
    <row r="2364" spans="1:35" x14ac:dyDescent="0.3">
      <c r="A2364">
        <v>2950</v>
      </c>
      <c r="B2364" t="s">
        <v>6858</v>
      </c>
      <c r="C2364">
        <v>3064</v>
      </c>
      <c r="D2364" t="s">
        <v>40</v>
      </c>
      <c r="E2364" t="s">
        <v>25</v>
      </c>
      <c r="F2364">
        <v>6</v>
      </c>
      <c r="G2364" t="s">
        <v>6859</v>
      </c>
      <c r="H2364" t="s">
        <v>6860</v>
      </c>
      <c r="I2364" t="str">
        <f>VLOOKUP(A2364,[1]Transactions!$A$2:$Y$3480,8,FALSE)</f>
        <v>Standard</v>
      </c>
      <c r="J2364">
        <f>VLOOKUP(A2364,[1]Transactions!$A$2:$Y$3480,13,FALSE)</f>
        <v>299.27</v>
      </c>
      <c r="K2364" s="4">
        <f>VLOOKUP(A2364,[1]Transactions!$A$2:$Y$3480,14,FALSE)</f>
        <v>34527</v>
      </c>
      <c r="M2364" t="b">
        <f>VLOOKUP(A2364,[1]Transactions!$A$2:$Y$3480,5,FALSE)</f>
        <v>0</v>
      </c>
      <c r="N2364" t="str">
        <f>VLOOKUP(A2364,[1]Transactions!$A$2:$Y$3480,6,FALSE)</f>
        <v>Approved</v>
      </c>
      <c r="O2364" t="str">
        <f>VLOOKUP(A2364,[1]Transactions!$A$1:$Y$3480,7,FALSE)</f>
        <v>Solex</v>
      </c>
      <c r="P2364" t="s">
        <v>28</v>
      </c>
      <c r="Q2364">
        <v>19</v>
      </c>
      <c r="R2364" t="s">
        <v>2745</v>
      </c>
      <c r="S2364" t="s">
        <v>45</v>
      </c>
      <c r="T2364" t="s">
        <v>31</v>
      </c>
      <c r="U2364" t="s">
        <v>32</v>
      </c>
      <c r="V2364" t="s">
        <v>33</v>
      </c>
      <c r="W2364">
        <v>10</v>
      </c>
      <c r="X2364">
        <v>3</v>
      </c>
      <c r="Y2364">
        <v>1953.15</v>
      </c>
      <c r="Z2364">
        <v>1307.1600000000001</v>
      </c>
      <c r="AA2364">
        <v>65</v>
      </c>
      <c r="AB2364">
        <v>75</v>
      </c>
      <c r="AC2364">
        <v>3</v>
      </c>
      <c r="AD2364">
        <v>645.99</v>
      </c>
      <c r="AE2364">
        <f t="shared" si="250"/>
        <v>2</v>
      </c>
      <c r="AF2364">
        <f t="shared" si="251"/>
        <v>4</v>
      </c>
      <c r="AG2364">
        <f t="shared" si="252"/>
        <v>4</v>
      </c>
      <c r="AH2364">
        <f t="shared" si="253"/>
        <v>244</v>
      </c>
      <c r="AI2364" t="str">
        <f t="shared" si="254"/>
        <v>Gold Customerr</v>
      </c>
    </row>
    <row r="2365" spans="1:35" x14ac:dyDescent="0.3">
      <c r="A2365">
        <v>2846</v>
      </c>
      <c r="B2365" t="s">
        <v>6861</v>
      </c>
      <c r="C2365">
        <v>3156</v>
      </c>
      <c r="D2365" t="s">
        <v>40</v>
      </c>
      <c r="E2365" t="s">
        <v>25</v>
      </c>
      <c r="F2365">
        <v>10</v>
      </c>
      <c r="G2365" t="s">
        <v>6862</v>
      </c>
      <c r="H2365" t="s">
        <v>6863</v>
      </c>
      <c r="I2365" t="str">
        <f>VLOOKUP(A2365,[1]Transactions!$A$2:$Y$3480,8,FALSE)</f>
        <v>Road</v>
      </c>
      <c r="J2365">
        <f>VLOOKUP(A2365,[1]Transactions!$A$2:$Y$3480,13,FALSE)</f>
        <v>104.24000000000001</v>
      </c>
      <c r="K2365" s="4">
        <f>VLOOKUP(A2365,[1]Transactions!$A$2:$Y$3480,14,FALSE)</f>
        <v>38991</v>
      </c>
      <c r="M2365" t="b">
        <f>VLOOKUP(A2365,[1]Transactions!$A$2:$Y$3480,5,FALSE)</f>
        <v>1</v>
      </c>
      <c r="N2365" t="str">
        <f>VLOOKUP(A2365,[1]Transactions!$A$2:$Y$3480,6,FALSE)</f>
        <v>Approved</v>
      </c>
      <c r="O2365" t="str">
        <f>VLOOKUP(A2365,[1]Transactions!$A$1:$Y$3480,7,FALSE)</f>
        <v>Solex</v>
      </c>
      <c r="P2365" t="s">
        <v>43</v>
      </c>
      <c r="Q2365">
        <v>66</v>
      </c>
      <c r="R2365" t="s">
        <v>403</v>
      </c>
      <c r="S2365" t="s">
        <v>176</v>
      </c>
      <c r="T2365" t="s">
        <v>31</v>
      </c>
      <c r="U2365" t="s">
        <v>32</v>
      </c>
      <c r="V2365" t="s">
        <v>47</v>
      </c>
      <c r="W2365">
        <v>14</v>
      </c>
      <c r="X2365">
        <v>3</v>
      </c>
      <c r="Y2365">
        <v>2298.7800000000002</v>
      </c>
      <c r="Z2365">
        <v>1499.46</v>
      </c>
      <c r="AA2365">
        <v>50</v>
      </c>
      <c r="AB2365">
        <v>15</v>
      </c>
      <c r="AC2365">
        <v>3</v>
      </c>
      <c r="AD2365">
        <v>799.32</v>
      </c>
      <c r="AE2365">
        <f t="shared" si="250"/>
        <v>4</v>
      </c>
      <c r="AF2365">
        <f t="shared" si="251"/>
        <v>4</v>
      </c>
      <c r="AG2365">
        <f t="shared" si="252"/>
        <v>4</v>
      </c>
      <c r="AH2365">
        <f t="shared" si="253"/>
        <v>444</v>
      </c>
      <c r="AI2365" t="str">
        <f t="shared" si="254"/>
        <v>Platinum Customer</v>
      </c>
    </row>
    <row r="2366" spans="1:35" x14ac:dyDescent="0.3">
      <c r="A2366">
        <v>601</v>
      </c>
      <c r="B2366" t="s">
        <v>6864</v>
      </c>
      <c r="C2366">
        <v>2539</v>
      </c>
      <c r="D2366" t="s">
        <v>24</v>
      </c>
      <c r="E2366" t="s">
        <v>25</v>
      </c>
      <c r="F2366">
        <v>11</v>
      </c>
      <c r="G2366" t="s">
        <v>378</v>
      </c>
      <c r="H2366" t="s">
        <v>6865</v>
      </c>
      <c r="I2366" t="str">
        <f>VLOOKUP(A2366,[1]Transactions!$A$2:$Y$3480,8,FALSE)</f>
        <v>Road</v>
      </c>
      <c r="J2366">
        <f>VLOOKUP(A2366,[1]Transactions!$A$2:$Y$3480,13,FALSE)</f>
        <v>129.01</v>
      </c>
      <c r="K2366" s="4">
        <f>VLOOKUP(A2366,[1]Transactions!$A$2:$Y$3480,14,FALSE)</f>
        <v>34556</v>
      </c>
      <c r="M2366" t="b">
        <f>VLOOKUP(A2366,[1]Transactions!$A$2:$Y$3480,5,FALSE)</f>
        <v>1</v>
      </c>
      <c r="N2366" t="str">
        <f>VLOOKUP(A2366,[1]Transactions!$A$2:$Y$3480,6,FALSE)</f>
        <v>Approved</v>
      </c>
      <c r="O2366" t="str">
        <f>VLOOKUP(A2366,[1]Transactions!$A$1:$Y$3480,7,FALSE)</f>
        <v>WeareA2B</v>
      </c>
      <c r="P2366" t="s">
        <v>28</v>
      </c>
      <c r="Q2366">
        <v>56</v>
      </c>
      <c r="R2366" t="s">
        <v>793</v>
      </c>
      <c r="S2366" t="s">
        <v>57</v>
      </c>
      <c r="T2366" t="s">
        <v>46</v>
      </c>
      <c r="U2366" t="s">
        <v>32</v>
      </c>
      <c r="V2366" t="s">
        <v>33</v>
      </c>
      <c r="W2366">
        <v>4</v>
      </c>
      <c r="X2366">
        <v>5</v>
      </c>
      <c r="Y2366">
        <v>5216.1400000000003</v>
      </c>
      <c r="Z2366">
        <v>3792.7</v>
      </c>
      <c r="AA2366">
        <v>27</v>
      </c>
      <c r="AB2366">
        <v>58</v>
      </c>
      <c r="AC2366">
        <v>5</v>
      </c>
      <c r="AD2366">
        <v>1423.44</v>
      </c>
      <c r="AE2366">
        <f t="shared" si="250"/>
        <v>2</v>
      </c>
      <c r="AF2366">
        <f>_xlfn.IFS(AC2366&gt;=14,1,AND(AC2366&lt;=14,AC2366&gt;7),2,AND(AC2366&lt;=7,AC2366&gt;=5),3,AND(AC2366&lt;=4,AC2366&gt;0),4)</f>
        <v>3</v>
      </c>
      <c r="AG2366">
        <f t="shared" si="252"/>
        <v>4</v>
      </c>
      <c r="AH2366">
        <f t="shared" si="253"/>
        <v>234</v>
      </c>
      <c r="AI2366" t="str">
        <f t="shared" si="254"/>
        <v>Gold Customerr</v>
      </c>
    </row>
    <row r="2367" spans="1:35" x14ac:dyDescent="0.3">
      <c r="A2367">
        <v>2034</v>
      </c>
      <c r="B2367" t="s">
        <v>6866</v>
      </c>
      <c r="C2367">
        <v>2040</v>
      </c>
      <c r="D2367" t="s">
        <v>24</v>
      </c>
      <c r="E2367" t="s">
        <v>25</v>
      </c>
      <c r="F2367">
        <v>11</v>
      </c>
      <c r="G2367" t="s">
        <v>6867</v>
      </c>
      <c r="H2367" t="s">
        <v>6868</v>
      </c>
      <c r="I2367" t="str">
        <f>VLOOKUP(A2367,[1]Transactions!$A$2:$Y$3480,8,FALSE)</f>
        <v>Road</v>
      </c>
      <c r="J2367">
        <f>VLOOKUP(A2367,[1]Transactions!$A$2:$Y$3480,13,FALSE)</f>
        <v>309.80999999999995</v>
      </c>
      <c r="K2367" s="4">
        <f>VLOOKUP(A2367,[1]Transactions!$A$2:$Y$3480,14,FALSE)</f>
        <v>37698</v>
      </c>
      <c r="M2367" t="b">
        <f>VLOOKUP(A2367,[1]Transactions!$A$2:$Y$3480,5,FALSE)</f>
        <v>0</v>
      </c>
      <c r="N2367" t="str">
        <f>VLOOKUP(A2367,[1]Transactions!$A$2:$Y$3480,6,FALSE)</f>
        <v>Approved</v>
      </c>
      <c r="O2367" t="str">
        <f>VLOOKUP(A2367,[1]Transactions!$A$1:$Y$3480,7,FALSE)</f>
        <v>Norco Bicycles</v>
      </c>
      <c r="P2367" t="s">
        <v>43</v>
      </c>
      <c r="Q2367">
        <v>87</v>
      </c>
      <c r="R2367" t="s">
        <v>261</v>
      </c>
      <c r="S2367" t="s">
        <v>119</v>
      </c>
      <c r="T2367" t="s">
        <v>31</v>
      </c>
      <c r="U2367" t="s">
        <v>32</v>
      </c>
      <c r="V2367" t="s">
        <v>47</v>
      </c>
      <c r="W2367">
        <v>8</v>
      </c>
      <c r="X2367">
        <v>6</v>
      </c>
      <c r="Y2367">
        <v>6954.37</v>
      </c>
      <c r="Z2367">
        <v>4516.1099999999997</v>
      </c>
      <c r="AA2367">
        <v>46</v>
      </c>
      <c r="AB2367">
        <v>89</v>
      </c>
      <c r="AC2367">
        <v>6</v>
      </c>
      <c r="AD2367">
        <v>2438.2600000000002</v>
      </c>
      <c r="AE2367">
        <f t="shared" si="250"/>
        <v>1</v>
      </c>
      <c r="AF2367">
        <f t="shared" si="251"/>
        <v>3</v>
      </c>
      <c r="AG2367">
        <f t="shared" si="252"/>
        <v>3</v>
      </c>
      <c r="AH2367">
        <f t="shared" si="253"/>
        <v>133</v>
      </c>
      <c r="AI2367" t="str">
        <f t="shared" si="254"/>
        <v>Bronz customer</v>
      </c>
    </row>
    <row r="2368" spans="1:35" x14ac:dyDescent="0.3">
      <c r="A2368">
        <v>2892</v>
      </c>
      <c r="B2368" t="s">
        <v>6869</v>
      </c>
      <c r="C2368">
        <v>2145</v>
      </c>
      <c r="D2368" t="s">
        <v>24</v>
      </c>
      <c r="E2368" t="s">
        <v>25</v>
      </c>
      <c r="F2368">
        <v>7</v>
      </c>
      <c r="G2368" t="s">
        <v>1663</v>
      </c>
      <c r="H2368" t="s">
        <v>6870</v>
      </c>
      <c r="I2368" t="str">
        <f>VLOOKUP(A2368,[1]Transactions!$A$2:$Y$3480,8,FALSE)</f>
        <v>Road</v>
      </c>
      <c r="J2368">
        <f>VLOOKUP(A2368,[1]Transactions!$A$2:$Y$3480,13,FALSE)</f>
        <v>64.92999999999995</v>
      </c>
      <c r="K2368" s="4">
        <f>VLOOKUP(A2368,[1]Transactions!$A$2:$Y$3480,14,FALSE)</f>
        <v>40487</v>
      </c>
      <c r="M2368" t="b">
        <f>VLOOKUP(A2368,[1]Transactions!$A$2:$Y$3480,5,FALSE)</f>
        <v>1</v>
      </c>
      <c r="N2368" t="str">
        <f>VLOOKUP(A2368,[1]Transactions!$A$2:$Y$3480,6,FALSE)</f>
        <v>Approved</v>
      </c>
      <c r="O2368" t="str">
        <f>VLOOKUP(A2368,[1]Transactions!$A$1:$Y$3480,7,FALSE)</f>
        <v>Giant Bicycles</v>
      </c>
      <c r="P2368" t="s">
        <v>28</v>
      </c>
      <c r="Q2368">
        <v>59</v>
      </c>
      <c r="R2368" t="s">
        <v>44</v>
      </c>
      <c r="S2368" t="s">
        <v>119</v>
      </c>
      <c r="T2368" t="s">
        <v>38</v>
      </c>
      <c r="U2368" t="s">
        <v>32</v>
      </c>
      <c r="V2368" t="s">
        <v>33</v>
      </c>
      <c r="W2368">
        <v>7</v>
      </c>
      <c r="X2368">
        <v>5</v>
      </c>
      <c r="Y2368">
        <v>6697.78</v>
      </c>
      <c r="Z2368">
        <v>2682.76</v>
      </c>
      <c r="AA2368">
        <v>55</v>
      </c>
      <c r="AB2368">
        <v>12</v>
      </c>
      <c r="AC2368">
        <v>5</v>
      </c>
      <c r="AD2368">
        <v>4015.02</v>
      </c>
      <c r="AE2368">
        <f t="shared" si="250"/>
        <v>4</v>
      </c>
      <c r="AF2368">
        <f>_xlfn.IFS(AC2368&gt;=14,1,AND(AC2368&lt;=14,AC2368&gt;7),2,AND(AC2368&lt;=7,AC2368&gt;=5),3,AND(AC2368&lt;=4,AC2368&gt;0),4)</f>
        <v>3</v>
      </c>
      <c r="AG2368">
        <f t="shared" si="252"/>
        <v>2</v>
      </c>
      <c r="AH2368">
        <f t="shared" si="253"/>
        <v>432</v>
      </c>
      <c r="AI2368" t="str">
        <f t="shared" si="254"/>
        <v>Platinum Customer</v>
      </c>
    </row>
    <row r="2369" spans="1:35" x14ac:dyDescent="0.3">
      <c r="A2369">
        <v>498</v>
      </c>
      <c r="B2369" t="s">
        <v>6871</v>
      </c>
      <c r="C2369">
        <v>2447</v>
      </c>
      <c r="D2369" t="s">
        <v>24</v>
      </c>
      <c r="E2369" t="s">
        <v>25</v>
      </c>
      <c r="F2369">
        <v>3</v>
      </c>
      <c r="G2369" t="s">
        <v>6872</v>
      </c>
      <c r="H2369" t="s">
        <v>6873</v>
      </c>
      <c r="I2369" t="str">
        <f>VLOOKUP(A2369,[1]Transactions!$A$2:$Y$3480,8,FALSE)</f>
        <v>Standard</v>
      </c>
      <c r="J2369">
        <f>VLOOKUP(A2369,[1]Transactions!$A$2:$Y$3480,13,FALSE)</f>
        <v>90.099999999999966</v>
      </c>
      <c r="K2369" s="4">
        <f>VLOOKUP(A2369,[1]Transactions!$A$2:$Y$3480,14,FALSE)</f>
        <v>42710</v>
      </c>
      <c r="M2369" t="b">
        <f>VLOOKUP(A2369,[1]Transactions!$A$2:$Y$3480,5,FALSE)</f>
        <v>0</v>
      </c>
      <c r="N2369" t="str">
        <f>VLOOKUP(A2369,[1]Transactions!$A$2:$Y$3480,6,FALSE)</f>
        <v>Approved</v>
      </c>
      <c r="O2369" t="str">
        <f>VLOOKUP(A2369,[1]Transactions!$A$1:$Y$3480,7,FALSE)</f>
        <v>Norco Bicycles</v>
      </c>
      <c r="P2369" t="s">
        <v>43</v>
      </c>
      <c r="Q2369">
        <v>58</v>
      </c>
      <c r="R2369" t="s">
        <v>658</v>
      </c>
      <c r="S2369" t="s">
        <v>119</v>
      </c>
      <c r="T2369" t="s">
        <v>46</v>
      </c>
      <c r="U2369" t="s">
        <v>32</v>
      </c>
      <c r="V2369" t="s">
        <v>33</v>
      </c>
      <c r="W2369">
        <v>10</v>
      </c>
      <c r="X2369">
        <v>7</v>
      </c>
      <c r="Y2369">
        <v>9834.9500000000007</v>
      </c>
      <c r="Z2369">
        <v>4852.54</v>
      </c>
      <c r="AA2369">
        <v>42</v>
      </c>
      <c r="AB2369">
        <v>7</v>
      </c>
      <c r="AC2369">
        <v>7</v>
      </c>
      <c r="AD2369">
        <v>4982.41</v>
      </c>
      <c r="AE2369">
        <f t="shared" si="250"/>
        <v>4</v>
      </c>
      <c r="AF2369">
        <f t="shared" si="251"/>
        <v>3</v>
      </c>
      <c r="AG2369">
        <f t="shared" si="252"/>
        <v>1</v>
      </c>
      <c r="AH2369">
        <f t="shared" si="253"/>
        <v>431</v>
      </c>
      <c r="AI2369" t="str">
        <f t="shared" si="254"/>
        <v>Platinum Customer</v>
      </c>
    </row>
    <row r="2370" spans="1:35" x14ac:dyDescent="0.3">
      <c r="A2370">
        <v>3355</v>
      </c>
      <c r="B2370" t="s">
        <v>6874</v>
      </c>
      <c r="C2370">
        <v>4102</v>
      </c>
      <c r="D2370" t="s">
        <v>53</v>
      </c>
      <c r="E2370" t="s">
        <v>25</v>
      </c>
      <c r="F2370">
        <v>4</v>
      </c>
      <c r="G2370" t="s">
        <v>6875</v>
      </c>
      <c r="H2370" t="s">
        <v>6876</v>
      </c>
      <c r="I2370" t="str">
        <f>VLOOKUP(A2370,[1]Transactions!$A$2:$Y$3480,8,FALSE)</f>
        <v>Standard</v>
      </c>
      <c r="J2370">
        <f>VLOOKUP(A2370,[1]Transactions!$A$2:$Y$3480,13,FALSE)</f>
        <v>1279.3999999999999</v>
      </c>
      <c r="K2370" s="4">
        <f>VLOOKUP(A2370,[1]Transactions!$A$2:$Y$3480,14,FALSE)</f>
        <v>42295</v>
      </c>
      <c r="M2370" t="b">
        <f>VLOOKUP(A2370,[1]Transactions!$A$2:$Y$3480,5,FALSE)</f>
        <v>1</v>
      </c>
      <c r="N2370" t="str">
        <f>VLOOKUP(A2370,[1]Transactions!$A$2:$Y$3480,6,FALSE)</f>
        <v>Approved</v>
      </c>
      <c r="O2370" t="str">
        <f>VLOOKUP(A2370,[1]Transactions!$A$1:$Y$3480,7,FALSE)</f>
        <v>WeareA2B</v>
      </c>
      <c r="P2370" t="s">
        <v>43</v>
      </c>
      <c r="Q2370">
        <v>50</v>
      </c>
      <c r="R2370" t="s">
        <v>76</v>
      </c>
      <c r="S2370" t="s">
        <v>119</v>
      </c>
      <c r="T2370" t="s">
        <v>31</v>
      </c>
      <c r="U2370" t="s">
        <v>32</v>
      </c>
      <c r="V2370" t="s">
        <v>47</v>
      </c>
      <c r="W2370">
        <v>3</v>
      </c>
      <c r="X2370">
        <v>5</v>
      </c>
      <c r="Y2370">
        <v>5543.53</v>
      </c>
      <c r="Z2370">
        <v>3078.92</v>
      </c>
      <c r="AA2370">
        <v>30</v>
      </c>
      <c r="AB2370">
        <v>0</v>
      </c>
      <c r="AC2370">
        <v>5</v>
      </c>
      <c r="AD2370">
        <v>2464.61</v>
      </c>
      <c r="AE2370">
        <f>_xlfn.IFS(AB2370&gt;=85,1,AND(AB2370&lt;=84,AB2370&gt;44),2,AND(AB2370&lt;=44,AB2370&gt;17),3,AND(AB2370&lt;=18,AB2370&gt;=0),4)</f>
        <v>4</v>
      </c>
      <c r="AF2370">
        <f>_xlfn.IFS(AC2370&gt;=14,1,AND(AC2370&lt;=14,AC2370&gt;7),2,AND(AC2370&lt;=7,AC2370&gt;=5),3,AND(AC2370&lt;=4,AC2370&gt;0),4)</f>
        <v>3</v>
      </c>
      <c r="AG2370">
        <f t="shared" si="252"/>
        <v>3</v>
      </c>
      <c r="AH2370">
        <f t="shared" si="253"/>
        <v>433</v>
      </c>
      <c r="AI2370" t="str">
        <f t="shared" si="254"/>
        <v>Platinum Customer</v>
      </c>
    </row>
    <row r="2371" spans="1:35" x14ac:dyDescent="0.3">
      <c r="A2371">
        <v>1911</v>
      </c>
      <c r="B2371" t="s">
        <v>6877</v>
      </c>
      <c r="C2371">
        <v>4227</v>
      </c>
      <c r="D2371" t="s">
        <v>53</v>
      </c>
      <c r="E2371" t="s">
        <v>25</v>
      </c>
      <c r="F2371">
        <v>7</v>
      </c>
      <c r="G2371" t="s">
        <v>6878</v>
      </c>
      <c r="H2371" t="s">
        <v>6879</v>
      </c>
      <c r="I2371" t="str">
        <f>VLOOKUP(A2371,[1]Transactions!$A$2:$Y$3480,8,FALSE)</f>
        <v>Road</v>
      </c>
      <c r="J2371">
        <f>VLOOKUP(A2371,[1]Transactions!$A$2:$Y$3480,13,FALSE)</f>
        <v>135.84999999999997</v>
      </c>
      <c r="K2371" s="4">
        <f>VLOOKUP(A2371,[1]Transactions!$A$2:$Y$3480,14,FALSE)</f>
        <v>42696</v>
      </c>
      <c r="M2371" t="b">
        <f>VLOOKUP(A2371,[1]Transactions!$A$2:$Y$3480,5,FALSE)</f>
        <v>1</v>
      </c>
      <c r="N2371" t="str">
        <f>VLOOKUP(A2371,[1]Transactions!$A$2:$Y$3480,6,FALSE)</f>
        <v>Approved</v>
      </c>
      <c r="O2371" t="str">
        <f>VLOOKUP(A2371,[1]Transactions!$A$1:$Y$3480,7,FALSE)</f>
        <v>Norco Bicycles</v>
      </c>
      <c r="P2371" t="s">
        <v>28</v>
      </c>
      <c r="Q2371">
        <v>22</v>
      </c>
      <c r="R2371" t="s">
        <v>339</v>
      </c>
      <c r="S2371" t="s">
        <v>119</v>
      </c>
      <c r="T2371" t="s">
        <v>31</v>
      </c>
      <c r="U2371" t="s">
        <v>32</v>
      </c>
      <c r="V2371" t="s">
        <v>47</v>
      </c>
      <c r="W2371">
        <v>3</v>
      </c>
      <c r="X2371">
        <v>2</v>
      </c>
      <c r="Y2371">
        <v>3156.36</v>
      </c>
      <c r="Z2371">
        <v>2467.25</v>
      </c>
      <c r="AA2371">
        <v>40</v>
      </c>
      <c r="AB2371">
        <v>61</v>
      </c>
      <c r="AC2371">
        <v>2</v>
      </c>
      <c r="AD2371">
        <v>689.11</v>
      </c>
      <c r="AE2371">
        <f t="shared" ref="AE2371:AE2434" si="255">_xlfn.IFS(AB2371&gt;=85,1,AND(AB2371&lt;=81,AB2371&gt;44),2,AND(AB2371&lt;=44,AB2371&gt;17),3,AND(AB2371&lt;=18,AB2371&gt;0),4)</f>
        <v>2</v>
      </c>
      <c r="AF2371">
        <f t="shared" ref="AF2371:AF2434" si="256">_xlfn.IFS(AC2371&gt;=14,1,AND(AC2371&lt;=14,AC2371&gt;7),2,AND(AC2371&lt;=7,AC2371&gt;5),3,AND(AC2371&lt;=4,AC2371&gt;0),4)</f>
        <v>4</v>
      </c>
      <c r="AG2371">
        <f t="shared" ref="AG2371:AG2434" si="257">_xlfn.IFS(AD2371&gt;4273.398,1,AND(AD2371&lt;=4273.398,AD2371&gt;2918.195),2,AND(AD2371&lt;=2918.195,AD2371&gt;1905.948),3,AND(AD2371&lt;=1905.948,AD2371&gt;15.08),4)</f>
        <v>4</v>
      </c>
      <c r="AH2371">
        <f t="shared" ref="AH2371:AH2434" si="258">(100*AE2371+10*AF2371+AG2371)</f>
        <v>244</v>
      </c>
      <c r="AI2371" t="str">
        <f t="shared" ref="AI2371:AI2434" si="259">_xlfn.IFS(AH2371&gt;411,"Platinum Customer",AND(AH2371&lt;=411,AH2371&gt;311),"Silver Customer",AND(AH2371&lt;=311,AH2371&gt;144),"Gold Customerr",AND(AH2371&lt;=144,AH2371&gt;111),"Bronz customer")</f>
        <v>Gold Customerr</v>
      </c>
    </row>
    <row r="2372" spans="1:35" x14ac:dyDescent="0.3">
      <c r="A2372">
        <v>3423</v>
      </c>
      <c r="B2372" t="s">
        <v>6880</v>
      </c>
      <c r="C2372">
        <v>3094</v>
      </c>
      <c r="D2372" t="s">
        <v>40</v>
      </c>
      <c r="E2372" t="s">
        <v>25</v>
      </c>
      <c r="F2372">
        <v>9</v>
      </c>
      <c r="G2372" t="s">
        <v>6881</v>
      </c>
      <c r="H2372" t="s">
        <v>6882</v>
      </c>
      <c r="I2372" t="str">
        <f>VLOOKUP(A2372,[1]Transactions!$A$2:$Y$3480,8,FALSE)</f>
        <v>Road</v>
      </c>
      <c r="J2372">
        <f>VLOOKUP(A2372,[1]Transactions!$A$2:$Y$3480,13,FALSE)</f>
        <v>133.38</v>
      </c>
      <c r="K2372" s="4">
        <f>VLOOKUP(A2372,[1]Transactions!$A$2:$Y$3480,14,FALSE)</f>
        <v>41064</v>
      </c>
      <c r="M2372" t="b">
        <f>VLOOKUP(A2372,[1]Transactions!$A$2:$Y$3480,5,FALSE)</f>
        <v>1</v>
      </c>
      <c r="N2372" t="str">
        <f>VLOOKUP(A2372,[1]Transactions!$A$2:$Y$3480,6,FALSE)</f>
        <v>Approved</v>
      </c>
      <c r="O2372" t="str">
        <f>VLOOKUP(A2372,[1]Transactions!$A$1:$Y$3480,7,FALSE)</f>
        <v>Trek Bicycles</v>
      </c>
      <c r="P2372" t="s">
        <v>43</v>
      </c>
      <c r="Q2372">
        <v>57</v>
      </c>
      <c r="R2372" t="s">
        <v>234</v>
      </c>
      <c r="S2372" t="s">
        <v>30</v>
      </c>
      <c r="T2372" t="s">
        <v>38</v>
      </c>
      <c r="U2372" t="s">
        <v>32</v>
      </c>
      <c r="V2372" t="s">
        <v>47</v>
      </c>
      <c r="W2372">
        <v>1</v>
      </c>
      <c r="X2372">
        <v>4</v>
      </c>
      <c r="Y2372">
        <v>3061.5</v>
      </c>
      <c r="Z2372">
        <v>2310.1799999999998</v>
      </c>
      <c r="AA2372">
        <v>20</v>
      </c>
      <c r="AB2372">
        <v>77</v>
      </c>
      <c r="AC2372">
        <v>4</v>
      </c>
      <c r="AD2372">
        <v>751.32</v>
      </c>
      <c r="AE2372">
        <f t="shared" si="255"/>
        <v>2</v>
      </c>
      <c r="AF2372">
        <f t="shared" si="256"/>
        <v>4</v>
      </c>
      <c r="AG2372">
        <f t="shared" si="257"/>
        <v>4</v>
      </c>
      <c r="AH2372">
        <f t="shared" si="258"/>
        <v>244</v>
      </c>
      <c r="AI2372" t="str">
        <f t="shared" si="259"/>
        <v>Gold Customerr</v>
      </c>
    </row>
    <row r="2373" spans="1:35" x14ac:dyDescent="0.3">
      <c r="A2373">
        <v>1422</v>
      </c>
      <c r="B2373" t="s">
        <v>6883</v>
      </c>
      <c r="C2373">
        <v>2769</v>
      </c>
      <c r="D2373" t="s">
        <v>24</v>
      </c>
      <c r="E2373" t="s">
        <v>25</v>
      </c>
      <c r="F2373">
        <v>10</v>
      </c>
      <c r="G2373" t="s">
        <v>6884</v>
      </c>
      <c r="H2373" t="s">
        <v>6885</v>
      </c>
      <c r="I2373" t="str">
        <f>VLOOKUP(A2373,[1]Transactions!$A$2:$Y$3480,8,FALSE)</f>
        <v>Standard</v>
      </c>
      <c r="J2373">
        <f>VLOOKUP(A2373,[1]Transactions!$A$2:$Y$3480,13,FALSE)</f>
        <v>1702.5499999999997</v>
      </c>
      <c r="K2373" s="4">
        <f>VLOOKUP(A2373,[1]Transactions!$A$2:$Y$3480,14,FALSE)</f>
        <v>37659</v>
      </c>
      <c r="M2373" t="b">
        <f>VLOOKUP(A2373,[1]Transactions!$A$2:$Y$3480,5,FALSE)</f>
        <v>1</v>
      </c>
      <c r="N2373" t="str">
        <f>VLOOKUP(A2373,[1]Transactions!$A$2:$Y$3480,6,FALSE)</f>
        <v>Approved</v>
      </c>
      <c r="O2373" t="str">
        <f>VLOOKUP(A2373,[1]Transactions!$A$1:$Y$3480,7,FALSE)</f>
        <v>Trek Bicycles</v>
      </c>
      <c r="P2373" t="s">
        <v>28</v>
      </c>
      <c r="Q2373">
        <v>31</v>
      </c>
      <c r="R2373" t="s">
        <v>449</v>
      </c>
      <c r="S2373" t="s">
        <v>119</v>
      </c>
      <c r="T2373" t="s">
        <v>38</v>
      </c>
      <c r="U2373" t="s">
        <v>32</v>
      </c>
      <c r="V2373" t="s">
        <v>33</v>
      </c>
      <c r="W2373">
        <v>16</v>
      </c>
      <c r="X2373">
        <v>6</v>
      </c>
      <c r="Y2373">
        <v>4684.3</v>
      </c>
      <c r="Z2373">
        <v>3176.17</v>
      </c>
      <c r="AA2373">
        <v>48</v>
      </c>
      <c r="AB2373">
        <v>47</v>
      </c>
      <c r="AC2373">
        <v>6</v>
      </c>
      <c r="AD2373">
        <v>1508.13</v>
      </c>
      <c r="AE2373">
        <f t="shared" si="255"/>
        <v>2</v>
      </c>
      <c r="AF2373">
        <f t="shared" si="256"/>
        <v>3</v>
      </c>
      <c r="AG2373">
        <f t="shared" si="257"/>
        <v>4</v>
      </c>
      <c r="AH2373">
        <f t="shared" si="258"/>
        <v>234</v>
      </c>
      <c r="AI2373" t="str">
        <f t="shared" si="259"/>
        <v>Gold Customerr</v>
      </c>
    </row>
    <row r="2374" spans="1:35" x14ac:dyDescent="0.3">
      <c r="A2374">
        <v>3110</v>
      </c>
      <c r="B2374" t="s">
        <v>6886</v>
      </c>
      <c r="C2374">
        <v>4305</v>
      </c>
      <c r="D2374" t="s">
        <v>53</v>
      </c>
      <c r="E2374" t="s">
        <v>25</v>
      </c>
      <c r="F2374">
        <v>3</v>
      </c>
      <c r="G2374" t="s">
        <v>6887</v>
      </c>
      <c r="H2374" t="s">
        <v>6888</v>
      </c>
      <c r="I2374" t="str">
        <f>VLOOKUP(A2374,[1]Transactions!$A$2:$Y$3480,8,FALSE)</f>
        <v>Standard</v>
      </c>
      <c r="J2374">
        <f>VLOOKUP(A2374,[1]Transactions!$A$2:$Y$3480,13,FALSE)</f>
        <v>812.44</v>
      </c>
      <c r="K2374" s="4">
        <f>VLOOKUP(A2374,[1]Transactions!$A$2:$Y$3480,14,FALSE)</f>
        <v>37823</v>
      </c>
      <c r="M2374" t="b">
        <f>VLOOKUP(A2374,[1]Transactions!$A$2:$Y$3480,5,FALSE)</f>
        <v>0</v>
      </c>
      <c r="N2374" t="str">
        <f>VLOOKUP(A2374,[1]Transactions!$A$2:$Y$3480,6,FALSE)</f>
        <v>Approved</v>
      </c>
      <c r="O2374" t="str">
        <f>VLOOKUP(A2374,[1]Transactions!$A$1:$Y$3480,7,FALSE)</f>
        <v>WeareA2B</v>
      </c>
      <c r="P2374" t="s">
        <v>28</v>
      </c>
      <c r="Q2374">
        <v>14</v>
      </c>
      <c r="R2374" t="s">
        <v>187</v>
      </c>
      <c r="S2374" t="s">
        <v>219</v>
      </c>
      <c r="T2374" t="s">
        <v>38</v>
      </c>
      <c r="U2374" t="s">
        <v>32</v>
      </c>
      <c r="V2374" t="s">
        <v>33</v>
      </c>
      <c r="W2374">
        <v>8</v>
      </c>
      <c r="X2374">
        <v>3</v>
      </c>
      <c r="Y2374">
        <v>2064.77</v>
      </c>
      <c r="Z2374">
        <v>635.23</v>
      </c>
      <c r="AA2374">
        <v>26</v>
      </c>
      <c r="AB2374">
        <v>17</v>
      </c>
      <c r="AC2374">
        <v>3</v>
      </c>
      <c r="AD2374">
        <v>1429.54</v>
      </c>
      <c r="AE2374">
        <f t="shared" si="255"/>
        <v>4</v>
      </c>
      <c r="AF2374">
        <f t="shared" si="256"/>
        <v>4</v>
      </c>
      <c r="AG2374">
        <f t="shared" si="257"/>
        <v>4</v>
      </c>
      <c r="AH2374">
        <f t="shared" si="258"/>
        <v>444</v>
      </c>
      <c r="AI2374" t="str">
        <f t="shared" si="259"/>
        <v>Platinum Customer</v>
      </c>
    </row>
    <row r="2375" spans="1:35" x14ac:dyDescent="0.3">
      <c r="A2375">
        <v>956</v>
      </c>
      <c r="B2375" t="s">
        <v>6889</v>
      </c>
      <c r="C2375">
        <v>2069</v>
      </c>
      <c r="D2375" t="s">
        <v>24</v>
      </c>
      <c r="E2375" t="s">
        <v>25</v>
      </c>
      <c r="F2375">
        <v>12</v>
      </c>
      <c r="G2375" t="s">
        <v>5931</v>
      </c>
      <c r="H2375" t="s">
        <v>6890</v>
      </c>
      <c r="I2375" t="str">
        <f>VLOOKUP(A2375,[1]Transactions!$A$2:$Y$3480,8,FALSE)</f>
        <v>Standard</v>
      </c>
      <c r="J2375">
        <f>VLOOKUP(A2375,[1]Transactions!$A$2:$Y$3480,13,FALSE)</f>
        <v>583.2700000000001</v>
      </c>
      <c r="K2375" s="4">
        <f>VLOOKUP(A2375,[1]Transactions!$A$2:$Y$3480,14,FALSE)</f>
        <v>38750</v>
      </c>
      <c r="M2375" t="b">
        <f>VLOOKUP(A2375,[1]Transactions!$A$2:$Y$3480,5,FALSE)</f>
        <v>1</v>
      </c>
      <c r="N2375" t="str">
        <f>VLOOKUP(A2375,[1]Transactions!$A$2:$Y$3480,6,FALSE)</f>
        <v>Approved</v>
      </c>
      <c r="O2375" t="str">
        <f>VLOOKUP(A2375,[1]Transactions!$A$1:$Y$3480,7,FALSE)</f>
        <v>OHM Cycles</v>
      </c>
      <c r="P2375" t="s">
        <v>28</v>
      </c>
      <c r="Q2375">
        <v>19</v>
      </c>
      <c r="R2375" t="s">
        <v>449</v>
      </c>
      <c r="S2375" t="s">
        <v>119</v>
      </c>
      <c r="T2375" t="s">
        <v>31</v>
      </c>
      <c r="U2375" t="s">
        <v>32</v>
      </c>
      <c r="V2375" t="s">
        <v>33</v>
      </c>
      <c r="W2375">
        <v>9</v>
      </c>
      <c r="X2375">
        <v>3</v>
      </c>
      <c r="Y2375">
        <v>3675.74</v>
      </c>
      <c r="Z2375">
        <v>2738.76</v>
      </c>
      <c r="AA2375">
        <v>59</v>
      </c>
      <c r="AB2375">
        <v>173</v>
      </c>
      <c r="AC2375">
        <v>3</v>
      </c>
      <c r="AD2375">
        <v>936.98</v>
      </c>
      <c r="AE2375">
        <f t="shared" si="255"/>
        <v>1</v>
      </c>
      <c r="AF2375">
        <f t="shared" si="256"/>
        <v>4</v>
      </c>
      <c r="AG2375">
        <f t="shared" si="257"/>
        <v>4</v>
      </c>
      <c r="AH2375">
        <f t="shared" si="258"/>
        <v>144</v>
      </c>
      <c r="AI2375" t="str">
        <f t="shared" si="259"/>
        <v>Bronz customer</v>
      </c>
    </row>
    <row r="2376" spans="1:35" x14ac:dyDescent="0.3">
      <c r="A2376">
        <v>151</v>
      </c>
      <c r="B2376" t="s">
        <v>6891</v>
      </c>
      <c r="C2376">
        <v>2759</v>
      </c>
      <c r="D2376" t="s">
        <v>24</v>
      </c>
      <c r="E2376" t="s">
        <v>25</v>
      </c>
      <c r="F2376">
        <v>9</v>
      </c>
      <c r="G2376" t="s">
        <v>6892</v>
      </c>
      <c r="H2376" t="s">
        <v>6893</v>
      </c>
      <c r="I2376" t="str">
        <f>VLOOKUP(A2376,[1]Transactions!$A$2:$Y$3480,8,FALSE)</f>
        <v>Standard</v>
      </c>
      <c r="J2376">
        <f>VLOOKUP(A2376,[1]Transactions!$A$2:$Y$3480,13,FALSE)</f>
        <v>57.72999999999999</v>
      </c>
      <c r="K2376" s="4">
        <f>VLOOKUP(A2376,[1]Transactions!$A$2:$Y$3480,14,FALSE)</f>
        <v>37698</v>
      </c>
      <c r="M2376" t="b">
        <f>VLOOKUP(A2376,[1]Transactions!$A$2:$Y$3480,5,FALSE)</f>
        <v>0</v>
      </c>
      <c r="N2376" t="str">
        <f>VLOOKUP(A2376,[1]Transactions!$A$2:$Y$3480,6,FALSE)</f>
        <v>Approved</v>
      </c>
      <c r="O2376" t="str">
        <f>VLOOKUP(A2376,[1]Transactions!$A$1:$Y$3480,7,FALSE)</f>
        <v>Giant Bicycles</v>
      </c>
      <c r="P2376" t="s">
        <v>28</v>
      </c>
      <c r="Q2376">
        <v>36</v>
      </c>
      <c r="R2376" t="s">
        <v>648</v>
      </c>
      <c r="S2376" t="s">
        <v>119</v>
      </c>
      <c r="T2376" t="s">
        <v>31</v>
      </c>
      <c r="U2376" t="s">
        <v>32</v>
      </c>
      <c r="V2376" t="s">
        <v>33</v>
      </c>
      <c r="W2376">
        <v>13</v>
      </c>
      <c r="X2376">
        <v>7</v>
      </c>
      <c r="Y2376">
        <v>11422.85</v>
      </c>
      <c r="Z2376">
        <v>5757.44</v>
      </c>
      <c r="AA2376">
        <v>55</v>
      </c>
      <c r="AB2376">
        <v>0</v>
      </c>
      <c r="AC2376">
        <v>7</v>
      </c>
      <c r="AD2376">
        <v>5665.41</v>
      </c>
      <c r="AE2376">
        <f>_xlfn.IFS(AB2376&gt;=85,1,AND(AB2376&lt;=84,AB2376&gt;44),2,AND(AB2376&lt;=44,AB2376&gt;17),3,AND(AB2376&lt;=18,AB2376&gt;=0),4)</f>
        <v>4</v>
      </c>
      <c r="AF2376">
        <f t="shared" si="256"/>
        <v>3</v>
      </c>
      <c r="AG2376">
        <f t="shared" si="257"/>
        <v>1</v>
      </c>
      <c r="AH2376">
        <f t="shared" si="258"/>
        <v>431</v>
      </c>
      <c r="AI2376" t="str">
        <f t="shared" si="259"/>
        <v>Platinum Customer</v>
      </c>
    </row>
    <row r="2377" spans="1:35" x14ac:dyDescent="0.3">
      <c r="A2377">
        <v>100</v>
      </c>
      <c r="B2377" t="s">
        <v>6894</v>
      </c>
      <c r="C2377">
        <v>2065</v>
      </c>
      <c r="D2377" t="s">
        <v>24</v>
      </c>
      <c r="E2377" t="s">
        <v>25</v>
      </c>
      <c r="F2377">
        <v>12</v>
      </c>
      <c r="G2377" t="s">
        <v>6895</v>
      </c>
      <c r="H2377" t="s">
        <v>6896</v>
      </c>
      <c r="I2377" t="str">
        <f>VLOOKUP(A2377,[1]Transactions!$A$2:$Y$3480,8,FALSE)</f>
        <v>Standard</v>
      </c>
      <c r="J2377">
        <f>VLOOKUP(A2377,[1]Transactions!$A$2:$Y$3480,13,FALSE)</f>
        <v>179.44</v>
      </c>
      <c r="K2377" s="4">
        <f>VLOOKUP(A2377,[1]Transactions!$A$2:$Y$3480,14,FALSE)</f>
        <v>36146</v>
      </c>
      <c r="M2377" t="b">
        <f>VLOOKUP(A2377,[1]Transactions!$A$2:$Y$3480,5,FALSE)</f>
        <v>0</v>
      </c>
      <c r="N2377" t="str">
        <f>VLOOKUP(A2377,[1]Transactions!$A$2:$Y$3480,6,FALSE)</f>
        <v>Approved</v>
      </c>
      <c r="O2377" t="str">
        <f>VLOOKUP(A2377,[1]Transactions!$A$1:$Y$3480,7,FALSE)</f>
        <v>Solex</v>
      </c>
      <c r="P2377" t="s">
        <v>28</v>
      </c>
      <c r="Q2377">
        <v>80</v>
      </c>
      <c r="R2377" t="s">
        <v>307</v>
      </c>
      <c r="S2377" t="s">
        <v>45</v>
      </c>
      <c r="T2377" t="s">
        <v>31</v>
      </c>
      <c r="U2377" t="s">
        <v>32</v>
      </c>
      <c r="V2377" t="s">
        <v>33</v>
      </c>
      <c r="W2377">
        <v>4</v>
      </c>
      <c r="X2377">
        <v>2</v>
      </c>
      <c r="Y2377">
        <v>2748.2</v>
      </c>
      <c r="Z2377">
        <v>1870.8</v>
      </c>
      <c r="AA2377">
        <v>52</v>
      </c>
      <c r="AB2377">
        <v>11</v>
      </c>
      <c r="AC2377">
        <v>2</v>
      </c>
      <c r="AD2377">
        <v>877.4</v>
      </c>
      <c r="AE2377">
        <f t="shared" si="255"/>
        <v>4</v>
      </c>
      <c r="AF2377">
        <f t="shared" si="256"/>
        <v>4</v>
      </c>
      <c r="AG2377">
        <f t="shared" si="257"/>
        <v>4</v>
      </c>
      <c r="AH2377">
        <f t="shared" si="258"/>
        <v>444</v>
      </c>
      <c r="AI2377" t="str">
        <f t="shared" si="259"/>
        <v>Platinum Customer</v>
      </c>
    </row>
    <row r="2378" spans="1:35" x14ac:dyDescent="0.3">
      <c r="A2378">
        <v>233</v>
      </c>
      <c r="B2378" t="s">
        <v>6897</v>
      </c>
      <c r="C2378">
        <v>2508</v>
      </c>
      <c r="D2378" t="s">
        <v>24</v>
      </c>
      <c r="E2378" t="s">
        <v>25</v>
      </c>
      <c r="F2378">
        <v>10</v>
      </c>
      <c r="G2378" t="s">
        <v>6898</v>
      </c>
      <c r="H2378" t="s">
        <v>6899</v>
      </c>
      <c r="I2378" t="str">
        <f>VLOOKUP(A2378,[1]Transactions!$A$2:$Y$3480,8,FALSE)</f>
        <v>Touring</v>
      </c>
      <c r="J2378">
        <f>VLOOKUP(A2378,[1]Transactions!$A$2:$Y$3480,13,FALSE)</f>
        <v>1630.25</v>
      </c>
      <c r="K2378" s="4">
        <f>VLOOKUP(A2378,[1]Transactions!$A$2:$Y$3480,14,FALSE)</f>
        <v>33259</v>
      </c>
      <c r="M2378" t="b">
        <f>VLOOKUP(A2378,[1]Transactions!$A$2:$Y$3480,5,FALSE)</f>
        <v>0</v>
      </c>
      <c r="N2378" t="str">
        <f>VLOOKUP(A2378,[1]Transactions!$A$2:$Y$3480,6,FALSE)</f>
        <v>Approved</v>
      </c>
      <c r="O2378" t="str">
        <f>VLOOKUP(A2378,[1]Transactions!$A$1:$Y$3480,7,FALSE)</f>
        <v>WeareA2B</v>
      </c>
      <c r="P2378" t="s">
        <v>28</v>
      </c>
      <c r="Q2378">
        <v>34</v>
      </c>
      <c r="R2378" t="s">
        <v>364</v>
      </c>
      <c r="S2378" t="s">
        <v>176</v>
      </c>
      <c r="T2378" t="s">
        <v>31</v>
      </c>
      <c r="U2378" t="s">
        <v>32</v>
      </c>
      <c r="V2378" t="s">
        <v>47</v>
      </c>
      <c r="W2378">
        <v>13</v>
      </c>
      <c r="X2378">
        <v>6</v>
      </c>
      <c r="Y2378">
        <v>5218.62</v>
      </c>
      <c r="Z2378">
        <v>3031.53</v>
      </c>
      <c r="AA2378">
        <v>34</v>
      </c>
      <c r="AB2378">
        <v>17</v>
      </c>
      <c r="AC2378">
        <v>6</v>
      </c>
      <c r="AD2378">
        <v>2187.09</v>
      </c>
      <c r="AE2378">
        <f t="shared" si="255"/>
        <v>4</v>
      </c>
      <c r="AF2378">
        <f t="shared" si="256"/>
        <v>3</v>
      </c>
      <c r="AG2378">
        <f t="shared" si="257"/>
        <v>3</v>
      </c>
      <c r="AH2378">
        <f t="shared" si="258"/>
        <v>433</v>
      </c>
      <c r="AI2378" t="str">
        <f t="shared" si="259"/>
        <v>Platinum Customer</v>
      </c>
    </row>
    <row r="2379" spans="1:35" x14ac:dyDescent="0.3">
      <c r="A2379">
        <v>2184</v>
      </c>
      <c r="B2379" t="s">
        <v>6900</v>
      </c>
      <c r="C2379">
        <v>2147</v>
      </c>
      <c r="D2379" t="s">
        <v>24</v>
      </c>
      <c r="E2379" t="s">
        <v>25</v>
      </c>
      <c r="F2379">
        <v>8</v>
      </c>
      <c r="G2379" t="s">
        <v>6901</v>
      </c>
      <c r="H2379" t="s">
        <v>6902</v>
      </c>
      <c r="I2379" t="str">
        <f>VLOOKUP(A2379,[1]Transactions!$A$2:$Y$3480,8,FALSE)</f>
        <v>Standard</v>
      </c>
      <c r="J2379">
        <f>VLOOKUP(A2379,[1]Transactions!$A$2:$Y$3480,13,FALSE)</f>
        <v>209.84000000000003</v>
      </c>
      <c r="K2379" s="4">
        <f>VLOOKUP(A2379,[1]Transactions!$A$2:$Y$3480,14,FALSE)</f>
        <v>38693</v>
      </c>
      <c r="M2379" t="b">
        <f>VLOOKUP(A2379,[1]Transactions!$A$2:$Y$3480,5,FALSE)</f>
        <v>0</v>
      </c>
      <c r="N2379" t="str">
        <f>VLOOKUP(A2379,[1]Transactions!$A$2:$Y$3480,6,FALSE)</f>
        <v>Approved</v>
      </c>
      <c r="O2379" t="str">
        <f>VLOOKUP(A2379,[1]Transactions!$A$1:$Y$3480,7,FALSE)</f>
        <v>Norco Bicycles</v>
      </c>
      <c r="P2379" t="s">
        <v>28</v>
      </c>
      <c r="Q2379">
        <v>49</v>
      </c>
      <c r="R2379" t="s">
        <v>3815</v>
      </c>
      <c r="S2379" t="s">
        <v>30</v>
      </c>
      <c r="T2379" t="s">
        <v>31</v>
      </c>
      <c r="U2379" t="s">
        <v>32</v>
      </c>
      <c r="V2379" t="s">
        <v>47</v>
      </c>
      <c r="W2379">
        <v>11</v>
      </c>
      <c r="X2379">
        <v>11</v>
      </c>
      <c r="Y2379">
        <v>13468.26</v>
      </c>
      <c r="Z2379">
        <v>6345.26</v>
      </c>
      <c r="AA2379">
        <v>48</v>
      </c>
      <c r="AB2379">
        <v>37</v>
      </c>
      <c r="AC2379">
        <v>11</v>
      </c>
      <c r="AD2379">
        <v>7123</v>
      </c>
      <c r="AE2379">
        <f t="shared" si="255"/>
        <v>3</v>
      </c>
      <c r="AF2379">
        <f t="shared" si="256"/>
        <v>2</v>
      </c>
      <c r="AG2379">
        <f t="shared" si="257"/>
        <v>1</v>
      </c>
      <c r="AH2379">
        <f t="shared" si="258"/>
        <v>321</v>
      </c>
      <c r="AI2379" t="str">
        <f t="shared" si="259"/>
        <v>Silver Customer</v>
      </c>
    </row>
    <row r="2380" spans="1:35" x14ac:dyDescent="0.3">
      <c r="A2380">
        <v>1241</v>
      </c>
      <c r="B2380" t="s">
        <v>6903</v>
      </c>
      <c r="C2380">
        <v>2750</v>
      </c>
      <c r="D2380" t="s">
        <v>24</v>
      </c>
      <c r="E2380" t="s">
        <v>25</v>
      </c>
      <c r="F2380">
        <v>9</v>
      </c>
      <c r="G2380" t="s">
        <v>6904</v>
      </c>
      <c r="H2380" t="s">
        <v>6905</v>
      </c>
      <c r="I2380" t="str">
        <f>VLOOKUP(A2380,[1]Transactions!$A$2:$Y$3480,8,FALSE)</f>
        <v>Road</v>
      </c>
      <c r="J2380">
        <f>VLOOKUP(A2380,[1]Transactions!$A$2:$Y$3480,13,FALSE)</f>
        <v>1295.43</v>
      </c>
      <c r="K2380" s="4">
        <f>VLOOKUP(A2380,[1]Transactions!$A$2:$Y$3480,14,FALSE)</f>
        <v>34143</v>
      </c>
      <c r="M2380" t="b">
        <f>VLOOKUP(A2380,[1]Transactions!$A$2:$Y$3480,5,FALSE)</f>
        <v>1</v>
      </c>
      <c r="N2380" t="str">
        <f>VLOOKUP(A2380,[1]Transactions!$A$2:$Y$3480,6,FALSE)</f>
        <v>Approved</v>
      </c>
      <c r="O2380" t="str">
        <f>VLOOKUP(A2380,[1]Transactions!$A$1:$Y$3480,7,FALSE)</f>
        <v>Trek Bicycles</v>
      </c>
      <c r="P2380" t="s">
        <v>43</v>
      </c>
      <c r="Q2380">
        <v>23</v>
      </c>
      <c r="R2380" t="s">
        <v>88</v>
      </c>
      <c r="S2380" t="s">
        <v>30</v>
      </c>
      <c r="T2380" t="s">
        <v>38</v>
      </c>
      <c r="U2380" t="s">
        <v>32</v>
      </c>
      <c r="V2380" t="s">
        <v>33</v>
      </c>
      <c r="W2380">
        <v>11</v>
      </c>
      <c r="X2380">
        <v>7</v>
      </c>
      <c r="Y2380">
        <v>7065.74</v>
      </c>
      <c r="Z2380">
        <v>5221.18</v>
      </c>
      <c r="AA2380">
        <v>34</v>
      </c>
      <c r="AB2380">
        <v>75</v>
      </c>
      <c r="AC2380">
        <v>7</v>
      </c>
      <c r="AD2380">
        <v>1844.56</v>
      </c>
      <c r="AE2380">
        <f t="shared" si="255"/>
        <v>2</v>
      </c>
      <c r="AF2380">
        <f t="shared" si="256"/>
        <v>3</v>
      </c>
      <c r="AG2380">
        <f t="shared" si="257"/>
        <v>4</v>
      </c>
      <c r="AH2380">
        <f t="shared" si="258"/>
        <v>234</v>
      </c>
      <c r="AI2380" t="str">
        <f t="shared" si="259"/>
        <v>Gold Customerr</v>
      </c>
    </row>
    <row r="2381" spans="1:35" x14ac:dyDescent="0.3">
      <c r="A2381">
        <v>1235</v>
      </c>
      <c r="B2381" t="s">
        <v>6906</v>
      </c>
      <c r="C2381">
        <v>2852</v>
      </c>
      <c r="D2381" t="s">
        <v>24</v>
      </c>
      <c r="E2381" t="s">
        <v>25</v>
      </c>
      <c r="F2381">
        <v>2</v>
      </c>
      <c r="G2381" t="s">
        <v>6907</v>
      </c>
      <c r="H2381" t="s">
        <v>6908</v>
      </c>
      <c r="I2381" t="str">
        <f>VLOOKUP(A2381,[1]Transactions!$A$2:$Y$3480,8,FALSE)</f>
        <v>Standard</v>
      </c>
      <c r="J2381">
        <f>VLOOKUP(A2381,[1]Transactions!$A$2:$Y$3480,13,FALSE)</f>
        <v>143.82</v>
      </c>
      <c r="K2381" s="4">
        <f>VLOOKUP(A2381,[1]Transactions!$A$2:$Y$3480,14,FALSE)</f>
        <v>41345</v>
      </c>
      <c r="M2381" t="b">
        <f>VLOOKUP(A2381,[1]Transactions!$A$2:$Y$3480,5,FALSE)</f>
        <v>1</v>
      </c>
      <c r="N2381" t="str">
        <f>VLOOKUP(A2381,[1]Transactions!$A$2:$Y$3480,6,FALSE)</f>
        <v>Approved</v>
      </c>
      <c r="O2381" t="str">
        <f>VLOOKUP(A2381,[1]Transactions!$A$1:$Y$3480,7,FALSE)</f>
        <v>Solex</v>
      </c>
      <c r="P2381" t="s">
        <v>43</v>
      </c>
      <c r="Q2381">
        <v>24</v>
      </c>
      <c r="R2381" t="s">
        <v>130</v>
      </c>
      <c r="S2381" t="s">
        <v>30</v>
      </c>
      <c r="T2381" t="s">
        <v>31</v>
      </c>
      <c r="U2381" t="s">
        <v>32</v>
      </c>
      <c r="V2381" t="s">
        <v>47</v>
      </c>
      <c r="W2381">
        <v>9</v>
      </c>
      <c r="X2381">
        <v>2</v>
      </c>
      <c r="Y2381">
        <v>3981.86</v>
      </c>
      <c r="Z2381">
        <v>649.05999999999995</v>
      </c>
      <c r="AA2381">
        <v>51</v>
      </c>
      <c r="AB2381">
        <v>81</v>
      </c>
      <c r="AC2381">
        <v>2</v>
      </c>
      <c r="AD2381">
        <v>3332.8</v>
      </c>
      <c r="AE2381">
        <f t="shared" si="255"/>
        <v>2</v>
      </c>
      <c r="AF2381">
        <f t="shared" si="256"/>
        <v>4</v>
      </c>
      <c r="AG2381">
        <f t="shared" si="257"/>
        <v>2</v>
      </c>
      <c r="AH2381">
        <f t="shared" si="258"/>
        <v>242</v>
      </c>
      <c r="AI2381" t="str">
        <f t="shared" si="259"/>
        <v>Gold Customerr</v>
      </c>
    </row>
    <row r="2382" spans="1:35" x14ac:dyDescent="0.3">
      <c r="A2382">
        <v>159</v>
      </c>
      <c r="B2382" t="s">
        <v>6909</v>
      </c>
      <c r="C2382">
        <v>2233</v>
      </c>
      <c r="D2382" t="s">
        <v>24</v>
      </c>
      <c r="E2382" t="s">
        <v>25</v>
      </c>
      <c r="F2382">
        <v>10</v>
      </c>
      <c r="G2382" t="s">
        <v>4101</v>
      </c>
      <c r="H2382" t="s">
        <v>6910</v>
      </c>
      <c r="I2382" t="str">
        <f>VLOOKUP(A2382,[1]Transactions!$A$2:$Y$3480,8,FALSE)</f>
        <v>Touring</v>
      </c>
      <c r="J2382">
        <f>VLOOKUP(A2382,[1]Transactions!$A$2:$Y$3480,13,FALSE)</f>
        <v>1103.43</v>
      </c>
      <c r="K2382" s="4">
        <f>VLOOKUP(A2382,[1]Transactions!$A$2:$Y$3480,14,FALSE)</f>
        <v>41345</v>
      </c>
      <c r="M2382" t="b">
        <f>VLOOKUP(A2382,[1]Transactions!$A$2:$Y$3480,5,FALSE)</f>
        <v>0</v>
      </c>
      <c r="N2382" t="str">
        <f>VLOOKUP(A2382,[1]Transactions!$A$2:$Y$3480,6,FALSE)</f>
        <v>Approved</v>
      </c>
      <c r="O2382" t="str">
        <f>VLOOKUP(A2382,[1]Transactions!$A$1:$Y$3480,7,FALSE)</f>
        <v>WeareA2B</v>
      </c>
      <c r="P2382" t="s">
        <v>28</v>
      </c>
      <c r="Q2382">
        <v>90</v>
      </c>
      <c r="R2382" t="s">
        <v>141</v>
      </c>
      <c r="S2382" t="s">
        <v>30</v>
      </c>
      <c r="T2382" t="s">
        <v>38</v>
      </c>
      <c r="U2382" t="s">
        <v>32</v>
      </c>
      <c r="V2382" t="s">
        <v>47</v>
      </c>
      <c r="W2382">
        <v>13</v>
      </c>
      <c r="X2382">
        <v>6</v>
      </c>
      <c r="Y2382">
        <v>6016.32</v>
      </c>
      <c r="Z2382">
        <v>3080.95</v>
      </c>
      <c r="AA2382">
        <v>33</v>
      </c>
      <c r="AB2382">
        <v>66</v>
      </c>
      <c r="AC2382">
        <v>6</v>
      </c>
      <c r="AD2382">
        <v>2935.37</v>
      </c>
      <c r="AE2382">
        <f t="shared" si="255"/>
        <v>2</v>
      </c>
      <c r="AF2382">
        <f t="shared" si="256"/>
        <v>3</v>
      </c>
      <c r="AG2382">
        <f t="shared" si="257"/>
        <v>2</v>
      </c>
      <c r="AH2382">
        <f t="shared" si="258"/>
        <v>232</v>
      </c>
      <c r="AI2382" t="str">
        <f t="shared" si="259"/>
        <v>Gold Customerr</v>
      </c>
    </row>
    <row r="2383" spans="1:35" x14ac:dyDescent="0.3">
      <c r="A2383">
        <v>1061</v>
      </c>
      <c r="B2383" t="s">
        <v>6911</v>
      </c>
      <c r="C2383">
        <v>2137</v>
      </c>
      <c r="D2383" t="s">
        <v>24</v>
      </c>
      <c r="E2383" t="s">
        <v>25</v>
      </c>
      <c r="F2383">
        <v>12</v>
      </c>
      <c r="G2383" t="s">
        <v>6912</v>
      </c>
      <c r="I2383" t="str">
        <f>VLOOKUP(A2383,[1]Transactions!$A$2:$Y$3480,8,FALSE)</f>
        <v>Standard</v>
      </c>
      <c r="J2383">
        <f>VLOOKUP(A2383,[1]Transactions!$A$2:$Y$3480,13,FALSE)</f>
        <v>1383.6100000000001</v>
      </c>
      <c r="K2383" s="4">
        <f>VLOOKUP(A2383,[1]Transactions!$A$2:$Y$3480,14,FALSE)</f>
        <v>34996</v>
      </c>
      <c r="M2383">
        <f>VLOOKUP(A2383,[1]Transactions!$A$2:$Y$3480,5,FALSE)</f>
        <v>0</v>
      </c>
      <c r="N2383" t="str">
        <f>VLOOKUP(A2383,[1]Transactions!$A$2:$Y$3480,6,FALSE)</f>
        <v>Approved</v>
      </c>
      <c r="O2383" t="str">
        <f>VLOOKUP(A2383,[1]Transactions!$A$1:$Y$3480,7,FALSE)</f>
        <v>Solex</v>
      </c>
      <c r="P2383" t="s">
        <v>28</v>
      </c>
      <c r="Q2383">
        <v>34</v>
      </c>
      <c r="R2383" t="s">
        <v>261</v>
      </c>
      <c r="S2383" t="s">
        <v>45</v>
      </c>
      <c r="T2383" t="s">
        <v>31</v>
      </c>
      <c r="U2383" t="s">
        <v>32</v>
      </c>
      <c r="V2383" t="s">
        <v>47</v>
      </c>
      <c r="W2383">
        <v>19</v>
      </c>
      <c r="X2383">
        <v>6</v>
      </c>
      <c r="Y2383">
        <v>4056.76</v>
      </c>
      <c r="Z2383">
        <v>2918.82</v>
      </c>
      <c r="AA2383">
        <v>31</v>
      </c>
      <c r="AB2383">
        <v>24</v>
      </c>
      <c r="AC2383">
        <v>6</v>
      </c>
      <c r="AD2383">
        <v>1137.94</v>
      </c>
      <c r="AE2383">
        <f t="shared" si="255"/>
        <v>3</v>
      </c>
      <c r="AF2383">
        <f t="shared" si="256"/>
        <v>3</v>
      </c>
      <c r="AG2383">
        <f t="shared" si="257"/>
        <v>4</v>
      </c>
      <c r="AH2383">
        <f t="shared" si="258"/>
        <v>334</v>
      </c>
      <c r="AI2383" t="str">
        <f t="shared" si="259"/>
        <v>Silver Customer</v>
      </c>
    </row>
    <row r="2384" spans="1:35" x14ac:dyDescent="0.3">
      <c r="A2384">
        <v>2523</v>
      </c>
      <c r="B2384" t="s">
        <v>6913</v>
      </c>
      <c r="C2384">
        <v>4205</v>
      </c>
      <c r="D2384" t="s">
        <v>53</v>
      </c>
      <c r="E2384" t="s">
        <v>25</v>
      </c>
      <c r="F2384">
        <v>4</v>
      </c>
      <c r="G2384" t="s">
        <v>1292</v>
      </c>
      <c r="H2384" t="s">
        <v>6914</v>
      </c>
      <c r="I2384" t="str">
        <f>VLOOKUP(A2384,[1]Transactions!$A$2:$Y$3480,8,FALSE)</f>
        <v>Standard</v>
      </c>
      <c r="J2384">
        <f>VLOOKUP(A2384,[1]Transactions!$A$2:$Y$3480,13,FALSE)</f>
        <v>459.46000000000015</v>
      </c>
      <c r="K2384" s="4">
        <f>VLOOKUP(A2384,[1]Transactions!$A$2:$Y$3480,14,FALSE)</f>
        <v>42226</v>
      </c>
      <c r="M2384" t="b">
        <f>VLOOKUP(A2384,[1]Transactions!$A$2:$Y$3480,5,FALSE)</f>
        <v>1</v>
      </c>
      <c r="N2384" t="str">
        <f>VLOOKUP(A2384,[1]Transactions!$A$2:$Y$3480,6,FALSE)</f>
        <v>Approved</v>
      </c>
      <c r="O2384" t="str">
        <f>VLOOKUP(A2384,[1]Transactions!$A$1:$Y$3480,7,FALSE)</f>
        <v>Norco Bicycles</v>
      </c>
      <c r="P2384" t="s">
        <v>43</v>
      </c>
      <c r="Q2384">
        <v>28</v>
      </c>
      <c r="R2384" t="s">
        <v>1748</v>
      </c>
      <c r="S2384" t="s">
        <v>45</v>
      </c>
      <c r="T2384" t="s">
        <v>31</v>
      </c>
      <c r="U2384" t="s">
        <v>32</v>
      </c>
      <c r="V2384" t="s">
        <v>33</v>
      </c>
      <c r="W2384">
        <v>9</v>
      </c>
      <c r="X2384">
        <v>9</v>
      </c>
      <c r="Y2384">
        <v>8492.7800000000007</v>
      </c>
      <c r="Z2384">
        <v>3920.75</v>
      </c>
      <c r="AA2384">
        <v>58</v>
      </c>
      <c r="AB2384">
        <v>14</v>
      </c>
      <c r="AC2384">
        <v>9</v>
      </c>
      <c r="AD2384">
        <v>4572.03</v>
      </c>
      <c r="AE2384">
        <f t="shared" si="255"/>
        <v>4</v>
      </c>
      <c r="AF2384">
        <f t="shared" si="256"/>
        <v>2</v>
      </c>
      <c r="AG2384">
        <f t="shared" si="257"/>
        <v>1</v>
      </c>
      <c r="AH2384">
        <f t="shared" si="258"/>
        <v>421</v>
      </c>
      <c r="AI2384" t="str">
        <f t="shared" si="259"/>
        <v>Platinum Customer</v>
      </c>
    </row>
    <row r="2385" spans="1:35" x14ac:dyDescent="0.3">
      <c r="A2385">
        <v>1261</v>
      </c>
      <c r="B2385" t="s">
        <v>6915</v>
      </c>
      <c r="C2385">
        <v>4127</v>
      </c>
      <c r="D2385" t="s">
        <v>53</v>
      </c>
      <c r="E2385" t="s">
        <v>25</v>
      </c>
      <c r="F2385">
        <v>2</v>
      </c>
      <c r="G2385" t="s">
        <v>1485</v>
      </c>
      <c r="H2385" t="s">
        <v>6916</v>
      </c>
      <c r="I2385" t="str">
        <f>VLOOKUP(A2385,[1]Transactions!$A$2:$Y$3480,8,FALSE)</f>
        <v>Standard</v>
      </c>
      <c r="J2385">
        <f>VLOOKUP(A2385,[1]Transactions!$A$2:$Y$3480,13,FALSE)</f>
        <v>409.86000000000013</v>
      </c>
      <c r="K2385" s="4">
        <f>VLOOKUP(A2385,[1]Transactions!$A$2:$Y$3480,14,FALSE)</f>
        <v>40487</v>
      </c>
      <c r="M2385" t="b">
        <f>VLOOKUP(A2385,[1]Transactions!$A$2:$Y$3480,5,FALSE)</f>
        <v>0</v>
      </c>
      <c r="N2385" t="str">
        <f>VLOOKUP(A2385,[1]Transactions!$A$2:$Y$3480,6,FALSE)</f>
        <v>Approved</v>
      </c>
      <c r="O2385" t="str">
        <f>VLOOKUP(A2385,[1]Transactions!$A$1:$Y$3480,7,FALSE)</f>
        <v>Solex</v>
      </c>
      <c r="P2385" t="s">
        <v>43</v>
      </c>
      <c r="Q2385">
        <v>61</v>
      </c>
      <c r="R2385" t="s">
        <v>710</v>
      </c>
      <c r="S2385" t="s">
        <v>119</v>
      </c>
      <c r="T2385" t="s">
        <v>31</v>
      </c>
      <c r="U2385" t="s">
        <v>32</v>
      </c>
      <c r="V2385" t="s">
        <v>47</v>
      </c>
      <c r="W2385">
        <v>4</v>
      </c>
      <c r="X2385">
        <v>6</v>
      </c>
      <c r="Y2385">
        <v>4878.62</v>
      </c>
      <c r="Z2385">
        <v>3294.12</v>
      </c>
      <c r="AA2385">
        <v>49</v>
      </c>
      <c r="AB2385">
        <v>48</v>
      </c>
      <c r="AC2385">
        <v>6</v>
      </c>
      <c r="AD2385">
        <v>1584.5</v>
      </c>
      <c r="AE2385">
        <f t="shared" si="255"/>
        <v>2</v>
      </c>
      <c r="AF2385">
        <f t="shared" si="256"/>
        <v>3</v>
      </c>
      <c r="AG2385">
        <f t="shared" si="257"/>
        <v>4</v>
      </c>
      <c r="AH2385">
        <f t="shared" si="258"/>
        <v>234</v>
      </c>
      <c r="AI2385" t="str">
        <f t="shared" si="259"/>
        <v>Gold Customerr</v>
      </c>
    </row>
    <row r="2386" spans="1:35" x14ac:dyDescent="0.3">
      <c r="A2386">
        <v>1134</v>
      </c>
      <c r="B2386" t="s">
        <v>6917</v>
      </c>
      <c r="C2386">
        <v>2076</v>
      </c>
      <c r="D2386" t="s">
        <v>24</v>
      </c>
      <c r="E2386" t="s">
        <v>25</v>
      </c>
      <c r="F2386">
        <v>11</v>
      </c>
      <c r="G2386" t="s">
        <v>6918</v>
      </c>
      <c r="H2386" t="s">
        <v>6919</v>
      </c>
      <c r="I2386" t="str">
        <f>VLOOKUP(A2386,[1]Transactions!$A$2:$Y$3480,8,FALSE)</f>
        <v>Standard</v>
      </c>
      <c r="J2386">
        <f>VLOOKUP(A2386,[1]Transactions!$A$2:$Y$3480,13,FALSE)</f>
        <v>327.9799999999999</v>
      </c>
      <c r="K2386" s="4">
        <f>VLOOKUP(A2386,[1]Transactions!$A$2:$Y$3480,14,FALSE)</f>
        <v>34170</v>
      </c>
      <c r="M2386" t="b">
        <f>VLOOKUP(A2386,[1]Transactions!$A$2:$Y$3480,5,FALSE)</f>
        <v>1</v>
      </c>
      <c r="N2386" t="str">
        <f>VLOOKUP(A2386,[1]Transactions!$A$2:$Y$3480,6,FALSE)</f>
        <v>Approved</v>
      </c>
      <c r="O2386" t="str">
        <f>VLOOKUP(A2386,[1]Transactions!$A$1:$Y$3480,7,FALSE)</f>
        <v>Solex</v>
      </c>
      <c r="P2386" t="s">
        <v>28</v>
      </c>
      <c r="Q2386">
        <v>22</v>
      </c>
      <c r="R2386" t="s">
        <v>2738</v>
      </c>
      <c r="S2386" t="s">
        <v>45</v>
      </c>
      <c r="T2386" t="s">
        <v>38</v>
      </c>
      <c r="U2386" t="s">
        <v>32</v>
      </c>
      <c r="V2386" t="s">
        <v>47</v>
      </c>
      <c r="W2386">
        <v>3</v>
      </c>
      <c r="X2386">
        <v>6</v>
      </c>
      <c r="Y2386">
        <v>6297.86</v>
      </c>
      <c r="Z2386">
        <v>4674.88</v>
      </c>
      <c r="AA2386">
        <v>25</v>
      </c>
      <c r="AB2386">
        <v>3</v>
      </c>
      <c r="AC2386">
        <v>6</v>
      </c>
      <c r="AD2386">
        <v>1622.98</v>
      </c>
      <c r="AE2386">
        <f t="shared" si="255"/>
        <v>4</v>
      </c>
      <c r="AF2386">
        <f t="shared" si="256"/>
        <v>3</v>
      </c>
      <c r="AG2386">
        <f t="shared" si="257"/>
        <v>4</v>
      </c>
      <c r="AH2386">
        <f t="shared" si="258"/>
        <v>434</v>
      </c>
      <c r="AI2386" t="str">
        <f t="shared" si="259"/>
        <v>Platinum Customer</v>
      </c>
    </row>
    <row r="2387" spans="1:35" x14ac:dyDescent="0.3">
      <c r="A2387">
        <v>1558</v>
      </c>
      <c r="B2387" t="s">
        <v>6920</v>
      </c>
      <c r="C2387">
        <v>2763</v>
      </c>
      <c r="D2387" t="s">
        <v>24</v>
      </c>
      <c r="E2387" t="s">
        <v>25</v>
      </c>
      <c r="F2387">
        <v>10</v>
      </c>
      <c r="G2387" t="s">
        <v>6921</v>
      </c>
      <c r="H2387" t="s">
        <v>6922</v>
      </c>
      <c r="I2387" t="str">
        <f>VLOOKUP(A2387,[1]Transactions!$A$2:$Y$3480,8,FALSE)</f>
        <v>Touring</v>
      </c>
      <c r="J2387">
        <f>VLOOKUP(A2387,[1]Transactions!$A$2:$Y$3480,13,FALSE)</f>
        <v>1408.91</v>
      </c>
      <c r="K2387" s="4">
        <f>VLOOKUP(A2387,[1]Transactions!$A$2:$Y$3480,14,FALSE)</f>
        <v>38339</v>
      </c>
      <c r="M2387" t="b">
        <f>VLOOKUP(A2387,[1]Transactions!$A$2:$Y$3480,5,FALSE)</f>
        <v>0</v>
      </c>
      <c r="N2387" t="str">
        <f>VLOOKUP(A2387,[1]Transactions!$A$2:$Y$3480,6,FALSE)</f>
        <v>Approved</v>
      </c>
      <c r="O2387" t="str">
        <f>VLOOKUP(A2387,[1]Transactions!$A$1:$Y$3480,7,FALSE)</f>
        <v>Solex</v>
      </c>
      <c r="P2387" t="s">
        <v>28</v>
      </c>
      <c r="Q2387">
        <v>14</v>
      </c>
      <c r="R2387" t="s">
        <v>84</v>
      </c>
      <c r="S2387" t="s">
        <v>45</v>
      </c>
      <c r="T2387" t="s">
        <v>38</v>
      </c>
      <c r="U2387" t="s">
        <v>32</v>
      </c>
      <c r="V2387" t="s">
        <v>47</v>
      </c>
      <c r="W2387">
        <v>2</v>
      </c>
      <c r="X2387">
        <v>9</v>
      </c>
      <c r="Y2387">
        <v>13587.27</v>
      </c>
      <c r="Z2387">
        <v>2946.97</v>
      </c>
      <c r="AA2387">
        <v>29</v>
      </c>
      <c r="AB2387">
        <v>8</v>
      </c>
      <c r="AC2387">
        <v>9</v>
      </c>
      <c r="AD2387">
        <v>10640.3</v>
      </c>
      <c r="AE2387">
        <f t="shared" si="255"/>
        <v>4</v>
      </c>
      <c r="AF2387">
        <f t="shared" si="256"/>
        <v>2</v>
      </c>
      <c r="AG2387">
        <f t="shared" si="257"/>
        <v>1</v>
      </c>
      <c r="AH2387">
        <f t="shared" si="258"/>
        <v>421</v>
      </c>
      <c r="AI2387" t="str">
        <f t="shared" si="259"/>
        <v>Platinum Customer</v>
      </c>
    </row>
    <row r="2388" spans="1:35" x14ac:dyDescent="0.3">
      <c r="A2388">
        <v>1267</v>
      </c>
      <c r="B2388" t="s">
        <v>6923</v>
      </c>
      <c r="C2388">
        <v>4655</v>
      </c>
      <c r="D2388" t="s">
        <v>53</v>
      </c>
      <c r="E2388" t="s">
        <v>25</v>
      </c>
      <c r="F2388">
        <v>3</v>
      </c>
      <c r="G2388" t="s">
        <v>6924</v>
      </c>
      <c r="H2388" t="s">
        <v>6925</v>
      </c>
      <c r="I2388" t="str">
        <f>VLOOKUP(A2388,[1]Transactions!$A$2:$Y$3480,8,FALSE)</f>
        <v>Standard</v>
      </c>
      <c r="J2388">
        <f>VLOOKUP(A2388,[1]Transactions!$A$2:$Y$3480,13,FALSE)</f>
        <v>143.82</v>
      </c>
      <c r="K2388" s="4">
        <f>VLOOKUP(A2388,[1]Transactions!$A$2:$Y$3480,14,FALSE)</f>
        <v>41345</v>
      </c>
      <c r="M2388" t="b">
        <f>VLOOKUP(A2388,[1]Transactions!$A$2:$Y$3480,5,FALSE)</f>
        <v>0</v>
      </c>
      <c r="N2388" t="str">
        <f>VLOOKUP(A2388,[1]Transactions!$A$2:$Y$3480,6,FALSE)</f>
        <v>Approved</v>
      </c>
      <c r="O2388" t="str">
        <f>VLOOKUP(A2388,[1]Transactions!$A$1:$Y$3480,7,FALSE)</f>
        <v>Solex</v>
      </c>
      <c r="P2388" t="s">
        <v>28</v>
      </c>
      <c r="Q2388">
        <v>39</v>
      </c>
      <c r="R2388" t="s">
        <v>72</v>
      </c>
      <c r="S2388" t="s">
        <v>96</v>
      </c>
      <c r="T2388" t="s">
        <v>38</v>
      </c>
      <c r="U2388" t="s">
        <v>32</v>
      </c>
      <c r="V2388" t="s">
        <v>33</v>
      </c>
      <c r="W2388">
        <v>19</v>
      </c>
      <c r="X2388">
        <v>4</v>
      </c>
      <c r="Y2388">
        <v>6352.41</v>
      </c>
      <c r="Z2388">
        <v>3794.92</v>
      </c>
      <c r="AA2388">
        <v>41</v>
      </c>
      <c r="AB2388">
        <v>141</v>
      </c>
      <c r="AC2388">
        <v>4</v>
      </c>
      <c r="AD2388">
        <v>2557.4899999999998</v>
      </c>
      <c r="AE2388">
        <f t="shared" si="255"/>
        <v>1</v>
      </c>
      <c r="AF2388">
        <f t="shared" si="256"/>
        <v>4</v>
      </c>
      <c r="AG2388">
        <f t="shared" si="257"/>
        <v>3</v>
      </c>
      <c r="AH2388">
        <f t="shared" si="258"/>
        <v>143</v>
      </c>
      <c r="AI2388" t="str">
        <f t="shared" si="259"/>
        <v>Bronz customer</v>
      </c>
    </row>
    <row r="2389" spans="1:35" x14ac:dyDescent="0.3">
      <c r="A2389">
        <v>1684</v>
      </c>
      <c r="B2389" t="s">
        <v>6926</v>
      </c>
      <c r="C2389">
        <v>4209</v>
      </c>
      <c r="D2389" t="s">
        <v>53</v>
      </c>
      <c r="E2389" t="s">
        <v>25</v>
      </c>
      <c r="F2389">
        <v>5</v>
      </c>
      <c r="G2389" t="s">
        <v>6927</v>
      </c>
      <c r="H2389" t="s">
        <v>6928</v>
      </c>
      <c r="I2389" t="str">
        <f>VLOOKUP(A2389,[1]Transactions!$A$2:$Y$3480,8,FALSE)</f>
        <v>Standard</v>
      </c>
      <c r="J2389">
        <f>VLOOKUP(A2389,[1]Transactions!$A$2:$Y$3480,13,FALSE)</f>
        <v>509.97</v>
      </c>
      <c r="K2389" s="4">
        <f>VLOOKUP(A2389,[1]Transactions!$A$2:$Y$3480,14,FALSE)</f>
        <v>39880</v>
      </c>
      <c r="M2389" t="b">
        <f>VLOOKUP(A2389,[1]Transactions!$A$2:$Y$3480,5,FALSE)</f>
        <v>1</v>
      </c>
      <c r="N2389" t="str">
        <f>VLOOKUP(A2389,[1]Transactions!$A$2:$Y$3480,6,FALSE)</f>
        <v>Approved</v>
      </c>
      <c r="O2389" t="str">
        <f>VLOOKUP(A2389,[1]Transactions!$A$1:$Y$3480,7,FALSE)</f>
        <v>Giant Bicycles</v>
      </c>
      <c r="P2389" t="s">
        <v>43</v>
      </c>
      <c r="Q2389">
        <v>96</v>
      </c>
      <c r="R2389" t="s">
        <v>364</v>
      </c>
      <c r="S2389" t="s">
        <v>119</v>
      </c>
      <c r="T2389" t="s">
        <v>31</v>
      </c>
      <c r="U2389" t="s">
        <v>32</v>
      </c>
      <c r="V2389" t="s">
        <v>47</v>
      </c>
      <c r="W2389">
        <v>6</v>
      </c>
      <c r="X2389">
        <v>6</v>
      </c>
      <c r="Y2389">
        <v>4309.7</v>
      </c>
      <c r="Z2389">
        <v>2802.4</v>
      </c>
      <c r="AA2389">
        <v>41</v>
      </c>
      <c r="AB2389">
        <v>16</v>
      </c>
      <c r="AC2389">
        <v>6</v>
      </c>
      <c r="AD2389">
        <v>1507.3</v>
      </c>
      <c r="AE2389">
        <f t="shared" si="255"/>
        <v>4</v>
      </c>
      <c r="AF2389">
        <f t="shared" si="256"/>
        <v>3</v>
      </c>
      <c r="AG2389">
        <f t="shared" si="257"/>
        <v>4</v>
      </c>
      <c r="AH2389">
        <f t="shared" si="258"/>
        <v>434</v>
      </c>
      <c r="AI2389" t="str">
        <f t="shared" si="259"/>
        <v>Platinum Customer</v>
      </c>
    </row>
    <row r="2390" spans="1:35" x14ac:dyDescent="0.3">
      <c r="A2390">
        <v>1291</v>
      </c>
      <c r="B2390" t="s">
        <v>6929</v>
      </c>
      <c r="C2390">
        <v>4304</v>
      </c>
      <c r="D2390" t="s">
        <v>53</v>
      </c>
      <c r="E2390" t="s">
        <v>25</v>
      </c>
      <c r="F2390">
        <v>2</v>
      </c>
      <c r="G2390" t="s">
        <v>6930</v>
      </c>
      <c r="H2390" t="s">
        <v>6931</v>
      </c>
      <c r="I2390" t="str">
        <f>VLOOKUP(A2390,[1]Transactions!$A$2:$Y$3480,8,FALSE)</f>
        <v>Standard</v>
      </c>
      <c r="J2390">
        <f>VLOOKUP(A2390,[1]Transactions!$A$2:$Y$3480,13,FALSE)</f>
        <v>1215.3399999999999</v>
      </c>
      <c r="K2390" s="4">
        <f>VLOOKUP(A2390,[1]Transactions!$A$2:$Y$3480,14,FALSE)</f>
        <v>41064</v>
      </c>
      <c r="M2390" t="b">
        <f>VLOOKUP(A2390,[1]Transactions!$A$2:$Y$3480,5,FALSE)</f>
        <v>1</v>
      </c>
      <c r="N2390" t="str">
        <f>VLOOKUP(A2390,[1]Transactions!$A$2:$Y$3480,6,FALSE)</f>
        <v>Approved</v>
      </c>
      <c r="O2390" t="str">
        <f>VLOOKUP(A2390,[1]Transactions!$A$1:$Y$3480,7,FALSE)</f>
        <v>Solex</v>
      </c>
      <c r="P2390" t="s">
        <v>28</v>
      </c>
      <c r="Q2390">
        <v>0</v>
      </c>
      <c r="R2390" t="s">
        <v>218</v>
      </c>
      <c r="S2390" t="s">
        <v>30</v>
      </c>
      <c r="T2390" t="s">
        <v>31</v>
      </c>
      <c r="U2390" t="s">
        <v>32</v>
      </c>
      <c r="V2390" t="s">
        <v>47</v>
      </c>
      <c r="W2390">
        <v>12</v>
      </c>
      <c r="X2390">
        <v>7</v>
      </c>
      <c r="Y2390">
        <v>8651.92</v>
      </c>
      <c r="Z2390">
        <v>3504.66</v>
      </c>
      <c r="AA2390">
        <v>40</v>
      </c>
      <c r="AB2390">
        <v>16</v>
      </c>
      <c r="AC2390">
        <v>7</v>
      </c>
      <c r="AD2390">
        <v>5147.26</v>
      </c>
      <c r="AE2390">
        <f t="shared" si="255"/>
        <v>4</v>
      </c>
      <c r="AF2390">
        <f t="shared" si="256"/>
        <v>3</v>
      </c>
      <c r="AG2390">
        <f t="shared" si="257"/>
        <v>1</v>
      </c>
      <c r="AH2390">
        <f t="shared" si="258"/>
        <v>431</v>
      </c>
      <c r="AI2390" t="str">
        <f t="shared" si="259"/>
        <v>Platinum Customer</v>
      </c>
    </row>
    <row r="2391" spans="1:35" x14ac:dyDescent="0.3">
      <c r="A2391">
        <v>2829</v>
      </c>
      <c r="B2391" t="s">
        <v>6932</v>
      </c>
      <c r="C2391">
        <v>2300</v>
      </c>
      <c r="D2391" t="s">
        <v>24</v>
      </c>
      <c r="E2391" t="s">
        <v>25</v>
      </c>
      <c r="F2391">
        <v>8</v>
      </c>
      <c r="G2391" t="s">
        <v>1083</v>
      </c>
      <c r="H2391" t="s">
        <v>6933</v>
      </c>
      <c r="I2391" t="str">
        <f>VLOOKUP(A2391,[1]Transactions!$A$2:$Y$3480,8,FALSE)</f>
        <v>Standard</v>
      </c>
      <c r="J2391">
        <f>VLOOKUP(A2391,[1]Transactions!$A$2:$Y$3480,13,FALSE)</f>
        <v>1592.19</v>
      </c>
      <c r="K2391" s="4">
        <f>VLOOKUP(A2391,[1]Transactions!$A$2:$Y$3480,14,FALSE)</f>
        <v>38859</v>
      </c>
      <c r="M2391" t="b">
        <f>VLOOKUP(A2391,[1]Transactions!$A$2:$Y$3480,5,FALSE)</f>
        <v>0</v>
      </c>
      <c r="N2391" t="str">
        <f>VLOOKUP(A2391,[1]Transactions!$A$2:$Y$3480,6,FALSE)</f>
        <v>Approved</v>
      </c>
      <c r="O2391" t="str">
        <f>VLOOKUP(A2391,[1]Transactions!$A$1:$Y$3480,7,FALSE)</f>
        <v>OHM Cycles</v>
      </c>
      <c r="P2391" t="s">
        <v>43</v>
      </c>
      <c r="Q2391">
        <v>2</v>
      </c>
      <c r="R2391" t="s">
        <v>625</v>
      </c>
      <c r="S2391" t="s">
        <v>119</v>
      </c>
      <c r="T2391" t="s">
        <v>46</v>
      </c>
      <c r="U2391" t="s">
        <v>32</v>
      </c>
      <c r="V2391" t="s">
        <v>47</v>
      </c>
      <c r="W2391">
        <v>11</v>
      </c>
      <c r="X2391">
        <v>2</v>
      </c>
      <c r="Y2391">
        <v>3023.32</v>
      </c>
      <c r="Z2391">
        <v>1276.24</v>
      </c>
      <c r="AA2391">
        <v>41</v>
      </c>
      <c r="AB2391">
        <v>144</v>
      </c>
      <c r="AC2391">
        <v>2</v>
      </c>
      <c r="AD2391">
        <v>1747.08</v>
      </c>
      <c r="AE2391">
        <f t="shared" si="255"/>
        <v>1</v>
      </c>
      <c r="AF2391">
        <f t="shared" si="256"/>
        <v>4</v>
      </c>
      <c r="AG2391">
        <f t="shared" si="257"/>
        <v>4</v>
      </c>
      <c r="AH2391">
        <f t="shared" si="258"/>
        <v>144</v>
      </c>
      <c r="AI2391" t="str">
        <f t="shared" si="259"/>
        <v>Bronz customer</v>
      </c>
    </row>
    <row r="2392" spans="1:35" x14ac:dyDescent="0.3">
      <c r="A2392">
        <v>3490</v>
      </c>
      <c r="B2392" t="s">
        <v>6934</v>
      </c>
      <c r="C2392">
        <v>2126</v>
      </c>
      <c r="D2392" t="s">
        <v>24</v>
      </c>
      <c r="E2392" t="s">
        <v>25</v>
      </c>
      <c r="F2392">
        <v>10</v>
      </c>
      <c r="G2392" t="s">
        <v>6935</v>
      </c>
      <c r="H2392" t="s">
        <v>6936</v>
      </c>
      <c r="I2392" t="e">
        <f>VLOOKUP(A2392,[1]Transactions!$A$2:$Y$3480,8,FALSE)</f>
        <v>#N/A</v>
      </c>
      <c r="J2392" t="e">
        <f>VLOOKUP(A2392,[1]Transactions!$A$2:$Y$3480,13,FALSE)</f>
        <v>#N/A</v>
      </c>
      <c r="K2392" s="4" t="e">
        <f>VLOOKUP(A2392,[1]Transactions!$A$2:$Y$3480,14,FALSE)</f>
        <v>#N/A</v>
      </c>
      <c r="M2392" t="e">
        <f>VLOOKUP(A2392,[1]Transactions!$A$2:$Y$3480,5,FALSE)</f>
        <v>#N/A</v>
      </c>
      <c r="N2392" t="e">
        <f>VLOOKUP(A2392,[1]Transactions!$A$2:$Y$3480,6,FALSE)</f>
        <v>#N/A</v>
      </c>
      <c r="O2392" t="e">
        <f>VLOOKUP(A2392,[1]Transactions!$A$1:$Y$3480,7,FALSE)</f>
        <v>#N/A</v>
      </c>
      <c r="P2392" t="s">
        <v>28</v>
      </c>
      <c r="Q2392">
        <v>45</v>
      </c>
      <c r="R2392" t="s">
        <v>554</v>
      </c>
      <c r="S2392" t="s">
        <v>45</v>
      </c>
      <c r="T2392" t="s">
        <v>46</v>
      </c>
      <c r="U2392" t="s">
        <v>32</v>
      </c>
      <c r="V2392" t="s">
        <v>47</v>
      </c>
      <c r="W2392">
        <v>14</v>
      </c>
      <c r="X2392">
        <v>5</v>
      </c>
      <c r="Y2392">
        <v>4739.7</v>
      </c>
      <c r="Z2392">
        <v>2360.13</v>
      </c>
      <c r="AA2392">
        <v>40</v>
      </c>
      <c r="AB2392">
        <v>166</v>
      </c>
      <c r="AC2392">
        <v>5</v>
      </c>
      <c r="AD2392">
        <v>2379.5700000000002</v>
      </c>
      <c r="AE2392">
        <f t="shared" si="255"/>
        <v>1</v>
      </c>
      <c r="AF2392">
        <f>_xlfn.IFS(AC2392&gt;=14,1,AND(AC2392&lt;=14,AC2392&gt;7),2,AND(AC2392&lt;=7,AC2392&gt;=5),3,AND(AC2392&lt;=4,AC2392&gt;0),4)</f>
        <v>3</v>
      </c>
      <c r="AG2392">
        <f t="shared" si="257"/>
        <v>3</v>
      </c>
      <c r="AH2392">
        <f t="shared" si="258"/>
        <v>133</v>
      </c>
      <c r="AI2392" t="str">
        <f t="shared" si="259"/>
        <v>Bronz customer</v>
      </c>
    </row>
    <row r="2393" spans="1:35" x14ac:dyDescent="0.3">
      <c r="A2393">
        <v>1287</v>
      </c>
      <c r="B2393" t="s">
        <v>6937</v>
      </c>
      <c r="C2393">
        <v>4306</v>
      </c>
      <c r="D2393" t="s">
        <v>53</v>
      </c>
      <c r="E2393" t="s">
        <v>25</v>
      </c>
      <c r="F2393">
        <v>4</v>
      </c>
      <c r="G2393" t="s">
        <v>3721</v>
      </c>
      <c r="H2393" t="s">
        <v>6938</v>
      </c>
      <c r="I2393" t="str">
        <f>VLOOKUP(A2393,[1]Transactions!$A$2:$Y$3480,8,FALSE)</f>
        <v>Standard</v>
      </c>
      <c r="J2393">
        <f>VLOOKUP(A2393,[1]Transactions!$A$2:$Y$3480,13,FALSE)</f>
        <v>903.11</v>
      </c>
      <c r="K2393" s="4">
        <f>VLOOKUP(A2393,[1]Transactions!$A$2:$Y$3480,14,FALSE)</f>
        <v>34527</v>
      </c>
      <c r="M2393" t="b">
        <f>VLOOKUP(A2393,[1]Transactions!$A$2:$Y$3480,5,FALSE)</f>
        <v>1</v>
      </c>
      <c r="N2393" t="str">
        <f>VLOOKUP(A2393,[1]Transactions!$A$2:$Y$3480,6,FALSE)</f>
        <v>Approved</v>
      </c>
      <c r="O2393" t="str">
        <f>VLOOKUP(A2393,[1]Transactions!$A$1:$Y$3480,7,FALSE)</f>
        <v>Trek Bicycles</v>
      </c>
      <c r="P2393" t="s">
        <v>28</v>
      </c>
      <c r="Q2393">
        <v>72</v>
      </c>
      <c r="R2393" t="s">
        <v>3681</v>
      </c>
      <c r="S2393" t="s">
        <v>45</v>
      </c>
      <c r="T2393" t="s">
        <v>31</v>
      </c>
      <c r="U2393" t="s">
        <v>32</v>
      </c>
      <c r="V2393" t="s">
        <v>33</v>
      </c>
      <c r="W2393">
        <v>20</v>
      </c>
      <c r="X2393">
        <v>7</v>
      </c>
      <c r="Y2393">
        <v>9575.2000000000007</v>
      </c>
      <c r="Z2393">
        <v>4118.2299999999996</v>
      </c>
      <c r="AA2393">
        <v>59</v>
      </c>
      <c r="AB2393">
        <v>67</v>
      </c>
      <c r="AC2393">
        <v>7</v>
      </c>
      <c r="AD2393">
        <v>5456.97</v>
      </c>
      <c r="AE2393">
        <f t="shared" si="255"/>
        <v>2</v>
      </c>
      <c r="AF2393">
        <f t="shared" si="256"/>
        <v>3</v>
      </c>
      <c r="AG2393">
        <f t="shared" si="257"/>
        <v>1</v>
      </c>
      <c r="AH2393">
        <f t="shared" si="258"/>
        <v>231</v>
      </c>
      <c r="AI2393" t="str">
        <f t="shared" si="259"/>
        <v>Gold Customerr</v>
      </c>
    </row>
    <row r="2394" spans="1:35" x14ac:dyDescent="0.3">
      <c r="A2394">
        <v>1832</v>
      </c>
      <c r="B2394" t="s">
        <v>6939</v>
      </c>
      <c r="C2394">
        <v>4701</v>
      </c>
      <c r="D2394" t="s">
        <v>53</v>
      </c>
      <c r="E2394" t="s">
        <v>25</v>
      </c>
      <c r="F2394">
        <v>3</v>
      </c>
      <c r="G2394" t="s">
        <v>2333</v>
      </c>
      <c r="H2394" t="s">
        <v>6940</v>
      </c>
      <c r="I2394" t="str">
        <f>VLOOKUP(A2394,[1]Transactions!$A$2:$Y$3480,8,FALSE)</f>
        <v>Standard</v>
      </c>
      <c r="J2394">
        <f>VLOOKUP(A2394,[1]Transactions!$A$2:$Y$3480,13,FALSE)</f>
        <v>90.099999999999966</v>
      </c>
      <c r="K2394" s="4">
        <f>VLOOKUP(A2394,[1]Transactions!$A$2:$Y$3480,14,FALSE)</f>
        <v>38193</v>
      </c>
      <c r="M2394" t="b">
        <f>VLOOKUP(A2394,[1]Transactions!$A$2:$Y$3480,5,FALSE)</f>
        <v>1</v>
      </c>
      <c r="N2394" t="str">
        <f>VLOOKUP(A2394,[1]Transactions!$A$2:$Y$3480,6,FALSE)</f>
        <v>Approved</v>
      </c>
      <c r="O2394" t="str">
        <f>VLOOKUP(A2394,[1]Transactions!$A$1:$Y$3480,7,FALSE)</f>
        <v>Norco Bicycles</v>
      </c>
      <c r="P2394" t="s">
        <v>43</v>
      </c>
      <c r="Q2394">
        <v>53</v>
      </c>
      <c r="R2394" t="s">
        <v>1513</v>
      </c>
      <c r="S2394" t="s">
        <v>119</v>
      </c>
      <c r="T2394" t="s">
        <v>31</v>
      </c>
      <c r="U2394" t="s">
        <v>32</v>
      </c>
      <c r="V2394" t="s">
        <v>33</v>
      </c>
      <c r="W2394">
        <v>12</v>
      </c>
      <c r="X2394">
        <v>8</v>
      </c>
      <c r="Y2394">
        <v>9260.84</v>
      </c>
      <c r="Z2394">
        <v>3521.27</v>
      </c>
      <c r="AA2394">
        <v>55</v>
      </c>
      <c r="AB2394">
        <v>84</v>
      </c>
      <c r="AC2394">
        <v>8</v>
      </c>
      <c r="AD2394">
        <v>5739.57</v>
      </c>
      <c r="AE2394">
        <f>_xlfn.IFS(AB2394&gt;=85,1,AND(AB2394&lt;=84,AB2394&gt;44),2,AND(AB2394&lt;=44,AB2394&gt;17),3,AND(AB2394&lt;=18,AB2394&gt;=0),4)</f>
        <v>2</v>
      </c>
      <c r="AF2394">
        <f t="shared" si="256"/>
        <v>2</v>
      </c>
      <c r="AG2394">
        <f t="shared" si="257"/>
        <v>1</v>
      </c>
      <c r="AH2394">
        <f t="shared" si="258"/>
        <v>221</v>
      </c>
      <c r="AI2394" t="str">
        <f t="shared" si="259"/>
        <v>Gold Customerr</v>
      </c>
    </row>
    <row r="2395" spans="1:35" x14ac:dyDescent="0.3">
      <c r="A2395">
        <v>1396</v>
      </c>
      <c r="B2395" t="s">
        <v>6941</v>
      </c>
      <c r="C2395">
        <v>3756</v>
      </c>
      <c r="D2395" t="s">
        <v>40</v>
      </c>
      <c r="E2395" t="s">
        <v>25</v>
      </c>
      <c r="F2395">
        <v>4</v>
      </c>
      <c r="G2395" t="s">
        <v>4379</v>
      </c>
      <c r="H2395" t="s">
        <v>6942</v>
      </c>
      <c r="I2395" t="str">
        <f>VLOOKUP(A2395,[1]Transactions!$A$2:$Y$3480,8,FALSE)</f>
        <v>Standard</v>
      </c>
      <c r="J2395">
        <f>VLOOKUP(A2395,[1]Transactions!$A$2:$Y$3480,13,FALSE)</f>
        <v>547.28</v>
      </c>
      <c r="K2395" s="4">
        <f>VLOOKUP(A2395,[1]Transactions!$A$2:$Y$3480,14,FALSE)</f>
        <v>36145</v>
      </c>
      <c r="M2395" t="b">
        <f>VLOOKUP(A2395,[1]Transactions!$A$2:$Y$3480,5,FALSE)</f>
        <v>1</v>
      </c>
      <c r="N2395" t="str">
        <f>VLOOKUP(A2395,[1]Transactions!$A$2:$Y$3480,6,FALSE)</f>
        <v>Approved</v>
      </c>
      <c r="O2395" t="str">
        <f>VLOOKUP(A2395,[1]Transactions!$A$1:$Y$3480,7,FALSE)</f>
        <v>WeareA2B</v>
      </c>
      <c r="P2395" t="s">
        <v>28</v>
      </c>
      <c r="Q2395">
        <v>20</v>
      </c>
      <c r="R2395" t="s">
        <v>580</v>
      </c>
      <c r="S2395" t="s">
        <v>45</v>
      </c>
      <c r="T2395" t="s">
        <v>31</v>
      </c>
      <c r="U2395" t="s">
        <v>32</v>
      </c>
      <c r="V2395" t="s">
        <v>47</v>
      </c>
      <c r="W2395">
        <v>18</v>
      </c>
      <c r="X2395">
        <v>10</v>
      </c>
      <c r="Y2395">
        <v>11434.63</v>
      </c>
      <c r="Z2395">
        <v>4359.05</v>
      </c>
      <c r="AA2395">
        <v>32</v>
      </c>
      <c r="AB2395">
        <v>9</v>
      </c>
      <c r="AC2395">
        <v>10</v>
      </c>
      <c r="AD2395">
        <v>7075.58</v>
      </c>
      <c r="AE2395">
        <f t="shared" si="255"/>
        <v>4</v>
      </c>
      <c r="AF2395">
        <f t="shared" si="256"/>
        <v>2</v>
      </c>
      <c r="AG2395">
        <f t="shared" si="257"/>
        <v>1</v>
      </c>
      <c r="AH2395">
        <f t="shared" si="258"/>
        <v>421</v>
      </c>
      <c r="AI2395" t="str">
        <f t="shared" si="259"/>
        <v>Platinum Customer</v>
      </c>
    </row>
    <row r="2396" spans="1:35" x14ac:dyDescent="0.3">
      <c r="A2396">
        <v>1719</v>
      </c>
      <c r="B2396" t="s">
        <v>6943</v>
      </c>
      <c r="C2396">
        <v>3071</v>
      </c>
      <c r="D2396" t="s">
        <v>40</v>
      </c>
      <c r="E2396" t="s">
        <v>25</v>
      </c>
      <c r="F2396">
        <v>8</v>
      </c>
      <c r="G2396" t="s">
        <v>6944</v>
      </c>
      <c r="H2396" t="s">
        <v>6945</v>
      </c>
      <c r="I2396" t="str">
        <f>VLOOKUP(A2396,[1]Transactions!$A$2:$Y$3480,8,FALSE)</f>
        <v>Standard</v>
      </c>
      <c r="J2396">
        <f>VLOOKUP(A2396,[1]Transactions!$A$2:$Y$3480,13,FALSE)</f>
        <v>574.62000000000012</v>
      </c>
      <c r="K2396" s="4">
        <f>VLOOKUP(A2396,[1]Transactions!$A$2:$Y$3480,14,FALSE)</f>
        <v>38693</v>
      </c>
      <c r="M2396" t="b">
        <f>VLOOKUP(A2396,[1]Transactions!$A$2:$Y$3480,5,FALSE)</f>
        <v>0</v>
      </c>
      <c r="N2396" t="str">
        <f>VLOOKUP(A2396,[1]Transactions!$A$2:$Y$3480,6,FALSE)</f>
        <v>Approved</v>
      </c>
      <c r="O2396" t="str">
        <f>VLOOKUP(A2396,[1]Transactions!$A$1:$Y$3480,7,FALSE)</f>
        <v>Solex</v>
      </c>
      <c r="P2396" t="s">
        <v>28</v>
      </c>
      <c r="Q2396">
        <v>71</v>
      </c>
      <c r="R2396" t="s">
        <v>153</v>
      </c>
      <c r="S2396" t="s">
        <v>45</v>
      </c>
      <c r="T2396" t="s">
        <v>46</v>
      </c>
      <c r="U2396" t="s">
        <v>32</v>
      </c>
      <c r="V2396" t="s">
        <v>47</v>
      </c>
      <c r="W2396">
        <v>18</v>
      </c>
      <c r="X2396">
        <v>5</v>
      </c>
      <c r="Y2396">
        <v>5061.53</v>
      </c>
      <c r="Z2396">
        <v>2833.23</v>
      </c>
      <c r="AA2396">
        <v>47</v>
      </c>
      <c r="AB2396">
        <v>19</v>
      </c>
      <c r="AC2396">
        <v>5</v>
      </c>
      <c r="AD2396">
        <v>2228.3000000000002</v>
      </c>
      <c r="AE2396">
        <f t="shared" si="255"/>
        <v>3</v>
      </c>
      <c r="AF2396">
        <f>_xlfn.IFS(AC2396&gt;=14,1,AND(AC2396&lt;=14,AC2396&gt;7),2,AND(AC2396&lt;=7,AC2396&gt;=5),3,AND(AC2396&lt;=4,AC2396&gt;0),4)</f>
        <v>3</v>
      </c>
      <c r="AG2396">
        <f t="shared" si="257"/>
        <v>3</v>
      </c>
      <c r="AH2396">
        <f t="shared" si="258"/>
        <v>333</v>
      </c>
      <c r="AI2396" t="str">
        <f t="shared" si="259"/>
        <v>Silver Customer</v>
      </c>
    </row>
    <row r="2397" spans="1:35" x14ac:dyDescent="0.3">
      <c r="A2397">
        <v>301</v>
      </c>
      <c r="B2397" t="s">
        <v>6946</v>
      </c>
      <c r="C2397">
        <v>2320</v>
      </c>
      <c r="D2397" t="s">
        <v>24</v>
      </c>
      <c r="E2397" t="s">
        <v>25</v>
      </c>
      <c r="F2397">
        <v>7</v>
      </c>
      <c r="G2397" t="s">
        <v>6947</v>
      </c>
      <c r="H2397" t="s">
        <v>6948</v>
      </c>
      <c r="I2397" t="str">
        <f>VLOOKUP(A2397,[1]Transactions!$A$2:$Y$3480,8,FALSE)</f>
        <v>Standard</v>
      </c>
      <c r="J2397">
        <f>VLOOKUP(A2397,[1]Transactions!$A$2:$Y$3480,13,FALSE)</f>
        <v>1055.82</v>
      </c>
      <c r="K2397" s="4">
        <f>VLOOKUP(A2397,[1]Transactions!$A$2:$Y$3480,14,FALSE)</f>
        <v>35455</v>
      </c>
      <c r="M2397">
        <f>VLOOKUP(A2397,[1]Transactions!$A$2:$Y$3480,5,FALSE)</f>
        <v>0</v>
      </c>
      <c r="N2397" t="str">
        <f>VLOOKUP(A2397,[1]Transactions!$A$2:$Y$3480,6,FALSE)</f>
        <v>Approved</v>
      </c>
      <c r="O2397" t="str">
        <f>VLOOKUP(A2397,[1]Transactions!$A$1:$Y$3480,7,FALSE)</f>
        <v>Giant Bicycles</v>
      </c>
      <c r="P2397" t="s">
        <v>43</v>
      </c>
      <c r="Q2397">
        <v>54</v>
      </c>
      <c r="R2397" t="s">
        <v>3840</v>
      </c>
      <c r="S2397" t="s">
        <v>119</v>
      </c>
      <c r="T2397" t="s">
        <v>46</v>
      </c>
      <c r="U2397" t="s">
        <v>32</v>
      </c>
      <c r="V2397" t="s">
        <v>47</v>
      </c>
      <c r="W2397">
        <v>19</v>
      </c>
      <c r="X2397">
        <v>2</v>
      </c>
      <c r="Y2397">
        <v>361.78</v>
      </c>
      <c r="Z2397">
        <v>272.07</v>
      </c>
      <c r="AA2397">
        <v>39</v>
      </c>
      <c r="AB2397">
        <v>93</v>
      </c>
      <c r="AC2397">
        <v>2</v>
      </c>
      <c r="AD2397">
        <v>89.71</v>
      </c>
      <c r="AE2397">
        <f t="shared" si="255"/>
        <v>1</v>
      </c>
      <c r="AF2397">
        <f t="shared" si="256"/>
        <v>4</v>
      </c>
      <c r="AG2397">
        <f t="shared" si="257"/>
        <v>4</v>
      </c>
      <c r="AH2397">
        <f t="shared" si="258"/>
        <v>144</v>
      </c>
      <c r="AI2397" t="str">
        <f t="shared" si="259"/>
        <v>Bronz customer</v>
      </c>
    </row>
    <row r="2398" spans="1:35" x14ac:dyDescent="0.3">
      <c r="A2398">
        <v>1481</v>
      </c>
      <c r="B2398" t="s">
        <v>6949</v>
      </c>
      <c r="C2398">
        <v>2333</v>
      </c>
      <c r="D2398" t="s">
        <v>24</v>
      </c>
      <c r="E2398" t="s">
        <v>25</v>
      </c>
      <c r="F2398">
        <v>3</v>
      </c>
      <c r="G2398" t="s">
        <v>6950</v>
      </c>
      <c r="H2398" t="s">
        <v>6951</v>
      </c>
      <c r="I2398" t="str">
        <f>VLOOKUP(A2398,[1]Transactions!$A$2:$Y$3480,8,FALSE)</f>
        <v>Standard</v>
      </c>
      <c r="J2398">
        <f>VLOOKUP(A2398,[1]Transactions!$A$2:$Y$3480,13,FALSE)</f>
        <v>57.72999999999999</v>
      </c>
      <c r="K2398" s="4">
        <f>VLOOKUP(A2398,[1]Transactions!$A$2:$Y$3480,14,FALSE)</f>
        <v>39031</v>
      </c>
      <c r="M2398" t="b">
        <f>VLOOKUP(A2398,[1]Transactions!$A$2:$Y$3480,5,FALSE)</f>
        <v>1</v>
      </c>
      <c r="N2398" t="str">
        <f>VLOOKUP(A2398,[1]Transactions!$A$2:$Y$3480,6,FALSE)</f>
        <v>Approved</v>
      </c>
      <c r="O2398" t="str">
        <f>VLOOKUP(A2398,[1]Transactions!$A$1:$Y$3480,7,FALSE)</f>
        <v>Giant Bicycles</v>
      </c>
      <c r="P2398" t="s">
        <v>43</v>
      </c>
      <c r="Q2398">
        <v>93</v>
      </c>
      <c r="R2398" t="s">
        <v>599</v>
      </c>
      <c r="S2398" t="s">
        <v>45</v>
      </c>
      <c r="T2398" t="s">
        <v>38</v>
      </c>
      <c r="U2398" t="s">
        <v>32</v>
      </c>
      <c r="V2398" t="s">
        <v>47</v>
      </c>
      <c r="W2398">
        <v>14</v>
      </c>
      <c r="X2398">
        <v>8</v>
      </c>
      <c r="Y2398">
        <v>7837.75</v>
      </c>
      <c r="Z2398">
        <v>5286.7</v>
      </c>
      <c r="AA2398">
        <v>44</v>
      </c>
      <c r="AB2398">
        <v>20</v>
      </c>
      <c r="AC2398">
        <v>8</v>
      </c>
      <c r="AD2398">
        <v>2551.0500000000002</v>
      </c>
      <c r="AE2398">
        <f t="shared" si="255"/>
        <v>3</v>
      </c>
      <c r="AF2398">
        <f t="shared" si="256"/>
        <v>2</v>
      </c>
      <c r="AG2398">
        <f t="shared" si="257"/>
        <v>3</v>
      </c>
      <c r="AH2398">
        <f t="shared" si="258"/>
        <v>323</v>
      </c>
      <c r="AI2398" t="str">
        <f t="shared" si="259"/>
        <v>Silver Customer</v>
      </c>
    </row>
    <row r="2399" spans="1:35" x14ac:dyDescent="0.3">
      <c r="A2399">
        <v>374</v>
      </c>
      <c r="B2399" t="s">
        <v>6952</v>
      </c>
      <c r="C2399">
        <v>3165</v>
      </c>
      <c r="D2399" t="s">
        <v>40</v>
      </c>
      <c r="E2399" t="s">
        <v>25</v>
      </c>
      <c r="F2399">
        <v>10</v>
      </c>
      <c r="G2399" t="s">
        <v>6953</v>
      </c>
      <c r="H2399" t="s">
        <v>6954</v>
      </c>
      <c r="I2399" t="str">
        <f>VLOOKUP(A2399,[1]Transactions!$A$2:$Y$3480,8,FALSE)</f>
        <v>Standard</v>
      </c>
      <c r="J2399">
        <f>VLOOKUP(A2399,[1]Transactions!$A$2:$Y$3480,13,FALSE)</f>
        <v>209.84000000000003</v>
      </c>
      <c r="K2399" s="4">
        <f>VLOOKUP(A2399,[1]Transactions!$A$2:$Y$3480,14,FALSE)</f>
        <v>38693</v>
      </c>
      <c r="M2399" t="b">
        <f>VLOOKUP(A2399,[1]Transactions!$A$2:$Y$3480,5,FALSE)</f>
        <v>0</v>
      </c>
      <c r="N2399" t="str">
        <f>VLOOKUP(A2399,[1]Transactions!$A$2:$Y$3480,6,FALSE)</f>
        <v>Approved</v>
      </c>
      <c r="O2399" t="str">
        <f>VLOOKUP(A2399,[1]Transactions!$A$1:$Y$3480,7,FALSE)</f>
        <v>Norco Bicycles</v>
      </c>
      <c r="P2399" t="s">
        <v>28</v>
      </c>
      <c r="Q2399">
        <v>81</v>
      </c>
      <c r="R2399" t="s">
        <v>599</v>
      </c>
      <c r="S2399" t="s">
        <v>45</v>
      </c>
      <c r="T2399" t="s">
        <v>31</v>
      </c>
      <c r="U2399" t="s">
        <v>32</v>
      </c>
      <c r="V2399" t="s">
        <v>33</v>
      </c>
      <c r="W2399">
        <v>8</v>
      </c>
      <c r="X2399">
        <v>6</v>
      </c>
      <c r="Y2399">
        <v>7756.64</v>
      </c>
      <c r="Z2399">
        <v>2484.89</v>
      </c>
      <c r="AA2399">
        <v>28</v>
      </c>
      <c r="AB2399">
        <v>13</v>
      </c>
      <c r="AC2399">
        <v>6</v>
      </c>
      <c r="AD2399">
        <v>5271.75</v>
      </c>
      <c r="AE2399">
        <f t="shared" si="255"/>
        <v>4</v>
      </c>
      <c r="AF2399">
        <f t="shared" si="256"/>
        <v>3</v>
      </c>
      <c r="AG2399">
        <f t="shared" si="257"/>
        <v>1</v>
      </c>
      <c r="AH2399">
        <f t="shared" si="258"/>
        <v>431</v>
      </c>
      <c r="AI2399" t="str">
        <f t="shared" si="259"/>
        <v>Platinum Customer</v>
      </c>
    </row>
    <row r="2400" spans="1:35" x14ac:dyDescent="0.3">
      <c r="A2400">
        <v>333</v>
      </c>
      <c r="B2400" t="s">
        <v>6955</v>
      </c>
      <c r="C2400">
        <v>4213</v>
      </c>
      <c r="D2400" t="s">
        <v>53</v>
      </c>
      <c r="E2400" t="s">
        <v>25</v>
      </c>
      <c r="F2400">
        <v>5</v>
      </c>
      <c r="G2400" t="s">
        <v>6956</v>
      </c>
      <c r="H2400" t="s">
        <v>6957</v>
      </c>
      <c r="I2400" t="str">
        <f>VLOOKUP(A2400,[1]Transactions!$A$2:$Y$3480,8,FALSE)</f>
        <v>Road</v>
      </c>
      <c r="J2400">
        <f>VLOOKUP(A2400,[1]Transactions!$A$2:$Y$3480,13,FALSE)</f>
        <v>450.77</v>
      </c>
      <c r="K2400" s="4">
        <f>VLOOKUP(A2400,[1]Transactions!$A$2:$Y$3480,14,FALSE)</f>
        <v>37220</v>
      </c>
      <c r="M2400" t="b">
        <f>VLOOKUP(A2400,[1]Transactions!$A$2:$Y$3480,5,FALSE)</f>
        <v>1</v>
      </c>
      <c r="N2400" t="str">
        <f>VLOOKUP(A2400,[1]Transactions!$A$2:$Y$3480,6,FALSE)</f>
        <v>Approved</v>
      </c>
      <c r="O2400" t="str">
        <f>VLOOKUP(A2400,[1]Transactions!$A$1:$Y$3480,7,FALSE)</f>
        <v>OHM Cycles</v>
      </c>
      <c r="P2400" t="s">
        <v>43</v>
      </c>
      <c r="Q2400">
        <v>25</v>
      </c>
      <c r="R2400" t="s">
        <v>80</v>
      </c>
      <c r="S2400" t="s">
        <v>45</v>
      </c>
      <c r="T2400" t="s">
        <v>38</v>
      </c>
      <c r="U2400" t="s">
        <v>32</v>
      </c>
      <c r="V2400" t="s">
        <v>33</v>
      </c>
      <c r="W2400">
        <v>8</v>
      </c>
      <c r="X2400">
        <v>6</v>
      </c>
      <c r="Y2400">
        <v>5889.4</v>
      </c>
      <c r="Z2400">
        <v>2702.68</v>
      </c>
      <c r="AA2400">
        <v>55</v>
      </c>
      <c r="AB2400">
        <v>22</v>
      </c>
      <c r="AC2400">
        <v>6</v>
      </c>
      <c r="AD2400">
        <v>3186.72</v>
      </c>
      <c r="AE2400">
        <f t="shared" si="255"/>
        <v>3</v>
      </c>
      <c r="AF2400">
        <f t="shared" si="256"/>
        <v>3</v>
      </c>
      <c r="AG2400">
        <f t="shared" si="257"/>
        <v>2</v>
      </c>
      <c r="AH2400">
        <f t="shared" si="258"/>
        <v>332</v>
      </c>
      <c r="AI2400" t="str">
        <f t="shared" si="259"/>
        <v>Silver Customer</v>
      </c>
    </row>
    <row r="2401" spans="1:35" x14ac:dyDescent="0.3">
      <c r="A2401">
        <v>1363</v>
      </c>
      <c r="B2401" t="s">
        <v>6958</v>
      </c>
      <c r="C2401">
        <v>3222</v>
      </c>
      <c r="D2401" t="s">
        <v>40</v>
      </c>
      <c r="E2401" t="s">
        <v>25</v>
      </c>
      <c r="F2401">
        <v>5</v>
      </c>
      <c r="G2401" t="s">
        <v>6959</v>
      </c>
      <c r="H2401" t="s">
        <v>6960</v>
      </c>
      <c r="I2401" t="str">
        <f>VLOOKUP(A2401,[1]Transactions!$A$2:$Y$3480,8,FALSE)</f>
        <v>Standard</v>
      </c>
      <c r="J2401">
        <f>VLOOKUP(A2401,[1]Transactions!$A$2:$Y$3480,13,FALSE)</f>
        <v>1702.5499999999997</v>
      </c>
      <c r="K2401" s="4">
        <f>VLOOKUP(A2401,[1]Transactions!$A$2:$Y$3480,14,FALSE)</f>
        <v>41167</v>
      </c>
      <c r="M2401" t="b">
        <f>VLOOKUP(A2401,[1]Transactions!$A$2:$Y$3480,5,FALSE)</f>
        <v>1</v>
      </c>
      <c r="N2401" t="str">
        <f>VLOOKUP(A2401,[1]Transactions!$A$2:$Y$3480,6,FALSE)</f>
        <v>Approved</v>
      </c>
      <c r="O2401" t="str">
        <f>VLOOKUP(A2401,[1]Transactions!$A$1:$Y$3480,7,FALSE)</f>
        <v>Trek Bicycles</v>
      </c>
      <c r="P2401" t="s">
        <v>28</v>
      </c>
      <c r="Q2401">
        <v>7</v>
      </c>
      <c r="R2401" t="s">
        <v>161</v>
      </c>
      <c r="S2401" t="s">
        <v>45</v>
      </c>
      <c r="T2401" t="s">
        <v>31</v>
      </c>
      <c r="U2401" t="s">
        <v>32</v>
      </c>
      <c r="V2401" t="s">
        <v>47</v>
      </c>
      <c r="W2401">
        <v>18</v>
      </c>
      <c r="X2401">
        <v>7</v>
      </c>
      <c r="Y2401">
        <v>7017.55</v>
      </c>
      <c r="Z2401">
        <v>4273.21</v>
      </c>
      <c r="AA2401">
        <v>58</v>
      </c>
      <c r="AB2401">
        <v>24</v>
      </c>
      <c r="AC2401">
        <v>7</v>
      </c>
      <c r="AD2401">
        <v>2744.34</v>
      </c>
      <c r="AE2401">
        <f t="shared" si="255"/>
        <v>3</v>
      </c>
      <c r="AF2401">
        <f t="shared" si="256"/>
        <v>3</v>
      </c>
      <c r="AG2401">
        <f t="shared" si="257"/>
        <v>3</v>
      </c>
      <c r="AH2401">
        <f t="shared" si="258"/>
        <v>333</v>
      </c>
      <c r="AI2401" t="str">
        <f t="shared" si="259"/>
        <v>Silver Customer</v>
      </c>
    </row>
    <row r="2402" spans="1:35" x14ac:dyDescent="0.3">
      <c r="A2402">
        <v>993</v>
      </c>
      <c r="B2402" t="s">
        <v>6961</v>
      </c>
      <c r="C2402">
        <v>2871</v>
      </c>
      <c r="D2402" t="s">
        <v>24</v>
      </c>
      <c r="E2402" t="s">
        <v>25</v>
      </c>
      <c r="F2402">
        <v>3</v>
      </c>
      <c r="G2402" t="s">
        <v>6962</v>
      </c>
      <c r="H2402" t="s">
        <v>3955</v>
      </c>
      <c r="I2402" t="str">
        <f>VLOOKUP(A2402,[1]Transactions!$A$2:$Y$3480,8,FALSE)</f>
        <v>Standard</v>
      </c>
      <c r="J2402">
        <f>VLOOKUP(A2402,[1]Transactions!$A$2:$Y$3480,13,FALSE)</f>
        <v>209.84000000000003</v>
      </c>
      <c r="K2402" s="4">
        <f>VLOOKUP(A2402,[1]Transactions!$A$2:$Y$3480,14,FALSE)</f>
        <v>38693</v>
      </c>
      <c r="M2402" t="b">
        <f>VLOOKUP(A2402,[1]Transactions!$A$2:$Y$3480,5,FALSE)</f>
        <v>1</v>
      </c>
      <c r="N2402" t="str">
        <f>VLOOKUP(A2402,[1]Transactions!$A$2:$Y$3480,6,FALSE)</f>
        <v>Approved</v>
      </c>
      <c r="O2402" t="str">
        <f>VLOOKUP(A2402,[1]Transactions!$A$1:$Y$3480,7,FALSE)</f>
        <v>Norco Bicycles</v>
      </c>
      <c r="P2402" t="s">
        <v>43</v>
      </c>
      <c r="Q2402">
        <v>71</v>
      </c>
      <c r="R2402" t="s">
        <v>437</v>
      </c>
      <c r="S2402" t="s">
        <v>7272</v>
      </c>
      <c r="T2402" t="s">
        <v>46</v>
      </c>
      <c r="U2402" t="s">
        <v>32</v>
      </c>
      <c r="V2402" t="s">
        <v>47</v>
      </c>
      <c r="W2402">
        <v>17</v>
      </c>
      <c r="X2402">
        <v>9</v>
      </c>
      <c r="Y2402">
        <v>8086.79</v>
      </c>
      <c r="Z2402">
        <v>5347.9</v>
      </c>
      <c r="AA2402">
        <v>43</v>
      </c>
      <c r="AB2402">
        <v>0</v>
      </c>
      <c r="AC2402">
        <v>9</v>
      </c>
      <c r="AD2402">
        <v>2738.89</v>
      </c>
      <c r="AE2402">
        <f>_xlfn.IFS(AB2402&gt;=85,1,AND(AB2402&lt;=84,AB2402&gt;44),2,AND(AB2402&lt;=44,AB2402&gt;17),3,AND(AB2402&lt;=18,AB2402&gt;=0),4)</f>
        <v>4</v>
      </c>
      <c r="AF2402">
        <f t="shared" si="256"/>
        <v>2</v>
      </c>
      <c r="AG2402">
        <f t="shared" si="257"/>
        <v>3</v>
      </c>
      <c r="AH2402">
        <f t="shared" si="258"/>
        <v>423</v>
      </c>
      <c r="AI2402" t="str">
        <f t="shared" si="259"/>
        <v>Platinum Customer</v>
      </c>
    </row>
    <row r="2403" spans="1:35" x14ac:dyDescent="0.3">
      <c r="A2403">
        <v>929</v>
      </c>
      <c r="B2403" t="s">
        <v>6963</v>
      </c>
      <c r="C2403">
        <v>3188</v>
      </c>
      <c r="D2403" t="s">
        <v>40</v>
      </c>
      <c r="E2403" t="s">
        <v>25</v>
      </c>
      <c r="F2403">
        <v>12</v>
      </c>
      <c r="G2403" t="s">
        <v>147</v>
      </c>
      <c r="H2403" t="s">
        <v>6964</v>
      </c>
      <c r="I2403" t="str">
        <f>VLOOKUP(A2403,[1]Transactions!$A$2:$Y$3480,8,FALSE)</f>
        <v>Road</v>
      </c>
      <c r="J2403">
        <f>VLOOKUP(A2403,[1]Transactions!$A$2:$Y$3480,13,FALSE)</f>
        <v>957.02</v>
      </c>
      <c r="K2403" s="4">
        <f>VLOOKUP(A2403,[1]Transactions!$A$2:$Y$3480,14,FALSE)</f>
        <v>40670</v>
      </c>
      <c r="M2403" t="b">
        <f>VLOOKUP(A2403,[1]Transactions!$A$2:$Y$3480,5,FALSE)</f>
        <v>1</v>
      </c>
      <c r="N2403" t="str">
        <f>VLOOKUP(A2403,[1]Transactions!$A$2:$Y$3480,6,FALSE)</f>
        <v>Approved</v>
      </c>
      <c r="O2403" t="str">
        <f>VLOOKUP(A2403,[1]Transactions!$A$1:$Y$3480,7,FALSE)</f>
        <v>Solex</v>
      </c>
      <c r="P2403" t="s">
        <v>28</v>
      </c>
      <c r="Q2403">
        <v>0</v>
      </c>
      <c r="R2403" t="s">
        <v>2684</v>
      </c>
      <c r="S2403" t="s">
        <v>45</v>
      </c>
      <c r="T2403" t="s">
        <v>31</v>
      </c>
      <c r="U2403" t="s">
        <v>32</v>
      </c>
      <c r="V2403" t="s">
        <v>33</v>
      </c>
      <c r="W2403">
        <v>13</v>
      </c>
      <c r="X2403">
        <v>5</v>
      </c>
      <c r="Y2403">
        <v>4985.79</v>
      </c>
      <c r="Z2403">
        <v>2445.44</v>
      </c>
      <c r="AA2403">
        <v>55</v>
      </c>
      <c r="AB2403">
        <v>56</v>
      </c>
      <c r="AC2403">
        <v>5</v>
      </c>
      <c r="AD2403">
        <v>2540.35</v>
      </c>
      <c r="AE2403">
        <f t="shared" si="255"/>
        <v>2</v>
      </c>
      <c r="AF2403">
        <f>_xlfn.IFS(AC2403&gt;=14,1,AND(AC2403&lt;=14,AC2403&gt;7),2,AND(AC2403&lt;=7,AC2403&gt;=5),3,AND(AC2403&lt;=4,AC2403&gt;0),4)</f>
        <v>3</v>
      </c>
      <c r="AG2403">
        <f t="shared" si="257"/>
        <v>3</v>
      </c>
      <c r="AH2403">
        <f t="shared" si="258"/>
        <v>233</v>
      </c>
      <c r="AI2403" t="str">
        <f t="shared" si="259"/>
        <v>Gold Customerr</v>
      </c>
    </row>
    <row r="2404" spans="1:35" x14ac:dyDescent="0.3">
      <c r="A2404">
        <v>780</v>
      </c>
      <c r="B2404" t="s">
        <v>6965</v>
      </c>
      <c r="C2404">
        <v>2354</v>
      </c>
      <c r="D2404" t="s">
        <v>24</v>
      </c>
      <c r="E2404" t="s">
        <v>25</v>
      </c>
      <c r="F2404">
        <v>3</v>
      </c>
      <c r="G2404" t="s">
        <v>2365</v>
      </c>
      <c r="I2404" t="str">
        <f>VLOOKUP(A2404,[1]Transactions!$A$2:$Y$3480,8,FALSE)</f>
        <v>Standard</v>
      </c>
      <c r="J2404">
        <f>VLOOKUP(A2404,[1]Transactions!$A$2:$Y$3480,13,FALSE)</f>
        <v>641.64</v>
      </c>
      <c r="K2404" s="4">
        <f>VLOOKUP(A2404,[1]Transactions!$A$2:$Y$3480,14,FALSE)</f>
        <v>38002</v>
      </c>
      <c r="M2404" t="b">
        <f>VLOOKUP(A2404,[1]Transactions!$A$2:$Y$3480,5,FALSE)</f>
        <v>0</v>
      </c>
      <c r="N2404" t="str">
        <f>VLOOKUP(A2404,[1]Transactions!$A$2:$Y$3480,6,FALSE)</f>
        <v>Approved</v>
      </c>
      <c r="O2404" t="str">
        <f>VLOOKUP(A2404,[1]Transactions!$A$1:$Y$3480,7,FALSE)</f>
        <v>Giant Bicycles</v>
      </c>
      <c r="P2404" t="s">
        <v>43</v>
      </c>
      <c r="Q2404">
        <v>24</v>
      </c>
      <c r="R2404" t="s">
        <v>118</v>
      </c>
      <c r="S2404" t="s">
        <v>45</v>
      </c>
      <c r="T2404" t="s">
        <v>31</v>
      </c>
      <c r="U2404" t="s">
        <v>32</v>
      </c>
      <c r="V2404" t="s">
        <v>47</v>
      </c>
      <c r="W2404">
        <v>20</v>
      </c>
      <c r="X2404">
        <v>3</v>
      </c>
      <c r="Y2404">
        <v>3499.72</v>
      </c>
      <c r="Z2404">
        <v>2701.1</v>
      </c>
      <c r="AA2404">
        <v>46</v>
      </c>
      <c r="AB2404">
        <v>88</v>
      </c>
      <c r="AC2404">
        <v>3</v>
      </c>
      <c r="AD2404">
        <v>798.62</v>
      </c>
      <c r="AE2404">
        <f t="shared" si="255"/>
        <v>1</v>
      </c>
      <c r="AF2404">
        <f t="shared" si="256"/>
        <v>4</v>
      </c>
      <c r="AG2404">
        <f t="shared" si="257"/>
        <v>4</v>
      </c>
      <c r="AH2404">
        <f t="shared" si="258"/>
        <v>144</v>
      </c>
      <c r="AI2404" t="str">
        <f t="shared" si="259"/>
        <v>Bronz customer</v>
      </c>
    </row>
    <row r="2405" spans="1:35" x14ac:dyDescent="0.3">
      <c r="A2405">
        <v>878</v>
      </c>
      <c r="B2405" t="s">
        <v>6966</v>
      </c>
      <c r="C2405">
        <v>4800</v>
      </c>
      <c r="D2405" t="s">
        <v>53</v>
      </c>
      <c r="E2405" t="s">
        <v>25</v>
      </c>
      <c r="F2405">
        <v>5</v>
      </c>
      <c r="G2405" t="s">
        <v>1578</v>
      </c>
      <c r="H2405" t="s">
        <v>6967</v>
      </c>
      <c r="I2405" t="str">
        <f>VLOOKUP(A2405,[1]Transactions!$A$2:$Y$3480,8,FALSE)</f>
        <v>Touring</v>
      </c>
      <c r="J2405">
        <f>VLOOKUP(A2405,[1]Transactions!$A$2:$Y$3480,13,FALSE)</f>
        <v>1010.02</v>
      </c>
      <c r="K2405" s="4">
        <f>VLOOKUP(A2405,[1]Transactions!$A$2:$Y$3480,14,FALSE)</f>
        <v>42226</v>
      </c>
      <c r="M2405" t="b">
        <f>VLOOKUP(A2405,[1]Transactions!$A$2:$Y$3480,5,FALSE)</f>
        <v>1</v>
      </c>
      <c r="N2405" t="str">
        <f>VLOOKUP(A2405,[1]Transactions!$A$2:$Y$3480,6,FALSE)</f>
        <v>Approved</v>
      </c>
      <c r="O2405" t="str">
        <f>VLOOKUP(A2405,[1]Transactions!$A$1:$Y$3480,7,FALSE)</f>
        <v>Giant Bicycles</v>
      </c>
      <c r="P2405" t="s">
        <v>28</v>
      </c>
      <c r="Q2405">
        <v>31</v>
      </c>
      <c r="R2405" t="s">
        <v>195</v>
      </c>
      <c r="S2405" t="s">
        <v>119</v>
      </c>
      <c r="T2405" t="s">
        <v>31</v>
      </c>
      <c r="U2405" t="s">
        <v>32</v>
      </c>
      <c r="V2405" t="s">
        <v>33</v>
      </c>
      <c r="W2405">
        <v>9</v>
      </c>
      <c r="X2405">
        <v>3</v>
      </c>
      <c r="Y2405">
        <v>4531.79</v>
      </c>
      <c r="Z2405">
        <v>1722.04</v>
      </c>
      <c r="AA2405">
        <v>37</v>
      </c>
      <c r="AB2405">
        <v>79</v>
      </c>
      <c r="AC2405">
        <v>3</v>
      </c>
      <c r="AD2405">
        <v>2809.75</v>
      </c>
      <c r="AE2405">
        <f t="shared" si="255"/>
        <v>2</v>
      </c>
      <c r="AF2405">
        <f t="shared" si="256"/>
        <v>4</v>
      </c>
      <c r="AG2405">
        <f t="shared" si="257"/>
        <v>3</v>
      </c>
      <c r="AH2405">
        <f t="shared" si="258"/>
        <v>243</v>
      </c>
      <c r="AI2405" t="str">
        <f t="shared" si="259"/>
        <v>Gold Customerr</v>
      </c>
    </row>
    <row r="2406" spans="1:35" x14ac:dyDescent="0.3">
      <c r="A2406">
        <v>149</v>
      </c>
      <c r="B2406" t="s">
        <v>6968</v>
      </c>
      <c r="C2406">
        <v>4509</v>
      </c>
      <c r="D2406" t="s">
        <v>53</v>
      </c>
      <c r="E2406" t="s">
        <v>25</v>
      </c>
      <c r="F2406">
        <v>7</v>
      </c>
      <c r="G2406" t="s">
        <v>6969</v>
      </c>
      <c r="H2406" t="s">
        <v>6970</v>
      </c>
      <c r="I2406" t="str">
        <f>VLOOKUP(A2406,[1]Transactions!$A$2:$Y$3480,8,FALSE)</f>
        <v>Touring</v>
      </c>
      <c r="J2406">
        <f>VLOOKUP(A2406,[1]Transactions!$A$2:$Y$3480,13,FALSE)</f>
        <v>1305.25</v>
      </c>
      <c r="K2406" s="4">
        <f>VLOOKUP(A2406,[1]Transactions!$A$2:$Y$3480,14,FALSE)</f>
        <v>34079</v>
      </c>
      <c r="M2406" t="b">
        <f>VLOOKUP(A2406,[1]Transactions!$A$2:$Y$3480,5,FALSE)</f>
        <v>0</v>
      </c>
      <c r="N2406" t="str">
        <f>VLOOKUP(A2406,[1]Transactions!$A$2:$Y$3480,6,FALSE)</f>
        <v>Approved</v>
      </c>
      <c r="O2406" t="str">
        <f>VLOOKUP(A2406,[1]Transactions!$A$1:$Y$3480,7,FALSE)</f>
        <v>WeareA2B</v>
      </c>
      <c r="P2406" t="s">
        <v>43</v>
      </c>
      <c r="Q2406">
        <v>41</v>
      </c>
      <c r="R2406" t="s">
        <v>141</v>
      </c>
      <c r="S2406" t="s">
        <v>30</v>
      </c>
      <c r="T2406" t="s">
        <v>31</v>
      </c>
      <c r="U2406" t="s">
        <v>32</v>
      </c>
      <c r="V2406" t="s">
        <v>33</v>
      </c>
      <c r="W2406">
        <v>1</v>
      </c>
      <c r="X2406">
        <v>4</v>
      </c>
      <c r="Y2406">
        <v>4945.6899999999996</v>
      </c>
      <c r="Z2406">
        <v>3265.03</v>
      </c>
      <c r="AA2406">
        <v>25</v>
      </c>
      <c r="AB2406">
        <v>18</v>
      </c>
      <c r="AC2406">
        <v>4</v>
      </c>
      <c r="AD2406">
        <v>1680.66</v>
      </c>
      <c r="AE2406">
        <f t="shared" si="255"/>
        <v>3</v>
      </c>
      <c r="AF2406">
        <f t="shared" si="256"/>
        <v>4</v>
      </c>
      <c r="AG2406">
        <f t="shared" si="257"/>
        <v>4</v>
      </c>
      <c r="AH2406">
        <f t="shared" si="258"/>
        <v>344</v>
      </c>
      <c r="AI2406" t="str">
        <f t="shared" si="259"/>
        <v>Silver Customer</v>
      </c>
    </row>
    <row r="2407" spans="1:35" x14ac:dyDescent="0.3">
      <c r="A2407">
        <v>2345</v>
      </c>
      <c r="B2407" t="s">
        <v>6971</v>
      </c>
      <c r="C2407">
        <v>4070</v>
      </c>
      <c r="D2407" t="s">
        <v>53</v>
      </c>
      <c r="E2407" t="s">
        <v>25</v>
      </c>
      <c r="F2407">
        <v>8</v>
      </c>
      <c r="G2407" t="s">
        <v>6972</v>
      </c>
      <c r="H2407" t="s">
        <v>6973</v>
      </c>
      <c r="I2407" t="str">
        <f>VLOOKUP(A2407,[1]Transactions!$A$2:$Y$3480,8,FALSE)</f>
        <v>Standard</v>
      </c>
      <c r="J2407">
        <f>VLOOKUP(A2407,[1]Transactions!$A$2:$Y$3480,13,FALSE)</f>
        <v>17.869999999999997</v>
      </c>
      <c r="K2407" s="4">
        <f>VLOOKUP(A2407,[1]Transactions!$A$2:$Y$3480,14,FALSE)</f>
        <v>41245</v>
      </c>
      <c r="M2407" t="b">
        <f>VLOOKUP(A2407,[1]Transactions!$A$2:$Y$3480,5,FALSE)</f>
        <v>1</v>
      </c>
      <c r="N2407" t="str">
        <f>VLOOKUP(A2407,[1]Transactions!$A$2:$Y$3480,6,FALSE)</f>
        <v>Approved</v>
      </c>
      <c r="O2407" t="str">
        <f>VLOOKUP(A2407,[1]Transactions!$A$1:$Y$3480,7,FALSE)</f>
        <v>Solex</v>
      </c>
      <c r="P2407" t="s">
        <v>43</v>
      </c>
      <c r="Q2407">
        <v>50</v>
      </c>
      <c r="R2407" t="s">
        <v>3681</v>
      </c>
      <c r="S2407" t="s">
        <v>57</v>
      </c>
      <c r="T2407" t="s">
        <v>38</v>
      </c>
      <c r="U2407" t="s">
        <v>32</v>
      </c>
      <c r="V2407" t="s">
        <v>33</v>
      </c>
      <c r="W2407">
        <v>3</v>
      </c>
      <c r="X2407">
        <v>4</v>
      </c>
      <c r="Y2407">
        <v>6939.88</v>
      </c>
      <c r="Z2407">
        <v>2330.7399999999998</v>
      </c>
      <c r="AA2407">
        <v>34</v>
      </c>
      <c r="AB2407">
        <v>0</v>
      </c>
      <c r="AC2407">
        <v>4</v>
      </c>
      <c r="AD2407">
        <v>4609.1400000000003</v>
      </c>
      <c r="AE2407">
        <f>_xlfn.IFS(AB2407&gt;=85,1,AND(AB2407&lt;=84,AB2407&gt;44),2,AND(AB2407&lt;=44,AB2407&gt;17),3,AND(AB2407&lt;=18,AB2407&gt;=0),4)</f>
        <v>4</v>
      </c>
      <c r="AF2407">
        <f t="shared" si="256"/>
        <v>4</v>
      </c>
      <c r="AG2407">
        <f t="shared" si="257"/>
        <v>1</v>
      </c>
      <c r="AH2407">
        <f t="shared" si="258"/>
        <v>441</v>
      </c>
      <c r="AI2407" t="str">
        <f t="shared" si="259"/>
        <v>Platinum Customer</v>
      </c>
    </row>
    <row r="2408" spans="1:35" x14ac:dyDescent="0.3">
      <c r="A2408">
        <v>2531</v>
      </c>
      <c r="B2408" t="s">
        <v>6974</v>
      </c>
      <c r="C2408">
        <v>2340</v>
      </c>
      <c r="D2408" t="s">
        <v>24</v>
      </c>
      <c r="E2408" t="s">
        <v>25</v>
      </c>
      <c r="F2408">
        <v>5</v>
      </c>
      <c r="G2408" t="s">
        <v>6975</v>
      </c>
      <c r="H2408" t="s">
        <v>6976</v>
      </c>
      <c r="I2408" t="str">
        <f>VLOOKUP(A2408,[1]Transactions!$A$2:$Y$3480,8,FALSE)</f>
        <v>Standard</v>
      </c>
      <c r="J2408">
        <f>VLOOKUP(A2408,[1]Transactions!$A$2:$Y$3480,13,FALSE)</f>
        <v>771.12</v>
      </c>
      <c r="K2408" s="4">
        <f>VLOOKUP(A2408,[1]Transactions!$A$2:$Y$3480,14,FALSE)</f>
        <v>42295</v>
      </c>
      <c r="M2408" t="b">
        <f>VLOOKUP(A2408,[1]Transactions!$A$2:$Y$3480,5,FALSE)</f>
        <v>1</v>
      </c>
      <c r="N2408" t="str">
        <f>VLOOKUP(A2408,[1]Transactions!$A$2:$Y$3480,6,FALSE)</f>
        <v>Approved</v>
      </c>
      <c r="O2408" t="str">
        <f>VLOOKUP(A2408,[1]Transactions!$A$1:$Y$3480,7,FALSE)</f>
        <v>OHM Cycles</v>
      </c>
      <c r="P2408" t="s">
        <v>28</v>
      </c>
      <c r="Q2408">
        <v>48</v>
      </c>
      <c r="R2408" t="s">
        <v>603</v>
      </c>
      <c r="S2408" t="s">
        <v>176</v>
      </c>
      <c r="T2408" t="s">
        <v>46</v>
      </c>
      <c r="U2408" t="s">
        <v>32</v>
      </c>
      <c r="V2408" t="s">
        <v>33</v>
      </c>
      <c r="W2408">
        <v>8</v>
      </c>
      <c r="X2408">
        <v>7</v>
      </c>
      <c r="Y2408">
        <v>7233.38</v>
      </c>
      <c r="Z2408">
        <v>4071.01</v>
      </c>
      <c r="AA2408">
        <v>39</v>
      </c>
      <c r="AB2408">
        <v>5</v>
      </c>
      <c r="AC2408">
        <v>7</v>
      </c>
      <c r="AD2408">
        <v>3162.37</v>
      </c>
      <c r="AE2408">
        <f t="shared" si="255"/>
        <v>4</v>
      </c>
      <c r="AF2408">
        <f t="shared" si="256"/>
        <v>3</v>
      </c>
      <c r="AG2408">
        <f t="shared" si="257"/>
        <v>2</v>
      </c>
      <c r="AH2408">
        <f t="shared" si="258"/>
        <v>432</v>
      </c>
      <c r="AI2408" t="str">
        <f t="shared" si="259"/>
        <v>Platinum Customer</v>
      </c>
    </row>
    <row r="2409" spans="1:35" x14ac:dyDescent="0.3">
      <c r="A2409">
        <v>3371</v>
      </c>
      <c r="B2409" t="s">
        <v>6977</v>
      </c>
      <c r="C2409">
        <v>4165</v>
      </c>
      <c r="D2409" t="s">
        <v>53</v>
      </c>
      <c r="E2409" t="s">
        <v>25</v>
      </c>
      <c r="F2409">
        <v>4</v>
      </c>
      <c r="G2409" t="s">
        <v>6978</v>
      </c>
      <c r="H2409" t="s">
        <v>6979</v>
      </c>
      <c r="I2409" t="str">
        <f>VLOOKUP(A2409,[1]Transactions!$A$2:$Y$3480,8,FALSE)</f>
        <v>Road</v>
      </c>
      <c r="J2409">
        <f>VLOOKUP(A2409,[1]Transactions!$A$2:$Y$3480,13,FALSE)</f>
        <v>167.20999999999998</v>
      </c>
      <c r="K2409" s="4">
        <f>VLOOKUP(A2409,[1]Transactions!$A$2:$Y$3480,14,FALSE)</f>
        <v>38647</v>
      </c>
      <c r="M2409" t="b">
        <f>VLOOKUP(A2409,[1]Transactions!$A$2:$Y$3480,5,FALSE)</f>
        <v>1</v>
      </c>
      <c r="N2409" t="str">
        <f>VLOOKUP(A2409,[1]Transactions!$A$2:$Y$3480,6,FALSE)</f>
        <v>Approved</v>
      </c>
      <c r="O2409" t="str">
        <f>VLOOKUP(A2409,[1]Transactions!$A$1:$Y$3480,7,FALSE)</f>
        <v>Norco Bicycles</v>
      </c>
      <c r="P2409" t="s">
        <v>43</v>
      </c>
      <c r="Q2409">
        <v>56</v>
      </c>
      <c r="R2409" t="s">
        <v>134</v>
      </c>
      <c r="S2409" t="s">
        <v>57</v>
      </c>
      <c r="T2409" t="s">
        <v>31</v>
      </c>
      <c r="U2409" t="s">
        <v>32</v>
      </c>
      <c r="V2409" t="s">
        <v>47</v>
      </c>
      <c r="W2409">
        <v>17</v>
      </c>
      <c r="X2409">
        <v>9</v>
      </c>
      <c r="Y2409">
        <v>8400.31</v>
      </c>
      <c r="Z2409">
        <v>3722.62</v>
      </c>
      <c r="AA2409">
        <v>42</v>
      </c>
      <c r="AB2409">
        <v>41</v>
      </c>
      <c r="AC2409">
        <v>9</v>
      </c>
      <c r="AD2409">
        <v>4677.6899999999996</v>
      </c>
      <c r="AE2409">
        <f t="shared" si="255"/>
        <v>3</v>
      </c>
      <c r="AF2409">
        <f t="shared" si="256"/>
        <v>2</v>
      </c>
      <c r="AG2409">
        <f t="shared" si="257"/>
        <v>1</v>
      </c>
      <c r="AH2409">
        <f t="shared" si="258"/>
        <v>321</v>
      </c>
      <c r="AI2409" t="str">
        <f t="shared" si="259"/>
        <v>Silver Customer</v>
      </c>
    </row>
    <row r="2410" spans="1:35" x14ac:dyDescent="0.3">
      <c r="A2410">
        <v>2959</v>
      </c>
      <c r="B2410" t="s">
        <v>6980</v>
      </c>
      <c r="C2410">
        <v>4300</v>
      </c>
      <c r="D2410" t="s">
        <v>53</v>
      </c>
      <c r="E2410" t="s">
        <v>25</v>
      </c>
      <c r="F2410">
        <v>5</v>
      </c>
      <c r="G2410" t="s">
        <v>2715</v>
      </c>
      <c r="H2410" t="s">
        <v>6981</v>
      </c>
      <c r="I2410" t="str">
        <f>VLOOKUP(A2410,[1]Transactions!$A$2:$Y$3480,8,FALSE)</f>
        <v>Mountain</v>
      </c>
      <c r="J2410">
        <f>VLOOKUP(A2410,[1]Transactions!$A$2:$Y$3480,13,FALSE)</f>
        <v>75.75</v>
      </c>
      <c r="K2410" s="4">
        <f>VLOOKUP(A2410,[1]Transactions!$A$2:$Y$3480,14,FALSE)</f>
        <v>34244</v>
      </c>
      <c r="M2410" t="b">
        <f>VLOOKUP(A2410,[1]Transactions!$A$2:$Y$3480,5,FALSE)</f>
        <v>1</v>
      </c>
      <c r="N2410" t="str">
        <f>VLOOKUP(A2410,[1]Transactions!$A$2:$Y$3480,6,FALSE)</f>
        <v>Approved</v>
      </c>
      <c r="O2410" t="str">
        <f>VLOOKUP(A2410,[1]Transactions!$A$1:$Y$3480,7,FALSE)</f>
        <v>Norco Bicycles</v>
      </c>
      <c r="P2410" t="s">
        <v>43</v>
      </c>
      <c r="Q2410">
        <v>1</v>
      </c>
      <c r="R2410" t="s">
        <v>234</v>
      </c>
      <c r="S2410" t="s">
        <v>30</v>
      </c>
      <c r="T2410" t="s">
        <v>31</v>
      </c>
      <c r="U2410" t="s">
        <v>32</v>
      </c>
      <c r="V2410" t="s">
        <v>33</v>
      </c>
      <c r="W2410">
        <v>11</v>
      </c>
      <c r="X2410">
        <v>3</v>
      </c>
      <c r="Y2410">
        <v>3525.57</v>
      </c>
      <c r="Z2410">
        <v>1690.31</v>
      </c>
      <c r="AA2410">
        <v>66</v>
      </c>
      <c r="AB2410">
        <v>134</v>
      </c>
      <c r="AC2410">
        <v>3</v>
      </c>
      <c r="AD2410">
        <v>1835.26</v>
      </c>
      <c r="AE2410">
        <f t="shared" si="255"/>
        <v>1</v>
      </c>
      <c r="AF2410">
        <f t="shared" si="256"/>
        <v>4</v>
      </c>
      <c r="AG2410">
        <f t="shared" si="257"/>
        <v>4</v>
      </c>
      <c r="AH2410">
        <f t="shared" si="258"/>
        <v>144</v>
      </c>
      <c r="AI2410" t="str">
        <f t="shared" si="259"/>
        <v>Bronz customer</v>
      </c>
    </row>
    <row r="2411" spans="1:35" x14ac:dyDescent="0.3">
      <c r="A2411">
        <v>2123</v>
      </c>
      <c r="B2411" t="s">
        <v>6982</v>
      </c>
      <c r="C2411">
        <v>4160</v>
      </c>
      <c r="D2411" t="s">
        <v>53</v>
      </c>
      <c r="E2411" t="s">
        <v>25</v>
      </c>
      <c r="F2411">
        <v>10</v>
      </c>
      <c r="G2411" t="s">
        <v>3511</v>
      </c>
      <c r="H2411" t="s">
        <v>6983</v>
      </c>
      <c r="I2411" t="str">
        <f>VLOOKUP(A2411,[1]Transactions!$A$2:$Y$3480,8,FALSE)</f>
        <v>Standard</v>
      </c>
      <c r="J2411">
        <f>VLOOKUP(A2411,[1]Transactions!$A$2:$Y$3480,13,FALSE)</f>
        <v>110.80999999999995</v>
      </c>
      <c r="K2411" s="4">
        <f>VLOOKUP(A2411,[1]Transactions!$A$2:$Y$3480,14,FALSE)</f>
        <v>35707</v>
      </c>
      <c r="M2411" t="b">
        <f>VLOOKUP(A2411,[1]Transactions!$A$2:$Y$3480,5,FALSE)</f>
        <v>1</v>
      </c>
      <c r="N2411" t="str">
        <f>VLOOKUP(A2411,[1]Transactions!$A$2:$Y$3480,6,FALSE)</f>
        <v>Approved</v>
      </c>
      <c r="O2411" t="str">
        <f>VLOOKUP(A2411,[1]Transactions!$A$1:$Y$3480,7,FALSE)</f>
        <v>Trek Bicycles</v>
      </c>
      <c r="P2411" t="s">
        <v>43</v>
      </c>
      <c r="Q2411">
        <v>36</v>
      </c>
      <c r="R2411" t="s">
        <v>4355</v>
      </c>
      <c r="S2411" t="s">
        <v>119</v>
      </c>
      <c r="T2411" t="s">
        <v>38</v>
      </c>
      <c r="U2411" t="s">
        <v>32</v>
      </c>
      <c r="V2411" t="s">
        <v>47</v>
      </c>
      <c r="W2411">
        <v>2</v>
      </c>
      <c r="X2411">
        <v>6</v>
      </c>
      <c r="Y2411">
        <v>6196.02</v>
      </c>
      <c r="Z2411">
        <v>3906.81</v>
      </c>
      <c r="AA2411">
        <v>27</v>
      </c>
      <c r="AB2411">
        <v>195</v>
      </c>
      <c r="AC2411">
        <v>6</v>
      </c>
      <c r="AD2411">
        <v>2289.21</v>
      </c>
      <c r="AE2411">
        <f t="shared" si="255"/>
        <v>1</v>
      </c>
      <c r="AF2411">
        <f t="shared" si="256"/>
        <v>3</v>
      </c>
      <c r="AG2411">
        <f t="shared" si="257"/>
        <v>3</v>
      </c>
      <c r="AH2411">
        <f t="shared" si="258"/>
        <v>133</v>
      </c>
      <c r="AI2411" t="str">
        <f t="shared" si="259"/>
        <v>Bronz customer</v>
      </c>
    </row>
    <row r="2412" spans="1:35" x14ac:dyDescent="0.3">
      <c r="A2412">
        <v>1079</v>
      </c>
      <c r="B2412" t="s">
        <v>6984</v>
      </c>
      <c r="C2412">
        <v>2064</v>
      </c>
      <c r="D2412" t="s">
        <v>24</v>
      </c>
      <c r="E2412" t="s">
        <v>25</v>
      </c>
      <c r="F2412">
        <v>9</v>
      </c>
      <c r="G2412" t="s">
        <v>3189</v>
      </c>
      <c r="H2412" t="s">
        <v>6985</v>
      </c>
      <c r="I2412" t="str">
        <f>VLOOKUP(A2412,[1]Transactions!$A$2:$Y$3480,8,FALSE)</f>
        <v>Standard</v>
      </c>
      <c r="J2412">
        <f>VLOOKUP(A2412,[1]Transactions!$A$2:$Y$3480,13,FALSE)</f>
        <v>41.129999999999995</v>
      </c>
      <c r="K2412" s="4">
        <f>VLOOKUP(A2412,[1]Transactions!$A$2:$Y$3480,14,FALSE)</f>
        <v>37874</v>
      </c>
      <c r="M2412" t="b">
        <f>VLOOKUP(A2412,[1]Transactions!$A$2:$Y$3480,5,FALSE)</f>
        <v>1</v>
      </c>
      <c r="N2412" t="str">
        <f>VLOOKUP(A2412,[1]Transactions!$A$2:$Y$3480,6,FALSE)</f>
        <v>Approved</v>
      </c>
      <c r="O2412" t="str">
        <f>VLOOKUP(A2412,[1]Transactions!$A$1:$Y$3480,7,FALSE)</f>
        <v>Giant Bicycles</v>
      </c>
      <c r="P2412" t="s">
        <v>28</v>
      </c>
      <c r="Q2412">
        <v>70</v>
      </c>
      <c r="R2412" t="s">
        <v>441</v>
      </c>
      <c r="S2412" t="s">
        <v>119</v>
      </c>
      <c r="T2412" t="s">
        <v>31</v>
      </c>
      <c r="U2412" t="s">
        <v>32</v>
      </c>
      <c r="V2412" t="s">
        <v>47</v>
      </c>
      <c r="W2412">
        <v>18</v>
      </c>
      <c r="X2412">
        <v>4</v>
      </c>
      <c r="Y2412">
        <v>3829.11</v>
      </c>
      <c r="Z2412">
        <v>1522.12</v>
      </c>
      <c r="AA2412">
        <v>42</v>
      </c>
      <c r="AB2412">
        <v>17</v>
      </c>
      <c r="AC2412">
        <v>4</v>
      </c>
      <c r="AD2412">
        <v>2306.9899999999998</v>
      </c>
      <c r="AE2412">
        <f t="shared" si="255"/>
        <v>4</v>
      </c>
      <c r="AF2412">
        <f t="shared" si="256"/>
        <v>4</v>
      </c>
      <c r="AG2412">
        <f t="shared" si="257"/>
        <v>3</v>
      </c>
      <c r="AH2412">
        <f t="shared" si="258"/>
        <v>443</v>
      </c>
      <c r="AI2412" t="str">
        <f t="shared" si="259"/>
        <v>Platinum Customer</v>
      </c>
    </row>
    <row r="2413" spans="1:35" x14ac:dyDescent="0.3">
      <c r="A2413">
        <v>1582</v>
      </c>
      <c r="B2413" t="s">
        <v>6986</v>
      </c>
      <c r="C2413">
        <v>2101</v>
      </c>
      <c r="D2413" t="s">
        <v>24</v>
      </c>
      <c r="E2413" t="s">
        <v>25</v>
      </c>
      <c r="F2413">
        <v>11</v>
      </c>
      <c r="G2413" t="s">
        <v>6987</v>
      </c>
      <c r="H2413" t="s">
        <v>6988</v>
      </c>
      <c r="I2413" t="str">
        <f>VLOOKUP(A2413,[1]Transactions!$A$2:$Y$3480,8,FALSE)</f>
        <v>Standard</v>
      </c>
      <c r="J2413">
        <f>VLOOKUP(A2413,[1]Transactions!$A$2:$Y$3480,13,FALSE)</f>
        <v>155.65000000000009</v>
      </c>
      <c r="K2413" s="4">
        <f>VLOOKUP(A2413,[1]Transactions!$A$2:$Y$3480,14,FALSE)</f>
        <v>37626</v>
      </c>
      <c r="M2413" t="b">
        <f>VLOOKUP(A2413,[1]Transactions!$A$2:$Y$3480,5,FALSE)</f>
        <v>1</v>
      </c>
      <c r="N2413" t="str">
        <f>VLOOKUP(A2413,[1]Transactions!$A$2:$Y$3480,6,FALSE)</f>
        <v>Approved</v>
      </c>
      <c r="O2413" t="str">
        <f>VLOOKUP(A2413,[1]Transactions!$A$1:$Y$3480,7,FALSE)</f>
        <v>WeareA2B</v>
      </c>
      <c r="P2413" t="s">
        <v>28</v>
      </c>
      <c r="Q2413">
        <v>32</v>
      </c>
      <c r="R2413" t="s">
        <v>279</v>
      </c>
      <c r="S2413" t="s">
        <v>176</v>
      </c>
      <c r="T2413" t="s">
        <v>31</v>
      </c>
      <c r="U2413" t="s">
        <v>32</v>
      </c>
      <c r="V2413" t="s">
        <v>47</v>
      </c>
      <c r="W2413">
        <v>4</v>
      </c>
      <c r="X2413">
        <v>5</v>
      </c>
      <c r="Y2413">
        <v>5202.8900000000003</v>
      </c>
      <c r="Z2413">
        <v>3288.69</v>
      </c>
      <c r="AA2413">
        <v>42</v>
      </c>
      <c r="AB2413">
        <v>55</v>
      </c>
      <c r="AC2413">
        <v>5</v>
      </c>
      <c r="AD2413">
        <v>1914.2</v>
      </c>
      <c r="AE2413">
        <f t="shared" si="255"/>
        <v>2</v>
      </c>
      <c r="AF2413">
        <f t="shared" ref="AF2413:AF2414" si="260">_xlfn.IFS(AC2413&gt;=14,1,AND(AC2413&lt;=14,AC2413&gt;7),2,AND(AC2413&lt;=7,AC2413&gt;=5),3,AND(AC2413&lt;=4,AC2413&gt;0),4)</f>
        <v>3</v>
      </c>
      <c r="AG2413">
        <f t="shared" si="257"/>
        <v>3</v>
      </c>
      <c r="AH2413">
        <f t="shared" si="258"/>
        <v>233</v>
      </c>
      <c r="AI2413" t="str">
        <f t="shared" si="259"/>
        <v>Gold Customerr</v>
      </c>
    </row>
    <row r="2414" spans="1:35" x14ac:dyDescent="0.3">
      <c r="A2414">
        <v>1540</v>
      </c>
      <c r="B2414" t="s">
        <v>6989</v>
      </c>
      <c r="C2414">
        <v>2154</v>
      </c>
      <c r="D2414" t="s">
        <v>24</v>
      </c>
      <c r="E2414" t="s">
        <v>25</v>
      </c>
      <c r="F2414">
        <v>11</v>
      </c>
      <c r="G2414" t="s">
        <v>6990</v>
      </c>
      <c r="H2414" t="s">
        <v>6991</v>
      </c>
      <c r="I2414" t="str">
        <f>VLOOKUP(A2414,[1]Transactions!$A$2:$Y$3480,8,FALSE)</f>
        <v>Standard</v>
      </c>
      <c r="J2414">
        <f>VLOOKUP(A2414,[1]Transactions!$A$2:$Y$3480,13,FALSE)</f>
        <v>690.49</v>
      </c>
      <c r="K2414" s="4">
        <f>VLOOKUP(A2414,[1]Transactions!$A$2:$Y$3480,14,FALSE)</f>
        <v>35160</v>
      </c>
      <c r="M2414" t="b">
        <f>VLOOKUP(A2414,[1]Transactions!$A$2:$Y$3480,5,FALSE)</f>
        <v>0</v>
      </c>
      <c r="N2414" t="str">
        <f>VLOOKUP(A2414,[1]Transactions!$A$2:$Y$3480,6,FALSE)</f>
        <v>Approved</v>
      </c>
      <c r="O2414" t="str">
        <f>VLOOKUP(A2414,[1]Transactions!$A$1:$Y$3480,7,FALSE)</f>
        <v>Solex</v>
      </c>
      <c r="P2414" t="s">
        <v>43</v>
      </c>
      <c r="Q2414">
        <v>53</v>
      </c>
      <c r="R2414" t="s">
        <v>61</v>
      </c>
      <c r="S2414" t="s">
        <v>176</v>
      </c>
      <c r="T2414" t="s">
        <v>31</v>
      </c>
      <c r="U2414" t="s">
        <v>32</v>
      </c>
      <c r="V2414" t="s">
        <v>33</v>
      </c>
      <c r="W2414">
        <v>19</v>
      </c>
      <c r="X2414">
        <v>5</v>
      </c>
      <c r="Y2414">
        <v>5874.45</v>
      </c>
      <c r="Z2414">
        <v>3935.09</v>
      </c>
      <c r="AA2414">
        <v>58</v>
      </c>
      <c r="AB2414">
        <v>5</v>
      </c>
      <c r="AC2414">
        <v>5</v>
      </c>
      <c r="AD2414">
        <v>1939.36</v>
      </c>
      <c r="AE2414">
        <f t="shared" si="255"/>
        <v>4</v>
      </c>
      <c r="AF2414">
        <f t="shared" si="260"/>
        <v>3</v>
      </c>
      <c r="AG2414">
        <f t="shared" si="257"/>
        <v>3</v>
      </c>
      <c r="AH2414">
        <f t="shared" si="258"/>
        <v>433</v>
      </c>
      <c r="AI2414" t="str">
        <f t="shared" si="259"/>
        <v>Platinum Customer</v>
      </c>
    </row>
    <row r="2415" spans="1:35" x14ac:dyDescent="0.3">
      <c r="A2415">
        <v>748</v>
      </c>
      <c r="B2415" t="s">
        <v>6992</v>
      </c>
      <c r="C2415">
        <v>2176</v>
      </c>
      <c r="D2415" t="s">
        <v>24</v>
      </c>
      <c r="E2415" t="s">
        <v>25</v>
      </c>
      <c r="F2415">
        <v>9</v>
      </c>
      <c r="G2415" t="s">
        <v>6993</v>
      </c>
      <c r="H2415" t="s">
        <v>6994</v>
      </c>
      <c r="I2415" t="str">
        <f>VLOOKUP(A2415,[1]Transactions!$A$2:$Y$3480,8,FALSE)</f>
        <v>Standard</v>
      </c>
      <c r="J2415">
        <f>VLOOKUP(A2415,[1]Transactions!$A$2:$Y$3480,13,FALSE)</f>
        <v>872.8900000000001</v>
      </c>
      <c r="K2415" s="4">
        <f>VLOOKUP(A2415,[1]Transactions!$A$2:$Y$3480,14,FALSE)</f>
        <v>41047</v>
      </c>
      <c r="M2415" t="b">
        <f>VLOOKUP(A2415,[1]Transactions!$A$2:$Y$3480,5,FALSE)</f>
        <v>1</v>
      </c>
      <c r="N2415" t="str">
        <f>VLOOKUP(A2415,[1]Transactions!$A$2:$Y$3480,6,FALSE)</f>
        <v>Approved</v>
      </c>
      <c r="O2415" t="str">
        <f>VLOOKUP(A2415,[1]Transactions!$A$1:$Y$3480,7,FALSE)</f>
        <v>Trek Bicycles</v>
      </c>
      <c r="P2415" t="s">
        <v>43</v>
      </c>
      <c r="Q2415">
        <v>51</v>
      </c>
      <c r="R2415" t="s">
        <v>1748</v>
      </c>
      <c r="S2415" t="s">
        <v>45</v>
      </c>
      <c r="T2415" t="s">
        <v>46</v>
      </c>
      <c r="U2415" t="s">
        <v>32</v>
      </c>
      <c r="V2415" t="s">
        <v>47</v>
      </c>
      <c r="W2415">
        <v>7</v>
      </c>
      <c r="X2415">
        <v>9</v>
      </c>
      <c r="Y2415">
        <v>8538.0499999999993</v>
      </c>
      <c r="Z2415">
        <v>5022.05</v>
      </c>
      <c r="AA2415">
        <v>39</v>
      </c>
      <c r="AB2415">
        <v>46</v>
      </c>
      <c r="AC2415">
        <v>9</v>
      </c>
      <c r="AD2415">
        <v>3516</v>
      </c>
      <c r="AE2415">
        <f t="shared" si="255"/>
        <v>2</v>
      </c>
      <c r="AF2415">
        <f t="shared" si="256"/>
        <v>2</v>
      </c>
      <c r="AG2415">
        <f t="shared" si="257"/>
        <v>2</v>
      </c>
      <c r="AH2415">
        <f t="shared" si="258"/>
        <v>222</v>
      </c>
      <c r="AI2415" t="str">
        <f t="shared" si="259"/>
        <v>Gold Customerr</v>
      </c>
    </row>
    <row r="2416" spans="1:35" x14ac:dyDescent="0.3">
      <c r="A2416">
        <v>3303</v>
      </c>
      <c r="B2416" t="s">
        <v>6995</v>
      </c>
      <c r="C2416">
        <v>3130</v>
      </c>
      <c r="D2416" t="s">
        <v>40</v>
      </c>
      <c r="E2416" t="s">
        <v>25</v>
      </c>
      <c r="F2416">
        <v>10</v>
      </c>
      <c r="G2416" t="s">
        <v>6996</v>
      </c>
      <c r="H2416" t="s">
        <v>6997</v>
      </c>
      <c r="I2416" t="str">
        <f>VLOOKUP(A2416,[1]Transactions!$A$2:$Y$3480,8,FALSE)</f>
        <v>Touring</v>
      </c>
      <c r="J2416">
        <f>VLOOKUP(A2416,[1]Transactions!$A$2:$Y$3480,13,FALSE)</f>
        <v>1630.25</v>
      </c>
      <c r="K2416" s="4">
        <f>VLOOKUP(A2416,[1]Transactions!$A$2:$Y$3480,14,FALSE)</f>
        <v>36146</v>
      </c>
      <c r="M2416" t="b">
        <f>VLOOKUP(A2416,[1]Transactions!$A$2:$Y$3480,5,FALSE)</f>
        <v>0</v>
      </c>
      <c r="N2416" t="str">
        <f>VLOOKUP(A2416,[1]Transactions!$A$2:$Y$3480,6,FALSE)</f>
        <v>Approved</v>
      </c>
      <c r="O2416" t="str">
        <f>VLOOKUP(A2416,[1]Transactions!$A$1:$Y$3480,7,FALSE)</f>
        <v>WeareA2B</v>
      </c>
      <c r="P2416" t="s">
        <v>28</v>
      </c>
      <c r="Q2416">
        <v>51</v>
      </c>
      <c r="R2416" t="s">
        <v>165</v>
      </c>
      <c r="S2416" t="s">
        <v>183</v>
      </c>
      <c r="T2416" t="s">
        <v>38</v>
      </c>
      <c r="U2416" t="s">
        <v>32</v>
      </c>
      <c r="V2416" t="s">
        <v>33</v>
      </c>
      <c r="W2416">
        <v>11</v>
      </c>
      <c r="X2416">
        <v>5</v>
      </c>
      <c r="Y2416">
        <v>4834.3500000000004</v>
      </c>
      <c r="Z2416">
        <v>2287.34</v>
      </c>
      <c r="AA2416">
        <v>53</v>
      </c>
      <c r="AB2416">
        <v>20</v>
      </c>
      <c r="AC2416">
        <v>5</v>
      </c>
      <c r="AD2416">
        <v>2547.0100000000002</v>
      </c>
      <c r="AE2416">
        <f t="shared" si="255"/>
        <v>3</v>
      </c>
      <c r="AF2416">
        <f>_xlfn.IFS(AC2416&gt;=14,1,AND(AC2416&lt;=14,AC2416&gt;7),2,AND(AC2416&lt;=7,AC2416&gt;=5),3,AND(AC2416&lt;=4,AC2416&gt;0),4)</f>
        <v>3</v>
      </c>
      <c r="AG2416">
        <f t="shared" si="257"/>
        <v>3</v>
      </c>
      <c r="AH2416">
        <f t="shared" si="258"/>
        <v>333</v>
      </c>
      <c r="AI2416" t="str">
        <f t="shared" si="259"/>
        <v>Silver Customer</v>
      </c>
    </row>
    <row r="2417" spans="1:35" x14ac:dyDescent="0.3">
      <c r="A2417">
        <v>3489</v>
      </c>
      <c r="B2417" t="s">
        <v>6998</v>
      </c>
      <c r="C2417">
        <v>2099</v>
      </c>
      <c r="D2417" t="s">
        <v>24</v>
      </c>
      <c r="E2417" t="s">
        <v>25</v>
      </c>
      <c r="F2417">
        <v>11</v>
      </c>
      <c r="G2417" t="s">
        <v>6999</v>
      </c>
      <c r="H2417" t="s">
        <v>5245</v>
      </c>
      <c r="I2417" t="e">
        <f>VLOOKUP(A2417,[1]Transactions!$A$2:$Y$3480,8,FALSE)</f>
        <v>#N/A</v>
      </c>
      <c r="J2417" t="e">
        <f>VLOOKUP(A2417,[1]Transactions!$A$2:$Y$3480,13,FALSE)</f>
        <v>#N/A</v>
      </c>
      <c r="K2417" s="4" t="e">
        <f>VLOOKUP(A2417,[1]Transactions!$A$2:$Y$3480,14,FALSE)</f>
        <v>#N/A</v>
      </c>
      <c r="M2417" t="e">
        <f>VLOOKUP(A2417,[1]Transactions!$A$2:$Y$3480,5,FALSE)</f>
        <v>#N/A</v>
      </c>
      <c r="N2417" t="e">
        <f>VLOOKUP(A2417,[1]Transactions!$A$2:$Y$3480,6,FALSE)</f>
        <v>#N/A</v>
      </c>
      <c r="O2417" t="e">
        <f>VLOOKUP(A2417,[1]Transactions!$A$1:$Y$3480,7,FALSE)</f>
        <v>#N/A</v>
      </c>
      <c r="P2417" t="s">
        <v>43</v>
      </c>
      <c r="Q2417">
        <v>90</v>
      </c>
      <c r="R2417" t="s">
        <v>372</v>
      </c>
      <c r="S2417" t="s">
        <v>7272</v>
      </c>
      <c r="T2417" t="s">
        <v>31</v>
      </c>
      <c r="U2417" t="s">
        <v>32</v>
      </c>
      <c r="V2417" t="s">
        <v>33</v>
      </c>
      <c r="W2417">
        <v>9</v>
      </c>
      <c r="X2417">
        <v>6</v>
      </c>
      <c r="Y2417">
        <v>8300.15</v>
      </c>
      <c r="Z2417">
        <v>5655.71</v>
      </c>
      <c r="AA2417">
        <v>50</v>
      </c>
      <c r="AB2417">
        <v>108</v>
      </c>
      <c r="AC2417">
        <v>6</v>
      </c>
      <c r="AD2417">
        <v>2644.44</v>
      </c>
      <c r="AE2417">
        <f t="shared" si="255"/>
        <v>1</v>
      </c>
      <c r="AF2417">
        <f t="shared" si="256"/>
        <v>3</v>
      </c>
      <c r="AG2417">
        <f t="shared" si="257"/>
        <v>3</v>
      </c>
      <c r="AH2417">
        <f t="shared" si="258"/>
        <v>133</v>
      </c>
      <c r="AI2417" t="str">
        <f t="shared" si="259"/>
        <v>Bronz customer</v>
      </c>
    </row>
    <row r="2418" spans="1:35" x14ac:dyDescent="0.3">
      <c r="A2418">
        <v>2619</v>
      </c>
      <c r="B2418" t="s">
        <v>7000</v>
      </c>
      <c r="C2418">
        <v>4570</v>
      </c>
      <c r="D2418" t="s">
        <v>53</v>
      </c>
      <c r="E2418" t="s">
        <v>25</v>
      </c>
      <c r="F2418">
        <v>3</v>
      </c>
      <c r="G2418" t="s">
        <v>7001</v>
      </c>
      <c r="H2418" t="s">
        <v>7002</v>
      </c>
      <c r="I2418" t="str">
        <f>VLOOKUP(A2418,[1]Transactions!$A$2:$Y$3480,8,FALSE)</f>
        <v>Standard</v>
      </c>
      <c r="J2418">
        <f>VLOOKUP(A2418,[1]Transactions!$A$2:$Y$3480,13,FALSE)</f>
        <v>152.54999999999995</v>
      </c>
      <c r="K2418" s="4">
        <f>VLOOKUP(A2418,[1]Transactions!$A$2:$Y$3480,14,FALSE)</f>
        <v>37838</v>
      </c>
      <c r="M2418" t="b">
        <f>VLOOKUP(A2418,[1]Transactions!$A$2:$Y$3480,5,FALSE)</f>
        <v>0</v>
      </c>
      <c r="N2418" t="str">
        <f>VLOOKUP(A2418,[1]Transactions!$A$2:$Y$3480,6,FALSE)</f>
        <v>Approved</v>
      </c>
      <c r="O2418" t="str">
        <f>VLOOKUP(A2418,[1]Transactions!$A$1:$Y$3480,7,FALSE)</f>
        <v>Trek Bicycles</v>
      </c>
      <c r="P2418" t="s">
        <v>43</v>
      </c>
      <c r="Q2418">
        <v>62</v>
      </c>
      <c r="R2418" t="s">
        <v>487</v>
      </c>
      <c r="S2418" t="s">
        <v>45</v>
      </c>
      <c r="T2418" t="s">
        <v>46</v>
      </c>
      <c r="U2418" t="s">
        <v>32</v>
      </c>
      <c r="V2418" t="s">
        <v>33</v>
      </c>
      <c r="W2418">
        <v>14</v>
      </c>
      <c r="X2418">
        <v>2</v>
      </c>
      <c r="Y2418">
        <v>3869.27</v>
      </c>
      <c r="Z2418">
        <v>1209.7</v>
      </c>
      <c r="AA2418">
        <v>42</v>
      </c>
      <c r="AB2418">
        <v>76</v>
      </c>
      <c r="AC2418">
        <v>2</v>
      </c>
      <c r="AD2418">
        <v>2659.57</v>
      </c>
      <c r="AE2418">
        <f t="shared" si="255"/>
        <v>2</v>
      </c>
      <c r="AF2418">
        <f t="shared" si="256"/>
        <v>4</v>
      </c>
      <c r="AG2418">
        <f t="shared" si="257"/>
        <v>3</v>
      </c>
      <c r="AH2418">
        <f t="shared" si="258"/>
        <v>243</v>
      </c>
      <c r="AI2418" t="str">
        <f t="shared" si="259"/>
        <v>Gold Customerr</v>
      </c>
    </row>
    <row r="2419" spans="1:35" x14ac:dyDescent="0.3">
      <c r="A2419">
        <v>708</v>
      </c>
      <c r="B2419" t="s">
        <v>7003</v>
      </c>
      <c r="C2419">
        <v>3551</v>
      </c>
      <c r="D2419" t="s">
        <v>40</v>
      </c>
      <c r="E2419" t="s">
        <v>25</v>
      </c>
      <c r="F2419">
        <v>3</v>
      </c>
      <c r="G2419" t="s">
        <v>5362</v>
      </c>
      <c r="H2419" t="s">
        <v>7004</v>
      </c>
      <c r="I2419" t="str">
        <f>VLOOKUP(A2419,[1]Transactions!$A$2:$Y$3480,8,FALSE)</f>
        <v>Touring</v>
      </c>
      <c r="J2419">
        <f>VLOOKUP(A2419,[1]Transactions!$A$2:$Y$3480,13,FALSE)</f>
        <v>139.2299999999999</v>
      </c>
      <c r="K2419" s="4">
        <f>VLOOKUP(A2419,[1]Transactions!$A$2:$Y$3480,14,FALSE)</f>
        <v>35455</v>
      </c>
      <c r="M2419" t="b">
        <f>VLOOKUP(A2419,[1]Transactions!$A$2:$Y$3480,5,FALSE)</f>
        <v>1</v>
      </c>
      <c r="N2419" t="str">
        <f>VLOOKUP(A2419,[1]Transactions!$A$2:$Y$3480,6,FALSE)</f>
        <v>Approved</v>
      </c>
      <c r="O2419" t="str">
        <f>VLOOKUP(A2419,[1]Transactions!$A$1:$Y$3480,7,FALSE)</f>
        <v>OHM Cycles</v>
      </c>
      <c r="P2419" t="s">
        <v>43</v>
      </c>
      <c r="Q2419">
        <v>31</v>
      </c>
      <c r="R2419" t="s">
        <v>1500</v>
      </c>
      <c r="S2419" t="s">
        <v>219</v>
      </c>
      <c r="T2419" t="s">
        <v>31</v>
      </c>
      <c r="U2419" t="s">
        <v>32</v>
      </c>
      <c r="V2419" t="s">
        <v>33</v>
      </c>
      <c r="W2419">
        <v>10</v>
      </c>
      <c r="X2419">
        <v>3</v>
      </c>
      <c r="Y2419">
        <v>3149.03</v>
      </c>
      <c r="Z2419">
        <v>1003.2</v>
      </c>
      <c r="AA2419">
        <v>33</v>
      </c>
      <c r="AB2419">
        <v>175</v>
      </c>
      <c r="AC2419">
        <v>3</v>
      </c>
      <c r="AD2419">
        <v>2145.83</v>
      </c>
      <c r="AE2419">
        <f t="shared" si="255"/>
        <v>1</v>
      </c>
      <c r="AF2419">
        <f t="shared" si="256"/>
        <v>4</v>
      </c>
      <c r="AG2419">
        <f t="shared" si="257"/>
        <v>3</v>
      </c>
      <c r="AH2419">
        <f t="shared" si="258"/>
        <v>143</v>
      </c>
      <c r="AI2419" t="str">
        <f t="shared" si="259"/>
        <v>Bronz customer</v>
      </c>
    </row>
    <row r="2420" spans="1:35" x14ac:dyDescent="0.3">
      <c r="A2420">
        <v>2621</v>
      </c>
      <c r="B2420" t="s">
        <v>7005</v>
      </c>
      <c r="C2420">
        <v>2167</v>
      </c>
      <c r="D2420" t="s">
        <v>24</v>
      </c>
      <c r="E2420" t="s">
        <v>25</v>
      </c>
      <c r="F2420">
        <v>7</v>
      </c>
      <c r="G2420" t="s">
        <v>7006</v>
      </c>
      <c r="H2420" t="s">
        <v>7007</v>
      </c>
      <c r="I2420" t="str">
        <f>VLOOKUP(A2420,[1]Transactions!$A$2:$Y$3480,8,FALSE)</f>
        <v>Standard</v>
      </c>
      <c r="J2420">
        <f>VLOOKUP(A2420,[1]Transactions!$A$2:$Y$3480,13,FALSE)</f>
        <v>1612.25</v>
      </c>
      <c r="K2420" s="4">
        <f>VLOOKUP(A2420,[1]Transactions!$A$2:$Y$3480,14,FALSE)</f>
        <v>37499</v>
      </c>
      <c r="M2420" t="b">
        <f>VLOOKUP(A2420,[1]Transactions!$A$2:$Y$3480,5,FALSE)</f>
        <v>0</v>
      </c>
      <c r="N2420" t="str">
        <f>VLOOKUP(A2420,[1]Transactions!$A$2:$Y$3480,6,FALSE)</f>
        <v>Approved</v>
      </c>
      <c r="O2420" t="str">
        <f>VLOOKUP(A2420,[1]Transactions!$A$1:$Y$3480,7,FALSE)</f>
        <v>Solex</v>
      </c>
      <c r="P2420" t="s">
        <v>43</v>
      </c>
      <c r="Q2420">
        <v>24</v>
      </c>
      <c r="R2420" t="s">
        <v>283</v>
      </c>
      <c r="S2420" t="s">
        <v>96</v>
      </c>
      <c r="T2420" t="s">
        <v>46</v>
      </c>
      <c r="U2420" t="s">
        <v>32</v>
      </c>
      <c r="V2420" t="s">
        <v>47</v>
      </c>
      <c r="W2420">
        <v>15</v>
      </c>
      <c r="X2420">
        <v>7</v>
      </c>
      <c r="Y2420">
        <v>6926.01</v>
      </c>
      <c r="Z2420">
        <v>3690.02</v>
      </c>
      <c r="AA2420">
        <v>46</v>
      </c>
      <c r="AB2420">
        <v>9</v>
      </c>
      <c r="AC2420">
        <v>7</v>
      </c>
      <c r="AD2420">
        <v>3235.99</v>
      </c>
      <c r="AE2420">
        <f t="shared" si="255"/>
        <v>4</v>
      </c>
      <c r="AF2420">
        <f t="shared" si="256"/>
        <v>3</v>
      </c>
      <c r="AG2420">
        <f t="shared" si="257"/>
        <v>2</v>
      </c>
      <c r="AH2420">
        <f t="shared" si="258"/>
        <v>432</v>
      </c>
      <c r="AI2420" t="str">
        <f t="shared" si="259"/>
        <v>Platinum Customer</v>
      </c>
    </row>
    <row r="2421" spans="1:35" x14ac:dyDescent="0.3">
      <c r="A2421">
        <v>1596</v>
      </c>
      <c r="B2421" t="s">
        <v>7008</v>
      </c>
      <c r="C2421">
        <v>2086</v>
      </c>
      <c r="D2421" t="s">
        <v>24</v>
      </c>
      <c r="E2421" t="s">
        <v>25</v>
      </c>
      <c r="F2421">
        <v>12</v>
      </c>
      <c r="G2421" t="s">
        <v>4591</v>
      </c>
      <c r="H2421" t="s">
        <v>7009</v>
      </c>
      <c r="I2421" t="str">
        <f>VLOOKUP(A2421,[1]Transactions!$A$2:$Y$3480,8,FALSE)</f>
        <v>Standard</v>
      </c>
      <c r="J2421">
        <f>VLOOKUP(A2421,[1]Transactions!$A$2:$Y$3480,13,FALSE)</f>
        <v>179.44</v>
      </c>
      <c r="K2421" s="4">
        <f>VLOOKUP(A2421,[1]Transactions!$A$2:$Y$3480,14,FALSE)</f>
        <v>42145</v>
      </c>
      <c r="M2421" t="b">
        <f>VLOOKUP(A2421,[1]Transactions!$A$2:$Y$3480,5,FALSE)</f>
        <v>1</v>
      </c>
      <c r="N2421" t="str">
        <f>VLOOKUP(A2421,[1]Transactions!$A$2:$Y$3480,6,FALSE)</f>
        <v>Approved</v>
      </c>
      <c r="O2421" t="str">
        <f>VLOOKUP(A2421,[1]Transactions!$A$1:$Y$3480,7,FALSE)</f>
        <v>Solex</v>
      </c>
      <c r="P2421" t="s">
        <v>28</v>
      </c>
      <c r="Q2421">
        <v>2</v>
      </c>
      <c r="R2421" t="s">
        <v>580</v>
      </c>
      <c r="S2421" t="s">
        <v>45</v>
      </c>
      <c r="T2421" t="s">
        <v>46</v>
      </c>
      <c r="U2421" t="s">
        <v>32</v>
      </c>
      <c r="V2421" t="s">
        <v>33</v>
      </c>
      <c r="W2421">
        <v>8</v>
      </c>
      <c r="X2421">
        <v>3</v>
      </c>
      <c r="Y2421">
        <v>4400.92</v>
      </c>
      <c r="Z2421">
        <v>1614.9</v>
      </c>
      <c r="AA2421">
        <v>51</v>
      </c>
      <c r="AB2421">
        <v>135</v>
      </c>
      <c r="AC2421">
        <v>3</v>
      </c>
      <c r="AD2421">
        <v>2786.02</v>
      </c>
      <c r="AE2421">
        <f t="shared" si="255"/>
        <v>1</v>
      </c>
      <c r="AF2421">
        <f t="shared" si="256"/>
        <v>4</v>
      </c>
      <c r="AG2421">
        <f t="shared" si="257"/>
        <v>3</v>
      </c>
      <c r="AH2421">
        <f t="shared" si="258"/>
        <v>143</v>
      </c>
      <c r="AI2421" t="str">
        <f t="shared" si="259"/>
        <v>Bronz customer</v>
      </c>
    </row>
    <row r="2422" spans="1:35" x14ac:dyDescent="0.3">
      <c r="A2422">
        <v>2645</v>
      </c>
      <c r="B2422" t="s">
        <v>7010</v>
      </c>
      <c r="C2422">
        <v>2135</v>
      </c>
      <c r="D2422" t="s">
        <v>24</v>
      </c>
      <c r="E2422" t="s">
        <v>25</v>
      </c>
      <c r="F2422">
        <v>12</v>
      </c>
      <c r="G2422" t="s">
        <v>7011</v>
      </c>
      <c r="H2422" t="s">
        <v>7012</v>
      </c>
      <c r="I2422" t="str">
        <f>VLOOKUP(A2422,[1]Transactions!$A$2:$Y$3480,8,FALSE)</f>
        <v>Standard</v>
      </c>
      <c r="J2422">
        <f>VLOOKUP(A2422,[1]Transactions!$A$2:$Y$3480,13,FALSE)</f>
        <v>152.54999999999995</v>
      </c>
      <c r="K2422" s="4">
        <f>VLOOKUP(A2422,[1]Transactions!$A$2:$Y$3480,14,FALSE)</f>
        <v>37838</v>
      </c>
      <c r="M2422" t="b">
        <f>VLOOKUP(A2422,[1]Transactions!$A$2:$Y$3480,5,FALSE)</f>
        <v>1</v>
      </c>
      <c r="N2422" t="str">
        <f>VLOOKUP(A2422,[1]Transactions!$A$2:$Y$3480,6,FALSE)</f>
        <v>Approved</v>
      </c>
      <c r="O2422" t="str">
        <f>VLOOKUP(A2422,[1]Transactions!$A$1:$Y$3480,7,FALSE)</f>
        <v>Trek Bicycles</v>
      </c>
      <c r="P2422" t="s">
        <v>28</v>
      </c>
      <c r="Q2422">
        <v>20</v>
      </c>
      <c r="R2422" t="s">
        <v>376</v>
      </c>
      <c r="S2422" t="s">
        <v>219</v>
      </c>
      <c r="T2422" t="s">
        <v>46</v>
      </c>
      <c r="U2422" t="s">
        <v>32</v>
      </c>
      <c r="V2422" t="s">
        <v>33</v>
      </c>
      <c r="W2422">
        <v>1</v>
      </c>
      <c r="X2422">
        <v>6</v>
      </c>
      <c r="Y2422">
        <v>5168.1400000000003</v>
      </c>
      <c r="Z2422">
        <v>3667.33</v>
      </c>
      <c r="AA2422">
        <v>20</v>
      </c>
      <c r="AB2422">
        <v>32</v>
      </c>
      <c r="AC2422">
        <v>6</v>
      </c>
      <c r="AD2422">
        <v>1500.81</v>
      </c>
      <c r="AE2422">
        <f t="shared" si="255"/>
        <v>3</v>
      </c>
      <c r="AF2422">
        <f t="shared" si="256"/>
        <v>3</v>
      </c>
      <c r="AG2422">
        <f t="shared" si="257"/>
        <v>4</v>
      </c>
      <c r="AH2422">
        <f t="shared" si="258"/>
        <v>334</v>
      </c>
      <c r="AI2422" t="str">
        <f t="shared" si="259"/>
        <v>Silver Customer</v>
      </c>
    </row>
    <row r="2423" spans="1:35" x14ac:dyDescent="0.3">
      <c r="A2423">
        <v>3282</v>
      </c>
      <c r="B2423" t="s">
        <v>7013</v>
      </c>
      <c r="C2423">
        <v>2099</v>
      </c>
      <c r="D2423" t="s">
        <v>24</v>
      </c>
      <c r="E2423" t="s">
        <v>25</v>
      </c>
      <c r="F2423">
        <v>10</v>
      </c>
      <c r="G2423" t="s">
        <v>7014</v>
      </c>
      <c r="H2423" t="s">
        <v>7015</v>
      </c>
      <c r="I2423" t="str">
        <f>VLOOKUP(A2423,[1]Transactions!$A$2:$Y$3480,8,FALSE)</f>
        <v>Road</v>
      </c>
      <c r="J2423">
        <f>VLOOKUP(A2423,[1]Transactions!$A$2:$Y$3480,13,FALSE)</f>
        <v>64.92999999999995</v>
      </c>
      <c r="K2423" s="4">
        <f>VLOOKUP(A2423,[1]Transactions!$A$2:$Y$3480,14,FALSE)</f>
        <v>37499</v>
      </c>
      <c r="M2423" t="b">
        <f>VLOOKUP(A2423,[1]Transactions!$A$2:$Y$3480,5,FALSE)</f>
        <v>1</v>
      </c>
      <c r="N2423" t="str">
        <f>VLOOKUP(A2423,[1]Transactions!$A$2:$Y$3480,6,FALSE)</f>
        <v>Approved</v>
      </c>
      <c r="O2423" t="str">
        <f>VLOOKUP(A2423,[1]Transactions!$A$1:$Y$3480,7,FALSE)</f>
        <v>Giant Bicycles</v>
      </c>
      <c r="P2423" t="s">
        <v>43</v>
      </c>
      <c r="Q2423">
        <v>8</v>
      </c>
      <c r="R2423" t="s">
        <v>265</v>
      </c>
      <c r="S2423" t="s">
        <v>30</v>
      </c>
      <c r="T2423" t="s">
        <v>46</v>
      </c>
      <c r="U2423" t="s">
        <v>32</v>
      </c>
      <c r="V2423" t="s">
        <v>47</v>
      </c>
      <c r="W2423">
        <v>13</v>
      </c>
      <c r="X2423">
        <v>4</v>
      </c>
      <c r="Y2423">
        <v>4534.8500000000004</v>
      </c>
      <c r="Z2423">
        <v>2030.57</v>
      </c>
      <c r="AA2423">
        <v>61</v>
      </c>
      <c r="AB2423">
        <v>16</v>
      </c>
      <c r="AC2423">
        <v>4</v>
      </c>
      <c r="AD2423">
        <v>2504.2800000000002</v>
      </c>
      <c r="AE2423">
        <f t="shared" si="255"/>
        <v>4</v>
      </c>
      <c r="AF2423">
        <f t="shared" si="256"/>
        <v>4</v>
      </c>
      <c r="AG2423">
        <f t="shared" si="257"/>
        <v>3</v>
      </c>
      <c r="AH2423">
        <f t="shared" si="258"/>
        <v>443</v>
      </c>
      <c r="AI2423" t="str">
        <f t="shared" si="259"/>
        <v>Platinum Customer</v>
      </c>
    </row>
    <row r="2424" spans="1:35" x14ac:dyDescent="0.3">
      <c r="A2424">
        <v>2530</v>
      </c>
      <c r="B2424" t="s">
        <v>7016</v>
      </c>
      <c r="C2424">
        <v>2567</v>
      </c>
      <c r="D2424" t="s">
        <v>24</v>
      </c>
      <c r="E2424" t="s">
        <v>25</v>
      </c>
      <c r="F2424">
        <v>8</v>
      </c>
      <c r="G2424" t="s">
        <v>3274</v>
      </c>
      <c r="H2424" t="s">
        <v>7017</v>
      </c>
      <c r="I2424" t="str">
        <f>VLOOKUP(A2424,[1]Transactions!$A$2:$Y$3480,8,FALSE)</f>
        <v>Mountain</v>
      </c>
      <c r="J2424">
        <f>VLOOKUP(A2424,[1]Transactions!$A$2:$Y$3480,13,FALSE)</f>
        <v>75.75</v>
      </c>
      <c r="K2424" s="4">
        <f>VLOOKUP(A2424,[1]Transactions!$A$2:$Y$3480,14,FALSE)</f>
        <v>40670</v>
      </c>
      <c r="M2424" t="b">
        <f>VLOOKUP(A2424,[1]Transactions!$A$2:$Y$3480,5,FALSE)</f>
        <v>0</v>
      </c>
      <c r="N2424" t="str">
        <f>VLOOKUP(A2424,[1]Transactions!$A$2:$Y$3480,6,FALSE)</f>
        <v>Approved</v>
      </c>
      <c r="O2424" t="str">
        <f>VLOOKUP(A2424,[1]Transactions!$A$1:$Y$3480,7,FALSE)</f>
        <v>Norco Bicycles</v>
      </c>
      <c r="P2424" t="s">
        <v>43</v>
      </c>
      <c r="Q2424">
        <v>63</v>
      </c>
      <c r="R2424" t="s">
        <v>127</v>
      </c>
      <c r="S2424" t="s">
        <v>176</v>
      </c>
      <c r="T2424" t="s">
        <v>31</v>
      </c>
      <c r="U2424" t="s">
        <v>32</v>
      </c>
      <c r="V2424" t="s">
        <v>33</v>
      </c>
      <c r="W2424">
        <v>18</v>
      </c>
      <c r="X2424">
        <v>6</v>
      </c>
      <c r="Y2424">
        <v>3794.98</v>
      </c>
      <c r="Z2424">
        <v>2103.87</v>
      </c>
      <c r="AA2424">
        <v>60</v>
      </c>
      <c r="AB2424">
        <v>9</v>
      </c>
      <c r="AC2424">
        <v>6</v>
      </c>
      <c r="AD2424">
        <v>1691.11</v>
      </c>
      <c r="AE2424">
        <f t="shared" si="255"/>
        <v>4</v>
      </c>
      <c r="AF2424">
        <f t="shared" si="256"/>
        <v>3</v>
      </c>
      <c r="AG2424">
        <f t="shared" si="257"/>
        <v>4</v>
      </c>
      <c r="AH2424">
        <f t="shared" si="258"/>
        <v>434</v>
      </c>
      <c r="AI2424" t="str">
        <f t="shared" si="259"/>
        <v>Platinum Customer</v>
      </c>
    </row>
    <row r="2425" spans="1:35" x14ac:dyDescent="0.3">
      <c r="A2425">
        <v>770</v>
      </c>
      <c r="B2425" t="s">
        <v>7018</v>
      </c>
      <c r="C2425">
        <v>3121</v>
      </c>
      <c r="D2425" t="s">
        <v>40</v>
      </c>
      <c r="E2425" t="s">
        <v>25</v>
      </c>
      <c r="F2425">
        <v>10</v>
      </c>
      <c r="G2425" t="s">
        <v>7019</v>
      </c>
      <c r="H2425" t="s">
        <v>7020</v>
      </c>
      <c r="I2425" t="str">
        <f>VLOOKUP(A2425,[1]Transactions!$A$2:$Y$3480,8,FALSE)</f>
        <v>Standard</v>
      </c>
      <c r="J2425">
        <f>VLOOKUP(A2425,[1]Transactions!$A$2:$Y$3480,13,FALSE)</f>
        <v>451.65000000000009</v>
      </c>
      <c r="K2425" s="4">
        <f>VLOOKUP(A2425,[1]Transactions!$A$2:$Y$3480,14,FALSE)</f>
        <v>38258</v>
      </c>
      <c r="M2425">
        <f>VLOOKUP(A2425,[1]Transactions!$A$2:$Y$3480,5,FALSE)</f>
        <v>0</v>
      </c>
      <c r="N2425" t="str">
        <f>VLOOKUP(A2425,[1]Transactions!$A$2:$Y$3480,6,FALSE)</f>
        <v>Approved</v>
      </c>
      <c r="O2425" t="str">
        <f>VLOOKUP(A2425,[1]Transactions!$A$1:$Y$3480,7,FALSE)</f>
        <v>Giant Bicycles</v>
      </c>
      <c r="P2425" t="s">
        <v>43</v>
      </c>
      <c r="Q2425">
        <v>10</v>
      </c>
      <c r="R2425" t="s">
        <v>396</v>
      </c>
      <c r="S2425" t="s">
        <v>219</v>
      </c>
      <c r="T2425" t="s">
        <v>46</v>
      </c>
      <c r="U2425" t="s">
        <v>32</v>
      </c>
      <c r="V2425" t="s">
        <v>33</v>
      </c>
      <c r="W2425">
        <v>13</v>
      </c>
      <c r="X2425">
        <v>6</v>
      </c>
      <c r="Y2425">
        <v>6789.79</v>
      </c>
      <c r="Z2425">
        <v>2332.31</v>
      </c>
      <c r="AA2425">
        <v>36</v>
      </c>
      <c r="AB2425">
        <v>49</v>
      </c>
      <c r="AC2425">
        <v>6</v>
      </c>
      <c r="AD2425">
        <v>4457.4799999999996</v>
      </c>
      <c r="AE2425">
        <f t="shared" si="255"/>
        <v>2</v>
      </c>
      <c r="AF2425">
        <f t="shared" si="256"/>
        <v>3</v>
      </c>
      <c r="AG2425">
        <f t="shared" si="257"/>
        <v>1</v>
      </c>
      <c r="AH2425">
        <f t="shared" si="258"/>
        <v>231</v>
      </c>
      <c r="AI2425" t="str">
        <f t="shared" si="259"/>
        <v>Gold Customerr</v>
      </c>
    </row>
    <row r="2426" spans="1:35" x14ac:dyDescent="0.3">
      <c r="A2426">
        <v>560</v>
      </c>
      <c r="B2426" t="s">
        <v>7021</v>
      </c>
      <c r="C2426">
        <v>3356</v>
      </c>
      <c r="D2426" t="s">
        <v>40</v>
      </c>
      <c r="E2426" t="s">
        <v>25</v>
      </c>
      <c r="F2426">
        <v>1</v>
      </c>
      <c r="G2426" t="s">
        <v>7022</v>
      </c>
      <c r="H2426" t="s">
        <v>7023</v>
      </c>
      <c r="I2426" t="str">
        <f>VLOOKUP(A2426,[1]Transactions!$A$2:$Y$3480,8,FALSE)</f>
        <v>Standard</v>
      </c>
      <c r="J2426">
        <f>VLOOKUP(A2426,[1]Transactions!$A$2:$Y$3480,13,FALSE)</f>
        <v>144.26</v>
      </c>
      <c r="K2426" s="4">
        <f>VLOOKUP(A2426,[1]Transactions!$A$2:$Y$3480,14,FALSE)</f>
        <v>33888</v>
      </c>
      <c r="M2426" t="b">
        <f>VLOOKUP(A2426,[1]Transactions!$A$2:$Y$3480,5,FALSE)</f>
        <v>0</v>
      </c>
      <c r="N2426" t="str">
        <f>VLOOKUP(A2426,[1]Transactions!$A$2:$Y$3480,6,FALSE)</f>
        <v>Approved</v>
      </c>
      <c r="O2426" t="str">
        <f>VLOOKUP(A2426,[1]Transactions!$A$1:$Y$3480,7,FALSE)</f>
        <v>Giant Bicycles</v>
      </c>
      <c r="P2426" t="s">
        <v>43</v>
      </c>
      <c r="Q2426">
        <v>1</v>
      </c>
      <c r="R2426" t="s">
        <v>317</v>
      </c>
      <c r="S2426" t="s">
        <v>30</v>
      </c>
      <c r="T2426" t="s">
        <v>38</v>
      </c>
      <c r="U2426" t="s">
        <v>32</v>
      </c>
      <c r="V2426" t="s">
        <v>47</v>
      </c>
      <c r="W2426">
        <v>8</v>
      </c>
      <c r="X2426">
        <v>6</v>
      </c>
      <c r="Y2426">
        <v>7033.26</v>
      </c>
      <c r="Z2426">
        <v>3449.8</v>
      </c>
      <c r="AA2426">
        <v>66</v>
      </c>
      <c r="AB2426">
        <v>41</v>
      </c>
      <c r="AC2426">
        <v>6</v>
      </c>
      <c r="AD2426">
        <v>3583.46</v>
      </c>
      <c r="AE2426">
        <f t="shared" si="255"/>
        <v>3</v>
      </c>
      <c r="AF2426">
        <f t="shared" si="256"/>
        <v>3</v>
      </c>
      <c r="AG2426">
        <f t="shared" si="257"/>
        <v>2</v>
      </c>
      <c r="AH2426">
        <f t="shared" si="258"/>
        <v>332</v>
      </c>
      <c r="AI2426" t="str">
        <f t="shared" si="259"/>
        <v>Silver Customer</v>
      </c>
    </row>
    <row r="2427" spans="1:35" x14ac:dyDescent="0.3">
      <c r="A2427">
        <v>2357</v>
      </c>
      <c r="B2427" t="s">
        <v>7024</v>
      </c>
      <c r="C2427">
        <v>2073</v>
      </c>
      <c r="D2427" t="s">
        <v>24</v>
      </c>
      <c r="E2427" t="s">
        <v>25</v>
      </c>
      <c r="F2427">
        <v>12</v>
      </c>
      <c r="G2427" t="s">
        <v>3299</v>
      </c>
      <c r="H2427" t="s">
        <v>7025</v>
      </c>
      <c r="I2427" t="str">
        <f>VLOOKUP(A2427,[1]Transactions!$A$2:$Y$3480,8,FALSE)</f>
        <v>Road</v>
      </c>
      <c r="J2427">
        <f>VLOOKUP(A2427,[1]Transactions!$A$2:$Y$3480,13,FALSE)</f>
        <v>709.34</v>
      </c>
      <c r="K2427" s="4">
        <f>VLOOKUP(A2427,[1]Transactions!$A$2:$Y$3480,14,FALSE)</f>
        <v>35455</v>
      </c>
      <c r="M2427" t="b">
        <f>VLOOKUP(A2427,[1]Transactions!$A$2:$Y$3480,5,FALSE)</f>
        <v>1</v>
      </c>
      <c r="N2427" t="str">
        <f>VLOOKUP(A2427,[1]Transactions!$A$2:$Y$3480,6,FALSE)</f>
        <v>Approved</v>
      </c>
      <c r="O2427" t="str">
        <f>VLOOKUP(A2427,[1]Transactions!$A$1:$Y$3480,7,FALSE)</f>
        <v>Giant Bicycles</v>
      </c>
      <c r="P2427" t="s">
        <v>43</v>
      </c>
      <c r="Q2427">
        <v>39</v>
      </c>
      <c r="R2427" t="s">
        <v>467</v>
      </c>
      <c r="S2427" t="s">
        <v>119</v>
      </c>
      <c r="T2427" t="s">
        <v>31</v>
      </c>
      <c r="U2427" t="s">
        <v>32</v>
      </c>
      <c r="V2427" t="s">
        <v>47</v>
      </c>
      <c r="W2427">
        <v>6</v>
      </c>
      <c r="X2427">
        <v>4</v>
      </c>
      <c r="Y2427">
        <v>5811.12</v>
      </c>
      <c r="Z2427">
        <v>3069.31</v>
      </c>
      <c r="AA2427">
        <v>57</v>
      </c>
      <c r="AB2427">
        <v>40</v>
      </c>
      <c r="AC2427">
        <v>4</v>
      </c>
      <c r="AD2427">
        <v>2741.81</v>
      </c>
      <c r="AE2427">
        <f t="shared" si="255"/>
        <v>3</v>
      </c>
      <c r="AF2427">
        <f t="shared" si="256"/>
        <v>4</v>
      </c>
      <c r="AG2427">
        <f t="shared" si="257"/>
        <v>3</v>
      </c>
      <c r="AH2427">
        <f t="shared" si="258"/>
        <v>343</v>
      </c>
      <c r="AI2427" t="str">
        <f t="shared" si="259"/>
        <v>Silver Customer</v>
      </c>
    </row>
    <row r="2428" spans="1:35" x14ac:dyDescent="0.3">
      <c r="A2428">
        <v>1497</v>
      </c>
      <c r="B2428" t="s">
        <v>7026</v>
      </c>
      <c r="C2428">
        <v>2251</v>
      </c>
      <c r="D2428" t="s">
        <v>24</v>
      </c>
      <c r="E2428" t="s">
        <v>25</v>
      </c>
      <c r="F2428">
        <v>8</v>
      </c>
      <c r="G2428" t="s">
        <v>7027</v>
      </c>
      <c r="H2428" t="s">
        <v>7028</v>
      </c>
      <c r="I2428" t="str">
        <f>VLOOKUP(A2428,[1]Transactions!$A$2:$Y$3480,8,FALSE)</f>
        <v>Standard</v>
      </c>
      <c r="J2428">
        <f>VLOOKUP(A2428,[1]Transactions!$A$2:$Y$3480,13,FALSE)</f>
        <v>802.26</v>
      </c>
      <c r="K2428" s="4">
        <f>VLOOKUP(A2428,[1]Transactions!$A$2:$Y$3480,14,FALSE)</f>
        <v>34071</v>
      </c>
      <c r="M2428" t="b">
        <f>VLOOKUP(A2428,[1]Transactions!$A$2:$Y$3480,5,FALSE)</f>
        <v>1</v>
      </c>
      <c r="N2428" t="str">
        <f>VLOOKUP(A2428,[1]Transactions!$A$2:$Y$3480,6,FALSE)</f>
        <v>Approved</v>
      </c>
      <c r="O2428" t="str">
        <f>VLOOKUP(A2428,[1]Transactions!$A$1:$Y$3480,7,FALSE)</f>
        <v>OHM Cycles</v>
      </c>
      <c r="P2428" t="s">
        <v>43</v>
      </c>
      <c r="Q2428">
        <v>70</v>
      </c>
      <c r="R2428" t="s">
        <v>1450</v>
      </c>
      <c r="S2428" t="s">
        <v>57</v>
      </c>
      <c r="T2428" t="s">
        <v>46</v>
      </c>
      <c r="U2428" t="s">
        <v>32</v>
      </c>
      <c r="V2428" t="s">
        <v>47</v>
      </c>
      <c r="W2428">
        <v>14</v>
      </c>
      <c r="X2428">
        <v>6</v>
      </c>
      <c r="Y2428">
        <v>6257.94</v>
      </c>
      <c r="Z2428">
        <v>3234.95</v>
      </c>
      <c r="AA2428">
        <v>46</v>
      </c>
      <c r="AB2428">
        <v>182</v>
      </c>
      <c r="AC2428">
        <v>6</v>
      </c>
      <c r="AD2428">
        <v>3022.99</v>
      </c>
      <c r="AE2428">
        <f t="shared" si="255"/>
        <v>1</v>
      </c>
      <c r="AF2428">
        <f t="shared" si="256"/>
        <v>3</v>
      </c>
      <c r="AG2428">
        <f t="shared" si="257"/>
        <v>2</v>
      </c>
      <c r="AH2428">
        <f t="shared" si="258"/>
        <v>132</v>
      </c>
      <c r="AI2428" t="str">
        <f t="shared" si="259"/>
        <v>Bronz customer</v>
      </c>
    </row>
    <row r="2429" spans="1:35" x14ac:dyDescent="0.3">
      <c r="A2429">
        <v>1987</v>
      </c>
      <c r="B2429" t="s">
        <v>7029</v>
      </c>
      <c r="C2429">
        <v>2093</v>
      </c>
      <c r="D2429" t="s">
        <v>24</v>
      </c>
      <c r="E2429" t="s">
        <v>25</v>
      </c>
      <c r="F2429">
        <v>12</v>
      </c>
      <c r="G2429" t="s">
        <v>7030</v>
      </c>
      <c r="H2429" t="s">
        <v>7031</v>
      </c>
      <c r="I2429" t="str">
        <f>VLOOKUP(A2429,[1]Transactions!$A$2:$Y$3480,8,FALSE)</f>
        <v>Standard</v>
      </c>
      <c r="J2429">
        <f>VLOOKUP(A2429,[1]Transactions!$A$2:$Y$3480,13,FALSE)</f>
        <v>195.33999999999992</v>
      </c>
      <c r="K2429" s="4">
        <f>VLOOKUP(A2429,[1]Transactions!$A$2:$Y$3480,14,FALSE)</f>
        <v>40303</v>
      </c>
      <c r="M2429" t="b">
        <f>VLOOKUP(A2429,[1]Transactions!$A$2:$Y$3480,5,FALSE)</f>
        <v>1</v>
      </c>
      <c r="N2429" t="str">
        <f>VLOOKUP(A2429,[1]Transactions!$A$2:$Y$3480,6,FALSE)</f>
        <v>Approved</v>
      </c>
      <c r="O2429" t="str">
        <f>VLOOKUP(A2429,[1]Transactions!$A$1:$Y$3480,7,FALSE)</f>
        <v>Trek Bicycles</v>
      </c>
      <c r="P2429" t="s">
        <v>28</v>
      </c>
      <c r="Q2429">
        <v>56</v>
      </c>
      <c r="R2429" t="s">
        <v>360</v>
      </c>
      <c r="S2429" t="s">
        <v>30</v>
      </c>
      <c r="T2429" t="s">
        <v>38</v>
      </c>
      <c r="U2429" t="s">
        <v>32</v>
      </c>
      <c r="V2429" t="s">
        <v>47</v>
      </c>
      <c r="W2429">
        <v>8</v>
      </c>
      <c r="X2429">
        <v>3</v>
      </c>
      <c r="Y2429">
        <v>2490.23</v>
      </c>
      <c r="Z2429">
        <v>1778.42</v>
      </c>
      <c r="AA2429">
        <v>64</v>
      </c>
      <c r="AB2429">
        <v>42</v>
      </c>
      <c r="AC2429">
        <v>3</v>
      </c>
      <c r="AD2429">
        <v>711.81</v>
      </c>
      <c r="AE2429">
        <f t="shared" si="255"/>
        <v>3</v>
      </c>
      <c r="AF2429">
        <f t="shared" si="256"/>
        <v>4</v>
      </c>
      <c r="AG2429">
        <f t="shared" si="257"/>
        <v>4</v>
      </c>
      <c r="AH2429">
        <f t="shared" si="258"/>
        <v>344</v>
      </c>
      <c r="AI2429" t="str">
        <f t="shared" si="259"/>
        <v>Silver Customer</v>
      </c>
    </row>
    <row r="2430" spans="1:35" x14ac:dyDescent="0.3">
      <c r="A2430">
        <v>2997</v>
      </c>
      <c r="B2430" t="s">
        <v>7032</v>
      </c>
      <c r="C2430">
        <v>4285</v>
      </c>
      <c r="D2430" t="s">
        <v>53</v>
      </c>
      <c r="E2430" t="s">
        <v>25</v>
      </c>
      <c r="F2430">
        <v>3</v>
      </c>
      <c r="G2430" t="s">
        <v>7033</v>
      </c>
      <c r="H2430" t="s">
        <v>7034</v>
      </c>
      <c r="I2430" t="str">
        <f>VLOOKUP(A2430,[1]Transactions!$A$2:$Y$3480,8,FALSE)</f>
        <v>Standard</v>
      </c>
      <c r="J2430">
        <f>VLOOKUP(A2430,[1]Transactions!$A$2:$Y$3480,13,FALSE)</f>
        <v>50.66</v>
      </c>
      <c r="K2430" s="4">
        <f>VLOOKUP(A2430,[1]Transactions!$A$2:$Y$3480,14,FALSE)</f>
        <v>42458</v>
      </c>
      <c r="M2430" t="b">
        <f>VLOOKUP(A2430,[1]Transactions!$A$2:$Y$3480,5,FALSE)</f>
        <v>0</v>
      </c>
      <c r="N2430" t="str">
        <f>VLOOKUP(A2430,[1]Transactions!$A$2:$Y$3480,6,FALSE)</f>
        <v>Approved</v>
      </c>
      <c r="O2430" t="str">
        <f>VLOOKUP(A2430,[1]Transactions!$A$1:$Y$3480,7,FALSE)</f>
        <v>Solex</v>
      </c>
      <c r="P2430" t="s">
        <v>43</v>
      </c>
      <c r="Q2430">
        <v>57</v>
      </c>
      <c r="R2430" t="s">
        <v>175</v>
      </c>
      <c r="S2430" t="s">
        <v>30</v>
      </c>
      <c r="T2430" t="s">
        <v>38</v>
      </c>
      <c r="U2430" t="s">
        <v>32</v>
      </c>
      <c r="V2430" t="s">
        <v>47</v>
      </c>
      <c r="W2430">
        <v>10</v>
      </c>
      <c r="X2430">
        <v>6</v>
      </c>
      <c r="Y2430">
        <v>5293.91</v>
      </c>
      <c r="Z2430">
        <v>3258.89</v>
      </c>
      <c r="AA2430">
        <v>47</v>
      </c>
      <c r="AB2430">
        <v>31</v>
      </c>
      <c r="AC2430">
        <v>6</v>
      </c>
      <c r="AD2430">
        <v>2035.02</v>
      </c>
      <c r="AE2430">
        <f t="shared" si="255"/>
        <v>3</v>
      </c>
      <c r="AF2430">
        <f t="shared" si="256"/>
        <v>3</v>
      </c>
      <c r="AG2430">
        <f t="shared" si="257"/>
        <v>3</v>
      </c>
      <c r="AH2430">
        <f t="shared" si="258"/>
        <v>333</v>
      </c>
      <c r="AI2430" t="str">
        <f t="shared" si="259"/>
        <v>Silver Customer</v>
      </c>
    </row>
    <row r="2431" spans="1:35" x14ac:dyDescent="0.3">
      <c r="A2431">
        <v>2064</v>
      </c>
      <c r="B2431" t="s">
        <v>7035</v>
      </c>
      <c r="C2431">
        <v>4701</v>
      </c>
      <c r="D2431" t="s">
        <v>53</v>
      </c>
      <c r="E2431" t="s">
        <v>25</v>
      </c>
      <c r="F2431">
        <v>3</v>
      </c>
      <c r="G2431" t="s">
        <v>7036</v>
      </c>
      <c r="H2431" t="s">
        <v>7037</v>
      </c>
      <c r="I2431" t="str">
        <f>VLOOKUP(A2431,[1]Transactions!$A$2:$Y$3480,8,FALSE)</f>
        <v>Standard</v>
      </c>
      <c r="J2431">
        <f>VLOOKUP(A2431,[1]Transactions!$A$2:$Y$3480,13,FALSE)</f>
        <v>1279.3999999999999</v>
      </c>
      <c r="K2431" s="4">
        <f>VLOOKUP(A2431,[1]Transactions!$A$2:$Y$3480,14,FALSE)</f>
        <v>39915</v>
      </c>
      <c r="M2431" t="b">
        <f>VLOOKUP(A2431,[1]Transactions!$A$2:$Y$3480,5,FALSE)</f>
        <v>0</v>
      </c>
      <c r="N2431" t="str">
        <f>VLOOKUP(A2431,[1]Transactions!$A$2:$Y$3480,6,FALSE)</f>
        <v>Approved</v>
      </c>
      <c r="O2431" t="str">
        <f>VLOOKUP(A2431,[1]Transactions!$A$1:$Y$3480,7,FALSE)</f>
        <v>WeareA2B</v>
      </c>
      <c r="P2431" t="s">
        <v>28</v>
      </c>
      <c r="Q2431">
        <v>99</v>
      </c>
      <c r="R2431" t="s">
        <v>1748</v>
      </c>
      <c r="S2431" t="s">
        <v>30</v>
      </c>
      <c r="T2431" t="s">
        <v>31</v>
      </c>
      <c r="U2431" t="s">
        <v>32</v>
      </c>
      <c r="V2431" t="s">
        <v>33</v>
      </c>
      <c r="W2431">
        <v>18</v>
      </c>
      <c r="X2431">
        <v>5</v>
      </c>
      <c r="Y2431">
        <v>5871.14</v>
      </c>
      <c r="Z2431">
        <v>2544.1</v>
      </c>
      <c r="AA2431">
        <v>51</v>
      </c>
      <c r="AB2431">
        <v>106</v>
      </c>
      <c r="AC2431">
        <v>5</v>
      </c>
      <c r="AD2431">
        <v>3327.04</v>
      </c>
      <c r="AE2431">
        <f t="shared" si="255"/>
        <v>1</v>
      </c>
      <c r="AF2431">
        <f>_xlfn.IFS(AC2431&gt;=14,1,AND(AC2431&lt;=14,AC2431&gt;7),2,AND(AC2431&lt;=7,AC2431&gt;=5),3,AND(AC2431&lt;=4,AC2431&gt;0),4)</f>
        <v>3</v>
      </c>
      <c r="AG2431">
        <f t="shared" si="257"/>
        <v>2</v>
      </c>
      <c r="AH2431">
        <f t="shared" si="258"/>
        <v>132</v>
      </c>
      <c r="AI2431" t="str">
        <f t="shared" si="259"/>
        <v>Bronz customer</v>
      </c>
    </row>
    <row r="2432" spans="1:35" x14ac:dyDescent="0.3">
      <c r="A2432">
        <v>3478</v>
      </c>
      <c r="B2432" t="s">
        <v>7038</v>
      </c>
      <c r="C2432">
        <v>2880</v>
      </c>
      <c r="D2432" t="s">
        <v>24</v>
      </c>
      <c r="E2432" t="s">
        <v>25</v>
      </c>
      <c r="F2432">
        <v>1</v>
      </c>
      <c r="G2432" t="s">
        <v>7039</v>
      </c>
      <c r="H2432" t="s">
        <v>7040</v>
      </c>
      <c r="I2432" t="str">
        <f>VLOOKUP(A2432,[1]Transactions!$A$2:$Y$3480,8,FALSE)</f>
        <v>Road</v>
      </c>
      <c r="J2432">
        <f>VLOOKUP(A2432,[1]Transactions!$A$2:$Y$3480,13,FALSE)</f>
        <v>129.01</v>
      </c>
      <c r="K2432" s="4">
        <f>VLOOKUP(A2432,[1]Transactions!$A$2:$Y$3480,14,FALSE)</f>
        <v>37539</v>
      </c>
      <c r="M2432" t="b">
        <f>VLOOKUP(A2432,[1]Transactions!$A$2:$Y$3480,5,FALSE)</f>
        <v>1</v>
      </c>
      <c r="N2432" t="str">
        <f>VLOOKUP(A2432,[1]Transactions!$A$2:$Y$3480,6,FALSE)</f>
        <v>Approved</v>
      </c>
      <c r="O2432" t="str">
        <f>VLOOKUP(A2432,[1]Transactions!$A$1:$Y$3480,7,FALSE)</f>
        <v>WeareA2B</v>
      </c>
      <c r="P2432" t="s">
        <v>28</v>
      </c>
      <c r="Q2432">
        <v>54</v>
      </c>
      <c r="R2432" t="s">
        <v>291</v>
      </c>
      <c r="S2432" t="s">
        <v>30</v>
      </c>
      <c r="T2432" t="s">
        <v>31</v>
      </c>
      <c r="U2432" t="s">
        <v>32</v>
      </c>
      <c r="V2432" t="s">
        <v>47</v>
      </c>
      <c r="W2432">
        <v>17</v>
      </c>
      <c r="X2432">
        <v>6</v>
      </c>
      <c r="Y2432">
        <v>6445.49</v>
      </c>
      <c r="Z2432">
        <v>2147.64</v>
      </c>
      <c r="AA2432">
        <v>34</v>
      </c>
      <c r="AB2432">
        <v>29</v>
      </c>
      <c r="AC2432">
        <v>6</v>
      </c>
      <c r="AD2432">
        <v>4297.8500000000004</v>
      </c>
      <c r="AE2432">
        <f t="shared" si="255"/>
        <v>3</v>
      </c>
      <c r="AF2432">
        <f t="shared" si="256"/>
        <v>3</v>
      </c>
      <c r="AG2432">
        <f t="shared" si="257"/>
        <v>1</v>
      </c>
      <c r="AH2432">
        <f t="shared" si="258"/>
        <v>331</v>
      </c>
      <c r="AI2432" t="str">
        <f t="shared" si="259"/>
        <v>Silver Customer</v>
      </c>
    </row>
    <row r="2433" spans="1:35" x14ac:dyDescent="0.3">
      <c r="A2433">
        <v>1585</v>
      </c>
      <c r="B2433" t="s">
        <v>7041</v>
      </c>
      <c r="C2433">
        <v>2099</v>
      </c>
      <c r="D2433" t="s">
        <v>24</v>
      </c>
      <c r="E2433" t="s">
        <v>25</v>
      </c>
      <c r="F2433">
        <v>10</v>
      </c>
      <c r="G2433" t="s">
        <v>7042</v>
      </c>
      <c r="H2433" t="s">
        <v>7043</v>
      </c>
      <c r="I2433" t="str">
        <f>VLOOKUP(A2433,[1]Transactions!$A$2:$Y$3480,8,FALSE)</f>
        <v>Standard</v>
      </c>
      <c r="J2433">
        <f>VLOOKUP(A2433,[1]Transactions!$A$2:$Y$3480,13,FALSE)</f>
        <v>583.2700000000001</v>
      </c>
      <c r="K2433" s="4">
        <f>VLOOKUP(A2433,[1]Transactions!$A$2:$Y$3480,14,FALSE)</f>
        <v>38750</v>
      </c>
      <c r="M2433" t="b">
        <f>VLOOKUP(A2433,[1]Transactions!$A$2:$Y$3480,5,FALSE)</f>
        <v>1</v>
      </c>
      <c r="N2433" t="str">
        <f>VLOOKUP(A2433,[1]Transactions!$A$2:$Y$3480,6,FALSE)</f>
        <v>Approved</v>
      </c>
      <c r="O2433" t="str">
        <f>VLOOKUP(A2433,[1]Transactions!$A$1:$Y$3480,7,FALSE)</f>
        <v>OHM Cycles</v>
      </c>
      <c r="P2433" t="s">
        <v>28</v>
      </c>
      <c r="Q2433">
        <v>87</v>
      </c>
      <c r="R2433" t="s">
        <v>88</v>
      </c>
      <c r="S2433" t="s">
        <v>30</v>
      </c>
      <c r="T2433" t="s">
        <v>31</v>
      </c>
      <c r="U2433" t="s">
        <v>32</v>
      </c>
      <c r="V2433" t="s">
        <v>33</v>
      </c>
      <c r="W2433">
        <v>5</v>
      </c>
      <c r="X2433">
        <v>8</v>
      </c>
      <c r="Y2433">
        <v>8002.97</v>
      </c>
      <c r="Z2433">
        <v>4541.32</v>
      </c>
      <c r="AA2433">
        <v>59</v>
      </c>
      <c r="AB2433">
        <v>37</v>
      </c>
      <c r="AC2433">
        <v>8</v>
      </c>
      <c r="AD2433">
        <v>3461.65</v>
      </c>
      <c r="AE2433">
        <f t="shared" si="255"/>
        <v>3</v>
      </c>
      <c r="AF2433">
        <f t="shared" si="256"/>
        <v>2</v>
      </c>
      <c r="AG2433">
        <f t="shared" si="257"/>
        <v>2</v>
      </c>
      <c r="AH2433">
        <f t="shared" si="258"/>
        <v>322</v>
      </c>
      <c r="AI2433" t="str">
        <f t="shared" si="259"/>
        <v>Silver Customer</v>
      </c>
    </row>
    <row r="2434" spans="1:35" x14ac:dyDescent="0.3">
      <c r="A2434">
        <v>2011</v>
      </c>
      <c r="B2434" t="s">
        <v>7044</v>
      </c>
      <c r="C2434">
        <v>2068</v>
      </c>
      <c r="D2434" t="s">
        <v>24</v>
      </c>
      <c r="E2434" t="s">
        <v>25</v>
      </c>
      <c r="F2434">
        <v>12</v>
      </c>
      <c r="G2434" t="s">
        <v>7045</v>
      </c>
      <c r="H2434" t="s">
        <v>7046</v>
      </c>
      <c r="I2434" t="str">
        <f>VLOOKUP(A2434,[1]Transactions!$A$2:$Y$3480,8,FALSE)</f>
        <v>Standard</v>
      </c>
      <c r="J2434">
        <f>VLOOKUP(A2434,[1]Transactions!$A$2:$Y$3480,13,FALSE)</f>
        <v>41.129999999999995</v>
      </c>
      <c r="K2434" s="4">
        <f>VLOOKUP(A2434,[1]Transactions!$A$2:$Y$3480,14,FALSE)</f>
        <v>37874</v>
      </c>
      <c r="M2434" t="b">
        <f>VLOOKUP(A2434,[1]Transactions!$A$2:$Y$3480,5,FALSE)</f>
        <v>0</v>
      </c>
      <c r="N2434" t="str">
        <f>VLOOKUP(A2434,[1]Transactions!$A$2:$Y$3480,6,FALSE)</f>
        <v>Approved</v>
      </c>
      <c r="O2434" t="str">
        <f>VLOOKUP(A2434,[1]Transactions!$A$1:$Y$3480,7,FALSE)</f>
        <v>Giant Bicycles</v>
      </c>
      <c r="P2434" t="s">
        <v>28</v>
      </c>
      <c r="Q2434">
        <v>68</v>
      </c>
      <c r="R2434" t="s">
        <v>658</v>
      </c>
      <c r="S2434" t="s">
        <v>119</v>
      </c>
      <c r="T2434" t="s">
        <v>46</v>
      </c>
      <c r="U2434" t="s">
        <v>32</v>
      </c>
      <c r="V2434" t="s">
        <v>33</v>
      </c>
      <c r="W2434">
        <v>12</v>
      </c>
      <c r="X2434">
        <v>3</v>
      </c>
      <c r="Y2434">
        <v>2057.8200000000002</v>
      </c>
      <c r="Z2434">
        <v>1497.34</v>
      </c>
      <c r="AA2434">
        <v>42</v>
      </c>
      <c r="AB2434">
        <v>315</v>
      </c>
      <c r="AC2434">
        <v>3</v>
      </c>
      <c r="AD2434">
        <v>560.48</v>
      </c>
      <c r="AE2434">
        <f t="shared" si="255"/>
        <v>1</v>
      </c>
      <c r="AF2434">
        <f t="shared" si="256"/>
        <v>4</v>
      </c>
      <c r="AG2434">
        <f t="shared" si="257"/>
        <v>4</v>
      </c>
      <c r="AH2434">
        <f t="shared" si="258"/>
        <v>144</v>
      </c>
      <c r="AI2434" t="str">
        <f t="shared" si="259"/>
        <v>Bronz customer</v>
      </c>
    </row>
    <row r="2435" spans="1:35" x14ac:dyDescent="0.3">
      <c r="A2435">
        <v>2716</v>
      </c>
      <c r="B2435" t="s">
        <v>7047</v>
      </c>
      <c r="C2435">
        <v>2112</v>
      </c>
      <c r="D2435" t="s">
        <v>24</v>
      </c>
      <c r="E2435" t="s">
        <v>25</v>
      </c>
      <c r="F2435">
        <v>11</v>
      </c>
      <c r="G2435" t="s">
        <v>7048</v>
      </c>
      <c r="I2435" t="str">
        <f>VLOOKUP(A2435,[1]Transactions!$A$2:$Y$3480,8,FALSE)</f>
        <v>Road</v>
      </c>
      <c r="J2435">
        <f>VLOOKUP(A2435,[1]Transactions!$A$2:$Y$3480,13,FALSE)</f>
        <v>830.2399999999999</v>
      </c>
      <c r="K2435" s="4">
        <f>VLOOKUP(A2435,[1]Transactions!$A$2:$Y$3480,14,FALSE)</f>
        <v>33364</v>
      </c>
      <c r="M2435" t="b">
        <f>VLOOKUP(A2435,[1]Transactions!$A$2:$Y$3480,5,FALSE)</f>
        <v>0</v>
      </c>
      <c r="N2435" t="str">
        <f>VLOOKUP(A2435,[1]Transactions!$A$2:$Y$3480,6,FALSE)</f>
        <v>Approved</v>
      </c>
      <c r="O2435" t="str">
        <f>VLOOKUP(A2435,[1]Transactions!$A$1:$Y$3480,7,FALSE)</f>
        <v>Norco Bicycles</v>
      </c>
      <c r="P2435" t="s">
        <v>43</v>
      </c>
      <c r="Q2435">
        <v>46</v>
      </c>
      <c r="R2435" t="s">
        <v>3681</v>
      </c>
      <c r="S2435" t="s">
        <v>96</v>
      </c>
      <c r="T2435" t="s">
        <v>31</v>
      </c>
      <c r="U2435" t="s">
        <v>32</v>
      </c>
      <c r="V2435" t="s">
        <v>47</v>
      </c>
      <c r="W2435">
        <v>7</v>
      </c>
      <c r="X2435">
        <v>4</v>
      </c>
      <c r="Y2435">
        <v>4529.24</v>
      </c>
      <c r="Z2435">
        <v>3493.19</v>
      </c>
      <c r="AA2435">
        <v>53</v>
      </c>
      <c r="AB2435">
        <v>143</v>
      </c>
      <c r="AC2435">
        <v>4</v>
      </c>
      <c r="AD2435">
        <v>1036.05</v>
      </c>
      <c r="AE2435">
        <f t="shared" ref="AE2435:AE2498" si="261">_xlfn.IFS(AB2435&gt;=85,1,AND(AB2435&lt;=81,AB2435&gt;44),2,AND(AB2435&lt;=44,AB2435&gt;17),3,AND(AB2435&lt;=18,AB2435&gt;0),4)</f>
        <v>1</v>
      </c>
      <c r="AF2435">
        <f t="shared" ref="AF2435:AF2498" si="262">_xlfn.IFS(AC2435&gt;=14,1,AND(AC2435&lt;=14,AC2435&gt;7),2,AND(AC2435&lt;=7,AC2435&gt;5),3,AND(AC2435&lt;=4,AC2435&gt;0),4)</f>
        <v>4</v>
      </c>
      <c r="AG2435">
        <f t="shared" ref="AG2435:AG2498" si="263">_xlfn.IFS(AD2435&gt;4273.398,1,AND(AD2435&lt;=4273.398,AD2435&gt;2918.195),2,AND(AD2435&lt;=2918.195,AD2435&gt;1905.948),3,AND(AD2435&lt;=1905.948,AD2435&gt;15.08),4)</f>
        <v>4</v>
      </c>
      <c r="AH2435">
        <f t="shared" ref="AH2435:AH2498" si="264">(100*AE2435+10*AF2435+AG2435)</f>
        <v>144</v>
      </c>
      <c r="AI2435" t="str">
        <f t="shared" ref="AI2435:AI2498" si="265">_xlfn.IFS(AH2435&gt;411,"Platinum Customer",AND(AH2435&lt;=411,AH2435&gt;311),"Silver Customer",AND(AH2435&lt;=311,AH2435&gt;144),"Gold Customerr",AND(AH2435&lt;=144,AH2435&gt;111),"Bronz customer")</f>
        <v>Bronz customer</v>
      </c>
    </row>
    <row r="2436" spans="1:35" x14ac:dyDescent="0.3">
      <c r="A2436">
        <v>138</v>
      </c>
      <c r="B2436" t="s">
        <v>7049</v>
      </c>
      <c r="C2436">
        <v>2033</v>
      </c>
      <c r="D2436" t="s">
        <v>24</v>
      </c>
      <c r="E2436" t="s">
        <v>25</v>
      </c>
      <c r="F2436">
        <v>9</v>
      </c>
      <c r="G2436" t="s">
        <v>7050</v>
      </c>
      <c r="H2436" t="s">
        <v>7051</v>
      </c>
      <c r="I2436" t="str">
        <f>VLOOKUP(A2436,[1]Transactions!$A$2:$Y$3480,8,FALSE)</f>
        <v>Standard</v>
      </c>
      <c r="J2436">
        <f>VLOOKUP(A2436,[1]Transactions!$A$2:$Y$3480,13,FALSE)</f>
        <v>834.93999999999994</v>
      </c>
      <c r="K2436" s="4">
        <f>VLOOKUP(A2436,[1]Transactions!$A$2:$Y$3480,14,FALSE)</f>
        <v>36833</v>
      </c>
      <c r="M2436" t="b">
        <f>VLOOKUP(A2436,[1]Transactions!$A$2:$Y$3480,5,FALSE)</f>
        <v>0</v>
      </c>
      <c r="N2436" t="str">
        <f>VLOOKUP(A2436,[1]Transactions!$A$2:$Y$3480,6,FALSE)</f>
        <v>Approved</v>
      </c>
      <c r="O2436" t="str">
        <f>VLOOKUP(A2436,[1]Transactions!$A$1:$Y$3480,7,FALSE)</f>
        <v>WeareA2B</v>
      </c>
      <c r="P2436" t="s">
        <v>28</v>
      </c>
      <c r="Q2436">
        <v>5</v>
      </c>
      <c r="R2436" t="s">
        <v>1053</v>
      </c>
      <c r="S2436" t="s">
        <v>45</v>
      </c>
      <c r="T2436" t="s">
        <v>38</v>
      </c>
      <c r="U2436" t="s">
        <v>32</v>
      </c>
      <c r="V2436" t="s">
        <v>33</v>
      </c>
      <c r="W2436">
        <v>13</v>
      </c>
      <c r="X2436">
        <v>7</v>
      </c>
      <c r="Y2436">
        <v>4927.3500000000004</v>
      </c>
      <c r="Z2436">
        <v>1550.23</v>
      </c>
      <c r="AA2436">
        <v>35</v>
      </c>
      <c r="AB2436">
        <v>64</v>
      </c>
      <c r="AC2436">
        <v>7</v>
      </c>
      <c r="AD2436">
        <v>3377.12</v>
      </c>
      <c r="AE2436">
        <f t="shared" si="261"/>
        <v>2</v>
      </c>
      <c r="AF2436">
        <f t="shared" si="262"/>
        <v>3</v>
      </c>
      <c r="AG2436">
        <f t="shared" si="263"/>
        <v>2</v>
      </c>
      <c r="AH2436">
        <f t="shared" si="264"/>
        <v>232</v>
      </c>
      <c r="AI2436" t="str">
        <f t="shared" si="265"/>
        <v>Gold Customerr</v>
      </c>
    </row>
    <row r="2437" spans="1:35" x14ac:dyDescent="0.3">
      <c r="A2437">
        <v>2934</v>
      </c>
      <c r="B2437" t="s">
        <v>7052</v>
      </c>
      <c r="C2437">
        <v>2471</v>
      </c>
      <c r="D2437" t="s">
        <v>24</v>
      </c>
      <c r="E2437" t="s">
        <v>25</v>
      </c>
      <c r="F2437">
        <v>2</v>
      </c>
      <c r="G2437" t="s">
        <v>7053</v>
      </c>
      <c r="H2437" t="s">
        <v>7054</v>
      </c>
      <c r="I2437" t="str">
        <f>VLOOKUP(A2437,[1]Transactions!$A$2:$Y$3480,8,FALSE)</f>
        <v>Touring</v>
      </c>
      <c r="J2437">
        <f>VLOOKUP(A2437,[1]Transactions!$A$2:$Y$3480,13,FALSE)</f>
        <v>1630.25</v>
      </c>
      <c r="K2437" s="4">
        <f>VLOOKUP(A2437,[1]Transactions!$A$2:$Y$3480,14,FALSE)</f>
        <v>42295</v>
      </c>
      <c r="M2437" t="b">
        <f>VLOOKUP(A2437,[1]Transactions!$A$2:$Y$3480,5,FALSE)</f>
        <v>0</v>
      </c>
      <c r="N2437" t="str">
        <f>VLOOKUP(A2437,[1]Transactions!$A$2:$Y$3480,6,FALSE)</f>
        <v>Approved</v>
      </c>
      <c r="O2437" t="str">
        <f>VLOOKUP(A2437,[1]Transactions!$A$1:$Y$3480,7,FALSE)</f>
        <v>WeareA2B</v>
      </c>
      <c r="P2437" t="s">
        <v>43</v>
      </c>
      <c r="Q2437">
        <v>26</v>
      </c>
      <c r="R2437" t="s">
        <v>2623</v>
      </c>
      <c r="S2437" t="s">
        <v>183</v>
      </c>
      <c r="T2437" t="s">
        <v>31</v>
      </c>
      <c r="U2437" t="s">
        <v>32</v>
      </c>
      <c r="V2437" t="s">
        <v>33</v>
      </c>
      <c r="W2437">
        <v>9</v>
      </c>
      <c r="X2437">
        <v>6</v>
      </c>
      <c r="Y2437">
        <v>7094.71</v>
      </c>
      <c r="Z2437">
        <v>3317.45</v>
      </c>
      <c r="AA2437">
        <v>34</v>
      </c>
      <c r="AB2437">
        <v>61</v>
      </c>
      <c r="AC2437">
        <v>6</v>
      </c>
      <c r="AD2437">
        <v>3777.26</v>
      </c>
      <c r="AE2437">
        <f t="shared" si="261"/>
        <v>2</v>
      </c>
      <c r="AF2437">
        <f t="shared" si="262"/>
        <v>3</v>
      </c>
      <c r="AG2437">
        <f t="shared" si="263"/>
        <v>2</v>
      </c>
      <c r="AH2437">
        <f t="shared" si="264"/>
        <v>232</v>
      </c>
      <c r="AI2437" t="str">
        <f t="shared" si="265"/>
        <v>Gold Customerr</v>
      </c>
    </row>
    <row r="2438" spans="1:35" x14ac:dyDescent="0.3">
      <c r="A2438">
        <v>3284</v>
      </c>
      <c r="B2438" t="s">
        <v>7055</v>
      </c>
      <c r="C2438">
        <v>3057</v>
      </c>
      <c r="D2438" t="s">
        <v>40</v>
      </c>
      <c r="E2438" t="s">
        <v>25</v>
      </c>
      <c r="F2438">
        <v>10</v>
      </c>
      <c r="G2438" t="s">
        <v>6224</v>
      </c>
      <c r="H2438" t="s">
        <v>7056</v>
      </c>
      <c r="I2438" t="str">
        <f>VLOOKUP(A2438,[1]Transactions!$A$2:$Y$3480,8,FALSE)</f>
        <v>Road</v>
      </c>
      <c r="J2438">
        <f>VLOOKUP(A2438,[1]Transactions!$A$2:$Y$3480,13,FALSE)</f>
        <v>450.77</v>
      </c>
      <c r="K2438" s="4">
        <f>VLOOKUP(A2438,[1]Transactions!$A$2:$Y$3480,14,FALSE)</f>
        <v>34170</v>
      </c>
      <c r="M2438" t="b">
        <f>VLOOKUP(A2438,[1]Transactions!$A$2:$Y$3480,5,FALSE)</f>
        <v>0</v>
      </c>
      <c r="N2438" t="str">
        <f>VLOOKUP(A2438,[1]Transactions!$A$2:$Y$3480,6,FALSE)</f>
        <v>Approved</v>
      </c>
      <c r="O2438" t="str">
        <f>VLOOKUP(A2438,[1]Transactions!$A$1:$Y$3480,7,FALSE)</f>
        <v>OHM Cycles</v>
      </c>
      <c r="P2438" t="s">
        <v>43</v>
      </c>
      <c r="Q2438">
        <v>98</v>
      </c>
      <c r="R2438" t="s">
        <v>607</v>
      </c>
      <c r="S2438" t="s">
        <v>57</v>
      </c>
      <c r="T2438" t="s">
        <v>38</v>
      </c>
      <c r="U2438" t="s">
        <v>32</v>
      </c>
      <c r="V2438" t="s">
        <v>47</v>
      </c>
      <c r="W2438">
        <v>2</v>
      </c>
      <c r="X2438">
        <v>6</v>
      </c>
      <c r="Y2438">
        <v>5886.76</v>
      </c>
      <c r="Z2438">
        <v>2917.72</v>
      </c>
      <c r="AA2438">
        <v>29</v>
      </c>
      <c r="AB2438">
        <v>278</v>
      </c>
      <c r="AC2438">
        <v>6</v>
      </c>
      <c r="AD2438">
        <v>2969.04</v>
      </c>
      <c r="AE2438">
        <f t="shared" si="261"/>
        <v>1</v>
      </c>
      <c r="AF2438">
        <f t="shared" si="262"/>
        <v>3</v>
      </c>
      <c r="AG2438">
        <f t="shared" si="263"/>
        <v>2</v>
      </c>
      <c r="AH2438">
        <f t="shared" si="264"/>
        <v>132</v>
      </c>
      <c r="AI2438" t="str">
        <f t="shared" si="265"/>
        <v>Bronz customer</v>
      </c>
    </row>
    <row r="2439" spans="1:35" x14ac:dyDescent="0.3">
      <c r="A2439">
        <v>2216</v>
      </c>
      <c r="B2439" t="s">
        <v>7057</v>
      </c>
      <c r="C2439">
        <v>2750</v>
      </c>
      <c r="D2439" t="s">
        <v>24</v>
      </c>
      <c r="E2439" t="s">
        <v>25</v>
      </c>
      <c r="F2439">
        <v>7</v>
      </c>
      <c r="G2439" t="s">
        <v>443</v>
      </c>
      <c r="H2439" t="s">
        <v>7058</v>
      </c>
      <c r="I2439" t="str">
        <f>VLOOKUP(A2439,[1]Transactions!$A$2:$Y$3480,8,FALSE)</f>
        <v>Standard</v>
      </c>
      <c r="J2439">
        <f>VLOOKUP(A2439,[1]Transactions!$A$2:$Y$3480,13,FALSE)</f>
        <v>1383.6100000000001</v>
      </c>
      <c r="K2439" s="4">
        <f>VLOOKUP(A2439,[1]Transactions!$A$2:$Y$3480,14,FALSE)</f>
        <v>40487</v>
      </c>
      <c r="M2439" t="b">
        <f>VLOOKUP(A2439,[1]Transactions!$A$2:$Y$3480,5,FALSE)</f>
        <v>1</v>
      </c>
      <c r="N2439" t="str">
        <f>VLOOKUP(A2439,[1]Transactions!$A$2:$Y$3480,6,FALSE)</f>
        <v>Approved</v>
      </c>
      <c r="O2439" t="str">
        <f>VLOOKUP(A2439,[1]Transactions!$A$1:$Y$3480,7,FALSE)</f>
        <v>Solex</v>
      </c>
      <c r="P2439" t="s">
        <v>43</v>
      </c>
      <c r="Q2439">
        <v>29</v>
      </c>
      <c r="R2439" t="s">
        <v>223</v>
      </c>
      <c r="S2439" t="s">
        <v>176</v>
      </c>
      <c r="T2439" t="s">
        <v>46</v>
      </c>
      <c r="U2439" t="s">
        <v>32</v>
      </c>
      <c r="V2439" t="s">
        <v>33</v>
      </c>
      <c r="W2439">
        <v>10</v>
      </c>
      <c r="X2439">
        <v>3</v>
      </c>
      <c r="Y2439">
        <v>3352.32</v>
      </c>
      <c r="Z2439">
        <v>1707.71</v>
      </c>
      <c r="AA2439">
        <v>58</v>
      </c>
      <c r="AB2439">
        <v>74</v>
      </c>
      <c r="AC2439">
        <v>3</v>
      </c>
      <c r="AD2439">
        <v>1644.61</v>
      </c>
      <c r="AE2439">
        <f t="shared" si="261"/>
        <v>2</v>
      </c>
      <c r="AF2439">
        <f t="shared" si="262"/>
        <v>4</v>
      </c>
      <c r="AG2439">
        <f t="shared" si="263"/>
        <v>4</v>
      </c>
      <c r="AH2439">
        <f t="shared" si="264"/>
        <v>244</v>
      </c>
      <c r="AI2439" t="str">
        <f t="shared" si="265"/>
        <v>Gold Customerr</v>
      </c>
    </row>
    <row r="2440" spans="1:35" x14ac:dyDescent="0.3">
      <c r="A2440">
        <v>608</v>
      </c>
      <c r="B2440" t="s">
        <v>7059</v>
      </c>
      <c r="C2440">
        <v>4504</v>
      </c>
      <c r="D2440" t="s">
        <v>53</v>
      </c>
      <c r="E2440" t="s">
        <v>25</v>
      </c>
      <c r="F2440">
        <v>6</v>
      </c>
      <c r="G2440" t="s">
        <v>7060</v>
      </c>
      <c r="H2440" t="s">
        <v>7061</v>
      </c>
      <c r="I2440" t="str">
        <f>VLOOKUP(A2440,[1]Transactions!$A$2:$Y$3480,8,FALSE)</f>
        <v>Standard</v>
      </c>
      <c r="J2440">
        <f>VLOOKUP(A2440,[1]Transactions!$A$2:$Y$3480,13,FALSE)</f>
        <v>1028.76</v>
      </c>
      <c r="K2440" s="4">
        <f>VLOOKUP(A2440,[1]Transactions!$A$2:$Y$3480,14,FALSE)</f>
        <v>42145</v>
      </c>
      <c r="M2440" t="b">
        <f>VLOOKUP(A2440,[1]Transactions!$A$2:$Y$3480,5,FALSE)</f>
        <v>0</v>
      </c>
      <c r="N2440" t="str">
        <f>VLOOKUP(A2440,[1]Transactions!$A$2:$Y$3480,6,FALSE)</f>
        <v>Approved</v>
      </c>
      <c r="O2440" t="str">
        <f>VLOOKUP(A2440,[1]Transactions!$A$1:$Y$3480,7,FALSE)</f>
        <v>WeareA2B</v>
      </c>
      <c r="P2440" t="s">
        <v>43</v>
      </c>
      <c r="Q2440">
        <v>55</v>
      </c>
      <c r="R2440" t="s">
        <v>1081</v>
      </c>
      <c r="S2440" t="s">
        <v>57</v>
      </c>
      <c r="T2440" t="s">
        <v>46</v>
      </c>
      <c r="U2440" t="s">
        <v>32</v>
      </c>
      <c r="V2440" t="s">
        <v>33</v>
      </c>
      <c r="W2440">
        <v>12</v>
      </c>
      <c r="X2440">
        <v>8</v>
      </c>
      <c r="Y2440">
        <v>9260.2900000000009</v>
      </c>
      <c r="Z2440">
        <v>5210.18</v>
      </c>
      <c r="AA2440">
        <v>40</v>
      </c>
      <c r="AB2440">
        <v>85</v>
      </c>
      <c r="AC2440">
        <v>8</v>
      </c>
      <c r="AD2440">
        <v>4050.11</v>
      </c>
      <c r="AE2440">
        <f t="shared" si="261"/>
        <v>1</v>
      </c>
      <c r="AF2440">
        <f t="shared" si="262"/>
        <v>2</v>
      </c>
      <c r="AG2440">
        <f t="shared" si="263"/>
        <v>2</v>
      </c>
      <c r="AH2440">
        <f t="shared" si="264"/>
        <v>122</v>
      </c>
      <c r="AI2440" t="str">
        <f t="shared" si="265"/>
        <v>Bronz customer</v>
      </c>
    </row>
    <row r="2441" spans="1:35" x14ac:dyDescent="0.3">
      <c r="A2441">
        <v>467</v>
      </c>
      <c r="B2441" t="s">
        <v>7062</v>
      </c>
      <c r="C2441">
        <v>2050</v>
      </c>
      <c r="D2441" t="s">
        <v>24</v>
      </c>
      <c r="E2441" t="s">
        <v>25</v>
      </c>
      <c r="F2441">
        <v>9</v>
      </c>
      <c r="G2441" t="s">
        <v>7063</v>
      </c>
      <c r="H2441" t="s">
        <v>7064</v>
      </c>
      <c r="I2441" t="str">
        <f>VLOOKUP(A2441,[1]Transactions!$A$2:$Y$3480,8,FALSE)</f>
        <v>Standard</v>
      </c>
      <c r="J2441">
        <f>VLOOKUP(A2441,[1]Transactions!$A$2:$Y$3480,13,FALSE)</f>
        <v>327.9799999999999</v>
      </c>
      <c r="K2441" s="4">
        <f>VLOOKUP(A2441,[1]Transactions!$A$2:$Y$3480,14,FALSE)</f>
        <v>34143</v>
      </c>
      <c r="M2441" t="b">
        <f>VLOOKUP(A2441,[1]Transactions!$A$2:$Y$3480,5,FALSE)</f>
        <v>0</v>
      </c>
      <c r="N2441" t="str">
        <f>VLOOKUP(A2441,[1]Transactions!$A$2:$Y$3480,6,FALSE)</f>
        <v>Approved</v>
      </c>
      <c r="O2441" t="str">
        <f>VLOOKUP(A2441,[1]Transactions!$A$1:$Y$3480,7,FALSE)</f>
        <v>Solex</v>
      </c>
      <c r="P2441" t="s">
        <v>28</v>
      </c>
      <c r="Q2441">
        <v>51</v>
      </c>
      <c r="R2441" t="s">
        <v>392</v>
      </c>
      <c r="S2441" t="s">
        <v>176</v>
      </c>
      <c r="T2441" t="s">
        <v>38</v>
      </c>
      <c r="U2441" t="s">
        <v>32</v>
      </c>
      <c r="V2441" t="s">
        <v>47</v>
      </c>
      <c r="W2441">
        <v>15</v>
      </c>
      <c r="X2441">
        <v>6</v>
      </c>
      <c r="Y2441">
        <v>7065.39</v>
      </c>
      <c r="Z2441">
        <v>3215.07</v>
      </c>
      <c r="AA2441">
        <v>66</v>
      </c>
      <c r="AB2441">
        <v>169</v>
      </c>
      <c r="AC2441">
        <v>6</v>
      </c>
      <c r="AD2441">
        <v>3850.32</v>
      </c>
      <c r="AE2441">
        <f t="shared" si="261"/>
        <v>1</v>
      </c>
      <c r="AF2441">
        <f t="shared" si="262"/>
        <v>3</v>
      </c>
      <c r="AG2441">
        <f t="shared" si="263"/>
        <v>2</v>
      </c>
      <c r="AH2441">
        <f t="shared" si="264"/>
        <v>132</v>
      </c>
      <c r="AI2441" t="str">
        <f t="shared" si="265"/>
        <v>Bronz customer</v>
      </c>
    </row>
    <row r="2442" spans="1:35" x14ac:dyDescent="0.3">
      <c r="A2442">
        <v>1782</v>
      </c>
      <c r="B2442" t="s">
        <v>7065</v>
      </c>
      <c r="C2442">
        <v>2011</v>
      </c>
      <c r="D2442" t="s">
        <v>24</v>
      </c>
      <c r="E2442" t="s">
        <v>25</v>
      </c>
      <c r="F2442">
        <v>6</v>
      </c>
      <c r="G2442" t="s">
        <v>7066</v>
      </c>
      <c r="H2442" t="s">
        <v>7067</v>
      </c>
      <c r="I2442" t="str">
        <f>VLOOKUP(A2442,[1]Transactions!$A$2:$Y$3480,8,FALSE)</f>
        <v>Road</v>
      </c>
      <c r="J2442">
        <f>VLOOKUP(A2442,[1]Transactions!$A$2:$Y$3480,13,FALSE)</f>
        <v>1295.43</v>
      </c>
      <c r="K2442" s="4">
        <f>VLOOKUP(A2442,[1]Transactions!$A$2:$Y$3480,14,FALSE)</f>
        <v>37823</v>
      </c>
      <c r="M2442" t="b">
        <f>VLOOKUP(A2442,[1]Transactions!$A$2:$Y$3480,5,FALSE)</f>
        <v>1</v>
      </c>
      <c r="N2442" t="str">
        <f>VLOOKUP(A2442,[1]Transactions!$A$2:$Y$3480,6,FALSE)</f>
        <v>Approved</v>
      </c>
      <c r="O2442" t="str">
        <f>VLOOKUP(A2442,[1]Transactions!$A$1:$Y$3480,7,FALSE)</f>
        <v>Trek Bicycles</v>
      </c>
      <c r="P2442" t="s">
        <v>28</v>
      </c>
      <c r="Q2442">
        <v>47</v>
      </c>
      <c r="R2442" t="s">
        <v>88</v>
      </c>
      <c r="S2442" t="s">
        <v>30</v>
      </c>
      <c r="T2442" t="s">
        <v>38</v>
      </c>
      <c r="U2442" t="s">
        <v>32</v>
      </c>
      <c r="V2442" t="s">
        <v>33</v>
      </c>
      <c r="W2442">
        <v>9</v>
      </c>
      <c r="X2442">
        <v>5</v>
      </c>
      <c r="Y2442">
        <v>7342.2</v>
      </c>
      <c r="Z2442">
        <v>4179.5600000000004</v>
      </c>
      <c r="AA2442">
        <v>53</v>
      </c>
      <c r="AB2442">
        <v>81</v>
      </c>
      <c r="AC2442">
        <v>5</v>
      </c>
      <c r="AD2442">
        <v>3162.64</v>
      </c>
      <c r="AE2442">
        <f t="shared" si="261"/>
        <v>2</v>
      </c>
      <c r="AF2442">
        <f>_xlfn.IFS(AC2442&gt;=14,1,AND(AC2442&lt;=14,AC2442&gt;7),2,AND(AC2442&lt;=7,AC2442&gt;=5),3,AND(AC2442&lt;=4,AC2442&gt;0),4)</f>
        <v>3</v>
      </c>
      <c r="AG2442">
        <f t="shared" si="263"/>
        <v>2</v>
      </c>
      <c r="AH2442">
        <f t="shared" si="264"/>
        <v>232</v>
      </c>
      <c r="AI2442" t="str">
        <f t="shared" si="265"/>
        <v>Gold Customerr</v>
      </c>
    </row>
    <row r="2443" spans="1:35" x14ac:dyDescent="0.3">
      <c r="A2443">
        <v>2743</v>
      </c>
      <c r="B2443" t="s">
        <v>7068</v>
      </c>
      <c r="C2443">
        <v>2113</v>
      </c>
      <c r="D2443" t="s">
        <v>24</v>
      </c>
      <c r="E2443" t="s">
        <v>25</v>
      </c>
      <c r="F2443">
        <v>11</v>
      </c>
      <c r="G2443" t="s">
        <v>7069</v>
      </c>
      <c r="H2443" t="s">
        <v>7070</v>
      </c>
      <c r="I2443" t="str">
        <f>VLOOKUP(A2443,[1]Transactions!$A$2:$Y$3480,8,FALSE)</f>
        <v>Standard</v>
      </c>
      <c r="J2443">
        <f>VLOOKUP(A2443,[1]Transactions!$A$2:$Y$3480,13,FALSE)</f>
        <v>198.29000000000002</v>
      </c>
      <c r="K2443" s="4">
        <f>VLOOKUP(A2443,[1]Transactions!$A$2:$Y$3480,14,FALSE)</f>
        <v>42105</v>
      </c>
      <c r="M2443" t="b">
        <f>VLOOKUP(A2443,[1]Transactions!$A$2:$Y$3480,5,FALSE)</f>
        <v>0</v>
      </c>
      <c r="N2443" t="str">
        <f>VLOOKUP(A2443,[1]Transactions!$A$2:$Y$3480,6,FALSE)</f>
        <v>Approved</v>
      </c>
      <c r="O2443" t="str">
        <f>VLOOKUP(A2443,[1]Transactions!$A$1:$Y$3480,7,FALSE)</f>
        <v>Trek Bicycles</v>
      </c>
      <c r="P2443" t="s">
        <v>28</v>
      </c>
      <c r="Q2443">
        <v>67</v>
      </c>
      <c r="R2443" t="s">
        <v>317</v>
      </c>
      <c r="S2443" t="s">
        <v>30</v>
      </c>
      <c r="T2443" t="s">
        <v>46</v>
      </c>
      <c r="U2443" t="s">
        <v>32</v>
      </c>
      <c r="V2443" t="s">
        <v>33</v>
      </c>
      <c r="W2443">
        <v>20</v>
      </c>
      <c r="X2443">
        <v>2</v>
      </c>
      <c r="Y2443">
        <v>2956.8</v>
      </c>
      <c r="Z2443">
        <v>1528.18</v>
      </c>
      <c r="AA2443">
        <v>41</v>
      </c>
      <c r="AB2443">
        <v>46</v>
      </c>
      <c r="AC2443">
        <v>2</v>
      </c>
      <c r="AD2443">
        <v>1428.62</v>
      </c>
      <c r="AE2443">
        <f t="shared" si="261"/>
        <v>2</v>
      </c>
      <c r="AF2443">
        <f t="shared" si="262"/>
        <v>4</v>
      </c>
      <c r="AG2443">
        <f t="shared" si="263"/>
        <v>4</v>
      </c>
      <c r="AH2443">
        <f t="shared" si="264"/>
        <v>244</v>
      </c>
      <c r="AI2443" t="str">
        <f t="shared" si="265"/>
        <v>Gold Customerr</v>
      </c>
    </row>
    <row r="2444" spans="1:35" x14ac:dyDescent="0.3">
      <c r="A2444">
        <v>2223</v>
      </c>
      <c r="B2444" t="s">
        <v>7071</v>
      </c>
      <c r="C2444">
        <v>3006</v>
      </c>
      <c r="D2444" t="s">
        <v>40</v>
      </c>
      <c r="E2444" t="s">
        <v>25</v>
      </c>
      <c r="F2444">
        <v>5</v>
      </c>
      <c r="G2444" t="s">
        <v>5489</v>
      </c>
      <c r="H2444" t="s">
        <v>7072</v>
      </c>
      <c r="I2444" t="str">
        <f>VLOOKUP(A2444,[1]Transactions!$A$2:$Y$3480,8,FALSE)</f>
        <v>Road</v>
      </c>
      <c r="J2444">
        <f>VLOOKUP(A2444,[1]Transactions!$A$2:$Y$3480,13,FALSE)</f>
        <v>4.8</v>
      </c>
      <c r="K2444" s="4">
        <f>VLOOKUP(A2444,[1]Transactions!$A$2:$Y$3480,14,FALSE)</f>
        <v>34115</v>
      </c>
      <c r="M2444" t="b">
        <f>VLOOKUP(A2444,[1]Transactions!$A$2:$Y$3480,5,FALSE)</f>
        <v>1</v>
      </c>
      <c r="N2444" t="str">
        <f>VLOOKUP(A2444,[1]Transactions!$A$2:$Y$3480,6,FALSE)</f>
        <v>Approved</v>
      </c>
      <c r="O2444" t="str">
        <f>VLOOKUP(A2444,[1]Transactions!$A$1:$Y$3480,7,FALSE)</f>
        <v>OHM Cycles</v>
      </c>
      <c r="P2444" t="s">
        <v>43</v>
      </c>
      <c r="Q2444">
        <v>38</v>
      </c>
      <c r="R2444" t="s">
        <v>118</v>
      </c>
      <c r="S2444" t="s">
        <v>30</v>
      </c>
      <c r="T2444" t="s">
        <v>31</v>
      </c>
      <c r="U2444" t="s">
        <v>32</v>
      </c>
      <c r="V2444" t="s">
        <v>47</v>
      </c>
      <c r="W2444">
        <v>12</v>
      </c>
      <c r="X2444">
        <v>7</v>
      </c>
      <c r="Y2444">
        <v>5883.75</v>
      </c>
      <c r="Z2444">
        <v>2345.33</v>
      </c>
      <c r="AA2444">
        <v>39</v>
      </c>
      <c r="AB2444">
        <v>54</v>
      </c>
      <c r="AC2444">
        <v>7</v>
      </c>
      <c r="AD2444">
        <v>3538.42</v>
      </c>
      <c r="AE2444">
        <f t="shared" si="261"/>
        <v>2</v>
      </c>
      <c r="AF2444">
        <f t="shared" si="262"/>
        <v>3</v>
      </c>
      <c r="AG2444">
        <f t="shared" si="263"/>
        <v>2</v>
      </c>
      <c r="AH2444">
        <f t="shared" si="264"/>
        <v>232</v>
      </c>
      <c r="AI2444" t="str">
        <f t="shared" si="265"/>
        <v>Gold Customerr</v>
      </c>
    </row>
    <row r="2445" spans="1:35" x14ac:dyDescent="0.3">
      <c r="A2445">
        <v>2003</v>
      </c>
      <c r="B2445" t="s">
        <v>7073</v>
      </c>
      <c r="C2445">
        <v>4500</v>
      </c>
      <c r="D2445" t="s">
        <v>53</v>
      </c>
      <c r="E2445" t="s">
        <v>25</v>
      </c>
      <c r="F2445">
        <v>7</v>
      </c>
      <c r="G2445" t="s">
        <v>7074</v>
      </c>
      <c r="H2445" t="s">
        <v>7075</v>
      </c>
      <c r="I2445" t="str">
        <f>VLOOKUP(A2445,[1]Transactions!$A$2:$Y$3480,8,FALSE)</f>
        <v>Standard</v>
      </c>
      <c r="J2445">
        <f>VLOOKUP(A2445,[1]Transactions!$A$2:$Y$3480,13,FALSE)</f>
        <v>1028.76</v>
      </c>
      <c r="K2445" s="4">
        <f>VLOOKUP(A2445,[1]Transactions!$A$2:$Y$3480,14,FALSE)</f>
        <v>42145</v>
      </c>
      <c r="M2445" t="b">
        <f>VLOOKUP(A2445,[1]Transactions!$A$2:$Y$3480,5,FALSE)</f>
        <v>1</v>
      </c>
      <c r="N2445" t="str">
        <f>VLOOKUP(A2445,[1]Transactions!$A$2:$Y$3480,6,FALSE)</f>
        <v>Approved</v>
      </c>
      <c r="O2445" t="str">
        <f>VLOOKUP(A2445,[1]Transactions!$A$1:$Y$3480,7,FALSE)</f>
        <v>WeareA2B</v>
      </c>
      <c r="P2445" t="s">
        <v>43</v>
      </c>
      <c r="Q2445">
        <v>80</v>
      </c>
      <c r="R2445" t="s">
        <v>3815</v>
      </c>
      <c r="S2445" t="s">
        <v>119</v>
      </c>
      <c r="T2445" t="s">
        <v>46</v>
      </c>
      <c r="U2445" t="s">
        <v>32</v>
      </c>
      <c r="V2445" t="s">
        <v>33</v>
      </c>
      <c r="W2445">
        <v>8</v>
      </c>
      <c r="X2445">
        <v>2</v>
      </c>
      <c r="Y2445">
        <v>1821.05</v>
      </c>
      <c r="Z2445">
        <v>1606.68</v>
      </c>
      <c r="AA2445">
        <v>58</v>
      </c>
      <c r="AB2445">
        <v>219</v>
      </c>
      <c r="AC2445">
        <v>2</v>
      </c>
      <c r="AD2445">
        <v>214.37</v>
      </c>
      <c r="AE2445">
        <f t="shared" si="261"/>
        <v>1</v>
      </c>
      <c r="AF2445">
        <f t="shared" si="262"/>
        <v>4</v>
      </c>
      <c r="AG2445">
        <f t="shared" si="263"/>
        <v>4</v>
      </c>
      <c r="AH2445">
        <f t="shared" si="264"/>
        <v>144</v>
      </c>
      <c r="AI2445" t="str">
        <f t="shared" si="265"/>
        <v>Bronz customer</v>
      </c>
    </row>
    <row r="2446" spans="1:35" x14ac:dyDescent="0.3">
      <c r="A2446">
        <v>2389</v>
      </c>
      <c r="B2446" t="s">
        <v>7076</v>
      </c>
      <c r="C2446">
        <v>2758</v>
      </c>
      <c r="D2446" t="s">
        <v>24</v>
      </c>
      <c r="E2446" t="s">
        <v>25</v>
      </c>
      <c r="F2446">
        <v>8</v>
      </c>
      <c r="G2446" t="s">
        <v>394</v>
      </c>
      <c r="H2446" t="s">
        <v>7077</v>
      </c>
      <c r="I2446" t="str">
        <f>VLOOKUP(A2446,[1]Transactions!$A$2:$Y$3480,8,FALSE)</f>
        <v>Standard</v>
      </c>
      <c r="J2446">
        <f>VLOOKUP(A2446,[1]Transactions!$A$2:$Y$3480,13,FALSE)</f>
        <v>737.17000000000007</v>
      </c>
      <c r="K2446" s="4">
        <f>VLOOKUP(A2446,[1]Transactions!$A$2:$Y$3480,14,FALSE)</f>
        <v>37499</v>
      </c>
      <c r="M2446" t="b">
        <f>VLOOKUP(A2446,[1]Transactions!$A$2:$Y$3480,5,FALSE)</f>
        <v>0</v>
      </c>
      <c r="N2446" t="str">
        <f>VLOOKUP(A2446,[1]Transactions!$A$2:$Y$3480,6,FALSE)</f>
        <v>Approved</v>
      </c>
      <c r="O2446" t="str">
        <f>VLOOKUP(A2446,[1]Transactions!$A$1:$Y$3480,7,FALSE)</f>
        <v>Solex</v>
      </c>
      <c r="P2446" t="s">
        <v>28</v>
      </c>
      <c r="Q2446">
        <v>18</v>
      </c>
      <c r="R2446" t="s">
        <v>123</v>
      </c>
      <c r="S2446" t="s">
        <v>57</v>
      </c>
      <c r="T2446" t="s">
        <v>46</v>
      </c>
      <c r="U2446" t="s">
        <v>32</v>
      </c>
      <c r="V2446" t="s">
        <v>47</v>
      </c>
      <c r="W2446">
        <v>7</v>
      </c>
      <c r="X2446">
        <v>3</v>
      </c>
      <c r="Y2446">
        <v>2456.1799999999998</v>
      </c>
      <c r="Z2446">
        <v>1425.99</v>
      </c>
      <c r="AA2446">
        <v>46</v>
      </c>
      <c r="AB2446">
        <v>8</v>
      </c>
      <c r="AC2446">
        <v>3</v>
      </c>
      <c r="AD2446">
        <v>1030.19</v>
      </c>
      <c r="AE2446">
        <f t="shared" si="261"/>
        <v>4</v>
      </c>
      <c r="AF2446">
        <f t="shared" si="262"/>
        <v>4</v>
      </c>
      <c r="AG2446">
        <f t="shared" si="263"/>
        <v>4</v>
      </c>
      <c r="AH2446">
        <f t="shared" si="264"/>
        <v>444</v>
      </c>
      <c r="AI2446" t="str">
        <f t="shared" si="265"/>
        <v>Platinum Customer</v>
      </c>
    </row>
    <row r="2447" spans="1:35" x14ac:dyDescent="0.3">
      <c r="A2447">
        <v>1518</v>
      </c>
      <c r="B2447" t="s">
        <v>7078</v>
      </c>
      <c r="C2447">
        <v>2207</v>
      </c>
      <c r="D2447" t="s">
        <v>24</v>
      </c>
      <c r="E2447" t="s">
        <v>25</v>
      </c>
      <c r="F2447">
        <v>8</v>
      </c>
      <c r="G2447" t="s">
        <v>7079</v>
      </c>
      <c r="H2447" t="s">
        <v>7080</v>
      </c>
      <c r="I2447" t="str">
        <f>VLOOKUP(A2447,[1]Transactions!$A$2:$Y$3480,8,FALSE)</f>
        <v>Standard</v>
      </c>
      <c r="J2447">
        <f>VLOOKUP(A2447,[1]Transactions!$A$2:$Y$3480,13,FALSE)</f>
        <v>1230.27</v>
      </c>
      <c r="K2447" s="4">
        <f>VLOOKUP(A2447,[1]Transactions!$A$2:$Y$3480,14,FALSE)</f>
        <v>34071</v>
      </c>
      <c r="M2447" t="b">
        <f>VLOOKUP(A2447,[1]Transactions!$A$2:$Y$3480,5,FALSE)</f>
        <v>0</v>
      </c>
      <c r="N2447" t="str">
        <f>VLOOKUP(A2447,[1]Transactions!$A$2:$Y$3480,6,FALSE)</f>
        <v>Approved</v>
      </c>
      <c r="O2447" t="str">
        <f>VLOOKUP(A2447,[1]Transactions!$A$1:$Y$3480,7,FALSE)</f>
        <v>Giant Bicycles</v>
      </c>
      <c r="P2447" t="s">
        <v>28</v>
      </c>
      <c r="Q2447">
        <v>66</v>
      </c>
      <c r="R2447" t="s">
        <v>72</v>
      </c>
      <c r="S2447" t="s">
        <v>176</v>
      </c>
      <c r="T2447" t="s">
        <v>38</v>
      </c>
      <c r="U2447" t="s">
        <v>32</v>
      </c>
      <c r="V2447" t="s">
        <v>47</v>
      </c>
      <c r="W2447">
        <v>18</v>
      </c>
      <c r="X2447">
        <v>4</v>
      </c>
      <c r="Y2447">
        <v>4780.57</v>
      </c>
      <c r="Z2447">
        <v>3414.78</v>
      </c>
      <c r="AA2447">
        <v>49</v>
      </c>
      <c r="AB2447">
        <v>91</v>
      </c>
      <c r="AC2447">
        <v>4</v>
      </c>
      <c r="AD2447">
        <v>1365.79</v>
      </c>
      <c r="AE2447">
        <f t="shared" si="261"/>
        <v>1</v>
      </c>
      <c r="AF2447">
        <f t="shared" si="262"/>
        <v>4</v>
      </c>
      <c r="AG2447">
        <f t="shared" si="263"/>
        <v>4</v>
      </c>
      <c r="AH2447">
        <f t="shared" si="264"/>
        <v>144</v>
      </c>
      <c r="AI2447" t="str">
        <f t="shared" si="265"/>
        <v>Bronz customer</v>
      </c>
    </row>
    <row r="2448" spans="1:35" x14ac:dyDescent="0.3">
      <c r="A2448">
        <v>2956</v>
      </c>
      <c r="B2448" t="s">
        <v>7081</v>
      </c>
      <c r="C2448">
        <v>2166</v>
      </c>
      <c r="D2448" t="s">
        <v>24</v>
      </c>
      <c r="E2448" t="s">
        <v>25</v>
      </c>
      <c r="F2448">
        <v>9</v>
      </c>
      <c r="G2448" t="s">
        <v>2761</v>
      </c>
      <c r="H2448" t="s">
        <v>7082</v>
      </c>
      <c r="I2448" t="str">
        <f>VLOOKUP(A2448,[1]Transactions!$A$2:$Y$3480,8,FALSE)</f>
        <v>Standard</v>
      </c>
      <c r="J2448">
        <f>VLOOKUP(A2448,[1]Transactions!$A$2:$Y$3480,13,FALSE)</f>
        <v>1279.3999999999999</v>
      </c>
      <c r="K2448" s="4">
        <f>VLOOKUP(A2448,[1]Transactions!$A$2:$Y$3480,14,FALSE)</f>
        <v>39915</v>
      </c>
      <c r="M2448" t="b">
        <f>VLOOKUP(A2448,[1]Transactions!$A$2:$Y$3480,5,FALSE)</f>
        <v>0</v>
      </c>
      <c r="N2448" t="str">
        <f>VLOOKUP(A2448,[1]Transactions!$A$2:$Y$3480,6,FALSE)</f>
        <v>Approved</v>
      </c>
      <c r="O2448" t="str">
        <f>VLOOKUP(A2448,[1]Transactions!$A$1:$Y$3480,7,FALSE)</f>
        <v>WeareA2B</v>
      </c>
      <c r="P2448" t="s">
        <v>28</v>
      </c>
      <c r="Q2448">
        <v>17</v>
      </c>
      <c r="R2448" t="s">
        <v>291</v>
      </c>
      <c r="S2448" t="s">
        <v>183</v>
      </c>
      <c r="T2448" t="s">
        <v>31</v>
      </c>
      <c r="U2448" t="s">
        <v>32</v>
      </c>
      <c r="V2448" t="s">
        <v>33</v>
      </c>
      <c r="W2448">
        <v>19</v>
      </c>
      <c r="X2448">
        <v>7</v>
      </c>
      <c r="Y2448">
        <v>5810.69</v>
      </c>
      <c r="Z2448">
        <v>3127.02</v>
      </c>
      <c r="AA2448">
        <v>60</v>
      </c>
      <c r="AB2448">
        <v>97</v>
      </c>
      <c r="AC2448">
        <v>7</v>
      </c>
      <c r="AD2448">
        <v>2683.67</v>
      </c>
      <c r="AE2448">
        <f t="shared" si="261"/>
        <v>1</v>
      </c>
      <c r="AF2448">
        <f t="shared" si="262"/>
        <v>3</v>
      </c>
      <c r="AG2448">
        <f t="shared" si="263"/>
        <v>3</v>
      </c>
      <c r="AH2448">
        <f t="shared" si="264"/>
        <v>133</v>
      </c>
      <c r="AI2448" t="str">
        <f t="shared" si="265"/>
        <v>Bronz customer</v>
      </c>
    </row>
    <row r="2449" spans="1:35" x14ac:dyDescent="0.3">
      <c r="A2449">
        <v>2152</v>
      </c>
      <c r="B2449" t="s">
        <v>7083</v>
      </c>
      <c r="C2449">
        <v>3071</v>
      </c>
      <c r="D2449" t="s">
        <v>40</v>
      </c>
      <c r="E2449" t="s">
        <v>25</v>
      </c>
      <c r="F2449">
        <v>10</v>
      </c>
      <c r="G2449" t="s">
        <v>7084</v>
      </c>
      <c r="H2449" t="s">
        <v>7085</v>
      </c>
      <c r="I2449" t="str">
        <f>VLOOKUP(A2449,[1]Transactions!$A$2:$Y$3480,8,FALSE)</f>
        <v>Standard</v>
      </c>
      <c r="J2449">
        <f>VLOOKUP(A2449,[1]Transactions!$A$2:$Y$3480,13,FALSE)</f>
        <v>1069.5500000000002</v>
      </c>
      <c r="K2449" s="4">
        <f>VLOOKUP(A2449,[1]Transactions!$A$2:$Y$3480,14,FALSE)</f>
        <v>38216</v>
      </c>
      <c r="M2449" t="b">
        <f>VLOOKUP(A2449,[1]Transactions!$A$2:$Y$3480,5,FALSE)</f>
        <v>0</v>
      </c>
      <c r="N2449" t="str">
        <f>VLOOKUP(A2449,[1]Transactions!$A$2:$Y$3480,6,FALSE)</f>
        <v>Approved</v>
      </c>
      <c r="O2449" t="str">
        <f>VLOOKUP(A2449,[1]Transactions!$A$1:$Y$3480,7,FALSE)</f>
        <v>WeareA2B</v>
      </c>
      <c r="P2449" t="s">
        <v>43</v>
      </c>
      <c r="Q2449">
        <v>40</v>
      </c>
      <c r="R2449" t="s">
        <v>2684</v>
      </c>
      <c r="S2449" t="s">
        <v>119</v>
      </c>
      <c r="T2449" t="s">
        <v>31</v>
      </c>
      <c r="U2449" t="s">
        <v>32</v>
      </c>
      <c r="V2449" t="s">
        <v>33</v>
      </c>
      <c r="W2449">
        <v>19</v>
      </c>
      <c r="X2449">
        <v>9</v>
      </c>
      <c r="Y2449">
        <v>9894.84</v>
      </c>
      <c r="Z2449">
        <v>5613.76</v>
      </c>
      <c r="AA2449">
        <v>51</v>
      </c>
      <c r="AB2449">
        <v>1</v>
      </c>
      <c r="AC2449">
        <v>9</v>
      </c>
      <c r="AD2449">
        <v>4281.08</v>
      </c>
      <c r="AE2449">
        <f t="shared" si="261"/>
        <v>4</v>
      </c>
      <c r="AF2449">
        <f t="shared" si="262"/>
        <v>2</v>
      </c>
      <c r="AG2449">
        <f t="shared" si="263"/>
        <v>1</v>
      </c>
      <c r="AH2449">
        <f t="shared" si="264"/>
        <v>421</v>
      </c>
      <c r="AI2449" t="str">
        <f t="shared" si="265"/>
        <v>Platinum Customer</v>
      </c>
    </row>
    <row r="2450" spans="1:35" x14ac:dyDescent="0.3">
      <c r="A2450">
        <v>341</v>
      </c>
      <c r="B2450" t="s">
        <v>7086</v>
      </c>
      <c r="C2450">
        <v>2759</v>
      </c>
      <c r="D2450" t="s">
        <v>24</v>
      </c>
      <c r="E2450" t="s">
        <v>25</v>
      </c>
      <c r="F2450">
        <v>8</v>
      </c>
      <c r="G2450" t="s">
        <v>7087</v>
      </c>
      <c r="H2450" t="s">
        <v>477</v>
      </c>
      <c r="I2450" t="str">
        <f>VLOOKUP(A2450,[1]Transactions!$A$2:$Y$3480,8,FALSE)</f>
        <v>Standard</v>
      </c>
      <c r="J2450">
        <f>VLOOKUP(A2450,[1]Transactions!$A$2:$Y$3480,13,FALSE)</f>
        <v>448.67999999999995</v>
      </c>
      <c r="K2450" s="4">
        <f>VLOOKUP(A2450,[1]Transactions!$A$2:$Y$3480,14,FALSE)</f>
        <v>38573</v>
      </c>
      <c r="M2450" t="b">
        <f>VLOOKUP(A2450,[1]Transactions!$A$2:$Y$3480,5,FALSE)</f>
        <v>0</v>
      </c>
      <c r="N2450" t="str">
        <f>VLOOKUP(A2450,[1]Transactions!$A$2:$Y$3480,6,FALSE)</f>
        <v>Approved</v>
      </c>
      <c r="O2450" t="str">
        <f>VLOOKUP(A2450,[1]Transactions!$A$1:$Y$3480,7,FALSE)</f>
        <v>Giant Bicycles</v>
      </c>
      <c r="P2450" t="s">
        <v>28</v>
      </c>
      <c r="Q2450">
        <v>10</v>
      </c>
      <c r="R2450" t="s">
        <v>463</v>
      </c>
      <c r="S2450" t="s">
        <v>45</v>
      </c>
      <c r="T2450" t="s">
        <v>31</v>
      </c>
      <c r="U2450" t="s">
        <v>32</v>
      </c>
      <c r="V2450" t="s">
        <v>47</v>
      </c>
      <c r="W2450">
        <v>5</v>
      </c>
      <c r="X2450">
        <v>2</v>
      </c>
      <c r="Y2450">
        <v>3532.94</v>
      </c>
      <c r="Z2450">
        <v>2577.86</v>
      </c>
      <c r="AA2450">
        <v>44</v>
      </c>
      <c r="AB2450">
        <v>134</v>
      </c>
      <c r="AC2450">
        <v>2</v>
      </c>
      <c r="AD2450">
        <v>955.08</v>
      </c>
      <c r="AE2450">
        <f t="shared" si="261"/>
        <v>1</v>
      </c>
      <c r="AF2450">
        <f t="shared" si="262"/>
        <v>4</v>
      </c>
      <c r="AG2450">
        <f t="shared" si="263"/>
        <v>4</v>
      </c>
      <c r="AH2450">
        <f t="shared" si="264"/>
        <v>144</v>
      </c>
      <c r="AI2450" t="str">
        <f t="shared" si="265"/>
        <v>Bronz customer</v>
      </c>
    </row>
    <row r="2451" spans="1:35" x14ac:dyDescent="0.3">
      <c r="A2451">
        <v>2586</v>
      </c>
      <c r="B2451" t="s">
        <v>7088</v>
      </c>
      <c r="C2451">
        <v>2032</v>
      </c>
      <c r="D2451" t="s">
        <v>24</v>
      </c>
      <c r="E2451" t="s">
        <v>25</v>
      </c>
      <c r="F2451">
        <v>8</v>
      </c>
      <c r="G2451" t="s">
        <v>7089</v>
      </c>
      <c r="H2451" t="s">
        <v>7090</v>
      </c>
      <c r="I2451" t="str">
        <f>VLOOKUP(A2451,[1]Transactions!$A$2:$Y$3480,8,FALSE)</f>
        <v>Standard</v>
      </c>
      <c r="J2451">
        <f>VLOOKUP(A2451,[1]Transactions!$A$2:$Y$3480,13,FALSE)</f>
        <v>1660.88</v>
      </c>
      <c r="K2451" s="4">
        <f>VLOOKUP(A2451,[1]Transactions!$A$2:$Y$3480,14,FALSE)</f>
        <v>41064</v>
      </c>
      <c r="M2451" t="b">
        <f>VLOOKUP(A2451,[1]Transactions!$A$2:$Y$3480,5,FALSE)</f>
        <v>0</v>
      </c>
      <c r="N2451" t="str">
        <f>VLOOKUP(A2451,[1]Transactions!$A$2:$Y$3480,6,FALSE)</f>
        <v>Approved</v>
      </c>
      <c r="O2451" t="str">
        <f>VLOOKUP(A2451,[1]Transactions!$A$1:$Y$3480,7,FALSE)</f>
        <v>WeareA2B</v>
      </c>
      <c r="P2451" t="s">
        <v>28</v>
      </c>
      <c r="Q2451">
        <v>10</v>
      </c>
      <c r="R2451" t="s">
        <v>295</v>
      </c>
      <c r="S2451" t="s">
        <v>45</v>
      </c>
      <c r="T2451" t="s">
        <v>31</v>
      </c>
      <c r="U2451" t="s">
        <v>32</v>
      </c>
      <c r="V2451" t="s">
        <v>33</v>
      </c>
      <c r="W2451">
        <v>13</v>
      </c>
      <c r="X2451">
        <v>3</v>
      </c>
      <c r="Y2451">
        <v>3379.79</v>
      </c>
      <c r="Z2451">
        <v>2234.75</v>
      </c>
      <c r="AA2451">
        <v>41</v>
      </c>
      <c r="AB2451">
        <v>19</v>
      </c>
      <c r="AC2451">
        <v>3</v>
      </c>
      <c r="AD2451">
        <v>1145.04</v>
      </c>
      <c r="AE2451">
        <f t="shared" si="261"/>
        <v>3</v>
      </c>
      <c r="AF2451">
        <f t="shared" si="262"/>
        <v>4</v>
      </c>
      <c r="AG2451">
        <f t="shared" si="263"/>
        <v>4</v>
      </c>
      <c r="AH2451">
        <f t="shared" si="264"/>
        <v>344</v>
      </c>
      <c r="AI2451" t="str">
        <f t="shared" si="265"/>
        <v>Silver Customer</v>
      </c>
    </row>
    <row r="2452" spans="1:35" x14ac:dyDescent="0.3">
      <c r="A2452">
        <v>1247</v>
      </c>
      <c r="B2452" t="s">
        <v>7091</v>
      </c>
      <c r="C2452">
        <v>4820</v>
      </c>
      <c r="D2452" t="s">
        <v>53</v>
      </c>
      <c r="E2452" t="s">
        <v>25</v>
      </c>
      <c r="F2452">
        <v>1</v>
      </c>
      <c r="G2452" t="s">
        <v>7092</v>
      </c>
      <c r="H2452" t="s">
        <v>7093</v>
      </c>
      <c r="I2452" t="str">
        <f>VLOOKUP(A2452,[1]Transactions!$A$2:$Y$3480,8,FALSE)</f>
        <v>Standard</v>
      </c>
      <c r="J2452">
        <f>VLOOKUP(A2452,[1]Transactions!$A$2:$Y$3480,13,FALSE)</f>
        <v>64.509999999999991</v>
      </c>
      <c r="K2452" s="4">
        <f>VLOOKUP(A2452,[1]Transactions!$A$2:$Y$3480,14,FALSE)</f>
        <v>33429</v>
      </c>
      <c r="M2452" t="b">
        <f>VLOOKUP(A2452,[1]Transactions!$A$2:$Y$3480,5,FALSE)</f>
        <v>0</v>
      </c>
      <c r="N2452" t="str">
        <f>VLOOKUP(A2452,[1]Transactions!$A$2:$Y$3480,6,FALSE)</f>
        <v>Approved</v>
      </c>
      <c r="O2452" t="str">
        <f>VLOOKUP(A2452,[1]Transactions!$A$1:$Y$3480,7,FALSE)</f>
        <v>Norco Bicycles</v>
      </c>
      <c r="P2452" t="s">
        <v>43</v>
      </c>
      <c r="Q2452">
        <v>15</v>
      </c>
      <c r="R2452" t="s">
        <v>1017</v>
      </c>
      <c r="S2452" t="s">
        <v>96</v>
      </c>
      <c r="T2452" t="s">
        <v>38</v>
      </c>
      <c r="U2452" t="s">
        <v>32</v>
      </c>
      <c r="V2452" t="s">
        <v>47</v>
      </c>
      <c r="W2452">
        <v>11</v>
      </c>
      <c r="X2452">
        <v>4</v>
      </c>
      <c r="Y2452">
        <v>5835.85</v>
      </c>
      <c r="Z2452">
        <v>2986.91</v>
      </c>
      <c r="AA2452">
        <v>59</v>
      </c>
      <c r="AB2452">
        <v>90</v>
      </c>
      <c r="AC2452">
        <v>4</v>
      </c>
      <c r="AD2452">
        <v>2848.94</v>
      </c>
      <c r="AE2452">
        <f t="shared" si="261"/>
        <v>1</v>
      </c>
      <c r="AF2452">
        <f t="shared" si="262"/>
        <v>4</v>
      </c>
      <c r="AG2452">
        <f t="shared" si="263"/>
        <v>3</v>
      </c>
      <c r="AH2452">
        <f t="shared" si="264"/>
        <v>143</v>
      </c>
      <c r="AI2452" t="str">
        <f t="shared" si="265"/>
        <v>Bronz customer</v>
      </c>
    </row>
    <row r="2453" spans="1:35" x14ac:dyDescent="0.3">
      <c r="A2453">
        <v>1103</v>
      </c>
      <c r="B2453" t="s">
        <v>7094</v>
      </c>
      <c r="C2453">
        <v>2154</v>
      </c>
      <c r="D2453" t="s">
        <v>24</v>
      </c>
      <c r="E2453" t="s">
        <v>25</v>
      </c>
      <c r="F2453">
        <v>10</v>
      </c>
      <c r="G2453" t="s">
        <v>7095</v>
      </c>
      <c r="H2453" t="s">
        <v>7096</v>
      </c>
      <c r="I2453" t="str">
        <f>VLOOKUP(A2453,[1]Transactions!$A$2:$Y$3480,8,FALSE)</f>
        <v>Standard</v>
      </c>
      <c r="J2453">
        <f>VLOOKUP(A2453,[1]Transactions!$A$2:$Y$3480,13,FALSE)</f>
        <v>448.67999999999995</v>
      </c>
      <c r="K2453" s="4">
        <f>VLOOKUP(A2453,[1]Transactions!$A$2:$Y$3480,14,FALSE)</f>
        <v>42688</v>
      </c>
      <c r="M2453" t="b">
        <f>VLOOKUP(A2453,[1]Transactions!$A$2:$Y$3480,5,FALSE)</f>
        <v>1</v>
      </c>
      <c r="N2453" t="str">
        <f>VLOOKUP(A2453,[1]Transactions!$A$2:$Y$3480,6,FALSE)</f>
        <v>Approved</v>
      </c>
      <c r="O2453" t="str">
        <f>VLOOKUP(A2453,[1]Transactions!$A$1:$Y$3480,7,FALSE)</f>
        <v>Giant Bicycles</v>
      </c>
      <c r="P2453" t="s">
        <v>43</v>
      </c>
      <c r="Q2453">
        <v>76</v>
      </c>
      <c r="R2453" t="s">
        <v>822</v>
      </c>
      <c r="S2453" t="s">
        <v>45</v>
      </c>
      <c r="T2453" t="s">
        <v>46</v>
      </c>
      <c r="U2453" t="s">
        <v>32</v>
      </c>
      <c r="V2453" t="s">
        <v>33</v>
      </c>
      <c r="W2453">
        <v>20</v>
      </c>
      <c r="X2453">
        <v>12</v>
      </c>
      <c r="Y2453">
        <v>15447.92</v>
      </c>
      <c r="Z2453">
        <v>8080.04</v>
      </c>
      <c r="AA2453">
        <v>42</v>
      </c>
      <c r="AB2453">
        <v>32</v>
      </c>
      <c r="AC2453">
        <v>12</v>
      </c>
      <c r="AD2453">
        <v>7367.88</v>
      </c>
      <c r="AE2453">
        <f t="shared" si="261"/>
        <v>3</v>
      </c>
      <c r="AF2453">
        <f t="shared" si="262"/>
        <v>2</v>
      </c>
      <c r="AG2453">
        <f t="shared" si="263"/>
        <v>1</v>
      </c>
      <c r="AH2453">
        <f t="shared" si="264"/>
        <v>321</v>
      </c>
      <c r="AI2453" t="str">
        <f t="shared" si="265"/>
        <v>Silver Customer</v>
      </c>
    </row>
    <row r="2454" spans="1:35" x14ac:dyDescent="0.3">
      <c r="A2454">
        <v>259</v>
      </c>
      <c r="B2454" t="s">
        <v>7097</v>
      </c>
      <c r="C2454">
        <v>2320</v>
      </c>
      <c r="D2454" t="s">
        <v>24</v>
      </c>
      <c r="E2454" t="s">
        <v>25</v>
      </c>
      <c r="F2454">
        <v>6</v>
      </c>
      <c r="G2454" t="s">
        <v>7098</v>
      </c>
      <c r="H2454" t="s">
        <v>7099</v>
      </c>
      <c r="I2454" t="str">
        <f>VLOOKUP(A2454,[1]Transactions!$A$2:$Y$3480,8,FALSE)</f>
        <v>Standard</v>
      </c>
      <c r="J2454">
        <f>VLOOKUP(A2454,[1]Transactions!$A$2:$Y$3480,13,FALSE)</f>
        <v>471.6</v>
      </c>
      <c r="K2454" s="4">
        <f>VLOOKUP(A2454,[1]Transactions!$A$2:$Y$3480,14,FALSE)</f>
        <v>35667</v>
      </c>
      <c r="M2454" t="b">
        <f>VLOOKUP(A2454,[1]Transactions!$A$2:$Y$3480,5,FALSE)</f>
        <v>1</v>
      </c>
      <c r="N2454" t="str">
        <f>VLOOKUP(A2454,[1]Transactions!$A$2:$Y$3480,6,FALSE)</f>
        <v>Approved</v>
      </c>
      <c r="O2454" t="str">
        <f>VLOOKUP(A2454,[1]Transactions!$A$1:$Y$3480,7,FALSE)</f>
        <v>Giant Bicycles</v>
      </c>
      <c r="P2454" t="s">
        <v>43</v>
      </c>
      <c r="Q2454">
        <v>70</v>
      </c>
      <c r="R2454" t="s">
        <v>665</v>
      </c>
      <c r="S2454" t="s">
        <v>30</v>
      </c>
      <c r="T2454" t="s">
        <v>46</v>
      </c>
      <c r="U2454" t="s">
        <v>32</v>
      </c>
      <c r="V2454" t="s">
        <v>33</v>
      </c>
      <c r="W2454">
        <v>3</v>
      </c>
      <c r="X2454">
        <v>4</v>
      </c>
      <c r="Y2454">
        <v>5329.94</v>
      </c>
      <c r="Z2454">
        <v>3205.29</v>
      </c>
      <c r="AA2454">
        <v>37</v>
      </c>
      <c r="AB2454">
        <v>27</v>
      </c>
      <c r="AC2454">
        <v>4</v>
      </c>
      <c r="AD2454">
        <v>2124.65</v>
      </c>
      <c r="AE2454">
        <f t="shared" si="261"/>
        <v>3</v>
      </c>
      <c r="AF2454">
        <f t="shared" si="262"/>
        <v>4</v>
      </c>
      <c r="AG2454">
        <f t="shared" si="263"/>
        <v>3</v>
      </c>
      <c r="AH2454">
        <f t="shared" si="264"/>
        <v>343</v>
      </c>
      <c r="AI2454" t="str">
        <f t="shared" si="265"/>
        <v>Silver Customer</v>
      </c>
    </row>
    <row r="2455" spans="1:35" x14ac:dyDescent="0.3">
      <c r="A2455">
        <v>2264</v>
      </c>
      <c r="B2455" t="s">
        <v>7100</v>
      </c>
      <c r="C2455">
        <v>3977</v>
      </c>
      <c r="D2455" t="s">
        <v>40</v>
      </c>
      <c r="E2455" t="s">
        <v>25</v>
      </c>
      <c r="F2455">
        <v>6</v>
      </c>
      <c r="G2455" t="s">
        <v>5242</v>
      </c>
      <c r="H2455" t="s">
        <v>3511</v>
      </c>
      <c r="I2455" t="str">
        <f>VLOOKUP(A2455,[1]Transactions!$A$2:$Y$3480,8,FALSE)</f>
        <v>Standard</v>
      </c>
      <c r="J2455">
        <f>VLOOKUP(A2455,[1]Transactions!$A$2:$Y$3480,13,FALSE)</f>
        <v>459.46000000000015</v>
      </c>
      <c r="K2455" s="4">
        <f>VLOOKUP(A2455,[1]Transactions!$A$2:$Y$3480,14,FALSE)</f>
        <v>36145</v>
      </c>
      <c r="M2455" t="b">
        <f>VLOOKUP(A2455,[1]Transactions!$A$2:$Y$3480,5,FALSE)</f>
        <v>1</v>
      </c>
      <c r="N2455" t="str">
        <f>VLOOKUP(A2455,[1]Transactions!$A$2:$Y$3480,6,FALSE)</f>
        <v>Approved</v>
      </c>
      <c r="O2455" t="str">
        <f>VLOOKUP(A2455,[1]Transactions!$A$1:$Y$3480,7,FALSE)</f>
        <v>Norco Bicycles</v>
      </c>
      <c r="P2455" t="s">
        <v>43</v>
      </c>
      <c r="Q2455">
        <v>18</v>
      </c>
      <c r="R2455" t="s">
        <v>356</v>
      </c>
      <c r="S2455" t="s">
        <v>30</v>
      </c>
      <c r="T2455" t="s">
        <v>38</v>
      </c>
      <c r="U2455" t="s">
        <v>32</v>
      </c>
      <c r="V2455" t="s">
        <v>47</v>
      </c>
      <c r="W2455">
        <v>9</v>
      </c>
      <c r="X2455">
        <v>6</v>
      </c>
      <c r="Y2455">
        <v>5198.18</v>
      </c>
      <c r="Z2455">
        <v>2640.56</v>
      </c>
      <c r="AA2455">
        <v>48</v>
      </c>
      <c r="AB2455">
        <v>153</v>
      </c>
      <c r="AC2455">
        <v>6</v>
      </c>
      <c r="AD2455">
        <v>2557.62</v>
      </c>
      <c r="AE2455">
        <f t="shared" si="261"/>
        <v>1</v>
      </c>
      <c r="AF2455">
        <f t="shared" si="262"/>
        <v>3</v>
      </c>
      <c r="AG2455">
        <f t="shared" si="263"/>
        <v>3</v>
      </c>
      <c r="AH2455">
        <f t="shared" si="264"/>
        <v>133</v>
      </c>
      <c r="AI2455" t="str">
        <f t="shared" si="265"/>
        <v>Bronz customer</v>
      </c>
    </row>
    <row r="2456" spans="1:35" x14ac:dyDescent="0.3">
      <c r="A2456">
        <v>1544</v>
      </c>
      <c r="B2456" t="s">
        <v>7101</v>
      </c>
      <c r="C2456">
        <v>2155</v>
      </c>
      <c r="D2456" t="s">
        <v>24</v>
      </c>
      <c r="E2456" t="s">
        <v>25</v>
      </c>
      <c r="F2456">
        <v>10</v>
      </c>
      <c r="G2456" t="s">
        <v>2527</v>
      </c>
      <c r="H2456" t="s">
        <v>7102</v>
      </c>
      <c r="I2456" t="str">
        <f>VLOOKUP(A2456,[1]Transactions!$A$2:$Y$3480,8,FALSE)</f>
        <v>Standard</v>
      </c>
      <c r="J2456">
        <f>VLOOKUP(A2456,[1]Transactions!$A$2:$Y$3480,13,FALSE)</f>
        <v>737.56999999999994</v>
      </c>
      <c r="K2456" s="4">
        <f>VLOOKUP(A2456,[1]Transactions!$A$2:$Y$3480,14,FALSE)</f>
        <v>35667</v>
      </c>
      <c r="M2456" t="b">
        <f>VLOOKUP(A2456,[1]Transactions!$A$2:$Y$3480,5,FALSE)</f>
        <v>0</v>
      </c>
      <c r="N2456" t="str">
        <f>VLOOKUP(A2456,[1]Transactions!$A$2:$Y$3480,6,FALSE)</f>
        <v>Approved</v>
      </c>
      <c r="O2456" t="str">
        <f>VLOOKUP(A2456,[1]Transactions!$A$1:$Y$3480,7,FALSE)</f>
        <v>Norco Bicycles</v>
      </c>
      <c r="P2456" t="s">
        <v>28</v>
      </c>
      <c r="Q2456">
        <v>75</v>
      </c>
      <c r="R2456" t="s">
        <v>130</v>
      </c>
      <c r="S2456" t="s">
        <v>30</v>
      </c>
      <c r="T2456" t="s">
        <v>38</v>
      </c>
      <c r="U2456" t="s">
        <v>32</v>
      </c>
      <c r="V2456" t="s">
        <v>33</v>
      </c>
      <c r="W2456">
        <v>11</v>
      </c>
      <c r="X2456">
        <v>1</v>
      </c>
      <c r="Y2456">
        <v>1057.51</v>
      </c>
      <c r="Z2456">
        <v>154.4</v>
      </c>
      <c r="AA2456">
        <v>57</v>
      </c>
      <c r="AB2456">
        <v>329</v>
      </c>
      <c r="AC2456">
        <v>1</v>
      </c>
      <c r="AD2456">
        <v>903.11</v>
      </c>
      <c r="AE2456">
        <f t="shared" si="261"/>
        <v>1</v>
      </c>
      <c r="AF2456">
        <f t="shared" si="262"/>
        <v>4</v>
      </c>
      <c r="AG2456">
        <f t="shared" si="263"/>
        <v>4</v>
      </c>
      <c r="AH2456">
        <f t="shared" si="264"/>
        <v>144</v>
      </c>
      <c r="AI2456" t="str">
        <f t="shared" si="265"/>
        <v>Bronz customer</v>
      </c>
    </row>
    <row r="2457" spans="1:35" x14ac:dyDescent="0.3">
      <c r="A2457">
        <v>44</v>
      </c>
      <c r="B2457" t="s">
        <v>7103</v>
      </c>
      <c r="C2457">
        <v>4670</v>
      </c>
      <c r="D2457" t="s">
        <v>53</v>
      </c>
      <c r="E2457" t="s">
        <v>25</v>
      </c>
      <c r="F2457">
        <v>2</v>
      </c>
      <c r="G2457" t="s">
        <v>7104</v>
      </c>
      <c r="H2457" t="s">
        <v>7105</v>
      </c>
      <c r="I2457" t="str">
        <f>VLOOKUP(A2457,[1]Transactions!$A$2:$Y$3480,8,FALSE)</f>
        <v>Standard</v>
      </c>
      <c r="J2457">
        <f>VLOOKUP(A2457,[1]Transactions!$A$2:$Y$3480,13,FALSE)</f>
        <v>1215.3399999999999</v>
      </c>
      <c r="K2457" s="4">
        <f>VLOOKUP(A2457,[1]Transactions!$A$2:$Y$3480,14,FALSE)</f>
        <v>37668</v>
      </c>
      <c r="M2457" t="b">
        <f>VLOOKUP(A2457,[1]Transactions!$A$2:$Y$3480,5,FALSE)</f>
        <v>0</v>
      </c>
      <c r="N2457" t="str">
        <f>VLOOKUP(A2457,[1]Transactions!$A$2:$Y$3480,6,FALSE)</f>
        <v>Approved</v>
      </c>
      <c r="O2457" t="str">
        <f>VLOOKUP(A2457,[1]Transactions!$A$1:$Y$3480,7,FALSE)</f>
        <v>Solex</v>
      </c>
      <c r="P2457" t="s">
        <v>28</v>
      </c>
      <c r="Q2457">
        <v>63</v>
      </c>
      <c r="R2457" t="s">
        <v>283</v>
      </c>
      <c r="S2457" t="s">
        <v>96</v>
      </c>
      <c r="T2457" t="s">
        <v>38</v>
      </c>
      <c r="U2457" t="s">
        <v>32</v>
      </c>
      <c r="V2457" t="s">
        <v>33</v>
      </c>
      <c r="W2457">
        <v>17</v>
      </c>
      <c r="X2457">
        <v>7</v>
      </c>
      <c r="Y2457">
        <v>7497.4</v>
      </c>
      <c r="Z2457">
        <v>2729.12</v>
      </c>
      <c r="AA2457">
        <v>38</v>
      </c>
      <c r="AB2457">
        <v>35</v>
      </c>
      <c r="AC2457">
        <v>7</v>
      </c>
      <c r="AD2457">
        <v>4768.28</v>
      </c>
      <c r="AE2457">
        <f t="shared" si="261"/>
        <v>3</v>
      </c>
      <c r="AF2457">
        <f t="shared" si="262"/>
        <v>3</v>
      </c>
      <c r="AG2457">
        <f t="shared" si="263"/>
        <v>1</v>
      </c>
      <c r="AH2457">
        <f t="shared" si="264"/>
        <v>331</v>
      </c>
      <c r="AI2457" t="str">
        <f t="shared" si="265"/>
        <v>Silver Customer</v>
      </c>
    </row>
    <row r="2458" spans="1:35" x14ac:dyDescent="0.3">
      <c r="A2458">
        <v>3090</v>
      </c>
      <c r="B2458" t="s">
        <v>7106</v>
      </c>
      <c r="C2458">
        <v>3020</v>
      </c>
      <c r="D2458" t="s">
        <v>40</v>
      </c>
      <c r="E2458" t="s">
        <v>25</v>
      </c>
      <c r="F2458">
        <v>8</v>
      </c>
      <c r="G2458" t="s">
        <v>7107</v>
      </c>
      <c r="H2458" t="s">
        <v>7108</v>
      </c>
      <c r="I2458" t="str">
        <f>VLOOKUP(A2458,[1]Transactions!$A$2:$Y$3480,8,FALSE)</f>
        <v>Standard</v>
      </c>
      <c r="J2458">
        <f>VLOOKUP(A2458,[1]Transactions!$A$2:$Y$3480,13,FALSE)</f>
        <v>17.869999999999997</v>
      </c>
      <c r="K2458" s="4">
        <f>VLOOKUP(A2458,[1]Transactions!$A$2:$Y$3480,14,FALSE)</f>
        <v>40784</v>
      </c>
      <c r="M2458" t="b">
        <f>VLOOKUP(A2458,[1]Transactions!$A$2:$Y$3480,5,FALSE)</f>
        <v>1</v>
      </c>
      <c r="N2458" t="str">
        <f>VLOOKUP(A2458,[1]Transactions!$A$2:$Y$3480,6,FALSE)</f>
        <v>Approved</v>
      </c>
      <c r="O2458" t="str">
        <f>VLOOKUP(A2458,[1]Transactions!$A$1:$Y$3480,7,FALSE)</f>
        <v>Solex</v>
      </c>
      <c r="P2458" t="s">
        <v>28</v>
      </c>
      <c r="Q2458">
        <v>81</v>
      </c>
      <c r="R2458" t="s">
        <v>754</v>
      </c>
      <c r="S2458" t="s">
        <v>119</v>
      </c>
      <c r="T2458" t="s">
        <v>31</v>
      </c>
      <c r="U2458" t="s">
        <v>32</v>
      </c>
      <c r="V2458" t="s">
        <v>47</v>
      </c>
      <c r="W2458">
        <v>8</v>
      </c>
      <c r="X2458">
        <v>5</v>
      </c>
      <c r="Y2458">
        <v>6006.22</v>
      </c>
      <c r="Z2458">
        <v>2873.93</v>
      </c>
      <c r="AA2458">
        <v>55</v>
      </c>
      <c r="AB2458">
        <v>198</v>
      </c>
      <c r="AC2458">
        <v>5</v>
      </c>
      <c r="AD2458">
        <v>3132.29</v>
      </c>
      <c r="AE2458">
        <f t="shared" si="261"/>
        <v>1</v>
      </c>
      <c r="AF2458">
        <f>_xlfn.IFS(AC2458&gt;=14,1,AND(AC2458&lt;=14,AC2458&gt;7),2,AND(AC2458&lt;=7,AC2458&gt;=5),3,AND(AC2458&lt;=4,AC2458&gt;0),4)</f>
        <v>3</v>
      </c>
      <c r="AG2458">
        <f t="shared" si="263"/>
        <v>2</v>
      </c>
      <c r="AH2458">
        <f t="shared" si="264"/>
        <v>132</v>
      </c>
      <c r="AI2458" t="str">
        <f t="shared" si="265"/>
        <v>Bronz customer</v>
      </c>
    </row>
    <row r="2459" spans="1:35" x14ac:dyDescent="0.3">
      <c r="A2459">
        <v>1654</v>
      </c>
      <c r="B2459" t="s">
        <v>7109</v>
      </c>
      <c r="C2459">
        <v>3630</v>
      </c>
      <c r="D2459" t="s">
        <v>40</v>
      </c>
      <c r="E2459" t="s">
        <v>25</v>
      </c>
      <c r="F2459">
        <v>1</v>
      </c>
      <c r="G2459" t="s">
        <v>7110</v>
      </c>
      <c r="H2459" t="s">
        <v>7111</v>
      </c>
      <c r="I2459">
        <f>VLOOKUP(A2459,[1]Transactions!$A$2:$Y$3480,8,FALSE)</f>
        <v>0</v>
      </c>
      <c r="J2459">
        <f>VLOOKUP(A2459,[1]Transactions!$A$2:$Y$3480,13,FALSE)</f>
        <v>571.27</v>
      </c>
      <c r="K2459" s="4">
        <f>VLOOKUP(A2459,[1]Transactions!$A$2:$Y$3480,14,FALSE)</f>
        <v>0</v>
      </c>
      <c r="M2459" t="b">
        <f>VLOOKUP(A2459,[1]Transactions!$A$2:$Y$3480,5,FALSE)</f>
        <v>0</v>
      </c>
      <c r="N2459" t="str">
        <f>VLOOKUP(A2459,[1]Transactions!$A$2:$Y$3480,6,FALSE)</f>
        <v>Approved</v>
      </c>
      <c r="O2459">
        <f>VLOOKUP(A2459,[1]Transactions!$A$1:$Y$3480,7,FALSE)</f>
        <v>0</v>
      </c>
      <c r="P2459" t="s">
        <v>43</v>
      </c>
      <c r="Q2459">
        <v>67</v>
      </c>
      <c r="R2459" t="s">
        <v>118</v>
      </c>
      <c r="S2459" t="s">
        <v>219</v>
      </c>
      <c r="T2459" t="s">
        <v>46</v>
      </c>
      <c r="U2459" t="s">
        <v>32</v>
      </c>
      <c r="V2459" t="s">
        <v>33</v>
      </c>
      <c r="W2459">
        <v>9</v>
      </c>
      <c r="X2459">
        <v>4</v>
      </c>
      <c r="Y2459">
        <v>4021.47</v>
      </c>
      <c r="Z2459">
        <v>2841.86</v>
      </c>
      <c r="AA2459">
        <v>31</v>
      </c>
      <c r="AB2459">
        <v>84</v>
      </c>
      <c r="AC2459">
        <v>4</v>
      </c>
      <c r="AD2459">
        <v>1179.6099999999999</v>
      </c>
      <c r="AE2459">
        <f>_xlfn.IFS(AB2459&gt;=85,1,AND(AB2459&lt;=84,AB2459&gt;44),2,AND(AB2459&lt;=44,AB2459&gt;17),3,AND(AB2459&lt;=18,AB2459&gt;=0),4)</f>
        <v>2</v>
      </c>
      <c r="AF2459">
        <f t="shared" si="262"/>
        <v>4</v>
      </c>
      <c r="AG2459">
        <f t="shared" si="263"/>
        <v>4</v>
      </c>
      <c r="AH2459">
        <f t="shared" si="264"/>
        <v>244</v>
      </c>
      <c r="AI2459" t="str">
        <f t="shared" si="265"/>
        <v>Gold Customerr</v>
      </c>
    </row>
    <row r="2460" spans="1:35" x14ac:dyDescent="0.3">
      <c r="A2460">
        <v>2786</v>
      </c>
      <c r="B2460" t="s">
        <v>7112</v>
      </c>
      <c r="C2460">
        <v>4069</v>
      </c>
      <c r="D2460" t="s">
        <v>53</v>
      </c>
      <c r="E2460" t="s">
        <v>25</v>
      </c>
      <c r="F2460">
        <v>9</v>
      </c>
      <c r="G2460" t="s">
        <v>676</v>
      </c>
      <c r="H2460" t="s">
        <v>7113</v>
      </c>
      <c r="I2460" t="str">
        <f>VLOOKUP(A2460,[1]Transactions!$A$2:$Y$3480,8,FALSE)</f>
        <v>Standard</v>
      </c>
      <c r="J2460">
        <f>VLOOKUP(A2460,[1]Transactions!$A$2:$Y$3480,13,FALSE)</f>
        <v>547.28</v>
      </c>
      <c r="K2460" s="4">
        <f>VLOOKUP(A2460,[1]Transactions!$A$2:$Y$3480,14,FALSE)</f>
        <v>42218</v>
      </c>
      <c r="M2460" t="b">
        <f>VLOOKUP(A2460,[1]Transactions!$A$2:$Y$3480,5,FALSE)</f>
        <v>1</v>
      </c>
      <c r="N2460" t="str">
        <f>VLOOKUP(A2460,[1]Transactions!$A$2:$Y$3480,6,FALSE)</f>
        <v>Approved</v>
      </c>
      <c r="O2460" t="str">
        <f>VLOOKUP(A2460,[1]Transactions!$A$1:$Y$3480,7,FALSE)</f>
        <v>WeareA2B</v>
      </c>
      <c r="P2460" t="s">
        <v>28</v>
      </c>
      <c r="Q2460">
        <v>94</v>
      </c>
      <c r="R2460" t="s">
        <v>2665</v>
      </c>
      <c r="S2460" t="s">
        <v>30</v>
      </c>
      <c r="T2460" t="s">
        <v>31</v>
      </c>
      <c r="U2460" t="s">
        <v>32</v>
      </c>
      <c r="V2460" t="s">
        <v>33</v>
      </c>
      <c r="W2460">
        <v>11</v>
      </c>
      <c r="X2460">
        <v>6</v>
      </c>
      <c r="Y2460">
        <v>4372.3</v>
      </c>
      <c r="Z2460">
        <v>1654.01</v>
      </c>
      <c r="AA2460">
        <v>52</v>
      </c>
      <c r="AB2460">
        <v>3</v>
      </c>
      <c r="AC2460">
        <v>6</v>
      </c>
      <c r="AD2460">
        <v>2718.29</v>
      </c>
      <c r="AE2460">
        <f t="shared" si="261"/>
        <v>4</v>
      </c>
      <c r="AF2460">
        <f t="shared" si="262"/>
        <v>3</v>
      </c>
      <c r="AG2460">
        <f t="shared" si="263"/>
        <v>3</v>
      </c>
      <c r="AH2460">
        <f t="shared" si="264"/>
        <v>433</v>
      </c>
      <c r="AI2460" t="str">
        <f t="shared" si="265"/>
        <v>Platinum Customer</v>
      </c>
    </row>
    <row r="2461" spans="1:35" x14ac:dyDescent="0.3">
      <c r="A2461">
        <v>3305</v>
      </c>
      <c r="B2461" t="s">
        <v>7114</v>
      </c>
      <c r="C2461">
        <v>2204</v>
      </c>
      <c r="D2461" t="s">
        <v>24</v>
      </c>
      <c r="E2461" t="s">
        <v>25</v>
      </c>
      <c r="F2461">
        <v>10</v>
      </c>
      <c r="G2461" t="s">
        <v>7115</v>
      </c>
      <c r="H2461" t="s">
        <v>7116</v>
      </c>
      <c r="I2461" t="str">
        <f>VLOOKUP(A2461,[1]Transactions!$A$2:$Y$3480,8,FALSE)</f>
        <v>Standard</v>
      </c>
      <c r="J2461">
        <f>VLOOKUP(A2461,[1]Transactions!$A$2:$Y$3480,13,FALSE)</f>
        <v>1215.3399999999999</v>
      </c>
      <c r="K2461" s="4">
        <f>VLOOKUP(A2461,[1]Transactions!$A$2:$Y$3480,14,FALSE)</f>
        <v>37220</v>
      </c>
      <c r="M2461" t="b">
        <f>VLOOKUP(A2461,[1]Transactions!$A$2:$Y$3480,5,FALSE)</f>
        <v>1</v>
      </c>
      <c r="N2461" t="str">
        <f>VLOOKUP(A2461,[1]Transactions!$A$2:$Y$3480,6,FALSE)</f>
        <v>Approved</v>
      </c>
      <c r="O2461" t="str">
        <f>VLOOKUP(A2461,[1]Transactions!$A$1:$Y$3480,7,FALSE)</f>
        <v>Solex</v>
      </c>
      <c r="P2461" t="s">
        <v>28</v>
      </c>
      <c r="Q2461">
        <v>25</v>
      </c>
      <c r="R2461" t="s">
        <v>665</v>
      </c>
      <c r="S2461" t="s">
        <v>30</v>
      </c>
      <c r="T2461" t="s">
        <v>31</v>
      </c>
      <c r="U2461" t="s">
        <v>32</v>
      </c>
      <c r="V2461" t="s">
        <v>33</v>
      </c>
      <c r="W2461">
        <v>11</v>
      </c>
      <c r="X2461">
        <v>2</v>
      </c>
      <c r="Y2461">
        <v>306.79000000000002</v>
      </c>
      <c r="Z2461">
        <v>182</v>
      </c>
      <c r="AA2461">
        <v>43</v>
      </c>
      <c r="AB2461">
        <v>39</v>
      </c>
      <c r="AC2461">
        <v>2</v>
      </c>
      <c r="AD2461">
        <v>124.79</v>
      </c>
      <c r="AE2461">
        <f t="shared" si="261"/>
        <v>3</v>
      </c>
      <c r="AF2461">
        <f t="shared" si="262"/>
        <v>4</v>
      </c>
      <c r="AG2461">
        <f t="shared" si="263"/>
        <v>4</v>
      </c>
      <c r="AH2461">
        <f t="shared" si="264"/>
        <v>344</v>
      </c>
      <c r="AI2461" t="str">
        <f t="shared" si="265"/>
        <v>Silver Customer</v>
      </c>
    </row>
    <row r="2462" spans="1:35" x14ac:dyDescent="0.3">
      <c r="A2462">
        <v>1717</v>
      </c>
      <c r="B2462" t="s">
        <v>7117</v>
      </c>
      <c r="C2462">
        <v>3205</v>
      </c>
      <c r="D2462" t="s">
        <v>40</v>
      </c>
      <c r="E2462" t="s">
        <v>25</v>
      </c>
      <c r="F2462">
        <v>8</v>
      </c>
      <c r="G2462" t="s">
        <v>7118</v>
      </c>
      <c r="H2462" t="s">
        <v>7119</v>
      </c>
      <c r="I2462" t="str">
        <f>VLOOKUP(A2462,[1]Transactions!$A$2:$Y$3480,8,FALSE)</f>
        <v>Standard</v>
      </c>
      <c r="J2462">
        <f>VLOOKUP(A2462,[1]Transactions!$A$2:$Y$3480,13,FALSE)</f>
        <v>182.81000000000017</v>
      </c>
      <c r="K2462" s="4">
        <f>VLOOKUP(A2462,[1]Transactions!$A$2:$Y$3480,14,FALSE)</f>
        <v>35160</v>
      </c>
      <c r="M2462" t="b">
        <f>VLOOKUP(A2462,[1]Transactions!$A$2:$Y$3480,5,FALSE)</f>
        <v>1</v>
      </c>
      <c r="N2462" t="str">
        <f>VLOOKUP(A2462,[1]Transactions!$A$2:$Y$3480,6,FALSE)</f>
        <v>Approved</v>
      </c>
      <c r="O2462" t="str">
        <f>VLOOKUP(A2462,[1]Transactions!$A$1:$Y$3480,7,FALSE)</f>
        <v>Norco Bicycles</v>
      </c>
      <c r="P2462" t="s">
        <v>28</v>
      </c>
      <c r="Q2462">
        <v>96</v>
      </c>
      <c r="R2462" t="s">
        <v>467</v>
      </c>
      <c r="S2462" t="s">
        <v>119</v>
      </c>
      <c r="T2462" t="s">
        <v>31</v>
      </c>
      <c r="U2462" t="s">
        <v>32</v>
      </c>
      <c r="V2462" t="s">
        <v>47</v>
      </c>
      <c r="W2462">
        <v>6</v>
      </c>
      <c r="X2462">
        <v>4</v>
      </c>
      <c r="Y2462">
        <v>3349.03</v>
      </c>
      <c r="Z2462">
        <v>1397.96</v>
      </c>
      <c r="AA2462">
        <v>41</v>
      </c>
      <c r="AB2462">
        <v>46</v>
      </c>
      <c r="AC2462">
        <v>4</v>
      </c>
      <c r="AD2462">
        <v>1951.07</v>
      </c>
      <c r="AE2462">
        <f t="shared" si="261"/>
        <v>2</v>
      </c>
      <c r="AF2462">
        <f t="shared" si="262"/>
        <v>4</v>
      </c>
      <c r="AG2462">
        <f t="shared" si="263"/>
        <v>3</v>
      </c>
      <c r="AH2462">
        <f t="shared" si="264"/>
        <v>243</v>
      </c>
      <c r="AI2462" t="str">
        <f t="shared" si="265"/>
        <v>Gold Customerr</v>
      </c>
    </row>
    <row r="2463" spans="1:35" x14ac:dyDescent="0.3">
      <c r="A2463">
        <v>500</v>
      </c>
      <c r="B2463" t="s">
        <v>7120</v>
      </c>
      <c r="C2463">
        <v>3910</v>
      </c>
      <c r="D2463" t="s">
        <v>40</v>
      </c>
      <c r="E2463" t="s">
        <v>25</v>
      </c>
      <c r="F2463">
        <v>7</v>
      </c>
      <c r="G2463" t="s">
        <v>5035</v>
      </c>
      <c r="H2463" t="s">
        <v>7121</v>
      </c>
      <c r="I2463" t="str">
        <f>VLOOKUP(A2463,[1]Transactions!$A$2:$Y$3480,8,FALSE)</f>
        <v>Standard</v>
      </c>
      <c r="J2463">
        <f>VLOOKUP(A2463,[1]Transactions!$A$2:$Y$3480,13,FALSE)</f>
        <v>737.56999999999994</v>
      </c>
      <c r="K2463" s="4">
        <f>VLOOKUP(A2463,[1]Transactions!$A$2:$Y$3480,14,FALSE)</f>
        <v>37873</v>
      </c>
      <c r="M2463" t="b">
        <f>VLOOKUP(A2463,[1]Transactions!$A$2:$Y$3480,5,FALSE)</f>
        <v>1</v>
      </c>
      <c r="N2463" t="str">
        <f>VLOOKUP(A2463,[1]Transactions!$A$2:$Y$3480,6,FALSE)</f>
        <v>Approved</v>
      </c>
      <c r="O2463" t="str">
        <f>VLOOKUP(A2463,[1]Transactions!$A$1:$Y$3480,7,FALSE)</f>
        <v>Norco Bicycles</v>
      </c>
      <c r="P2463" t="s">
        <v>28</v>
      </c>
      <c r="Q2463">
        <v>19</v>
      </c>
      <c r="R2463" t="s">
        <v>1071</v>
      </c>
      <c r="S2463" t="s">
        <v>57</v>
      </c>
      <c r="T2463" t="s">
        <v>38</v>
      </c>
      <c r="U2463" t="s">
        <v>32</v>
      </c>
      <c r="V2463" t="s">
        <v>33</v>
      </c>
      <c r="W2463">
        <v>10</v>
      </c>
      <c r="X2463">
        <v>8</v>
      </c>
      <c r="Y2463">
        <v>9381.92</v>
      </c>
      <c r="Z2463">
        <v>5404.11</v>
      </c>
      <c r="AA2463">
        <v>28</v>
      </c>
      <c r="AB2463">
        <v>24</v>
      </c>
      <c r="AC2463">
        <v>8</v>
      </c>
      <c r="AD2463">
        <v>3977.81</v>
      </c>
      <c r="AE2463">
        <f t="shared" si="261"/>
        <v>3</v>
      </c>
      <c r="AF2463">
        <f t="shared" si="262"/>
        <v>2</v>
      </c>
      <c r="AG2463">
        <f t="shared" si="263"/>
        <v>2</v>
      </c>
      <c r="AH2463">
        <f t="shared" si="264"/>
        <v>322</v>
      </c>
      <c r="AI2463" t="str">
        <f t="shared" si="265"/>
        <v>Silver Customer</v>
      </c>
    </row>
    <row r="2464" spans="1:35" x14ac:dyDescent="0.3">
      <c r="A2464">
        <v>1991</v>
      </c>
      <c r="B2464" t="s">
        <v>7122</v>
      </c>
      <c r="C2464">
        <v>2117</v>
      </c>
      <c r="D2464" t="s">
        <v>24</v>
      </c>
      <c r="E2464" t="s">
        <v>25</v>
      </c>
      <c r="F2464">
        <v>10</v>
      </c>
      <c r="G2464" t="s">
        <v>1164</v>
      </c>
      <c r="H2464" t="s">
        <v>7123</v>
      </c>
      <c r="I2464" t="str">
        <f>VLOOKUP(A2464,[1]Transactions!$A$2:$Y$3480,8,FALSE)</f>
        <v>Standard</v>
      </c>
      <c r="J2464">
        <f>VLOOKUP(A2464,[1]Transactions!$A$2:$Y$3480,13,FALSE)</f>
        <v>547.28</v>
      </c>
      <c r="K2464" s="4">
        <f>VLOOKUP(A2464,[1]Transactions!$A$2:$Y$3480,14,FALSE)</f>
        <v>36334</v>
      </c>
      <c r="M2464" t="b">
        <f>VLOOKUP(A2464,[1]Transactions!$A$2:$Y$3480,5,FALSE)</f>
        <v>0</v>
      </c>
      <c r="N2464" t="str">
        <f>VLOOKUP(A2464,[1]Transactions!$A$2:$Y$3480,6,FALSE)</f>
        <v>Approved</v>
      </c>
      <c r="O2464" t="str">
        <f>VLOOKUP(A2464,[1]Transactions!$A$1:$Y$3480,7,FALSE)</f>
        <v>WeareA2B</v>
      </c>
      <c r="P2464" t="s">
        <v>28</v>
      </c>
      <c r="Q2464">
        <v>35</v>
      </c>
      <c r="R2464" t="s">
        <v>141</v>
      </c>
      <c r="S2464" t="s">
        <v>30</v>
      </c>
      <c r="T2464" t="s">
        <v>31</v>
      </c>
      <c r="U2464" t="s">
        <v>32</v>
      </c>
      <c r="V2464" t="s">
        <v>33</v>
      </c>
      <c r="W2464">
        <v>8</v>
      </c>
      <c r="X2464">
        <v>10</v>
      </c>
      <c r="Y2464">
        <v>12813.27</v>
      </c>
      <c r="Z2464">
        <v>4557.1899999999996</v>
      </c>
      <c r="AA2464">
        <v>26</v>
      </c>
      <c r="AB2464">
        <v>1</v>
      </c>
      <c r="AC2464">
        <v>10</v>
      </c>
      <c r="AD2464">
        <v>8256.08</v>
      </c>
      <c r="AE2464">
        <f t="shared" si="261"/>
        <v>4</v>
      </c>
      <c r="AF2464">
        <f t="shared" si="262"/>
        <v>2</v>
      </c>
      <c r="AG2464">
        <f t="shared" si="263"/>
        <v>1</v>
      </c>
      <c r="AH2464">
        <f t="shared" si="264"/>
        <v>421</v>
      </c>
      <c r="AI2464" t="str">
        <f t="shared" si="265"/>
        <v>Platinum Customer</v>
      </c>
    </row>
    <row r="2465" spans="1:35" x14ac:dyDescent="0.3">
      <c r="A2465">
        <v>3339</v>
      </c>
      <c r="B2465" t="s">
        <v>7124</v>
      </c>
      <c r="C2465">
        <v>3610</v>
      </c>
      <c r="D2465" t="s">
        <v>40</v>
      </c>
      <c r="E2465" t="s">
        <v>25</v>
      </c>
      <c r="F2465">
        <v>3</v>
      </c>
      <c r="G2465" t="s">
        <v>3335</v>
      </c>
      <c r="H2465" t="s">
        <v>7125</v>
      </c>
      <c r="I2465" t="str">
        <f>VLOOKUP(A2465,[1]Transactions!$A$2:$Y$3480,8,FALSE)</f>
        <v>Road</v>
      </c>
      <c r="J2465">
        <f>VLOOKUP(A2465,[1]Transactions!$A$2:$Y$3480,13,FALSE)</f>
        <v>4.8</v>
      </c>
      <c r="K2465" s="4">
        <f>VLOOKUP(A2465,[1]Transactions!$A$2:$Y$3480,14,FALSE)</f>
        <v>39880</v>
      </c>
      <c r="M2465" t="b">
        <f>VLOOKUP(A2465,[1]Transactions!$A$2:$Y$3480,5,FALSE)</f>
        <v>0</v>
      </c>
      <c r="N2465" t="str">
        <f>VLOOKUP(A2465,[1]Transactions!$A$2:$Y$3480,6,FALSE)</f>
        <v>Approved</v>
      </c>
      <c r="O2465" t="str">
        <f>VLOOKUP(A2465,[1]Transactions!$A$1:$Y$3480,7,FALSE)</f>
        <v>OHM Cycles</v>
      </c>
      <c r="P2465" t="s">
        <v>28</v>
      </c>
      <c r="Q2465">
        <v>76</v>
      </c>
      <c r="R2465" t="s">
        <v>1513</v>
      </c>
      <c r="S2465" t="s">
        <v>30</v>
      </c>
      <c r="T2465" t="s">
        <v>31</v>
      </c>
      <c r="U2465" t="s">
        <v>32</v>
      </c>
      <c r="V2465" t="s">
        <v>47</v>
      </c>
      <c r="W2465">
        <v>21</v>
      </c>
      <c r="X2465">
        <v>5</v>
      </c>
      <c r="Y2465">
        <v>4095.33</v>
      </c>
      <c r="Z2465">
        <v>2975.38</v>
      </c>
      <c r="AA2465">
        <v>34</v>
      </c>
      <c r="AB2465">
        <v>38</v>
      </c>
      <c r="AC2465">
        <v>5</v>
      </c>
      <c r="AD2465">
        <v>1119.95</v>
      </c>
      <c r="AE2465">
        <f t="shared" si="261"/>
        <v>3</v>
      </c>
      <c r="AF2465">
        <f>_xlfn.IFS(AC2465&gt;=14,1,AND(AC2465&lt;=14,AC2465&gt;7),2,AND(AC2465&lt;=7,AC2465&gt;=5),3,AND(AC2465&lt;=4,AC2465&gt;0),4)</f>
        <v>3</v>
      </c>
      <c r="AG2465">
        <f t="shared" si="263"/>
        <v>4</v>
      </c>
      <c r="AH2465">
        <f t="shared" si="264"/>
        <v>334</v>
      </c>
      <c r="AI2465" t="str">
        <f t="shared" si="265"/>
        <v>Silver Customer</v>
      </c>
    </row>
    <row r="2466" spans="1:35" x14ac:dyDescent="0.3">
      <c r="A2466">
        <v>2911</v>
      </c>
      <c r="B2466" t="s">
        <v>7126</v>
      </c>
      <c r="C2466">
        <v>3106</v>
      </c>
      <c r="D2466" t="s">
        <v>40</v>
      </c>
      <c r="E2466" t="s">
        <v>25</v>
      </c>
      <c r="F2466">
        <v>10</v>
      </c>
      <c r="G2466" t="s">
        <v>7127</v>
      </c>
      <c r="H2466" t="s">
        <v>7128</v>
      </c>
      <c r="I2466" t="str">
        <f>VLOOKUP(A2466,[1]Transactions!$A$2:$Y$3480,8,FALSE)</f>
        <v>Standard</v>
      </c>
      <c r="J2466">
        <f>VLOOKUP(A2466,[1]Transactions!$A$2:$Y$3480,13,FALSE)</f>
        <v>64.509999999999991</v>
      </c>
      <c r="K2466" s="4">
        <f>VLOOKUP(A2466,[1]Transactions!$A$2:$Y$3480,14,FALSE)</f>
        <v>33429</v>
      </c>
      <c r="M2466" t="b">
        <f>VLOOKUP(A2466,[1]Transactions!$A$2:$Y$3480,5,FALSE)</f>
        <v>0</v>
      </c>
      <c r="N2466" t="str">
        <f>VLOOKUP(A2466,[1]Transactions!$A$2:$Y$3480,6,FALSE)</f>
        <v>Approved</v>
      </c>
      <c r="O2466" t="str">
        <f>VLOOKUP(A2466,[1]Transactions!$A$1:$Y$3480,7,FALSE)</f>
        <v>Norco Bicycles</v>
      </c>
      <c r="P2466" t="s">
        <v>43</v>
      </c>
      <c r="Q2466">
        <v>55</v>
      </c>
      <c r="R2466" t="s">
        <v>283</v>
      </c>
      <c r="S2466" t="s">
        <v>96</v>
      </c>
      <c r="T2466" t="s">
        <v>31</v>
      </c>
      <c r="U2466" t="s">
        <v>32</v>
      </c>
      <c r="V2466" t="s">
        <v>47</v>
      </c>
      <c r="W2466">
        <v>11</v>
      </c>
      <c r="X2466">
        <v>2</v>
      </c>
      <c r="Y2466">
        <v>1875.15</v>
      </c>
      <c r="Z2466">
        <v>1187.6400000000001</v>
      </c>
      <c r="AA2466">
        <v>52</v>
      </c>
      <c r="AB2466">
        <v>283</v>
      </c>
      <c r="AC2466">
        <v>2</v>
      </c>
      <c r="AD2466">
        <v>687.51</v>
      </c>
      <c r="AE2466">
        <f t="shared" si="261"/>
        <v>1</v>
      </c>
      <c r="AF2466">
        <f t="shared" si="262"/>
        <v>4</v>
      </c>
      <c r="AG2466">
        <f t="shared" si="263"/>
        <v>4</v>
      </c>
      <c r="AH2466">
        <f t="shared" si="264"/>
        <v>144</v>
      </c>
      <c r="AI2466" t="str">
        <f t="shared" si="265"/>
        <v>Bronz customer</v>
      </c>
    </row>
    <row r="2467" spans="1:35" x14ac:dyDescent="0.3">
      <c r="A2467">
        <v>2549</v>
      </c>
      <c r="B2467" t="s">
        <v>7129</v>
      </c>
      <c r="C2467">
        <v>2323</v>
      </c>
      <c r="D2467" t="s">
        <v>24</v>
      </c>
      <c r="E2467" t="s">
        <v>25</v>
      </c>
      <c r="F2467">
        <v>9</v>
      </c>
      <c r="G2467" t="s">
        <v>7130</v>
      </c>
      <c r="H2467" t="s">
        <v>7131</v>
      </c>
      <c r="I2467" t="str">
        <f>VLOOKUP(A2467,[1]Transactions!$A$2:$Y$3480,8,FALSE)</f>
        <v>Touring</v>
      </c>
      <c r="J2467">
        <f>VLOOKUP(A2467,[1]Transactions!$A$2:$Y$3480,13,FALSE)</f>
        <v>1305.25</v>
      </c>
      <c r="K2467" s="4">
        <f>VLOOKUP(A2467,[1]Transactions!$A$2:$Y$3480,14,FALSE)</f>
        <v>37539</v>
      </c>
      <c r="M2467" t="b">
        <f>VLOOKUP(A2467,[1]Transactions!$A$2:$Y$3480,5,FALSE)</f>
        <v>1</v>
      </c>
      <c r="N2467" t="str">
        <f>VLOOKUP(A2467,[1]Transactions!$A$2:$Y$3480,6,FALSE)</f>
        <v>Approved</v>
      </c>
      <c r="O2467" t="str">
        <f>VLOOKUP(A2467,[1]Transactions!$A$1:$Y$3480,7,FALSE)</f>
        <v>WeareA2B</v>
      </c>
      <c r="P2467" t="s">
        <v>28</v>
      </c>
      <c r="Q2467">
        <v>12</v>
      </c>
      <c r="R2467" t="s">
        <v>88</v>
      </c>
      <c r="S2467" t="s">
        <v>30</v>
      </c>
      <c r="T2467" t="s">
        <v>31</v>
      </c>
      <c r="U2467" t="s">
        <v>32</v>
      </c>
      <c r="V2467" t="s">
        <v>33</v>
      </c>
      <c r="W2467">
        <v>4</v>
      </c>
      <c r="X2467">
        <v>4</v>
      </c>
      <c r="Y2467">
        <v>6211</v>
      </c>
      <c r="Z2467">
        <v>3999.44</v>
      </c>
      <c r="AA2467">
        <v>22</v>
      </c>
      <c r="AB2467">
        <v>57</v>
      </c>
      <c r="AC2467">
        <v>4</v>
      </c>
      <c r="AD2467">
        <v>2211.56</v>
      </c>
      <c r="AE2467">
        <f t="shared" si="261"/>
        <v>2</v>
      </c>
      <c r="AF2467">
        <f t="shared" si="262"/>
        <v>4</v>
      </c>
      <c r="AG2467">
        <f t="shared" si="263"/>
        <v>3</v>
      </c>
      <c r="AH2467">
        <f t="shared" si="264"/>
        <v>243</v>
      </c>
      <c r="AI2467" t="str">
        <f t="shared" si="265"/>
        <v>Gold Customerr</v>
      </c>
    </row>
    <row r="2468" spans="1:35" x14ac:dyDescent="0.3">
      <c r="A2468">
        <v>910</v>
      </c>
      <c r="B2468" t="s">
        <v>7132</v>
      </c>
      <c r="C2468">
        <v>2116</v>
      </c>
      <c r="D2468" t="s">
        <v>24</v>
      </c>
      <c r="E2468" t="s">
        <v>25</v>
      </c>
      <c r="F2468">
        <v>10</v>
      </c>
      <c r="G2468" t="s">
        <v>7133</v>
      </c>
      <c r="H2468" t="s">
        <v>7017</v>
      </c>
      <c r="I2468" t="str">
        <f>VLOOKUP(A2468,[1]Transactions!$A$2:$Y$3480,8,FALSE)</f>
        <v>Road</v>
      </c>
      <c r="J2468">
        <f>VLOOKUP(A2468,[1]Transactions!$A$2:$Y$3480,13,FALSE)</f>
        <v>75.480000000000018</v>
      </c>
      <c r="K2468" s="4">
        <f>VLOOKUP(A2468,[1]Transactions!$A$2:$Y$3480,14,FALSE)</f>
        <v>42218</v>
      </c>
      <c r="M2468" t="b">
        <f>VLOOKUP(A2468,[1]Transactions!$A$2:$Y$3480,5,FALSE)</f>
        <v>1</v>
      </c>
      <c r="N2468" t="str">
        <f>VLOOKUP(A2468,[1]Transactions!$A$2:$Y$3480,6,FALSE)</f>
        <v>Approved</v>
      </c>
      <c r="O2468" t="str">
        <f>VLOOKUP(A2468,[1]Transactions!$A$1:$Y$3480,7,FALSE)</f>
        <v>Trek Bicycles</v>
      </c>
      <c r="P2468" t="s">
        <v>28</v>
      </c>
      <c r="Q2468">
        <v>50</v>
      </c>
      <c r="R2468" t="s">
        <v>445</v>
      </c>
      <c r="S2468" t="s">
        <v>45</v>
      </c>
      <c r="T2468" t="s">
        <v>31</v>
      </c>
      <c r="U2468" t="s">
        <v>32</v>
      </c>
      <c r="V2468" t="s">
        <v>47</v>
      </c>
      <c r="W2468">
        <v>14</v>
      </c>
      <c r="X2468">
        <v>2</v>
      </c>
      <c r="Y2468">
        <v>1932.55</v>
      </c>
      <c r="Z2468">
        <v>586.16999999999996</v>
      </c>
      <c r="AA2468">
        <v>34</v>
      </c>
      <c r="AB2468">
        <v>272</v>
      </c>
      <c r="AC2468">
        <v>2</v>
      </c>
      <c r="AD2468">
        <v>1346.38</v>
      </c>
      <c r="AE2468">
        <f t="shared" si="261"/>
        <v>1</v>
      </c>
      <c r="AF2468">
        <f t="shared" si="262"/>
        <v>4</v>
      </c>
      <c r="AG2468">
        <f t="shared" si="263"/>
        <v>4</v>
      </c>
      <c r="AH2468">
        <f t="shared" si="264"/>
        <v>144</v>
      </c>
      <c r="AI2468" t="str">
        <f t="shared" si="265"/>
        <v>Bronz customer</v>
      </c>
    </row>
    <row r="2469" spans="1:35" x14ac:dyDescent="0.3">
      <c r="A2469">
        <v>3326</v>
      </c>
      <c r="B2469" t="s">
        <v>7134</v>
      </c>
      <c r="C2469">
        <v>2763</v>
      </c>
      <c r="D2469" t="s">
        <v>24</v>
      </c>
      <c r="E2469" t="s">
        <v>25</v>
      </c>
      <c r="F2469">
        <v>9</v>
      </c>
      <c r="G2469" t="s">
        <v>7135</v>
      </c>
      <c r="H2469" t="s">
        <v>7136</v>
      </c>
      <c r="I2469" t="str">
        <f>VLOOKUP(A2469,[1]Transactions!$A$2:$Y$3480,8,FALSE)</f>
        <v>Road</v>
      </c>
      <c r="J2469">
        <f>VLOOKUP(A2469,[1]Transactions!$A$2:$Y$3480,13,FALSE)</f>
        <v>189.27999999999997</v>
      </c>
      <c r="K2469" s="4">
        <f>VLOOKUP(A2469,[1]Transactions!$A$2:$Y$3480,14,FALSE)</f>
        <v>38991</v>
      </c>
      <c r="M2469" t="b">
        <f>VLOOKUP(A2469,[1]Transactions!$A$2:$Y$3480,5,FALSE)</f>
        <v>1</v>
      </c>
      <c r="N2469" t="str">
        <f>VLOOKUP(A2469,[1]Transactions!$A$2:$Y$3480,6,FALSE)</f>
        <v>Approved</v>
      </c>
      <c r="O2469" t="str">
        <f>VLOOKUP(A2469,[1]Transactions!$A$1:$Y$3480,7,FALSE)</f>
        <v>Trek Bicycles</v>
      </c>
      <c r="P2469" t="s">
        <v>28</v>
      </c>
      <c r="Q2469">
        <v>83</v>
      </c>
      <c r="R2469" t="s">
        <v>403</v>
      </c>
      <c r="S2469" t="s">
        <v>119</v>
      </c>
      <c r="T2469" t="s">
        <v>46</v>
      </c>
      <c r="U2469" t="s">
        <v>32</v>
      </c>
      <c r="V2469" t="s">
        <v>33</v>
      </c>
      <c r="W2469">
        <v>22</v>
      </c>
      <c r="X2469">
        <v>13</v>
      </c>
      <c r="Y2469">
        <v>14078.19</v>
      </c>
      <c r="Z2469">
        <v>3656.15</v>
      </c>
      <c r="AA2469">
        <v>45</v>
      </c>
      <c r="AB2469">
        <v>29</v>
      </c>
      <c r="AC2469">
        <v>13</v>
      </c>
      <c r="AD2469">
        <v>10422.040000000001</v>
      </c>
      <c r="AE2469">
        <f t="shared" si="261"/>
        <v>3</v>
      </c>
      <c r="AF2469">
        <f t="shared" si="262"/>
        <v>2</v>
      </c>
      <c r="AG2469">
        <f t="shared" si="263"/>
        <v>1</v>
      </c>
      <c r="AH2469">
        <f t="shared" si="264"/>
        <v>321</v>
      </c>
      <c r="AI2469" t="str">
        <f t="shared" si="265"/>
        <v>Silver Customer</v>
      </c>
    </row>
    <row r="2470" spans="1:35" x14ac:dyDescent="0.3">
      <c r="A2470">
        <v>2164</v>
      </c>
      <c r="B2470" t="s">
        <v>7137</v>
      </c>
      <c r="C2470">
        <v>2145</v>
      </c>
      <c r="D2470" t="s">
        <v>24</v>
      </c>
      <c r="E2470" t="s">
        <v>25</v>
      </c>
      <c r="F2470">
        <v>9</v>
      </c>
      <c r="G2470" t="s">
        <v>7138</v>
      </c>
      <c r="H2470" t="s">
        <v>7139</v>
      </c>
      <c r="I2470" t="str">
        <f>VLOOKUP(A2470,[1]Transactions!$A$2:$Y$3480,8,FALSE)</f>
        <v>Standard</v>
      </c>
      <c r="J2470">
        <f>VLOOKUP(A2470,[1]Transactions!$A$2:$Y$3480,13,FALSE)</f>
        <v>693.76</v>
      </c>
      <c r="K2470" s="4">
        <f>VLOOKUP(A2470,[1]Transactions!$A$2:$Y$3480,14,FALSE)</f>
        <v>42295</v>
      </c>
      <c r="M2470" t="b">
        <f>VLOOKUP(A2470,[1]Transactions!$A$2:$Y$3480,5,FALSE)</f>
        <v>1</v>
      </c>
      <c r="N2470" t="str">
        <f>VLOOKUP(A2470,[1]Transactions!$A$2:$Y$3480,6,FALSE)</f>
        <v>Approved</v>
      </c>
      <c r="O2470" t="str">
        <f>VLOOKUP(A2470,[1]Transactions!$A$1:$Y$3480,7,FALSE)</f>
        <v>OHM Cycles</v>
      </c>
      <c r="P2470" t="s">
        <v>43</v>
      </c>
      <c r="Q2470">
        <v>12</v>
      </c>
      <c r="R2470" t="s">
        <v>641</v>
      </c>
      <c r="S2470" t="s">
        <v>45</v>
      </c>
      <c r="T2470" t="s">
        <v>31</v>
      </c>
      <c r="U2470" t="s">
        <v>32</v>
      </c>
      <c r="V2470" t="s">
        <v>33</v>
      </c>
      <c r="W2470">
        <v>18</v>
      </c>
      <c r="X2470">
        <v>7</v>
      </c>
      <c r="Y2470">
        <v>8585.81</v>
      </c>
      <c r="Z2470">
        <v>5257.3</v>
      </c>
      <c r="AA2470">
        <v>47</v>
      </c>
      <c r="AB2470">
        <v>68</v>
      </c>
      <c r="AC2470">
        <v>7</v>
      </c>
      <c r="AD2470">
        <v>3328.51</v>
      </c>
      <c r="AE2470">
        <f t="shared" si="261"/>
        <v>2</v>
      </c>
      <c r="AF2470">
        <f t="shared" si="262"/>
        <v>3</v>
      </c>
      <c r="AG2470">
        <f t="shared" si="263"/>
        <v>2</v>
      </c>
      <c r="AH2470">
        <f t="shared" si="264"/>
        <v>232</v>
      </c>
      <c r="AI2470" t="str">
        <f t="shared" si="265"/>
        <v>Gold Customerr</v>
      </c>
    </row>
    <row r="2471" spans="1:35" x14ac:dyDescent="0.3">
      <c r="A2471">
        <v>2745</v>
      </c>
      <c r="B2471" t="s">
        <v>7140</v>
      </c>
      <c r="C2471">
        <v>2767</v>
      </c>
      <c r="D2471" t="s">
        <v>24</v>
      </c>
      <c r="E2471" t="s">
        <v>25</v>
      </c>
      <c r="F2471">
        <v>8</v>
      </c>
      <c r="G2471" t="s">
        <v>7141</v>
      </c>
      <c r="H2471" t="s">
        <v>7142</v>
      </c>
      <c r="I2471" t="str">
        <f>VLOOKUP(A2471,[1]Transactions!$A$2:$Y$3480,8,FALSE)</f>
        <v>Standard</v>
      </c>
      <c r="J2471">
        <f>VLOOKUP(A2471,[1]Transactions!$A$2:$Y$3480,13,FALSE)</f>
        <v>1702.5499999999997</v>
      </c>
      <c r="K2471" s="4">
        <f>VLOOKUP(A2471,[1]Transactions!$A$2:$Y$3480,14,FALSE)</f>
        <v>41167</v>
      </c>
      <c r="M2471" t="b">
        <f>VLOOKUP(A2471,[1]Transactions!$A$2:$Y$3480,5,FALSE)</f>
        <v>1</v>
      </c>
      <c r="N2471" t="str">
        <f>VLOOKUP(A2471,[1]Transactions!$A$2:$Y$3480,6,FALSE)</f>
        <v>Approved</v>
      </c>
      <c r="O2471" t="str">
        <f>VLOOKUP(A2471,[1]Transactions!$A$1:$Y$3480,7,FALSE)</f>
        <v>Trek Bicycles</v>
      </c>
      <c r="P2471" t="s">
        <v>43</v>
      </c>
      <c r="Q2471">
        <v>8</v>
      </c>
      <c r="R2471" t="s">
        <v>210</v>
      </c>
      <c r="S2471" t="s">
        <v>119</v>
      </c>
      <c r="T2471" t="s">
        <v>31</v>
      </c>
      <c r="U2471" t="s">
        <v>32</v>
      </c>
      <c r="V2471" t="s">
        <v>33</v>
      </c>
      <c r="W2471">
        <v>18</v>
      </c>
      <c r="X2471">
        <v>2</v>
      </c>
      <c r="Y2471">
        <v>3322.62</v>
      </c>
      <c r="Z2471">
        <v>550.52</v>
      </c>
      <c r="AA2471">
        <v>43</v>
      </c>
      <c r="AB2471">
        <v>267</v>
      </c>
      <c r="AC2471">
        <v>2</v>
      </c>
      <c r="AD2471">
        <v>2772.1</v>
      </c>
      <c r="AE2471">
        <f t="shared" si="261"/>
        <v>1</v>
      </c>
      <c r="AF2471">
        <f t="shared" si="262"/>
        <v>4</v>
      </c>
      <c r="AG2471">
        <f t="shared" si="263"/>
        <v>3</v>
      </c>
      <c r="AH2471">
        <f t="shared" si="264"/>
        <v>143</v>
      </c>
      <c r="AI2471" t="str">
        <f t="shared" si="265"/>
        <v>Bronz customer</v>
      </c>
    </row>
    <row r="2472" spans="1:35" x14ac:dyDescent="0.3">
      <c r="A2472">
        <v>3397</v>
      </c>
      <c r="B2472" t="s">
        <v>7143</v>
      </c>
      <c r="C2472">
        <v>4055</v>
      </c>
      <c r="D2472" t="s">
        <v>53</v>
      </c>
      <c r="E2472" t="s">
        <v>25</v>
      </c>
      <c r="F2472">
        <v>8</v>
      </c>
      <c r="G2472" t="s">
        <v>7144</v>
      </c>
      <c r="I2472" t="str">
        <f>VLOOKUP(A2472,[1]Transactions!$A$2:$Y$3480,8,FALSE)</f>
        <v>Standard</v>
      </c>
      <c r="J2472">
        <f>VLOOKUP(A2472,[1]Transactions!$A$2:$Y$3480,13,FALSE)</f>
        <v>143.82</v>
      </c>
      <c r="K2472" s="4">
        <f>VLOOKUP(A2472,[1]Transactions!$A$2:$Y$3480,14,FALSE)</f>
        <v>42404</v>
      </c>
      <c r="M2472" t="b">
        <f>VLOOKUP(A2472,[1]Transactions!$A$2:$Y$3480,5,FALSE)</f>
        <v>1</v>
      </c>
      <c r="N2472" t="str">
        <f>VLOOKUP(A2472,[1]Transactions!$A$2:$Y$3480,6,FALSE)</f>
        <v>Approved</v>
      </c>
      <c r="O2472" t="str">
        <f>VLOOKUP(A2472,[1]Transactions!$A$1:$Y$3480,7,FALSE)</f>
        <v>Solex</v>
      </c>
      <c r="P2472" t="s">
        <v>43</v>
      </c>
      <c r="Q2472">
        <v>70</v>
      </c>
      <c r="R2472" t="s">
        <v>37</v>
      </c>
      <c r="S2472" t="s">
        <v>219</v>
      </c>
      <c r="T2472" t="s">
        <v>31</v>
      </c>
      <c r="U2472" t="s">
        <v>32</v>
      </c>
      <c r="V2472" t="s">
        <v>47</v>
      </c>
      <c r="W2472">
        <v>11</v>
      </c>
      <c r="X2472">
        <v>2</v>
      </c>
      <c r="Y2472">
        <v>2179.35</v>
      </c>
      <c r="Z2472">
        <v>1370.5</v>
      </c>
      <c r="AA2472">
        <v>35</v>
      </c>
      <c r="AB2472">
        <v>89</v>
      </c>
      <c r="AC2472">
        <v>2</v>
      </c>
      <c r="AD2472">
        <v>808.85</v>
      </c>
      <c r="AE2472">
        <f t="shared" si="261"/>
        <v>1</v>
      </c>
      <c r="AF2472">
        <f t="shared" si="262"/>
        <v>4</v>
      </c>
      <c r="AG2472">
        <f t="shared" si="263"/>
        <v>4</v>
      </c>
      <c r="AH2472">
        <f t="shared" si="264"/>
        <v>144</v>
      </c>
      <c r="AI2472" t="str">
        <f t="shared" si="265"/>
        <v>Bronz customer</v>
      </c>
    </row>
    <row r="2473" spans="1:35" x14ac:dyDescent="0.3">
      <c r="A2473">
        <v>2400</v>
      </c>
      <c r="B2473" t="s">
        <v>7145</v>
      </c>
      <c r="C2473">
        <v>4218</v>
      </c>
      <c r="D2473" t="s">
        <v>53</v>
      </c>
      <c r="E2473" t="s">
        <v>25</v>
      </c>
      <c r="F2473">
        <v>11</v>
      </c>
      <c r="G2473" t="s">
        <v>1908</v>
      </c>
      <c r="H2473" t="s">
        <v>7146</v>
      </c>
      <c r="I2473" t="str">
        <f>VLOOKUP(A2473,[1]Transactions!$A$2:$Y$3480,8,FALSE)</f>
        <v>Standard</v>
      </c>
      <c r="J2473">
        <f>VLOOKUP(A2473,[1]Transactions!$A$2:$Y$3480,13,FALSE)</f>
        <v>437.46</v>
      </c>
      <c r="K2473" s="4">
        <f>VLOOKUP(A2473,[1]Transactions!$A$2:$Y$3480,14,FALSE)</f>
        <v>35560</v>
      </c>
      <c r="M2473" t="b">
        <f>VLOOKUP(A2473,[1]Transactions!$A$2:$Y$3480,5,FALSE)</f>
        <v>1</v>
      </c>
      <c r="N2473" t="str">
        <f>VLOOKUP(A2473,[1]Transactions!$A$2:$Y$3480,6,FALSE)</f>
        <v>Approved</v>
      </c>
      <c r="O2473" t="str">
        <f>VLOOKUP(A2473,[1]Transactions!$A$1:$Y$3480,7,FALSE)</f>
        <v>Solex</v>
      </c>
      <c r="P2473" t="s">
        <v>28</v>
      </c>
      <c r="Q2473">
        <v>73</v>
      </c>
      <c r="R2473" t="s">
        <v>279</v>
      </c>
      <c r="S2473" t="s">
        <v>176</v>
      </c>
      <c r="T2473" t="s">
        <v>31</v>
      </c>
      <c r="U2473" t="s">
        <v>32</v>
      </c>
      <c r="V2473" t="s">
        <v>33</v>
      </c>
      <c r="W2473">
        <v>22</v>
      </c>
      <c r="X2473">
        <v>8</v>
      </c>
      <c r="Y2473">
        <v>10452.280000000001</v>
      </c>
      <c r="Z2473">
        <v>5246.53</v>
      </c>
      <c r="AA2473">
        <v>42</v>
      </c>
      <c r="AB2473">
        <v>19</v>
      </c>
      <c r="AC2473">
        <v>8</v>
      </c>
      <c r="AD2473">
        <v>5205.75</v>
      </c>
      <c r="AE2473">
        <f t="shared" si="261"/>
        <v>3</v>
      </c>
      <c r="AF2473">
        <f t="shared" si="262"/>
        <v>2</v>
      </c>
      <c r="AG2473">
        <f t="shared" si="263"/>
        <v>1</v>
      </c>
      <c r="AH2473">
        <f t="shared" si="264"/>
        <v>321</v>
      </c>
      <c r="AI2473" t="str">
        <f t="shared" si="265"/>
        <v>Silver Customer</v>
      </c>
    </row>
    <row r="2474" spans="1:35" x14ac:dyDescent="0.3">
      <c r="A2474">
        <v>654</v>
      </c>
      <c r="B2474" t="s">
        <v>7147</v>
      </c>
      <c r="C2474">
        <v>2166</v>
      </c>
      <c r="D2474" t="s">
        <v>24</v>
      </c>
      <c r="E2474" t="s">
        <v>25</v>
      </c>
      <c r="F2474">
        <v>8</v>
      </c>
      <c r="G2474" t="s">
        <v>7148</v>
      </c>
      <c r="H2474" t="s">
        <v>7149</v>
      </c>
      <c r="I2474" t="str">
        <f>VLOOKUP(A2474,[1]Transactions!$A$2:$Y$3480,8,FALSE)</f>
        <v>Standard</v>
      </c>
      <c r="J2474">
        <f>VLOOKUP(A2474,[1]Transactions!$A$2:$Y$3480,13,FALSE)</f>
        <v>45.960000000000008</v>
      </c>
      <c r="K2474" s="4">
        <f>VLOOKUP(A2474,[1]Transactions!$A$2:$Y$3480,14,FALSE)</f>
        <v>35707</v>
      </c>
      <c r="M2474" t="b">
        <f>VLOOKUP(A2474,[1]Transactions!$A$2:$Y$3480,5,FALSE)</f>
        <v>0</v>
      </c>
      <c r="N2474" t="str">
        <f>VLOOKUP(A2474,[1]Transactions!$A$2:$Y$3480,6,FALSE)</f>
        <v>Approved</v>
      </c>
      <c r="O2474" t="str">
        <f>VLOOKUP(A2474,[1]Transactions!$A$1:$Y$3480,7,FALSE)</f>
        <v>OHM Cycles</v>
      </c>
      <c r="P2474" t="s">
        <v>43</v>
      </c>
      <c r="Q2474">
        <v>2</v>
      </c>
      <c r="R2474" t="s">
        <v>429</v>
      </c>
      <c r="S2474" t="s">
        <v>119</v>
      </c>
      <c r="T2474" t="s">
        <v>38</v>
      </c>
      <c r="U2474" t="s">
        <v>32</v>
      </c>
      <c r="V2474" t="s">
        <v>47</v>
      </c>
      <c r="W2474">
        <v>5</v>
      </c>
      <c r="X2474">
        <v>3</v>
      </c>
      <c r="Y2474">
        <v>3391.62</v>
      </c>
      <c r="Z2474">
        <v>2016.72</v>
      </c>
      <c r="AA2474">
        <v>27</v>
      </c>
      <c r="AB2474">
        <v>28</v>
      </c>
      <c r="AC2474">
        <v>3</v>
      </c>
      <c r="AD2474">
        <v>1374.9</v>
      </c>
      <c r="AE2474">
        <f t="shared" si="261"/>
        <v>3</v>
      </c>
      <c r="AF2474">
        <f t="shared" si="262"/>
        <v>4</v>
      </c>
      <c r="AG2474">
        <f t="shared" si="263"/>
        <v>4</v>
      </c>
      <c r="AH2474">
        <f t="shared" si="264"/>
        <v>344</v>
      </c>
      <c r="AI2474" t="str">
        <f t="shared" si="265"/>
        <v>Silver Customer</v>
      </c>
    </row>
    <row r="2475" spans="1:35" x14ac:dyDescent="0.3">
      <c r="A2475">
        <v>2511</v>
      </c>
      <c r="B2475" t="s">
        <v>7150</v>
      </c>
      <c r="C2475">
        <v>2087</v>
      </c>
      <c r="D2475" t="s">
        <v>24</v>
      </c>
      <c r="E2475" t="s">
        <v>25</v>
      </c>
      <c r="F2475">
        <v>11</v>
      </c>
      <c r="G2475" t="s">
        <v>7151</v>
      </c>
      <c r="H2475" t="s">
        <v>7152</v>
      </c>
      <c r="I2475" t="str">
        <f>VLOOKUP(A2475,[1]Transactions!$A$2:$Y$3480,8,FALSE)</f>
        <v>Standard</v>
      </c>
      <c r="J2475">
        <f>VLOOKUP(A2475,[1]Transactions!$A$2:$Y$3480,13,FALSE)</f>
        <v>437.46</v>
      </c>
      <c r="K2475" s="4">
        <f>VLOOKUP(A2475,[1]Transactions!$A$2:$Y$3480,14,FALSE)</f>
        <v>40672</v>
      </c>
      <c r="M2475" t="b">
        <f>VLOOKUP(A2475,[1]Transactions!$A$2:$Y$3480,5,FALSE)</f>
        <v>0</v>
      </c>
      <c r="N2475" t="str">
        <f>VLOOKUP(A2475,[1]Transactions!$A$2:$Y$3480,6,FALSE)</f>
        <v>Approved</v>
      </c>
      <c r="O2475" t="str">
        <f>VLOOKUP(A2475,[1]Transactions!$A$1:$Y$3480,7,FALSE)</f>
        <v>Solex</v>
      </c>
      <c r="P2475" t="s">
        <v>28</v>
      </c>
      <c r="Q2475">
        <v>20</v>
      </c>
      <c r="R2475" t="s">
        <v>376</v>
      </c>
      <c r="S2475" t="s">
        <v>45</v>
      </c>
      <c r="T2475" t="s">
        <v>31</v>
      </c>
      <c r="U2475" t="s">
        <v>32</v>
      </c>
      <c r="V2475" t="s">
        <v>33</v>
      </c>
      <c r="W2475">
        <v>4</v>
      </c>
      <c r="X2475">
        <v>4</v>
      </c>
      <c r="Y2475">
        <v>5381.19</v>
      </c>
      <c r="Z2475">
        <v>3228.5</v>
      </c>
      <c r="AA2475">
        <v>29</v>
      </c>
      <c r="AB2475">
        <v>32</v>
      </c>
      <c r="AC2475">
        <v>4</v>
      </c>
      <c r="AD2475">
        <v>2152.69</v>
      </c>
      <c r="AE2475">
        <f t="shared" si="261"/>
        <v>3</v>
      </c>
      <c r="AF2475">
        <f t="shared" si="262"/>
        <v>4</v>
      </c>
      <c r="AG2475">
        <f t="shared" si="263"/>
        <v>3</v>
      </c>
      <c r="AH2475">
        <f t="shared" si="264"/>
        <v>343</v>
      </c>
      <c r="AI2475" t="str">
        <f t="shared" si="265"/>
        <v>Silver Customer</v>
      </c>
    </row>
    <row r="2476" spans="1:35" x14ac:dyDescent="0.3">
      <c r="A2476">
        <v>3441</v>
      </c>
      <c r="B2476" t="s">
        <v>7153</v>
      </c>
      <c r="C2476">
        <v>3034</v>
      </c>
      <c r="D2476" t="s">
        <v>40</v>
      </c>
      <c r="E2476" t="s">
        <v>25</v>
      </c>
      <c r="F2476">
        <v>9</v>
      </c>
      <c r="G2476" t="s">
        <v>7154</v>
      </c>
      <c r="H2476" t="s">
        <v>7155</v>
      </c>
      <c r="I2476" t="str">
        <f>VLOOKUP(A2476,[1]Transactions!$A$2:$Y$3480,8,FALSE)</f>
        <v>Standard</v>
      </c>
      <c r="J2476">
        <f>VLOOKUP(A2476,[1]Transactions!$A$2:$Y$3480,13,FALSE)</f>
        <v>195.33999999999992</v>
      </c>
      <c r="K2476" s="4">
        <f>VLOOKUP(A2476,[1]Transactions!$A$2:$Y$3480,14,FALSE)</f>
        <v>40303</v>
      </c>
      <c r="M2476" t="b">
        <f>VLOOKUP(A2476,[1]Transactions!$A$2:$Y$3480,5,FALSE)</f>
        <v>0</v>
      </c>
      <c r="N2476" t="str">
        <f>VLOOKUP(A2476,[1]Transactions!$A$2:$Y$3480,6,FALSE)</f>
        <v>Approved</v>
      </c>
      <c r="O2476" t="str">
        <f>VLOOKUP(A2476,[1]Transactions!$A$1:$Y$3480,7,FALSE)</f>
        <v>Trek Bicycles</v>
      </c>
      <c r="P2476" t="s">
        <v>43</v>
      </c>
      <c r="Q2476">
        <v>44</v>
      </c>
      <c r="R2476" t="s">
        <v>710</v>
      </c>
      <c r="S2476" t="s">
        <v>119</v>
      </c>
      <c r="T2476" t="s">
        <v>46</v>
      </c>
      <c r="U2476" t="s">
        <v>32</v>
      </c>
      <c r="V2476" t="s">
        <v>33</v>
      </c>
      <c r="W2476">
        <v>20</v>
      </c>
      <c r="X2476">
        <v>5</v>
      </c>
      <c r="Y2476">
        <v>4864.9799999999996</v>
      </c>
      <c r="Z2476">
        <v>2745.55</v>
      </c>
      <c r="AA2476">
        <v>31</v>
      </c>
      <c r="AB2476">
        <v>138</v>
      </c>
      <c r="AC2476">
        <v>5</v>
      </c>
      <c r="AD2476">
        <v>2119.4299999999998</v>
      </c>
      <c r="AE2476">
        <f t="shared" si="261"/>
        <v>1</v>
      </c>
      <c r="AF2476">
        <f>_xlfn.IFS(AC2476&gt;=14,1,AND(AC2476&lt;=14,AC2476&gt;7),2,AND(AC2476&lt;=7,AC2476&gt;=5),3,AND(AC2476&lt;=4,AC2476&gt;0),4)</f>
        <v>3</v>
      </c>
      <c r="AG2476">
        <f t="shared" si="263"/>
        <v>3</v>
      </c>
      <c r="AH2476">
        <f t="shared" si="264"/>
        <v>133</v>
      </c>
      <c r="AI2476" t="str">
        <f t="shared" si="265"/>
        <v>Bronz customer</v>
      </c>
    </row>
    <row r="2477" spans="1:35" x14ac:dyDescent="0.3">
      <c r="A2477">
        <v>1637</v>
      </c>
      <c r="B2477" t="s">
        <v>7156</v>
      </c>
      <c r="C2477">
        <v>2170</v>
      </c>
      <c r="D2477" t="s">
        <v>24</v>
      </c>
      <c r="E2477" t="s">
        <v>25</v>
      </c>
      <c r="F2477">
        <v>9</v>
      </c>
      <c r="G2477" t="s">
        <v>7157</v>
      </c>
      <c r="H2477" t="s">
        <v>7158</v>
      </c>
      <c r="I2477" t="str">
        <f>VLOOKUP(A2477,[1]Transactions!$A$2:$Y$3480,8,FALSE)</f>
        <v>Standard</v>
      </c>
      <c r="J2477">
        <f>VLOOKUP(A2477,[1]Transactions!$A$2:$Y$3480,13,FALSE)</f>
        <v>903.11</v>
      </c>
      <c r="K2477" s="4">
        <f>VLOOKUP(A2477,[1]Transactions!$A$2:$Y$3480,14,FALSE)</f>
        <v>34527</v>
      </c>
      <c r="M2477" t="b">
        <f>VLOOKUP(A2477,[1]Transactions!$A$2:$Y$3480,5,FALSE)</f>
        <v>0</v>
      </c>
      <c r="N2477" t="str">
        <f>VLOOKUP(A2477,[1]Transactions!$A$2:$Y$3480,6,FALSE)</f>
        <v>Approved</v>
      </c>
      <c r="O2477" t="str">
        <f>VLOOKUP(A2477,[1]Transactions!$A$1:$Y$3480,7,FALSE)</f>
        <v>Trek Bicycles</v>
      </c>
      <c r="P2477" t="s">
        <v>28</v>
      </c>
      <c r="Q2477">
        <v>78</v>
      </c>
      <c r="R2477" t="s">
        <v>149</v>
      </c>
      <c r="S2477" t="s">
        <v>119</v>
      </c>
      <c r="T2477" t="s">
        <v>46</v>
      </c>
      <c r="U2477" t="s">
        <v>32</v>
      </c>
      <c r="V2477" t="s">
        <v>47</v>
      </c>
      <c r="W2477">
        <v>6</v>
      </c>
      <c r="X2477">
        <v>7</v>
      </c>
      <c r="Y2477">
        <v>7511.01</v>
      </c>
      <c r="Z2477">
        <v>3471.13</v>
      </c>
      <c r="AA2477">
        <v>51</v>
      </c>
      <c r="AB2477">
        <v>143</v>
      </c>
      <c r="AC2477">
        <v>7</v>
      </c>
      <c r="AD2477">
        <v>4039.88</v>
      </c>
      <c r="AE2477">
        <f t="shared" si="261"/>
        <v>1</v>
      </c>
      <c r="AF2477">
        <f t="shared" si="262"/>
        <v>3</v>
      </c>
      <c r="AG2477">
        <f t="shared" si="263"/>
        <v>2</v>
      </c>
      <c r="AH2477">
        <f t="shared" si="264"/>
        <v>132</v>
      </c>
      <c r="AI2477" t="str">
        <f t="shared" si="265"/>
        <v>Bronz customer</v>
      </c>
    </row>
    <row r="2478" spans="1:35" x14ac:dyDescent="0.3">
      <c r="A2478">
        <v>297</v>
      </c>
      <c r="B2478" t="s">
        <v>7159</v>
      </c>
      <c r="C2478">
        <v>3810</v>
      </c>
      <c r="D2478" t="s">
        <v>40</v>
      </c>
      <c r="E2478" t="s">
        <v>25</v>
      </c>
      <c r="F2478">
        <v>7</v>
      </c>
      <c r="G2478" t="s">
        <v>7160</v>
      </c>
      <c r="H2478" t="s">
        <v>7161</v>
      </c>
      <c r="I2478" t="str">
        <f>VLOOKUP(A2478,[1]Transactions!$A$2:$Y$3480,8,FALSE)</f>
        <v>Standard</v>
      </c>
      <c r="J2478">
        <f>VLOOKUP(A2478,[1]Transactions!$A$2:$Y$3480,13,FALSE)</f>
        <v>143.82</v>
      </c>
      <c r="K2478" s="4">
        <f>VLOOKUP(A2478,[1]Transactions!$A$2:$Y$3480,14,FALSE)</f>
        <v>41345</v>
      </c>
      <c r="M2478" t="b">
        <f>VLOOKUP(A2478,[1]Transactions!$A$2:$Y$3480,5,FALSE)</f>
        <v>1</v>
      </c>
      <c r="N2478" t="str">
        <f>VLOOKUP(A2478,[1]Transactions!$A$2:$Y$3480,6,FALSE)</f>
        <v>Approved</v>
      </c>
      <c r="O2478" t="str">
        <f>VLOOKUP(A2478,[1]Transactions!$A$1:$Y$3480,7,FALSE)</f>
        <v>Solex</v>
      </c>
      <c r="P2478" t="s">
        <v>43</v>
      </c>
      <c r="Q2478">
        <v>33</v>
      </c>
      <c r="R2478" t="s">
        <v>625</v>
      </c>
      <c r="S2478" t="s">
        <v>119</v>
      </c>
      <c r="T2478" t="s">
        <v>46</v>
      </c>
      <c r="U2478" t="s">
        <v>32</v>
      </c>
      <c r="V2478" t="s">
        <v>47</v>
      </c>
      <c r="W2478">
        <v>16</v>
      </c>
      <c r="X2478">
        <v>4</v>
      </c>
      <c r="Y2478">
        <v>5674.71</v>
      </c>
      <c r="Z2478">
        <v>2075.5300000000002</v>
      </c>
      <c r="AA2478">
        <v>61</v>
      </c>
      <c r="AB2478">
        <v>8</v>
      </c>
      <c r="AC2478">
        <v>4</v>
      </c>
      <c r="AD2478">
        <v>3599.18</v>
      </c>
      <c r="AE2478">
        <f t="shared" si="261"/>
        <v>4</v>
      </c>
      <c r="AF2478">
        <f t="shared" si="262"/>
        <v>4</v>
      </c>
      <c r="AG2478">
        <f t="shared" si="263"/>
        <v>2</v>
      </c>
      <c r="AH2478">
        <f t="shared" si="264"/>
        <v>442</v>
      </c>
      <c r="AI2478" t="str">
        <f t="shared" si="265"/>
        <v>Platinum Customer</v>
      </c>
    </row>
    <row r="2479" spans="1:35" x14ac:dyDescent="0.3">
      <c r="A2479">
        <v>1923</v>
      </c>
      <c r="B2479" t="s">
        <v>7162</v>
      </c>
      <c r="C2479">
        <v>3170</v>
      </c>
      <c r="D2479" t="s">
        <v>40</v>
      </c>
      <c r="E2479" t="s">
        <v>25</v>
      </c>
      <c r="F2479">
        <v>9</v>
      </c>
      <c r="G2479" t="s">
        <v>7163</v>
      </c>
      <c r="H2479" t="s">
        <v>7164</v>
      </c>
      <c r="I2479" t="str">
        <f>VLOOKUP(A2479,[1]Transactions!$A$2:$Y$3480,8,FALSE)</f>
        <v>Standard</v>
      </c>
      <c r="J2479">
        <f>VLOOKUP(A2479,[1]Transactions!$A$2:$Y$3480,13,FALSE)</f>
        <v>437.46</v>
      </c>
      <c r="K2479" s="4">
        <f>VLOOKUP(A2479,[1]Transactions!$A$2:$Y$3480,14,FALSE)</f>
        <v>40672</v>
      </c>
      <c r="M2479" t="b">
        <f>VLOOKUP(A2479,[1]Transactions!$A$2:$Y$3480,5,FALSE)</f>
        <v>1</v>
      </c>
      <c r="N2479" t="str">
        <f>VLOOKUP(A2479,[1]Transactions!$A$2:$Y$3480,6,FALSE)</f>
        <v>Approved</v>
      </c>
      <c r="O2479" t="str">
        <f>VLOOKUP(A2479,[1]Transactions!$A$1:$Y$3480,7,FALSE)</f>
        <v>Solex</v>
      </c>
      <c r="P2479" t="s">
        <v>28</v>
      </c>
      <c r="Q2479">
        <v>52</v>
      </c>
      <c r="R2479" t="s">
        <v>433</v>
      </c>
      <c r="S2479" t="s">
        <v>30</v>
      </c>
      <c r="T2479" t="s">
        <v>31</v>
      </c>
      <c r="U2479" t="s">
        <v>32</v>
      </c>
      <c r="V2479" t="s">
        <v>47</v>
      </c>
      <c r="W2479">
        <v>9</v>
      </c>
      <c r="X2479">
        <v>4</v>
      </c>
      <c r="Y2479">
        <v>3704.94</v>
      </c>
      <c r="Z2479">
        <v>626.32000000000005</v>
      </c>
      <c r="AA2479">
        <v>50</v>
      </c>
      <c r="AB2479">
        <v>15</v>
      </c>
      <c r="AC2479">
        <v>4</v>
      </c>
      <c r="AD2479">
        <v>3078.62</v>
      </c>
      <c r="AE2479">
        <f t="shared" si="261"/>
        <v>4</v>
      </c>
      <c r="AF2479">
        <f t="shared" si="262"/>
        <v>4</v>
      </c>
      <c r="AG2479">
        <f t="shared" si="263"/>
        <v>2</v>
      </c>
      <c r="AH2479">
        <f t="shared" si="264"/>
        <v>442</v>
      </c>
      <c r="AI2479" t="str">
        <f t="shared" si="265"/>
        <v>Platinum Customer</v>
      </c>
    </row>
    <row r="2480" spans="1:35" x14ac:dyDescent="0.3">
      <c r="A2480">
        <v>2881</v>
      </c>
      <c r="B2480" t="s">
        <v>7165</v>
      </c>
      <c r="C2480">
        <v>2089</v>
      </c>
      <c r="D2480" t="s">
        <v>24</v>
      </c>
      <c r="E2480" t="s">
        <v>25</v>
      </c>
      <c r="F2480">
        <v>11</v>
      </c>
      <c r="G2480" t="s">
        <v>7166</v>
      </c>
      <c r="H2480" t="s">
        <v>7167</v>
      </c>
      <c r="I2480" t="str">
        <f>VLOOKUP(A2480,[1]Transactions!$A$2:$Y$3480,8,FALSE)</f>
        <v>Road</v>
      </c>
      <c r="J2480">
        <f>VLOOKUP(A2480,[1]Transactions!$A$2:$Y$3480,13,FALSE)</f>
        <v>745.94</v>
      </c>
      <c r="K2480" s="4">
        <f>VLOOKUP(A2480,[1]Transactions!$A$2:$Y$3480,14,FALSE)</f>
        <v>33549</v>
      </c>
      <c r="M2480" t="b">
        <f>VLOOKUP(A2480,[1]Transactions!$A$2:$Y$3480,5,FALSE)</f>
        <v>0</v>
      </c>
      <c r="N2480" t="str">
        <f>VLOOKUP(A2480,[1]Transactions!$A$2:$Y$3480,6,FALSE)</f>
        <v>Approved</v>
      </c>
      <c r="O2480" t="str">
        <f>VLOOKUP(A2480,[1]Transactions!$A$1:$Y$3480,7,FALSE)</f>
        <v>Trek Bicycles</v>
      </c>
      <c r="P2480" t="s">
        <v>28</v>
      </c>
      <c r="Q2480">
        <v>71</v>
      </c>
      <c r="R2480" t="s">
        <v>161</v>
      </c>
      <c r="S2480" t="s">
        <v>30</v>
      </c>
      <c r="T2480" t="s">
        <v>38</v>
      </c>
      <c r="U2480" t="s">
        <v>32</v>
      </c>
      <c r="V2480" t="s">
        <v>33</v>
      </c>
      <c r="W2480">
        <v>11</v>
      </c>
      <c r="X2480">
        <v>6</v>
      </c>
      <c r="Y2480">
        <v>6506.51</v>
      </c>
      <c r="Z2480">
        <v>2859.84</v>
      </c>
      <c r="AA2480">
        <v>57</v>
      </c>
      <c r="AB2480">
        <v>72</v>
      </c>
      <c r="AC2480">
        <v>6</v>
      </c>
      <c r="AD2480">
        <v>3646.67</v>
      </c>
      <c r="AE2480">
        <f t="shared" si="261"/>
        <v>2</v>
      </c>
      <c r="AF2480">
        <f t="shared" si="262"/>
        <v>3</v>
      </c>
      <c r="AG2480">
        <f t="shared" si="263"/>
        <v>2</v>
      </c>
      <c r="AH2480">
        <f t="shared" si="264"/>
        <v>232</v>
      </c>
      <c r="AI2480" t="str">
        <f t="shared" si="265"/>
        <v>Gold Customerr</v>
      </c>
    </row>
    <row r="2481" spans="1:35" x14ac:dyDescent="0.3">
      <c r="A2481">
        <v>1047</v>
      </c>
      <c r="B2481" t="s">
        <v>7168</v>
      </c>
      <c r="C2481">
        <v>2871</v>
      </c>
      <c r="D2481" t="s">
        <v>24</v>
      </c>
      <c r="E2481" t="s">
        <v>25</v>
      </c>
      <c r="F2481">
        <v>7</v>
      </c>
      <c r="G2481" t="s">
        <v>7169</v>
      </c>
      <c r="H2481" t="s">
        <v>7170</v>
      </c>
      <c r="I2481" t="str">
        <f>VLOOKUP(A2481,[1]Transactions!$A$2:$Y$3480,8,FALSE)</f>
        <v>Standard</v>
      </c>
      <c r="J2481">
        <f>VLOOKUP(A2481,[1]Transactions!$A$2:$Y$3480,13,FALSE)</f>
        <v>1230.27</v>
      </c>
      <c r="K2481" s="4">
        <f>VLOOKUP(A2481,[1]Transactions!$A$2:$Y$3480,14,FALSE)</f>
        <v>39526</v>
      </c>
      <c r="M2481" t="b">
        <f>VLOOKUP(A2481,[1]Transactions!$A$2:$Y$3480,5,FALSE)</f>
        <v>0</v>
      </c>
      <c r="N2481" t="str">
        <f>VLOOKUP(A2481,[1]Transactions!$A$2:$Y$3480,6,FALSE)</f>
        <v>Approved</v>
      </c>
      <c r="O2481" t="str">
        <f>VLOOKUP(A2481,[1]Transactions!$A$1:$Y$3480,7,FALSE)</f>
        <v>Giant Bicycles</v>
      </c>
      <c r="P2481" t="s">
        <v>28</v>
      </c>
      <c r="Q2481">
        <v>39</v>
      </c>
      <c r="R2481" t="s">
        <v>206</v>
      </c>
      <c r="S2481" t="s">
        <v>45</v>
      </c>
      <c r="T2481" t="s">
        <v>38</v>
      </c>
      <c r="U2481" t="s">
        <v>32</v>
      </c>
      <c r="V2481" t="s">
        <v>47</v>
      </c>
      <c r="W2481">
        <v>11</v>
      </c>
      <c r="X2481">
        <v>7</v>
      </c>
      <c r="Y2481">
        <v>5171.3500000000004</v>
      </c>
      <c r="Z2481">
        <v>3144.81</v>
      </c>
      <c r="AA2481">
        <v>42</v>
      </c>
      <c r="AB2481">
        <v>57</v>
      </c>
      <c r="AC2481">
        <v>7</v>
      </c>
      <c r="AD2481">
        <v>2026.54</v>
      </c>
      <c r="AE2481">
        <f t="shared" si="261"/>
        <v>2</v>
      </c>
      <c r="AF2481">
        <f t="shared" si="262"/>
        <v>3</v>
      </c>
      <c r="AG2481">
        <f t="shared" si="263"/>
        <v>3</v>
      </c>
      <c r="AH2481">
        <f t="shared" si="264"/>
        <v>233</v>
      </c>
      <c r="AI2481" t="str">
        <f t="shared" si="265"/>
        <v>Gold Customerr</v>
      </c>
    </row>
    <row r="2482" spans="1:35" x14ac:dyDescent="0.3">
      <c r="A2482">
        <v>465</v>
      </c>
      <c r="B2482" t="s">
        <v>7171</v>
      </c>
      <c r="C2482">
        <v>2770</v>
      </c>
      <c r="D2482" t="s">
        <v>24</v>
      </c>
      <c r="E2482" t="s">
        <v>25</v>
      </c>
      <c r="F2482">
        <v>5</v>
      </c>
      <c r="G2482" t="s">
        <v>2034</v>
      </c>
      <c r="H2482" t="s">
        <v>7172</v>
      </c>
      <c r="I2482" t="str">
        <f>VLOOKUP(A2482,[1]Transactions!$A$2:$Y$3480,8,FALSE)</f>
        <v>Standard</v>
      </c>
      <c r="J2482">
        <f>VLOOKUP(A2482,[1]Transactions!$A$2:$Y$3480,13,FALSE)</f>
        <v>57.72999999999999</v>
      </c>
      <c r="K2482" s="4">
        <f>VLOOKUP(A2482,[1]Transactions!$A$2:$Y$3480,14,FALSE)</f>
        <v>39031</v>
      </c>
      <c r="M2482" t="b">
        <f>VLOOKUP(A2482,[1]Transactions!$A$2:$Y$3480,5,FALSE)</f>
        <v>0</v>
      </c>
      <c r="N2482" t="str">
        <f>VLOOKUP(A2482,[1]Transactions!$A$2:$Y$3480,6,FALSE)</f>
        <v>Approved</v>
      </c>
      <c r="O2482" t="str">
        <f>VLOOKUP(A2482,[1]Transactions!$A$1:$Y$3480,7,FALSE)</f>
        <v>Giant Bicycles</v>
      </c>
      <c r="P2482" t="s">
        <v>43</v>
      </c>
      <c r="Q2482">
        <v>54</v>
      </c>
      <c r="R2482" t="s">
        <v>995</v>
      </c>
      <c r="S2482" t="s">
        <v>45</v>
      </c>
      <c r="T2482" t="s">
        <v>38</v>
      </c>
      <c r="U2482" t="s">
        <v>32</v>
      </c>
      <c r="V2482" t="s">
        <v>33</v>
      </c>
      <c r="W2482">
        <v>14</v>
      </c>
      <c r="X2482">
        <v>6</v>
      </c>
      <c r="Y2482">
        <v>4766.91</v>
      </c>
      <c r="Z2482">
        <v>1278.1199999999999</v>
      </c>
      <c r="AA2482">
        <v>44</v>
      </c>
      <c r="AB2482">
        <v>4</v>
      </c>
      <c r="AC2482">
        <v>6</v>
      </c>
      <c r="AD2482">
        <v>3488.79</v>
      </c>
      <c r="AE2482">
        <f t="shared" si="261"/>
        <v>4</v>
      </c>
      <c r="AF2482">
        <f t="shared" si="262"/>
        <v>3</v>
      </c>
      <c r="AG2482">
        <f t="shared" si="263"/>
        <v>2</v>
      </c>
      <c r="AH2482">
        <f t="shared" si="264"/>
        <v>432</v>
      </c>
      <c r="AI2482" t="str">
        <f t="shared" si="265"/>
        <v>Platinum Customer</v>
      </c>
    </row>
    <row r="2483" spans="1:35" x14ac:dyDescent="0.3">
      <c r="A2483">
        <v>492</v>
      </c>
      <c r="B2483" t="s">
        <v>7173</v>
      </c>
      <c r="C2483">
        <v>3004</v>
      </c>
      <c r="D2483" t="s">
        <v>40</v>
      </c>
      <c r="E2483" t="s">
        <v>25</v>
      </c>
      <c r="F2483">
        <v>9</v>
      </c>
      <c r="G2483" t="s">
        <v>4135</v>
      </c>
      <c r="H2483" t="s">
        <v>7174</v>
      </c>
      <c r="I2483" t="str">
        <f>VLOOKUP(A2483,[1]Transactions!$A$2:$Y$3480,8,FALSE)</f>
        <v>Standard</v>
      </c>
      <c r="J2483">
        <f>VLOOKUP(A2483,[1]Transactions!$A$2:$Y$3480,13,FALSE)</f>
        <v>72.599999999999966</v>
      </c>
      <c r="K2483" s="4">
        <f>VLOOKUP(A2483,[1]Transactions!$A$2:$Y$3480,14,FALSE)</f>
        <v>38482</v>
      </c>
      <c r="M2483" t="b">
        <f>VLOOKUP(A2483,[1]Transactions!$A$2:$Y$3480,5,FALSE)</f>
        <v>1</v>
      </c>
      <c r="N2483" t="str">
        <f>VLOOKUP(A2483,[1]Transactions!$A$2:$Y$3480,6,FALSE)</f>
        <v>Approved</v>
      </c>
      <c r="O2483" t="str">
        <f>VLOOKUP(A2483,[1]Transactions!$A$1:$Y$3480,7,FALSE)</f>
        <v>Norco Bicycles</v>
      </c>
      <c r="P2483" t="s">
        <v>28</v>
      </c>
      <c r="Q2483">
        <v>54</v>
      </c>
      <c r="R2483" t="s">
        <v>364</v>
      </c>
      <c r="S2483" t="s">
        <v>45</v>
      </c>
      <c r="T2483" t="s">
        <v>31</v>
      </c>
      <c r="U2483" t="s">
        <v>32</v>
      </c>
      <c r="V2483" t="s">
        <v>47</v>
      </c>
      <c r="W2483">
        <v>21</v>
      </c>
      <c r="X2483">
        <v>4</v>
      </c>
      <c r="Y2483">
        <v>5248.15</v>
      </c>
      <c r="Z2483">
        <v>2540.25</v>
      </c>
      <c r="AA2483">
        <v>44</v>
      </c>
      <c r="AB2483">
        <v>89</v>
      </c>
      <c r="AC2483">
        <v>4</v>
      </c>
      <c r="AD2483">
        <v>2707.9</v>
      </c>
      <c r="AE2483">
        <f t="shared" si="261"/>
        <v>1</v>
      </c>
      <c r="AF2483">
        <f t="shared" si="262"/>
        <v>4</v>
      </c>
      <c r="AG2483">
        <f t="shared" si="263"/>
        <v>3</v>
      </c>
      <c r="AH2483">
        <f t="shared" si="264"/>
        <v>143</v>
      </c>
      <c r="AI2483" t="str">
        <f t="shared" si="265"/>
        <v>Bronz customer</v>
      </c>
    </row>
    <row r="2484" spans="1:35" x14ac:dyDescent="0.3">
      <c r="A2484">
        <v>818</v>
      </c>
      <c r="B2484" t="s">
        <v>7175</v>
      </c>
      <c r="C2484">
        <v>2067</v>
      </c>
      <c r="D2484" t="s">
        <v>24</v>
      </c>
      <c r="E2484" t="s">
        <v>25</v>
      </c>
      <c r="F2484">
        <v>11</v>
      </c>
      <c r="G2484" t="s">
        <v>7176</v>
      </c>
      <c r="H2484" t="s">
        <v>7177</v>
      </c>
      <c r="I2484" t="str">
        <f>VLOOKUP(A2484,[1]Transactions!$A$2:$Y$3480,8,FALSE)</f>
        <v>Standard</v>
      </c>
      <c r="J2484">
        <f>VLOOKUP(A2484,[1]Transactions!$A$2:$Y$3480,13,FALSE)</f>
        <v>693.76</v>
      </c>
      <c r="K2484" s="4">
        <f>VLOOKUP(A2484,[1]Transactions!$A$2:$Y$3480,14,FALSE)</f>
        <v>37823</v>
      </c>
      <c r="M2484" t="b">
        <f>VLOOKUP(A2484,[1]Transactions!$A$2:$Y$3480,5,FALSE)</f>
        <v>0</v>
      </c>
      <c r="N2484" t="str">
        <f>VLOOKUP(A2484,[1]Transactions!$A$2:$Y$3480,6,FALSE)</f>
        <v>Approved</v>
      </c>
      <c r="O2484" t="str">
        <f>VLOOKUP(A2484,[1]Transactions!$A$1:$Y$3480,7,FALSE)</f>
        <v>OHM Cycles</v>
      </c>
      <c r="P2484" t="s">
        <v>43</v>
      </c>
      <c r="Q2484">
        <v>17</v>
      </c>
      <c r="R2484" t="s">
        <v>210</v>
      </c>
      <c r="S2484" t="s">
        <v>119</v>
      </c>
      <c r="T2484" t="s">
        <v>31</v>
      </c>
      <c r="U2484" t="s">
        <v>32</v>
      </c>
      <c r="V2484" t="s">
        <v>47</v>
      </c>
      <c r="W2484">
        <v>11</v>
      </c>
      <c r="X2484">
        <v>6</v>
      </c>
      <c r="Y2484">
        <v>6141.46</v>
      </c>
      <c r="Z2484">
        <v>3112.62</v>
      </c>
      <c r="AA2484">
        <v>46</v>
      </c>
      <c r="AB2484">
        <v>40</v>
      </c>
      <c r="AC2484">
        <v>6</v>
      </c>
      <c r="AD2484">
        <v>3028.84</v>
      </c>
      <c r="AE2484">
        <f t="shared" si="261"/>
        <v>3</v>
      </c>
      <c r="AF2484">
        <f t="shared" si="262"/>
        <v>3</v>
      </c>
      <c r="AG2484">
        <f t="shared" si="263"/>
        <v>2</v>
      </c>
      <c r="AH2484">
        <f t="shared" si="264"/>
        <v>332</v>
      </c>
      <c r="AI2484" t="str">
        <f t="shared" si="265"/>
        <v>Silver Customer</v>
      </c>
    </row>
    <row r="2485" spans="1:35" x14ac:dyDescent="0.3">
      <c r="A2485">
        <v>251</v>
      </c>
      <c r="B2485" t="s">
        <v>7178</v>
      </c>
      <c r="C2485">
        <v>2749</v>
      </c>
      <c r="D2485" t="s">
        <v>24</v>
      </c>
      <c r="E2485" t="s">
        <v>25</v>
      </c>
      <c r="F2485">
        <v>8</v>
      </c>
      <c r="G2485" t="s">
        <v>2644</v>
      </c>
      <c r="I2485" t="str">
        <f>VLOOKUP(A2485,[1]Transactions!$A$2:$Y$3480,8,FALSE)</f>
        <v>Standard</v>
      </c>
      <c r="J2485">
        <f>VLOOKUP(A2485,[1]Transactions!$A$2:$Y$3480,13,FALSE)</f>
        <v>1383.6100000000001</v>
      </c>
      <c r="K2485" s="4">
        <f>VLOOKUP(A2485,[1]Transactions!$A$2:$Y$3480,14,FALSE)</f>
        <v>42145</v>
      </c>
      <c r="M2485">
        <f>VLOOKUP(A2485,[1]Transactions!$A$2:$Y$3480,5,FALSE)</f>
        <v>0</v>
      </c>
      <c r="N2485" t="str">
        <f>VLOOKUP(A2485,[1]Transactions!$A$2:$Y$3480,6,FALSE)</f>
        <v>Approved</v>
      </c>
      <c r="O2485" t="str">
        <f>VLOOKUP(A2485,[1]Transactions!$A$1:$Y$3480,7,FALSE)</f>
        <v>Solex</v>
      </c>
      <c r="P2485" t="s">
        <v>43</v>
      </c>
      <c r="Q2485">
        <v>88</v>
      </c>
      <c r="R2485" t="s">
        <v>658</v>
      </c>
      <c r="S2485" t="s">
        <v>45</v>
      </c>
      <c r="T2485" t="s">
        <v>38</v>
      </c>
      <c r="U2485" t="s">
        <v>32</v>
      </c>
      <c r="V2485" t="s">
        <v>33</v>
      </c>
      <c r="W2485">
        <v>10</v>
      </c>
      <c r="X2485">
        <v>4</v>
      </c>
      <c r="Y2485">
        <v>3425</v>
      </c>
      <c r="Z2485">
        <v>2215</v>
      </c>
      <c r="AA2485">
        <v>42</v>
      </c>
      <c r="AB2485">
        <v>38</v>
      </c>
      <c r="AC2485">
        <v>4</v>
      </c>
      <c r="AD2485">
        <v>1210</v>
      </c>
      <c r="AE2485">
        <f t="shared" si="261"/>
        <v>3</v>
      </c>
      <c r="AF2485">
        <f t="shared" si="262"/>
        <v>4</v>
      </c>
      <c r="AG2485">
        <f t="shared" si="263"/>
        <v>4</v>
      </c>
      <c r="AH2485">
        <f t="shared" si="264"/>
        <v>344</v>
      </c>
      <c r="AI2485" t="str">
        <f t="shared" si="265"/>
        <v>Silver Customer</v>
      </c>
    </row>
    <row r="2486" spans="1:35" x14ac:dyDescent="0.3">
      <c r="A2486">
        <v>877</v>
      </c>
      <c r="B2486" t="s">
        <v>7179</v>
      </c>
      <c r="C2486">
        <v>2177</v>
      </c>
      <c r="D2486" t="s">
        <v>24</v>
      </c>
      <c r="E2486" t="s">
        <v>25</v>
      </c>
      <c r="F2486">
        <v>8</v>
      </c>
      <c r="G2486" t="s">
        <v>7180</v>
      </c>
      <c r="H2486" t="s">
        <v>7181</v>
      </c>
      <c r="I2486" t="str">
        <f>VLOOKUP(A2486,[1]Transactions!$A$2:$Y$3480,8,FALSE)</f>
        <v>Road</v>
      </c>
      <c r="J2486">
        <f>VLOOKUP(A2486,[1]Transactions!$A$2:$Y$3480,13,FALSE)</f>
        <v>745.94</v>
      </c>
      <c r="K2486" s="4">
        <f>VLOOKUP(A2486,[1]Transactions!$A$2:$Y$3480,14,FALSE)</f>
        <v>38693</v>
      </c>
      <c r="M2486" t="b">
        <f>VLOOKUP(A2486,[1]Transactions!$A$2:$Y$3480,5,FALSE)</f>
        <v>1</v>
      </c>
      <c r="N2486" t="str">
        <f>VLOOKUP(A2486,[1]Transactions!$A$2:$Y$3480,6,FALSE)</f>
        <v>Approved</v>
      </c>
      <c r="O2486" t="str">
        <f>VLOOKUP(A2486,[1]Transactions!$A$1:$Y$3480,7,FALSE)</f>
        <v>Trek Bicycles</v>
      </c>
      <c r="P2486" t="s">
        <v>43</v>
      </c>
      <c r="Q2486">
        <v>92</v>
      </c>
      <c r="R2486" t="s">
        <v>3711</v>
      </c>
      <c r="S2486" t="s">
        <v>45</v>
      </c>
      <c r="T2486" t="s">
        <v>31</v>
      </c>
      <c r="U2486" t="s">
        <v>32</v>
      </c>
      <c r="V2486" t="s">
        <v>33</v>
      </c>
      <c r="W2486">
        <v>3</v>
      </c>
      <c r="X2486">
        <v>9</v>
      </c>
      <c r="Y2486">
        <v>9182.89</v>
      </c>
      <c r="Z2486">
        <v>4264.0200000000004</v>
      </c>
      <c r="AA2486">
        <v>32</v>
      </c>
      <c r="AB2486">
        <v>17</v>
      </c>
      <c r="AC2486">
        <v>9</v>
      </c>
      <c r="AD2486">
        <v>4918.87</v>
      </c>
      <c r="AE2486">
        <f t="shared" si="261"/>
        <v>4</v>
      </c>
      <c r="AF2486">
        <f t="shared" si="262"/>
        <v>2</v>
      </c>
      <c r="AG2486">
        <f t="shared" si="263"/>
        <v>1</v>
      </c>
      <c r="AH2486">
        <f t="shared" si="264"/>
        <v>421</v>
      </c>
      <c r="AI2486" t="str">
        <f t="shared" si="265"/>
        <v>Platinum Customer</v>
      </c>
    </row>
    <row r="2487" spans="1:35" x14ac:dyDescent="0.3">
      <c r="A2487">
        <v>952</v>
      </c>
      <c r="B2487" t="s">
        <v>7182</v>
      </c>
      <c r="C2487">
        <v>3752</v>
      </c>
      <c r="D2487" t="s">
        <v>40</v>
      </c>
      <c r="E2487" t="s">
        <v>25</v>
      </c>
      <c r="F2487">
        <v>7</v>
      </c>
      <c r="G2487" t="s">
        <v>5457</v>
      </c>
      <c r="H2487" t="s">
        <v>7183</v>
      </c>
      <c r="I2487" t="str">
        <f>VLOOKUP(A2487,[1]Transactions!$A$2:$Y$3480,8,FALSE)</f>
        <v>Road</v>
      </c>
      <c r="J2487">
        <f>VLOOKUP(A2487,[1]Transactions!$A$2:$Y$3480,13,FALSE)</f>
        <v>75.480000000000018</v>
      </c>
      <c r="K2487" s="4">
        <f>VLOOKUP(A2487,[1]Transactions!$A$2:$Y$3480,14,FALSE)</f>
        <v>38339</v>
      </c>
      <c r="M2487" t="b">
        <f>VLOOKUP(A2487,[1]Transactions!$A$2:$Y$3480,5,FALSE)</f>
        <v>0</v>
      </c>
      <c r="N2487" t="str">
        <f>VLOOKUP(A2487,[1]Transactions!$A$2:$Y$3480,6,FALSE)</f>
        <v>Approved</v>
      </c>
      <c r="O2487" t="str">
        <f>VLOOKUP(A2487,[1]Transactions!$A$1:$Y$3480,7,FALSE)</f>
        <v>Trek Bicycles</v>
      </c>
      <c r="P2487" t="s">
        <v>43</v>
      </c>
      <c r="Q2487">
        <v>34</v>
      </c>
      <c r="R2487" t="s">
        <v>658</v>
      </c>
      <c r="S2487" t="s">
        <v>45</v>
      </c>
      <c r="T2487" t="s">
        <v>38</v>
      </c>
      <c r="U2487" t="s">
        <v>32</v>
      </c>
      <c r="V2487" t="s">
        <v>33</v>
      </c>
      <c r="W2487">
        <v>6</v>
      </c>
      <c r="X2487">
        <v>5</v>
      </c>
      <c r="Y2487">
        <v>6239.17</v>
      </c>
      <c r="Z2487">
        <v>2669.19</v>
      </c>
      <c r="AA2487">
        <v>49</v>
      </c>
      <c r="AB2487">
        <v>46</v>
      </c>
      <c r="AC2487">
        <v>5</v>
      </c>
      <c r="AD2487">
        <v>3569.98</v>
      </c>
      <c r="AE2487">
        <f t="shared" si="261"/>
        <v>2</v>
      </c>
      <c r="AF2487">
        <f>_xlfn.IFS(AC2487&gt;=14,1,AND(AC2487&lt;=14,AC2487&gt;7),2,AND(AC2487&lt;=7,AC2487&gt;=5),3,AND(AC2487&lt;=4,AC2487&gt;0),4)</f>
        <v>3</v>
      </c>
      <c r="AG2487">
        <f t="shared" si="263"/>
        <v>2</v>
      </c>
      <c r="AH2487">
        <f t="shared" si="264"/>
        <v>232</v>
      </c>
      <c r="AI2487" t="str">
        <f t="shared" si="265"/>
        <v>Gold Customerr</v>
      </c>
    </row>
    <row r="2488" spans="1:35" x14ac:dyDescent="0.3">
      <c r="A2488">
        <v>1830</v>
      </c>
      <c r="B2488" t="s">
        <v>7184</v>
      </c>
      <c r="C2488">
        <v>2117</v>
      </c>
      <c r="D2488" t="s">
        <v>24</v>
      </c>
      <c r="E2488" t="s">
        <v>25</v>
      </c>
      <c r="F2488">
        <v>8</v>
      </c>
      <c r="G2488" t="s">
        <v>2380</v>
      </c>
      <c r="H2488" t="s">
        <v>4110</v>
      </c>
      <c r="I2488" t="str">
        <f>VLOOKUP(A2488,[1]Transactions!$A$2:$Y$3480,8,FALSE)</f>
        <v>Standard</v>
      </c>
      <c r="J2488">
        <f>VLOOKUP(A2488,[1]Transactions!$A$2:$Y$3480,13,FALSE)</f>
        <v>471.6</v>
      </c>
      <c r="K2488" s="4">
        <f>VLOOKUP(A2488,[1]Transactions!$A$2:$Y$3480,14,FALSE)</f>
        <v>36833</v>
      </c>
      <c r="M2488" t="b">
        <f>VLOOKUP(A2488,[1]Transactions!$A$2:$Y$3480,5,FALSE)</f>
        <v>1</v>
      </c>
      <c r="N2488" t="str">
        <f>VLOOKUP(A2488,[1]Transactions!$A$2:$Y$3480,6,FALSE)</f>
        <v>Approved</v>
      </c>
      <c r="O2488" t="str">
        <f>VLOOKUP(A2488,[1]Transactions!$A$1:$Y$3480,7,FALSE)</f>
        <v>Giant Bicycles</v>
      </c>
      <c r="P2488" t="s">
        <v>28</v>
      </c>
      <c r="Q2488">
        <v>98</v>
      </c>
      <c r="R2488" t="s">
        <v>396</v>
      </c>
      <c r="S2488" t="s">
        <v>119</v>
      </c>
      <c r="T2488" t="s">
        <v>46</v>
      </c>
      <c r="U2488" t="s">
        <v>32</v>
      </c>
      <c r="V2488" t="s">
        <v>47</v>
      </c>
      <c r="W2488">
        <v>12</v>
      </c>
      <c r="X2488">
        <v>7</v>
      </c>
      <c r="Y2488">
        <v>7237.05</v>
      </c>
      <c r="Z2488">
        <v>2658.15</v>
      </c>
      <c r="AA2488">
        <v>35</v>
      </c>
      <c r="AB2488">
        <v>13</v>
      </c>
      <c r="AC2488">
        <v>7</v>
      </c>
      <c r="AD2488">
        <v>4578.8999999999996</v>
      </c>
      <c r="AE2488">
        <f t="shared" si="261"/>
        <v>4</v>
      </c>
      <c r="AF2488">
        <f t="shared" si="262"/>
        <v>3</v>
      </c>
      <c r="AG2488">
        <f t="shared" si="263"/>
        <v>1</v>
      </c>
      <c r="AH2488">
        <f t="shared" si="264"/>
        <v>431</v>
      </c>
      <c r="AI2488" t="str">
        <f t="shared" si="265"/>
        <v>Platinum Customer</v>
      </c>
    </row>
    <row r="2489" spans="1:35" x14ac:dyDescent="0.3">
      <c r="A2489">
        <v>970</v>
      </c>
      <c r="B2489" t="s">
        <v>7185</v>
      </c>
      <c r="C2489">
        <v>2026</v>
      </c>
      <c r="D2489" t="s">
        <v>24</v>
      </c>
      <c r="E2489" t="s">
        <v>25</v>
      </c>
      <c r="F2489">
        <v>10</v>
      </c>
      <c r="G2489" t="s">
        <v>7186</v>
      </c>
      <c r="H2489" t="s">
        <v>7187</v>
      </c>
      <c r="I2489" t="str">
        <f>VLOOKUP(A2489,[1]Transactions!$A$2:$Y$3480,8,FALSE)</f>
        <v>Standard</v>
      </c>
      <c r="J2489">
        <f>VLOOKUP(A2489,[1]Transactions!$A$2:$Y$3480,13,FALSE)</f>
        <v>409.86000000000013</v>
      </c>
      <c r="K2489" s="4">
        <f>VLOOKUP(A2489,[1]Transactions!$A$2:$Y$3480,14,FALSE)</f>
        <v>34165</v>
      </c>
      <c r="M2489" t="b">
        <f>VLOOKUP(A2489,[1]Transactions!$A$2:$Y$3480,5,FALSE)</f>
        <v>0</v>
      </c>
      <c r="N2489" t="str">
        <f>VLOOKUP(A2489,[1]Transactions!$A$2:$Y$3480,6,FALSE)</f>
        <v>Approved</v>
      </c>
      <c r="O2489" t="str">
        <f>VLOOKUP(A2489,[1]Transactions!$A$1:$Y$3480,7,FALSE)</f>
        <v>Solex</v>
      </c>
      <c r="P2489" t="s">
        <v>43</v>
      </c>
      <c r="Q2489">
        <v>2</v>
      </c>
      <c r="R2489" t="s">
        <v>206</v>
      </c>
      <c r="S2489" t="s">
        <v>45</v>
      </c>
      <c r="T2489" t="s">
        <v>46</v>
      </c>
      <c r="U2489" t="s">
        <v>32</v>
      </c>
      <c r="V2489" t="s">
        <v>33</v>
      </c>
      <c r="W2489">
        <v>14</v>
      </c>
      <c r="X2489">
        <v>5</v>
      </c>
      <c r="Y2489">
        <v>6237.67</v>
      </c>
      <c r="Z2489">
        <v>3396.86</v>
      </c>
      <c r="AA2489">
        <v>40</v>
      </c>
      <c r="AB2489">
        <v>33</v>
      </c>
      <c r="AC2489">
        <v>5</v>
      </c>
      <c r="AD2489">
        <v>2840.81</v>
      </c>
      <c r="AE2489">
        <f t="shared" si="261"/>
        <v>3</v>
      </c>
      <c r="AF2489">
        <f>_xlfn.IFS(AC2489&gt;=14,1,AND(AC2489&lt;=14,AC2489&gt;7),2,AND(AC2489&lt;=7,AC2489&gt;=5),3,AND(AC2489&lt;=4,AC2489&gt;0),4)</f>
        <v>3</v>
      </c>
      <c r="AG2489">
        <f t="shared" si="263"/>
        <v>3</v>
      </c>
      <c r="AH2489">
        <f t="shared" si="264"/>
        <v>333</v>
      </c>
      <c r="AI2489" t="str">
        <f t="shared" si="265"/>
        <v>Silver Customer</v>
      </c>
    </row>
    <row r="2490" spans="1:35" x14ac:dyDescent="0.3">
      <c r="A2490">
        <v>468</v>
      </c>
      <c r="B2490" t="s">
        <v>7188</v>
      </c>
      <c r="C2490">
        <v>3058</v>
      </c>
      <c r="D2490" t="s">
        <v>40</v>
      </c>
      <c r="E2490" t="s">
        <v>25</v>
      </c>
      <c r="F2490">
        <v>9</v>
      </c>
      <c r="G2490" t="s">
        <v>7189</v>
      </c>
      <c r="H2490" t="s">
        <v>7190</v>
      </c>
      <c r="I2490" t="str">
        <f>VLOOKUP(A2490,[1]Transactions!$A$2:$Y$3480,8,FALSE)</f>
        <v>Standard</v>
      </c>
      <c r="J2490">
        <f>VLOOKUP(A2490,[1]Transactions!$A$2:$Y$3480,13,FALSE)</f>
        <v>693.76</v>
      </c>
      <c r="K2490" s="4">
        <f>VLOOKUP(A2490,[1]Transactions!$A$2:$Y$3480,14,FALSE)</f>
        <v>34170</v>
      </c>
      <c r="M2490" t="b">
        <f>VLOOKUP(A2490,[1]Transactions!$A$2:$Y$3480,5,FALSE)</f>
        <v>1</v>
      </c>
      <c r="N2490" t="str">
        <f>VLOOKUP(A2490,[1]Transactions!$A$2:$Y$3480,6,FALSE)</f>
        <v>Approved</v>
      </c>
      <c r="O2490" t="str">
        <f>VLOOKUP(A2490,[1]Transactions!$A$1:$Y$3480,7,FALSE)</f>
        <v>OHM Cycles</v>
      </c>
      <c r="P2490" t="s">
        <v>43</v>
      </c>
      <c r="Q2490">
        <v>11</v>
      </c>
      <c r="R2490" t="s">
        <v>3522</v>
      </c>
      <c r="S2490" t="s">
        <v>176</v>
      </c>
      <c r="T2490" t="s">
        <v>46</v>
      </c>
      <c r="U2490" t="s">
        <v>32</v>
      </c>
      <c r="V2490" t="s">
        <v>33</v>
      </c>
      <c r="W2490">
        <v>8</v>
      </c>
      <c r="X2490">
        <v>6</v>
      </c>
      <c r="Y2490">
        <v>7264.86</v>
      </c>
      <c r="Z2490">
        <v>3201.27</v>
      </c>
      <c r="AA2490">
        <v>46</v>
      </c>
      <c r="AB2490">
        <v>94</v>
      </c>
      <c r="AC2490">
        <v>6</v>
      </c>
      <c r="AD2490">
        <v>4063.59</v>
      </c>
      <c r="AE2490">
        <f t="shared" si="261"/>
        <v>1</v>
      </c>
      <c r="AF2490">
        <f t="shared" si="262"/>
        <v>3</v>
      </c>
      <c r="AG2490">
        <f t="shared" si="263"/>
        <v>2</v>
      </c>
      <c r="AH2490">
        <f t="shared" si="264"/>
        <v>132</v>
      </c>
      <c r="AI2490" t="str">
        <f t="shared" si="265"/>
        <v>Bronz customer</v>
      </c>
    </row>
    <row r="2491" spans="1:35" x14ac:dyDescent="0.3">
      <c r="A2491">
        <v>1571</v>
      </c>
      <c r="B2491" t="s">
        <v>7191</v>
      </c>
      <c r="C2491">
        <v>2121</v>
      </c>
      <c r="D2491" t="s">
        <v>24</v>
      </c>
      <c r="E2491" t="s">
        <v>25</v>
      </c>
      <c r="F2491">
        <v>11</v>
      </c>
      <c r="G2491" t="s">
        <v>7192</v>
      </c>
      <c r="H2491" t="s">
        <v>7193</v>
      </c>
      <c r="I2491" t="str">
        <f>VLOOKUP(A2491,[1]Transactions!$A$2:$Y$3480,8,FALSE)</f>
        <v>Standard</v>
      </c>
      <c r="J2491">
        <f>VLOOKUP(A2491,[1]Transactions!$A$2:$Y$3480,13,FALSE)</f>
        <v>1069.5500000000002</v>
      </c>
      <c r="K2491" s="4">
        <f>VLOOKUP(A2491,[1]Transactions!$A$2:$Y$3480,14,FALSE)</f>
        <v>40303</v>
      </c>
      <c r="M2491" t="b">
        <f>VLOOKUP(A2491,[1]Transactions!$A$2:$Y$3480,5,FALSE)</f>
        <v>1</v>
      </c>
      <c r="N2491" t="str">
        <f>VLOOKUP(A2491,[1]Transactions!$A$2:$Y$3480,6,FALSE)</f>
        <v>Approved</v>
      </c>
      <c r="O2491" t="str">
        <f>VLOOKUP(A2491,[1]Transactions!$A$1:$Y$3480,7,FALSE)</f>
        <v>WeareA2B</v>
      </c>
      <c r="P2491" t="s">
        <v>28</v>
      </c>
      <c r="Q2491">
        <v>19</v>
      </c>
      <c r="R2491" t="s">
        <v>265</v>
      </c>
      <c r="S2491" t="s">
        <v>30</v>
      </c>
      <c r="T2491" t="s">
        <v>31</v>
      </c>
      <c r="U2491" t="s">
        <v>32</v>
      </c>
      <c r="V2491" t="s">
        <v>33</v>
      </c>
      <c r="W2491">
        <v>22</v>
      </c>
      <c r="X2491">
        <v>4</v>
      </c>
      <c r="Y2491">
        <v>6221.73</v>
      </c>
      <c r="Z2491">
        <v>1252.95</v>
      </c>
      <c r="AA2491">
        <v>40</v>
      </c>
      <c r="AB2491">
        <v>3</v>
      </c>
      <c r="AC2491">
        <v>4</v>
      </c>
      <c r="AD2491">
        <v>4968.78</v>
      </c>
      <c r="AE2491">
        <f t="shared" si="261"/>
        <v>4</v>
      </c>
      <c r="AF2491">
        <f t="shared" si="262"/>
        <v>4</v>
      </c>
      <c r="AG2491">
        <f t="shared" si="263"/>
        <v>1</v>
      </c>
      <c r="AH2491">
        <f t="shared" si="264"/>
        <v>441</v>
      </c>
      <c r="AI2491" t="str">
        <f t="shared" si="265"/>
        <v>Platinum Customer</v>
      </c>
    </row>
    <row r="2492" spans="1:35" x14ac:dyDescent="0.3">
      <c r="A2492">
        <v>55</v>
      </c>
      <c r="B2492" t="s">
        <v>7194</v>
      </c>
      <c r="C2492">
        <v>2029</v>
      </c>
      <c r="D2492" t="s">
        <v>24</v>
      </c>
      <c r="E2492" t="s">
        <v>25</v>
      </c>
      <c r="F2492">
        <v>10</v>
      </c>
      <c r="G2492" t="s">
        <v>7195</v>
      </c>
      <c r="H2492" t="s">
        <v>7196</v>
      </c>
      <c r="I2492" t="str">
        <f>VLOOKUP(A2492,[1]Transactions!$A$2:$Y$3480,8,FALSE)</f>
        <v>Standard</v>
      </c>
      <c r="J2492">
        <f>VLOOKUP(A2492,[1]Transactions!$A$2:$Y$3480,13,FALSE)</f>
        <v>72.599999999999966</v>
      </c>
      <c r="K2492" s="4">
        <f>VLOOKUP(A2492,[1]Transactions!$A$2:$Y$3480,14,FALSE)</f>
        <v>38482</v>
      </c>
      <c r="M2492" t="b">
        <f>VLOOKUP(A2492,[1]Transactions!$A$2:$Y$3480,5,FALSE)</f>
        <v>0</v>
      </c>
      <c r="N2492" t="str">
        <f>VLOOKUP(A2492,[1]Transactions!$A$2:$Y$3480,6,FALSE)</f>
        <v>Approved</v>
      </c>
      <c r="O2492" t="str">
        <f>VLOOKUP(A2492,[1]Transactions!$A$1:$Y$3480,7,FALSE)</f>
        <v>Norco Bicycles</v>
      </c>
      <c r="P2492" t="s">
        <v>28</v>
      </c>
      <c r="Q2492">
        <v>48</v>
      </c>
      <c r="R2492" t="s">
        <v>321</v>
      </c>
      <c r="S2492" t="s">
        <v>45</v>
      </c>
      <c r="T2492" t="s">
        <v>38</v>
      </c>
      <c r="U2492" t="s">
        <v>32</v>
      </c>
      <c r="V2492" t="s">
        <v>33</v>
      </c>
      <c r="W2492">
        <v>7</v>
      </c>
      <c r="X2492">
        <v>8</v>
      </c>
      <c r="Y2492">
        <v>6754.21</v>
      </c>
      <c r="Z2492">
        <v>3533.35</v>
      </c>
      <c r="AA2492">
        <v>64</v>
      </c>
      <c r="AB2492">
        <v>46</v>
      </c>
      <c r="AC2492">
        <v>8</v>
      </c>
      <c r="AD2492">
        <v>3220.86</v>
      </c>
      <c r="AE2492">
        <f t="shared" si="261"/>
        <v>2</v>
      </c>
      <c r="AF2492">
        <f t="shared" si="262"/>
        <v>2</v>
      </c>
      <c r="AG2492">
        <f t="shared" si="263"/>
        <v>2</v>
      </c>
      <c r="AH2492">
        <f t="shared" si="264"/>
        <v>222</v>
      </c>
      <c r="AI2492" t="str">
        <f t="shared" si="265"/>
        <v>Gold Customerr</v>
      </c>
    </row>
    <row r="2493" spans="1:35" x14ac:dyDescent="0.3">
      <c r="A2493">
        <v>530</v>
      </c>
      <c r="B2493" t="s">
        <v>7197</v>
      </c>
      <c r="C2493">
        <v>3108</v>
      </c>
      <c r="D2493" t="s">
        <v>40</v>
      </c>
      <c r="E2493" t="s">
        <v>25</v>
      </c>
      <c r="F2493">
        <v>10</v>
      </c>
      <c r="G2493" t="s">
        <v>7198</v>
      </c>
      <c r="H2493" t="s">
        <v>7199</v>
      </c>
      <c r="I2493" t="str">
        <f>VLOOKUP(A2493,[1]Transactions!$A$2:$Y$3480,8,FALSE)</f>
        <v>Standard</v>
      </c>
      <c r="J2493">
        <f>VLOOKUP(A2493,[1]Transactions!$A$2:$Y$3480,13,FALSE)</f>
        <v>179.44</v>
      </c>
      <c r="K2493" s="4">
        <f>VLOOKUP(A2493,[1]Transactions!$A$2:$Y$3480,14,FALSE)</f>
        <v>34143</v>
      </c>
      <c r="M2493">
        <f>VLOOKUP(A2493,[1]Transactions!$A$2:$Y$3480,5,FALSE)</f>
        <v>0</v>
      </c>
      <c r="N2493" t="str">
        <f>VLOOKUP(A2493,[1]Transactions!$A$2:$Y$3480,6,FALSE)</f>
        <v>Approved</v>
      </c>
      <c r="O2493" t="str">
        <f>VLOOKUP(A2493,[1]Transactions!$A$1:$Y$3480,7,FALSE)</f>
        <v>Solex</v>
      </c>
      <c r="P2493" t="s">
        <v>28</v>
      </c>
      <c r="Q2493">
        <v>2</v>
      </c>
      <c r="R2493" t="s">
        <v>1053</v>
      </c>
      <c r="S2493" t="s">
        <v>119</v>
      </c>
      <c r="T2493" t="s">
        <v>31</v>
      </c>
      <c r="U2493" t="s">
        <v>32</v>
      </c>
      <c r="V2493" t="s">
        <v>47</v>
      </c>
      <c r="W2493">
        <v>15</v>
      </c>
      <c r="X2493">
        <v>3</v>
      </c>
      <c r="Y2493">
        <v>2816.79</v>
      </c>
      <c r="Z2493">
        <v>1065.44</v>
      </c>
      <c r="AA2493">
        <v>45</v>
      </c>
      <c r="AB2493">
        <v>162</v>
      </c>
      <c r="AC2493">
        <v>3</v>
      </c>
      <c r="AD2493">
        <v>1751.35</v>
      </c>
      <c r="AE2493">
        <f t="shared" si="261"/>
        <v>1</v>
      </c>
      <c r="AF2493">
        <f t="shared" si="262"/>
        <v>4</v>
      </c>
      <c r="AG2493">
        <f t="shared" si="263"/>
        <v>4</v>
      </c>
      <c r="AH2493">
        <f t="shared" si="264"/>
        <v>144</v>
      </c>
      <c r="AI2493" t="str">
        <f t="shared" si="265"/>
        <v>Bronz customer</v>
      </c>
    </row>
    <row r="2494" spans="1:35" x14ac:dyDescent="0.3">
      <c r="A2494">
        <v>684</v>
      </c>
      <c r="B2494" t="s">
        <v>7200</v>
      </c>
      <c r="C2494">
        <v>2763</v>
      </c>
      <c r="D2494" t="s">
        <v>24</v>
      </c>
      <c r="E2494" t="s">
        <v>25</v>
      </c>
      <c r="F2494">
        <v>9</v>
      </c>
      <c r="G2494" t="s">
        <v>7201</v>
      </c>
      <c r="I2494" t="str">
        <f>VLOOKUP(A2494,[1]Transactions!$A$2:$Y$3480,8,FALSE)</f>
        <v>Standard</v>
      </c>
      <c r="J2494">
        <f>VLOOKUP(A2494,[1]Transactions!$A$2:$Y$3480,13,FALSE)</f>
        <v>456.44999999999993</v>
      </c>
      <c r="K2494" s="4">
        <f>VLOOKUP(A2494,[1]Transactions!$A$2:$Y$3480,14,FALSE)</f>
        <v>34556</v>
      </c>
      <c r="M2494" t="b">
        <f>VLOOKUP(A2494,[1]Transactions!$A$2:$Y$3480,5,FALSE)</f>
        <v>0</v>
      </c>
      <c r="N2494" t="str">
        <f>VLOOKUP(A2494,[1]Transactions!$A$2:$Y$3480,6,FALSE)</f>
        <v>Approved</v>
      </c>
      <c r="O2494" t="str">
        <f>VLOOKUP(A2494,[1]Transactions!$A$1:$Y$3480,7,FALSE)</f>
        <v>OHM Cycles</v>
      </c>
      <c r="P2494" t="s">
        <v>28</v>
      </c>
      <c r="Q2494">
        <v>88</v>
      </c>
      <c r="R2494" t="s">
        <v>123</v>
      </c>
      <c r="S2494" t="s">
        <v>45</v>
      </c>
      <c r="T2494" t="s">
        <v>31</v>
      </c>
      <c r="U2494" t="s">
        <v>32</v>
      </c>
      <c r="V2494" t="s">
        <v>47</v>
      </c>
      <c r="W2494">
        <v>14</v>
      </c>
      <c r="X2494">
        <v>8</v>
      </c>
      <c r="Y2494">
        <v>6011.92</v>
      </c>
      <c r="Z2494">
        <v>3580.32</v>
      </c>
      <c r="AA2494">
        <v>33</v>
      </c>
      <c r="AB2494">
        <v>42</v>
      </c>
      <c r="AC2494">
        <v>8</v>
      </c>
      <c r="AD2494">
        <v>2431.6</v>
      </c>
      <c r="AE2494">
        <f t="shared" si="261"/>
        <v>3</v>
      </c>
      <c r="AF2494">
        <f t="shared" si="262"/>
        <v>2</v>
      </c>
      <c r="AG2494">
        <f t="shared" si="263"/>
        <v>3</v>
      </c>
      <c r="AH2494">
        <f t="shared" si="264"/>
        <v>323</v>
      </c>
      <c r="AI2494" t="str">
        <f t="shared" si="265"/>
        <v>Silver Customer</v>
      </c>
    </row>
    <row r="2495" spans="1:35" x14ac:dyDescent="0.3">
      <c r="A2495">
        <v>428</v>
      </c>
      <c r="B2495" t="s">
        <v>7202</v>
      </c>
      <c r="C2495">
        <v>2065</v>
      </c>
      <c r="D2495" t="s">
        <v>24</v>
      </c>
      <c r="E2495" t="s">
        <v>25</v>
      </c>
      <c r="F2495">
        <v>10</v>
      </c>
      <c r="G2495" t="s">
        <v>7203</v>
      </c>
      <c r="H2495" t="s">
        <v>7204</v>
      </c>
      <c r="I2495" t="str">
        <f>VLOOKUP(A2495,[1]Transactions!$A$2:$Y$3480,8,FALSE)</f>
        <v>Standard</v>
      </c>
      <c r="J2495">
        <f>VLOOKUP(A2495,[1]Transactions!$A$2:$Y$3480,13,FALSE)</f>
        <v>179.44</v>
      </c>
      <c r="K2495" s="4">
        <f>VLOOKUP(A2495,[1]Transactions!$A$2:$Y$3480,14,FALSE)</f>
        <v>36146</v>
      </c>
      <c r="M2495" t="b">
        <f>VLOOKUP(A2495,[1]Transactions!$A$2:$Y$3480,5,FALSE)</f>
        <v>1</v>
      </c>
      <c r="N2495" t="str">
        <f>VLOOKUP(A2495,[1]Transactions!$A$2:$Y$3480,6,FALSE)</f>
        <v>Approved</v>
      </c>
      <c r="O2495" t="str">
        <f>VLOOKUP(A2495,[1]Transactions!$A$1:$Y$3480,7,FALSE)</f>
        <v>Solex</v>
      </c>
      <c r="P2495" t="s">
        <v>43</v>
      </c>
      <c r="Q2495">
        <v>0</v>
      </c>
      <c r="R2495" t="s">
        <v>165</v>
      </c>
      <c r="S2495" t="s">
        <v>30</v>
      </c>
      <c r="T2495" t="s">
        <v>46</v>
      </c>
      <c r="U2495" t="s">
        <v>32</v>
      </c>
      <c r="V2495" t="s">
        <v>33</v>
      </c>
      <c r="W2495">
        <v>14</v>
      </c>
      <c r="X2495">
        <v>8</v>
      </c>
      <c r="Y2495">
        <v>9009.4500000000007</v>
      </c>
      <c r="Z2495">
        <v>5654.34</v>
      </c>
      <c r="AA2495">
        <v>43</v>
      </c>
      <c r="AB2495">
        <v>51</v>
      </c>
      <c r="AC2495">
        <v>8</v>
      </c>
      <c r="AD2495">
        <v>3355.11</v>
      </c>
      <c r="AE2495">
        <f t="shared" si="261"/>
        <v>2</v>
      </c>
      <c r="AF2495">
        <f t="shared" si="262"/>
        <v>2</v>
      </c>
      <c r="AG2495">
        <f t="shared" si="263"/>
        <v>2</v>
      </c>
      <c r="AH2495">
        <f t="shared" si="264"/>
        <v>222</v>
      </c>
      <c r="AI2495" t="str">
        <f t="shared" si="265"/>
        <v>Gold Customerr</v>
      </c>
    </row>
    <row r="2496" spans="1:35" x14ac:dyDescent="0.3">
      <c r="A2496">
        <v>761</v>
      </c>
      <c r="B2496" t="s">
        <v>7205</v>
      </c>
      <c r="C2496">
        <v>2293</v>
      </c>
      <c r="D2496" t="s">
        <v>24</v>
      </c>
      <c r="E2496" t="s">
        <v>25</v>
      </c>
      <c r="F2496">
        <v>9</v>
      </c>
      <c r="G2496" t="s">
        <v>5835</v>
      </c>
      <c r="H2496" t="s">
        <v>7206</v>
      </c>
      <c r="I2496" t="str">
        <f>VLOOKUP(A2496,[1]Transactions!$A$2:$Y$3480,8,FALSE)</f>
        <v>Standard</v>
      </c>
      <c r="J2496">
        <f>VLOOKUP(A2496,[1]Transactions!$A$2:$Y$3480,13,FALSE)</f>
        <v>451.65000000000009</v>
      </c>
      <c r="K2496" s="4">
        <f>VLOOKUP(A2496,[1]Transactions!$A$2:$Y$3480,14,FALSE)</f>
        <v>33549</v>
      </c>
      <c r="M2496">
        <f>VLOOKUP(A2496,[1]Transactions!$A$2:$Y$3480,5,FALSE)</f>
        <v>0</v>
      </c>
      <c r="N2496" t="str">
        <f>VLOOKUP(A2496,[1]Transactions!$A$2:$Y$3480,6,FALSE)</f>
        <v>Approved</v>
      </c>
      <c r="O2496" t="str">
        <f>VLOOKUP(A2496,[1]Transactions!$A$1:$Y$3480,7,FALSE)</f>
        <v>Giant Bicycles</v>
      </c>
      <c r="P2496" t="s">
        <v>28</v>
      </c>
      <c r="Q2496">
        <v>12</v>
      </c>
      <c r="R2496" t="s">
        <v>2305</v>
      </c>
      <c r="S2496" t="s">
        <v>30</v>
      </c>
      <c r="T2496" t="s">
        <v>38</v>
      </c>
      <c r="U2496" t="s">
        <v>32</v>
      </c>
      <c r="V2496" t="s">
        <v>33</v>
      </c>
      <c r="W2496">
        <v>4</v>
      </c>
      <c r="X2496">
        <v>5</v>
      </c>
      <c r="Y2496">
        <v>6483.68</v>
      </c>
      <c r="Z2496">
        <v>4587.29</v>
      </c>
      <c r="AA2496">
        <v>42</v>
      </c>
      <c r="AB2496">
        <v>145</v>
      </c>
      <c r="AC2496">
        <v>5</v>
      </c>
      <c r="AD2496">
        <v>1896.39</v>
      </c>
      <c r="AE2496">
        <f t="shared" si="261"/>
        <v>1</v>
      </c>
      <c r="AF2496">
        <f>_xlfn.IFS(AC2496&gt;=14,1,AND(AC2496&lt;=14,AC2496&gt;7),2,AND(AC2496&lt;=7,AC2496&gt;=5),3,AND(AC2496&lt;=4,AC2496&gt;0),4)</f>
        <v>3</v>
      </c>
      <c r="AG2496">
        <f t="shared" si="263"/>
        <v>4</v>
      </c>
      <c r="AH2496">
        <f t="shared" si="264"/>
        <v>134</v>
      </c>
      <c r="AI2496" t="str">
        <f t="shared" si="265"/>
        <v>Bronz customer</v>
      </c>
    </row>
    <row r="2497" spans="1:35" x14ac:dyDescent="0.3">
      <c r="A2497">
        <v>1184</v>
      </c>
      <c r="B2497" t="s">
        <v>7207</v>
      </c>
      <c r="C2497">
        <v>2017</v>
      </c>
      <c r="D2497" t="s">
        <v>24</v>
      </c>
      <c r="E2497" t="s">
        <v>25</v>
      </c>
      <c r="F2497">
        <v>9</v>
      </c>
      <c r="G2497" t="s">
        <v>7208</v>
      </c>
      <c r="H2497" t="s">
        <v>7209</v>
      </c>
      <c r="I2497" t="str">
        <f>VLOOKUP(A2497,[1]Transactions!$A$2:$Y$3480,8,FALSE)</f>
        <v>Standard</v>
      </c>
      <c r="J2497">
        <f>VLOOKUP(A2497,[1]Transactions!$A$2:$Y$3480,13,FALSE)</f>
        <v>448.67999999999995</v>
      </c>
      <c r="K2497" s="4">
        <f>VLOOKUP(A2497,[1]Transactions!$A$2:$Y$3480,14,FALSE)</f>
        <v>42688</v>
      </c>
      <c r="M2497" t="b">
        <f>VLOOKUP(A2497,[1]Transactions!$A$2:$Y$3480,5,FALSE)</f>
        <v>0</v>
      </c>
      <c r="N2497" t="str">
        <f>VLOOKUP(A2497,[1]Transactions!$A$2:$Y$3480,6,FALSE)</f>
        <v>Approved</v>
      </c>
      <c r="O2497" t="str">
        <f>VLOOKUP(A2497,[1]Transactions!$A$1:$Y$3480,7,FALSE)</f>
        <v>Giant Bicycles</v>
      </c>
      <c r="P2497" t="s">
        <v>43</v>
      </c>
      <c r="Q2497">
        <v>89</v>
      </c>
      <c r="R2497" t="s">
        <v>317</v>
      </c>
      <c r="S2497" t="s">
        <v>30</v>
      </c>
      <c r="T2497" t="s">
        <v>31</v>
      </c>
      <c r="U2497" t="s">
        <v>32</v>
      </c>
      <c r="V2497" t="s">
        <v>47</v>
      </c>
      <c r="W2497">
        <v>13</v>
      </c>
      <c r="X2497">
        <v>6</v>
      </c>
      <c r="Y2497">
        <v>7155.03</v>
      </c>
      <c r="Z2497">
        <v>2840.14</v>
      </c>
      <c r="AA2497">
        <v>51</v>
      </c>
      <c r="AB2497">
        <v>5</v>
      </c>
      <c r="AC2497">
        <v>6</v>
      </c>
      <c r="AD2497">
        <v>4314.8900000000003</v>
      </c>
      <c r="AE2497">
        <f t="shared" si="261"/>
        <v>4</v>
      </c>
      <c r="AF2497">
        <f t="shared" si="262"/>
        <v>3</v>
      </c>
      <c r="AG2497">
        <f t="shared" si="263"/>
        <v>1</v>
      </c>
      <c r="AH2497">
        <f t="shared" si="264"/>
        <v>431</v>
      </c>
      <c r="AI2497" t="str">
        <f t="shared" si="265"/>
        <v>Platinum Customer</v>
      </c>
    </row>
    <row r="2498" spans="1:35" x14ac:dyDescent="0.3">
      <c r="A2498">
        <v>1426</v>
      </c>
      <c r="B2498" t="s">
        <v>7210</v>
      </c>
      <c r="C2498">
        <v>2761</v>
      </c>
      <c r="D2498" t="s">
        <v>24</v>
      </c>
      <c r="E2498" t="s">
        <v>25</v>
      </c>
      <c r="F2498">
        <v>8</v>
      </c>
      <c r="G2498" t="s">
        <v>7211</v>
      </c>
      <c r="H2498" t="s">
        <v>7212</v>
      </c>
      <c r="I2498" t="str">
        <f>VLOOKUP(A2498,[1]Transactions!$A$2:$Y$3480,8,FALSE)</f>
        <v>Standard</v>
      </c>
      <c r="J2498">
        <f>VLOOKUP(A2498,[1]Transactions!$A$2:$Y$3480,13,FALSE)</f>
        <v>155.65000000000009</v>
      </c>
      <c r="K2498" s="4">
        <f>VLOOKUP(A2498,[1]Transactions!$A$2:$Y$3480,14,FALSE)</f>
        <v>36145</v>
      </c>
      <c r="M2498" t="b">
        <f>VLOOKUP(A2498,[1]Transactions!$A$2:$Y$3480,5,FALSE)</f>
        <v>0</v>
      </c>
      <c r="N2498" t="str">
        <f>VLOOKUP(A2498,[1]Transactions!$A$2:$Y$3480,6,FALSE)</f>
        <v>Approved</v>
      </c>
      <c r="O2498" t="str">
        <f>VLOOKUP(A2498,[1]Transactions!$A$1:$Y$3480,7,FALSE)</f>
        <v>WeareA2B</v>
      </c>
      <c r="P2498" t="s">
        <v>43</v>
      </c>
      <c r="Q2498">
        <v>72</v>
      </c>
      <c r="R2498" t="s">
        <v>822</v>
      </c>
      <c r="S2498" t="s">
        <v>45</v>
      </c>
      <c r="T2498" t="s">
        <v>31</v>
      </c>
      <c r="U2498" t="s">
        <v>32</v>
      </c>
      <c r="V2498" t="s">
        <v>47</v>
      </c>
      <c r="W2498">
        <v>17</v>
      </c>
      <c r="X2498">
        <v>7</v>
      </c>
      <c r="Y2498">
        <v>5955.06</v>
      </c>
      <c r="Z2498">
        <v>2087.7199999999998</v>
      </c>
      <c r="AA2498">
        <v>64</v>
      </c>
      <c r="AB2498">
        <v>48</v>
      </c>
      <c r="AC2498">
        <v>7</v>
      </c>
      <c r="AD2498">
        <v>3867.34</v>
      </c>
      <c r="AE2498">
        <f t="shared" si="261"/>
        <v>2</v>
      </c>
      <c r="AF2498">
        <f t="shared" si="262"/>
        <v>3</v>
      </c>
      <c r="AG2498">
        <f t="shared" si="263"/>
        <v>2</v>
      </c>
      <c r="AH2498">
        <f t="shared" si="264"/>
        <v>232</v>
      </c>
      <c r="AI2498" t="str">
        <f t="shared" si="265"/>
        <v>Gold Customerr</v>
      </c>
    </row>
    <row r="2499" spans="1:35" x14ac:dyDescent="0.3">
      <c r="A2499">
        <v>3098</v>
      </c>
      <c r="B2499" t="s">
        <v>7213</v>
      </c>
      <c r="C2499">
        <v>4301</v>
      </c>
      <c r="D2499" t="s">
        <v>53</v>
      </c>
      <c r="E2499" t="s">
        <v>25</v>
      </c>
      <c r="F2499">
        <v>4</v>
      </c>
      <c r="G2499" t="s">
        <v>7214</v>
      </c>
      <c r="H2499" t="s">
        <v>7215</v>
      </c>
      <c r="I2499" t="str">
        <f>VLOOKUP(A2499,[1]Transactions!$A$2:$Y$3480,8,FALSE)</f>
        <v>Road</v>
      </c>
      <c r="J2499">
        <f>VLOOKUP(A2499,[1]Transactions!$A$2:$Y$3480,13,FALSE)</f>
        <v>167.20999999999998</v>
      </c>
      <c r="K2499" s="4">
        <f>VLOOKUP(A2499,[1]Transactions!$A$2:$Y$3480,14,FALSE)</f>
        <v>38647</v>
      </c>
      <c r="M2499" t="b">
        <f>VLOOKUP(A2499,[1]Transactions!$A$2:$Y$3480,5,FALSE)</f>
        <v>0</v>
      </c>
      <c r="N2499" t="str">
        <f>VLOOKUP(A2499,[1]Transactions!$A$2:$Y$3480,6,FALSE)</f>
        <v>Approved</v>
      </c>
      <c r="O2499" t="str">
        <f>VLOOKUP(A2499,[1]Transactions!$A$1:$Y$3480,7,FALSE)</f>
        <v>Norco Bicycles</v>
      </c>
      <c r="P2499" t="s">
        <v>43</v>
      </c>
      <c r="Q2499">
        <v>77</v>
      </c>
      <c r="R2499" t="s">
        <v>130</v>
      </c>
      <c r="S2499" t="s">
        <v>30</v>
      </c>
      <c r="T2499" t="s">
        <v>31</v>
      </c>
      <c r="U2499" t="s">
        <v>32</v>
      </c>
      <c r="V2499" t="s">
        <v>47</v>
      </c>
      <c r="W2499">
        <v>12</v>
      </c>
      <c r="X2499">
        <v>4</v>
      </c>
      <c r="Y2499">
        <v>5235.47</v>
      </c>
      <c r="Z2499">
        <v>2267.2199999999998</v>
      </c>
      <c r="AA2499">
        <v>40</v>
      </c>
      <c r="AB2499">
        <v>38</v>
      </c>
      <c r="AC2499">
        <v>4</v>
      </c>
      <c r="AD2499">
        <v>2968.25</v>
      </c>
      <c r="AE2499">
        <f t="shared" ref="AE2499:AE2520" si="266">_xlfn.IFS(AB2499&gt;=85,1,AND(AB2499&lt;=81,AB2499&gt;44),2,AND(AB2499&lt;=44,AB2499&gt;17),3,AND(AB2499&lt;=18,AB2499&gt;0),4)</f>
        <v>3</v>
      </c>
      <c r="AF2499">
        <f t="shared" ref="AF2499:AF2520" si="267">_xlfn.IFS(AC2499&gt;=14,1,AND(AC2499&lt;=14,AC2499&gt;7),2,AND(AC2499&lt;=7,AC2499&gt;5),3,AND(AC2499&lt;=4,AC2499&gt;0),4)</f>
        <v>4</v>
      </c>
      <c r="AG2499">
        <f t="shared" ref="AG2499:AG2520" si="268">_xlfn.IFS(AD2499&gt;4273.398,1,AND(AD2499&lt;=4273.398,AD2499&gt;2918.195),2,AND(AD2499&lt;=2918.195,AD2499&gt;1905.948),3,AND(AD2499&lt;=1905.948,AD2499&gt;15.08),4)</f>
        <v>2</v>
      </c>
      <c r="AH2499">
        <f t="shared" ref="AH2499:AH2520" si="269">(100*AE2499+10*AF2499+AG2499)</f>
        <v>342</v>
      </c>
      <c r="AI2499" t="str">
        <f t="shared" ref="AI2499:AI2520" si="270">_xlfn.IFS(AH2499&gt;411,"Platinum Customer",AND(AH2499&lt;=411,AH2499&gt;311),"Silver Customer",AND(AH2499&lt;=311,AH2499&gt;144),"Gold Customerr",AND(AH2499&lt;=144,AH2499&gt;111),"Bronz customer")</f>
        <v>Silver Customer</v>
      </c>
    </row>
    <row r="2500" spans="1:35" x14ac:dyDescent="0.3">
      <c r="A2500">
        <v>437</v>
      </c>
      <c r="B2500" t="s">
        <v>7216</v>
      </c>
      <c r="C2500">
        <v>3064</v>
      </c>
      <c r="D2500" t="s">
        <v>40</v>
      </c>
      <c r="E2500" t="s">
        <v>25</v>
      </c>
      <c r="F2500">
        <v>7</v>
      </c>
      <c r="G2500" t="s">
        <v>7217</v>
      </c>
      <c r="H2500" t="s">
        <v>7218</v>
      </c>
      <c r="I2500" t="str">
        <f>VLOOKUP(A2500,[1]Transactions!$A$2:$Y$3480,8,FALSE)</f>
        <v>Standard</v>
      </c>
      <c r="J2500">
        <f>VLOOKUP(A2500,[1]Transactions!$A$2:$Y$3480,13,FALSE)</f>
        <v>751.02</v>
      </c>
      <c r="K2500" s="4">
        <f>VLOOKUP(A2500,[1]Transactions!$A$2:$Y$3480,14,FALSE)</f>
        <v>39526</v>
      </c>
      <c r="M2500" t="b">
        <f>VLOOKUP(A2500,[1]Transactions!$A$2:$Y$3480,5,FALSE)</f>
        <v>1</v>
      </c>
      <c r="N2500" t="str">
        <f>VLOOKUP(A2500,[1]Transactions!$A$2:$Y$3480,6,FALSE)</f>
        <v>Approved</v>
      </c>
      <c r="O2500" t="str">
        <f>VLOOKUP(A2500,[1]Transactions!$A$1:$Y$3480,7,FALSE)</f>
        <v>Solex</v>
      </c>
      <c r="P2500" t="s">
        <v>28</v>
      </c>
      <c r="Q2500">
        <v>24</v>
      </c>
      <c r="R2500" t="s">
        <v>1178</v>
      </c>
      <c r="S2500" t="s">
        <v>119</v>
      </c>
      <c r="T2500" t="s">
        <v>38</v>
      </c>
      <c r="U2500" t="s">
        <v>32</v>
      </c>
      <c r="V2500" t="s">
        <v>33</v>
      </c>
      <c r="W2500">
        <v>17</v>
      </c>
      <c r="X2500">
        <v>6</v>
      </c>
      <c r="Y2500">
        <v>5595.76</v>
      </c>
      <c r="Z2500">
        <v>2550.16</v>
      </c>
      <c r="AA2500">
        <v>44</v>
      </c>
      <c r="AB2500">
        <v>48</v>
      </c>
      <c r="AC2500">
        <v>6</v>
      </c>
      <c r="AD2500">
        <v>3045.6</v>
      </c>
      <c r="AE2500">
        <f t="shared" si="266"/>
        <v>2</v>
      </c>
      <c r="AF2500">
        <f t="shared" si="267"/>
        <v>3</v>
      </c>
      <c r="AG2500">
        <f t="shared" si="268"/>
        <v>2</v>
      </c>
      <c r="AH2500">
        <f t="shared" si="269"/>
        <v>232</v>
      </c>
      <c r="AI2500" t="str">
        <f t="shared" si="270"/>
        <v>Gold Customerr</v>
      </c>
    </row>
    <row r="2501" spans="1:35" x14ac:dyDescent="0.3">
      <c r="A2501">
        <v>214</v>
      </c>
      <c r="B2501" t="s">
        <v>7219</v>
      </c>
      <c r="C2501">
        <v>4220</v>
      </c>
      <c r="D2501" t="s">
        <v>53</v>
      </c>
      <c r="E2501" t="s">
        <v>25</v>
      </c>
      <c r="F2501">
        <v>9</v>
      </c>
      <c r="G2501" t="s">
        <v>7220</v>
      </c>
      <c r="H2501" t="s">
        <v>7221</v>
      </c>
      <c r="I2501" t="str">
        <f>VLOOKUP(A2501,[1]Transactions!$A$2:$Y$3480,8,FALSE)</f>
        <v>Standard</v>
      </c>
      <c r="J2501">
        <f>VLOOKUP(A2501,[1]Transactions!$A$2:$Y$3480,13,FALSE)</f>
        <v>1215.3399999999999</v>
      </c>
      <c r="K2501" s="4">
        <f>VLOOKUP(A2501,[1]Transactions!$A$2:$Y$3480,14,FALSE)</f>
        <v>41009</v>
      </c>
      <c r="M2501" t="b">
        <f>VLOOKUP(A2501,[1]Transactions!$A$2:$Y$3480,5,FALSE)</f>
        <v>1</v>
      </c>
      <c r="N2501" t="str">
        <f>VLOOKUP(A2501,[1]Transactions!$A$2:$Y$3480,6,FALSE)</f>
        <v>Approved</v>
      </c>
      <c r="O2501" t="str">
        <f>VLOOKUP(A2501,[1]Transactions!$A$1:$Y$3480,7,FALSE)</f>
        <v>Solex</v>
      </c>
      <c r="P2501" t="s">
        <v>28</v>
      </c>
      <c r="Q2501">
        <v>82</v>
      </c>
      <c r="R2501" t="s">
        <v>51</v>
      </c>
      <c r="S2501" t="s">
        <v>30</v>
      </c>
      <c r="T2501" t="s">
        <v>31</v>
      </c>
      <c r="U2501" t="s">
        <v>32</v>
      </c>
      <c r="V2501" t="s">
        <v>47</v>
      </c>
      <c r="W2501">
        <v>6</v>
      </c>
      <c r="X2501">
        <v>5</v>
      </c>
      <c r="Y2501">
        <v>5776.95</v>
      </c>
      <c r="Z2501">
        <v>4181.22</v>
      </c>
      <c r="AA2501">
        <v>62</v>
      </c>
      <c r="AB2501">
        <v>56</v>
      </c>
      <c r="AC2501">
        <v>5</v>
      </c>
      <c r="AD2501">
        <v>1595.73</v>
      </c>
      <c r="AE2501">
        <f t="shared" si="266"/>
        <v>2</v>
      </c>
      <c r="AF2501">
        <f>_xlfn.IFS(AC2501&gt;=14,1,AND(AC2501&lt;=14,AC2501&gt;7),2,AND(AC2501&lt;=7,AC2501&gt;=5),3,AND(AC2501&lt;=4,AC2501&gt;0),4)</f>
        <v>3</v>
      </c>
      <c r="AG2501">
        <f t="shared" si="268"/>
        <v>4</v>
      </c>
      <c r="AH2501">
        <f t="shared" si="269"/>
        <v>234</v>
      </c>
      <c r="AI2501" t="str">
        <f t="shared" si="270"/>
        <v>Gold Customerr</v>
      </c>
    </row>
    <row r="2502" spans="1:35" x14ac:dyDescent="0.3">
      <c r="A2502">
        <v>723</v>
      </c>
      <c r="B2502" t="s">
        <v>7222</v>
      </c>
      <c r="C2502">
        <v>2199</v>
      </c>
      <c r="D2502" t="s">
        <v>24</v>
      </c>
      <c r="E2502" t="s">
        <v>25</v>
      </c>
      <c r="F2502">
        <v>9</v>
      </c>
      <c r="G2502" t="s">
        <v>7223</v>
      </c>
      <c r="H2502" t="s">
        <v>7224</v>
      </c>
      <c r="I2502" t="str">
        <f>VLOOKUP(A2502,[1]Transactions!$A$2:$Y$3480,8,FALSE)</f>
        <v>Road</v>
      </c>
      <c r="J2502">
        <f>VLOOKUP(A2502,[1]Transactions!$A$2:$Y$3480,13,FALSE)</f>
        <v>4.8</v>
      </c>
      <c r="K2502" s="4">
        <f>VLOOKUP(A2502,[1]Transactions!$A$2:$Y$3480,14,FALSE)</f>
        <v>39880</v>
      </c>
      <c r="M2502" t="b">
        <f>VLOOKUP(A2502,[1]Transactions!$A$2:$Y$3480,5,FALSE)</f>
        <v>0</v>
      </c>
      <c r="N2502" t="str">
        <f>VLOOKUP(A2502,[1]Transactions!$A$2:$Y$3480,6,FALSE)</f>
        <v>Approved</v>
      </c>
      <c r="O2502" t="str">
        <f>VLOOKUP(A2502,[1]Transactions!$A$1:$Y$3480,7,FALSE)</f>
        <v>OHM Cycles</v>
      </c>
      <c r="P2502" t="s">
        <v>43</v>
      </c>
      <c r="Q2502">
        <v>41</v>
      </c>
      <c r="R2502" t="s">
        <v>51</v>
      </c>
      <c r="S2502" t="s">
        <v>30</v>
      </c>
      <c r="T2502" t="s">
        <v>31</v>
      </c>
      <c r="U2502" t="s">
        <v>32</v>
      </c>
      <c r="V2502" t="s">
        <v>33</v>
      </c>
      <c r="W2502">
        <v>6</v>
      </c>
      <c r="X2502">
        <v>8</v>
      </c>
      <c r="Y2502">
        <v>7012.59</v>
      </c>
      <c r="Z2502">
        <v>3522.63</v>
      </c>
      <c r="AA2502">
        <v>57</v>
      </c>
      <c r="AB2502">
        <v>15</v>
      </c>
      <c r="AC2502">
        <v>8</v>
      </c>
      <c r="AD2502">
        <v>3489.96</v>
      </c>
      <c r="AE2502">
        <f t="shared" si="266"/>
        <v>4</v>
      </c>
      <c r="AF2502">
        <f t="shared" si="267"/>
        <v>2</v>
      </c>
      <c r="AG2502">
        <f t="shared" si="268"/>
        <v>2</v>
      </c>
      <c r="AH2502">
        <f t="shared" si="269"/>
        <v>422</v>
      </c>
      <c r="AI2502" t="str">
        <f t="shared" si="270"/>
        <v>Platinum Customer</v>
      </c>
    </row>
    <row r="2503" spans="1:35" x14ac:dyDescent="0.3">
      <c r="A2503">
        <v>1949</v>
      </c>
      <c r="B2503" t="s">
        <v>7225</v>
      </c>
      <c r="C2503">
        <v>2280</v>
      </c>
      <c r="D2503" t="s">
        <v>24</v>
      </c>
      <c r="E2503" t="s">
        <v>25</v>
      </c>
      <c r="F2503">
        <v>7</v>
      </c>
      <c r="G2503" t="s">
        <v>7226</v>
      </c>
      <c r="H2503" t="s">
        <v>7227</v>
      </c>
      <c r="I2503" t="str">
        <f>VLOOKUP(A2503,[1]Transactions!$A$2:$Y$3480,8,FALSE)</f>
        <v>Standard</v>
      </c>
      <c r="J2503">
        <f>VLOOKUP(A2503,[1]Transactions!$A$2:$Y$3480,13,FALSE)</f>
        <v>448.67999999999995</v>
      </c>
      <c r="K2503" s="4">
        <f>VLOOKUP(A2503,[1]Transactions!$A$2:$Y$3480,14,FALSE)</f>
        <v>42688</v>
      </c>
      <c r="M2503" t="b">
        <f>VLOOKUP(A2503,[1]Transactions!$A$2:$Y$3480,5,FALSE)</f>
        <v>0</v>
      </c>
      <c r="N2503" t="str">
        <f>VLOOKUP(A2503,[1]Transactions!$A$2:$Y$3480,6,FALSE)</f>
        <v>Approved</v>
      </c>
      <c r="O2503" t="str">
        <f>VLOOKUP(A2503,[1]Transactions!$A$1:$Y$3480,7,FALSE)</f>
        <v>Giant Bicycles</v>
      </c>
      <c r="P2503" t="s">
        <v>43</v>
      </c>
      <c r="Q2503">
        <v>9</v>
      </c>
      <c r="R2503" t="s">
        <v>710</v>
      </c>
      <c r="S2503" t="s">
        <v>119</v>
      </c>
      <c r="T2503" t="s">
        <v>31</v>
      </c>
      <c r="U2503" t="s">
        <v>32</v>
      </c>
      <c r="V2503" t="s">
        <v>47</v>
      </c>
      <c r="W2503">
        <v>7</v>
      </c>
      <c r="X2503">
        <v>7</v>
      </c>
      <c r="Y2503">
        <v>8547.61</v>
      </c>
      <c r="Z2503">
        <v>4960.8999999999996</v>
      </c>
      <c r="AA2503">
        <v>66</v>
      </c>
      <c r="AB2503">
        <v>29</v>
      </c>
      <c r="AC2503">
        <v>7</v>
      </c>
      <c r="AD2503">
        <v>3586.71</v>
      </c>
      <c r="AE2503">
        <f t="shared" si="266"/>
        <v>3</v>
      </c>
      <c r="AF2503">
        <f t="shared" si="267"/>
        <v>3</v>
      </c>
      <c r="AG2503">
        <f t="shared" si="268"/>
        <v>2</v>
      </c>
      <c r="AH2503">
        <f t="shared" si="269"/>
        <v>332</v>
      </c>
      <c r="AI2503" t="str">
        <f t="shared" si="270"/>
        <v>Silver Customer</v>
      </c>
    </row>
    <row r="2504" spans="1:35" x14ac:dyDescent="0.3">
      <c r="A2504">
        <v>610</v>
      </c>
      <c r="B2504" t="s">
        <v>7228</v>
      </c>
      <c r="C2504">
        <v>2036</v>
      </c>
      <c r="D2504" t="s">
        <v>24</v>
      </c>
      <c r="E2504" t="s">
        <v>25</v>
      </c>
      <c r="F2504">
        <v>6</v>
      </c>
      <c r="G2504" t="s">
        <v>7229</v>
      </c>
      <c r="H2504" t="s">
        <v>7230</v>
      </c>
      <c r="I2504" t="str">
        <f>VLOOKUP(A2504,[1]Transactions!$A$2:$Y$3480,8,FALSE)</f>
        <v>Standard</v>
      </c>
      <c r="J2504">
        <f>VLOOKUP(A2504,[1]Transactions!$A$2:$Y$3480,13,FALSE)</f>
        <v>547.28</v>
      </c>
      <c r="K2504" s="4">
        <f>VLOOKUP(A2504,[1]Transactions!$A$2:$Y$3480,14,FALSE)</f>
        <v>36833</v>
      </c>
      <c r="M2504" t="b">
        <f>VLOOKUP(A2504,[1]Transactions!$A$2:$Y$3480,5,FALSE)</f>
        <v>0</v>
      </c>
      <c r="N2504" t="str">
        <f>VLOOKUP(A2504,[1]Transactions!$A$2:$Y$3480,6,FALSE)</f>
        <v>Approved</v>
      </c>
      <c r="O2504" t="str">
        <f>VLOOKUP(A2504,[1]Transactions!$A$1:$Y$3480,7,FALSE)</f>
        <v>WeareA2B</v>
      </c>
      <c r="P2504" t="s">
        <v>28</v>
      </c>
      <c r="Q2504">
        <v>45</v>
      </c>
      <c r="R2504" t="s">
        <v>214</v>
      </c>
      <c r="S2504" t="s">
        <v>45</v>
      </c>
      <c r="T2504" t="s">
        <v>31</v>
      </c>
      <c r="U2504" t="s">
        <v>32</v>
      </c>
      <c r="V2504" t="s">
        <v>33</v>
      </c>
      <c r="W2504">
        <v>15</v>
      </c>
      <c r="X2504">
        <v>9</v>
      </c>
      <c r="Y2504">
        <v>8135.95</v>
      </c>
      <c r="Z2504">
        <v>4736.04</v>
      </c>
      <c r="AA2504">
        <v>62</v>
      </c>
      <c r="AB2504">
        <v>46</v>
      </c>
      <c r="AC2504">
        <v>9</v>
      </c>
      <c r="AD2504">
        <v>3399.91</v>
      </c>
      <c r="AE2504">
        <f t="shared" si="266"/>
        <v>2</v>
      </c>
      <c r="AF2504">
        <f t="shared" si="267"/>
        <v>2</v>
      </c>
      <c r="AG2504">
        <f t="shared" si="268"/>
        <v>2</v>
      </c>
      <c r="AH2504">
        <f t="shared" si="269"/>
        <v>222</v>
      </c>
      <c r="AI2504" t="str">
        <f t="shared" si="270"/>
        <v>Gold Customerr</v>
      </c>
    </row>
    <row r="2505" spans="1:35" x14ac:dyDescent="0.3">
      <c r="A2505">
        <v>1907</v>
      </c>
      <c r="B2505" t="s">
        <v>7231</v>
      </c>
      <c r="C2505">
        <v>2575</v>
      </c>
      <c r="D2505" t="s">
        <v>24</v>
      </c>
      <c r="E2505" t="s">
        <v>25</v>
      </c>
      <c r="F2505">
        <v>8</v>
      </c>
      <c r="G2505" t="s">
        <v>2645</v>
      </c>
      <c r="H2505" t="s">
        <v>7232</v>
      </c>
      <c r="I2505" t="str">
        <f>VLOOKUP(A2505,[1]Transactions!$A$2:$Y$3480,8,FALSE)</f>
        <v>Standard</v>
      </c>
      <c r="J2505">
        <f>VLOOKUP(A2505,[1]Transactions!$A$2:$Y$3480,13,FALSE)</f>
        <v>217.51</v>
      </c>
      <c r="K2505" s="4">
        <f>VLOOKUP(A2505,[1]Transactions!$A$2:$Y$3480,14,FALSE)</f>
        <v>36146</v>
      </c>
      <c r="M2505" t="b">
        <f>VLOOKUP(A2505,[1]Transactions!$A$2:$Y$3480,5,FALSE)</f>
        <v>0</v>
      </c>
      <c r="N2505" t="str">
        <f>VLOOKUP(A2505,[1]Transactions!$A$2:$Y$3480,6,FALSE)</f>
        <v>Approved</v>
      </c>
      <c r="O2505" t="str">
        <f>VLOOKUP(A2505,[1]Transactions!$A$1:$Y$3480,7,FALSE)</f>
        <v>Giant Bicycles</v>
      </c>
      <c r="P2505" t="s">
        <v>28</v>
      </c>
      <c r="Q2505">
        <v>69</v>
      </c>
      <c r="R2505" t="s">
        <v>658</v>
      </c>
      <c r="S2505" t="s">
        <v>30</v>
      </c>
      <c r="T2505" t="s">
        <v>46</v>
      </c>
      <c r="U2505" t="s">
        <v>32</v>
      </c>
      <c r="V2505" t="s">
        <v>47</v>
      </c>
      <c r="W2505">
        <v>18</v>
      </c>
      <c r="X2505">
        <v>4</v>
      </c>
      <c r="Y2505">
        <v>3740.6</v>
      </c>
      <c r="Z2505">
        <v>2726.53</v>
      </c>
      <c r="AA2505">
        <v>45</v>
      </c>
      <c r="AB2505">
        <v>110</v>
      </c>
      <c r="AC2505">
        <v>4</v>
      </c>
      <c r="AD2505">
        <v>1014.07</v>
      </c>
      <c r="AE2505">
        <f t="shared" si="266"/>
        <v>1</v>
      </c>
      <c r="AF2505">
        <f t="shared" si="267"/>
        <v>4</v>
      </c>
      <c r="AG2505">
        <f t="shared" si="268"/>
        <v>4</v>
      </c>
      <c r="AH2505">
        <f t="shared" si="269"/>
        <v>144</v>
      </c>
      <c r="AI2505" t="str">
        <f t="shared" si="270"/>
        <v>Bronz customer</v>
      </c>
    </row>
    <row r="2506" spans="1:35" x14ac:dyDescent="0.3">
      <c r="A2506">
        <v>1731</v>
      </c>
      <c r="B2506" t="s">
        <v>7233</v>
      </c>
      <c r="C2506">
        <v>4161</v>
      </c>
      <c r="D2506" t="s">
        <v>53</v>
      </c>
      <c r="E2506" t="s">
        <v>25</v>
      </c>
      <c r="F2506">
        <v>5</v>
      </c>
      <c r="G2506" t="s">
        <v>5417</v>
      </c>
      <c r="H2506" t="s">
        <v>7234</v>
      </c>
      <c r="I2506" t="str">
        <f>VLOOKUP(A2506,[1]Transactions!$A$2:$Y$3480,8,FALSE)</f>
        <v>Road</v>
      </c>
      <c r="J2506">
        <f>VLOOKUP(A2506,[1]Transactions!$A$2:$Y$3480,13,FALSE)</f>
        <v>1295.43</v>
      </c>
      <c r="K2506" s="4">
        <f>VLOOKUP(A2506,[1]Transactions!$A$2:$Y$3480,14,FALSE)</f>
        <v>37823</v>
      </c>
      <c r="M2506" t="b">
        <f>VLOOKUP(A2506,[1]Transactions!$A$2:$Y$3480,5,FALSE)</f>
        <v>1</v>
      </c>
      <c r="N2506" t="str">
        <f>VLOOKUP(A2506,[1]Transactions!$A$2:$Y$3480,6,FALSE)</f>
        <v>Approved</v>
      </c>
      <c r="O2506" t="str">
        <f>VLOOKUP(A2506,[1]Transactions!$A$1:$Y$3480,7,FALSE)</f>
        <v>Trek Bicycles</v>
      </c>
      <c r="P2506" t="s">
        <v>43</v>
      </c>
      <c r="Q2506">
        <v>26</v>
      </c>
      <c r="R2506" t="s">
        <v>3552</v>
      </c>
      <c r="S2506" t="s">
        <v>30</v>
      </c>
      <c r="T2506" t="s">
        <v>46</v>
      </c>
      <c r="U2506" t="s">
        <v>32</v>
      </c>
      <c r="V2506" t="s">
        <v>33</v>
      </c>
      <c r="W2506">
        <v>19</v>
      </c>
      <c r="X2506">
        <v>11</v>
      </c>
      <c r="Y2506">
        <v>8015.92</v>
      </c>
      <c r="Z2506">
        <v>4494.63</v>
      </c>
      <c r="AA2506">
        <v>61</v>
      </c>
      <c r="AB2506">
        <v>43</v>
      </c>
      <c r="AC2506">
        <v>11</v>
      </c>
      <c r="AD2506">
        <v>3521.29</v>
      </c>
      <c r="AE2506">
        <f t="shared" si="266"/>
        <v>3</v>
      </c>
      <c r="AF2506">
        <f t="shared" si="267"/>
        <v>2</v>
      </c>
      <c r="AG2506">
        <f t="shared" si="268"/>
        <v>2</v>
      </c>
      <c r="AH2506">
        <f t="shared" si="269"/>
        <v>322</v>
      </c>
      <c r="AI2506" t="str">
        <f t="shared" si="270"/>
        <v>Silver Customer</v>
      </c>
    </row>
    <row r="2507" spans="1:35" x14ac:dyDescent="0.3">
      <c r="A2507">
        <v>3013</v>
      </c>
      <c r="B2507" t="s">
        <v>7235</v>
      </c>
      <c r="C2507">
        <v>4115</v>
      </c>
      <c r="D2507" t="s">
        <v>53</v>
      </c>
      <c r="E2507" t="s">
        <v>25</v>
      </c>
      <c r="F2507">
        <v>7</v>
      </c>
      <c r="G2507" t="s">
        <v>4184</v>
      </c>
      <c r="H2507" t="s">
        <v>7236</v>
      </c>
      <c r="I2507" t="str">
        <f>VLOOKUP(A2507,[1]Transactions!$A$2:$Y$3480,8,FALSE)</f>
        <v>Standard</v>
      </c>
      <c r="J2507">
        <f>VLOOKUP(A2507,[1]Transactions!$A$2:$Y$3480,13,FALSE)</f>
        <v>459.46000000000015</v>
      </c>
      <c r="K2507" s="4">
        <f>VLOOKUP(A2507,[1]Transactions!$A$2:$Y$3480,14,FALSE)</f>
        <v>35667</v>
      </c>
      <c r="M2507" t="b">
        <f>VLOOKUP(A2507,[1]Transactions!$A$2:$Y$3480,5,FALSE)</f>
        <v>0</v>
      </c>
      <c r="N2507" t="str">
        <f>VLOOKUP(A2507,[1]Transactions!$A$2:$Y$3480,6,FALSE)</f>
        <v>Approved</v>
      </c>
      <c r="O2507" t="str">
        <f>VLOOKUP(A2507,[1]Transactions!$A$1:$Y$3480,7,FALSE)</f>
        <v>Norco Bicycles</v>
      </c>
      <c r="P2507" t="s">
        <v>43</v>
      </c>
      <c r="Q2507">
        <v>94</v>
      </c>
      <c r="R2507" t="s">
        <v>279</v>
      </c>
      <c r="S2507" t="s">
        <v>176</v>
      </c>
      <c r="T2507" t="s">
        <v>46</v>
      </c>
      <c r="U2507" t="s">
        <v>32</v>
      </c>
      <c r="V2507" t="s">
        <v>47</v>
      </c>
      <c r="W2507">
        <v>6</v>
      </c>
      <c r="X2507">
        <v>9</v>
      </c>
      <c r="Y2507">
        <v>8161.56</v>
      </c>
      <c r="Z2507">
        <v>4312.37</v>
      </c>
      <c r="AA2507">
        <v>52</v>
      </c>
      <c r="AB2507">
        <v>4</v>
      </c>
      <c r="AC2507">
        <v>9</v>
      </c>
      <c r="AD2507">
        <v>3849.19</v>
      </c>
      <c r="AE2507">
        <f t="shared" si="266"/>
        <v>4</v>
      </c>
      <c r="AF2507">
        <f t="shared" si="267"/>
        <v>2</v>
      </c>
      <c r="AG2507">
        <f t="shared" si="268"/>
        <v>2</v>
      </c>
      <c r="AH2507">
        <f t="shared" si="269"/>
        <v>422</v>
      </c>
      <c r="AI2507" t="str">
        <f t="shared" si="270"/>
        <v>Platinum Customer</v>
      </c>
    </row>
    <row r="2508" spans="1:35" x14ac:dyDescent="0.3">
      <c r="A2508">
        <v>1328</v>
      </c>
      <c r="B2508" t="s">
        <v>7237</v>
      </c>
      <c r="C2508">
        <v>3806</v>
      </c>
      <c r="D2508" t="s">
        <v>40</v>
      </c>
      <c r="E2508" t="s">
        <v>25</v>
      </c>
      <c r="F2508">
        <v>8</v>
      </c>
      <c r="G2508" t="s">
        <v>7238</v>
      </c>
      <c r="H2508" t="s">
        <v>7239</v>
      </c>
      <c r="I2508" t="str">
        <f>VLOOKUP(A2508,[1]Transactions!$A$2:$Y$3480,8,FALSE)</f>
        <v>Road</v>
      </c>
      <c r="J2508">
        <f>VLOOKUP(A2508,[1]Transactions!$A$2:$Y$3480,13,FALSE)</f>
        <v>450.77</v>
      </c>
      <c r="K2508" s="4">
        <f>VLOOKUP(A2508,[1]Transactions!$A$2:$Y$3480,14,FALSE)</f>
        <v>37220</v>
      </c>
      <c r="M2508" t="b">
        <f>VLOOKUP(A2508,[1]Transactions!$A$2:$Y$3480,5,FALSE)</f>
        <v>1</v>
      </c>
      <c r="N2508" t="str">
        <f>VLOOKUP(A2508,[1]Transactions!$A$2:$Y$3480,6,FALSE)</f>
        <v>Approved</v>
      </c>
      <c r="O2508" t="str">
        <f>VLOOKUP(A2508,[1]Transactions!$A$1:$Y$3480,7,FALSE)</f>
        <v>OHM Cycles</v>
      </c>
      <c r="P2508" t="s">
        <v>28</v>
      </c>
      <c r="Q2508">
        <v>19</v>
      </c>
      <c r="R2508" t="s">
        <v>1042</v>
      </c>
      <c r="S2508" t="s">
        <v>219</v>
      </c>
      <c r="T2508" t="s">
        <v>31</v>
      </c>
      <c r="U2508" t="s">
        <v>32</v>
      </c>
      <c r="V2508" t="s">
        <v>33</v>
      </c>
      <c r="W2508">
        <v>6</v>
      </c>
      <c r="X2508">
        <v>7</v>
      </c>
      <c r="Y2508">
        <v>10301.23</v>
      </c>
      <c r="Z2508">
        <v>4949.6499999999996</v>
      </c>
      <c r="AA2508">
        <v>39</v>
      </c>
      <c r="AB2508">
        <v>0</v>
      </c>
      <c r="AC2508">
        <v>7</v>
      </c>
      <c r="AD2508">
        <v>5351.58</v>
      </c>
      <c r="AE2508">
        <f>_xlfn.IFS(AB2508&gt;=85,1,AND(AB2508&lt;=84,AB2508&gt;44),2,AND(AB2508&lt;=44,AB2508&gt;17),3,AND(AB2508&lt;=18,AB2508&gt;=0),4)</f>
        <v>4</v>
      </c>
      <c r="AF2508">
        <f t="shared" si="267"/>
        <v>3</v>
      </c>
      <c r="AG2508">
        <f t="shared" si="268"/>
        <v>1</v>
      </c>
      <c r="AH2508">
        <f t="shared" si="269"/>
        <v>431</v>
      </c>
      <c r="AI2508" t="str">
        <f t="shared" si="270"/>
        <v>Platinum Customer</v>
      </c>
    </row>
    <row r="2509" spans="1:35" x14ac:dyDescent="0.3">
      <c r="A2509">
        <v>2958</v>
      </c>
      <c r="B2509" t="s">
        <v>7240</v>
      </c>
      <c r="C2509">
        <v>2529</v>
      </c>
      <c r="D2509" t="s">
        <v>24</v>
      </c>
      <c r="E2509" t="s">
        <v>25</v>
      </c>
      <c r="F2509">
        <v>8</v>
      </c>
      <c r="G2509" t="s">
        <v>3646</v>
      </c>
      <c r="H2509" t="s">
        <v>7241</v>
      </c>
      <c r="I2509" t="str">
        <f>VLOOKUP(A2509,[1]Transactions!$A$2:$Y$3480,8,FALSE)</f>
        <v>Standard</v>
      </c>
      <c r="J2509">
        <f>VLOOKUP(A2509,[1]Transactions!$A$2:$Y$3480,13,FALSE)</f>
        <v>448.67999999999995</v>
      </c>
      <c r="K2509" s="4">
        <f>VLOOKUP(A2509,[1]Transactions!$A$2:$Y$3480,14,FALSE)</f>
        <v>40649</v>
      </c>
      <c r="M2509" t="b">
        <f>VLOOKUP(A2509,[1]Transactions!$A$2:$Y$3480,5,FALSE)</f>
        <v>0</v>
      </c>
      <c r="N2509" t="str">
        <f>VLOOKUP(A2509,[1]Transactions!$A$2:$Y$3480,6,FALSE)</f>
        <v>Approved</v>
      </c>
      <c r="O2509" t="str">
        <f>VLOOKUP(A2509,[1]Transactions!$A$1:$Y$3480,7,FALSE)</f>
        <v>Giant Bicycles</v>
      </c>
      <c r="P2509" t="s">
        <v>28</v>
      </c>
      <c r="Q2509">
        <v>10</v>
      </c>
      <c r="R2509" t="s">
        <v>632</v>
      </c>
      <c r="S2509" t="s">
        <v>119</v>
      </c>
      <c r="T2509" t="s">
        <v>38</v>
      </c>
      <c r="U2509" t="s">
        <v>32</v>
      </c>
      <c r="V2509" t="s">
        <v>33</v>
      </c>
      <c r="W2509">
        <v>14</v>
      </c>
      <c r="X2509">
        <v>6</v>
      </c>
      <c r="Y2509">
        <v>5472.64</v>
      </c>
      <c r="Z2509">
        <v>3621.65</v>
      </c>
      <c r="AA2509">
        <v>44</v>
      </c>
      <c r="AB2509">
        <v>4</v>
      </c>
      <c r="AC2509">
        <v>6</v>
      </c>
      <c r="AD2509">
        <v>1850.99</v>
      </c>
      <c r="AE2509">
        <f t="shared" si="266"/>
        <v>4</v>
      </c>
      <c r="AF2509">
        <f t="shared" si="267"/>
        <v>3</v>
      </c>
      <c r="AG2509">
        <f t="shared" si="268"/>
        <v>4</v>
      </c>
      <c r="AH2509">
        <f t="shared" si="269"/>
        <v>434</v>
      </c>
      <c r="AI2509" t="str">
        <f t="shared" si="270"/>
        <v>Platinum Customer</v>
      </c>
    </row>
    <row r="2510" spans="1:35" x14ac:dyDescent="0.3">
      <c r="A2510">
        <v>1135</v>
      </c>
      <c r="B2510" t="s">
        <v>7242</v>
      </c>
      <c r="C2510">
        <v>2539</v>
      </c>
      <c r="D2510" t="s">
        <v>24</v>
      </c>
      <c r="E2510" t="s">
        <v>25</v>
      </c>
      <c r="F2510">
        <v>6</v>
      </c>
      <c r="G2510" t="s">
        <v>4107</v>
      </c>
      <c r="H2510" t="s">
        <v>7243</v>
      </c>
      <c r="I2510" t="str">
        <f>VLOOKUP(A2510,[1]Transactions!$A$2:$Y$3480,8,FALSE)</f>
        <v>Touring</v>
      </c>
      <c r="J2510">
        <f>VLOOKUP(A2510,[1]Transactions!$A$2:$Y$3480,13,FALSE)</f>
        <v>1103.43</v>
      </c>
      <c r="K2510" s="4">
        <f>VLOOKUP(A2510,[1]Transactions!$A$2:$Y$3480,14,FALSE)</f>
        <v>34556</v>
      </c>
      <c r="M2510" t="b">
        <f>VLOOKUP(A2510,[1]Transactions!$A$2:$Y$3480,5,FALSE)</f>
        <v>0</v>
      </c>
      <c r="N2510" t="str">
        <f>VLOOKUP(A2510,[1]Transactions!$A$2:$Y$3480,6,FALSE)</f>
        <v>Approved</v>
      </c>
      <c r="O2510" t="str">
        <f>VLOOKUP(A2510,[1]Transactions!$A$1:$Y$3480,7,FALSE)</f>
        <v>WeareA2B</v>
      </c>
      <c r="P2510" t="s">
        <v>43</v>
      </c>
      <c r="Q2510">
        <v>60</v>
      </c>
      <c r="R2510" t="s">
        <v>242</v>
      </c>
      <c r="S2510" t="s">
        <v>45</v>
      </c>
      <c r="T2510" t="s">
        <v>31</v>
      </c>
      <c r="U2510" t="s">
        <v>32</v>
      </c>
      <c r="V2510" t="s">
        <v>33</v>
      </c>
      <c r="W2510">
        <v>11</v>
      </c>
      <c r="X2510">
        <v>3</v>
      </c>
      <c r="Y2510">
        <v>3530.65</v>
      </c>
      <c r="Z2510">
        <v>1771.67</v>
      </c>
      <c r="AA2510">
        <v>40</v>
      </c>
      <c r="AB2510">
        <v>164</v>
      </c>
      <c r="AC2510">
        <v>3</v>
      </c>
      <c r="AD2510">
        <v>1758.98</v>
      </c>
      <c r="AE2510">
        <f t="shared" si="266"/>
        <v>1</v>
      </c>
      <c r="AF2510">
        <f t="shared" si="267"/>
        <v>4</v>
      </c>
      <c r="AG2510">
        <f t="shared" si="268"/>
        <v>4</v>
      </c>
      <c r="AH2510">
        <f t="shared" si="269"/>
        <v>144</v>
      </c>
      <c r="AI2510" t="str">
        <f t="shared" si="270"/>
        <v>Bronz customer</v>
      </c>
    </row>
    <row r="2511" spans="1:35" x14ac:dyDescent="0.3">
      <c r="A2511">
        <v>1009</v>
      </c>
      <c r="B2511" t="s">
        <v>7244</v>
      </c>
      <c r="C2511">
        <v>4380</v>
      </c>
      <c r="D2511" t="s">
        <v>53</v>
      </c>
      <c r="E2511" t="s">
        <v>25</v>
      </c>
      <c r="F2511">
        <v>9</v>
      </c>
      <c r="G2511" t="s">
        <v>7245</v>
      </c>
      <c r="H2511" t="s">
        <v>7246</v>
      </c>
      <c r="I2511" t="str">
        <f>VLOOKUP(A2511,[1]Transactions!$A$2:$Y$3480,8,FALSE)</f>
        <v>Mountain</v>
      </c>
      <c r="J2511">
        <f>VLOOKUP(A2511,[1]Transactions!$A$2:$Y$3480,13,FALSE)</f>
        <v>114.93</v>
      </c>
      <c r="K2511" s="4">
        <f>VLOOKUP(A2511,[1]Transactions!$A$2:$Y$3480,14,FALSE)</f>
        <v>40784</v>
      </c>
      <c r="M2511" t="b">
        <f>VLOOKUP(A2511,[1]Transactions!$A$2:$Y$3480,5,FALSE)</f>
        <v>0</v>
      </c>
      <c r="N2511" t="str">
        <f>VLOOKUP(A2511,[1]Transactions!$A$2:$Y$3480,6,FALSE)</f>
        <v>Approved</v>
      </c>
      <c r="O2511" t="str">
        <f>VLOOKUP(A2511,[1]Transactions!$A$1:$Y$3480,7,FALSE)</f>
        <v>Trek Bicycles</v>
      </c>
      <c r="P2511" t="s">
        <v>43</v>
      </c>
      <c r="Q2511">
        <v>16</v>
      </c>
      <c r="R2511" t="s">
        <v>360</v>
      </c>
      <c r="S2511" t="s">
        <v>119</v>
      </c>
      <c r="T2511" t="s">
        <v>46</v>
      </c>
      <c r="U2511" t="s">
        <v>32</v>
      </c>
      <c r="V2511" t="s">
        <v>33</v>
      </c>
      <c r="W2511">
        <v>13</v>
      </c>
      <c r="X2511">
        <v>4</v>
      </c>
      <c r="Y2511">
        <v>5716.2</v>
      </c>
      <c r="Z2511">
        <v>3345.42</v>
      </c>
      <c r="AA2511">
        <v>63</v>
      </c>
      <c r="AB2511">
        <v>54</v>
      </c>
      <c r="AC2511">
        <v>4</v>
      </c>
      <c r="AD2511">
        <v>2370.7800000000002</v>
      </c>
      <c r="AE2511">
        <f t="shared" si="266"/>
        <v>2</v>
      </c>
      <c r="AF2511">
        <f t="shared" si="267"/>
        <v>4</v>
      </c>
      <c r="AG2511">
        <f t="shared" si="268"/>
        <v>3</v>
      </c>
      <c r="AH2511">
        <f t="shared" si="269"/>
        <v>243</v>
      </c>
      <c r="AI2511" t="str">
        <f t="shared" si="270"/>
        <v>Gold Customerr</v>
      </c>
    </row>
    <row r="2512" spans="1:35" x14ac:dyDescent="0.3">
      <c r="A2512">
        <v>612</v>
      </c>
      <c r="B2512" t="s">
        <v>7247</v>
      </c>
      <c r="C2512">
        <v>2087</v>
      </c>
      <c r="D2512" t="s">
        <v>24</v>
      </c>
      <c r="E2512" t="s">
        <v>25</v>
      </c>
      <c r="F2512">
        <v>11</v>
      </c>
      <c r="G2512" t="s">
        <v>7248</v>
      </c>
      <c r="H2512" t="s">
        <v>7249</v>
      </c>
      <c r="I2512" t="str">
        <f>VLOOKUP(A2512,[1]Transactions!$A$2:$Y$3480,8,FALSE)</f>
        <v>Standard</v>
      </c>
      <c r="J2512">
        <f>VLOOKUP(A2512,[1]Transactions!$A$2:$Y$3480,13,FALSE)</f>
        <v>17.869999999999997</v>
      </c>
      <c r="K2512" s="4">
        <f>VLOOKUP(A2512,[1]Transactions!$A$2:$Y$3480,14,FALSE)</f>
        <v>41245</v>
      </c>
      <c r="M2512" t="b">
        <f>VLOOKUP(A2512,[1]Transactions!$A$2:$Y$3480,5,FALSE)</f>
        <v>0</v>
      </c>
      <c r="N2512" t="str">
        <f>VLOOKUP(A2512,[1]Transactions!$A$2:$Y$3480,6,FALSE)</f>
        <v>Approved</v>
      </c>
      <c r="O2512" t="str">
        <f>VLOOKUP(A2512,[1]Transactions!$A$1:$Y$3480,7,FALSE)</f>
        <v>Solex</v>
      </c>
      <c r="P2512" t="s">
        <v>28</v>
      </c>
      <c r="Q2512">
        <v>50</v>
      </c>
      <c r="R2512" t="s">
        <v>463</v>
      </c>
      <c r="S2512" t="s">
        <v>30</v>
      </c>
      <c r="T2512" t="s">
        <v>31</v>
      </c>
      <c r="U2512" t="s">
        <v>32</v>
      </c>
      <c r="V2512" t="s">
        <v>47</v>
      </c>
      <c r="W2512">
        <v>14</v>
      </c>
      <c r="X2512">
        <v>3</v>
      </c>
      <c r="Y2512">
        <v>2927.53</v>
      </c>
      <c r="Z2512">
        <v>2262.1</v>
      </c>
      <c r="AA2512">
        <v>58</v>
      </c>
      <c r="AB2512">
        <v>87</v>
      </c>
      <c r="AC2512">
        <v>3</v>
      </c>
      <c r="AD2512">
        <v>665.43</v>
      </c>
      <c r="AE2512">
        <f t="shared" si="266"/>
        <v>1</v>
      </c>
      <c r="AF2512">
        <f t="shared" si="267"/>
        <v>4</v>
      </c>
      <c r="AG2512">
        <f t="shared" si="268"/>
        <v>4</v>
      </c>
      <c r="AH2512">
        <f t="shared" si="269"/>
        <v>144</v>
      </c>
      <c r="AI2512" t="str">
        <f t="shared" si="270"/>
        <v>Bronz customer</v>
      </c>
    </row>
    <row r="2513" spans="1:35" x14ac:dyDescent="0.3">
      <c r="A2513">
        <v>2654</v>
      </c>
      <c r="B2513" t="s">
        <v>7250</v>
      </c>
      <c r="C2513">
        <v>2210</v>
      </c>
      <c r="D2513" t="s">
        <v>24</v>
      </c>
      <c r="E2513" t="s">
        <v>25</v>
      </c>
      <c r="F2513">
        <v>10</v>
      </c>
      <c r="G2513" t="s">
        <v>7251</v>
      </c>
      <c r="H2513" t="s">
        <v>7252</v>
      </c>
      <c r="I2513" t="str">
        <f>VLOOKUP(A2513,[1]Transactions!$A$2:$Y$3480,8,FALSE)</f>
        <v>Standard</v>
      </c>
      <c r="J2513">
        <f>VLOOKUP(A2513,[1]Transactions!$A$2:$Y$3480,13,FALSE)</f>
        <v>1702.5499999999997</v>
      </c>
      <c r="K2513" s="4">
        <f>VLOOKUP(A2513,[1]Transactions!$A$2:$Y$3480,14,FALSE)</f>
        <v>40649</v>
      </c>
      <c r="M2513" t="b">
        <f>VLOOKUP(A2513,[1]Transactions!$A$2:$Y$3480,5,FALSE)</f>
        <v>1</v>
      </c>
      <c r="N2513" t="str">
        <f>VLOOKUP(A2513,[1]Transactions!$A$2:$Y$3480,6,FALSE)</f>
        <v>Approved</v>
      </c>
      <c r="O2513" t="str">
        <f>VLOOKUP(A2513,[1]Transactions!$A$1:$Y$3480,7,FALSE)</f>
        <v>Trek Bicycles</v>
      </c>
      <c r="P2513" t="s">
        <v>43</v>
      </c>
      <c r="Q2513">
        <v>83</v>
      </c>
      <c r="R2513" t="s">
        <v>295</v>
      </c>
      <c r="S2513" t="s">
        <v>183</v>
      </c>
      <c r="T2513" t="s">
        <v>31</v>
      </c>
      <c r="U2513" t="s">
        <v>32</v>
      </c>
      <c r="V2513" t="s">
        <v>47</v>
      </c>
      <c r="W2513">
        <v>13</v>
      </c>
      <c r="X2513">
        <v>9</v>
      </c>
      <c r="Y2513">
        <v>9905.2000000000007</v>
      </c>
      <c r="Z2513">
        <v>4400.25</v>
      </c>
      <c r="AA2513">
        <v>42</v>
      </c>
      <c r="AB2513">
        <v>108</v>
      </c>
      <c r="AC2513">
        <v>9</v>
      </c>
      <c r="AD2513">
        <v>5504.95</v>
      </c>
      <c r="AE2513">
        <f t="shared" si="266"/>
        <v>1</v>
      </c>
      <c r="AF2513">
        <f t="shared" si="267"/>
        <v>2</v>
      </c>
      <c r="AG2513">
        <f t="shared" si="268"/>
        <v>1</v>
      </c>
      <c r="AH2513">
        <f t="shared" si="269"/>
        <v>121</v>
      </c>
      <c r="AI2513" t="str">
        <f t="shared" si="270"/>
        <v>Bronz customer</v>
      </c>
    </row>
    <row r="2514" spans="1:35" x14ac:dyDescent="0.3">
      <c r="A2514">
        <v>2807</v>
      </c>
      <c r="B2514" t="s">
        <v>7253</v>
      </c>
      <c r="C2514">
        <v>2320</v>
      </c>
      <c r="D2514" t="s">
        <v>24</v>
      </c>
      <c r="E2514" t="s">
        <v>25</v>
      </c>
      <c r="F2514">
        <v>6</v>
      </c>
      <c r="G2514" t="s">
        <v>7254</v>
      </c>
      <c r="H2514" t="s">
        <v>7255</v>
      </c>
      <c r="I2514" t="str">
        <f>VLOOKUP(A2514,[1]Transactions!$A$2:$Y$3480,8,FALSE)</f>
        <v>Standard</v>
      </c>
      <c r="J2514">
        <f>VLOOKUP(A2514,[1]Transactions!$A$2:$Y$3480,13,FALSE)</f>
        <v>50.66</v>
      </c>
      <c r="K2514" s="4">
        <f>VLOOKUP(A2514,[1]Transactions!$A$2:$Y$3480,14,FALSE)</f>
        <v>42458</v>
      </c>
      <c r="M2514" t="b">
        <f>VLOOKUP(A2514,[1]Transactions!$A$2:$Y$3480,5,FALSE)</f>
        <v>1</v>
      </c>
      <c r="N2514" t="str">
        <f>VLOOKUP(A2514,[1]Transactions!$A$2:$Y$3480,6,FALSE)</f>
        <v>Approved</v>
      </c>
      <c r="O2514" t="str">
        <f>VLOOKUP(A2514,[1]Transactions!$A$1:$Y$3480,7,FALSE)</f>
        <v>Solex</v>
      </c>
      <c r="P2514" t="s">
        <v>43</v>
      </c>
      <c r="Q2514">
        <v>9</v>
      </c>
      <c r="R2514" t="s">
        <v>514</v>
      </c>
      <c r="S2514" t="s">
        <v>119</v>
      </c>
      <c r="T2514" t="s">
        <v>31</v>
      </c>
      <c r="U2514" t="s">
        <v>32</v>
      </c>
      <c r="V2514" t="s">
        <v>33</v>
      </c>
      <c r="W2514">
        <v>11</v>
      </c>
      <c r="X2514">
        <v>1</v>
      </c>
      <c r="Y2514">
        <v>1216.1400000000001</v>
      </c>
      <c r="Z2514">
        <v>1082.3599999999999</v>
      </c>
      <c r="AA2514">
        <v>63</v>
      </c>
      <c r="AB2514">
        <v>353</v>
      </c>
      <c r="AC2514">
        <v>1</v>
      </c>
      <c r="AD2514">
        <v>133.78</v>
      </c>
      <c r="AE2514">
        <f t="shared" si="266"/>
        <v>1</v>
      </c>
      <c r="AF2514">
        <f t="shared" si="267"/>
        <v>4</v>
      </c>
      <c r="AG2514">
        <f t="shared" si="268"/>
        <v>4</v>
      </c>
      <c r="AH2514">
        <f t="shared" si="269"/>
        <v>144</v>
      </c>
      <c r="AI2514" t="str">
        <f t="shared" si="270"/>
        <v>Bronz customer</v>
      </c>
    </row>
    <row r="2515" spans="1:35" x14ac:dyDescent="0.3">
      <c r="A2515">
        <v>2372</v>
      </c>
      <c r="B2515" t="s">
        <v>7256</v>
      </c>
      <c r="C2515">
        <v>3149</v>
      </c>
      <c r="D2515" t="s">
        <v>40</v>
      </c>
      <c r="E2515" t="s">
        <v>25</v>
      </c>
      <c r="F2515">
        <v>12</v>
      </c>
      <c r="G2515" t="s">
        <v>7257</v>
      </c>
      <c r="H2515" t="s">
        <v>7258</v>
      </c>
      <c r="I2515" t="str">
        <f>VLOOKUP(A2515,[1]Transactions!$A$2:$Y$3480,8,FALSE)</f>
        <v>Standard</v>
      </c>
      <c r="J2515">
        <f>VLOOKUP(A2515,[1]Transactions!$A$2:$Y$3480,13,FALSE)</f>
        <v>143.82</v>
      </c>
      <c r="K2515" s="4">
        <f>VLOOKUP(A2515,[1]Transactions!$A$2:$Y$3480,14,FALSE)</f>
        <v>40670</v>
      </c>
      <c r="M2515" t="b">
        <f>VLOOKUP(A2515,[1]Transactions!$A$2:$Y$3480,5,FALSE)</f>
        <v>1</v>
      </c>
      <c r="N2515" t="str">
        <f>VLOOKUP(A2515,[1]Transactions!$A$2:$Y$3480,6,FALSE)</f>
        <v>Approved</v>
      </c>
      <c r="O2515" t="str">
        <f>VLOOKUP(A2515,[1]Transactions!$A$1:$Y$3480,7,FALSE)</f>
        <v>Solex</v>
      </c>
      <c r="P2515" t="s">
        <v>28</v>
      </c>
      <c r="Q2515">
        <v>14</v>
      </c>
      <c r="R2515" t="s">
        <v>265</v>
      </c>
      <c r="S2515" t="s">
        <v>30</v>
      </c>
      <c r="T2515" t="s">
        <v>38</v>
      </c>
      <c r="U2515" t="s">
        <v>32</v>
      </c>
      <c r="V2515" t="s">
        <v>47</v>
      </c>
      <c r="W2515">
        <v>10</v>
      </c>
      <c r="X2515">
        <v>8</v>
      </c>
      <c r="Y2515">
        <v>8067.12</v>
      </c>
      <c r="Z2515">
        <v>5127.09</v>
      </c>
      <c r="AA2515">
        <v>43</v>
      </c>
      <c r="AB2515">
        <v>0</v>
      </c>
      <c r="AC2515">
        <v>8</v>
      </c>
      <c r="AD2515">
        <v>2940.03</v>
      </c>
      <c r="AE2515">
        <f>_xlfn.IFS(AB2515&gt;=85,1,AND(AB2515&lt;=81,AB2515&gt;44),2,AND(AB2515&lt;=44,AB2515&gt;17),3,AND(AB2515&lt;=18,AB2515&gt;=0),4)</f>
        <v>4</v>
      </c>
      <c r="AF2515">
        <f t="shared" si="267"/>
        <v>2</v>
      </c>
      <c r="AG2515">
        <f t="shared" si="268"/>
        <v>2</v>
      </c>
      <c r="AH2515">
        <f t="shared" si="269"/>
        <v>422</v>
      </c>
      <c r="AI2515" t="str">
        <f t="shared" si="270"/>
        <v>Platinum Customer</v>
      </c>
    </row>
    <row r="2516" spans="1:35" x14ac:dyDescent="0.3">
      <c r="A2516">
        <v>2306</v>
      </c>
      <c r="B2516" t="s">
        <v>7259</v>
      </c>
      <c r="C2516">
        <v>3178</v>
      </c>
      <c r="D2516" t="s">
        <v>40</v>
      </c>
      <c r="E2516" t="s">
        <v>25</v>
      </c>
      <c r="F2516">
        <v>9</v>
      </c>
      <c r="G2516" t="s">
        <v>7260</v>
      </c>
      <c r="H2516" t="s">
        <v>7261</v>
      </c>
      <c r="I2516" t="str">
        <f>VLOOKUP(A2516,[1]Transactions!$A$2:$Y$3480,8,FALSE)</f>
        <v>Standard</v>
      </c>
      <c r="J2516">
        <f>VLOOKUP(A2516,[1]Transactions!$A$2:$Y$3480,13,FALSE)</f>
        <v>182.81000000000017</v>
      </c>
      <c r="K2516" s="4">
        <f>VLOOKUP(A2516,[1]Transactions!$A$2:$Y$3480,14,FALSE)</f>
        <v>34165</v>
      </c>
      <c r="M2516" t="b">
        <f>VLOOKUP(A2516,[1]Transactions!$A$2:$Y$3480,5,FALSE)</f>
        <v>1</v>
      </c>
      <c r="N2516" t="str">
        <f>VLOOKUP(A2516,[1]Transactions!$A$2:$Y$3480,6,FALSE)</f>
        <v>Approved</v>
      </c>
      <c r="O2516" t="str">
        <f>VLOOKUP(A2516,[1]Transactions!$A$1:$Y$3480,7,FALSE)</f>
        <v>Norco Bicycles</v>
      </c>
      <c r="P2516" t="s">
        <v>43</v>
      </c>
      <c r="Q2516">
        <v>98</v>
      </c>
      <c r="R2516" t="s">
        <v>321</v>
      </c>
      <c r="S2516" t="s">
        <v>45</v>
      </c>
      <c r="T2516" t="s">
        <v>46</v>
      </c>
      <c r="U2516" t="s">
        <v>32</v>
      </c>
      <c r="V2516" t="s">
        <v>33</v>
      </c>
      <c r="W2516">
        <v>9</v>
      </c>
      <c r="X2516">
        <v>4</v>
      </c>
      <c r="Y2516">
        <v>4938.6400000000003</v>
      </c>
      <c r="Z2516">
        <v>2424.86</v>
      </c>
      <c r="AA2516">
        <v>60</v>
      </c>
      <c r="AB2516">
        <v>6</v>
      </c>
      <c r="AC2516">
        <v>4</v>
      </c>
      <c r="AD2516">
        <v>2513.7800000000002</v>
      </c>
      <c r="AE2516">
        <f t="shared" si="266"/>
        <v>4</v>
      </c>
      <c r="AF2516">
        <f t="shared" si="267"/>
        <v>4</v>
      </c>
      <c r="AG2516">
        <f t="shared" si="268"/>
        <v>3</v>
      </c>
      <c r="AH2516">
        <f t="shared" si="269"/>
        <v>443</v>
      </c>
      <c r="AI2516" t="str">
        <f t="shared" si="270"/>
        <v>Platinum Customer</v>
      </c>
    </row>
    <row r="2517" spans="1:35" x14ac:dyDescent="0.3">
      <c r="A2517">
        <v>2041</v>
      </c>
      <c r="B2517" t="s">
        <v>7262</v>
      </c>
      <c r="C2517">
        <v>2009</v>
      </c>
      <c r="D2517" t="s">
        <v>24</v>
      </c>
      <c r="E2517" t="s">
        <v>25</v>
      </c>
      <c r="F2517">
        <v>9</v>
      </c>
      <c r="G2517" t="s">
        <v>129</v>
      </c>
      <c r="H2517" t="s">
        <v>2931</v>
      </c>
      <c r="I2517" t="str">
        <f>VLOOKUP(A2517,[1]Transactions!$A$2:$Y$3480,8,FALSE)</f>
        <v>Standard</v>
      </c>
      <c r="J2517">
        <f>VLOOKUP(A2517,[1]Transactions!$A$2:$Y$3480,13,FALSE)</f>
        <v>1230.27</v>
      </c>
      <c r="K2517" s="4">
        <f>VLOOKUP(A2517,[1]Transactions!$A$2:$Y$3480,14,FALSE)</f>
        <v>40336</v>
      </c>
      <c r="M2517" t="b">
        <f>VLOOKUP(A2517,[1]Transactions!$A$2:$Y$3480,5,FALSE)</f>
        <v>0</v>
      </c>
      <c r="N2517" t="str">
        <f>VLOOKUP(A2517,[1]Transactions!$A$2:$Y$3480,6,FALSE)</f>
        <v>Approved</v>
      </c>
      <c r="O2517" t="str">
        <f>VLOOKUP(A2517,[1]Transactions!$A$1:$Y$3480,7,FALSE)</f>
        <v>Giant Bicycles</v>
      </c>
      <c r="P2517" t="s">
        <v>28</v>
      </c>
      <c r="Q2517">
        <v>52</v>
      </c>
      <c r="R2517" t="s">
        <v>206</v>
      </c>
      <c r="S2517" t="s">
        <v>45</v>
      </c>
      <c r="T2517" t="s">
        <v>31</v>
      </c>
      <c r="U2517" t="s">
        <v>32</v>
      </c>
      <c r="V2517" t="s">
        <v>47</v>
      </c>
      <c r="W2517">
        <v>17</v>
      </c>
      <c r="X2517">
        <v>6</v>
      </c>
      <c r="Y2517">
        <v>7729.64</v>
      </c>
      <c r="Z2517">
        <v>3929.78</v>
      </c>
      <c r="AA2517">
        <v>62</v>
      </c>
      <c r="AB2517">
        <v>80</v>
      </c>
      <c r="AC2517">
        <v>6</v>
      </c>
      <c r="AD2517">
        <v>3799.86</v>
      </c>
      <c r="AE2517">
        <f t="shared" si="266"/>
        <v>2</v>
      </c>
      <c r="AF2517">
        <f t="shared" si="267"/>
        <v>3</v>
      </c>
      <c r="AG2517">
        <f t="shared" si="268"/>
        <v>2</v>
      </c>
      <c r="AH2517">
        <f t="shared" si="269"/>
        <v>232</v>
      </c>
      <c r="AI2517" t="str">
        <f t="shared" si="270"/>
        <v>Gold Customerr</v>
      </c>
    </row>
    <row r="2518" spans="1:35" x14ac:dyDescent="0.3">
      <c r="A2518">
        <v>279</v>
      </c>
      <c r="B2518" t="s">
        <v>7263</v>
      </c>
      <c r="C2518">
        <v>2036</v>
      </c>
      <c r="D2518" t="s">
        <v>24</v>
      </c>
      <c r="E2518" t="s">
        <v>25</v>
      </c>
      <c r="F2518">
        <v>11</v>
      </c>
      <c r="G2518" t="s">
        <v>7264</v>
      </c>
      <c r="H2518" t="s">
        <v>7265</v>
      </c>
      <c r="I2518" t="str">
        <f>VLOOKUP(A2518,[1]Transactions!$A$2:$Y$3480,8,FALSE)</f>
        <v>Standard</v>
      </c>
      <c r="J2518">
        <f>VLOOKUP(A2518,[1]Transactions!$A$2:$Y$3480,13,FALSE)</f>
        <v>448.67999999999995</v>
      </c>
      <c r="K2518" s="4">
        <f>VLOOKUP(A2518,[1]Transactions!$A$2:$Y$3480,14,FALSE)</f>
        <v>42688</v>
      </c>
      <c r="M2518" t="b">
        <f>VLOOKUP(A2518,[1]Transactions!$A$2:$Y$3480,5,FALSE)</f>
        <v>0</v>
      </c>
      <c r="N2518" t="str">
        <f>VLOOKUP(A2518,[1]Transactions!$A$2:$Y$3480,6,FALSE)</f>
        <v>Approved</v>
      </c>
      <c r="O2518" t="str">
        <f>VLOOKUP(A2518,[1]Transactions!$A$1:$Y$3480,7,FALSE)</f>
        <v>Giant Bicycles</v>
      </c>
      <c r="P2518" t="s">
        <v>43</v>
      </c>
      <c r="Q2518">
        <v>0</v>
      </c>
      <c r="R2518" t="s">
        <v>487</v>
      </c>
      <c r="S2518" t="s">
        <v>119</v>
      </c>
      <c r="T2518" t="s">
        <v>31</v>
      </c>
      <c r="U2518" t="s">
        <v>32</v>
      </c>
      <c r="V2518" t="s">
        <v>47</v>
      </c>
      <c r="W2518">
        <v>11</v>
      </c>
      <c r="X2518">
        <v>6</v>
      </c>
      <c r="Y2518">
        <v>3817.17</v>
      </c>
      <c r="Z2518">
        <v>1361.24</v>
      </c>
      <c r="AA2518">
        <v>39</v>
      </c>
      <c r="AB2518">
        <v>14</v>
      </c>
      <c r="AC2518">
        <v>6</v>
      </c>
      <c r="AD2518">
        <v>2455.9299999999998</v>
      </c>
      <c r="AE2518">
        <f t="shared" si="266"/>
        <v>4</v>
      </c>
      <c r="AF2518">
        <f t="shared" si="267"/>
        <v>3</v>
      </c>
      <c r="AG2518">
        <f t="shared" si="268"/>
        <v>3</v>
      </c>
      <c r="AH2518">
        <f t="shared" si="269"/>
        <v>433</v>
      </c>
      <c r="AI2518" t="str">
        <f t="shared" si="270"/>
        <v>Platinum Customer</v>
      </c>
    </row>
    <row r="2519" spans="1:35" x14ac:dyDescent="0.3">
      <c r="A2519">
        <v>343</v>
      </c>
      <c r="B2519" t="s">
        <v>7266</v>
      </c>
      <c r="C2519">
        <v>2126</v>
      </c>
      <c r="D2519" t="s">
        <v>24</v>
      </c>
      <c r="E2519" t="s">
        <v>25</v>
      </c>
      <c r="F2519">
        <v>11</v>
      </c>
      <c r="G2519" t="s">
        <v>7267</v>
      </c>
      <c r="H2519" t="s">
        <v>7268</v>
      </c>
      <c r="I2519" t="str">
        <f>VLOOKUP(A2519,[1]Transactions!$A$2:$Y$3480,8,FALSE)</f>
        <v>Standard</v>
      </c>
      <c r="J2519">
        <f>VLOOKUP(A2519,[1]Transactions!$A$2:$Y$3480,13,FALSE)</f>
        <v>64.509999999999991</v>
      </c>
      <c r="K2519" s="4">
        <f>VLOOKUP(A2519,[1]Transactions!$A$2:$Y$3480,14,FALSE)</f>
        <v>33429</v>
      </c>
      <c r="M2519">
        <f>VLOOKUP(A2519,[1]Transactions!$A$2:$Y$3480,5,FALSE)</f>
        <v>0</v>
      </c>
      <c r="N2519" t="str">
        <f>VLOOKUP(A2519,[1]Transactions!$A$2:$Y$3480,6,FALSE)</f>
        <v>Approved</v>
      </c>
      <c r="O2519" t="str">
        <f>VLOOKUP(A2519,[1]Transactions!$A$1:$Y$3480,7,FALSE)</f>
        <v>Norco Bicycles</v>
      </c>
      <c r="P2519" t="s">
        <v>43</v>
      </c>
      <c r="Q2519">
        <v>76</v>
      </c>
      <c r="R2519" t="s">
        <v>1053</v>
      </c>
      <c r="S2519" t="s">
        <v>176</v>
      </c>
      <c r="T2519" t="s">
        <v>38</v>
      </c>
      <c r="U2519" t="s">
        <v>32</v>
      </c>
      <c r="V2519" t="s">
        <v>47</v>
      </c>
      <c r="W2519">
        <v>13</v>
      </c>
      <c r="X2519">
        <v>8</v>
      </c>
      <c r="Y2519">
        <v>9085.16</v>
      </c>
      <c r="Z2519">
        <v>5171</v>
      </c>
      <c r="AA2519">
        <v>63</v>
      </c>
      <c r="AB2519">
        <v>133</v>
      </c>
      <c r="AC2519">
        <v>8</v>
      </c>
      <c r="AD2519">
        <v>3914.16</v>
      </c>
      <c r="AE2519">
        <f t="shared" si="266"/>
        <v>1</v>
      </c>
      <c r="AF2519">
        <f t="shared" si="267"/>
        <v>2</v>
      </c>
      <c r="AG2519">
        <f t="shared" si="268"/>
        <v>2</v>
      </c>
      <c r="AH2519">
        <f t="shared" si="269"/>
        <v>122</v>
      </c>
      <c r="AI2519" t="str">
        <f t="shared" si="270"/>
        <v>Bronz customer</v>
      </c>
    </row>
    <row r="2520" spans="1:35" x14ac:dyDescent="0.3">
      <c r="A2520">
        <v>508</v>
      </c>
      <c r="B2520" t="s">
        <v>7269</v>
      </c>
      <c r="C2520">
        <v>2487</v>
      </c>
      <c r="D2520" t="s">
        <v>24</v>
      </c>
      <c r="E2520" t="s">
        <v>25</v>
      </c>
      <c r="F2520">
        <v>9</v>
      </c>
      <c r="G2520" t="s">
        <v>7270</v>
      </c>
      <c r="H2520" t="s">
        <v>7271</v>
      </c>
      <c r="I2520" t="str">
        <f>VLOOKUP(A2520,[1]Transactions!$A$2:$Y$3480,8,FALSE)</f>
        <v>Standard</v>
      </c>
      <c r="J2520">
        <f>VLOOKUP(A2520,[1]Transactions!$A$2:$Y$3480,13,FALSE)</f>
        <v>25.089999999999989</v>
      </c>
      <c r="K2520" s="4">
        <f>VLOOKUP(A2520,[1]Transactions!$A$2:$Y$3480,14,FALSE)</f>
        <v>36367</v>
      </c>
      <c r="M2520" t="b">
        <f>VLOOKUP(A2520,[1]Transactions!$A$2:$Y$3480,5,FALSE)</f>
        <v>0</v>
      </c>
      <c r="N2520" t="str">
        <f>VLOOKUP(A2520,[1]Transactions!$A$2:$Y$3480,6,FALSE)</f>
        <v>Approved</v>
      </c>
      <c r="O2520" t="str">
        <f>VLOOKUP(A2520,[1]Transactions!$A$1:$Y$3480,7,FALSE)</f>
        <v>Solex</v>
      </c>
      <c r="P2520" t="s">
        <v>43</v>
      </c>
      <c r="Q2520">
        <v>94</v>
      </c>
      <c r="R2520" t="s">
        <v>621</v>
      </c>
      <c r="S2520" t="s">
        <v>176</v>
      </c>
      <c r="T2520" t="s">
        <v>31</v>
      </c>
      <c r="U2520" t="s">
        <v>32</v>
      </c>
      <c r="V2520" t="s">
        <v>33</v>
      </c>
      <c r="W2520">
        <v>11</v>
      </c>
      <c r="X2520">
        <v>4</v>
      </c>
      <c r="Y2520">
        <v>5351.73</v>
      </c>
      <c r="Z2520">
        <v>2764.19</v>
      </c>
      <c r="AA2520">
        <v>49</v>
      </c>
      <c r="AB2520">
        <v>155</v>
      </c>
      <c r="AC2520">
        <v>4</v>
      </c>
      <c r="AD2520">
        <v>2587.54</v>
      </c>
      <c r="AE2520">
        <f t="shared" si="266"/>
        <v>1</v>
      </c>
      <c r="AF2520">
        <f t="shared" si="267"/>
        <v>4</v>
      </c>
      <c r="AG2520">
        <f t="shared" si="268"/>
        <v>3</v>
      </c>
      <c r="AH2520">
        <f t="shared" si="269"/>
        <v>143</v>
      </c>
      <c r="AI2520" t="str">
        <f t="shared" si="270"/>
        <v>Bronz customer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Roshni Gaddam</dc:creator>
  <cp:lastModifiedBy>Vicky Yewle</cp:lastModifiedBy>
  <dcterms:created xsi:type="dcterms:W3CDTF">2020-09-10T13:50:56Z</dcterms:created>
  <dcterms:modified xsi:type="dcterms:W3CDTF">2022-03-20T07:36:05Z</dcterms:modified>
</cp:coreProperties>
</file>